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omments1.xml" ContentType="application/vnd.openxmlformats-officedocument.spreadsheetml.comments+xml"/>
  <Override PartName="/xl/drawings/drawing8.xml" ContentType="application/vnd.openxmlformats-officedocument.drawing+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9.xml" ContentType="application/vnd.openxmlformats-officedocument.drawing+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24226"/>
  <mc:AlternateContent xmlns:mc="http://schemas.openxmlformats.org/markup-compatibility/2006">
    <mc:Choice Requires="x15">
      <x15ac:absPath xmlns:x15ac="http://schemas.microsoft.com/office/spreadsheetml/2010/11/ac" url="E:\MODON Alkharj\1. Weekly Reports\8. 12-Oct-26\"/>
    </mc:Choice>
  </mc:AlternateContent>
  <xr:revisionPtr revIDLastSave="0" documentId="13_ncr:1_{724F7CBA-1DB1-428F-B519-ECB7F5EC17BF}" xr6:coauthVersionLast="47" xr6:coauthVersionMax="47" xr10:uidLastSave="{00000000-0000-0000-0000-000000000000}"/>
  <bookViews>
    <workbookView xWindow="-108" yWindow="-108" windowWidth="23256" windowHeight="13896" tabRatio="859" activeTab="1" xr2:uid="{00000000-000D-0000-FFFF-FFFF00000000}"/>
  </bookViews>
  <sheets>
    <sheet name="General Information" sheetId="152" r:id="rId1"/>
    <sheet name="Weekly Progress Report" sheetId="163" r:id="rId2"/>
    <sheet name="SPI" sheetId="205" r:id="rId3"/>
    <sheet name="Weekly Progress Photos" sheetId="183" r:id="rId4"/>
    <sheet name="HSE" sheetId="199" r:id="rId5"/>
    <sheet name="HSE-Stat" sheetId="188" r:id="rId6"/>
    <sheet name="Quality" sheetId="196" r:id="rId7"/>
    <sheet name="Quality-Stat" sheetId="198" r:id="rId8"/>
    <sheet name="Weekly Quality" sheetId="235" r:id="rId9"/>
    <sheet name="FIR Summary" sheetId="236" r:id="rId10"/>
    <sheet name="Procurement" sheetId="219" r:id="rId11"/>
    <sheet name="Material Status" sheetId="220" r:id="rId12"/>
    <sheet name="Invoice Log" sheetId="169" r:id="rId13"/>
    <sheet name="Milestones" sheetId="153" r:id="rId14"/>
    <sheet name="Progress" sheetId="164" r:id="rId15"/>
    <sheet name="Physical-Chart Data" sheetId="172" r:id="rId16"/>
    <sheet name="Manpower" sheetId="162" r:id="rId17"/>
    <sheet name="Weekly Manpower" sheetId="234" r:id="rId18"/>
    <sheet name="Risk Register" sheetId="202" r:id="rId19"/>
    <sheet name="Issues" sheetId="203" r:id="rId20"/>
    <sheet name="CCO" sheetId="168" r:id="rId21"/>
    <sheet name="Testing" sheetId="173" r:id="rId22"/>
    <sheet name="KHARAJ CABLES TAKEOFF ZONE A" sheetId="146" state="hidden" r:id="rId23"/>
    <sheet name="KHATRAJ ZONE B" sheetId="150" state="hidden" r:id="rId24"/>
    <sheet name="TOTAL ITEMS FOR ZONE A&amp;B" sheetId="151" state="hidden" r:id="rId25"/>
    <sheet name="STANDBY BOQ" sheetId="148" state="hidden" r:id="rId26"/>
    <sheet name="OLD BOQ" sheetId="147"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A">#REF!</definedName>
    <definedName name="\B">#REF!</definedName>
    <definedName name="\C">#REF!</definedName>
    <definedName name="\E">#REF!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#REF!</definedName>
    <definedName name="\Q">#REF!</definedName>
    <definedName name="\S">#REF!</definedName>
    <definedName name="\T">#REF!</definedName>
    <definedName name="\U">#REF!</definedName>
    <definedName name="\V">#REF!</definedName>
    <definedName name="\W">#REF!</definedName>
    <definedName name="\X">#REF!</definedName>
    <definedName name="_" hidden="1">#REF!,#REF!</definedName>
    <definedName name="_________________________________HRS15">#REF!</definedName>
    <definedName name="_________________________________SUB15">#REF!</definedName>
    <definedName name="________________________________HRS15">#REF!</definedName>
    <definedName name="________________________________SUB15">#REF!</definedName>
    <definedName name="_______________________________HRS15">#REF!</definedName>
    <definedName name="_______________________________SUB15">#REF!</definedName>
    <definedName name="______________________________HRS15">#REF!</definedName>
    <definedName name="______________________________SUB15">#REF!</definedName>
    <definedName name="_____________________________HRS15">#REF!</definedName>
    <definedName name="_____________________________SUB15">#REF!</definedName>
    <definedName name="____________________________HRS15">#REF!</definedName>
    <definedName name="____________________________SUB15">#REF!</definedName>
    <definedName name="___________________________HRS15">#REF!</definedName>
    <definedName name="___________________________SUB15">#REF!</definedName>
    <definedName name="__________________________HRS15">#REF!</definedName>
    <definedName name="__________________________SUB15">#REF!</definedName>
    <definedName name="_________________________HRS15">#REF!</definedName>
    <definedName name="_________________________SUB15">#REF!</definedName>
    <definedName name="________________________HRS15">#REF!</definedName>
    <definedName name="________________________SUB15">#REF!</definedName>
    <definedName name="_______________________HRS15">#REF!</definedName>
    <definedName name="_______________________SUB15">#REF!</definedName>
    <definedName name="______________________HRS15">#REF!</definedName>
    <definedName name="______________________SUB15">#REF!</definedName>
    <definedName name="_____________________HRS15">#REF!</definedName>
    <definedName name="_____________________SUB15">#REF!</definedName>
    <definedName name="____________________HRS15">#REF!</definedName>
    <definedName name="____________________SUB15">#REF!</definedName>
    <definedName name="___________________HRS15">#REF!</definedName>
    <definedName name="___________________SUB15">#REF!</definedName>
    <definedName name="__________________HRS15">#REF!</definedName>
    <definedName name="__________________SUB15">#REF!</definedName>
    <definedName name="_________________HRS15">#REF!</definedName>
    <definedName name="_________________SUB15">#REF!</definedName>
    <definedName name="________________HRS15">#REF!</definedName>
    <definedName name="________________SUB15">#REF!</definedName>
    <definedName name="_______________HRS15">#REF!</definedName>
    <definedName name="_______________SUB15">#REF!</definedName>
    <definedName name="______________HRS15">#REF!</definedName>
    <definedName name="______________SUB15">#REF!</definedName>
    <definedName name="_____________CAD623">[1]BASE!$F$2028:$AF$2132</definedName>
    <definedName name="_____________ccr1" localSheetId="9" hidden="1">{#N/A,#N/A,TRUE,"Cover";#N/A,#N/A,TRUE,"Conts";#N/A,#N/A,TRUE,"VOS";#N/A,#N/A,TRUE,"Warrington";#N/A,#N/A,TRUE,"Widnes"}</definedName>
    <definedName name="_____________ccr1" localSheetId="4" hidden="1">{#N/A,#N/A,TRUE,"Cover";#N/A,#N/A,TRUE,"Conts";#N/A,#N/A,TRUE,"VOS";#N/A,#N/A,TRUE,"Warrington";#N/A,#N/A,TRUE,"Widnes"}</definedName>
    <definedName name="_____________ccr1" localSheetId="19" hidden="1">{#N/A,#N/A,TRUE,"Cover";#N/A,#N/A,TRUE,"Conts";#N/A,#N/A,TRUE,"VOS";#N/A,#N/A,TRUE,"Warrington";#N/A,#N/A,TRUE,"Widnes"}</definedName>
    <definedName name="_____________ccr1" localSheetId="11" hidden="1">{#N/A,#N/A,TRUE,"Cover";#N/A,#N/A,TRUE,"Conts";#N/A,#N/A,TRUE,"VOS";#N/A,#N/A,TRUE,"Warrington";#N/A,#N/A,TRUE,"Widnes"}</definedName>
    <definedName name="_____________ccr1" localSheetId="7" hidden="1">{#N/A,#N/A,TRUE,"Cover";#N/A,#N/A,TRUE,"Conts";#N/A,#N/A,TRUE,"VOS";#N/A,#N/A,TRUE,"Warrington";#N/A,#N/A,TRUE,"Widnes"}</definedName>
    <definedName name="_____________ccr1" localSheetId="18" hidden="1">{#N/A,#N/A,TRUE,"Cover";#N/A,#N/A,TRUE,"Conts";#N/A,#N/A,TRUE,"VOS";#N/A,#N/A,TRUE,"Warrington";#N/A,#N/A,TRUE,"Widnes"}</definedName>
    <definedName name="_____________ccr1" localSheetId="3" hidden="1">{#N/A,#N/A,TRUE,"Cover";#N/A,#N/A,TRUE,"Conts";#N/A,#N/A,TRUE,"VOS";#N/A,#N/A,TRUE,"Warrington";#N/A,#N/A,TRUE,"Widnes"}</definedName>
    <definedName name="_____________ccr1" localSheetId="8" hidden="1">{#N/A,#N/A,TRUE,"Cover";#N/A,#N/A,TRUE,"Conts";#N/A,#N/A,TRUE,"VOS";#N/A,#N/A,TRUE,"Warrington";#N/A,#N/A,TRUE,"Widnes"}</definedName>
    <definedName name="_____________ccr1" hidden="1">{#N/A,#N/A,TRUE,"Cover";#N/A,#N/A,TRUE,"Conts";#N/A,#N/A,TRUE,"VOS";#N/A,#N/A,TRUE,"Warrington";#N/A,#N/A,TRUE,"Widnes"}</definedName>
    <definedName name="_____________HRS15">#REF!</definedName>
    <definedName name="_____________SUB15">#REF!</definedName>
    <definedName name="____________CAD623">[1]BASE!$F$2028:$AF$2132</definedName>
    <definedName name="____________HRS15">#REF!</definedName>
    <definedName name="____________SUB15">#REF!</definedName>
    <definedName name="___________CAD623">[2]BASE!$F$2028:$AF$2132</definedName>
    <definedName name="___________ccr1" localSheetId="9" hidden="1">{#N/A,#N/A,TRUE,"Cover";#N/A,#N/A,TRUE,"Conts";#N/A,#N/A,TRUE,"VOS";#N/A,#N/A,TRUE,"Warrington";#N/A,#N/A,TRUE,"Widnes"}</definedName>
    <definedName name="___________ccr1" localSheetId="4" hidden="1">{#N/A,#N/A,TRUE,"Cover";#N/A,#N/A,TRUE,"Conts";#N/A,#N/A,TRUE,"VOS";#N/A,#N/A,TRUE,"Warrington";#N/A,#N/A,TRUE,"Widnes"}</definedName>
    <definedName name="___________ccr1" localSheetId="19" hidden="1">{#N/A,#N/A,TRUE,"Cover";#N/A,#N/A,TRUE,"Conts";#N/A,#N/A,TRUE,"VOS";#N/A,#N/A,TRUE,"Warrington";#N/A,#N/A,TRUE,"Widnes"}</definedName>
    <definedName name="___________ccr1" localSheetId="11" hidden="1">{#N/A,#N/A,TRUE,"Cover";#N/A,#N/A,TRUE,"Conts";#N/A,#N/A,TRUE,"VOS";#N/A,#N/A,TRUE,"Warrington";#N/A,#N/A,TRUE,"Widnes"}</definedName>
    <definedName name="___________ccr1" localSheetId="7" hidden="1">{#N/A,#N/A,TRUE,"Cover";#N/A,#N/A,TRUE,"Conts";#N/A,#N/A,TRUE,"VOS";#N/A,#N/A,TRUE,"Warrington";#N/A,#N/A,TRUE,"Widnes"}</definedName>
    <definedName name="___________ccr1" localSheetId="18" hidden="1">{#N/A,#N/A,TRUE,"Cover";#N/A,#N/A,TRUE,"Conts";#N/A,#N/A,TRUE,"VOS";#N/A,#N/A,TRUE,"Warrington";#N/A,#N/A,TRUE,"Widnes"}</definedName>
    <definedName name="___________ccr1" localSheetId="3" hidden="1">{#N/A,#N/A,TRUE,"Cover";#N/A,#N/A,TRUE,"Conts";#N/A,#N/A,TRUE,"VOS";#N/A,#N/A,TRUE,"Warrington";#N/A,#N/A,TRUE,"Widnes"}</definedName>
    <definedName name="___________ccr1" localSheetId="8" hidden="1">{#N/A,#N/A,TRUE,"Cover";#N/A,#N/A,TRUE,"Conts";#N/A,#N/A,TRUE,"VOS";#N/A,#N/A,TRUE,"Warrington";#N/A,#N/A,TRUE,"Widnes"}</definedName>
    <definedName name="___________ccr1" hidden="1">{#N/A,#N/A,TRUE,"Cover";#N/A,#N/A,TRUE,"Conts";#N/A,#N/A,TRUE,"VOS";#N/A,#N/A,TRUE,"Warrington";#N/A,#N/A,TRUE,"Widnes"}</definedName>
    <definedName name="___________HRS15">#REF!</definedName>
    <definedName name="___________SUB15">#REF!</definedName>
    <definedName name="__________CAD623">[2]BASE!$F$2028:$AF$2132</definedName>
    <definedName name="__________ccr1" localSheetId="9" hidden="1">{#N/A,#N/A,TRUE,"Cover";#N/A,#N/A,TRUE,"Conts";#N/A,#N/A,TRUE,"VOS";#N/A,#N/A,TRUE,"Warrington";#N/A,#N/A,TRUE,"Widnes"}</definedName>
    <definedName name="__________ccr1" localSheetId="4" hidden="1">{#N/A,#N/A,TRUE,"Cover";#N/A,#N/A,TRUE,"Conts";#N/A,#N/A,TRUE,"VOS";#N/A,#N/A,TRUE,"Warrington";#N/A,#N/A,TRUE,"Widnes"}</definedName>
    <definedName name="__________ccr1" localSheetId="19" hidden="1">{#N/A,#N/A,TRUE,"Cover";#N/A,#N/A,TRUE,"Conts";#N/A,#N/A,TRUE,"VOS";#N/A,#N/A,TRUE,"Warrington";#N/A,#N/A,TRUE,"Widnes"}</definedName>
    <definedName name="__________ccr1" localSheetId="11" hidden="1">{#N/A,#N/A,TRUE,"Cover";#N/A,#N/A,TRUE,"Conts";#N/A,#N/A,TRUE,"VOS";#N/A,#N/A,TRUE,"Warrington";#N/A,#N/A,TRUE,"Widnes"}</definedName>
    <definedName name="__________ccr1" localSheetId="7" hidden="1">{#N/A,#N/A,TRUE,"Cover";#N/A,#N/A,TRUE,"Conts";#N/A,#N/A,TRUE,"VOS";#N/A,#N/A,TRUE,"Warrington";#N/A,#N/A,TRUE,"Widnes"}</definedName>
    <definedName name="__________ccr1" localSheetId="18" hidden="1">{#N/A,#N/A,TRUE,"Cover";#N/A,#N/A,TRUE,"Conts";#N/A,#N/A,TRUE,"VOS";#N/A,#N/A,TRUE,"Warrington";#N/A,#N/A,TRUE,"Widnes"}</definedName>
    <definedName name="__________ccr1" localSheetId="3" hidden="1">{#N/A,#N/A,TRUE,"Cover";#N/A,#N/A,TRUE,"Conts";#N/A,#N/A,TRUE,"VOS";#N/A,#N/A,TRUE,"Warrington";#N/A,#N/A,TRUE,"Widnes"}</definedName>
    <definedName name="__________ccr1" localSheetId="8" hidden="1">{#N/A,#N/A,TRUE,"Cover";#N/A,#N/A,TRUE,"Conts";#N/A,#N/A,TRUE,"VOS";#N/A,#N/A,TRUE,"Warrington";#N/A,#N/A,TRUE,"Widnes"}</definedName>
    <definedName name="__________ccr1" hidden="1">{#N/A,#N/A,TRUE,"Cover";#N/A,#N/A,TRUE,"Conts";#N/A,#N/A,TRUE,"VOS";#N/A,#N/A,TRUE,"Warrington";#N/A,#N/A,TRUE,"Widnes"}</definedName>
    <definedName name="__________HRS15">#REF!</definedName>
    <definedName name="__________SUB15">#REF!</definedName>
    <definedName name="_________CAD623">[2]BASE!$F$2028:$AF$2132</definedName>
    <definedName name="_________ccr1" localSheetId="9" hidden="1">{#N/A,#N/A,TRUE,"Cover";#N/A,#N/A,TRUE,"Conts";#N/A,#N/A,TRUE,"VOS";#N/A,#N/A,TRUE,"Warrington";#N/A,#N/A,TRUE,"Widnes"}</definedName>
    <definedName name="_________ccr1" localSheetId="4" hidden="1">{#N/A,#N/A,TRUE,"Cover";#N/A,#N/A,TRUE,"Conts";#N/A,#N/A,TRUE,"VOS";#N/A,#N/A,TRUE,"Warrington";#N/A,#N/A,TRUE,"Widnes"}</definedName>
    <definedName name="_________ccr1" localSheetId="19" hidden="1">{#N/A,#N/A,TRUE,"Cover";#N/A,#N/A,TRUE,"Conts";#N/A,#N/A,TRUE,"VOS";#N/A,#N/A,TRUE,"Warrington";#N/A,#N/A,TRUE,"Widnes"}</definedName>
    <definedName name="_________ccr1" localSheetId="11" hidden="1">{#N/A,#N/A,TRUE,"Cover";#N/A,#N/A,TRUE,"Conts";#N/A,#N/A,TRUE,"VOS";#N/A,#N/A,TRUE,"Warrington";#N/A,#N/A,TRUE,"Widnes"}</definedName>
    <definedName name="_________ccr1" localSheetId="7" hidden="1">{#N/A,#N/A,TRUE,"Cover";#N/A,#N/A,TRUE,"Conts";#N/A,#N/A,TRUE,"VOS";#N/A,#N/A,TRUE,"Warrington";#N/A,#N/A,TRUE,"Widnes"}</definedName>
    <definedName name="_________ccr1" localSheetId="18" hidden="1">{#N/A,#N/A,TRUE,"Cover";#N/A,#N/A,TRUE,"Conts";#N/A,#N/A,TRUE,"VOS";#N/A,#N/A,TRUE,"Warrington";#N/A,#N/A,TRUE,"Widnes"}</definedName>
    <definedName name="_________ccr1" localSheetId="3" hidden="1">{#N/A,#N/A,TRUE,"Cover";#N/A,#N/A,TRUE,"Conts";#N/A,#N/A,TRUE,"VOS";#N/A,#N/A,TRUE,"Warrington";#N/A,#N/A,TRUE,"Widnes"}</definedName>
    <definedName name="_________ccr1" localSheetId="8" hidden="1">{#N/A,#N/A,TRUE,"Cover";#N/A,#N/A,TRUE,"Conts";#N/A,#N/A,TRUE,"VOS";#N/A,#N/A,TRUE,"Warrington";#N/A,#N/A,TRUE,"Widnes"}</definedName>
    <definedName name="_________ccr1" hidden="1">{#N/A,#N/A,TRUE,"Cover";#N/A,#N/A,TRUE,"Conts";#N/A,#N/A,TRUE,"VOS";#N/A,#N/A,TRUE,"Warrington";#N/A,#N/A,TRUE,"Widnes"}</definedName>
    <definedName name="_________HRS15">#REF!</definedName>
    <definedName name="_________SUB15">#REF!</definedName>
    <definedName name="________CAD623">[2]BASE!$F$2028:$AF$2132</definedName>
    <definedName name="________ccr1" localSheetId="9" hidden="1">{#N/A,#N/A,TRUE,"Cover";#N/A,#N/A,TRUE,"Conts";#N/A,#N/A,TRUE,"VOS";#N/A,#N/A,TRUE,"Warrington";#N/A,#N/A,TRUE,"Widnes"}</definedName>
    <definedName name="________ccr1" localSheetId="4" hidden="1">{#N/A,#N/A,TRUE,"Cover";#N/A,#N/A,TRUE,"Conts";#N/A,#N/A,TRUE,"VOS";#N/A,#N/A,TRUE,"Warrington";#N/A,#N/A,TRUE,"Widnes"}</definedName>
    <definedName name="________ccr1" localSheetId="19" hidden="1">{#N/A,#N/A,TRUE,"Cover";#N/A,#N/A,TRUE,"Conts";#N/A,#N/A,TRUE,"VOS";#N/A,#N/A,TRUE,"Warrington";#N/A,#N/A,TRUE,"Widnes"}</definedName>
    <definedName name="________ccr1" localSheetId="11" hidden="1">{#N/A,#N/A,TRUE,"Cover";#N/A,#N/A,TRUE,"Conts";#N/A,#N/A,TRUE,"VOS";#N/A,#N/A,TRUE,"Warrington";#N/A,#N/A,TRUE,"Widnes"}</definedName>
    <definedName name="________ccr1" localSheetId="7" hidden="1">{#N/A,#N/A,TRUE,"Cover";#N/A,#N/A,TRUE,"Conts";#N/A,#N/A,TRUE,"VOS";#N/A,#N/A,TRUE,"Warrington";#N/A,#N/A,TRUE,"Widnes"}</definedName>
    <definedName name="________ccr1" localSheetId="18" hidden="1">{#N/A,#N/A,TRUE,"Cover";#N/A,#N/A,TRUE,"Conts";#N/A,#N/A,TRUE,"VOS";#N/A,#N/A,TRUE,"Warrington";#N/A,#N/A,TRUE,"Widnes"}</definedName>
    <definedName name="________ccr1" localSheetId="3" hidden="1">{#N/A,#N/A,TRUE,"Cover";#N/A,#N/A,TRUE,"Conts";#N/A,#N/A,TRUE,"VOS";#N/A,#N/A,TRUE,"Warrington";#N/A,#N/A,TRUE,"Widnes"}</definedName>
    <definedName name="________ccr1" localSheetId="8" hidden="1">{#N/A,#N/A,TRUE,"Cover";#N/A,#N/A,TRUE,"Conts";#N/A,#N/A,TRUE,"VOS";#N/A,#N/A,TRUE,"Warrington";#N/A,#N/A,TRUE,"Widnes"}</definedName>
    <definedName name="________ccr1" hidden="1">{#N/A,#N/A,TRUE,"Cover";#N/A,#N/A,TRUE,"Conts";#N/A,#N/A,TRUE,"VOS";#N/A,#N/A,TRUE,"Warrington";#N/A,#N/A,TRUE,"Widnes"}</definedName>
    <definedName name="________HRS15">#REF!</definedName>
    <definedName name="________SUB15">#REF!</definedName>
    <definedName name="_______CAD623">[2]BASE!$F$2028:$AF$2132</definedName>
    <definedName name="_______ccr1" localSheetId="9" hidden="1">{#N/A,#N/A,TRUE,"Cover";#N/A,#N/A,TRUE,"Conts";#N/A,#N/A,TRUE,"VOS";#N/A,#N/A,TRUE,"Warrington";#N/A,#N/A,TRUE,"Widnes"}</definedName>
    <definedName name="_______ccr1" localSheetId="4" hidden="1">{#N/A,#N/A,TRUE,"Cover";#N/A,#N/A,TRUE,"Conts";#N/A,#N/A,TRUE,"VOS";#N/A,#N/A,TRUE,"Warrington";#N/A,#N/A,TRUE,"Widnes"}</definedName>
    <definedName name="_______ccr1" localSheetId="19" hidden="1">{#N/A,#N/A,TRUE,"Cover";#N/A,#N/A,TRUE,"Conts";#N/A,#N/A,TRUE,"VOS";#N/A,#N/A,TRUE,"Warrington";#N/A,#N/A,TRUE,"Widnes"}</definedName>
    <definedName name="_______ccr1" localSheetId="11" hidden="1">{#N/A,#N/A,TRUE,"Cover";#N/A,#N/A,TRUE,"Conts";#N/A,#N/A,TRUE,"VOS";#N/A,#N/A,TRUE,"Warrington";#N/A,#N/A,TRUE,"Widnes"}</definedName>
    <definedName name="_______ccr1" localSheetId="7" hidden="1">{#N/A,#N/A,TRUE,"Cover";#N/A,#N/A,TRUE,"Conts";#N/A,#N/A,TRUE,"VOS";#N/A,#N/A,TRUE,"Warrington";#N/A,#N/A,TRUE,"Widnes"}</definedName>
    <definedName name="_______ccr1" localSheetId="18" hidden="1">{#N/A,#N/A,TRUE,"Cover";#N/A,#N/A,TRUE,"Conts";#N/A,#N/A,TRUE,"VOS";#N/A,#N/A,TRUE,"Warrington";#N/A,#N/A,TRUE,"Widnes"}</definedName>
    <definedName name="_______ccr1" localSheetId="3" hidden="1">{#N/A,#N/A,TRUE,"Cover";#N/A,#N/A,TRUE,"Conts";#N/A,#N/A,TRUE,"VOS";#N/A,#N/A,TRUE,"Warrington";#N/A,#N/A,TRUE,"Widnes"}</definedName>
    <definedName name="_______ccr1" localSheetId="8" hidden="1">{#N/A,#N/A,TRUE,"Cover";#N/A,#N/A,TRUE,"Conts";#N/A,#N/A,TRUE,"VOS";#N/A,#N/A,TRUE,"Warrington";#N/A,#N/A,TRUE,"Widnes"}</definedName>
    <definedName name="_______ccr1" hidden="1">{#N/A,#N/A,TRUE,"Cover";#N/A,#N/A,TRUE,"Conts";#N/A,#N/A,TRUE,"VOS";#N/A,#N/A,TRUE,"Warrington";#N/A,#N/A,TRUE,"Widnes"}</definedName>
    <definedName name="_______HRS15">#REF!</definedName>
    <definedName name="_______SUB15">#REF!</definedName>
    <definedName name="______CAD623">[2]BASE!$F$2028:$AF$2132</definedName>
    <definedName name="______ccr1" localSheetId="9" hidden="1">{#N/A,#N/A,TRUE,"Cover";#N/A,#N/A,TRUE,"Conts";#N/A,#N/A,TRUE,"VOS";#N/A,#N/A,TRUE,"Warrington";#N/A,#N/A,TRUE,"Widnes"}</definedName>
    <definedName name="______ccr1" localSheetId="4" hidden="1">{#N/A,#N/A,TRUE,"Cover";#N/A,#N/A,TRUE,"Conts";#N/A,#N/A,TRUE,"VOS";#N/A,#N/A,TRUE,"Warrington";#N/A,#N/A,TRUE,"Widnes"}</definedName>
    <definedName name="______ccr1" localSheetId="19" hidden="1">{#N/A,#N/A,TRUE,"Cover";#N/A,#N/A,TRUE,"Conts";#N/A,#N/A,TRUE,"VOS";#N/A,#N/A,TRUE,"Warrington";#N/A,#N/A,TRUE,"Widnes"}</definedName>
    <definedName name="______ccr1" localSheetId="11" hidden="1">{#N/A,#N/A,TRUE,"Cover";#N/A,#N/A,TRUE,"Conts";#N/A,#N/A,TRUE,"VOS";#N/A,#N/A,TRUE,"Warrington";#N/A,#N/A,TRUE,"Widnes"}</definedName>
    <definedName name="______ccr1" localSheetId="7" hidden="1">{#N/A,#N/A,TRUE,"Cover";#N/A,#N/A,TRUE,"Conts";#N/A,#N/A,TRUE,"VOS";#N/A,#N/A,TRUE,"Warrington";#N/A,#N/A,TRUE,"Widnes"}</definedName>
    <definedName name="______ccr1" localSheetId="18" hidden="1">{#N/A,#N/A,TRUE,"Cover";#N/A,#N/A,TRUE,"Conts";#N/A,#N/A,TRUE,"VOS";#N/A,#N/A,TRUE,"Warrington";#N/A,#N/A,TRUE,"Widnes"}</definedName>
    <definedName name="______ccr1" localSheetId="3" hidden="1">{#N/A,#N/A,TRUE,"Cover";#N/A,#N/A,TRUE,"Conts";#N/A,#N/A,TRUE,"VOS";#N/A,#N/A,TRUE,"Warrington";#N/A,#N/A,TRUE,"Widnes"}</definedName>
    <definedName name="______ccr1" localSheetId="8" hidden="1">{#N/A,#N/A,TRUE,"Cover";#N/A,#N/A,TRUE,"Conts";#N/A,#N/A,TRUE,"VOS";#N/A,#N/A,TRUE,"Warrington";#N/A,#N/A,TRUE,"Widnes"}</definedName>
    <definedName name="______ccr1" hidden="1">{#N/A,#N/A,TRUE,"Cover";#N/A,#N/A,TRUE,"Conts";#N/A,#N/A,TRUE,"VOS";#N/A,#N/A,TRUE,"Warrington";#N/A,#N/A,TRUE,"Widnes"}</definedName>
    <definedName name="______HRS15">#REF!</definedName>
    <definedName name="______SUB15">#REF!</definedName>
    <definedName name="_____ab1" localSheetId="9" hidden="1">{#N/A,#N/A,FALSE,"SumD";#N/A,#N/A,FALSE,"ElecD";#N/A,#N/A,FALSE,"MechD";#N/A,#N/A,FALSE,"GeotD";#N/A,#N/A,FALSE,"PrcsD";#N/A,#N/A,FALSE,"TunnD";#N/A,#N/A,FALSE,"CivlD";#N/A,#N/A,FALSE,"NtwkD";#N/A,#N/A,FALSE,"EstgD";#N/A,#N/A,FALSE,"PEngD"}</definedName>
    <definedName name="_____ab1" localSheetId="4" hidden="1">{#N/A,#N/A,FALSE,"SumD";#N/A,#N/A,FALSE,"ElecD";#N/A,#N/A,FALSE,"MechD";#N/A,#N/A,FALSE,"GeotD";#N/A,#N/A,FALSE,"PrcsD";#N/A,#N/A,FALSE,"TunnD";#N/A,#N/A,FALSE,"CivlD";#N/A,#N/A,FALSE,"NtwkD";#N/A,#N/A,FALSE,"EstgD";#N/A,#N/A,FALSE,"PEngD"}</definedName>
    <definedName name="_____ab1" localSheetId="19" hidden="1">{#N/A,#N/A,FALSE,"SumD";#N/A,#N/A,FALSE,"ElecD";#N/A,#N/A,FALSE,"MechD";#N/A,#N/A,FALSE,"GeotD";#N/A,#N/A,FALSE,"PrcsD";#N/A,#N/A,FALSE,"TunnD";#N/A,#N/A,FALSE,"CivlD";#N/A,#N/A,FALSE,"NtwkD";#N/A,#N/A,FALSE,"EstgD";#N/A,#N/A,FALSE,"PEngD"}</definedName>
    <definedName name="_____ab1" localSheetId="11" hidden="1">{#N/A,#N/A,FALSE,"SumD";#N/A,#N/A,FALSE,"ElecD";#N/A,#N/A,FALSE,"MechD";#N/A,#N/A,FALSE,"GeotD";#N/A,#N/A,FALSE,"PrcsD";#N/A,#N/A,FALSE,"TunnD";#N/A,#N/A,FALSE,"CivlD";#N/A,#N/A,FALSE,"NtwkD";#N/A,#N/A,FALSE,"EstgD";#N/A,#N/A,FALSE,"PEngD"}</definedName>
    <definedName name="_____ab1" localSheetId="7" hidden="1">{#N/A,#N/A,FALSE,"SumD";#N/A,#N/A,FALSE,"ElecD";#N/A,#N/A,FALSE,"MechD";#N/A,#N/A,FALSE,"GeotD";#N/A,#N/A,FALSE,"PrcsD";#N/A,#N/A,FALSE,"TunnD";#N/A,#N/A,FALSE,"CivlD";#N/A,#N/A,FALSE,"NtwkD";#N/A,#N/A,FALSE,"EstgD";#N/A,#N/A,FALSE,"PEngD"}</definedName>
    <definedName name="_____ab1" localSheetId="18" hidden="1">{#N/A,#N/A,FALSE,"SumD";#N/A,#N/A,FALSE,"ElecD";#N/A,#N/A,FALSE,"MechD";#N/A,#N/A,FALSE,"GeotD";#N/A,#N/A,FALSE,"PrcsD";#N/A,#N/A,FALSE,"TunnD";#N/A,#N/A,FALSE,"CivlD";#N/A,#N/A,FALSE,"NtwkD";#N/A,#N/A,FALSE,"EstgD";#N/A,#N/A,FALSE,"PEngD"}</definedName>
    <definedName name="_____ab1" localSheetId="3" hidden="1">{#N/A,#N/A,FALSE,"SumD";#N/A,#N/A,FALSE,"ElecD";#N/A,#N/A,FALSE,"MechD";#N/A,#N/A,FALSE,"GeotD";#N/A,#N/A,FALSE,"PrcsD";#N/A,#N/A,FALSE,"TunnD";#N/A,#N/A,FALSE,"CivlD";#N/A,#N/A,FALSE,"NtwkD";#N/A,#N/A,FALSE,"EstgD";#N/A,#N/A,FALSE,"PEngD"}</definedName>
    <definedName name="_____ab1" localSheetId="8"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9" hidden="1">{#N/A,#N/A,FALSE,"SumD";#N/A,#N/A,FALSE,"ElecD";#N/A,#N/A,FALSE,"MechD";#N/A,#N/A,FALSE,"GeotD";#N/A,#N/A,FALSE,"PrcsD";#N/A,#N/A,FALSE,"TunnD";#N/A,#N/A,FALSE,"CivlD";#N/A,#N/A,FALSE,"NtwkD";#N/A,#N/A,FALSE,"EstgD";#N/A,#N/A,FALSE,"PEngD"}</definedName>
    <definedName name="_____as1" localSheetId="4" hidden="1">{#N/A,#N/A,FALSE,"SumD";#N/A,#N/A,FALSE,"ElecD";#N/A,#N/A,FALSE,"MechD";#N/A,#N/A,FALSE,"GeotD";#N/A,#N/A,FALSE,"PrcsD";#N/A,#N/A,FALSE,"TunnD";#N/A,#N/A,FALSE,"CivlD";#N/A,#N/A,FALSE,"NtwkD";#N/A,#N/A,FALSE,"EstgD";#N/A,#N/A,FALSE,"PEngD"}</definedName>
    <definedName name="_____as1" localSheetId="19" hidden="1">{#N/A,#N/A,FALSE,"SumD";#N/A,#N/A,FALSE,"ElecD";#N/A,#N/A,FALSE,"MechD";#N/A,#N/A,FALSE,"GeotD";#N/A,#N/A,FALSE,"PrcsD";#N/A,#N/A,FALSE,"TunnD";#N/A,#N/A,FALSE,"CivlD";#N/A,#N/A,FALSE,"NtwkD";#N/A,#N/A,FALSE,"EstgD";#N/A,#N/A,FALSE,"PEngD"}</definedName>
    <definedName name="_____as1" localSheetId="11" hidden="1">{#N/A,#N/A,FALSE,"SumD";#N/A,#N/A,FALSE,"ElecD";#N/A,#N/A,FALSE,"MechD";#N/A,#N/A,FALSE,"GeotD";#N/A,#N/A,FALSE,"PrcsD";#N/A,#N/A,FALSE,"TunnD";#N/A,#N/A,FALSE,"CivlD";#N/A,#N/A,FALSE,"NtwkD";#N/A,#N/A,FALSE,"EstgD";#N/A,#N/A,FALSE,"PEngD"}</definedName>
    <definedName name="_____as1" localSheetId="7" hidden="1">{#N/A,#N/A,FALSE,"SumD";#N/A,#N/A,FALSE,"ElecD";#N/A,#N/A,FALSE,"MechD";#N/A,#N/A,FALSE,"GeotD";#N/A,#N/A,FALSE,"PrcsD";#N/A,#N/A,FALSE,"TunnD";#N/A,#N/A,FALSE,"CivlD";#N/A,#N/A,FALSE,"NtwkD";#N/A,#N/A,FALSE,"EstgD";#N/A,#N/A,FALSE,"PEngD"}</definedName>
    <definedName name="_____as1" localSheetId="18" hidden="1">{#N/A,#N/A,FALSE,"SumD";#N/A,#N/A,FALSE,"ElecD";#N/A,#N/A,FALSE,"MechD";#N/A,#N/A,FALSE,"GeotD";#N/A,#N/A,FALSE,"PrcsD";#N/A,#N/A,FALSE,"TunnD";#N/A,#N/A,FALSE,"CivlD";#N/A,#N/A,FALSE,"NtwkD";#N/A,#N/A,FALSE,"EstgD";#N/A,#N/A,FALSE,"PEngD"}</definedName>
    <definedName name="_____as1" localSheetId="3" hidden="1">{#N/A,#N/A,FALSE,"SumD";#N/A,#N/A,FALSE,"ElecD";#N/A,#N/A,FALSE,"MechD";#N/A,#N/A,FALSE,"GeotD";#N/A,#N/A,FALSE,"PrcsD";#N/A,#N/A,FALSE,"TunnD";#N/A,#N/A,FALSE,"CivlD";#N/A,#N/A,FALSE,"NtwkD";#N/A,#N/A,FALSE,"EstgD";#N/A,#N/A,FALSE,"PEngD"}</definedName>
    <definedName name="_____as1" localSheetId="8"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AD623">[2]BASE!$F$2028:$AF$2132</definedName>
    <definedName name="_____ccr1" localSheetId="9" hidden="1">{#N/A,#N/A,TRUE,"Cover";#N/A,#N/A,TRUE,"Conts";#N/A,#N/A,TRUE,"VOS";#N/A,#N/A,TRUE,"Warrington";#N/A,#N/A,TRUE,"Widnes"}</definedName>
    <definedName name="_____ccr1" localSheetId="4" hidden="1">{#N/A,#N/A,TRUE,"Cover";#N/A,#N/A,TRUE,"Conts";#N/A,#N/A,TRUE,"VOS";#N/A,#N/A,TRUE,"Warrington";#N/A,#N/A,TRUE,"Widnes"}</definedName>
    <definedName name="_____ccr1" localSheetId="19" hidden="1">{#N/A,#N/A,TRUE,"Cover";#N/A,#N/A,TRUE,"Conts";#N/A,#N/A,TRUE,"VOS";#N/A,#N/A,TRUE,"Warrington";#N/A,#N/A,TRUE,"Widnes"}</definedName>
    <definedName name="_____ccr1" localSheetId="11" hidden="1">{#N/A,#N/A,TRUE,"Cover";#N/A,#N/A,TRUE,"Conts";#N/A,#N/A,TRUE,"VOS";#N/A,#N/A,TRUE,"Warrington";#N/A,#N/A,TRUE,"Widnes"}</definedName>
    <definedName name="_____ccr1" localSheetId="7" hidden="1">{#N/A,#N/A,TRUE,"Cover";#N/A,#N/A,TRUE,"Conts";#N/A,#N/A,TRUE,"VOS";#N/A,#N/A,TRUE,"Warrington";#N/A,#N/A,TRUE,"Widnes"}</definedName>
    <definedName name="_____ccr1" localSheetId="18" hidden="1">{#N/A,#N/A,TRUE,"Cover";#N/A,#N/A,TRUE,"Conts";#N/A,#N/A,TRUE,"VOS";#N/A,#N/A,TRUE,"Warrington";#N/A,#N/A,TRUE,"Widnes"}</definedName>
    <definedName name="_____ccr1" localSheetId="3" hidden="1">{#N/A,#N/A,TRUE,"Cover";#N/A,#N/A,TRUE,"Conts";#N/A,#N/A,TRUE,"VOS";#N/A,#N/A,TRUE,"Warrington";#N/A,#N/A,TRUE,"Widnes"}</definedName>
    <definedName name="_____ccr1" localSheetId="8" hidden="1">{#N/A,#N/A,TRUE,"Cover";#N/A,#N/A,TRUE,"Conts";#N/A,#N/A,TRUE,"VOS";#N/A,#N/A,TRUE,"Warrington";#N/A,#N/A,TRUE,"Widnes"}</definedName>
    <definedName name="_____ccr1" hidden="1">{#N/A,#N/A,TRUE,"Cover";#N/A,#N/A,TRUE,"Conts";#N/A,#N/A,TRUE,"VOS";#N/A,#N/A,TRUE,"Warrington";#N/A,#N/A,TRUE,"Widnes"}</definedName>
    <definedName name="_____HRS15">#REF!</definedName>
    <definedName name="_____old3" localSheetId="9" hidden="1">{#N/A,#N/A,FALSE,"Summary";#N/A,#N/A,FALSE,"3TJ";#N/A,#N/A,FALSE,"3TN";#N/A,#N/A,FALSE,"3TP";#N/A,#N/A,FALSE,"3SJ";#N/A,#N/A,FALSE,"3CJ";#N/A,#N/A,FALSE,"3CN";#N/A,#N/A,FALSE,"3CP";#N/A,#N/A,FALSE,"3A"}</definedName>
    <definedName name="_____old3" localSheetId="4" hidden="1">{#N/A,#N/A,FALSE,"Summary";#N/A,#N/A,FALSE,"3TJ";#N/A,#N/A,FALSE,"3TN";#N/A,#N/A,FALSE,"3TP";#N/A,#N/A,FALSE,"3SJ";#N/A,#N/A,FALSE,"3CJ";#N/A,#N/A,FALSE,"3CN";#N/A,#N/A,FALSE,"3CP";#N/A,#N/A,FALSE,"3A"}</definedName>
    <definedName name="_____old3" localSheetId="19" hidden="1">{#N/A,#N/A,FALSE,"Summary";#N/A,#N/A,FALSE,"3TJ";#N/A,#N/A,FALSE,"3TN";#N/A,#N/A,FALSE,"3TP";#N/A,#N/A,FALSE,"3SJ";#N/A,#N/A,FALSE,"3CJ";#N/A,#N/A,FALSE,"3CN";#N/A,#N/A,FALSE,"3CP";#N/A,#N/A,FALSE,"3A"}</definedName>
    <definedName name="_____old3" localSheetId="11" hidden="1">{#N/A,#N/A,FALSE,"Summary";#N/A,#N/A,FALSE,"3TJ";#N/A,#N/A,FALSE,"3TN";#N/A,#N/A,FALSE,"3TP";#N/A,#N/A,FALSE,"3SJ";#N/A,#N/A,FALSE,"3CJ";#N/A,#N/A,FALSE,"3CN";#N/A,#N/A,FALSE,"3CP";#N/A,#N/A,FALSE,"3A"}</definedName>
    <definedName name="_____old3" localSheetId="7" hidden="1">{#N/A,#N/A,FALSE,"Summary";#N/A,#N/A,FALSE,"3TJ";#N/A,#N/A,FALSE,"3TN";#N/A,#N/A,FALSE,"3TP";#N/A,#N/A,FALSE,"3SJ";#N/A,#N/A,FALSE,"3CJ";#N/A,#N/A,FALSE,"3CN";#N/A,#N/A,FALSE,"3CP";#N/A,#N/A,FALSE,"3A"}</definedName>
    <definedName name="_____old3" localSheetId="18" hidden="1">{#N/A,#N/A,FALSE,"Summary";#N/A,#N/A,FALSE,"3TJ";#N/A,#N/A,FALSE,"3TN";#N/A,#N/A,FALSE,"3TP";#N/A,#N/A,FALSE,"3SJ";#N/A,#N/A,FALSE,"3CJ";#N/A,#N/A,FALSE,"3CN";#N/A,#N/A,FALSE,"3CP";#N/A,#N/A,FALSE,"3A"}</definedName>
    <definedName name="_____old3" localSheetId="3" hidden="1">{#N/A,#N/A,FALSE,"Summary";#N/A,#N/A,FALSE,"3TJ";#N/A,#N/A,FALSE,"3TN";#N/A,#N/A,FALSE,"3TP";#N/A,#N/A,FALSE,"3SJ";#N/A,#N/A,FALSE,"3CJ";#N/A,#N/A,FALSE,"3CN";#N/A,#N/A,FALSE,"3CP";#N/A,#N/A,FALSE,"3A"}</definedName>
    <definedName name="_____old3" localSheetId="8"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9" hidden="1">{#N/A,#N/A,FALSE,"Summary";#N/A,#N/A,FALSE,"3TJ";#N/A,#N/A,FALSE,"3TN";#N/A,#N/A,FALSE,"3TP";#N/A,#N/A,FALSE,"3SJ";#N/A,#N/A,FALSE,"3CJ";#N/A,#N/A,FALSE,"3CN";#N/A,#N/A,FALSE,"3CP";#N/A,#N/A,FALSE,"3A"}</definedName>
    <definedName name="_____old5" localSheetId="4" hidden="1">{#N/A,#N/A,FALSE,"Summary";#N/A,#N/A,FALSE,"3TJ";#N/A,#N/A,FALSE,"3TN";#N/A,#N/A,FALSE,"3TP";#N/A,#N/A,FALSE,"3SJ";#N/A,#N/A,FALSE,"3CJ";#N/A,#N/A,FALSE,"3CN";#N/A,#N/A,FALSE,"3CP";#N/A,#N/A,FALSE,"3A"}</definedName>
    <definedName name="_____old5" localSheetId="19" hidden="1">{#N/A,#N/A,FALSE,"Summary";#N/A,#N/A,FALSE,"3TJ";#N/A,#N/A,FALSE,"3TN";#N/A,#N/A,FALSE,"3TP";#N/A,#N/A,FALSE,"3SJ";#N/A,#N/A,FALSE,"3CJ";#N/A,#N/A,FALSE,"3CN";#N/A,#N/A,FALSE,"3CP";#N/A,#N/A,FALSE,"3A"}</definedName>
    <definedName name="_____old5" localSheetId="11" hidden="1">{#N/A,#N/A,FALSE,"Summary";#N/A,#N/A,FALSE,"3TJ";#N/A,#N/A,FALSE,"3TN";#N/A,#N/A,FALSE,"3TP";#N/A,#N/A,FALSE,"3SJ";#N/A,#N/A,FALSE,"3CJ";#N/A,#N/A,FALSE,"3CN";#N/A,#N/A,FALSE,"3CP";#N/A,#N/A,FALSE,"3A"}</definedName>
    <definedName name="_____old5" localSheetId="7" hidden="1">{#N/A,#N/A,FALSE,"Summary";#N/A,#N/A,FALSE,"3TJ";#N/A,#N/A,FALSE,"3TN";#N/A,#N/A,FALSE,"3TP";#N/A,#N/A,FALSE,"3SJ";#N/A,#N/A,FALSE,"3CJ";#N/A,#N/A,FALSE,"3CN";#N/A,#N/A,FALSE,"3CP";#N/A,#N/A,FALSE,"3A"}</definedName>
    <definedName name="_____old5" localSheetId="18" hidden="1">{#N/A,#N/A,FALSE,"Summary";#N/A,#N/A,FALSE,"3TJ";#N/A,#N/A,FALSE,"3TN";#N/A,#N/A,FALSE,"3TP";#N/A,#N/A,FALSE,"3SJ";#N/A,#N/A,FALSE,"3CJ";#N/A,#N/A,FALSE,"3CN";#N/A,#N/A,FALSE,"3CP";#N/A,#N/A,FALSE,"3A"}</definedName>
    <definedName name="_____old5" localSheetId="3" hidden="1">{#N/A,#N/A,FALSE,"Summary";#N/A,#N/A,FALSE,"3TJ";#N/A,#N/A,FALSE,"3TN";#N/A,#N/A,FALSE,"3TP";#N/A,#N/A,FALSE,"3SJ";#N/A,#N/A,FALSE,"3CJ";#N/A,#N/A,FALSE,"3CN";#N/A,#N/A,FALSE,"3CP";#N/A,#N/A,FALSE,"3A"}</definedName>
    <definedName name="_____old5" localSheetId="8"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9" hidden="1">{#N/A,#N/A,FALSE,"Summary";#N/A,#N/A,FALSE,"3TJ";#N/A,#N/A,FALSE,"3TN";#N/A,#N/A,FALSE,"3TP";#N/A,#N/A,FALSE,"3SJ";#N/A,#N/A,FALSE,"3CJ";#N/A,#N/A,FALSE,"3CN";#N/A,#N/A,FALSE,"3CP";#N/A,#N/A,FALSE,"3A"}</definedName>
    <definedName name="_____old7" localSheetId="4" hidden="1">{#N/A,#N/A,FALSE,"Summary";#N/A,#N/A,FALSE,"3TJ";#N/A,#N/A,FALSE,"3TN";#N/A,#N/A,FALSE,"3TP";#N/A,#N/A,FALSE,"3SJ";#N/A,#N/A,FALSE,"3CJ";#N/A,#N/A,FALSE,"3CN";#N/A,#N/A,FALSE,"3CP";#N/A,#N/A,FALSE,"3A"}</definedName>
    <definedName name="_____old7" localSheetId="19" hidden="1">{#N/A,#N/A,FALSE,"Summary";#N/A,#N/A,FALSE,"3TJ";#N/A,#N/A,FALSE,"3TN";#N/A,#N/A,FALSE,"3TP";#N/A,#N/A,FALSE,"3SJ";#N/A,#N/A,FALSE,"3CJ";#N/A,#N/A,FALSE,"3CN";#N/A,#N/A,FALSE,"3CP";#N/A,#N/A,FALSE,"3A"}</definedName>
    <definedName name="_____old7" localSheetId="11" hidden="1">{#N/A,#N/A,FALSE,"Summary";#N/A,#N/A,FALSE,"3TJ";#N/A,#N/A,FALSE,"3TN";#N/A,#N/A,FALSE,"3TP";#N/A,#N/A,FALSE,"3SJ";#N/A,#N/A,FALSE,"3CJ";#N/A,#N/A,FALSE,"3CN";#N/A,#N/A,FALSE,"3CP";#N/A,#N/A,FALSE,"3A"}</definedName>
    <definedName name="_____old7" localSheetId="7" hidden="1">{#N/A,#N/A,FALSE,"Summary";#N/A,#N/A,FALSE,"3TJ";#N/A,#N/A,FALSE,"3TN";#N/A,#N/A,FALSE,"3TP";#N/A,#N/A,FALSE,"3SJ";#N/A,#N/A,FALSE,"3CJ";#N/A,#N/A,FALSE,"3CN";#N/A,#N/A,FALSE,"3CP";#N/A,#N/A,FALSE,"3A"}</definedName>
    <definedName name="_____old7" localSheetId="18" hidden="1">{#N/A,#N/A,FALSE,"Summary";#N/A,#N/A,FALSE,"3TJ";#N/A,#N/A,FALSE,"3TN";#N/A,#N/A,FALSE,"3TP";#N/A,#N/A,FALSE,"3SJ";#N/A,#N/A,FALSE,"3CJ";#N/A,#N/A,FALSE,"3CN";#N/A,#N/A,FALSE,"3CP";#N/A,#N/A,FALSE,"3A"}</definedName>
    <definedName name="_____old7" localSheetId="3" hidden="1">{#N/A,#N/A,FALSE,"Summary";#N/A,#N/A,FALSE,"3TJ";#N/A,#N/A,FALSE,"3TN";#N/A,#N/A,FALSE,"3TP";#N/A,#N/A,FALSE,"3SJ";#N/A,#N/A,FALSE,"3CJ";#N/A,#N/A,FALSE,"3CN";#N/A,#N/A,FALSE,"3CP";#N/A,#N/A,FALSE,"3A"}</definedName>
    <definedName name="_____old7" localSheetId="8"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_SUB15">#REF!</definedName>
    <definedName name="____ab1" localSheetId="9" hidden="1">{#N/A,#N/A,FALSE,"SumD";#N/A,#N/A,FALSE,"ElecD";#N/A,#N/A,FALSE,"MechD";#N/A,#N/A,FALSE,"GeotD";#N/A,#N/A,FALSE,"PrcsD";#N/A,#N/A,FALSE,"TunnD";#N/A,#N/A,FALSE,"CivlD";#N/A,#N/A,FALSE,"NtwkD";#N/A,#N/A,FALSE,"EstgD";#N/A,#N/A,FALSE,"PEngD"}</definedName>
    <definedName name="____ab1" localSheetId="4" hidden="1">{#N/A,#N/A,FALSE,"SumD";#N/A,#N/A,FALSE,"ElecD";#N/A,#N/A,FALSE,"MechD";#N/A,#N/A,FALSE,"GeotD";#N/A,#N/A,FALSE,"PrcsD";#N/A,#N/A,FALSE,"TunnD";#N/A,#N/A,FALSE,"CivlD";#N/A,#N/A,FALSE,"NtwkD";#N/A,#N/A,FALSE,"EstgD";#N/A,#N/A,FALSE,"PEngD"}</definedName>
    <definedName name="____ab1" localSheetId="19" hidden="1">{#N/A,#N/A,FALSE,"SumD";#N/A,#N/A,FALSE,"ElecD";#N/A,#N/A,FALSE,"MechD";#N/A,#N/A,FALSE,"GeotD";#N/A,#N/A,FALSE,"PrcsD";#N/A,#N/A,FALSE,"TunnD";#N/A,#N/A,FALSE,"CivlD";#N/A,#N/A,FALSE,"NtwkD";#N/A,#N/A,FALSE,"EstgD";#N/A,#N/A,FALSE,"PEngD"}</definedName>
    <definedName name="____ab1" localSheetId="11" hidden="1">{#N/A,#N/A,FALSE,"SumD";#N/A,#N/A,FALSE,"ElecD";#N/A,#N/A,FALSE,"MechD";#N/A,#N/A,FALSE,"GeotD";#N/A,#N/A,FALSE,"PrcsD";#N/A,#N/A,FALSE,"TunnD";#N/A,#N/A,FALSE,"CivlD";#N/A,#N/A,FALSE,"NtwkD";#N/A,#N/A,FALSE,"EstgD";#N/A,#N/A,FALSE,"PEngD"}</definedName>
    <definedName name="____ab1" localSheetId="7" hidden="1">{#N/A,#N/A,FALSE,"SumD";#N/A,#N/A,FALSE,"ElecD";#N/A,#N/A,FALSE,"MechD";#N/A,#N/A,FALSE,"GeotD";#N/A,#N/A,FALSE,"PrcsD";#N/A,#N/A,FALSE,"TunnD";#N/A,#N/A,FALSE,"CivlD";#N/A,#N/A,FALSE,"NtwkD";#N/A,#N/A,FALSE,"EstgD";#N/A,#N/A,FALSE,"PEngD"}</definedName>
    <definedName name="____ab1" localSheetId="18" hidden="1">{#N/A,#N/A,FALSE,"SumD";#N/A,#N/A,FALSE,"ElecD";#N/A,#N/A,FALSE,"MechD";#N/A,#N/A,FALSE,"GeotD";#N/A,#N/A,FALSE,"PrcsD";#N/A,#N/A,FALSE,"TunnD";#N/A,#N/A,FALSE,"CivlD";#N/A,#N/A,FALSE,"NtwkD";#N/A,#N/A,FALSE,"EstgD";#N/A,#N/A,FALSE,"PEngD"}</definedName>
    <definedName name="____ab1" localSheetId="3" hidden="1">{#N/A,#N/A,FALSE,"SumD";#N/A,#N/A,FALSE,"ElecD";#N/A,#N/A,FALSE,"MechD";#N/A,#N/A,FALSE,"GeotD";#N/A,#N/A,FALSE,"PrcsD";#N/A,#N/A,FALSE,"TunnD";#N/A,#N/A,FALSE,"CivlD";#N/A,#N/A,FALSE,"NtwkD";#N/A,#N/A,FALSE,"EstgD";#N/A,#N/A,FALSE,"PEngD"}</definedName>
    <definedName name="____ab1" localSheetId="8"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9" hidden="1">{#N/A,#N/A,FALSE,"SumD";#N/A,#N/A,FALSE,"ElecD";#N/A,#N/A,FALSE,"MechD";#N/A,#N/A,FALSE,"GeotD";#N/A,#N/A,FALSE,"PrcsD";#N/A,#N/A,FALSE,"TunnD";#N/A,#N/A,FALSE,"CivlD";#N/A,#N/A,FALSE,"NtwkD";#N/A,#N/A,FALSE,"EstgD";#N/A,#N/A,FALSE,"PEngD"}</definedName>
    <definedName name="____as1" localSheetId="4" hidden="1">{#N/A,#N/A,FALSE,"SumD";#N/A,#N/A,FALSE,"ElecD";#N/A,#N/A,FALSE,"MechD";#N/A,#N/A,FALSE,"GeotD";#N/A,#N/A,FALSE,"PrcsD";#N/A,#N/A,FALSE,"TunnD";#N/A,#N/A,FALSE,"CivlD";#N/A,#N/A,FALSE,"NtwkD";#N/A,#N/A,FALSE,"EstgD";#N/A,#N/A,FALSE,"PEngD"}</definedName>
    <definedName name="____as1" localSheetId="19" hidden="1">{#N/A,#N/A,FALSE,"SumD";#N/A,#N/A,FALSE,"ElecD";#N/A,#N/A,FALSE,"MechD";#N/A,#N/A,FALSE,"GeotD";#N/A,#N/A,FALSE,"PrcsD";#N/A,#N/A,FALSE,"TunnD";#N/A,#N/A,FALSE,"CivlD";#N/A,#N/A,FALSE,"NtwkD";#N/A,#N/A,FALSE,"EstgD";#N/A,#N/A,FALSE,"PEngD"}</definedName>
    <definedName name="____as1" localSheetId="11" hidden="1">{#N/A,#N/A,FALSE,"SumD";#N/A,#N/A,FALSE,"ElecD";#N/A,#N/A,FALSE,"MechD";#N/A,#N/A,FALSE,"GeotD";#N/A,#N/A,FALSE,"PrcsD";#N/A,#N/A,FALSE,"TunnD";#N/A,#N/A,FALSE,"CivlD";#N/A,#N/A,FALSE,"NtwkD";#N/A,#N/A,FALSE,"EstgD";#N/A,#N/A,FALSE,"PEngD"}</definedName>
    <definedName name="____as1" localSheetId="7" hidden="1">{#N/A,#N/A,FALSE,"SumD";#N/A,#N/A,FALSE,"ElecD";#N/A,#N/A,FALSE,"MechD";#N/A,#N/A,FALSE,"GeotD";#N/A,#N/A,FALSE,"PrcsD";#N/A,#N/A,FALSE,"TunnD";#N/A,#N/A,FALSE,"CivlD";#N/A,#N/A,FALSE,"NtwkD";#N/A,#N/A,FALSE,"EstgD";#N/A,#N/A,FALSE,"PEngD"}</definedName>
    <definedName name="____as1" localSheetId="18" hidden="1">{#N/A,#N/A,FALSE,"SumD";#N/A,#N/A,FALSE,"ElecD";#N/A,#N/A,FALSE,"MechD";#N/A,#N/A,FALSE,"GeotD";#N/A,#N/A,FALSE,"PrcsD";#N/A,#N/A,FALSE,"TunnD";#N/A,#N/A,FALSE,"CivlD";#N/A,#N/A,FALSE,"NtwkD";#N/A,#N/A,FALSE,"EstgD";#N/A,#N/A,FALSE,"PEngD"}</definedName>
    <definedName name="____as1" localSheetId="3" hidden="1">{#N/A,#N/A,FALSE,"SumD";#N/A,#N/A,FALSE,"ElecD";#N/A,#N/A,FALSE,"MechD";#N/A,#N/A,FALSE,"GeotD";#N/A,#N/A,FALSE,"PrcsD";#N/A,#N/A,FALSE,"TunnD";#N/A,#N/A,FALSE,"CivlD";#N/A,#N/A,FALSE,"NtwkD";#N/A,#N/A,FALSE,"EstgD";#N/A,#N/A,FALSE,"PEngD"}</definedName>
    <definedName name="____as1" localSheetId="8"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AD623">[2]BASE!$F$2028:$AF$2132</definedName>
    <definedName name="____ccr1" localSheetId="9" hidden="1">{#N/A,#N/A,TRUE,"Cover";#N/A,#N/A,TRUE,"Conts";#N/A,#N/A,TRUE,"VOS";#N/A,#N/A,TRUE,"Warrington";#N/A,#N/A,TRUE,"Widnes"}</definedName>
    <definedName name="____ccr1" localSheetId="4" hidden="1">{#N/A,#N/A,TRUE,"Cover";#N/A,#N/A,TRUE,"Conts";#N/A,#N/A,TRUE,"VOS";#N/A,#N/A,TRUE,"Warrington";#N/A,#N/A,TRUE,"Widnes"}</definedName>
    <definedName name="____ccr1" localSheetId="19" hidden="1">{#N/A,#N/A,TRUE,"Cover";#N/A,#N/A,TRUE,"Conts";#N/A,#N/A,TRUE,"VOS";#N/A,#N/A,TRUE,"Warrington";#N/A,#N/A,TRUE,"Widnes"}</definedName>
    <definedName name="____ccr1" localSheetId="11" hidden="1">{#N/A,#N/A,TRUE,"Cover";#N/A,#N/A,TRUE,"Conts";#N/A,#N/A,TRUE,"VOS";#N/A,#N/A,TRUE,"Warrington";#N/A,#N/A,TRUE,"Widnes"}</definedName>
    <definedName name="____ccr1" localSheetId="7" hidden="1">{#N/A,#N/A,TRUE,"Cover";#N/A,#N/A,TRUE,"Conts";#N/A,#N/A,TRUE,"VOS";#N/A,#N/A,TRUE,"Warrington";#N/A,#N/A,TRUE,"Widnes"}</definedName>
    <definedName name="____ccr1" localSheetId="18" hidden="1">{#N/A,#N/A,TRUE,"Cover";#N/A,#N/A,TRUE,"Conts";#N/A,#N/A,TRUE,"VOS";#N/A,#N/A,TRUE,"Warrington";#N/A,#N/A,TRUE,"Widnes"}</definedName>
    <definedName name="____ccr1" localSheetId="3" hidden="1">{#N/A,#N/A,TRUE,"Cover";#N/A,#N/A,TRUE,"Conts";#N/A,#N/A,TRUE,"VOS";#N/A,#N/A,TRUE,"Warrington";#N/A,#N/A,TRUE,"Widnes"}</definedName>
    <definedName name="____ccr1" localSheetId="8" hidden="1">{#N/A,#N/A,TRUE,"Cover";#N/A,#N/A,TRUE,"Conts";#N/A,#N/A,TRUE,"VOS";#N/A,#N/A,TRUE,"Warrington";#N/A,#N/A,TRUE,"Widnes"}</definedName>
    <definedName name="____ccr1" hidden="1">{#N/A,#N/A,TRUE,"Cover";#N/A,#N/A,TRUE,"Conts";#N/A,#N/A,TRUE,"VOS";#N/A,#N/A,TRUE,"Warrington";#N/A,#N/A,TRUE,"Widnes"}</definedName>
    <definedName name="____ccr2" localSheetId="9" hidden="1">{#N/A,#N/A,TRUE,"Cover";#N/A,#N/A,TRUE,"Conts";#N/A,#N/A,TRUE,"VOS";#N/A,#N/A,TRUE,"Warrington";#N/A,#N/A,TRUE,"Widnes"}</definedName>
    <definedName name="____ccr2" localSheetId="4" hidden="1">{#N/A,#N/A,TRUE,"Cover";#N/A,#N/A,TRUE,"Conts";#N/A,#N/A,TRUE,"VOS";#N/A,#N/A,TRUE,"Warrington";#N/A,#N/A,TRUE,"Widnes"}</definedName>
    <definedName name="____ccr2" localSheetId="19" hidden="1">{#N/A,#N/A,TRUE,"Cover";#N/A,#N/A,TRUE,"Conts";#N/A,#N/A,TRUE,"VOS";#N/A,#N/A,TRUE,"Warrington";#N/A,#N/A,TRUE,"Widnes"}</definedName>
    <definedName name="____ccr2" localSheetId="11" hidden="1">{#N/A,#N/A,TRUE,"Cover";#N/A,#N/A,TRUE,"Conts";#N/A,#N/A,TRUE,"VOS";#N/A,#N/A,TRUE,"Warrington";#N/A,#N/A,TRUE,"Widnes"}</definedName>
    <definedName name="____ccr2" localSheetId="7" hidden="1">{#N/A,#N/A,TRUE,"Cover";#N/A,#N/A,TRUE,"Conts";#N/A,#N/A,TRUE,"VOS";#N/A,#N/A,TRUE,"Warrington";#N/A,#N/A,TRUE,"Widnes"}</definedName>
    <definedName name="____ccr2" localSheetId="18" hidden="1">{#N/A,#N/A,TRUE,"Cover";#N/A,#N/A,TRUE,"Conts";#N/A,#N/A,TRUE,"VOS";#N/A,#N/A,TRUE,"Warrington";#N/A,#N/A,TRUE,"Widnes"}</definedName>
    <definedName name="____ccr2" localSheetId="3" hidden="1">{#N/A,#N/A,TRUE,"Cover";#N/A,#N/A,TRUE,"Conts";#N/A,#N/A,TRUE,"VOS";#N/A,#N/A,TRUE,"Warrington";#N/A,#N/A,TRUE,"Widnes"}</definedName>
    <definedName name="____ccr2" localSheetId="8" hidden="1">{#N/A,#N/A,TRUE,"Cover";#N/A,#N/A,TRUE,"Conts";#N/A,#N/A,TRUE,"VOS";#N/A,#N/A,TRUE,"Warrington";#N/A,#N/A,TRUE,"Widnes"}</definedName>
    <definedName name="____ccr2" hidden="1">{#N/A,#N/A,TRUE,"Cover";#N/A,#N/A,TRUE,"Conts";#N/A,#N/A,TRUE,"VOS";#N/A,#N/A,TRUE,"Warrington";#N/A,#N/A,TRUE,"Widnes"}</definedName>
    <definedName name="____HRS15">#REF!</definedName>
    <definedName name="____old3" localSheetId="9" hidden="1">{#N/A,#N/A,FALSE,"Summary";#N/A,#N/A,FALSE,"3TJ";#N/A,#N/A,FALSE,"3TN";#N/A,#N/A,FALSE,"3TP";#N/A,#N/A,FALSE,"3SJ";#N/A,#N/A,FALSE,"3CJ";#N/A,#N/A,FALSE,"3CN";#N/A,#N/A,FALSE,"3CP";#N/A,#N/A,FALSE,"3A"}</definedName>
    <definedName name="____old3" localSheetId="4" hidden="1">{#N/A,#N/A,FALSE,"Summary";#N/A,#N/A,FALSE,"3TJ";#N/A,#N/A,FALSE,"3TN";#N/A,#N/A,FALSE,"3TP";#N/A,#N/A,FALSE,"3SJ";#N/A,#N/A,FALSE,"3CJ";#N/A,#N/A,FALSE,"3CN";#N/A,#N/A,FALSE,"3CP";#N/A,#N/A,FALSE,"3A"}</definedName>
    <definedName name="____old3" localSheetId="19" hidden="1">{#N/A,#N/A,FALSE,"Summary";#N/A,#N/A,FALSE,"3TJ";#N/A,#N/A,FALSE,"3TN";#N/A,#N/A,FALSE,"3TP";#N/A,#N/A,FALSE,"3SJ";#N/A,#N/A,FALSE,"3CJ";#N/A,#N/A,FALSE,"3CN";#N/A,#N/A,FALSE,"3CP";#N/A,#N/A,FALSE,"3A"}</definedName>
    <definedName name="____old3" localSheetId="11" hidden="1">{#N/A,#N/A,FALSE,"Summary";#N/A,#N/A,FALSE,"3TJ";#N/A,#N/A,FALSE,"3TN";#N/A,#N/A,FALSE,"3TP";#N/A,#N/A,FALSE,"3SJ";#N/A,#N/A,FALSE,"3CJ";#N/A,#N/A,FALSE,"3CN";#N/A,#N/A,FALSE,"3CP";#N/A,#N/A,FALSE,"3A"}</definedName>
    <definedName name="____old3" localSheetId="7" hidden="1">{#N/A,#N/A,FALSE,"Summary";#N/A,#N/A,FALSE,"3TJ";#N/A,#N/A,FALSE,"3TN";#N/A,#N/A,FALSE,"3TP";#N/A,#N/A,FALSE,"3SJ";#N/A,#N/A,FALSE,"3CJ";#N/A,#N/A,FALSE,"3CN";#N/A,#N/A,FALSE,"3CP";#N/A,#N/A,FALSE,"3A"}</definedName>
    <definedName name="____old3" localSheetId="18" hidden="1">{#N/A,#N/A,FALSE,"Summary";#N/A,#N/A,FALSE,"3TJ";#N/A,#N/A,FALSE,"3TN";#N/A,#N/A,FALSE,"3TP";#N/A,#N/A,FALSE,"3SJ";#N/A,#N/A,FALSE,"3CJ";#N/A,#N/A,FALSE,"3CN";#N/A,#N/A,FALSE,"3CP";#N/A,#N/A,FALSE,"3A"}</definedName>
    <definedName name="____old3" localSheetId="3" hidden="1">{#N/A,#N/A,FALSE,"Summary";#N/A,#N/A,FALSE,"3TJ";#N/A,#N/A,FALSE,"3TN";#N/A,#N/A,FALSE,"3TP";#N/A,#N/A,FALSE,"3SJ";#N/A,#N/A,FALSE,"3CJ";#N/A,#N/A,FALSE,"3CN";#N/A,#N/A,FALSE,"3CP";#N/A,#N/A,FALSE,"3A"}</definedName>
    <definedName name="____old3" localSheetId="8"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9" hidden="1">{#N/A,#N/A,FALSE,"Summary";#N/A,#N/A,FALSE,"3TJ";#N/A,#N/A,FALSE,"3TN";#N/A,#N/A,FALSE,"3TP";#N/A,#N/A,FALSE,"3SJ";#N/A,#N/A,FALSE,"3CJ";#N/A,#N/A,FALSE,"3CN";#N/A,#N/A,FALSE,"3CP";#N/A,#N/A,FALSE,"3A"}</definedName>
    <definedName name="____old5" localSheetId="4" hidden="1">{#N/A,#N/A,FALSE,"Summary";#N/A,#N/A,FALSE,"3TJ";#N/A,#N/A,FALSE,"3TN";#N/A,#N/A,FALSE,"3TP";#N/A,#N/A,FALSE,"3SJ";#N/A,#N/A,FALSE,"3CJ";#N/A,#N/A,FALSE,"3CN";#N/A,#N/A,FALSE,"3CP";#N/A,#N/A,FALSE,"3A"}</definedName>
    <definedName name="____old5" localSheetId="19" hidden="1">{#N/A,#N/A,FALSE,"Summary";#N/A,#N/A,FALSE,"3TJ";#N/A,#N/A,FALSE,"3TN";#N/A,#N/A,FALSE,"3TP";#N/A,#N/A,FALSE,"3SJ";#N/A,#N/A,FALSE,"3CJ";#N/A,#N/A,FALSE,"3CN";#N/A,#N/A,FALSE,"3CP";#N/A,#N/A,FALSE,"3A"}</definedName>
    <definedName name="____old5" localSheetId="11" hidden="1">{#N/A,#N/A,FALSE,"Summary";#N/A,#N/A,FALSE,"3TJ";#N/A,#N/A,FALSE,"3TN";#N/A,#N/A,FALSE,"3TP";#N/A,#N/A,FALSE,"3SJ";#N/A,#N/A,FALSE,"3CJ";#N/A,#N/A,FALSE,"3CN";#N/A,#N/A,FALSE,"3CP";#N/A,#N/A,FALSE,"3A"}</definedName>
    <definedName name="____old5" localSheetId="7" hidden="1">{#N/A,#N/A,FALSE,"Summary";#N/A,#N/A,FALSE,"3TJ";#N/A,#N/A,FALSE,"3TN";#N/A,#N/A,FALSE,"3TP";#N/A,#N/A,FALSE,"3SJ";#N/A,#N/A,FALSE,"3CJ";#N/A,#N/A,FALSE,"3CN";#N/A,#N/A,FALSE,"3CP";#N/A,#N/A,FALSE,"3A"}</definedName>
    <definedName name="____old5" localSheetId="18" hidden="1">{#N/A,#N/A,FALSE,"Summary";#N/A,#N/A,FALSE,"3TJ";#N/A,#N/A,FALSE,"3TN";#N/A,#N/A,FALSE,"3TP";#N/A,#N/A,FALSE,"3SJ";#N/A,#N/A,FALSE,"3CJ";#N/A,#N/A,FALSE,"3CN";#N/A,#N/A,FALSE,"3CP";#N/A,#N/A,FALSE,"3A"}</definedName>
    <definedName name="____old5" localSheetId="3" hidden="1">{#N/A,#N/A,FALSE,"Summary";#N/A,#N/A,FALSE,"3TJ";#N/A,#N/A,FALSE,"3TN";#N/A,#N/A,FALSE,"3TP";#N/A,#N/A,FALSE,"3SJ";#N/A,#N/A,FALSE,"3CJ";#N/A,#N/A,FALSE,"3CN";#N/A,#N/A,FALSE,"3CP";#N/A,#N/A,FALSE,"3A"}</definedName>
    <definedName name="____old5" localSheetId="8"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9" hidden="1">{#N/A,#N/A,FALSE,"Summary";#N/A,#N/A,FALSE,"3TJ";#N/A,#N/A,FALSE,"3TN";#N/A,#N/A,FALSE,"3TP";#N/A,#N/A,FALSE,"3SJ";#N/A,#N/A,FALSE,"3CJ";#N/A,#N/A,FALSE,"3CN";#N/A,#N/A,FALSE,"3CP";#N/A,#N/A,FALSE,"3A"}</definedName>
    <definedName name="____old7" localSheetId="4" hidden="1">{#N/A,#N/A,FALSE,"Summary";#N/A,#N/A,FALSE,"3TJ";#N/A,#N/A,FALSE,"3TN";#N/A,#N/A,FALSE,"3TP";#N/A,#N/A,FALSE,"3SJ";#N/A,#N/A,FALSE,"3CJ";#N/A,#N/A,FALSE,"3CN";#N/A,#N/A,FALSE,"3CP";#N/A,#N/A,FALSE,"3A"}</definedName>
    <definedName name="____old7" localSheetId="19" hidden="1">{#N/A,#N/A,FALSE,"Summary";#N/A,#N/A,FALSE,"3TJ";#N/A,#N/A,FALSE,"3TN";#N/A,#N/A,FALSE,"3TP";#N/A,#N/A,FALSE,"3SJ";#N/A,#N/A,FALSE,"3CJ";#N/A,#N/A,FALSE,"3CN";#N/A,#N/A,FALSE,"3CP";#N/A,#N/A,FALSE,"3A"}</definedName>
    <definedName name="____old7" localSheetId="11" hidden="1">{#N/A,#N/A,FALSE,"Summary";#N/A,#N/A,FALSE,"3TJ";#N/A,#N/A,FALSE,"3TN";#N/A,#N/A,FALSE,"3TP";#N/A,#N/A,FALSE,"3SJ";#N/A,#N/A,FALSE,"3CJ";#N/A,#N/A,FALSE,"3CN";#N/A,#N/A,FALSE,"3CP";#N/A,#N/A,FALSE,"3A"}</definedName>
    <definedName name="____old7" localSheetId="7" hidden="1">{#N/A,#N/A,FALSE,"Summary";#N/A,#N/A,FALSE,"3TJ";#N/A,#N/A,FALSE,"3TN";#N/A,#N/A,FALSE,"3TP";#N/A,#N/A,FALSE,"3SJ";#N/A,#N/A,FALSE,"3CJ";#N/A,#N/A,FALSE,"3CN";#N/A,#N/A,FALSE,"3CP";#N/A,#N/A,FALSE,"3A"}</definedName>
    <definedName name="____old7" localSheetId="18" hidden="1">{#N/A,#N/A,FALSE,"Summary";#N/A,#N/A,FALSE,"3TJ";#N/A,#N/A,FALSE,"3TN";#N/A,#N/A,FALSE,"3TP";#N/A,#N/A,FALSE,"3SJ";#N/A,#N/A,FALSE,"3CJ";#N/A,#N/A,FALSE,"3CN";#N/A,#N/A,FALSE,"3CP";#N/A,#N/A,FALSE,"3A"}</definedName>
    <definedName name="____old7" localSheetId="3" hidden="1">{#N/A,#N/A,FALSE,"Summary";#N/A,#N/A,FALSE,"3TJ";#N/A,#N/A,FALSE,"3TN";#N/A,#N/A,FALSE,"3TP";#N/A,#N/A,FALSE,"3SJ";#N/A,#N/A,FALSE,"3CJ";#N/A,#N/A,FALSE,"3CN";#N/A,#N/A,FALSE,"3CP";#N/A,#N/A,FALSE,"3A"}</definedName>
    <definedName name="____old7" localSheetId="8"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_SUB15">#REF!</definedName>
    <definedName name="___1__123Graph_ACHART_4" hidden="1">'[3]9011 EXPAT_MANP'!$E$25:$X$25</definedName>
    <definedName name="___2Excel_BuiltIn__FilterDatabase_1_1">#REF!</definedName>
    <definedName name="___3__123Graph_BCHART_1" hidden="1">#REF!</definedName>
    <definedName name="___4S" hidden="1">#REF!</definedName>
    <definedName name="___5_0_S" hidden="1">#REF!</definedName>
    <definedName name="___ab1" localSheetId="9" hidden="1">{#N/A,#N/A,FALSE,"SumD";#N/A,#N/A,FALSE,"ElecD";#N/A,#N/A,FALSE,"MechD";#N/A,#N/A,FALSE,"GeotD";#N/A,#N/A,FALSE,"PrcsD";#N/A,#N/A,FALSE,"TunnD";#N/A,#N/A,FALSE,"CivlD";#N/A,#N/A,FALSE,"NtwkD";#N/A,#N/A,FALSE,"EstgD";#N/A,#N/A,FALSE,"PEngD"}</definedName>
    <definedName name="___ab1" localSheetId="4" hidden="1">{#N/A,#N/A,FALSE,"SumD";#N/A,#N/A,FALSE,"ElecD";#N/A,#N/A,FALSE,"MechD";#N/A,#N/A,FALSE,"GeotD";#N/A,#N/A,FALSE,"PrcsD";#N/A,#N/A,FALSE,"TunnD";#N/A,#N/A,FALSE,"CivlD";#N/A,#N/A,FALSE,"NtwkD";#N/A,#N/A,FALSE,"EstgD";#N/A,#N/A,FALSE,"PEngD"}</definedName>
    <definedName name="___ab1" localSheetId="19" hidden="1">{#N/A,#N/A,FALSE,"SumD";#N/A,#N/A,FALSE,"ElecD";#N/A,#N/A,FALSE,"MechD";#N/A,#N/A,FALSE,"GeotD";#N/A,#N/A,FALSE,"PrcsD";#N/A,#N/A,FALSE,"TunnD";#N/A,#N/A,FALSE,"CivlD";#N/A,#N/A,FALSE,"NtwkD";#N/A,#N/A,FALSE,"EstgD";#N/A,#N/A,FALSE,"PEngD"}</definedName>
    <definedName name="___ab1" localSheetId="11" hidden="1">{#N/A,#N/A,FALSE,"SumD";#N/A,#N/A,FALSE,"ElecD";#N/A,#N/A,FALSE,"MechD";#N/A,#N/A,FALSE,"GeotD";#N/A,#N/A,FALSE,"PrcsD";#N/A,#N/A,FALSE,"TunnD";#N/A,#N/A,FALSE,"CivlD";#N/A,#N/A,FALSE,"NtwkD";#N/A,#N/A,FALSE,"EstgD";#N/A,#N/A,FALSE,"PEngD"}</definedName>
    <definedName name="___ab1" localSheetId="7" hidden="1">{#N/A,#N/A,FALSE,"SumD";#N/A,#N/A,FALSE,"ElecD";#N/A,#N/A,FALSE,"MechD";#N/A,#N/A,FALSE,"GeotD";#N/A,#N/A,FALSE,"PrcsD";#N/A,#N/A,FALSE,"TunnD";#N/A,#N/A,FALSE,"CivlD";#N/A,#N/A,FALSE,"NtwkD";#N/A,#N/A,FALSE,"EstgD";#N/A,#N/A,FALSE,"PEngD"}</definedName>
    <definedName name="___ab1" localSheetId="18" hidden="1">{#N/A,#N/A,FALSE,"SumD";#N/A,#N/A,FALSE,"ElecD";#N/A,#N/A,FALSE,"MechD";#N/A,#N/A,FALSE,"GeotD";#N/A,#N/A,FALSE,"PrcsD";#N/A,#N/A,FALSE,"TunnD";#N/A,#N/A,FALSE,"CivlD";#N/A,#N/A,FALSE,"NtwkD";#N/A,#N/A,FALSE,"EstgD";#N/A,#N/A,FALSE,"PEngD"}</definedName>
    <definedName name="___ab1" localSheetId="3" hidden="1">{#N/A,#N/A,FALSE,"SumD";#N/A,#N/A,FALSE,"ElecD";#N/A,#N/A,FALSE,"MechD";#N/A,#N/A,FALSE,"GeotD";#N/A,#N/A,FALSE,"PrcsD";#N/A,#N/A,FALSE,"TunnD";#N/A,#N/A,FALSE,"CivlD";#N/A,#N/A,FALSE,"NtwkD";#N/A,#N/A,FALSE,"EstgD";#N/A,#N/A,FALSE,"PEngD"}</definedName>
    <definedName name="___ab1" localSheetId="8"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9" hidden="1">{#N/A,#N/A,FALSE,"SumD";#N/A,#N/A,FALSE,"ElecD";#N/A,#N/A,FALSE,"MechD";#N/A,#N/A,FALSE,"GeotD";#N/A,#N/A,FALSE,"PrcsD";#N/A,#N/A,FALSE,"TunnD";#N/A,#N/A,FALSE,"CivlD";#N/A,#N/A,FALSE,"NtwkD";#N/A,#N/A,FALSE,"EstgD";#N/A,#N/A,FALSE,"PEngD"}</definedName>
    <definedName name="___as1" localSheetId="4" hidden="1">{#N/A,#N/A,FALSE,"SumD";#N/A,#N/A,FALSE,"ElecD";#N/A,#N/A,FALSE,"MechD";#N/A,#N/A,FALSE,"GeotD";#N/A,#N/A,FALSE,"PrcsD";#N/A,#N/A,FALSE,"TunnD";#N/A,#N/A,FALSE,"CivlD";#N/A,#N/A,FALSE,"NtwkD";#N/A,#N/A,FALSE,"EstgD";#N/A,#N/A,FALSE,"PEngD"}</definedName>
    <definedName name="___as1" localSheetId="19" hidden="1">{#N/A,#N/A,FALSE,"SumD";#N/A,#N/A,FALSE,"ElecD";#N/A,#N/A,FALSE,"MechD";#N/A,#N/A,FALSE,"GeotD";#N/A,#N/A,FALSE,"PrcsD";#N/A,#N/A,FALSE,"TunnD";#N/A,#N/A,FALSE,"CivlD";#N/A,#N/A,FALSE,"NtwkD";#N/A,#N/A,FALSE,"EstgD";#N/A,#N/A,FALSE,"PEngD"}</definedName>
    <definedName name="___as1" localSheetId="11" hidden="1">{#N/A,#N/A,FALSE,"SumD";#N/A,#N/A,FALSE,"ElecD";#N/A,#N/A,FALSE,"MechD";#N/A,#N/A,FALSE,"GeotD";#N/A,#N/A,FALSE,"PrcsD";#N/A,#N/A,FALSE,"TunnD";#N/A,#N/A,FALSE,"CivlD";#N/A,#N/A,FALSE,"NtwkD";#N/A,#N/A,FALSE,"EstgD";#N/A,#N/A,FALSE,"PEngD"}</definedName>
    <definedName name="___as1" localSheetId="7" hidden="1">{#N/A,#N/A,FALSE,"SumD";#N/A,#N/A,FALSE,"ElecD";#N/A,#N/A,FALSE,"MechD";#N/A,#N/A,FALSE,"GeotD";#N/A,#N/A,FALSE,"PrcsD";#N/A,#N/A,FALSE,"TunnD";#N/A,#N/A,FALSE,"CivlD";#N/A,#N/A,FALSE,"NtwkD";#N/A,#N/A,FALSE,"EstgD";#N/A,#N/A,FALSE,"PEngD"}</definedName>
    <definedName name="___as1" localSheetId="18" hidden="1">{#N/A,#N/A,FALSE,"SumD";#N/A,#N/A,FALSE,"ElecD";#N/A,#N/A,FALSE,"MechD";#N/A,#N/A,FALSE,"GeotD";#N/A,#N/A,FALSE,"PrcsD";#N/A,#N/A,FALSE,"TunnD";#N/A,#N/A,FALSE,"CivlD";#N/A,#N/A,FALSE,"NtwkD";#N/A,#N/A,FALSE,"EstgD";#N/A,#N/A,FALSE,"PEngD"}</definedName>
    <definedName name="___as1" localSheetId="3" hidden="1">{#N/A,#N/A,FALSE,"SumD";#N/A,#N/A,FALSE,"ElecD";#N/A,#N/A,FALSE,"MechD";#N/A,#N/A,FALSE,"GeotD";#N/A,#N/A,FALSE,"PrcsD";#N/A,#N/A,FALSE,"TunnD";#N/A,#N/A,FALSE,"CivlD";#N/A,#N/A,FALSE,"NtwkD";#N/A,#N/A,FALSE,"EstgD";#N/A,#N/A,FALSE,"PEngD"}</definedName>
    <definedName name="___as1" localSheetId="8"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AD623">[2]BASE!$F$2028:$AF$2132</definedName>
    <definedName name="___ccr1" localSheetId="9" hidden="1">{#N/A,#N/A,TRUE,"Cover";#N/A,#N/A,TRUE,"Conts";#N/A,#N/A,TRUE,"VOS";#N/A,#N/A,TRUE,"Warrington";#N/A,#N/A,TRUE,"Widnes"}</definedName>
    <definedName name="___ccr1" localSheetId="4" hidden="1">{#N/A,#N/A,TRUE,"Cover";#N/A,#N/A,TRUE,"Conts";#N/A,#N/A,TRUE,"VOS";#N/A,#N/A,TRUE,"Warrington";#N/A,#N/A,TRUE,"Widnes"}</definedName>
    <definedName name="___ccr1" localSheetId="19" hidden="1">{#N/A,#N/A,TRUE,"Cover";#N/A,#N/A,TRUE,"Conts";#N/A,#N/A,TRUE,"VOS";#N/A,#N/A,TRUE,"Warrington";#N/A,#N/A,TRUE,"Widnes"}</definedName>
    <definedName name="___ccr1" localSheetId="11" hidden="1">{#N/A,#N/A,TRUE,"Cover";#N/A,#N/A,TRUE,"Conts";#N/A,#N/A,TRUE,"VOS";#N/A,#N/A,TRUE,"Warrington";#N/A,#N/A,TRUE,"Widnes"}</definedName>
    <definedName name="___ccr1" localSheetId="7" hidden="1">{#N/A,#N/A,TRUE,"Cover";#N/A,#N/A,TRUE,"Conts";#N/A,#N/A,TRUE,"VOS";#N/A,#N/A,TRUE,"Warrington";#N/A,#N/A,TRUE,"Widnes"}</definedName>
    <definedName name="___ccr1" localSheetId="18" hidden="1">{#N/A,#N/A,TRUE,"Cover";#N/A,#N/A,TRUE,"Conts";#N/A,#N/A,TRUE,"VOS";#N/A,#N/A,TRUE,"Warrington";#N/A,#N/A,TRUE,"Widnes"}</definedName>
    <definedName name="___ccr1" localSheetId="3" hidden="1">{#N/A,#N/A,TRUE,"Cover";#N/A,#N/A,TRUE,"Conts";#N/A,#N/A,TRUE,"VOS";#N/A,#N/A,TRUE,"Warrington";#N/A,#N/A,TRUE,"Widnes"}</definedName>
    <definedName name="___ccr1" localSheetId="8" hidden="1">{#N/A,#N/A,TRUE,"Cover";#N/A,#N/A,TRUE,"Conts";#N/A,#N/A,TRUE,"VOS";#N/A,#N/A,TRUE,"Warrington";#N/A,#N/A,TRUE,"Widnes"}</definedName>
    <definedName name="___ccr1" hidden="1">{#N/A,#N/A,TRUE,"Cover";#N/A,#N/A,TRUE,"Conts";#N/A,#N/A,TRUE,"VOS";#N/A,#N/A,TRUE,"Warrington";#N/A,#N/A,TRUE,"Widnes"}</definedName>
    <definedName name="___ccr2" localSheetId="9" hidden="1">{#N/A,#N/A,TRUE,"Cover";#N/A,#N/A,TRUE,"Conts";#N/A,#N/A,TRUE,"VOS";#N/A,#N/A,TRUE,"Warrington";#N/A,#N/A,TRUE,"Widnes"}</definedName>
    <definedName name="___ccr2" localSheetId="4" hidden="1">{#N/A,#N/A,TRUE,"Cover";#N/A,#N/A,TRUE,"Conts";#N/A,#N/A,TRUE,"VOS";#N/A,#N/A,TRUE,"Warrington";#N/A,#N/A,TRUE,"Widnes"}</definedName>
    <definedName name="___ccr2" localSheetId="19" hidden="1">{#N/A,#N/A,TRUE,"Cover";#N/A,#N/A,TRUE,"Conts";#N/A,#N/A,TRUE,"VOS";#N/A,#N/A,TRUE,"Warrington";#N/A,#N/A,TRUE,"Widnes"}</definedName>
    <definedName name="___ccr2" localSheetId="11" hidden="1">{#N/A,#N/A,TRUE,"Cover";#N/A,#N/A,TRUE,"Conts";#N/A,#N/A,TRUE,"VOS";#N/A,#N/A,TRUE,"Warrington";#N/A,#N/A,TRUE,"Widnes"}</definedName>
    <definedName name="___ccr2" localSheetId="7" hidden="1">{#N/A,#N/A,TRUE,"Cover";#N/A,#N/A,TRUE,"Conts";#N/A,#N/A,TRUE,"VOS";#N/A,#N/A,TRUE,"Warrington";#N/A,#N/A,TRUE,"Widnes"}</definedName>
    <definedName name="___ccr2" localSheetId="18" hidden="1">{#N/A,#N/A,TRUE,"Cover";#N/A,#N/A,TRUE,"Conts";#N/A,#N/A,TRUE,"VOS";#N/A,#N/A,TRUE,"Warrington";#N/A,#N/A,TRUE,"Widnes"}</definedName>
    <definedName name="___ccr2" localSheetId="3" hidden="1">{#N/A,#N/A,TRUE,"Cover";#N/A,#N/A,TRUE,"Conts";#N/A,#N/A,TRUE,"VOS";#N/A,#N/A,TRUE,"Warrington";#N/A,#N/A,TRUE,"Widnes"}</definedName>
    <definedName name="___ccr2" localSheetId="8" hidden="1">{#N/A,#N/A,TRUE,"Cover";#N/A,#N/A,TRUE,"Conts";#N/A,#N/A,TRUE,"VOS";#N/A,#N/A,TRUE,"Warrington";#N/A,#N/A,TRUE,"Widnes"}</definedName>
    <definedName name="___ccr2" hidden="1">{#N/A,#N/A,TRUE,"Cover";#N/A,#N/A,TRUE,"Conts";#N/A,#N/A,TRUE,"VOS";#N/A,#N/A,TRUE,"Warrington";#N/A,#N/A,TRUE,"Widnes"}</definedName>
    <definedName name="___HRS15">#REF!</definedName>
    <definedName name="___old3" localSheetId="9" hidden="1">{#N/A,#N/A,FALSE,"Summary";#N/A,#N/A,FALSE,"3TJ";#N/A,#N/A,FALSE,"3TN";#N/A,#N/A,FALSE,"3TP";#N/A,#N/A,FALSE,"3SJ";#N/A,#N/A,FALSE,"3CJ";#N/A,#N/A,FALSE,"3CN";#N/A,#N/A,FALSE,"3CP";#N/A,#N/A,FALSE,"3A"}</definedName>
    <definedName name="___old3" localSheetId="4" hidden="1">{#N/A,#N/A,FALSE,"Summary";#N/A,#N/A,FALSE,"3TJ";#N/A,#N/A,FALSE,"3TN";#N/A,#N/A,FALSE,"3TP";#N/A,#N/A,FALSE,"3SJ";#N/A,#N/A,FALSE,"3CJ";#N/A,#N/A,FALSE,"3CN";#N/A,#N/A,FALSE,"3CP";#N/A,#N/A,FALSE,"3A"}</definedName>
    <definedName name="___old3" localSheetId="19" hidden="1">{#N/A,#N/A,FALSE,"Summary";#N/A,#N/A,FALSE,"3TJ";#N/A,#N/A,FALSE,"3TN";#N/A,#N/A,FALSE,"3TP";#N/A,#N/A,FALSE,"3SJ";#N/A,#N/A,FALSE,"3CJ";#N/A,#N/A,FALSE,"3CN";#N/A,#N/A,FALSE,"3CP";#N/A,#N/A,FALSE,"3A"}</definedName>
    <definedName name="___old3" localSheetId="11" hidden="1">{#N/A,#N/A,FALSE,"Summary";#N/A,#N/A,FALSE,"3TJ";#N/A,#N/A,FALSE,"3TN";#N/A,#N/A,FALSE,"3TP";#N/A,#N/A,FALSE,"3SJ";#N/A,#N/A,FALSE,"3CJ";#N/A,#N/A,FALSE,"3CN";#N/A,#N/A,FALSE,"3CP";#N/A,#N/A,FALSE,"3A"}</definedName>
    <definedName name="___old3" localSheetId="7" hidden="1">{#N/A,#N/A,FALSE,"Summary";#N/A,#N/A,FALSE,"3TJ";#N/A,#N/A,FALSE,"3TN";#N/A,#N/A,FALSE,"3TP";#N/A,#N/A,FALSE,"3SJ";#N/A,#N/A,FALSE,"3CJ";#N/A,#N/A,FALSE,"3CN";#N/A,#N/A,FALSE,"3CP";#N/A,#N/A,FALSE,"3A"}</definedName>
    <definedName name="___old3" localSheetId="18" hidden="1">{#N/A,#N/A,FALSE,"Summary";#N/A,#N/A,FALSE,"3TJ";#N/A,#N/A,FALSE,"3TN";#N/A,#N/A,FALSE,"3TP";#N/A,#N/A,FALSE,"3SJ";#N/A,#N/A,FALSE,"3CJ";#N/A,#N/A,FALSE,"3CN";#N/A,#N/A,FALSE,"3CP";#N/A,#N/A,FALSE,"3A"}</definedName>
    <definedName name="___old3" localSheetId="3" hidden="1">{#N/A,#N/A,FALSE,"Summary";#N/A,#N/A,FALSE,"3TJ";#N/A,#N/A,FALSE,"3TN";#N/A,#N/A,FALSE,"3TP";#N/A,#N/A,FALSE,"3SJ";#N/A,#N/A,FALSE,"3CJ";#N/A,#N/A,FALSE,"3CN";#N/A,#N/A,FALSE,"3CP";#N/A,#N/A,FALSE,"3A"}</definedName>
    <definedName name="___old3" localSheetId="8"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9" hidden="1">{#N/A,#N/A,FALSE,"Summary";#N/A,#N/A,FALSE,"3TJ";#N/A,#N/A,FALSE,"3TN";#N/A,#N/A,FALSE,"3TP";#N/A,#N/A,FALSE,"3SJ";#N/A,#N/A,FALSE,"3CJ";#N/A,#N/A,FALSE,"3CN";#N/A,#N/A,FALSE,"3CP";#N/A,#N/A,FALSE,"3A"}</definedName>
    <definedName name="___old5" localSheetId="4" hidden="1">{#N/A,#N/A,FALSE,"Summary";#N/A,#N/A,FALSE,"3TJ";#N/A,#N/A,FALSE,"3TN";#N/A,#N/A,FALSE,"3TP";#N/A,#N/A,FALSE,"3SJ";#N/A,#N/A,FALSE,"3CJ";#N/A,#N/A,FALSE,"3CN";#N/A,#N/A,FALSE,"3CP";#N/A,#N/A,FALSE,"3A"}</definedName>
    <definedName name="___old5" localSheetId="19" hidden="1">{#N/A,#N/A,FALSE,"Summary";#N/A,#N/A,FALSE,"3TJ";#N/A,#N/A,FALSE,"3TN";#N/A,#N/A,FALSE,"3TP";#N/A,#N/A,FALSE,"3SJ";#N/A,#N/A,FALSE,"3CJ";#N/A,#N/A,FALSE,"3CN";#N/A,#N/A,FALSE,"3CP";#N/A,#N/A,FALSE,"3A"}</definedName>
    <definedName name="___old5" localSheetId="11" hidden="1">{#N/A,#N/A,FALSE,"Summary";#N/A,#N/A,FALSE,"3TJ";#N/A,#N/A,FALSE,"3TN";#N/A,#N/A,FALSE,"3TP";#N/A,#N/A,FALSE,"3SJ";#N/A,#N/A,FALSE,"3CJ";#N/A,#N/A,FALSE,"3CN";#N/A,#N/A,FALSE,"3CP";#N/A,#N/A,FALSE,"3A"}</definedName>
    <definedName name="___old5" localSheetId="7" hidden="1">{#N/A,#N/A,FALSE,"Summary";#N/A,#N/A,FALSE,"3TJ";#N/A,#N/A,FALSE,"3TN";#N/A,#N/A,FALSE,"3TP";#N/A,#N/A,FALSE,"3SJ";#N/A,#N/A,FALSE,"3CJ";#N/A,#N/A,FALSE,"3CN";#N/A,#N/A,FALSE,"3CP";#N/A,#N/A,FALSE,"3A"}</definedName>
    <definedName name="___old5" localSheetId="18" hidden="1">{#N/A,#N/A,FALSE,"Summary";#N/A,#N/A,FALSE,"3TJ";#N/A,#N/A,FALSE,"3TN";#N/A,#N/A,FALSE,"3TP";#N/A,#N/A,FALSE,"3SJ";#N/A,#N/A,FALSE,"3CJ";#N/A,#N/A,FALSE,"3CN";#N/A,#N/A,FALSE,"3CP";#N/A,#N/A,FALSE,"3A"}</definedName>
    <definedName name="___old5" localSheetId="3" hidden="1">{#N/A,#N/A,FALSE,"Summary";#N/A,#N/A,FALSE,"3TJ";#N/A,#N/A,FALSE,"3TN";#N/A,#N/A,FALSE,"3TP";#N/A,#N/A,FALSE,"3SJ";#N/A,#N/A,FALSE,"3CJ";#N/A,#N/A,FALSE,"3CN";#N/A,#N/A,FALSE,"3CP";#N/A,#N/A,FALSE,"3A"}</definedName>
    <definedName name="___old5" localSheetId="8"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9" hidden="1">{#N/A,#N/A,FALSE,"Summary";#N/A,#N/A,FALSE,"3TJ";#N/A,#N/A,FALSE,"3TN";#N/A,#N/A,FALSE,"3TP";#N/A,#N/A,FALSE,"3SJ";#N/A,#N/A,FALSE,"3CJ";#N/A,#N/A,FALSE,"3CN";#N/A,#N/A,FALSE,"3CP";#N/A,#N/A,FALSE,"3A"}</definedName>
    <definedName name="___old7" localSheetId="4" hidden="1">{#N/A,#N/A,FALSE,"Summary";#N/A,#N/A,FALSE,"3TJ";#N/A,#N/A,FALSE,"3TN";#N/A,#N/A,FALSE,"3TP";#N/A,#N/A,FALSE,"3SJ";#N/A,#N/A,FALSE,"3CJ";#N/A,#N/A,FALSE,"3CN";#N/A,#N/A,FALSE,"3CP";#N/A,#N/A,FALSE,"3A"}</definedName>
    <definedName name="___old7" localSheetId="19" hidden="1">{#N/A,#N/A,FALSE,"Summary";#N/A,#N/A,FALSE,"3TJ";#N/A,#N/A,FALSE,"3TN";#N/A,#N/A,FALSE,"3TP";#N/A,#N/A,FALSE,"3SJ";#N/A,#N/A,FALSE,"3CJ";#N/A,#N/A,FALSE,"3CN";#N/A,#N/A,FALSE,"3CP";#N/A,#N/A,FALSE,"3A"}</definedName>
    <definedName name="___old7" localSheetId="11" hidden="1">{#N/A,#N/A,FALSE,"Summary";#N/A,#N/A,FALSE,"3TJ";#N/A,#N/A,FALSE,"3TN";#N/A,#N/A,FALSE,"3TP";#N/A,#N/A,FALSE,"3SJ";#N/A,#N/A,FALSE,"3CJ";#N/A,#N/A,FALSE,"3CN";#N/A,#N/A,FALSE,"3CP";#N/A,#N/A,FALSE,"3A"}</definedName>
    <definedName name="___old7" localSheetId="7" hidden="1">{#N/A,#N/A,FALSE,"Summary";#N/A,#N/A,FALSE,"3TJ";#N/A,#N/A,FALSE,"3TN";#N/A,#N/A,FALSE,"3TP";#N/A,#N/A,FALSE,"3SJ";#N/A,#N/A,FALSE,"3CJ";#N/A,#N/A,FALSE,"3CN";#N/A,#N/A,FALSE,"3CP";#N/A,#N/A,FALSE,"3A"}</definedName>
    <definedName name="___old7" localSheetId="18" hidden="1">{#N/A,#N/A,FALSE,"Summary";#N/A,#N/A,FALSE,"3TJ";#N/A,#N/A,FALSE,"3TN";#N/A,#N/A,FALSE,"3TP";#N/A,#N/A,FALSE,"3SJ";#N/A,#N/A,FALSE,"3CJ";#N/A,#N/A,FALSE,"3CN";#N/A,#N/A,FALSE,"3CP";#N/A,#N/A,FALSE,"3A"}</definedName>
    <definedName name="___old7" localSheetId="3" hidden="1">{#N/A,#N/A,FALSE,"Summary";#N/A,#N/A,FALSE,"3TJ";#N/A,#N/A,FALSE,"3TN";#N/A,#N/A,FALSE,"3TP";#N/A,#N/A,FALSE,"3SJ";#N/A,#N/A,FALSE,"3CJ";#N/A,#N/A,FALSE,"3CN";#N/A,#N/A,FALSE,"3CP";#N/A,#N/A,FALSE,"3A"}</definedName>
    <definedName name="___old7" localSheetId="8"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_SUB15">#REF!</definedName>
    <definedName name="__1__123Graph_ACHART_4" hidden="1">'[3]9011 EXPAT_MANP'!$E$25:$X$25</definedName>
    <definedName name="__123Graph_A" localSheetId="9" hidden="1">[4]SUM!#REF!</definedName>
    <definedName name="__123Graph_A" hidden="1">[4]SUM!#REF!</definedName>
    <definedName name="__123Graph_ACURRENT" localSheetId="9" hidden="1">[5]FitOutConfCentre!#REF!</definedName>
    <definedName name="__123Graph_ACURRENT" hidden="1">[5]FitOutConfCentre!#REF!</definedName>
    <definedName name="__123Graph_ACURVE" hidden="1">#REF!</definedName>
    <definedName name="__123Graph_APAY" hidden="1">#REF!</definedName>
    <definedName name="__123Graph_B" localSheetId="9" hidden="1">[6]SUM!#REF!</definedName>
    <definedName name="__123Graph_B" hidden="1">[6]SUM!#REF!</definedName>
    <definedName name="__123Graph_BCIVIL" hidden="1">#REF!</definedName>
    <definedName name="__123Graph_BELECTRICAL" hidden="1">#REF!</definedName>
    <definedName name="__123Graph_BFINISHES" hidden="1">#REF!</definedName>
    <definedName name="__123Graph_BMECHANICAL" hidden="1">#REF!</definedName>
    <definedName name="__123Graph_BPIPING" hidden="1">#REF!</definedName>
    <definedName name="__123Graph_BTOTAL" hidden="1">#REF!</definedName>
    <definedName name="__123Graph_C" hidden="1">#REF!</definedName>
    <definedName name="__123Graph_D" hidden="1">#REF!</definedName>
    <definedName name="__123Graph_F" hidden="1">#REF!</definedName>
    <definedName name="__123Graph_X" hidden="1">#REF!</definedName>
    <definedName name="__123Graph_XCURVE" hidden="1">#REF!</definedName>
    <definedName name="__123Graph_XPAY" hidden="1">#REF!</definedName>
    <definedName name="__2Excel_BuiltIn__FilterDatabase_1_1">#REF!</definedName>
    <definedName name="__3__123Graph_BCHART_1" hidden="1">#REF!</definedName>
    <definedName name="__4S" hidden="1">#REF!</definedName>
    <definedName name="__5_0_S" hidden="1">#REF!</definedName>
    <definedName name="__ab1" localSheetId="19" hidden="1">{#N/A,#N/A,FALSE,"SumD";#N/A,#N/A,FALSE,"ElecD";#N/A,#N/A,FALSE,"MechD";#N/A,#N/A,FALSE,"GeotD";#N/A,#N/A,FALSE,"PrcsD";#N/A,#N/A,FALSE,"TunnD";#N/A,#N/A,FALSE,"CivlD";#N/A,#N/A,FALSE,"NtwkD";#N/A,#N/A,FALSE,"EstgD";#N/A,#N/A,FALSE,"PEngD"}</definedName>
    <definedName name="__ab1" localSheetId="11" hidden="1">{#N/A,#N/A,FALSE,"SumD";#N/A,#N/A,FALSE,"ElecD";#N/A,#N/A,FALSE,"MechD";#N/A,#N/A,FALSE,"GeotD";#N/A,#N/A,FALSE,"PrcsD";#N/A,#N/A,FALSE,"TunnD";#N/A,#N/A,FALSE,"CivlD";#N/A,#N/A,FALSE,"NtwkD";#N/A,#N/A,FALSE,"EstgD";#N/A,#N/A,FALSE,"PEngD"}</definedName>
    <definedName name="__ab1" localSheetId="18" hidden="1">{#N/A,#N/A,FALSE,"SumD";#N/A,#N/A,FALSE,"ElecD";#N/A,#N/A,FALSE,"MechD";#N/A,#N/A,FALSE,"GeotD";#N/A,#N/A,FALSE,"PrcsD";#N/A,#N/A,FALSE,"TunnD";#N/A,#N/A,FALSE,"CivlD";#N/A,#N/A,FALSE,"NtwkD";#N/A,#N/A,FALSE,"EstgD";#N/A,#N/A,FALSE,"PEngD"}</definedName>
    <definedName name="__ab1" hidden="1">{#N/A,#N/A,FALSE,"SumD";#N/A,#N/A,FALSE,"ElecD";#N/A,#N/A,FALSE,"MechD";#N/A,#N/A,FALSE,"GeotD";#N/A,#N/A,FALSE,"PrcsD";#N/A,#N/A,FALSE,"TunnD";#N/A,#N/A,FALSE,"CivlD";#N/A,#N/A,FALSE,"NtwkD";#N/A,#N/A,FALSE,"EstgD";#N/A,#N/A,FALSE,"PEngD"}</definedName>
    <definedName name="__as1" localSheetId="19" hidden="1">{#N/A,#N/A,FALSE,"SumD";#N/A,#N/A,FALSE,"ElecD";#N/A,#N/A,FALSE,"MechD";#N/A,#N/A,FALSE,"GeotD";#N/A,#N/A,FALSE,"PrcsD";#N/A,#N/A,FALSE,"TunnD";#N/A,#N/A,FALSE,"CivlD";#N/A,#N/A,FALSE,"NtwkD";#N/A,#N/A,FALSE,"EstgD";#N/A,#N/A,FALSE,"PEngD"}</definedName>
    <definedName name="__as1" localSheetId="11" hidden="1">{#N/A,#N/A,FALSE,"SumD";#N/A,#N/A,FALSE,"ElecD";#N/A,#N/A,FALSE,"MechD";#N/A,#N/A,FALSE,"GeotD";#N/A,#N/A,FALSE,"PrcsD";#N/A,#N/A,FALSE,"TunnD";#N/A,#N/A,FALSE,"CivlD";#N/A,#N/A,FALSE,"NtwkD";#N/A,#N/A,FALSE,"EstgD";#N/A,#N/A,FALSE,"PEngD"}</definedName>
    <definedName name="__as1" localSheetId="18" hidden="1">{#N/A,#N/A,FALSE,"SumD";#N/A,#N/A,FALSE,"ElecD";#N/A,#N/A,FALSE,"MechD";#N/A,#N/A,FALSE,"GeotD";#N/A,#N/A,FALSE,"PrcsD";#N/A,#N/A,FALSE,"TunnD";#N/A,#N/A,FALSE,"CivlD";#N/A,#N/A,FALSE,"NtwkD";#N/A,#N/A,FALSE,"EstgD";#N/A,#N/A,FALSE,"PEngD"}</definedName>
    <definedName name="__as1" hidden="1">{#N/A,#N/A,FALSE,"SumD";#N/A,#N/A,FALSE,"ElecD";#N/A,#N/A,FALSE,"MechD";#N/A,#N/A,FALSE,"GeotD";#N/A,#N/A,FALSE,"PrcsD";#N/A,#N/A,FALSE,"TunnD";#N/A,#N/A,FALSE,"CivlD";#N/A,#N/A,FALSE,"NtwkD";#N/A,#N/A,FALSE,"EstgD";#N/A,#N/A,FALSE,"PEngD"}</definedName>
    <definedName name="__CAD623">[1]BASE!$F$2028:$AF$2132</definedName>
    <definedName name="__ccr1" localSheetId="9" hidden="1">{#N/A,#N/A,TRUE,"Cover";#N/A,#N/A,TRUE,"Conts";#N/A,#N/A,TRUE,"VOS";#N/A,#N/A,TRUE,"Warrington";#N/A,#N/A,TRUE,"Widnes"}</definedName>
    <definedName name="__ccr1" localSheetId="4" hidden="1">{#N/A,#N/A,TRUE,"Cover";#N/A,#N/A,TRUE,"Conts";#N/A,#N/A,TRUE,"VOS";#N/A,#N/A,TRUE,"Warrington";#N/A,#N/A,TRUE,"Widnes"}</definedName>
    <definedName name="__ccr1" localSheetId="19" hidden="1">{#N/A,#N/A,TRUE,"Cover";#N/A,#N/A,TRUE,"Conts";#N/A,#N/A,TRUE,"VOS";#N/A,#N/A,TRUE,"Warrington";#N/A,#N/A,TRUE,"Widnes"}</definedName>
    <definedName name="__ccr1" localSheetId="11" hidden="1">{#N/A,#N/A,TRUE,"Cover";#N/A,#N/A,TRUE,"Conts";#N/A,#N/A,TRUE,"VOS";#N/A,#N/A,TRUE,"Warrington";#N/A,#N/A,TRUE,"Widnes"}</definedName>
    <definedName name="__ccr1" localSheetId="7" hidden="1">{#N/A,#N/A,TRUE,"Cover";#N/A,#N/A,TRUE,"Conts";#N/A,#N/A,TRUE,"VOS";#N/A,#N/A,TRUE,"Warrington";#N/A,#N/A,TRUE,"Widnes"}</definedName>
    <definedName name="__ccr1" localSheetId="18" hidden="1">{#N/A,#N/A,TRUE,"Cover";#N/A,#N/A,TRUE,"Conts";#N/A,#N/A,TRUE,"VOS";#N/A,#N/A,TRUE,"Warrington";#N/A,#N/A,TRUE,"Widnes"}</definedName>
    <definedName name="__ccr1" localSheetId="3" hidden="1">{#N/A,#N/A,TRUE,"Cover";#N/A,#N/A,TRUE,"Conts";#N/A,#N/A,TRUE,"VOS";#N/A,#N/A,TRUE,"Warrington";#N/A,#N/A,TRUE,"Widnes"}</definedName>
    <definedName name="__ccr1" localSheetId="8" hidden="1">{#N/A,#N/A,TRUE,"Cover";#N/A,#N/A,TRUE,"Conts";#N/A,#N/A,TRUE,"VOS";#N/A,#N/A,TRUE,"Warrington";#N/A,#N/A,TRUE,"Widnes"}</definedName>
    <definedName name="__ccr1" hidden="1">{#N/A,#N/A,TRUE,"Cover";#N/A,#N/A,TRUE,"Conts";#N/A,#N/A,TRUE,"VOS";#N/A,#N/A,TRUE,"Warrington";#N/A,#N/A,TRUE,"Widnes"}</definedName>
    <definedName name="__HRS15">#REF!</definedName>
    <definedName name="__old3" localSheetId="19" hidden="1">{#N/A,#N/A,FALSE,"Summary";#N/A,#N/A,FALSE,"3TJ";#N/A,#N/A,FALSE,"3TN";#N/A,#N/A,FALSE,"3TP";#N/A,#N/A,FALSE,"3SJ";#N/A,#N/A,FALSE,"3CJ";#N/A,#N/A,FALSE,"3CN";#N/A,#N/A,FALSE,"3CP";#N/A,#N/A,FALSE,"3A"}</definedName>
    <definedName name="__old3" localSheetId="11" hidden="1">{#N/A,#N/A,FALSE,"Summary";#N/A,#N/A,FALSE,"3TJ";#N/A,#N/A,FALSE,"3TN";#N/A,#N/A,FALSE,"3TP";#N/A,#N/A,FALSE,"3SJ";#N/A,#N/A,FALSE,"3CJ";#N/A,#N/A,FALSE,"3CN";#N/A,#N/A,FALSE,"3CP";#N/A,#N/A,FALSE,"3A"}</definedName>
    <definedName name="__old3" localSheetId="18" hidden="1">{#N/A,#N/A,FALSE,"Summary";#N/A,#N/A,FALSE,"3TJ";#N/A,#N/A,FALSE,"3TN";#N/A,#N/A,FALSE,"3TP";#N/A,#N/A,FALSE,"3SJ";#N/A,#N/A,FALSE,"3CJ";#N/A,#N/A,FALSE,"3CN";#N/A,#N/A,FALSE,"3CP";#N/A,#N/A,FALSE,"3A"}</definedName>
    <definedName name="__old3" hidden="1">{#N/A,#N/A,FALSE,"Summary";#N/A,#N/A,FALSE,"3TJ";#N/A,#N/A,FALSE,"3TN";#N/A,#N/A,FALSE,"3TP";#N/A,#N/A,FALSE,"3SJ";#N/A,#N/A,FALSE,"3CJ";#N/A,#N/A,FALSE,"3CN";#N/A,#N/A,FALSE,"3CP";#N/A,#N/A,FALSE,"3A"}</definedName>
    <definedName name="__old5" localSheetId="19" hidden="1">{#N/A,#N/A,FALSE,"Summary";#N/A,#N/A,FALSE,"3TJ";#N/A,#N/A,FALSE,"3TN";#N/A,#N/A,FALSE,"3TP";#N/A,#N/A,FALSE,"3SJ";#N/A,#N/A,FALSE,"3CJ";#N/A,#N/A,FALSE,"3CN";#N/A,#N/A,FALSE,"3CP";#N/A,#N/A,FALSE,"3A"}</definedName>
    <definedName name="__old5" localSheetId="11" hidden="1">{#N/A,#N/A,FALSE,"Summary";#N/A,#N/A,FALSE,"3TJ";#N/A,#N/A,FALSE,"3TN";#N/A,#N/A,FALSE,"3TP";#N/A,#N/A,FALSE,"3SJ";#N/A,#N/A,FALSE,"3CJ";#N/A,#N/A,FALSE,"3CN";#N/A,#N/A,FALSE,"3CP";#N/A,#N/A,FALSE,"3A"}</definedName>
    <definedName name="__old5" localSheetId="18" hidden="1">{#N/A,#N/A,FALSE,"Summary";#N/A,#N/A,FALSE,"3TJ";#N/A,#N/A,FALSE,"3TN";#N/A,#N/A,FALSE,"3TP";#N/A,#N/A,FALSE,"3SJ";#N/A,#N/A,FALSE,"3CJ";#N/A,#N/A,FALSE,"3CN";#N/A,#N/A,FALSE,"3CP";#N/A,#N/A,FALSE,"3A"}</definedName>
    <definedName name="__old5" hidden="1">{#N/A,#N/A,FALSE,"Summary";#N/A,#N/A,FALSE,"3TJ";#N/A,#N/A,FALSE,"3TN";#N/A,#N/A,FALSE,"3TP";#N/A,#N/A,FALSE,"3SJ";#N/A,#N/A,FALSE,"3CJ";#N/A,#N/A,FALSE,"3CN";#N/A,#N/A,FALSE,"3CP";#N/A,#N/A,FALSE,"3A"}</definedName>
    <definedName name="__old7" localSheetId="19" hidden="1">{#N/A,#N/A,FALSE,"Summary";#N/A,#N/A,FALSE,"3TJ";#N/A,#N/A,FALSE,"3TN";#N/A,#N/A,FALSE,"3TP";#N/A,#N/A,FALSE,"3SJ";#N/A,#N/A,FALSE,"3CJ";#N/A,#N/A,FALSE,"3CN";#N/A,#N/A,FALSE,"3CP";#N/A,#N/A,FALSE,"3A"}</definedName>
    <definedName name="__old7" localSheetId="11" hidden="1">{#N/A,#N/A,FALSE,"Summary";#N/A,#N/A,FALSE,"3TJ";#N/A,#N/A,FALSE,"3TN";#N/A,#N/A,FALSE,"3TP";#N/A,#N/A,FALSE,"3SJ";#N/A,#N/A,FALSE,"3CJ";#N/A,#N/A,FALSE,"3CN";#N/A,#N/A,FALSE,"3CP";#N/A,#N/A,FALSE,"3A"}</definedName>
    <definedName name="__old7" localSheetId="18" hidden="1">{#N/A,#N/A,FALSE,"Summary";#N/A,#N/A,FALSE,"3TJ";#N/A,#N/A,FALSE,"3TN";#N/A,#N/A,FALSE,"3TP";#N/A,#N/A,FALSE,"3SJ";#N/A,#N/A,FALSE,"3CJ";#N/A,#N/A,FALSE,"3CN";#N/A,#N/A,FALSE,"3CP";#N/A,#N/A,FALSE,"3A"}</definedName>
    <definedName name="__old7" hidden="1">{#N/A,#N/A,FALSE,"Summary";#N/A,#N/A,FALSE,"3TJ";#N/A,#N/A,FALSE,"3TN";#N/A,#N/A,FALSE,"3TP";#N/A,#N/A,FALSE,"3SJ";#N/A,#N/A,FALSE,"3CJ";#N/A,#N/A,FALSE,"3CN";#N/A,#N/A,FALSE,"3CP";#N/A,#N/A,FALSE,"3A"}</definedName>
    <definedName name="__SUB15">#REF!</definedName>
    <definedName name="_1___123Graph_ACHART_4" hidden="1">'[3]9011 EXPAT_MANP'!$E$25:$X$25</definedName>
    <definedName name="_1__123Graph_ACHART_1" hidden="1">#REF!</definedName>
    <definedName name="_1__123Graph_AChart_1A" hidden="1">#REF!</definedName>
    <definedName name="_1__123Graph_ACHART_4" hidden="1">'[3]9011 EXPAT_MANP'!$E$25:$X$25</definedName>
    <definedName name="_16__123Graph_BChart_1A" hidden="1">#REF!</definedName>
    <definedName name="_1B.05.M.010.0010" localSheetId="9">#REF!</definedName>
    <definedName name="_1B.05.M.010.0010" localSheetId="7">#REF!</definedName>
    <definedName name="_1B.05.M.010.0010">#REF!</definedName>
    <definedName name="_1B.05.M.010.0050" localSheetId="9">#REF!</definedName>
    <definedName name="_1B.05.M.010.0050" localSheetId="7">#REF!</definedName>
    <definedName name="_1B.05.M.010.0050">#REF!</definedName>
    <definedName name="_1B.05.M.0100.0010" localSheetId="9">#REF!</definedName>
    <definedName name="_1B.05.M.0100.0010">#REF!</definedName>
    <definedName name="_1B.05.M.020.0010" localSheetId="9">#REF!</definedName>
    <definedName name="_1B.05.M.020.0010">#REF!</definedName>
    <definedName name="_1B.05.M.020.0020" localSheetId="9">#REF!</definedName>
    <definedName name="_1B.05.M.020.0020">#REF!</definedName>
    <definedName name="_1B.05.M.020.0030" localSheetId="9">#REF!</definedName>
    <definedName name="_1B.05.M.020.0030">#REF!</definedName>
    <definedName name="_1B.05.M.020.0040" localSheetId="9">#REF!</definedName>
    <definedName name="_1B.05.M.020.0040">#REF!</definedName>
    <definedName name="_1B.05.M.030.0010" localSheetId="9">#REF!</definedName>
    <definedName name="_1B.05.M.030.0010">#REF!</definedName>
    <definedName name="_1B.05.M.030.0020" localSheetId="9">#REF!</definedName>
    <definedName name="_1B.05.M.030.0020">#REF!</definedName>
    <definedName name="_1B.05.M.040.0010" localSheetId="9">#REF!</definedName>
    <definedName name="_1B.05.M.040.0010">#REF!</definedName>
    <definedName name="_1B.05.M.050.0010" localSheetId="9">#REF!</definedName>
    <definedName name="_1B.05.M.050.0010">#REF!</definedName>
    <definedName name="_1B.05.M.050.0020" localSheetId="9">#REF!</definedName>
    <definedName name="_1B.05.M.050.0020">#REF!</definedName>
    <definedName name="_1B.05.M.050.0030" localSheetId="9">#REF!</definedName>
    <definedName name="_1B.05.M.050.0030">#REF!</definedName>
    <definedName name="_1B.05.M.060.0020" localSheetId="9">#REF!</definedName>
    <definedName name="_1B.05.M.060.0020">#REF!</definedName>
    <definedName name="_1B.05.M.060.0100" localSheetId="9">#REF!</definedName>
    <definedName name="_1B.05.M.060.0100">#REF!</definedName>
    <definedName name="_1B.05.M.070.0010" localSheetId="9">#REF!</definedName>
    <definedName name="_1B.05.M.070.0010">#REF!</definedName>
    <definedName name="_1B.05.M.070.0020" localSheetId="9">#REF!</definedName>
    <definedName name="_1B.05.M.070.0020">#REF!</definedName>
    <definedName name="_1B.05.M.070.0030" localSheetId="9">#REF!</definedName>
    <definedName name="_1B.05.M.070.0030">#REF!</definedName>
    <definedName name="_1B.05.M.070.0040" localSheetId="9">#REF!</definedName>
    <definedName name="_1B.05.M.070.0040">#REF!</definedName>
    <definedName name="_1B.05.M.070.0050" localSheetId="9">#REF!</definedName>
    <definedName name="_1B.05.M.070.0050">#REF!</definedName>
    <definedName name="_1B.05.M.080.0010" localSheetId="9">#REF!</definedName>
    <definedName name="_1B.05.M.080.0010">#REF!</definedName>
    <definedName name="_1B.05.M.090.0010" localSheetId="9">#REF!</definedName>
    <definedName name="_1B.05.M.090.0010">#REF!</definedName>
    <definedName name="_1B.09.P.010.0010" localSheetId="9">#REF!</definedName>
    <definedName name="_1B.09.P.010.0010">#REF!</definedName>
    <definedName name="_1B.09.P.010.0020" localSheetId="9">#REF!</definedName>
    <definedName name="_1B.09.P.010.0020">#REF!</definedName>
    <definedName name="_1B.09.P.010.0030" localSheetId="9">#REF!</definedName>
    <definedName name="_1B.09.P.010.0030">#REF!</definedName>
    <definedName name="_1B.09.P.010.0040" localSheetId="9">#REF!</definedName>
    <definedName name="_1B.09.P.010.0040">#REF!</definedName>
    <definedName name="_1B.09.P.010.0050" localSheetId="9">#REF!</definedName>
    <definedName name="_1B.09.P.010.0050">#REF!</definedName>
    <definedName name="_1B.09.P.010.0060" localSheetId="9">#REF!</definedName>
    <definedName name="_1B.09.P.010.0060">#REF!</definedName>
    <definedName name="_1B.09.P.010.0070" localSheetId="9">#REF!</definedName>
    <definedName name="_1B.09.P.010.0070">#REF!</definedName>
    <definedName name="_1B.09.P.020.0010" localSheetId="9">#REF!</definedName>
    <definedName name="_1B.09.P.020.0010">#REF!</definedName>
    <definedName name="_1B.09.P.020.0020" localSheetId="9">#REF!</definedName>
    <definedName name="_1B.09.P.020.0020">#REF!</definedName>
    <definedName name="_1B.09.P.020.0030" localSheetId="9">#REF!</definedName>
    <definedName name="_1B.09.P.020.0030">#REF!</definedName>
    <definedName name="_1B.09.P.020.0040" localSheetId="9">#REF!</definedName>
    <definedName name="_1B.09.P.020.0040">#REF!</definedName>
    <definedName name="_1B.09.P.020.0050" localSheetId="9">#REF!</definedName>
    <definedName name="_1B.09.P.020.0050">#REF!</definedName>
    <definedName name="_1B.09.P.020.0060" localSheetId="9">#REF!</definedName>
    <definedName name="_1B.09.P.020.0060">#REF!</definedName>
    <definedName name="_1B.09.P.020.0070" localSheetId="9">#REF!</definedName>
    <definedName name="_1B.09.P.020.0070">#REF!</definedName>
    <definedName name="_1B.09.P.020.0080" localSheetId="9">#REF!</definedName>
    <definedName name="_1B.09.P.020.0080">#REF!</definedName>
    <definedName name="_1B.09.P.020.0090" localSheetId="9">#REF!</definedName>
    <definedName name="_1B.09.P.020.0090">#REF!</definedName>
    <definedName name="_1B.09.P.020.0100" localSheetId="9">#REF!</definedName>
    <definedName name="_1B.09.P.020.0100">#REF!</definedName>
    <definedName name="_1B.09.P.020.0110" localSheetId="9">#REF!</definedName>
    <definedName name="_1B.09.P.020.0110">#REF!</definedName>
    <definedName name="_1B.09.P.020.0120" localSheetId="9">#REF!</definedName>
    <definedName name="_1B.09.P.020.0120">#REF!</definedName>
    <definedName name="_1B.09.P.020.0130" localSheetId="9">#REF!</definedName>
    <definedName name="_1B.09.P.020.0130">#REF!</definedName>
    <definedName name="_1B.09.P.020.0140" localSheetId="9">#REF!</definedName>
    <definedName name="_1B.09.P.020.0140">#REF!</definedName>
    <definedName name="_1B.09.P.020.0150" localSheetId="9">#REF!</definedName>
    <definedName name="_1B.09.P.020.0150">#REF!</definedName>
    <definedName name="_1B.09.P.030.0010" localSheetId="9">#REF!</definedName>
    <definedName name="_1B.09.P.030.0010">#REF!</definedName>
    <definedName name="_1B.09.P.030.0020" localSheetId="9">#REF!</definedName>
    <definedName name="_1B.09.P.030.0020">#REF!</definedName>
    <definedName name="_1B.09.P.030.0030" localSheetId="9">#REF!</definedName>
    <definedName name="_1B.09.P.030.0030">#REF!</definedName>
    <definedName name="_1B.09.P.030.0040" localSheetId="9">#REF!</definedName>
    <definedName name="_1B.09.P.030.0040">#REF!</definedName>
    <definedName name="_1B.09.P.030.0050" localSheetId="9">#REF!</definedName>
    <definedName name="_1B.09.P.030.0050">#REF!</definedName>
    <definedName name="_1B.09.P.030.0060" localSheetId="9">#REF!</definedName>
    <definedName name="_1B.09.P.030.0060">#REF!</definedName>
    <definedName name="_1B.09.P.040.0010" localSheetId="9">#REF!</definedName>
    <definedName name="_1B.09.P.040.0010">#REF!</definedName>
    <definedName name="_1B.09.P.040.0020" localSheetId="9">#REF!</definedName>
    <definedName name="_1B.09.P.040.0020">#REF!</definedName>
    <definedName name="_1B.09.P.040.0030" localSheetId="9">#REF!</definedName>
    <definedName name="_1B.09.P.040.0030">#REF!</definedName>
    <definedName name="_1B.09.P.050.0010" localSheetId="9">#REF!</definedName>
    <definedName name="_1B.09.P.050.0010">#REF!</definedName>
    <definedName name="_1B.09.P.050.0020" localSheetId="9">#REF!</definedName>
    <definedName name="_1B.09.P.050.0020">#REF!</definedName>
    <definedName name="_1B.09.P.060.0010" localSheetId="9">#REF!</definedName>
    <definedName name="_1B.09.P.060.0010">#REF!</definedName>
    <definedName name="_1B.09.P.060.0020" localSheetId="9">#REF!</definedName>
    <definedName name="_1B.09.P.060.0020">#REF!</definedName>
    <definedName name="_1B.09.P.060.0030" localSheetId="9">#REF!</definedName>
    <definedName name="_1B.09.P.060.0030">#REF!</definedName>
    <definedName name="_1B.09.P.060.0040" localSheetId="9">#REF!</definedName>
    <definedName name="_1B.09.P.060.0040">#REF!</definedName>
    <definedName name="_1B.09.P.060.0050" localSheetId="9">#REF!</definedName>
    <definedName name="_1B.09.P.060.0050">#REF!</definedName>
    <definedName name="_1B.09.P.060.0060" localSheetId="9">#REF!</definedName>
    <definedName name="_1B.09.P.060.0060">#REF!</definedName>
    <definedName name="_1B.09.P.060.0070" localSheetId="9">#REF!</definedName>
    <definedName name="_1B.09.P.060.0070">#REF!</definedName>
    <definedName name="_1B.09.P.060.0080" localSheetId="9">#REF!</definedName>
    <definedName name="_1B.09.P.060.0080">#REF!</definedName>
    <definedName name="_1B.09.P.060.0090" localSheetId="9">#REF!</definedName>
    <definedName name="_1B.09.P.060.0090">#REF!</definedName>
    <definedName name="_1B.09.P.060.0100" localSheetId="9">#REF!</definedName>
    <definedName name="_1B.09.P.060.0100">#REF!</definedName>
    <definedName name="_1B.09.P.060.0110" localSheetId="9">#REF!</definedName>
    <definedName name="_1B.09.P.060.0110">#REF!</definedName>
    <definedName name="_1B.09.P.070.0010" localSheetId="9">#REF!</definedName>
    <definedName name="_1B.09.P.070.0010">#REF!</definedName>
    <definedName name="_1B.09.P.070.0020" localSheetId="9">#REF!</definedName>
    <definedName name="_1B.09.P.070.0020">#REF!</definedName>
    <definedName name="_1B.09.P.070.0030" localSheetId="9">#REF!</definedName>
    <definedName name="_1B.09.P.070.0030">#REF!</definedName>
    <definedName name="_1B.09.P.080.0010" localSheetId="9">#REF!</definedName>
    <definedName name="_1B.09.P.080.0010">#REF!</definedName>
    <definedName name="_1B.09.R.010.0010" localSheetId="9">#REF!</definedName>
    <definedName name="_1B.09.R.010.0010">#REF!</definedName>
    <definedName name="_1B.09.R.010.0020" localSheetId="9">#REF!</definedName>
    <definedName name="_1B.09.R.010.0020">#REF!</definedName>
    <definedName name="_1B.09.R.010.0030" localSheetId="9">#REF!</definedName>
    <definedName name="_1B.09.R.010.0030">#REF!</definedName>
    <definedName name="_1B.09.R.010.0040" localSheetId="9">#REF!</definedName>
    <definedName name="_1B.09.R.010.0040">#REF!</definedName>
    <definedName name="_1B.09.R.010.0050" localSheetId="9">#REF!</definedName>
    <definedName name="_1B.09.R.010.0050">#REF!</definedName>
    <definedName name="_1B.09.R.010.0060" localSheetId="9">#REF!</definedName>
    <definedName name="_1B.09.R.010.0060">#REF!</definedName>
    <definedName name="_1B.09.R.010.0070" localSheetId="9">#REF!</definedName>
    <definedName name="_1B.09.R.010.0070">#REF!</definedName>
    <definedName name="_1B.09.R.010.0080" localSheetId="9">#REF!</definedName>
    <definedName name="_1B.09.R.010.0080">#REF!</definedName>
    <definedName name="_1B.09.R.010.0090" localSheetId="9">#REF!</definedName>
    <definedName name="_1B.09.R.010.0090">#REF!</definedName>
    <definedName name="_1B.09.R.010.0100" localSheetId="9">#REF!</definedName>
    <definedName name="_1B.09.R.010.0100">#REF!</definedName>
    <definedName name="_1B.09.R.010.0120" localSheetId="9">#REF!</definedName>
    <definedName name="_1B.09.R.010.0120">#REF!</definedName>
    <definedName name="_1B.09.R.010.0130" localSheetId="9">#REF!</definedName>
    <definedName name="_1B.09.R.010.0130">#REF!</definedName>
    <definedName name="_1B.09.R.010.0140" localSheetId="9">#REF!</definedName>
    <definedName name="_1B.09.R.010.0140">#REF!</definedName>
    <definedName name="_1B.09.R.010.0150" localSheetId="9">#REF!</definedName>
    <definedName name="_1B.09.R.010.0150">#REF!</definedName>
    <definedName name="_1B.09.R.010.0160" localSheetId="9">#REF!</definedName>
    <definedName name="_1B.09.R.010.0160">#REF!</definedName>
    <definedName name="_1B.09.R.020.0010" localSheetId="9">#REF!</definedName>
    <definedName name="_1B.09.R.020.0010">#REF!</definedName>
    <definedName name="_1B.09.R.020.0020" localSheetId="9">#REF!</definedName>
    <definedName name="_1B.09.R.020.0020">#REF!</definedName>
    <definedName name="_1B.09.R.020.0030" localSheetId="9">#REF!</definedName>
    <definedName name="_1B.09.R.020.0030">#REF!</definedName>
    <definedName name="_1B.09.R.020.0040" localSheetId="9">#REF!</definedName>
    <definedName name="_1B.09.R.020.0040">#REF!</definedName>
    <definedName name="_1B.09.R.020.0050" localSheetId="9">#REF!</definedName>
    <definedName name="_1B.09.R.020.0050">#REF!</definedName>
    <definedName name="_1B.09.R.020.0060" localSheetId="9">#REF!</definedName>
    <definedName name="_1B.09.R.020.0060">#REF!</definedName>
    <definedName name="_1B.09.R.020.0070" localSheetId="9">#REF!</definedName>
    <definedName name="_1B.09.R.020.0070">#REF!</definedName>
    <definedName name="_1B.09.R.020.0080" localSheetId="9">#REF!</definedName>
    <definedName name="_1B.09.R.020.0080">#REF!</definedName>
    <definedName name="_1B.09.R.020.0090" localSheetId="9">#REF!</definedName>
    <definedName name="_1B.09.R.020.0090">#REF!</definedName>
    <definedName name="_1B.09.R.020.0100" localSheetId="9">#REF!</definedName>
    <definedName name="_1B.09.R.020.0100">#REF!</definedName>
    <definedName name="_1B.09.R.030.0010" localSheetId="9">#REF!</definedName>
    <definedName name="_1B.09.R.030.0010">#REF!</definedName>
    <definedName name="_1B.09.R.040.0010" localSheetId="9">#REF!</definedName>
    <definedName name="_1B.09.R.040.0010">#REF!</definedName>
    <definedName name="_1B.09.R.040.0020" localSheetId="9">#REF!</definedName>
    <definedName name="_1B.09.R.040.0020">#REF!</definedName>
    <definedName name="_1B.09.R.040.0030" localSheetId="9">#REF!</definedName>
    <definedName name="_1B.09.R.040.0030">#REF!</definedName>
    <definedName name="_1B.09.R.040.0040" localSheetId="9">#REF!</definedName>
    <definedName name="_1B.09.R.040.0040">#REF!</definedName>
    <definedName name="_1B.09.R.040.0050" localSheetId="9">#REF!</definedName>
    <definedName name="_1B.09.R.040.0050">#REF!</definedName>
    <definedName name="_1B.09.R.040.0060" localSheetId="9">#REF!</definedName>
    <definedName name="_1B.09.R.040.0060">#REF!</definedName>
    <definedName name="_1B.09.R.040.0070" localSheetId="9">#REF!</definedName>
    <definedName name="_1B.09.R.040.0070">#REF!</definedName>
    <definedName name="_1B.09.R.040.0080" localSheetId="9">#REF!</definedName>
    <definedName name="_1B.09.R.040.0080">#REF!</definedName>
    <definedName name="_1B.09.R.040.0090" localSheetId="9">#REF!</definedName>
    <definedName name="_1B.09.R.040.0090">#REF!</definedName>
    <definedName name="_1B.09.R.040.0100" localSheetId="9">#REF!</definedName>
    <definedName name="_1B.09.R.040.0100">#REF!</definedName>
    <definedName name="_1B.09.R.040.0110" localSheetId="9">#REF!</definedName>
    <definedName name="_1B.09.R.040.0110">#REF!</definedName>
    <definedName name="_1B.09.R.050.0010" localSheetId="9">#REF!</definedName>
    <definedName name="_1B.09.R.050.0010">#REF!</definedName>
    <definedName name="_1B.09.R.060.0010" localSheetId="9">#REF!</definedName>
    <definedName name="_1B.09.R.060.0010">#REF!</definedName>
    <definedName name="_1B.09.R.060.0020" localSheetId="9">#REF!</definedName>
    <definedName name="_1B.09.R.060.0020">#REF!</definedName>
    <definedName name="_1B.09.R.060.0030" localSheetId="9">#REF!</definedName>
    <definedName name="_1B.09.R.060.0030">#REF!</definedName>
    <definedName name="_1B.09.R.070.0010" localSheetId="9">#REF!</definedName>
    <definedName name="_1B.09.R.070.0010">#REF!</definedName>
    <definedName name="_1B.09.R.080.0010" localSheetId="9">#REF!</definedName>
    <definedName name="_1B.09.R.080.0010">#REF!</definedName>
    <definedName name="_1B.09.R.080.0020" localSheetId="9">#REF!</definedName>
    <definedName name="_1B.09.R.080.0020">#REF!</definedName>
    <definedName name="_1B.09.R.080.0030" localSheetId="9">#REF!</definedName>
    <definedName name="_1B.09.R.080.0030">#REF!</definedName>
    <definedName name="_1B.09.R.080.0040" localSheetId="9">#REF!</definedName>
    <definedName name="_1B.09.R.080.0040">#REF!</definedName>
    <definedName name="_1B.09.R.080.0050" localSheetId="9">#REF!</definedName>
    <definedName name="_1B.09.R.080.0050">#REF!</definedName>
    <definedName name="_1B.09.R.080.0060" localSheetId="9">#REF!</definedName>
    <definedName name="_1B.09.R.080.0060">#REF!</definedName>
    <definedName name="_1B.09.R.080.0070" localSheetId="9">#REF!</definedName>
    <definedName name="_1B.09.R.080.0070">#REF!</definedName>
    <definedName name="_1B.09.R.080.0080" localSheetId="9">#REF!</definedName>
    <definedName name="_1B.09.R.080.0080">#REF!</definedName>
    <definedName name="_1B.09.R.080.0090" localSheetId="9">#REF!</definedName>
    <definedName name="_1B.09.R.080.0090">#REF!</definedName>
    <definedName name="_1B.09.R.080.0100" localSheetId="9">#REF!</definedName>
    <definedName name="_1B.09.R.080.0100">#REF!</definedName>
    <definedName name="_1B.09.R.080.0110" localSheetId="9">#REF!</definedName>
    <definedName name="_1B.09.R.080.0110">#REF!</definedName>
    <definedName name="_1B.09.R.080.0120" localSheetId="9">#REF!</definedName>
    <definedName name="_1B.09.R.080.0120">#REF!</definedName>
    <definedName name="_1B.09.R.090.0010" localSheetId="9">#REF!</definedName>
    <definedName name="_1B.09.R.090.0010">#REF!</definedName>
    <definedName name="_1B.09.U.010.0010" localSheetId="9">#REF!</definedName>
    <definedName name="_1B.09.U.010.0010">#REF!</definedName>
    <definedName name="_1B.09.U.010.0020" localSheetId="9">#REF!</definedName>
    <definedName name="_1B.09.U.010.0020">#REF!</definedName>
    <definedName name="_1B.09.U.020.0010" localSheetId="9">#REF!</definedName>
    <definedName name="_1B.09.U.020.0010">#REF!</definedName>
    <definedName name="_1B.09.U.020.0020" localSheetId="9">#REF!</definedName>
    <definedName name="_1B.09.U.020.0020">#REF!</definedName>
    <definedName name="_1B.09.U.020.0030" localSheetId="9">#REF!</definedName>
    <definedName name="_1B.09.U.020.0030">#REF!</definedName>
    <definedName name="_1B.09.U.020.0040" localSheetId="9">#REF!</definedName>
    <definedName name="_1B.09.U.020.0040">#REF!</definedName>
    <definedName name="_1B.09.U.020.0050" localSheetId="9">#REF!</definedName>
    <definedName name="_1B.09.U.020.0050">#REF!</definedName>
    <definedName name="_1B.09.U.020.0060" localSheetId="9">#REF!</definedName>
    <definedName name="_1B.09.U.020.0060">#REF!</definedName>
    <definedName name="_1B.09.U.020.0070" localSheetId="9">#REF!</definedName>
    <definedName name="_1B.09.U.020.0070">#REF!</definedName>
    <definedName name="_1B.09.U.020.0080" localSheetId="9">#REF!</definedName>
    <definedName name="_1B.09.U.020.0080">#REF!</definedName>
    <definedName name="_1B.09.U.030.0010" localSheetId="9">#REF!</definedName>
    <definedName name="_1B.09.U.030.0010">#REF!</definedName>
    <definedName name="_1B.09.U.030.0020" localSheetId="9">#REF!</definedName>
    <definedName name="_1B.09.U.030.0020">#REF!</definedName>
    <definedName name="_1B.09.U.030.0030" localSheetId="9">#REF!</definedName>
    <definedName name="_1B.09.U.030.0030">#REF!</definedName>
    <definedName name="_1B.09.U.030.0040" localSheetId="9">#REF!</definedName>
    <definedName name="_1B.09.U.030.0040">#REF!</definedName>
    <definedName name="_1B.09.U.040.0010" localSheetId="9">#REF!</definedName>
    <definedName name="_1B.09.U.040.0010">#REF!</definedName>
    <definedName name="_1B.09.U.040.0020" localSheetId="9">#REF!</definedName>
    <definedName name="_1B.09.U.040.0020">#REF!</definedName>
    <definedName name="_1B.09.U.040.0030" localSheetId="9">#REF!</definedName>
    <definedName name="_1B.09.U.040.0030">#REF!</definedName>
    <definedName name="_1B.09.U.040.0040" localSheetId="9">#REF!</definedName>
    <definedName name="_1B.09.U.040.0040">#REF!</definedName>
    <definedName name="_1B.09.U.040.0050" localSheetId="9">#REF!</definedName>
    <definedName name="_1B.09.U.040.0050">#REF!</definedName>
    <definedName name="_1B.09.U.040.0060" localSheetId="9">#REF!</definedName>
    <definedName name="_1B.09.U.040.0060">#REF!</definedName>
    <definedName name="_1B.09.U.040.0070" localSheetId="9">#REF!</definedName>
    <definedName name="_1B.09.U.040.0070">#REF!</definedName>
    <definedName name="_1B.09.U.040.0080" localSheetId="9">#REF!</definedName>
    <definedName name="_1B.09.U.040.0080">#REF!</definedName>
    <definedName name="_1B.09.U.040.0090" localSheetId="9">#REF!</definedName>
    <definedName name="_1B.09.U.040.0090">#REF!</definedName>
    <definedName name="_1B.09.U.040.0110" localSheetId="9">#REF!</definedName>
    <definedName name="_1B.09.U.040.0110">#REF!</definedName>
    <definedName name="_1B.09.U.040.0120" localSheetId="9">#REF!</definedName>
    <definedName name="_1B.09.U.040.0120">#REF!</definedName>
    <definedName name="_1B.09.U.040.0130" localSheetId="9">#REF!</definedName>
    <definedName name="_1B.09.U.040.0130">#REF!</definedName>
    <definedName name="_1B.09.U.040.0140" localSheetId="9">#REF!</definedName>
    <definedName name="_1B.09.U.040.0140">#REF!</definedName>
    <definedName name="_1B.09.U.040.0150" localSheetId="9">#REF!</definedName>
    <definedName name="_1B.09.U.040.0150">#REF!</definedName>
    <definedName name="_1B.09.U.040.0160" localSheetId="9">#REF!</definedName>
    <definedName name="_1B.09.U.040.0160">#REF!</definedName>
    <definedName name="_1B.09.U.040.0170" localSheetId="9">#REF!</definedName>
    <definedName name="_1B.09.U.040.0170">#REF!</definedName>
    <definedName name="_1B.09.U.040.0180" localSheetId="9">#REF!</definedName>
    <definedName name="_1B.09.U.040.0180">#REF!</definedName>
    <definedName name="_1B.09.U.040.0190" localSheetId="9">#REF!</definedName>
    <definedName name="_1B.09.U.040.0190">#REF!</definedName>
    <definedName name="_1B.09.U.040.0200" localSheetId="9">#REF!</definedName>
    <definedName name="_1B.09.U.040.0200">#REF!</definedName>
    <definedName name="_1B.09.U.040.0210" localSheetId="9">#REF!</definedName>
    <definedName name="_1B.09.U.040.0210">#REF!</definedName>
    <definedName name="_1B.09.U.040.0220" localSheetId="9">#REF!</definedName>
    <definedName name="_1B.09.U.040.0220">#REF!</definedName>
    <definedName name="_1B.09.U.040.0230" localSheetId="9">#REF!</definedName>
    <definedName name="_1B.09.U.040.0230">#REF!</definedName>
    <definedName name="_1B.09.U.040.0250" localSheetId="9">#REF!</definedName>
    <definedName name="_1B.09.U.040.0250">#REF!</definedName>
    <definedName name="_1B.09.U.050.0010" localSheetId="9">#REF!</definedName>
    <definedName name="_1B.09.U.050.0010">#REF!</definedName>
    <definedName name="_1B.09.U.050.0020" localSheetId="9">#REF!</definedName>
    <definedName name="_1B.09.U.050.0020">#REF!</definedName>
    <definedName name="_1B.09.U.050.0030" localSheetId="9">#REF!</definedName>
    <definedName name="_1B.09.U.050.0030">#REF!</definedName>
    <definedName name="_1B.09.U.050.0040" localSheetId="9">#REF!</definedName>
    <definedName name="_1B.09.U.050.0040">#REF!</definedName>
    <definedName name="_1B.09.U.050.0050" localSheetId="9">#REF!</definedName>
    <definedName name="_1B.09.U.050.0050">#REF!</definedName>
    <definedName name="_1B.09.U.060.0010" localSheetId="9">#REF!</definedName>
    <definedName name="_1B.09.U.060.0010">#REF!</definedName>
    <definedName name="_1B.09.U.060.0020" localSheetId="9">#REF!</definedName>
    <definedName name="_1B.09.U.060.0020">#REF!</definedName>
    <definedName name="_1B.09.U.060.0030" localSheetId="9">#REF!</definedName>
    <definedName name="_1B.09.U.060.0030">#REF!</definedName>
    <definedName name="_1B.09.U.060.0040" localSheetId="9">#REF!</definedName>
    <definedName name="_1B.09.U.060.0040">#REF!</definedName>
    <definedName name="_1B.09.U.060.0050" localSheetId="9">#REF!</definedName>
    <definedName name="_1B.09.U.060.0050">#REF!</definedName>
    <definedName name="_1B.09.U.060.0060" localSheetId="9">#REF!</definedName>
    <definedName name="_1B.09.U.060.0060">#REF!</definedName>
    <definedName name="_1B.09.U.070.0010" localSheetId="9">#REF!</definedName>
    <definedName name="_1B.09.U.070.0010">#REF!</definedName>
    <definedName name="_1B.09.U.070.0020" localSheetId="9">#REF!</definedName>
    <definedName name="_1B.09.U.070.0020">#REF!</definedName>
    <definedName name="_1B.09.U.070.0030" localSheetId="9">#REF!</definedName>
    <definedName name="_1B.09.U.070.0030">#REF!</definedName>
    <definedName name="_1B.09.U.080.0010" localSheetId="9">#REF!</definedName>
    <definedName name="_1B.09.U.080.0010">#REF!</definedName>
    <definedName name="_1B.09.U.080.0020" localSheetId="9">#REF!</definedName>
    <definedName name="_1B.09.U.080.0020">#REF!</definedName>
    <definedName name="_1B.09.U.080.0030" localSheetId="9">#REF!</definedName>
    <definedName name="_1B.09.U.080.0030">#REF!</definedName>
    <definedName name="_1B.09.U.080.0040" localSheetId="9">#REF!</definedName>
    <definedName name="_1B.09.U.080.0040">#REF!</definedName>
    <definedName name="_1B.09.U.090.0010" localSheetId="9">#REF!</definedName>
    <definedName name="_1B.09.U.090.0010">#REF!</definedName>
    <definedName name="_1B.09.U.090.0020" localSheetId="9">#REF!</definedName>
    <definedName name="_1B.09.U.090.0020">#REF!</definedName>
    <definedName name="_1B.09.U.090.0030" localSheetId="9">#REF!</definedName>
    <definedName name="_1B.09.U.090.0030">#REF!</definedName>
    <definedName name="_1B.09.U.100.0010" localSheetId="9">#REF!</definedName>
    <definedName name="_1B.09.U.100.0010">#REF!</definedName>
    <definedName name="_1B.09.U.100.0020" localSheetId="9">#REF!</definedName>
    <definedName name="_1B.09.U.100.0020">#REF!</definedName>
    <definedName name="_1B.09.U.100.0030" localSheetId="9">#REF!</definedName>
    <definedName name="_1B.09.U.100.0030">#REF!</definedName>
    <definedName name="_1B.09.U.100.0040" localSheetId="9">#REF!</definedName>
    <definedName name="_1B.09.U.100.0040">#REF!</definedName>
    <definedName name="_1B.09.U.110.0010" localSheetId="9">#REF!</definedName>
    <definedName name="_1B.09.U.110.0010">#REF!</definedName>
    <definedName name="_1B.09.U.110.0020" localSheetId="9">#REF!</definedName>
    <definedName name="_1B.09.U.110.0020">#REF!</definedName>
    <definedName name="_1B.09.U.110.0030" localSheetId="9">#REF!</definedName>
    <definedName name="_1B.09.U.110.0030">#REF!</definedName>
    <definedName name="_1B.09.U.110.0040" localSheetId="9">#REF!</definedName>
    <definedName name="_1B.09.U.110.0040">#REF!</definedName>
    <definedName name="_1B.09.U.110.0050" localSheetId="9">#REF!</definedName>
    <definedName name="_1B.09.U.110.0050">#REF!</definedName>
    <definedName name="_1B.09.U.110.0060" localSheetId="9">#REF!</definedName>
    <definedName name="_1B.09.U.110.0060">#REF!</definedName>
    <definedName name="_1B.09.U.110.0070" localSheetId="9">#REF!</definedName>
    <definedName name="_1B.09.U.110.0070">#REF!</definedName>
    <definedName name="_1B.09.U.120.0010" localSheetId="9">#REF!</definedName>
    <definedName name="_1B.09.U.120.0010">#REF!</definedName>
    <definedName name="_1B.09.U.130.0010" localSheetId="9">#REF!</definedName>
    <definedName name="_1B.09.U.130.0010">#REF!</definedName>
    <definedName name="_1B.09.U.130.0020" localSheetId="9">#REF!</definedName>
    <definedName name="_1B.09.U.130.0020">#REF!</definedName>
    <definedName name="_1B.09.U.200.0010" localSheetId="9">#REF!</definedName>
    <definedName name="_1B.09.U.200.0010">#REF!</definedName>
    <definedName name="_1B.09.W.010.0010" localSheetId="9">#REF!</definedName>
    <definedName name="_1B.09.W.010.0010">#REF!</definedName>
    <definedName name="_1B.09.W.010.0020" localSheetId="9">#REF!</definedName>
    <definedName name="_1B.09.W.010.0020">#REF!</definedName>
    <definedName name="_1B.09.W.010.0030" localSheetId="9">#REF!</definedName>
    <definedName name="_1B.09.W.010.0030">#REF!</definedName>
    <definedName name="_1B.09.W.010.0040" localSheetId="9">#REF!</definedName>
    <definedName name="_1B.09.W.010.0040">#REF!</definedName>
    <definedName name="_1B.09.W.010.0050" localSheetId="9">#REF!</definedName>
    <definedName name="_1B.09.W.010.0050">#REF!</definedName>
    <definedName name="_1B.09.W.010.0060" localSheetId="9">#REF!</definedName>
    <definedName name="_1B.09.W.010.0060">#REF!</definedName>
    <definedName name="_1B.09.W.010.0070" localSheetId="9">#REF!</definedName>
    <definedName name="_1B.09.W.010.0070">#REF!</definedName>
    <definedName name="_1B.09.W.010.0080" localSheetId="9">#REF!</definedName>
    <definedName name="_1B.09.W.010.0080">#REF!</definedName>
    <definedName name="_1B.09.W.010.0090" localSheetId="9">#REF!</definedName>
    <definedName name="_1B.09.W.010.0090">#REF!</definedName>
    <definedName name="_1B.09.W.010.0100" localSheetId="9">#REF!</definedName>
    <definedName name="_1B.09.W.010.0100">#REF!</definedName>
    <definedName name="_1B.09.W.010.0110" localSheetId="9">#REF!</definedName>
    <definedName name="_1B.09.W.010.0110">#REF!</definedName>
    <definedName name="_1B.09.W.010.0120" localSheetId="9">#REF!</definedName>
    <definedName name="_1B.09.W.010.0120">#REF!</definedName>
    <definedName name="_1B.09.W.010.0130" localSheetId="9">#REF!</definedName>
    <definedName name="_1B.09.W.010.0130">#REF!</definedName>
    <definedName name="_1B.09.W.010.0140" localSheetId="9">#REF!</definedName>
    <definedName name="_1B.09.W.010.0140">#REF!</definedName>
    <definedName name="_1B.09.W.010.0150" localSheetId="9">#REF!</definedName>
    <definedName name="_1B.09.W.010.0150">#REF!</definedName>
    <definedName name="_1B.09.W.020.0010" localSheetId="9">#REF!</definedName>
    <definedName name="_1B.09.W.020.0010">#REF!</definedName>
    <definedName name="_1Excel_BuiltIn__FilterDatabase_1_1">#REF!</definedName>
    <definedName name="_2__123Graph_ACHART_2" hidden="1">#REF!</definedName>
    <definedName name="_2__123Graph_ACHART_4" hidden="1">'[3]9011 EXPAT_MANP'!$E$25:$X$25</definedName>
    <definedName name="_2__123Graph_BChart_1A" hidden="1">#REF!</definedName>
    <definedName name="_2Excel_BuiltIn__FilterDatabase_1_1">#REF!</definedName>
    <definedName name="_3__123Graph_BCHART_1" hidden="1">#REF!</definedName>
    <definedName name="_3__123Graph_BCHART_2" hidden="1">#REF!</definedName>
    <definedName name="_3_Excel_BuiltIn__FilterDatabase_1_1">#REF!</definedName>
    <definedName name="_3Excel_BuiltIn__FilterDatabase_1_1">#REF!</definedName>
    <definedName name="_4__123Graph_CCHART_1" hidden="1">#REF!</definedName>
    <definedName name="_4S" hidden="1">#REF!</definedName>
    <definedName name="_5__123Graph_DCHART_1" hidden="1">#REF!</definedName>
    <definedName name="_5_0_S" hidden="1">#REF!</definedName>
    <definedName name="_5Excel_BuiltIn__FilterDatabase_1_1">#REF!</definedName>
    <definedName name="_6Excel_BuiltIn__FilterDatabase_1_1">#REF!</definedName>
    <definedName name="_8__123Graph_AChart_1A" hidden="1">#REF!</definedName>
    <definedName name="_9009_ACTUAL">#REF!</definedName>
    <definedName name="_9011_MANP">'[3]9011 EXPAT_MANP'!$A$1:$AC$83</definedName>
    <definedName name="_ab1" localSheetId="9" hidden="1">{#N/A,#N/A,FALSE,"SumD";#N/A,#N/A,FALSE,"ElecD";#N/A,#N/A,FALSE,"MechD";#N/A,#N/A,FALSE,"GeotD";#N/A,#N/A,FALSE,"PrcsD";#N/A,#N/A,FALSE,"TunnD";#N/A,#N/A,FALSE,"CivlD";#N/A,#N/A,FALSE,"NtwkD";#N/A,#N/A,FALSE,"EstgD";#N/A,#N/A,FALSE,"PEngD"}</definedName>
    <definedName name="_ab1" localSheetId="4" hidden="1">{#N/A,#N/A,FALSE,"SumD";#N/A,#N/A,FALSE,"ElecD";#N/A,#N/A,FALSE,"MechD";#N/A,#N/A,FALSE,"GeotD";#N/A,#N/A,FALSE,"PrcsD";#N/A,#N/A,FALSE,"TunnD";#N/A,#N/A,FALSE,"CivlD";#N/A,#N/A,FALSE,"NtwkD";#N/A,#N/A,FALSE,"EstgD";#N/A,#N/A,FALSE,"PEngD"}</definedName>
    <definedName name="_ab1" localSheetId="19" hidden="1">{#N/A,#N/A,FALSE,"SumD";#N/A,#N/A,FALSE,"ElecD";#N/A,#N/A,FALSE,"MechD";#N/A,#N/A,FALSE,"GeotD";#N/A,#N/A,FALSE,"PrcsD";#N/A,#N/A,FALSE,"TunnD";#N/A,#N/A,FALSE,"CivlD";#N/A,#N/A,FALSE,"NtwkD";#N/A,#N/A,FALSE,"EstgD";#N/A,#N/A,FALSE,"PEngD"}</definedName>
    <definedName name="_ab1" localSheetId="11" hidden="1">{#N/A,#N/A,FALSE,"SumD";#N/A,#N/A,FALSE,"ElecD";#N/A,#N/A,FALSE,"MechD";#N/A,#N/A,FALSE,"GeotD";#N/A,#N/A,FALSE,"PrcsD";#N/A,#N/A,FALSE,"TunnD";#N/A,#N/A,FALSE,"CivlD";#N/A,#N/A,FALSE,"NtwkD";#N/A,#N/A,FALSE,"EstgD";#N/A,#N/A,FALSE,"PEngD"}</definedName>
    <definedName name="_ab1" localSheetId="7" hidden="1">{#N/A,#N/A,FALSE,"SumD";#N/A,#N/A,FALSE,"ElecD";#N/A,#N/A,FALSE,"MechD";#N/A,#N/A,FALSE,"GeotD";#N/A,#N/A,FALSE,"PrcsD";#N/A,#N/A,FALSE,"TunnD";#N/A,#N/A,FALSE,"CivlD";#N/A,#N/A,FALSE,"NtwkD";#N/A,#N/A,FALSE,"EstgD";#N/A,#N/A,FALSE,"PEngD"}</definedName>
    <definedName name="_ab1" localSheetId="18" hidden="1">{#N/A,#N/A,FALSE,"SumD";#N/A,#N/A,FALSE,"ElecD";#N/A,#N/A,FALSE,"MechD";#N/A,#N/A,FALSE,"GeotD";#N/A,#N/A,FALSE,"PrcsD";#N/A,#N/A,FALSE,"TunnD";#N/A,#N/A,FALSE,"CivlD";#N/A,#N/A,FALSE,"NtwkD";#N/A,#N/A,FALSE,"EstgD";#N/A,#N/A,FALSE,"PEngD"}</definedName>
    <definedName name="_ab1" localSheetId="3" hidden="1">{#N/A,#N/A,FALSE,"SumD";#N/A,#N/A,FALSE,"ElecD";#N/A,#N/A,FALSE,"MechD";#N/A,#N/A,FALSE,"GeotD";#N/A,#N/A,FALSE,"PrcsD";#N/A,#N/A,FALSE,"TunnD";#N/A,#N/A,FALSE,"CivlD";#N/A,#N/A,FALSE,"NtwkD";#N/A,#N/A,FALSE,"EstgD";#N/A,#N/A,FALSE,"PEngD"}</definedName>
    <definedName name="_ab1" localSheetId="8"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BC" hidden="1">#REF!</definedName>
    <definedName name="_as1" localSheetId="9" hidden="1">{#N/A,#N/A,FALSE,"SumD";#N/A,#N/A,FALSE,"ElecD";#N/A,#N/A,FALSE,"MechD";#N/A,#N/A,FALSE,"GeotD";#N/A,#N/A,FALSE,"PrcsD";#N/A,#N/A,FALSE,"TunnD";#N/A,#N/A,FALSE,"CivlD";#N/A,#N/A,FALSE,"NtwkD";#N/A,#N/A,FALSE,"EstgD";#N/A,#N/A,FALSE,"PEngD"}</definedName>
    <definedName name="_as1" localSheetId="4" hidden="1">{#N/A,#N/A,FALSE,"SumD";#N/A,#N/A,FALSE,"ElecD";#N/A,#N/A,FALSE,"MechD";#N/A,#N/A,FALSE,"GeotD";#N/A,#N/A,FALSE,"PrcsD";#N/A,#N/A,FALSE,"TunnD";#N/A,#N/A,FALSE,"CivlD";#N/A,#N/A,FALSE,"NtwkD";#N/A,#N/A,FALSE,"EstgD";#N/A,#N/A,FALSE,"PEngD"}</definedName>
    <definedName name="_as1" localSheetId="19" hidden="1">{#N/A,#N/A,FALSE,"SumD";#N/A,#N/A,FALSE,"ElecD";#N/A,#N/A,FALSE,"MechD";#N/A,#N/A,FALSE,"GeotD";#N/A,#N/A,FALSE,"PrcsD";#N/A,#N/A,FALSE,"TunnD";#N/A,#N/A,FALSE,"CivlD";#N/A,#N/A,FALSE,"NtwkD";#N/A,#N/A,FALSE,"EstgD";#N/A,#N/A,FALSE,"PEngD"}</definedName>
    <definedName name="_as1" localSheetId="11" hidden="1">{#N/A,#N/A,FALSE,"SumD";#N/A,#N/A,FALSE,"ElecD";#N/A,#N/A,FALSE,"MechD";#N/A,#N/A,FALSE,"GeotD";#N/A,#N/A,FALSE,"PrcsD";#N/A,#N/A,FALSE,"TunnD";#N/A,#N/A,FALSE,"CivlD";#N/A,#N/A,FALSE,"NtwkD";#N/A,#N/A,FALSE,"EstgD";#N/A,#N/A,FALSE,"PEngD"}</definedName>
    <definedName name="_as1" localSheetId="7" hidden="1">{#N/A,#N/A,FALSE,"SumD";#N/A,#N/A,FALSE,"ElecD";#N/A,#N/A,FALSE,"MechD";#N/A,#N/A,FALSE,"GeotD";#N/A,#N/A,FALSE,"PrcsD";#N/A,#N/A,FALSE,"TunnD";#N/A,#N/A,FALSE,"CivlD";#N/A,#N/A,FALSE,"NtwkD";#N/A,#N/A,FALSE,"EstgD";#N/A,#N/A,FALSE,"PEngD"}</definedName>
    <definedName name="_as1" localSheetId="18" hidden="1">{#N/A,#N/A,FALSE,"SumD";#N/A,#N/A,FALSE,"ElecD";#N/A,#N/A,FALSE,"MechD";#N/A,#N/A,FALSE,"GeotD";#N/A,#N/A,FALSE,"PrcsD";#N/A,#N/A,FALSE,"TunnD";#N/A,#N/A,FALSE,"CivlD";#N/A,#N/A,FALSE,"NtwkD";#N/A,#N/A,FALSE,"EstgD";#N/A,#N/A,FALSE,"PEngD"}</definedName>
    <definedName name="_as1" localSheetId="3" hidden="1">{#N/A,#N/A,FALSE,"SumD";#N/A,#N/A,FALSE,"ElecD";#N/A,#N/A,FALSE,"MechD";#N/A,#N/A,FALSE,"GeotD";#N/A,#N/A,FALSE,"PrcsD";#N/A,#N/A,FALSE,"TunnD";#N/A,#N/A,FALSE,"CivlD";#N/A,#N/A,FALSE,"NtwkD";#N/A,#N/A,FALSE,"EstgD";#N/A,#N/A,FALSE,"PEngD"}</definedName>
    <definedName name="_as1" localSheetId="8"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AD623">[1]BASE!$F$2028:$AF$2132</definedName>
    <definedName name="_ccr1" localSheetId="9" hidden="1">{#N/A,#N/A,TRUE,"Cover";#N/A,#N/A,TRUE,"Conts";#N/A,#N/A,TRUE,"VOS";#N/A,#N/A,TRUE,"Warrington";#N/A,#N/A,TRUE,"Widnes"}</definedName>
    <definedName name="_ccr1" localSheetId="4" hidden="1">{#N/A,#N/A,TRUE,"Cover";#N/A,#N/A,TRUE,"Conts";#N/A,#N/A,TRUE,"VOS";#N/A,#N/A,TRUE,"Warrington";#N/A,#N/A,TRUE,"Widnes"}</definedName>
    <definedName name="_ccr1" localSheetId="19" hidden="1">{#N/A,#N/A,TRUE,"Cover";#N/A,#N/A,TRUE,"Conts";#N/A,#N/A,TRUE,"VOS";#N/A,#N/A,TRUE,"Warrington";#N/A,#N/A,TRUE,"Widnes"}</definedName>
    <definedName name="_ccr1" localSheetId="11" hidden="1">{#N/A,#N/A,TRUE,"Cover";#N/A,#N/A,TRUE,"Conts";#N/A,#N/A,TRUE,"VOS";#N/A,#N/A,TRUE,"Warrington";#N/A,#N/A,TRUE,"Widnes"}</definedName>
    <definedName name="_ccr1" localSheetId="7" hidden="1">{#N/A,#N/A,TRUE,"Cover";#N/A,#N/A,TRUE,"Conts";#N/A,#N/A,TRUE,"VOS";#N/A,#N/A,TRUE,"Warrington";#N/A,#N/A,TRUE,"Widnes"}</definedName>
    <definedName name="_ccr1" localSheetId="18" hidden="1">{#N/A,#N/A,TRUE,"Cover";#N/A,#N/A,TRUE,"Conts";#N/A,#N/A,TRUE,"VOS";#N/A,#N/A,TRUE,"Warrington";#N/A,#N/A,TRUE,"Widnes"}</definedName>
    <definedName name="_ccr1" localSheetId="3" hidden="1">{#N/A,#N/A,TRUE,"Cover";#N/A,#N/A,TRUE,"Conts";#N/A,#N/A,TRUE,"VOS";#N/A,#N/A,TRUE,"Warrington";#N/A,#N/A,TRUE,"Widnes"}</definedName>
    <definedName name="_ccr1" localSheetId="8" hidden="1">{#N/A,#N/A,TRUE,"Cover";#N/A,#N/A,TRUE,"Conts";#N/A,#N/A,TRUE,"VOS";#N/A,#N/A,TRUE,"Warrington";#N/A,#N/A,TRUE,"Widnes"}</definedName>
    <definedName name="_ccr1" hidden="1">{#N/A,#N/A,TRUE,"Cover";#N/A,#N/A,TRUE,"Conts";#N/A,#N/A,TRUE,"VOS";#N/A,#N/A,TRUE,"Warrington";#N/A,#N/A,TRUE,"Widnes"}</definedName>
    <definedName name="_ccr2" localSheetId="9" hidden="1">{#N/A,#N/A,TRUE,"Cover";#N/A,#N/A,TRUE,"Conts";#N/A,#N/A,TRUE,"VOS";#N/A,#N/A,TRUE,"Warrington";#N/A,#N/A,TRUE,"Widnes"}</definedName>
    <definedName name="_ccr2" localSheetId="4" hidden="1">{#N/A,#N/A,TRUE,"Cover";#N/A,#N/A,TRUE,"Conts";#N/A,#N/A,TRUE,"VOS";#N/A,#N/A,TRUE,"Warrington";#N/A,#N/A,TRUE,"Widnes"}</definedName>
    <definedName name="_ccr2" localSheetId="19" hidden="1">{#N/A,#N/A,TRUE,"Cover";#N/A,#N/A,TRUE,"Conts";#N/A,#N/A,TRUE,"VOS";#N/A,#N/A,TRUE,"Warrington";#N/A,#N/A,TRUE,"Widnes"}</definedName>
    <definedName name="_ccr2" localSheetId="11" hidden="1">{#N/A,#N/A,TRUE,"Cover";#N/A,#N/A,TRUE,"Conts";#N/A,#N/A,TRUE,"VOS";#N/A,#N/A,TRUE,"Warrington";#N/A,#N/A,TRUE,"Widnes"}</definedName>
    <definedName name="_ccr2" localSheetId="7" hidden="1">{#N/A,#N/A,TRUE,"Cover";#N/A,#N/A,TRUE,"Conts";#N/A,#N/A,TRUE,"VOS";#N/A,#N/A,TRUE,"Warrington";#N/A,#N/A,TRUE,"Widnes"}</definedName>
    <definedName name="_ccr2" localSheetId="18" hidden="1">{#N/A,#N/A,TRUE,"Cover";#N/A,#N/A,TRUE,"Conts";#N/A,#N/A,TRUE,"VOS";#N/A,#N/A,TRUE,"Warrington";#N/A,#N/A,TRUE,"Widnes"}</definedName>
    <definedName name="_ccr2" localSheetId="3" hidden="1">{#N/A,#N/A,TRUE,"Cover";#N/A,#N/A,TRUE,"Conts";#N/A,#N/A,TRUE,"VOS";#N/A,#N/A,TRUE,"Warrington";#N/A,#N/A,TRUE,"Widnes"}</definedName>
    <definedName name="_ccr2" localSheetId="8" hidden="1">{#N/A,#N/A,TRUE,"Cover";#N/A,#N/A,TRUE,"Conts";#N/A,#N/A,TRUE,"VOS";#N/A,#N/A,TRUE,"Warrington";#N/A,#N/A,TRUE,"Widnes"}</definedName>
    <definedName name="_ccr2" hidden="1">{#N/A,#N/A,TRUE,"Cover";#N/A,#N/A,TRUE,"Conts";#N/A,#N/A,TRUE,"VOS";#N/A,#N/A,TRUE,"Warrington";#N/A,#N/A,TRUE,"Widnes"}</definedName>
    <definedName name="_Dist_Values" localSheetId="9" hidden="1">#REF!</definedName>
    <definedName name="_Dist_Values" localSheetId="7" hidden="1">#REF!</definedName>
    <definedName name="_Dist_Values" hidden="1">#REF!</definedName>
    <definedName name="_Fill" localSheetId="9" hidden="1">[7]GRSummary!#REF!</definedName>
    <definedName name="_Fill" localSheetId="3" hidden="1">[8]GRSummary!#REF!</definedName>
    <definedName name="_Fill" hidden="1">[7]GRSummary!#REF!</definedName>
    <definedName name="_xlnm._FilterDatabase" localSheetId="9" hidden="1">'FIR Summary'!$C$5:$F$279</definedName>
    <definedName name="_xlnm._FilterDatabase" localSheetId="11" hidden="1">'Material Status'!$C$6:$Y$63</definedName>
    <definedName name="_xlnm._FilterDatabase" localSheetId="26" hidden="1">'OLD BOQ'!$D$1:$D$669</definedName>
    <definedName name="_xlnm._FilterDatabase" localSheetId="14" hidden="1">Progress!$C$8:$P$16</definedName>
    <definedName name="_xlnm._FilterDatabase" localSheetId="7" hidden="1">#REF!</definedName>
    <definedName name="_xlnm._FilterDatabase" localSheetId="25" hidden="1">'STANDBY BOQ'!$D$1:$D$661</definedName>
    <definedName name="_xlnm._FilterDatabase" hidden="1">#REF!</definedName>
    <definedName name="_hk4645" localSheetId="19" hidden="1">{#N/A,#N/A,FALSE,"ihz. icmal";#N/A,#N/A,FALSE,"avans";#N/A,#N/A,FALSE,"mal_FF_icm";#N/A,#N/A,FALSE,"fat_ihz";#N/A,#N/A,FALSE,"söz_fiy_fark";#N/A,#N/A,FALSE,"kap2"}</definedName>
    <definedName name="_hk4645" localSheetId="11" hidden="1">{#N/A,#N/A,FALSE,"ihz. icmal";#N/A,#N/A,FALSE,"avans";#N/A,#N/A,FALSE,"mal_FF_icm";#N/A,#N/A,FALSE,"fat_ihz";#N/A,#N/A,FALSE,"söz_fiy_fark";#N/A,#N/A,FALSE,"kap2"}</definedName>
    <definedName name="_hk4645" localSheetId="18" hidden="1">{#N/A,#N/A,FALSE,"ihz. icmal";#N/A,#N/A,FALSE,"avans";#N/A,#N/A,FALSE,"mal_FF_icm";#N/A,#N/A,FALSE,"fat_ihz";#N/A,#N/A,FALSE,"söz_fiy_fark";#N/A,#N/A,FALSE,"kap2"}</definedName>
    <definedName name="_hk4645" hidden="1">{#N/A,#N/A,FALSE,"ihz. icmal";#N/A,#N/A,FALSE,"avans";#N/A,#N/A,FALSE,"mal_FF_icm";#N/A,#N/A,FALSE,"fat_ihz";#N/A,#N/A,FALSE,"söz_fiy_fark";#N/A,#N/A,FALSE,"kap2"}</definedName>
    <definedName name="_HRS15">#REF!</definedName>
    <definedName name="_jj300" localSheetId="9">#REF!</definedName>
    <definedName name="_jj300" localSheetId="7">#REF!</definedName>
    <definedName name="_jj300">#REF!</definedName>
    <definedName name="_Key1" localSheetId="9" hidden="1">#REF!</definedName>
    <definedName name="_Key1" localSheetId="7" hidden="1">#REF!</definedName>
    <definedName name="_Key1" hidden="1">#REF!</definedName>
    <definedName name="_Key2" localSheetId="9" hidden="1">'[9]LTR-2'!#REF!</definedName>
    <definedName name="_Key2" hidden="1">'[9]LTR-2'!#REF!</definedName>
    <definedName name="_MatInverse_In" hidden="1">#REF!</definedName>
    <definedName name="_old3" localSheetId="9" hidden="1">{#N/A,#N/A,FALSE,"Summary";#N/A,#N/A,FALSE,"3TJ";#N/A,#N/A,FALSE,"3TN";#N/A,#N/A,FALSE,"3TP";#N/A,#N/A,FALSE,"3SJ";#N/A,#N/A,FALSE,"3CJ";#N/A,#N/A,FALSE,"3CN";#N/A,#N/A,FALSE,"3CP";#N/A,#N/A,FALSE,"3A"}</definedName>
    <definedName name="_old3" localSheetId="4" hidden="1">{#N/A,#N/A,FALSE,"Summary";#N/A,#N/A,FALSE,"3TJ";#N/A,#N/A,FALSE,"3TN";#N/A,#N/A,FALSE,"3TP";#N/A,#N/A,FALSE,"3SJ";#N/A,#N/A,FALSE,"3CJ";#N/A,#N/A,FALSE,"3CN";#N/A,#N/A,FALSE,"3CP";#N/A,#N/A,FALSE,"3A"}</definedName>
    <definedName name="_old3" localSheetId="19" hidden="1">{#N/A,#N/A,FALSE,"Summary";#N/A,#N/A,FALSE,"3TJ";#N/A,#N/A,FALSE,"3TN";#N/A,#N/A,FALSE,"3TP";#N/A,#N/A,FALSE,"3SJ";#N/A,#N/A,FALSE,"3CJ";#N/A,#N/A,FALSE,"3CN";#N/A,#N/A,FALSE,"3CP";#N/A,#N/A,FALSE,"3A"}</definedName>
    <definedName name="_old3" localSheetId="11" hidden="1">{#N/A,#N/A,FALSE,"Summary";#N/A,#N/A,FALSE,"3TJ";#N/A,#N/A,FALSE,"3TN";#N/A,#N/A,FALSE,"3TP";#N/A,#N/A,FALSE,"3SJ";#N/A,#N/A,FALSE,"3CJ";#N/A,#N/A,FALSE,"3CN";#N/A,#N/A,FALSE,"3CP";#N/A,#N/A,FALSE,"3A"}</definedName>
    <definedName name="_old3" localSheetId="7" hidden="1">{#N/A,#N/A,FALSE,"Summary";#N/A,#N/A,FALSE,"3TJ";#N/A,#N/A,FALSE,"3TN";#N/A,#N/A,FALSE,"3TP";#N/A,#N/A,FALSE,"3SJ";#N/A,#N/A,FALSE,"3CJ";#N/A,#N/A,FALSE,"3CN";#N/A,#N/A,FALSE,"3CP";#N/A,#N/A,FALSE,"3A"}</definedName>
    <definedName name="_old3" localSheetId="18" hidden="1">{#N/A,#N/A,FALSE,"Summary";#N/A,#N/A,FALSE,"3TJ";#N/A,#N/A,FALSE,"3TN";#N/A,#N/A,FALSE,"3TP";#N/A,#N/A,FALSE,"3SJ";#N/A,#N/A,FALSE,"3CJ";#N/A,#N/A,FALSE,"3CN";#N/A,#N/A,FALSE,"3CP";#N/A,#N/A,FALSE,"3A"}</definedName>
    <definedName name="_old3" localSheetId="3" hidden="1">{#N/A,#N/A,FALSE,"Summary";#N/A,#N/A,FALSE,"3TJ";#N/A,#N/A,FALSE,"3TN";#N/A,#N/A,FALSE,"3TP";#N/A,#N/A,FALSE,"3SJ";#N/A,#N/A,FALSE,"3CJ";#N/A,#N/A,FALSE,"3CN";#N/A,#N/A,FALSE,"3CP";#N/A,#N/A,FALSE,"3A"}</definedName>
    <definedName name="_old3" localSheetId="8"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9" hidden="1">{#N/A,#N/A,FALSE,"Summary";#N/A,#N/A,FALSE,"3TJ";#N/A,#N/A,FALSE,"3TN";#N/A,#N/A,FALSE,"3TP";#N/A,#N/A,FALSE,"3SJ";#N/A,#N/A,FALSE,"3CJ";#N/A,#N/A,FALSE,"3CN";#N/A,#N/A,FALSE,"3CP";#N/A,#N/A,FALSE,"3A"}</definedName>
    <definedName name="_old5" localSheetId="4" hidden="1">{#N/A,#N/A,FALSE,"Summary";#N/A,#N/A,FALSE,"3TJ";#N/A,#N/A,FALSE,"3TN";#N/A,#N/A,FALSE,"3TP";#N/A,#N/A,FALSE,"3SJ";#N/A,#N/A,FALSE,"3CJ";#N/A,#N/A,FALSE,"3CN";#N/A,#N/A,FALSE,"3CP";#N/A,#N/A,FALSE,"3A"}</definedName>
    <definedName name="_old5" localSheetId="19" hidden="1">{#N/A,#N/A,FALSE,"Summary";#N/A,#N/A,FALSE,"3TJ";#N/A,#N/A,FALSE,"3TN";#N/A,#N/A,FALSE,"3TP";#N/A,#N/A,FALSE,"3SJ";#N/A,#N/A,FALSE,"3CJ";#N/A,#N/A,FALSE,"3CN";#N/A,#N/A,FALSE,"3CP";#N/A,#N/A,FALSE,"3A"}</definedName>
    <definedName name="_old5" localSheetId="11" hidden="1">{#N/A,#N/A,FALSE,"Summary";#N/A,#N/A,FALSE,"3TJ";#N/A,#N/A,FALSE,"3TN";#N/A,#N/A,FALSE,"3TP";#N/A,#N/A,FALSE,"3SJ";#N/A,#N/A,FALSE,"3CJ";#N/A,#N/A,FALSE,"3CN";#N/A,#N/A,FALSE,"3CP";#N/A,#N/A,FALSE,"3A"}</definedName>
    <definedName name="_old5" localSheetId="7" hidden="1">{#N/A,#N/A,FALSE,"Summary";#N/A,#N/A,FALSE,"3TJ";#N/A,#N/A,FALSE,"3TN";#N/A,#N/A,FALSE,"3TP";#N/A,#N/A,FALSE,"3SJ";#N/A,#N/A,FALSE,"3CJ";#N/A,#N/A,FALSE,"3CN";#N/A,#N/A,FALSE,"3CP";#N/A,#N/A,FALSE,"3A"}</definedName>
    <definedName name="_old5" localSheetId="18" hidden="1">{#N/A,#N/A,FALSE,"Summary";#N/A,#N/A,FALSE,"3TJ";#N/A,#N/A,FALSE,"3TN";#N/A,#N/A,FALSE,"3TP";#N/A,#N/A,FALSE,"3SJ";#N/A,#N/A,FALSE,"3CJ";#N/A,#N/A,FALSE,"3CN";#N/A,#N/A,FALSE,"3CP";#N/A,#N/A,FALSE,"3A"}</definedName>
    <definedName name="_old5" localSheetId="3" hidden="1">{#N/A,#N/A,FALSE,"Summary";#N/A,#N/A,FALSE,"3TJ";#N/A,#N/A,FALSE,"3TN";#N/A,#N/A,FALSE,"3TP";#N/A,#N/A,FALSE,"3SJ";#N/A,#N/A,FALSE,"3CJ";#N/A,#N/A,FALSE,"3CN";#N/A,#N/A,FALSE,"3CP";#N/A,#N/A,FALSE,"3A"}</definedName>
    <definedName name="_old5" localSheetId="8"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9" hidden="1">{#N/A,#N/A,FALSE,"Summary";#N/A,#N/A,FALSE,"3TJ";#N/A,#N/A,FALSE,"3TN";#N/A,#N/A,FALSE,"3TP";#N/A,#N/A,FALSE,"3SJ";#N/A,#N/A,FALSE,"3CJ";#N/A,#N/A,FALSE,"3CN";#N/A,#N/A,FALSE,"3CP";#N/A,#N/A,FALSE,"3A"}</definedName>
    <definedName name="_old7" localSheetId="4" hidden="1">{#N/A,#N/A,FALSE,"Summary";#N/A,#N/A,FALSE,"3TJ";#N/A,#N/A,FALSE,"3TN";#N/A,#N/A,FALSE,"3TP";#N/A,#N/A,FALSE,"3SJ";#N/A,#N/A,FALSE,"3CJ";#N/A,#N/A,FALSE,"3CN";#N/A,#N/A,FALSE,"3CP";#N/A,#N/A,FALSE,"3A"}</definedName>
    <definedName name="_old7" localSheetId="19" hidden="1">{#N/A,#N/A,FALSE,"Summary";#N/A,#N/A,FALSE,"3TJ";#N/A,#N/A,FALSE,"3TN";#N/A,#N/A,FALSE,"3TP";#N/A,#N/A,FALSE,"3SJ";#N/A,#N/A,FALSE,"3CJ";#N/A,#N/A,FALSE,"3CN";#N/A,#N/A,FALSE,"3CP";#N/A,#N/A,FALSE,"3A"}</definedName>
    <definedName name="_old7" localSheetId="11" hidden="1">{#N/A,#N/A,FALSE,"Summary";#N/A,#N/A,FALSE,"3TJ";#N/A,#N/A,FALSE,"3TN";#N/A,#N/A,FALSE,"3TP";#N/A,#N/A,FALSE,"3SJ";#N/A,#N/A,FALSE,"3CJ";#N/A,#N/A,FALSE,"3CN";#N/A,#N/A,FALSE,"3CP";#N/A,#N/A,FALSE,"3A"}</definedName>
    <definedName name="_old7" localSheetId="7" hidden="1">{#N/A,#N/A,FALSE,"Summary";#N/A,#N/A,FALSE,"3TJ";#N/A,#N/A,FALSE,"3TN";#N/A,#N/A,FALSE,"3TP";#N/A,#N/A,FALSE,"3SJ";#N/A,#N/A,FALSE,"3CJ";#N/A,#N/A,FALSE,"3CN";#N/A,#N/A,FALSE,"3CP";#N/A,#N/A,FALSE,"3A"}</definedName>
    <definedName name="_old7" localSheetId="18" hidden="1">{#N/A,#N/A,FALSE,"Summary";#N/A,#N/A,FALSE,"3TJ";#N/A,#N/A,FALSE,"3TN";#N/A,#N/A,FALSE,"3TP";#N/A,#N/A,FALSE,"3SJ";#N/A,#N/A,FALSE,"3CJ";#N/A,#N/A,FALSE,"3CN";#N/A,#N/A,FALSE,"3CP";#N/A,#N/A,FALSE,"3A"}</definedName>
    <definedName name="_old7" localSheetId="3" hidden="1">{#N/A,#N/A,FALSE,"Summary";#N/A,#N/A,FALSE,"3TJ";#N/A,#N/A,FALSE,"3TN";#N/A,#N/A,FALSE,"3TP";#N/A,#N/A,FALSE,"3SJ";#N/A,#N/A,FALSE,"3CJ";#N/A,#N/A,FALSE,"3CN";#N/A,#N/A,FALSE,"3CP";#N/A,#N/A,FALSE,"3A"}</definedName>
    <definedName name="_old7" localSheetId="8"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ld88" localSheetId="19" hidden="1">{#N/A,#N/A,FALSE,"Summary";#N/A,#N/A,FALSE,"3TJ";#N/A,#N/A,FALSE,"3TN";#N/A,#N/A,FALSE,"3TP";#N/A,#N/A,FALSE,"3SJ";#N/A,#N/A,FALSE,"3CJ";#N/A,#N/A,FALSE,"3CN";#N/A,#N/A,FALSE,"3CP";#N/A,#N/A,FALSE,"3A"}</definedName>
    <definedName name="_old88" localSheetId="11" hidden="1">{#N/A,#N/A,FALSE,"Summary";#N/A,#N/A,FALSE,"3TJ";#N/A,#N/A,FALSE,"3TN";#N/A,#N/A,FALSE,"3TP";#N/A,#N/A,FALSE,"3SJ";#N/A,#N/A,FALSE,"3CJ";#N/A,#N/A,FALSE,"3CN";#N/A,#N/A,FALSE,"3CP";#N/A,#N/A,FALSE,"3A"}</definedName>
    <definedName name="_old88" localSheetId="18" hidden="1">{#N/A,#N/A,FALSE,"Summary";#N/A,#N/A,FALSE,"3TJ";#N/A,#N/A,FALSE,"3TN";#N/A,#N/A,FALSE,"3TP";#N/A,#N/A,FALSE,"3SJ";#N/A,#N/A,FALSE,"3CJ";#N/A,#N/A,FALSE,"3CN";#N/A,#N/A,FALSE,"3CP";#N/A,#N/A,FALSE,"3A"}</definedName>
    <definedName name="_old88" hidden="1">{#N/A,#N/A,FALSE,"Summary";#N/A,#N/A,FALSE,"3TJ";#N/A,#N/A,FALSE,"3TN";#N/A,#N/A,FALSE,"3TP";#N/A,#N/A,FALSE,"3SJ";#N/A,#N/A,FALSE,"3CJ";#N/A,#N/A,FALSE,"3CN";#N/A,#N/A,FALSE,"3CP";#N/A,#N/A,FALSE,"3A"}</definedName>
    <definedName name="_Order1" hidden="1">255</definedName>
    <definedName name="_Order2" hidden="1">255</definedName>
    <definedName name="_Parse_In" localSheetId="9" hidden="1">[10]PriceSummary!#REF!</definedName>
    <definedName name="_Parse_In" localSheetId="3" hidden="1">[11]PriceSummary!#REF!</definedName>
    <definedName name="_Parse_In" hidden="1">[10]PriceSummary!#REF!</definedName>
    <definedName name="_Parse_Out" localSheetId="9" hidden="1">#REF!</definedName>
    <definedName name="_Parse_Out" localSheetId="7" hidden="1">#REF!</definedName>
    <definedName name="_Parse_Out" hidden="1">#REF!</definedName>
    <definedName name="_Regression_Int" hidden="1">1</definedName>
    <definedName name="_Sort" localSheetId="9" hidden="1">#REF!</definedName>
    <definedName name="_Sort" localSheetId="7" hidden="1">#REF!</definedName>
    <definedName name="_Sort" hidden="1">#REF!</definedName>
    <definedName name="_SUB15">#REF!</definedName>
    <definedName name="_WT" localSheetId="9">#REF!</definedName>
    <definedName name="_WT" localSheetId="7">#REF!</definedName>
    <definedName name="_WT">#REF!</definedName>
    <definedName name="A" localSheetId="9">#REF!</definedName>
    <definedName name="a" localSheetId="26">#REF!</definedName>
    <definedName name="A" localSheetId="7">#REF!</definedName>
    <definedName name="a" localSheetId="25">#REF!</definedName>
    <definedName name="a">#REF!</definedName>
    <definedName name="a\FGg" localSheetId="19" hidden="1">{#N/A,#N/A,TRUE,"Cover";#N/A,#N/A,TRUE,"Conts";#N/A,#N/A,TRUE,"VOS";#N/A,#N/A,TRUE,"Warrington";#N/A,#N/A,TRUE,"Widnes"}</definedName>
    <definedName name="a\FGg" localSheetId="11" hidden="1">{#N/A,#N/A,TRUE,"Cover";#N/A,#N/A,TRUE,"Conts";#N/A,#N/A,TRUE,"VOS";#N/A,#N/A,TRUE,"Warrington";#N/A,#N/A,TRUE,"Widnes"}</definedName>
    <definedName name="a\FGg" localSheetId="18" hidden="1">{#N/A,#N/A,TRUE,"Cover";#N/A,#N/A,TRUE,"Conts";#N/A,#N/A,TRUE,"VOS";#N/A,#N/A,TRUE,"Warrington";#N/A,#N/A,TRUE,"Widnes"}</definedName>
    <definedName name="a\FGg" hidden="1">{#N/A,#N/A,TRUE,"Cover";#N/A,#N/A,TRUE,"Conts";#N/A,#N/A,TRUE,"VOS";#N/A,#N/A,TRUE,"Warrington";#N/A,#N/A,TRUE,"Widnes"}</definedName>
    <definedName name="a\sdasdf" localSheetId="9" hidden="1">{#N/A,#N/A,TRUE,"Cover";#N/A,#N/A,TRUE,"Conts";#N/A,#N/A,TRUE,"VOS";#N/A,#N/A,TRUE,"Warrington";#N/A,#N/A,TRUE,"Widnes"}</definedName>
    <definedName name="a\sdasdf" localSheetId="4" hidden="1">{#N/A,#N/A,TRUE,"Cover";#N/A,#N/A,TRUE,"Conts";#N/A,#N/A,TRUE,"VOS";#N/A,#N/A,TRUE,"Warrington";#N/A,#N/A,TRUE,"Widnes"}</definedName>
    <definedName name="a\sdasdf" localSheetId="19" hidden="1">{#N/A,#N/A,TRUE,"Cover";#N/A,#N/A,TRUE,"Conts";#N/A,#N/A,TRUE,"VOS";#N/A,#N/A,TRUE,"Warrington";#N/A,#N/A,TRUE,"Widnes"}</definedName>
    <definedName name="a\sdasdf" localSheetId="11" hidden="1">{#N/A,#N/A,TRUE,"Cover";#N/A,#N/A,TRUE,"Conts";#N/A,#N/A,TRUE,"VOS";#N/A,#N/A,TRUE,"Warrington";#N/A,#N/A,TRUE,"Widnes"}</definedName>
    <definedName name="a\sdasdf" localSheetId="7" hidden="1">{#N/A,#N/A,TRUE,"Cover";#N/A,#N/A,TRUE,"Conts";#N/A,#N/A,TRUE,"VOS";#N/A,#N/A,TRUE,"Warrington";#N/A,#N/A,TRUE,"Widnes"}</definedName>
    <definedName name="a\sdasdf" localSheetId="18" hidden="1">{#N/A,#N/A,TRUE,"Cover";#N/A,#N/A,TRUE,"Conts";#N/A,#N/A,TRUE,"VOS";#N/A,#N/A,TRUE,"Warrington";#N/A,#N/A,TRUE,"Widnes"}</definedName>
    <definedName name="a\sdasdf" localSheetId="3" hidden="1">{#N/A,#N/A,TRUE,"Cover";#N/A,#N/A,TRUE,"Conts";#N/A,#N/A,TRUE,"VOS";#N/A,#N/A,TRUE,"Warrington";#N/A,#N/A,TRUE,"Widnes"}</definedName>
    <definedName name="a\sdasdf" localSheetId="8" hidden="1">{#N/A,#N/A,TRUE,"Cover";#N/A,#N/A,TRUE,"Conts";#N/A,#N/A,TRUE,"VOS";#N/A,#N/A,TRUE,"Warrington";#N/A,#N/A,TRUE,"Widnes"}</definedName>
    <definedName name="a\sdasdf" hidden="1">{#N/A,#N/A,TRUE,"Cover";#N/A,#N/A,TRUE,"Conts";#N/A,#N/A,TRUE,"VOS";#N/A,#N/A,TRUE,"Warrington";#N/A,#N/A,TRUE,"Widnes"}</definedName>
    <definedName name="A__Formwork">#REF!</definedName>
    <definedName name="aa">#REF!</definedName>
    <definedName name="AAA" localSheetId="9" hidden="1">#REF!</definedName>
    <definedName name="AAA" localSheetId="7" hidden="1">#REF!</definedName>
    <definedName name="AAA" hidden="1">#REF!</definedName>
    <definedName name="aaaa" hidden="1">#REF!</definedName>
    <definedName name="aaaaaaaa" localSheetId="9" hidden="1">{#N/A,#N/A,TRUE,"Cover";#N/A,#N/A,TRUE,"Conts";#N/A,#N/A,TRUE,"VOS";#N/A,#N/A,TRUE,"Warrington";#N/A,#N/A,TRUE,"Widnes"}</definedName>
    <definedName name="aaaaaaaa" localSheetId="4" hidden="1">{#N/A,#N/A,TRUE,"Cover";#N/A,#N/A,TRUE,"Conts";#N/A,#N/A,TRUE,"VOS";#N/A,#N/A,TRUE,"Warrington";#N/A,#N/A,TRUE,"Widnes"}</definedName>
    <definedName name="aaaaaaaa" localSheetId="19" hidden="1">{#N/A,#N/A,TRUE,"Cover";#N/A,#N/A,TRUE,"Conts";#N/A,#N/A,TRUE,"VOS";#N/A,#N/A,TRUE,"Warrington";#N/A,#N/A,TRUE,"Widnes"}</definedName>
    <definedName name="aaaaaaaa" localSheetId="11" hidden="1">{#N/A,#N/A,TRUE,"Cover";#N/A,#N/A,TRUE,"Conts";#N/A,#N/A,TRUE,"VOS";#N/A,#N/A,TRUE,"Warrington";#N/A,#N/A,TRUE,"Widnes"}</definedName>
    <definedName name="aaaaaaaa" localSheetId="7" hidden="1">{#N/A,#N/A,TRUE,"Cover";#N/A,#N/A,TRUE,"Conts";#N/A,#N/A,TRUE,"VOS";#N/A,#N/A,TRUE,"Warrington";#N/A,#N/A,TRUE,"Widnes"}</definedName>
    <definedName name="aaaaaaaa" localSheetId="18" hidden="1">{#N/A,#N/A,TRUE,"Cover";#N/A,#N/A,TRUE,"Conts";#N/A,#N/A,TRUE,"VOS";#N/A,#N/A,TRUE,"Warrington";#N/A,#N/A,TRUE,"Widnes"}</definedName>
    <definedName name="aaaaaaaa" localSheetId="3" hidden="1">{#N/A,#N/A,TRUE,"Cover";#N/A,#N/A,TRUE,"Conts";#N/A,#N/A,TRUE,"VOS";#N/A,#N/A,TRUE,"Warrington";#N/A,#N/A,TRUE,"Widnes"}</definedName>
    <definedName name="aaaaaaaa" localSheetId="8" hidden="1">{#N/A,#N/A,TRUE,"Cover";#N/A,#N/A,TRUE,"Conts";#N/A,#N/A,TRUE,"VOS";#N/A,#N/A,TRUE,"Warrington";#N/A,#N/A,TRUE,"Widnes"}</definedName>
    <definedName name="aaaaaaaa" hidden="1">{#N/A,#N/A,TRUE,"Cover";#N/A,#N/A,TRUE,"Conts";#N/A,#N/A,TRUE,"VOS";#N/A,#N/A,TRUE,"Warrington";#N/A,#N/A,TRUE,"Widnes"}</definedName>
    <definedName name="ab" hidden="1">#REF!</definedName>
    <definedName name="ac" localSheetId="19" hidden="1">{#N/A,#N/A,FALSE,"SumD";#N/A,#N/A,FALSE,"ElecD";#N/A,#N/A,FALSE,"MechD";#N/A,#N/A,FALSE,"GeotD";#N/A,#N/A,FALSE,"PrcsD";#N/A,#N/A,FALSE,"TunnD";#N/A,#N/A,FALSE,"CivlD";#N/A,#N/A,FALSE,"NtwkD";#N/A,#N/A,FALSE,"EstgD";#N/A,#N/A,FALSE,"PEngD"}</definedName>
    <definedName name="ac" localSheetId="11" hidden="1">{#N/A,#N/A,FALSE,"SumD";#N/A,#N/A,FALSE,"ElecD";#N/A,#N/A,FALSE,"MechD";#N/A,#N/A,FALSE,"GeotD";#N/A,#N/A,FALSE,"PrcsD";#N/A,#N/A,FALSE,"TunnD";#N/A,#N/A,FALSE,"CivlD";#N/A,#N/A,FALSE,"NtwkD";#N/A,#N/A,FALSE,"EstgD";#N/A,#N/A,FALSE,"PEngD"}</definedName>
    <definedName name="ac" localSheetId="18" hidden="1">{#N/A,#N/A,FALSE,"SumD";#N/A,#N/A,FALSE,"ElecD";#N/A,#N/A,FALSE,"MechD";#N/A,#N/A,FALSE,"GeotD";#N/A,#N/A,FALSE,"PrcsD";#N/A,#N/A,FALSE,"TunnD";#N/A,#N/A,FALSE,"CivlD";#N/A,#N/A,FALSE,"NtwkD";#N/A,#N/A,FALSE,"EstgD";#N/A,#N/A,FALSE,"PEngD"}</definedName>
    <definedName name="ac" hidden="1">{#N/A,#N/A,FALSE,"SumD";#N/A,#N/A,FALSE,"ElecD";#N/A,#N/A,FALSE,"MechD";#N/A,#N/A,FALSE,"GeotD";#N/A,#N/A,FALSE,"PrcsD";#N/A,#N/A,FALSE,"TunnD";#N/A,#N/A,FALSE,"CivlD";#N/A,#N/A,FALSE,"NtwkD";#N/A,#N/A,FALSE,"EstgD";#N/A,#N/A,FALSE,"PEngD"}</definedName>
    <definedName name="ACC" localSheetId="9" hidden="1">{#N/A,#N/A,TRUE,"Cover";#N/A,#N/A,TRUE,"Conts";#N/A,#N/A,TRUE,"VOS";#N/A,#N/A,TRUE,"Warrington";#N/A,#N/A,TRUE,"Widnes"}</definedName>
    <definedName name="ACC" localSheetId="4" hidden="1">{#N/A,#N/A,TRUE,"Cover";#N/A,#N/A,TRUE,"Conts";#N/A,#N/A,TRUE,"VOS";#N/A,#N/A,TRUE,"Warrington";#N/A,#N/A,TRUE,"Widnes"}</definedName>
    <definedName name="ACC" localSheetId="19" hidden="1">{#N/A,#N/A,TRUE,"Cover";#N/A,#N/A,TRUE,"Conts";#N/A,#N/A,TRUE,"VOS";#N/A,#N/A,TRUE,"Warrington";#N/A,#N/A,TRUE,"Widnes"}</definedName>
    <definedName name="ACC" localSheetId="11" hidden="1">{#N/A,#N/A,TRUE,"Cover";#N/A,#N/A,TRUE,"Conts";#N/A,#N/A,TRUE,"VOS";#N/A,#N/A,TRUE,"Warrington";#N/A,#N/A,TRUE,"Widnes"}</definedName>
    <definedName name="ACC" localSheetId="7" hidden="1">{#N/A,#N/A,TRUE,"Cover";#N/A,#N/A,TRUE,"Conts";#N/A,#N/A,TRUE,"VOS";#N/A,#N/A,TRUE,"Warrington";#N/A,#N/A,TRUE,"Widnes"}</definedName>
    <definedName name="ACC" localSheetId="18" hidden="1">{#N/A,#N/A,TRUE,"Cover";#N/A,#N/A,TRUE,"Conts";#N/A,#N/A,TRUE,"VOS";#N/A,#N/A,TRUE,"Warrington";#N/A,#N/A,TRUE,"Widnes"}</definedName>
    <definedName name="ACC" localSheetId="3" hidden="1">{#N/A,#N/A,TRUE,"Cover";#N/A,#N/A,TRUE,"Conts";#N/A,#N/A,TRUE,"VOS";#N/A,#N/A,TRUE,"Warrington";#N/A,#N/A,TRUE,"Widnes"}</definedName>
    <definedName name="ACC" localSheetId="8" hidden="1">{#N/A,#N/A,TRUE,"Cover";#N/A,#N/A,TRUE,"Conts";#N/A,#N/A,TRUE,"VOS";#N/A,#N/A,TRUE,"Warrington";#N/A,#N/A,TRUE,"Widnes"}</definedName>
    <definedName name="ACC" hidden="1">{#N/A,#N/A,TRUE,"Cover";#N/A,#N/A,TRUE,"Conts";#N/A,#N/A,TRUE,"VOS";#N/A,#N/A,TRUE,"Warrington";#N/A,#N/A,TRUE,"Widnes"}</definedName>
    <definedName name="Access_Button" hidden="1">"Активное_оборудование_Cabletron_Devices_Таблица1"</definedName>
    <definedName name="AccessDatabase" hidden="1">"G:\EXCEL\PETTER\VAKANS\1996\VAK9609\VAK9609.mdb"</definedName>
    <definedName name="accomation" localSheetId="9" hidden="1">#REF!</definedName>
    <definedName name="accomation" localSheetId="7" hidden="1">#REF!</definedName>
    <definedName name="accomation" hidden="1">#REF!</definedName>
    <definedName name="accountcodes">#REF!</definedName>
    <definedName name="AcctCodes">#REF!</definedName>
    <definedName name="ACT" localSheetId="9">[12]WorkBreakDown!#REF!</definedName>
    <definedName name="ACT">[12]WorkBreakDown!#REF!</definedName>
    <definedName name="Activities">#REF!</definedName>
    <definedName name="adadad" localSheetId="19" hidden="1">{#N/A,#N/A,TRUE,"Cover";#N/A,#N/A,TRUE,"Conts";#N/A,#N/A,TRUE,"VOS";#N/A,#N/A,TRUE,"Warrington";#N/A,#N/A,TRUE,"Widnes"}</definedName>
    <definedName name="adadad" localSheetId="11" hidden="1">{#N/A,#N/A,TRUE,"Cover";#N/A,#N/A,TRUE,"Conts";#N/A,#N/A,TRUE,"VOS";#N/A,#N/A,TRUE,"Warrington";#N/A,#N/A,TRUE,"Widnes"}</definedName>
    <definedName name="adadad" localSheetId="18" hidden="1">{#N/A,#N/A,TRUE,"Cover";#N/A,#N/A,TRUE,"Conts";#N/A,#N/A,TRUE,"VOS";#N/A,#N/A,TRUE,"Warrington";#N/A,#N/A,TRUE,"Widnes"}</definedName>
    <definedName name="adadad" hidden="1">{#N/A,#N/A,TRUE,"Cover";#N/A,#N/A,TRUE,"Conts";#N/A,#N/A,TRUE,"VOS";#N/A,#N/A,TRUE,"Warrington";#N/A,#N/A,TRUE,"Widnes"}</definedName>
    <definedName name="addad" localSheetId="19" hidden="1">{#N/A,#N/A,TRUE,"Cover";#N/A,#N/A,TRUE,"Conts";#N/A,#N/A,TRUE,"VOS";#N/A,#N/A,TRUE,"Warrington";#N/A,#N/A,TRUE,"Widnes"}</definedName>
    <definedName name="addad" localSheetId="11" hidden="1">{#N/A,#N/A,TRUE,"Cover";#N/A,#N/A,TRUE,"Conts";#N/A,#N/A,TRUE,"VOS";#N/A,#N/A,TRUE,"Warrington";#N/A,#N/A,TRUE,"Widnes"}</definedName>
    <definedName name="addad" localSheetId="18" hidden="1">{#N/A,#N/A,TRUE,"Cover";#N/A,#N/A,TRUE,"Conts";#N/A,#N/A,TRUE,"VOS";#N/A,#N/A,TRUE,"Warrington";#N/A,#N/A,TRUE,"Widnes"}</definedName>
    <definedName name="addad" hidden="1">{#N/A,#N/A,TRUE,"Cover";#N/A,#N/A,TRUE,"Conts";#N/A,#N/A,TRUE,"VOS";#N/A,#N/A,TRUE,"Warrington";#N/A,#N/A,TRUE,"Widnes"}</definedName>
    <definedName name="aed">#REF!</definedName>
    <definedName name="aegrgas" localSheetId="9" hidden="1">{#N/A,#N/A,TRUE,"Cover";#N/A,#N/A,TRUE,"Conts";#N/A,#N/A,TRUE,"VOS";#N/A,#N/A,TRUE,"Warrington";#N/A,#N/A,TRUE,"Widnes"}</definedName>
    <definedName name="aegrgas" localSheetId="4" hidden="1">{#N/A,#N/A,TRUE,"Cover";#N/A,#N/A,TRUE,"Conts";#N/A,#N/A,TRUE,"VOS";#N/A,#N/A,TRUE,"Warrington";#N/A,#N/A,TRUE,"Widnes"}</definedName>
    <definedName name="aegrgas" localSheetId="19" hidden="1">{#N/A,#N/A,TRUE,"Cover";#N/A,#N/A,TRUE,"Conts";#N/A,#N/A,TRUE,"VOS";#N/A,#N/A,TRUE,"Warrington";#N/A,#N/A,TRUE,"Widnes"}</definedName>
    <definedName name="aegrgas" localSheetId="11" hidden="1">{#N/A,#N/A,TRUE,"Cover";#N/A,#N/A,TRUE,"Conts";#N/A,#N/A,TRUE,"VOS";#N/A,#N/A,TRUE,"Warrington";#N/A,#N/A,TRUE,"Widnes"}</definedName>
    <definedName name="aegrgas" localSheetId="7" hidden="1">{#N/A,#N/A,TRUE,"Cover";#N/A,#N/A,TRUE,"Conts";#N/A,#N/A,TRUE,"VOS";#N/A,#N/A,TRUE,"Warrington";#N/A,#N/A,TRUE,"Widnes"}</definedName>
    <definedName name="aegrgas" localSheetId="18" hidden="1">{#N/A,#N/A,TRUE,"Cover";#N/A,#N/A,TRUE,"Conts";#N/A,#N/A,TRUE,"VOS";#N/A,#N/A,TRUE,"Warrington";#N/A,#N/A,TRUE,"Widnes"}</definedName>
    <definedName name="aegrgas" localSheetId="3" hidden="1">{#N/A,#N/A,TRUE,"Cover";#N/A,#N/A,TRUE,"Conts";#N/A,#N/A,TRUE,"VOS";#N/A,#N/A,TRUE,"Warrington";#N/A,#N/A,TRUE,"Widnes"}</definedName>
    <definedName name="aegrgas" localSheetId="8" hidden="1">{#N/A,#N/A,TRUE,"Cover";#N/A,#N/A,TRUE,"Conts";#N/A,#N/A,TRUE,"VOS";#N/A,#N/A,TRUE,"Warrington";#N/A,#N/A,TRUE,"Widnes"}</definedName>
    <definedName name="aegrgas" hidden="1">{#N/A,#N/A,TRUE,"Cover";#N/A,#N/A,TRUE,"Conts";#N/A,#N/A,TRUE,"VOS";#N/A,#N/A,TRUE,"Warrington";#N/A,#N/A,TRUE,"Widnes"}</definedName>
    <definedName name="AERAFG" localSheetId="9" hidden="1">{#N/A,#N/A,TRUE,"Cover";#N/A,#N/A,TRUE,"Conts";#N/A,#N/A,TRUE,"VOS";#N/A,#N/A,TRUE,"Warrington";#N/A,#N/A,TRUE,"Widnes"}</definedName>
    <definedName name="AERAFG" localSheetId="4" hidden="1">{#N/A,#N/A,TRUE,"Cover";#N/A,#N/A,TRUE,"Conts";#N/A,#N/A,TRUE,"VOS";#N/A,#N/A,TRUE,"Warrington";#N/A,#N/A,TRUE,"Widnes"}</definedName>
    <definedName name="AERAFG" localSheetId="19" hidden="1">{#N/A,#N/A,TRUE,"Cover";#N/A,#N/A,TRUE,"Conts";#N/A,#N/A,TRUE,"VOS";#N/A,#N/A,TRUE,"Warrington";#N/A,#N/A,TRUE,"Widnes"}</definedName>
    <definedName name="AERAFG" localSheetId="11" hidden="1">{#N/A,#N/A,TRUE,"Cover";#N/A,#N/A,TRUE,"Conts";#N/A,#N/A,TRUE,"VOS";#N/A,#N/A,TRUE,"Warrington";#N/A,#N/A,TRUE,"Widnes"}</definedName>
    <definedName name="AERAFG" localSheetId="7" hidden="1">{#N/A,#N/A,TRUE,"Cover";#N/A,#N/A,TRUE,"Conts";#N/A,#N/A,TRUE,"VOS";#N/A,#N/A,TRUE,"Warrington";#N/A,#N/A,TRUE,"Widnes"}</definedName>
    <definedName name="AERAFG" localSheetId="18" hidden="1">{#N/A,#N/A,TRUE,"Cover";#N/A,#N/A,TRUE,"Conts";#N/A,#N/A,TRUE,"VOS";#N/A,#N/A,TRUE,"Warrington";#N/A,#N/A,TRUE,"Widnes"}</definedName>
    <definedName name="AERAFG" localSheetId="3" hidden="1">{#N/A,#N/A,TRUE,"Cover";#N/A,#N/A,TRUE,"Conts";#N/A,#N/A,TRUE,"VOS";#N/A,#N/A,TRUE,"Warrington";#N/A,#N/A,TRUE,"Widnes"}</definedName>
    <definedName name="AERAFG" localSheetId="8" hidden="1">{#N/A,#N/A,TRUE,"Cover";#N/A,#N/A,TRUE,"Conts";#N/A,#N/A,TRUE,"VOS";#N/A,#N/A,TRUE,"Warrington";#N/A,#N/A,TRUE,"Widnes"}</definedName>
    <definedName name="AERAFG" hidden="1">{#N/A,#N/A,TRUE,"Cover";#N/A,#N/A,TRUE,"Conts";#N/A,#N/A,TRUE,"VOS";#N/A,#N/A,TRUE,"Warrington";#N/A,#N/A,TRUE,"Widnes"}</definedName>
    <definedName name="aerte" localSheetId="9" hidden="1">{#N/A,#N/A,TRUE,"Cover";#N/A,#N/A,TRUE,"Conts";#N/A,#N/A,TRUE,"VOS";#N/A,#N/A,TRUE,"Warrington";#N/A,#N/A,TRUE,"Widnes"}</definedName>
    <definedName name="aerte" localSheetId="4" hidden="1">{#N/A,#N/A,TRUE,"Cover";#N/A,#N/A,TRUE,"Conts";#N/A,#N/A,TRUE,"VOS";#N/A,#N/A,TRUE,"Warrington";#N/A,#N/A,TRUE,"Widnes"}</definedName>
    <definedName name="aerte" localSheetId="19" hidden="1">{#N/A,#N/A,TRUE,"Cover";#N/A,#N/A,TRUE,"Conts";#N/A,#N/A,TRUE,"VOS";#N/A,#N/A,TRUE,"Warrington";#N/A,#N/A,TRUE,"Widnes"}</definedName>
    <definedName name="aerte" localSheetId="11" hidden="1">{#N/A,#N/A,TRUE,"Cover";#N/A,#N/A,TRUE,"Conts";#N/A,#N/A,TRUE,"VOS";#N/A,#N/A,TRUE,"Warrington";#N/A,#N/A,TRUE,"Widnes"}</definedName>
    <definedName name="aerte" localSheetId="7" hidden="1">{#N/A,#N/A,TRUE,"Cover";#N/A,#N/A,TRUE,"Conts";#N/A,#N/A,TRUE,"VOS";#N/A,#N/A,TRUE,"Warrington";#N/A,#N/A,TRUE,"Widnes"}</definedName>
    <definedName name="aerte" localSheetId="18" hidden="1">{#N/A,#N/A,TRUE,"Cover";#N/A,#N/A,TRUE,"Conts";#N/A,#N/A,TRUE,"VOS";#N/A,#N/A,TRUE,"Warrington";#N/A,#N/A,TRUE,"Widnes"}</definedName>
    <definedName name="aerte" localSheetId="3" hidden="1">{#N/A,#N/A,TRUE,"Cover";#N/A,#N/A,TRUE,"Conts";#N/A,#N/A,TRUE,"VOS";#N/A,#N/A,TRUE,"Warrington";#N/A,#N/A,TRUE,"Widnes"}</definedName>
    <definedName name="aerte" localSheetId="8" hidden="1">{#N/A,#N/A,TRUE,"Cover";#N/A,#N/A,TRUE,"Conts";#N/A,#N/A,TRUE,"VOS";#N/A,#N/A,TRUE,"Warrington";#N/A,#N/A,TRUE,"Widnes"}</definedName>
    <definedName name="aerte" hidden="1">{#N/A,#N/A,TRUE,"Cover";#N/A,#N/A,TRUE,"Conts";#N/A,#N/A,TRUE,"VOS";#N/A,#N/A,TRUE,"Warrington";#N/A,#N/A,TRUE,"Widnes"}</definedName>
    <definedName name="aertes" localSheetId="9" hidden="1">{#N/A,#N/A,TRUE,"Cover";#N/A,#N/A,TRUE,"Conts";#N/A,#N/A,TRUE,"VOS";#N/A,#N/A,TRUE,"Warrington";#N/A,#N/A,TRUE,"Widnes"}</definedName>
    <definedName name="aertes" localSheetId="4" hidden="1">{#N/A,#N/A,TRUE,"Cover";#N/A,#N/A,TRUE,"Conts";#N/A,#N/A,TRUE,"VOS";#N/A,#N/A,TRUE,"Warrington";#N/A,#N/A,TRUE,"Widnes"}</definedName>
    <definedName name="aertes" localSheetId="19" hidden="1">{#N/A,#N/A,TRUE,"Cover";#N/A,#N/A,TRUE,"Conts";#N/A,#N/A,TRUE,"VOS";#N/A,#N/A,TRUE,"Warrington";#N/A,#N/A,TRUE,"Widnes"}</definedName>
    <definedName name="aertes" localSheetId="11" hidden="1">{#N/A,#N/A,TRUE,"Cover";#N/A,#N/A,TRUE,"Conts";#N/A,#N/A,TRUE,"VOS";#N/A,#N/A,TRUE,"Warrington";#N/A,#N/A,TRUE,"Widnes"}</definedName>
    <definedName name="aertes" localSheetId="7" hidden="1">{#N/A,#N/A,TRUE,"Cover";#N/A,#N/A,TRUE,"Conts";#N/A,#N/A,TRUE,"VOS";#N/A,#N/A,TRUE,"Warrington";#N/A,#N/A,TRUE,"Widnes"}</definedName>
    <definedName name="aertes" localSheetId="18" hidden="1">{#N/A,#N/A,TRUE,"Cover";#N/A,#N/A,TRUE,"Conts";#N/A,#N/A,TRUE,"VOS";#N/A,#N/A,TRUE,"Warrington";#N/A,#N/A,TRUE,"Widnes"}</definedName>
    <definedName name="aertes" localSheetId="3" hidden="1">{#N/A,#N/A,TRUE,"Cover";#N/A,#N/A,TRUE,"Conts";#N/A,#N/A,TRUE,"VOS";#N/A,#N/A,TRUE,"Warrington";#N/A,#N/A,TRUE,"Widnes"}</definedName>
    <definedName name="aertes" localSheetId="8" hidden="1">{#N/A,#N/A,TRUE,"Cover";#N/A,#N/A,TRUE,"Conts";#N/A,#N/A,TRUE,"VOS";#N/A,#N/A,TRUE,"Warrington";#N/A,#N/A,TRUE,"Widnes"}</definedName>
    <definedName name="aertes" hidden="1">{#N/A,#N/A,TRUE,"Cover";#N/A,#N/A,TRUE,"Conts";#N/A,#N/A,TRUE,"VOS";#N/A,#N/A,TRUE,"Warrington";#N/A,#N/A,TRUE,"Widnes"}</definedName>
    <definedName name="aetertryh" localSheetId="9" hidden="1">{#N/A,#N/A,TRUE,"Cover";#N/A,#N/A,TRUE,"Conts";#N/A,#N/A,TRUE,"VOS";#N/A,#N/A,TRUE,"Warrington";#N/A,#N/A,TRUE,"Widnes"}</definedName>
    <definedName name="aetertryh" localSheetId="4" hidden="1">{#N/A,#N/A,TRUE,"Cover";#N/A,#N/A,TRUE,"Conts";#N/A,#N/A,TRUE,"VOS";#N/A,#N/A,TRUE,"Warrington";#N/A,#N/A,TRUE,"Widnes"}</definedName>
    <definedName name="aetertryh" localSheetId="19" hidden="1">{#N/A,#N/A,TRUE,"Cover";#N/A,#N/A,TRUE,"Conts";#N/A,#N/A,TRUE,"VOS";#N/A,#N/A,TRUE,"Warrington";#N/A,#N/A,TRUE,"Widnes"}</definedName>
    <definedName name="aetertryh" localSheetId="11" hidden="1">{#N/A,#N/A,TRUE,"Cover";#N/A,#N/A,TRUE,"Conts";#N/A,#N/A,TRUE,"VOS";#N/A,#N/A,TRUE,"Warrington";#N/A,#N/A,TRUE,"Widnes"}</definedName>
    <definedName name="aetertryh" localSheetId="7" hidden="1">{#N/A,#N/A,TRUE,"Cover";#N/A,#N/A,TRUE,"Conts";#N/A,#N/A,TRUE,"VOS";#N/A,#N/A,TRUE,"Warrington";#N/A,#N/A,TRUE,"Widnes"}</definedName>
    <definedName name="aetertryh" localSheetId="18" hidden="1">{#N/A,#N/A,TRUE,"Cover";#N/A,#N/A,TRUE,"Conts";#N/A,#N/A,TRUE,"VOS";#N/A,#N/A,TRUE,"Warrington";#N/A,#N/A,TRUE,"Widnes"}</definedName>
    <definedName name="aetertryh" localSheetId="3" hidden="1">{#N/A,#N/A,TRUE,"Cover";#N/A,#N/A,TRUE,"Conts";#N/A,#N/A,TRUE,"VOS";#N/A,#N/A,TRUE,"Warrington";#N/A,#N/A,TRUE,"Widnes"}</definedName>
    <definedName name="aetertryh" localSheetId="8" hidden="1">{#N/A,#N/A,TRUE,"Cover";#N/A,#N/A,TRUE,"Conts";#N/A,#N/A,TRUE,"VOS";#N/A,#N/A,TRUE,"Warrington";#N/A,#N/A,TRUE,"Widnes"}</definedName>
    <definedName name="aetertryh" hidden="1">{#N/A,#N/A,TRUE,"Cover";#N/A,#N/A,TRUE,"Conts";#N/A,#N/A,TRUE,"VOS";#N/A,#N/A,TRUE,"Warrington";#N/A,#N/A,TRUE,"Widnes"}</definedName>
    <definedName name="AKA" hidden="1">#REF!</definedName>
    <definedName name="anvoice1" localSheetId="9" hidden="1">#REF!</definedName>
    <definedName name="anvoice1" localSheetId="7" hidden="1">#REF!</definedName>
    <definedName name="anvoice1" hidden="1">#REF!</definedName>
    <definedName name="aocd">#REF!</definedName>
    <definedName name="APPO" localSheetId="9" hidden="1">#REF!</definedName>
    <definedName name="APPO" localSheetId="7" hidden="1">#REF!</definedName>
    <definedName name="APPO" hidden="1">#REF!</definedName>
    <definedName name="appraisal" localSheetId="9" hidden="1">{#N/A,#N/A,TRUE,"Cover";#N/A,#N/A,TRUE,"Conts";#N/A,#N/A,TRUE,"VOS";#N/A,#N/A,TRUE,"Warrington";#N/A,#N/A,TRUE,"Widnes"}</definedName>
    <definedName name="appraisal" localSheetId="4" hidden="1">{#N/A,#N/A,TRUE,"Cover";#N/A,#N/A,TRUE,"Conts";#N/A,#N/A,TRUE,"VOS";#N/A,#N/A,TRUE,"Warrington";#N/A,#N/A,TRUE,"Widnes"}</definedName>
    <definedName name="appraisal" localSheetId="19" hidden="1">{#N/A,#N/A,TRUE,"Cover";#N/A,#N/A,TRUE,"Conts";#N/A,#N/A,TRUE,"VOS";#N/A,#N/A,TRUE,"Warrington";#N/A,#N/A,TRUE,"Widnes"}</definedName>
    <definedName name="appraisal" localSheetId="11" hidden="1">{#N/A,#N/A,TRUE,"Cover";#N/A,#N/A,TRUE,"Conts";#N/A,#N/A,TRUE,"VOS";#N/A,#N/A,TRUE,"Warrington";#N/A,#N/A,TRUE,"Widnes"}</definedName>
    <definedName name="appraisal" localSheetId="7" hidden="1">{#N/A,#N/A,TRUE,"Cover";#N/A,#N/A,TRUE,"Conts";#N/A,#N/A,TRUE,"VOS";#N/A,#N/A,TRUE,"Warrington";#N/A,#N/A,TRUE,"Widnes"}</definedName>
    <definedName name="appraisal" localSheetId="18" hidden="1">{#N/A,#N/A,TRUE,"Cover";#N/A,#N/A,TRUE,"Conts";#N/A,#N/A,TRUE,"VOS";#N/A,#N/A,TRUE,"Warrington";#N/A,#N/A,TRUE,"Widnes"}</definedName>
    <definedName name="appraisal" localSheetId="3" hidden="1">{#N/A,#N/A,TRUE,"Cover";#N/A,#N/A,TRUE,"Conts";#N/A,#N/A,TRUE,"VOS";#N/A,#N/A,TRUE,"Warrington";#N/A,#N/A,TRUE,"Widnes"}</definedName>
    <definedName name="appraisal" localSheetId="8" hidden="1">{#N/A,#N/A,TRUE,"Cover";#N/A,#N/A,TRUE,"Conts";#N/A,#N/A,TRUE,"VOS";#N/A,#N/A,TRUE,"Warrington";#N/A,#N/A,TRUE,"Widnes"}</definedName>
    <definedName name="appraisal" hidden="1">{#N/A,#N/A,TRUE,"Cover";#N/A,#N/A,TRUE,"Conts";#N/A,#N/A,TRUE,"VOS";#N/A,#N/A,TRUE,"Warrington";#N/A,#N/A,TRUE,"Widnes"}</definedName>
    <definedName name="ARUN" localSheetId="9" hidden="1">#REF!</definedName>
    <definedName name="ARUN" localSheetId="7" hidden="1">#REF!</definedName>
    <definedName name="ARUN" hidden="1">#REF!</definedName>
    <definedName name="asadad" localSheetId="19" hidden="1">{#N/A,#N/A,TRUE,"Cover";#N/A,#N/A,TRUE,"Conts";#N/A,#N/A,TRUE,"VOS";#N/A,#N/A,TRUE,"Warrington";#N/A,#N/A,TRUE,"Widnes"}</definedName>
    <definedName name="asadad" localSheetId="11" hidden="1">{#N/A,#N/A,TRUE,"Cover";#N/A,#N/A,TRUE,"Conts";#N/A,#N/A,TRUE,"VOS";#N/A,#N/A,TRUE,"Warrington";#N/A,#N/A,TRUE,"Widnes"}</definedName>
    <definedName name="asadad" localSheetId="18" hidden="1">{#N/A,#N/A,TRUE,"Cover";#N/A,#N/A,TRUE,"Conts";#N/A,#N/A,TRUE,"VOS";#N/A,#N/A,TRUE,"Warrington";#N/A,#N/A,TRUE,"Widnes"}</definedName>
    <definedName name="asadad" hidden="1">{#N/A,#N/A,TRUE,"Cover";#N/A,#N/A,TRUE,"Conts";#N/A,#N/A,TRUE,"VOS";#N/A,#N/A,TRUE,"Warrington";#N/A,#N/A,TRUE,"Widnes"}</definedName>
    <definedName name="asasa" localSheetId="19" hidden="1">{#N/A,#N/A,FALSE,"ihz. icmal";#N/A,#N/A,FALSE,"avans";#N/A,#N/A,FALSE,"mal_FF_icm";#N/A,#N/A,FALSE,"fat_ihz";#N/A,#N/A,FALSE,"söz_fiy_fark";#N/A,#N/A,FALSE,"kap2"}</definedName>
    <definedName name="asasa" localSheetId="11" hidden="1">{#N/A,#N/A,FALSE,"ihz. icmal";#N/A,#N/A,FALSE,"avans";#N/A,#N/A,FALSE,"mal_FF_icm";#N/A,#N/A,FALSE,"fat_ihz";#N/A,#N/A,FALSE,"söz_fiy_fark";#N/A,#N/A,FALSE,"kap2"}</definedName>
    <definedName name="asasa" localSheetId="18" hidden="1">{#N/A,#N/A,FALSE,"ihz. icmal";#N/A,#N/A,FALSE,"avans";#N/A,#N/A,FALSE,"mal_FF_icm";#N/A,#N/A,FALSE,"fat_ihz";#N/A,#N/A,FALSE,"söz_fiy_fark";#N/A,#N/A,FALSE,"kap2"}</definedName>
    <definedName name="asasa" hidden="1">{#N/A,#N/A,FALSE,"ihz. icmal";#N/A,#N/A,FALSE,"avans";#N/A,#N/A,FALSE,"mal_FF_icm";#N/A,#N/A,FALSE,"fat_ihz";#N/A,#N/A,FALSE,"söz_fiy_fark";#N/A,#N/A,FALSE,"kap2"}</definedName>
    <definedName name="asasasa" localSheetId="19" hidden="1">{#N/A,#N/A,FALSE,"ihz. icmal";#N/A,#N/A,FALSE,"avans";#N/A,#N/A,FALSE,"mal_FF_icm";#N/A,#N/A,FALSE,"fat_ihz";#N/A,#N/A,FALSE,"söz_fiy_fark";#N/A,#N/A,FALSE,"kap2"}</definedName>
    <definedName name="asasasa" localSheetId="11" hidden="1">{#N/A,#N/A,FALSE,"ihz. icmal";#N/A,#N/A,FALSE,"avans";#N/A,#N/A,FALSE,"mal_FF_icm";#N/A,#N/A,FALSE,"fat_ihz";#N/A,#N/A,FALSE,"söz_fiy_fark";#N/A,#N/A,FALSE,"kap2"}</definedName>
    <definedName name="asasasa" localSheetId="18" hidden="1">{#N/A,#N/A,FALSE,"ihz. icmal";#N/A,#N/A,FALSE,"avans";#N/A,#N/A,FALSE,"mal_FF_icm";#N/A,#N/A,FALSE,"fat_ihz";#N/A,#N/A,FALSE,"söz_fiy_fark";#N/A,#N/A,FALSE,"kap2"}</definedName>
    <definedName name="asasasa" hidden="1">{#N/A,#N/A,FALSE,"ihz. icmal";#N/A,#N/A,FALSE,"avans";#N/A,#N/A,FALSE,"mal_FF_icm";#N/A,#N/A,FALSE,"fat_ihz";#N/A,#N/A,FALSE,"söz_fiy_fark";#N/A,#N/A,FALSE,"kap2"}</definedName>
    <definedName name="asdfsa" localSheetId="9" hidden="1">#REF!</definedName>
    <definedName name="asdfsa" localSheetId="7" hidden="1">#REF!</definedName>
    <definedName name="asdfsa" hidden="1">#REF!</definedName>
    <definedName name="ase" localSheetId="19"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ase" localSheetId="11"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ase" localSheetId="18"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ase"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asgseg" localSheetId="9" hidden="1">{#N/A,#N/A,TRUE,"Cover";#N/A,#N/A,TRUE,"Conts";#N/A,#N/A,TRUE,"VOS";#N/A,#N/A,TRUE,"Warrington";#N/A,#N/A,TRUE,"Widnes"}</definedName>
    <definedName name="asgseg" localSheetId="4" hidden="1">{#N/A,#N/A,TRUE,"Cover";#N/A,#N/A,TRUE,"Conts";#N/A,#N/A,TRUE,"VOS";#N/A,#N/A,TRUE,"Warrington";#N/A,#N/A,TRUE,"Widnes"}</definedName>
    <definedName name="asgseg" localSheetId="19" hidden="1">{#N/A,#N/A,TRUE,"Cover";#N/A,#N/A,TRUE,"Conts";#N/A,#N/A,TRUE,"VOS";#N/A,#N/A,TRUE,"Warrington";#N/A,#N/A,TRUE,"Widnes"}</definedName>
    <definedName name="asgseg" localSheetId="11" hidden="1">{#N/A,#N/A,TRUE,"Cover";#N/A,#N/A,TRUE,"Conts";#N/A,#N/A,TRUE,"VOS";#N/A,#N/A,TRUE,"Warrington";#N/A,#N/A,TRUE,"Widnes"}</definedName>
    <definedName name="asgseg" localSheetId="7" hidden="1">{#N/A,#N/A,TRUE,"Cover";#N/A,#N/A,TRUE,"Conts";#N/A,#N/A,TRUE,"VOS";#N/A,#N/A,TRUE,"Warrington";#N/A,#N/A,TRUE,"Widnes"}</definedName>
    <definedName name="asgseg" localSheetId="18" hidden="1">{#N/A,#N/A,TRUE,"Cover";#N/A,#N/A,TRUE,"Conts";#N/A,#N/A,TRUE,"VOS";#N/A,#N/A,TRUE,"Warrington";#N/A,#N/A,TRUE,"Widnes"}</definedName>
    <definedName name="asgseg" localSheetId="3" hidden="1">{#N/A,#N/A,TRUE,"Cover";#N/A,#N/A,TRUE,"Conts";#N/A,#N/A,TRUE,"VOS";#N/A,#N/A,TRUE,"Warrington";#N/A,#N/A,TRUE,"Widnes"}</definedName>
    <definedName name="asgseg" localSheetId="8" hidden="1">{#N/A,#N/A,TRUE,"Cover";#N/A,#N/A,TRUE,"Conts";#N/A,#N/A,TRUE,"VOS";#N/A,#N/A,TRUE,"Warrington";#N/A,#N/A,TRUE,"Widnes"}</definedName>
    <definedName name="asgseg" hidden="1">{#N/A,#N/A,TRUE,"Cover";#N/A,#N/A,TRUE,"Conts";#N/A,#N/A,TRUE,"VOS";#N/A,#N/A,TRUE,"Warrington";#N/A,#N/A,TRUE,"Widnes"}</definedName>
    <definedName name="asrasnrjutu" localSheetId="9" hidden="1">{#N/A,#N/A,TRUE,"Cover";#N/A,#N/A,TRUE,"Conts";#N/A,#N/A,TRUE,"VOS";#N/A,#N/A,TRUE,"Warrington";#N/A,#N/A,TRUE,"Widnes"}</definedName>
    <definedName name="asrasnrjutu" localSheetId="4" hidden="1">{#N/A,#N/A,TRUE,"Cover";#N/A,#N/A,TRUE,"Conts";#N/A,#N/A,TRUE,"VOS";#N/A,#N/A,TRUE,"Warrington";#N/A,#N/A,TRUE,"Widnes"}</definedName>
    <definedName name="asrasnrjutu" localSheetId="19" hidden="1">{#N/A,#N/A,TRUE,"Cover";#N/A,#N/A,TRUE,"Conts";#N/A,#N/A,TRUE,"VOS";#N/A,#N/A,TRUE,"Warrington";#N/A,#N/A,TRUE,"Widnes"}</definedName>
    <definedName name="asrasnrjutu" localSheetId="11" hidden="1">{#N/A,#N/A,TRUE,"Cover";#N/A,#N/A,TRUE,"Conts";#N/A,#N/A,TRUE,"VOS";#N/A,#N/A,TRUE,"Warrington";#N/A,#N/A,TRUE,"Widnes"}</definedName>
    <definedName name="asrasnrjutu" localSheetId="7" hidden="1">{#N/A,#N/A,TRUE,"Cover";#N/A,#N/A,TRUE,"Conts";#N/A,#N/A,TRUE,"VOS";#N/A,#N/A,TRUE,"Warrington";#N/A,#N/A,TRUE,"Widnes"}</definedName>
    <definedName name="asrasnrjutu" localSheetId="18" hidden="1">{#N/A,#N/A,TRUE,"Cover";#N/A,#N/A,TRUE,"Conts";#N/A,#N/A,TRUE,"VOS";#N/A,#N/A,TRUE,"Warrington";#N/A,#N/A,TRUE,"Widnes"}</definedName>
    <definedName name="asrasnrjutu" localSheetId="3" hidden="1">{#N/A,#N/A,TRUE,"Cover";#N/A,#N/A,TRUE,"Conts";#N/A,#N/A,TRUE,"VOS";#N/A,#N/A,TRUE,"Warrington";#N/A,#N/A,TRUE,"Widnes"}</definedName>
    <definedName name="asrasnrjutu" localSheetId="8" hidden="1">{#N/A,#N/A,TRUE,"Cover";#N/A,#N/A,TRUE,"Conts";#N/A,#N/A,TRUE,"VOS";#N/A,#N/A,TRUE,"Warrington";#N/A,#N/A,TRUE,"Widnes"}</definedName>
    <definedName name="asrasnrjutu" hidden="1">{#N/A,#N/A,TRUE,"Cover";#N/A,#N/A,TRUE,"Conts";#N/A,#N/A,TRUE,"VOS";#N/A,#N/A,TRUE,"Warrington";#N/A,#N/A,TRUE,"Widnes"}</definedName>
    <definedName name="ASS_1">#REF!</definedName>
    <definedName name="ASS_2">#REF!</definedName>
    <definedName name="ASSA" localSheetId="19" hidden="1">{#N/A,#N/A,TRUE,"Cover";#N/A,#N/A,TRUE,"Conts";#N/A,#N/A,TRUE,"VOS";#N/A,#N/A,TRUE,"Warrington";#N/A,#N/A,TRUE,"Widnes"}</definedName>
    <definedName name="ASSA" localSheetId="11" hidden="1">{#N/A,#N/A,TRUE,"Cover";#N/A,#N/A,TRUE,"Conts";#N/A,#N/A,TRUE,"VOS";#N/A,#N/A,TRUE,"Warrington";#N/A,#N/A,TRUE,"Widnes"}</definedName>
    <definedName name="ASSA" localSheetId="18" hidden="1">{#N/A,#N/A,TRUE,"Cover";#N/A,#N/A,TRUE,"Conts";#N/A,#N/A,TRUE,"VOS";#N/A,#N/A,TRUE,"Warrington";#N/A,#N/A,TRUE,"Widnes"}</definedName>
    <definedName name="ASSA" hidden="1">{#N/A,#N/A,TRUE,"Cover";#N/A,#N/A,TRUE,"Conts";#N/A,#N/A,TRUE,"VOS";#N/A,#N/A,TRUE,"Warrington";#N/A,#N/A,TRUE,"Widnes"}</definedName>
    <definedName name="assds">#REF!</definedName>
    <definedName name="asss" localSheetId="19" hidden="1">{#N/A,#N/A,TRUE,"Cover";#N/A,#N/A,TRUE,"Conts";#N/A,#N/A,TRUE,"VOS";#N/A,#N/A,TRUE,"Warrington";#N/A,#N/A,TRUE,"Widnes"}</definedName>
    <definedName name="asss" localSheetId="11" hidden="1">{#N/A,#N/A,TRUE,"Cover";#N/A,#N/A,TRUE,"Conts";#N/A,#N/A,TRUE,"VOS";#N/A,#N/A,TRUE,"Warrington";#N/A,#N/A,TRUE,"Widnes"}</definedName>
    <definedName name="asss" localSheetId="18" hidden="1">{#N/A,#N/A,TRUE,"Cover";#N/A,#N/A,TRUE,"Conts";#N/A,#N/A,TRUE,"VOS";#N/A,#N/A,TRUE,"Warrington";#N/A,#N/A,TRUE,"Widnes"}</definedName>
    <definedName name="asss" hidden="1">{#N/A,#N/A,TRUE,"Cover";#N/A,#N/A,TRUE,"Conts";#N/A,#N/A,TRUE,"VOS";#N/A,#N/A,TRUE,"Warrington";#N/A,#N/A,TRUE,"Widnes"}</definedName>
    <definedName name="At_risk" localSheetId="9">[13]Assumptions!$B$1</definedName>
    <definedName name="At_risk" localSheetId="7">[13]Assumptions!$B$1</definedName>
    <definedName name="At_risk">[13]Assumptions!$B$1</definedName>
    <definedName name="atrisk_total_net_rent_for_cashflow" localSheetId="9">'[13]@risk rents and incentives'!$W$25:$AL$26</definedName>
    <definedName name="atrisk_total_net_rent_for_cashflow" localSheetId="7">'[13]@risk rents and incentives'!$W$25:$AL$26</definedName>
    <definedName name="atrisk_total_net_rent_for_cashflow">'[13]@risk rents and incentives'!$W$25:$AL$26</definedName>
    <definedName name="attch3.1">OFFSET(#REF!,0,0,1,14)</definedName>
    <definedName name="Audit_Category" localSheetId="4">[14]Lookups!#REF!</definedName>
    <definedName name="Audit_Category" localSheetId="3">[14]Lookups!#REF!</definedName>
    <definedName name="Audit_Category">[14]Lookups!#REF!</definedName>
    <definedName name="aw">#REF!</definedName>
    <definedName name="awt" localSheetId="9" hidden="1">{#N/A,#N/A,TRUE,"Cover";#N/A,#N/A,TRUE,"Conts";#N/A,#N/A,TRUE,"VOS";#N/A,#N/A,TRUE,"Warrington";#N/A,#N/A,TRUE,"Widnes"}</definedName>
    <definedName name="awt" localSheetId="4" hidden="1">{#N/A,#N/A,TRUE,"Cover";#N/A,#N/A,TRUE,"Conts";#N/A,#N/A,TRUE,"VOS";#N/A,#N/A,TRUE,"Warrington";#N/A,#N/A,TRUE,"Widnes"}</definedName>
    <definedName name="awt" localSheetId="19" hidden="1">{#N/A,#N/A,TRUE,"Cover";#N/A,#N/A,TRUE,"Conts";#N/A,#N/A,TRUE,"VOS";#N/A,#N/A,TRUE,"Warrington";#N/A,#N/A,TRUE,"Widnes"}</definedName>
    <definedName name="awt" localSheetId="11" hidden="1">{#N/A,#N/A,TRUE,"Cover";#N/A,#N/A,TRUE,"Conts";#N/A,#N/A,TRUE,"VOS";#N/A,#N/A,TRUE,"Warrington";#N/A,#N/A,TRUE,"Widnes"}</definedName>
    <definedName name="awt" localSheetId="7" hidden="1">{#N/A,#N/A,TRUE,"Cover";#N/A,#N/A,TRUE,"Conts";#N/A,#N/A,TRUE,"VOS";#N/A,#N/A,TRUE,"Warrington";#N/A,#N/A,TRUE,"Widnes"}</definedName>
    <definedName name="awt" localSheetId="18" hidden="1">{#N/A,#N/A,TRUE,"Cover";#N/A,#N/A,TRUE,"Conts";#N/A,#N/A,TRUE,"VOS";#N/A,#N/A,TRUE,"Warrington";#N/A,#N/A,TRUE,"Widnes"}</definedName>
    <definedName name="awt" localSheetId="3" hidden="1">{#N/A,#N/A,TRUE,"Cover";#N/A,#N/A,TRUE,"Conts";#N/A,#N/A,TRUE,"VOS";#N/A,#N/A,TRUE,"Warrington";#N/A,#N/A,TRUE,"Widnes"}</definedName>
    <definedName name="awt" localSheetId="8" hidden="1">{#N/A,#N/A,TRUE,"Cover";#N/A,#N/A,TRUE,"Conts";#N/A,#N/A,TRUE,"VOS";#N/A,#N/A,TRUE,"Warrington";#N/A,#N/A,TRUE,"Widnes"}</definedName>
    <definedName name="awt" hidden="1">{#N/A,#N/A,TRUE,"Cover";#N/A,#N/A,TRUE,"Conts";#N/A,#N/A,TRUE,"VOS";#N/A,#N/A,TRUE,"Warrington";#N/A,#N/A,TRUE,"Widnes"}</definedName>
    <definedName name="awyawghh" localSheetId="9" hidden="1">{#N/A,#N/A,TRUE,"Cover";#N/A,#N/A,TRUE,"Conts";#N/A,#N/A,TRUE,"VOS";#N/A,#N/A,TRUE,"Warrington";#N/A,#N/A,TRUE,"Widnes"}</definedName>
    <definedName name="awyawghh" localSheetId="4" hidden="1">{#N/A,#N/A,TRUE,"Cover";#N/A,#N/A,TRUE,"Conts";#N/A,#N/A,TRUE,"VOS";#N/A,#N/A,TRUE,"Warrington";#N/A,#N/A,TRUE,"Widnes"}</definedName>
    <definedName name="awyawghh" localSheetId="19" hidden="1">{#N/A,#N/A,TRUE,"Cover";#N/A,#N/A,TRUE,"Conts";#N/A,#N/A,TRUE,"VOS";#N/A,#N/A,TRUE,"Warrington";#N/A,#N/A,TRUE,"Widnes"}</definedName>
    <definedName name="awyawghh" localSheetId="11" hidden="1">{#N/A,#N/A,TRUE,"Cover";#N/A,#N/A,TRUE,"Conts";#N/A,#N/A,TRUE,"VOS";#N/A,#N/A,TRUE,"Warrington";#N/A,#N/A,TRUE,"Widnes"}</definedName>
    <definedName name="awyawghh" localSheetId="7" hidden="1">{#N/A,#N/A,TRUE,"Cover";#N/A,#N/A,TRUE,"Conts";#N/A,#N/A,TRUE,"VOS";#N/A,#N/A,TRUE,"Warrington";#N/A,#N/A,TRUE,"Widnes"}</definedName>
    <definedName name="awyawghh" localSheetId="18" hidden="1">{#N/A,#N/A,TRUE,"Cover";#N/A,#N/A,TRUE,"Conts";#N/A,#N/A,TRUE,"VOS";#N/A,#N/A,TRUE,"Warrington";#N/A,#N/A,TRUE,"Widnes"}</definedName>
    <definedName name="awyawghh" localSheetId="3" hidden="1">{#N/A,#N/A,TRUE,"Cover";#N/A,#N/A,TRUE,"Conts";#N/A,#N/A,TRUE,"VOS";#N/A,#N/A,TRUE,"Warrington";#N/A,#N/A,TRUE,"Widnes"}</definedName>
    <definedName name="awyawghh" localSheetId="8" hidden="1">{#N/A,#N/A,TRUE,"Cover";#N/A,#N/A,TRUE,"Conts";#N/A,#N/A,TRUE,"VOS";#N/A,#N/A,TRUE,"Warrington";#N/A,#N/A,TRUE,"Widnes"}</definedName>
    <definedName name="awyawghh" hidden="1">{#N/A,#N/A,TRUE,"Cover";#N/A,#N/A,TRUE,"Conts";#N/A,#N/A,TRUE,"VOS";#N/A,#N/A,TRUE,"Warrington";#N/A,#N/A,TRUE,"Widnes"}</definedName>
    <definedName name="b" localSheetId="19" hidden="1">{#N/A,#N/A,TRUE,"Cover";#N/A,#N/A,TRUE,"Conts";#N/A,#N/A,TRUE,"VOS";#N/A,#N/A,TRUE,"Warrington";#N/A,#N/A,TRUE,"Widnes"}</definedName>
    <definedName name="b" localSheetId="11" hidden="1">{#N/A,#N/A,TRUE,"Cover";#N/A,#N/A,TRUE,"Conts";#N/A,#N/A,TRUE,"VOS";#N/A,#N/A,TRUE,"Warrington";#N/A,#N/A,TRUE,"Widnes"}</definedName>
    <definedName name="b" localSheetId="18" hidden="1">{#N/A,#N/A,TRUE,"Cover";#N/A,#N/A,TRUE,"Conts";#N/A,#N/A,TRUE,"VOS";#N/A,#N/A,TRUE,"Warrington";#N/A,#N/A,TRUE,"Widnes"}</definedName>
    <definedName name="b" hidden="1">{#N/A,#N/A,TRUE,"Cover";#N/A,#N/A,TRUE,"Conts";#N/A,#N/A,TRUE,"VOS";#N/A,#N/A,TRUE,"Warrington";#N/A,#N/A,TRUE,"Widnes"}</definedName>
    <definedName name="B.F.İŞL." localSheetId="19"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B.F.İŞL." localSheetId="1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B.F.İŞL." localSheetId="18"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B.F.İŞL."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B.F.İŞL.İHZARAT" localSheetId="19"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B.F.İŞL.İHZARAT" localSheetId="11"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B.F.İŞL.İHZARAT" localSheetId="18"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B.F.İŞL.İHZARAT"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B_____CONCRETE_PRICING_TABLE">#REF!</definedName>
    <definedName name="B1." localSheetId="26">#REF!</definedName>
    <definedName name="B1." localSheetId="25">#REF!</definedName>
    <definedName name="B1.">#REF!</definedName>
    <definedName name="B1T">#REF!</definedName>
    <definedName name="B2T">#REF!</definedName>
    <definedName name="B3T">#REF!</definedName>
    <definedName name="B4T">#REF!</definedName>
    <definedName name="B5T">#REF!</definedName>
    <definedName name="B6T">#REF!</definedName>
    <definedName name="B7T">#REF!</definedName>
    <definedName name="BAB_Control" localSheetId="9" hidden="1">{"'TELEPHONE Nos'!$A$1:$D$55"}</definedName>
    <definedName name="BAB_Control" localSheetId="4" hidden="1">{"'TELEPHONE Nos'!$A$1:$D$55"}</definedName>
    <definedName name="BAB_Control" localSheetId="19" hidden="1">{"'TELEPHONE Nos'!$A$1:$D$55"}</definedName>
    <definedName name="BAB_Control" localSheetId="11" hidden="1">{"'TELEPHONE Nos'!$A$1:$D$55"}</definedName>
    <definedName name="BAB_Control" localSheetId="7" hidden="1">{"'TELEPHONE Nos'!$A$1:$D$55"}</definedName>
    <definedName name="BAB_Control" localSheetId="18" hidden="1">{"'TELEPHONE Nos'!$A$1:$D$55"}</definedName>
    <definedName name="BAB_Control" localSheetId="3" hidden="1">{"'TELEPHONE Nos'!$A$1:$D$55"}</definedName>
    <definedName name="BAB_Control" localSheetId="8" hidden="1">{"'TELEPHONE Nos'!$A$1:$D$55"}</definedName>
    <definedName name="BAB_Control" hidden="1">{"'TELEPHONE Nos'!$A$1:$D$55"}</definedName>
    <definedName name="BADWE" localSheetId="19" hidden="1">{#N/A,#N/A,FALSE,"mpph1";#N/A,#N/A,FALSE,"mpmseb";#N/A,#N/A,FALSE,"mpph2"}</definedName>
    <definedName name="BADWE" localSheetId="11" hidden="1">{#N/A,#N/A,FALSE,"mpph1";#N/A,#N/A,FALSE,"mpmseb";#N/A,#N/A,FALSE,"mpph2"}</definedName>
    <definedName name="BADWE" localSheetId="18" hidden="1">{#N/A,#N/A,FALSE,"mpph1";#N/A,#N/A,FALSE,"mpmseb";#N/A,#N/A,FALSE,"mpph2"}</definedName>
    <definedName name="BADWE" hidden="1">{#N/A,#N/A,FALSE,"mpph1";#N/A,#N/A,FALSE,"mpmseb";#N/A,#N/A,FALSE,"mpph2"}</definedName>
    <definedName name="BARCHT1">#REF!</definedName>
    <definedName name="BARCHT2">#REF!</definedName>
    <definedName name="bb" localSheetId="9" hidden="1">{#N/A,#N/A,TRUE,"Cover";#N/A,#N/A,TRUE,"Conts";#N/A,#N/A,TRUE,"VOS";#N/A,#N/A,TRUE,"Warrington";#N/A,#N/A,TRUE,"Widnes"}</definedName>
    <definedName name="bb" localSheetId="4" hidden="1">{#N/A,#N/A,TRUE,"Cover";#N/A,#N/A,TRUE,"Conts";#N/A,#N/A,TRUE,"VOS";#N/A,#N/A,TRUE,"Warrington";#N/A,#N/A,TRUE,"Widnes"}</definedName>
    <definedName name="bb" localSheetId="19" hidden="1">{#N/A,#N/A,TRUE,"Cover";#N/A,#N/A,TRUE,"Conts";#N/A,#N/A,TRUE,"VOS";#N/A,#N/A,TRUE,"Warrington";#N/A,#N/A,TRUE,"Widnes"}</definedName>
    <definedName name="bb" localSheetId="11" hidden="1">{#N/A,#N/A,TRUE,"Cover";#N/A,#N/A,TRUE,"Conts";#N/A,#N/A,TRUE,"VOS";#N/A,#N/A,TRUE,"Warrington";#N/A,#N/A,TRUE,"Widnes"}</definedName>
    <definedName name="bb" localSheetId="7" hidden="1">{#N/A,#N/A,TRUE,"Cover";#N/A,#N/A,TRUE,"Conts";#N/A,#N/A,TRUE,"VOS";#N/A,#N/A,TRUE,"Warrington";#N/A,#N/A,TRUE,"Widnes"}</definedName>
    <definedName name="bb" localSheetId="18" hidden="1">{#N/A,#N/A,TRUE,"Cover";#N/A,#N/A,TRUE,"Conts";#N/A,#N/A,TRUE,"VOS";#N/A,#N/A,TRUE,"Warrington";#N/A,#N/A,TRUE,"Widnes"}</definedName>
    <definedName name="bb" localSheetId="3" hidden="1">{#N/A,#N/A,TRUE,"Cover";#N/A,#N/A,TRUE,"Conts";#N/A,#N/A,TRUE,"VOS";#N/A,#N/A,TRUE,"Warrington";#N/A,#N/A,TRUE,"Widnes"}</definedName>
    <definedName name="bb" localSheetId="8" hidden="1">{#N/A,#N/A,TRUE,"Cover";#N/A,#N/A,TRUE,"Conts";#N/A,#N/A,TRUE,"VOS";#N/A,#N/A,TRUE,"Warrington";#N/A,#N/A,TRUE,"Widnes"}</definedName>
    <definedName name="bb" hidden="1">{#N/A,#N/A,TRUE,"Cover";#N/A,#N/A,TRUE,"Conts";#N/A,#N/A,TRUE,"VOS";#N/A,#N/A,TRUE,"Warrington";#N/A,#N/A,TRUE,"Widnes"}</definedName>
    <definedName name="bbbbbbbbbb" localSheetId="9" hidden="1">#REF!</definedName>
    <definedName name="bbbbbbbbbb" localSheetId="7" hidden="1">#REF!</definedName>
    <definedName name="bbbbbbbbbb" hidden="1">#REF!</definedName>
    <definedName name="BC" localSheetId="9">[12]WorkBreakDown!$G$4</definedName>
    <definedName name="BC">[12]WorkBreakDown!$G$4</definedName>
    <definedName name="BCIS" localSheetId="9" hidden="1">{#N/A,#N/A,TRUE,"Cover";#N/A,#N/A,TRUE,"Conts";#N/A,#N/A,TRUE,"VOS";#N/A,#N/A,TRUE,"Warrington";#N/A,#N/A,TRUE,"Widnes"}</definedName>
    <definedName name="BCIS" localSheetId="4" hidden="1">{#N/A,#N/A,TRUE,"Cover";#N/A,#N/A,TRUE,"Conts";#N/A,#N/A,TRUE,"VOS";#N/A,#N/A,TRUE,"Warrington";#N/A,#N/A,TRUE,"Widnes"}</definedName>
    <definedName name="BCIS" localSheetId="19" hidden="1">{#N/A,#N/A,TRUE,"Cover";#N/A,#N/A,TRUE,"Conts";#N/A,#N/A,TRUE,"VOS";#N/A,#N/A,TRUE,"Warrington";#N/A,#N/A,TRUE,"Widnes"}</definedName>
    <definedName name="BCIS" localSheetId="11" hidden="1">{#N/A,#N/A,TRUE,"Cover";#N/A,#N/A,TRUE,"Conts";#N/A,#N/A,TRUE,"VOS";#N/A,#N/A,TRUE,"Warrington";#N/A,#N/A,TRUE,"Widnes"}</definedName>
    <definedName name="BCIS" localSheetId="7" hidden="1">{#N/A,#N/A,TRUE,"Cover";#N/A,#N/A,TRUE,"Conts";#N/A,#N/A,TRUE,"VOS";#N/A,#N/A,TRUE,"Warrington";#N/A,#N/A,TRUE,"Widnes"}</definedName>
    <definedName name="BCIS" localSheetId="18" hidden="1">{#N/A,#N/A,TRUE,"Cover";#N/A,#N/A,TRUE,"Conts";#N/A,#N/A,TRUE,"VOS";#N/A,#N/A,TRUE,"Warrington";#N/A,#N/A,TRUE,"Widnes"}</definedName>
    <definedName name="BCIS" localSheetId="3" hidden="1">{#N/A,#N/A,TRUE,"Cover";#N/A,#N/A,TRUE,"Conts";#N/A,#N/A,TRUE,"VOS";#N/A,#N/A,TRUE,"Warrington";#N/A,#N/A,TRUE,"Widnes"}</definedName>
    <definedName name="BCIS" localSheetId="8" hidden="1">{#N/A,#N/A,TRUE,"Cover";#N/A,#N/A,TRUE,"Conts";#N/A,#N/A,TRUE,"VOS";#N/A,#N/A,TRUE,"Warrington";#N/A,#N/A,TRUE,"Widnes"}</definedName>
    <definedName name="BCIS" hidden="1">{#N/A,#N/A,TRUE,"Cover";#N/A,#N/A,TRUE,"Conts";#N/A,#N/A,TRUE,"VOS";#N/A,#N/A,TRUE,"Warrington";#N/A,#N/A,TRUE,"Widnes"}</definedName>
    <definedName name="BCTemp" localSheetId="9">'[15]BC - Final Templates'!$G$5:$S$182</definedName>
    <definedName name="BCTemp" localSheetId="7">'[15]BC - Final Templates'!$G$5:$S$182</definedName>
    <definedName name="BCTemp">'[15]BC - Final Templates'!$G$5:$S$182</definedName>
    <definedName name="beet20">#REF!</definedName>
    <definedName name="Biju" localSheetId="19" hidden="1">{#N/A,#N/A,FALSE,"SumG";#N/A,#N/A,FALSE,"ElecG";#N/A,#N/A,FALSE,"MechG";#N/A,#N/A,FALSE,"GeotG";#N/A,#N/A,FALSE,"PrcsG";#N/A,#N/A,FALSE,"TunnG";#N/A,#N/A,FALSE,"CivlG";#N/A,#N/A,FALSE,"NtwkG";#N/A,#N/A,FALSE,"EstgG";#N/A,#N/A,FALSE,"PEngG"}</definedName>
    <definedName name="Biju" localSheetId="11" hidden="1">{#N/A,#N/A,FALSE,"SumG";#N/A,#N/A,FALSE,"ElecG";#N/A,#N/A,FALSE,"MechG";#N/A,#N/A,FALSE,"GeotG";#N/A,#N/A,FALSE,"PrcsG";#N/A,#N/A,FALSE,"TunnG";#N/A,#N/A,FALSE,"CivlG";#N/A,#N/A,FALSE,"NtwkG";#N/A,#N/A,FALSE,"EstgG";#N/A,#N/A,FALSE,"PEngG"}</definedName>
    <definedName name="Biju" localSheetId="18" hidden="1">{#N/A,#N/A,FALSE,"SumG";#N/A,#N/A,FALSE,"ElecG";#N/A,#N/A,FALSE,"MechG";#N/A,#N/A,FALSE,"GeotG";#N/A,#N/A,FALSE,"PrcsG";#N/A,#N/A,FALSE,"TunnG";#N/A,#N/A,FALSE,"CivlG";#N/A,#N/A,FALSE,"NtwkG";#N/A,#N/A,FALSE,"EstgG";#N/A,#N/A,FALSE,"PEngG"}</definedName>
    <definedName name="Biju" hidden="1">{#N/A,#N/A,FALSE,"SumG";#N/A,#N/A,FALSE,"ElecG";#N/A,#N/A,FALSE,"MechG";#N/A,#N/A,FALSE,"GeotG";#N/A,#N/A,FALSE,"PrcsG";#N/A,#N/A,FALSE,"TunnG";#N/A,#N/A,FALSE,"CivlG";#N/A,#N/A,FALSE,"NtwkG";#N/A,#N/A,FALSE,"EstgG";#N/A,#N/A,FALSE,"PEngG"}</definedName>
    <definedName name="BQ" localSheetId="9">[12]WorkBreakDown!$F$4</definedName>
    <definedName name="BQ">[12]WorkBreakDown!$F$4</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BUILDER_S__PROFIT__AND__ATTENDANCE" localSheetId="9">'[16]Build-up'!#REF!</definedName>
    <definedName name="BUILDER_S__PROFIT__AND__ATTENDANCE">'[16]Build-up'!#REF!</definedName>
    <definedName name="Building_11">#REF!</definedName>
    <definedName name="Building_11_VO">#REF!</definedName>
    <definedName name="Building_12">#REF!</definedName>
    <definedName name="Building_12_VO">#REF!</definedName>
    <definedName name="Building_15">#REF!</definedName>
    <definedName name="Building_15_VO">#REF!</definedName>
    <definedName name="Building_16">#REF!</definedName>
    <definedName name="Building_16_VO">#REF!</definedName>
    <definedName name="Building_17">#REF!</definedName>
    <definedName name="Building_17_VO">#REF!</definedName>
    <definedName name="Building_19">#REF!</definedName>
    <definedName name="Building_19_VO">#REF!</definedName>
    <definedName name="Building_20">#REF!</definedName>
    <definedName name="Building_20_VO">#REF!</definedName>
    <definedName name="BuiltIn_Print_Area___0" localSheetId="9">#REF!</definedName>
    <definedName name="BuiltIn_Print_Area___0" localSheetId="7">#REF!</definedName>
    <definedName name="BuiltIn_Print_Area___0">#REF!</definedName>
    <definedName name="Button_41">"Master_Project_Cost_Format_Variance_Analysis_List"</definedName>
    <definedName name="BUYING">'[1]POWERPOINT REFORMATED'!$C$4:$M$31</definedName>
    <definedName name="BWC">#REF!</definedName>
    <definedName name="C_____STEEL_REBAR">#REF!</definedName>
    <definedName name="CableExcavation">#REF!</definedName>
    <definedName name="cables" localSheetId="19" hidden="1">{"IMRAK42x8x8",#N/A,TRUE,"IMRAK 1400 42U 800X800";"IMRAK32x6x6",#N/A,TRUE,"IMRAK 1400 32U 600x600";"IMRAK42x12x8",#N/A,TRUE,"IMRAK 1400 42U 1200x800";"IMRAK15x6x4",#N/A,TRUE,"IMRAK 400 15U FRONT SECTION"}</definedName>
    <definedName name="cables" localSheetId="11" hidden="1">{"IMRAK42x8x8",#N/A,TRUE,"IMRAK 1400 42U 800X800";"IMRAK32x6x6",#N/A,TRUE,"IMRAK 1400 32U 600x600";"IMRAK42x12x8",#N/A,TRUE,"IMRAK 1400 42U 1200x800";"IMRAK15x6x4",#N/A,TRUE,"IMRAK 400 15U FRONT SECTION"}</definedName>
    <definedName name="cables" localSheetId="18" hidden="1">{"IMRAK42x8x8",#N/A,TRUE,"IMRAK 1400 42U 800X800";"IMRAK32x6x6",#N/A,TRUE,"IMRAK 1400 32U 600x600";"IMRAK42x12x8",#N/A,TRUE,"IMRAK 1400 42U 1200x800";"IMRAK15x6x4",#N/A,TRUE,"IMRAK 400 15U FRONT SECTION"}</definedName>
    <definedName name="cables" hidden="1">{"IMRAK42x8x8",#N/A,TRUE,"IMRAK 1400 42U 800X800";"IMRAK32x6x6",#N/A,TRUE,"IMRAK 1400 32U 600x600";"IMRAK42x12x8",#N/A,TRUE,"IMRAK 1400 42U 1200x800";"IMRAK15x6x4",#N/A,TRUE,"IMRAK 400 15U FRONT SECTION"}</definedName>
    <definedName name="calc.">#REF!</definedName>
    <definedName name="car_park_cash_flow" localSheetId="9">'[13]Car park lease'!$A$21:$G$161</definedName>
    <definedName name="car_park_cash_flow" localSheetId="7">'[13]Car park lease'!$A$21:$G$161</definedName>
    <definedName name="car_park_cash_flow">'[13]Car park lease'!$A$21:$G$161</definedName>
    <definedName name="CARGO" localSheetId="9" hidden="1">{#N/A,#N/A,FALSE,"C3";#N/A,#N/A,FALSE,"D2-17";#N/A,#N/A,FALSE,"C2-17";#N/A,#N/A,FALSE,"C2-CIVIL";#N/A,#N/A,FALSE,"D1-C1 contract";#N/A,#N/A,FALSE,"D1-CIVIL";#N/A,#N/A,FALSE,"C1 hourly";#N/A,#N/A,FALSE,"C1 contract";#N/A,#N/A,FALSE,"D1-C1 hourly"}</definedName>
    <definedName name="CARGO" localSheetId="4" hidden="1">{#N/A,#N/A,FALSE,"C3";#N/A,#N/A,FALSE,"D2-17";#N/A,#N/A,FALSE,"C2-17";#N/A,#N/A,FALSE,"C2-CIVIL";#N/A,#N/A,FALSE,"D1-C1 contract";#N/A,#N/A,FALSE,"D1-CIVIL";#N/A,#N/A,FALSE,"C1 hourly";#N/A,#N/A,FALSE,"C1 contract";#N/A,#N/A,FALSE,"D1-C1 hourly"}</definedName>
    <definedName name="CARGO" localSheetId="19" hidden="1">{#N/A,#N/A,FALSE,"C3";#N/A,#N/A,FALSE,"D2-17";#N/A,#N/A,FALSE,"C2-17";#N/A,#N/A,FALSE,"C2-CIVIL";#N/A,#N/A,FALSE,"D1-C1 contract";#N/A,#N/A,FALSE,"D1-CIVIL";#N/A,#N/A,FALSE,"C1 hourly";#N/A,#N/A,FALSE,"C1 contract";#N/A,#N/A,FALSE,"D1-C1 hourly"}</definedName>
    <definedName name="CARGO" localSheetId="11" hidden="1">{#N/A,#N/A,FALSE,"C3";#N/A,#N/A,FALSE,"D2-17";#N/A,#N/A,FALSE,"C2-17";#N/A,#N/A,FALSE,"C2-CIVIL";#N/A,#N/A,FALSE,"D1-C1 contract";#N/A,#N/A,FALSE,"D1-CIVIL";#N/A,#N/A,FALSE,"C1 hourly";#N/A,#N/A,FALSE,"C1 contract";#N/A,#N/A,FALSE,"D1-C1 hourly"}</definedName>
    <definedName name="CARGO" localSheetId="7" hidden="1">{#N/A,#N/A,FALSE,"C3";#N/A,#N/A,FALSE,"D2-17";#N/A,#N/A,FALSE,"C2-17";#N/A,#N/A,FALSE,"C2-CIVIL";#N/A,#N/A,FALSE,"D1-C1 contract";#N/A,#N/A,FALSE,"D1-CIVIL";#N/A,#N/A,FALSE,"C1 hourly";#N/A,#N/A,FALSE,"C1 contract";#N/A,#N/A,FALSE,"D1-C1 hourly"}</definedName>
    <definedName name="CARGO" localSheetId="18" hidden="1">{#N/A,#N/A,FALSE,"C3";#N/A,#N/A,FALSE,"D2-17";#N/A,#N/A,FALSE,"C2-17";#N/A,#N/A,FALSE,"C2-CIVIL";#N/A,#N/A,FALSE,"D1-C1 contract";#N/A,#N/A,FALSE,"D1-CIVIL";#N/A,#N/A,FALSE,"C1 hourly";#N/A,#N/A,FALSE,"C1 contract";#N/A,#N/A,FALSE,"D1-C1 hourly"}</definedName>
    <definedName name="CARGO" localSheetId="3" hidden="1">{#N/A,#N/A,FALSE,"C3";#N/A,#N/A,FALSE,"D2-17";#N/A,#N/A,FALSE,"C2-17";#N/A,#N/A,FALSE,"C2-CIVIL";#N/A,#N/A,FALSE,"D1-C1 contract";#N/A,#N/A,FALSE,"D1-CIVIL";#N/A,#N/A,FALSE,"C1 hourly";#N/A,#N/A,FALSE,"C1 contract";#N/A,#N/A,FALSE,"D1-C1 hourly"}</definedName>
    <definedName name="CARGO" localSheetId="8"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9" hidden="1">{#N/A,#N/A,TRUE,"Cover";#N/A,#N/A,TRUE,"Conts";#N/A,#N/A,TRUE,"VOS";#N/A,#N/A,TRUE,"Warrington";#N/A,#N/A,TRUE,"Widnes"}</definedName>
    <definedName name="cashfl" localSheetId="4" hidden="1">{#N/A,#N/A,TRUE,"Cover";#N/A,#N/A,TRUE,"Conts";#N/A,#N/A,TRUE,"VOS";#N/A,#N/A,TRUE,"Warrington";#N/A,#N/A,TRUE,"Widnes"}</definedName>
    <definedName name="cashfl" localSheetId="19" hidden="1">{#N/A,#N/A,TRUE,"Cover";#N/A,#N/A,TRUE,"Conts";#N/A,#N/A,TRUE,"VOS";#N/A,#N/A,TRUE,"Warrington";#N/A,#N/A,TRUE,"Widnes"}</definedName>
    <definedName name="cashfl" localSheetId="11" hidden="1">{#N/A,#N/A,TRUE,"Cover";#N/A,#N/A,TRUE,"Conts";#N/A,#N/A,TRUE,"VOS";#N/A,#N/A,TRUE,"Warrington";#N/A,#N/A,TRUE,"Widnes"}</definedName>
    <definedName name="cashfl" localSheetId="7" hidden="1">{#N/A,#N/A,TRUE,"Cover";#N/A,#N/A,TRUE,"Conts";#N/A,#N/A,TRUE,"VOS";#N/A,#N/A,TRUE,"Warrington";#N/A,#N/A,TRUE,"Widnes"}</definedName>
    <definedName name="cashfl" localSheetId="18" hidden="1">{#N/A,#N/A,TRUE,"Cover";#N/A,#N/A,TRUE,"Conts";#N/A,#N/A,TRUE,"VOS";#N/A,#N/A,TRUE,"Warrington";#N/A,#N/A,TRUE,"Widnes"}</definedName>
    <definedName name="cashfl" localSheetId="3" hidden="1">{#N/A,#N/A,TRUE,"Cover";#N/A,#N/A,TRUE,"Conts";#N/A,#N/A,TRUE,"VOS";#N/A,#N/A,TRUE,"Warrington";#N/A,#N/A,TRUE,"Widnes"}</definedName>
    <definedName name="cashfl" localSheetId="8" hidden="1">{#N/A,#N/A,TRUE,"Cover";#N/A,#N/A,TRUE,"Conts";#N/A,#N/A,TRUE,"VOS";#N/A,#N/A,TRUE,"Warrington";#N/A,#N/A,TRUE,"Widnes"}</definedName>
    <definedName name="cashfl" hidden="1">{#N/A,#N/A,TRUE,"Cover";#N/A,#N/A,TRUE,"Conts";#N/A,#N/A,TRUE,"VOS";#N/A,#N/A,TRUE,"Warrington";#N/A,#N/A,TRUE,"Widnes"}</definedName>
    <definedName name="ccc" localSheetId="19" hidden="1">{#N/A,#N/A,FALSE,"SumD";#N/A,#N/A,FALSE,"ElecD";#N/A,#N/A,FALSE,"MechD";#N/A,#N/A,FALSE,"GeotD";#N/A,#N/A,FALSE,"PrcsD";#N/A,#N/A,FALSE,"TunnD";#N/A,#N/A,FALSE,"CivlD";#N/A,#N/A,FALSE,"NtwkD";#N/A,#N/A,FALSE,"EstgD";#N/A,#N/A,FALSE,"PEngD"}</definedName>
    <definedName name="ccc" localSheetId="11" hidden="1">{#N/A,#N/A,FALSE,"SumD";#N/A,#N/A,FALSE,"ElecD";#N/A,#N/A,FALSE,"MechD";#N/A,#N/A,FALSE,"GeotD";#N/A,#N/A,FALSE,"PrcsD";#N/A,#N/A,FALSE,"TunnD";#N/A,#N/A,FALSE,"CivlD";#N/A,#N/A,FALSE,"NtwkD";#N/A,#N/A,FALSE,"EstgD";#N/A,#N/A,FALSE,"PEngD"}</definedName>
    <definedName name="ccc" localSheetId="18" hidden="1">{#N/A,#N/A,FALSE,"SumD";#N/A,#N/A,FALSE,"ElecD";#N/A,#N/A,FALSE,"MechD";#N/A,#N/A,FALSE,"GeotD";#N/A,#N/A,FALSE,"PrcsD";#N/A,#N/A,FALSE,"TunnD";#N/A,#N/A,FALSE,"CivlD";#N/A,#N/A,FALSE,"NtwkD";#N/A,#N/A,FALSE,"EstgD";#N/A,#N/A,FALSE,"PEngD"}</definedName>
    <definedName name="ccc" hidden="1">{#N/A,#N/A,FALSE,"SumD";#N/A,#N/A,FALSE,"ElecD";#N/A,#N/A,FALSE,"MechD";#N/A,#N/A,FALSE,"GeotD";#N/A,#N/A,FALSE,"PrcsD";#N/A,#N/A,FALSE,"TunnD";#N/A,#N/A,FALSE,"CivlD";#N/A,#N/A,FALSE,"NtwkD";#N/A,#N/A,FALSE,"EstgD";#N/A,#N/A,FALSE,"PEngD"}</definedName>
    <definedName name="cccccc" localSheetId="9" hidden="1">{#N/A,#N/A,TRUE,"Cover";#N/A,#N/A,TRUE,"Conts";#N/A,#N/A,TRUE,"VOS";#N/A,#N/A,TRUE,"Warrington";#N/A,#N/A,TRUE,"Widnes"}</definedName>
    <definedName name="cccccc" localSheetId="4" hidden="1">{#N/A,#N/A,TRUE,"Cover";#N/A,#N/A,TRUE,"Conts";#N/A,#N/A,TRUE,"VOS";#N/A,#N/A,TRUE,"Warrington";#N/A,#N/A,TRUE,"Widnes"}</definedName>
    <definedName name="cccccc" localSheetId="19" hidden="1">{#N/A,#N/A,TRUE,"Cover";#N/A,#N/A,TRUE,"Conts";#N/A,#N/A,TRUE,"VOS";#N/A,#N/A,TRUE,"Warrington";#N/A,#N/A,TRUE,"Widnes"}</definedName>
    <definedName name="cccccc" localSheetId="11" hidden="1">{#N/A,#N/A,TRUE,"Cover";#N/A,#N/A,TRUE,"Conts";#N/A,#N/A,TRUE,"VOS";#N/A,#N/A,TRUE,"Warrington";#N/A,#N/A,TRUE,"Widnes"}</definedName>
    <definedName name="cccccc" localSheetId="7" hidden="1">{#N/A,#N/A,TRUE,"Cover";#N/A,#N/A,TRUE,"Conts";#N/A,#N/A,TRUE,"VOS";#N/A,#N/A,TRUE,"Warrington";#N/A,#N/A,TRUE,"Widnes"}</definedName>
    <definedName name="cccccc" localSheetId="18" hidden="1">{#N/A,#N/A,TRUE,"Cover";#N/A,#N/A,TRUE,"Conts";#N/A,#N/A,TRUE,"VOS";#N/A,#N/A,TRUE,"Warrington";#N/A,#N/A,TRUE,"Widnes"}</definedName>
    <definedName name="cccccc" localSheetId="3" hidden="1">{#N/A,#N/A,TRUE,"Cover";#N/A,#N/A,TRUE,"Conts";#N/A,#N/A,TRUE,"VOS";#N/A,#N/A,TRUE,"Warrington";#N/A,#N/A,TRUE,"Widnes"}</definedName>
    <definedName name="cccccc" localSheetId="8" hidden="1">{#N/A,#N/A,TRUE,"Cover";#N/A,#N/A,TRUE,"Conts";#N/A,#N/A,TRUE,"VOS";#N/A,#N/A,TRUE,"Warrington";#N/A,#N/A,TRUE,"Widnes"}</definedName>
    <definedName name="cccccc" hidden="1">{#N/A,#N/A,TRUE,"Cover";#N/A,#N/A,TRUE,"Conts";#N/A,#N/A,TRUE,"VOS";#N/A,#N/A,TRUE,"Warrington";#N/A,#N/A,TRUE,"Widnes"}</definedName>
    <definedName name="CCR" localSheetId="9" hidden="1">{#N/A,#N/A,TRUE,"Cover";#N/A,#N/A,TRUE,"Conts";#N/A,#N/A,TRUE,"VOS";#N/A,#N/A,TRUE,"Warrington";#N/A,#N/A,TRUE,"Widnes"}</definedName>
    <definedName name="CCR" localSheetId="4" hidden="1">{#N/A,#N/A,TRUE,"Cover";#N/A,#N/A,TRUE,"Conts";#N/A,#N/A,TRUE,"VOS";#N/A,#N/A,TRUE,"Warrington";#N/A,#N/A,TRUE,"Widnes"}</definedName>
    <definedName name="CCR" localSheetId="19" hidden="1">{#N/A,#N/A,TRUE,"Cover";#N/A,#N/A,TRUE,"Conts";#N/A,#N/A,TRUE,"VOS";#N/A,#N/A,TRUE,"Warrington";#N/A,#N/A,TRUE,"Widnes"}</definedName>
    <definedName name="CCR" localSheetId="11" hidden="1">{#N/A,#N/A,TRUE,"Cover";#N/A,#N/A,TRUE,"Conts";#N/A,#N/A,TRUE,"VOS";#N/A,#N/A,TRUE,"Warrington";#N/A,#N/A,TRUE,"Widnes"}</definedName>
    <definedName name="CCR" localSheetId="7" hidden="1">{#N/A,#N/A,TRUE,"Cover";#N/A,#N/A,TRUE,"Conts";#N/A,#N/A,TRUE,"VOS";#N/A,#N/A,TRUE,"Warrington";#N/A,#N/A,TRUE,"Widnes"}</definedName>
    <definedName name="CCR" localSheetId="18" hidden="1">{#N/A,#N/A,TRUE,"Cover";#N/A,#N/A,TRUE,"Conts";#N/A,#N/A,TRUE,"VOS";#N/A,#N/A,TRUE,"Warrington";#N/A,#N/A,TRUE,"Widnes"}</definedName>
    <definedName name="CCR" localSheetId="3" hidden="1">{#N/A,#N/A,TRUE,"Cover";#N/A,#N/A,TRUE,"Conts";#N/A,#N/A,TRUE,"VOS";#N/A,#N/A,TRUE,"Warrington";#N/A,#N/A,TRUE,"Widnes"}</definedName>
    <definedName name="CCR" localSheetId="8" hidden="1">{#N/A,#N/A,TRUE,"Cover";#N/A,#N/A,TRUE,"Conts";#N/A,#N/A,TRUE,"VOS";#N/A,#N/A,TRUE,"Warrington";#N/A,#N/A,TRUE,"Widnes"}</definedName>
    <definedName name="CCR" hidden="1">{#N/A,#N/A,TRUE,"Cover";#N/A,#N/A,TRUE,"Conts";#N/A,#N/A,TRUE,"VOS";#N/A,#N/A,TRUE,"Warrington";#N/A,#N/A,TRUE,"Widnes"}</definedName>
    <definedName name="CD" hidden="1">#REF!</definedName>
    <definedName name="CEILING__FINISHES" localSheetId="9">'[16]Build-up'!#REF!</definedName>
    <definedName name="CEILING__FINISHES">'[16]Build-up'!#REF!</definedName>
    <definedName name="CEMP_Category" localSheetId="4">[14]Lookups!#REF!</definedName>
    <definedName name="CEMP_Category" localSheetId="3">[14]Lookups!#REF!</definedName>
    <definedName name="CEMP_Category">[14]Lookups!#REF!</definedName>
    <definedName name="CESMM3rdDiv" localSheetId="9">'[17]CESMM3 class'!$F$7:$H$14</definedName>
    <definedName name="CESMM3rdDiv" localSheetId="3">'[18]CESMM3 class'!$F$7:$H$14</definedName>
    <definedName name="CESMM3rdDiv">'[17]CESMM3 class'!$F$7:$H$14</definedName>
    <definedName name="cf">#REF!</definedName>
    <definedName name="Change_Rate">#REF!</definedName>
    <definedName name="Channel_Template" localSheetId="9">'[19]Channel - final template'!$I$2:$V$122</definedName>
    <definedName name="Channel_Template" localSheetId="7">'[19]Channel - final template'!$I$2:$V$122</definedName>
    <definedName name="Channel_Template">'[19]Channel - final template'!$I$2:$V$122</definedName>
    <definedName name="ChannelSched" localSheetId="9">'[20]Sched-Structure IFB'!$C$8:$P$33</definedName>
    <definedName name="ChannelSched" localSheetId="3">'[21]Sched-Structure IFB'!$C$8:$P$33</definedName>
    <definedName name="ChannelSched">'[20]Sched-Structure IFB'!$C$8:$P$33</definedName>
    <definedName name="chen" hidden="1">#REF!</definedName>
    <definedName name="chris" localSheetId="9" hidden="1">{#N/A,#N/A,TRUE,"Cover";#N/A,#N/A,TRUE,"Conts";#N/A,#N/A,TRUE,"VOS";#N/A,#N/A,TRUE,"Warrington";#N/A,#N/A,TRUE,"Widnes"}</definedName>
    <definedName name="chris" localSheetId="4" hidden="1">{#N/A,#N/A,TRUE,"Cover";#N/A,#N/A,TRUE,"Conts";#N/A,#N/A,TRUE,"VOS";#N/A,#N/A,TRUE,"Warrington";#N/A,#N/A,TRUE,"Widnes"}</definedName>
    <definedName name="chris" localSheetId="19" hidden="1">{#N/A,#N/A,TRUE,"Cover";#N/A,#N/A,TRUE,"Conts";#N/A,#N/A,TRUE,"VOS";#N/A,#N/A,TRUE,"Warrington";#N/A,#N/A,TRUE,"Widnes"}</definedName>
    <definedName name="chris" localSheetId="11" hidden="1">{#N/A,#N/A,TRUE,"Cover";#N/A,#N/A,TRUE,"Conts";#N/A,#N/A,TRUE,"VOS";#N/A,#N/A,TRUE,"Warrington";#N/A,#N/A,TRUE,"Widnes"}</definedName>
    <definedName name="chris" localSheetId="7" hidden="1">{#N/A,#N/A,TRUE,"Cover";#N/A,#N/A,TRUE,"Conts";#N/A,#N/A,TRUE,"VOS";#N/A,#N/A,TRUE,"Warrington";#N/A,#N/A,TRUE,"Widnes"}</definedName>
    <definedName name="chris" localSheetId="18" hidden="1">{#N/A,#N/A,TRUE,"Cover";#N/A,#N/A,TRUE,"Conts";#N/A,#N/A,TRUE,"VOS";#N/A,#N/A,TRUE,"Warrington";#N/A,#N/A,TRUE,"Widnes"}</definedName>
    <definedName name="chris" localSheetId="3" hidden="1">{#N/A,#N/A,TRUE,"Cover";#N/A,#N/A,TRUE,"Conts";#N/A,#N/A,TRUE,"VOS";#N/A,#N/A,TRUE,"Warrington";#N/A,#N/A,TRUE,"Widnes"}</definedName>
    <definedName name="chris" localSheetId="8" hidden="1">{#N/A,#N/A,TRUE,"Cover";#N/A,#N/A,TRUE,"Conts";#N/A,#N/A,TRUE,"VOS";#N/A,#N/A,TRUE,"Warrington";#N/A,#N/A,TRUE,"Widnes"}</definedName>
    <definedName name="chris" hidden="1">{#N/A,#N/A,TRUE,"Cover";#N/A,#N/A,TRUE,"Conts";#N/A,#N/A,TRUE,"VOS";#N/A,#N/A,TRUE,"Warrington";#N/A,#N/A,TRUE,"Widnes"}</definedName>
    <definedName name="CIVDES611">[1]BASE!$F$1660:$AF$1764</definedName>
    <definedName name="CIVENG610">[1]BASE!$F$1476:$AF$1580</definedName>
    <definedName name="CIVIL">'[1]POWERPOINT REFORMATED'!$C$32:$M$59</definedName>
    <definedName name="ClaimsRow">#REF!</definedName>
    <definedName name="client">#REF!</definedName>
    <definedName name="Comp_ME" localSheetId="9">#REF!</definedName>
    <definedName name="Comp_ME" localSheetId="7">#REF!</definedName>
    <definedName name="Comp_ME">#REF!</definedName>
    <definedName name="COMPARISON" localSheetId="19" hidden="1">{#N/A,#N/A,FALSE,"mpph1";#N/A,#N/A,FALSE,"mpmseb";#N/A,#N/A,FALSE,"mpph2"}</definedName>
    <definedName name="COMPARISON" localSheetId="11" hidden="1">{#N/A,#N/A,FALSE,"mpph1";#N/A,#N/A,FALSE,"mpmseb";#N/A,#N/A,FALSE,"mpph2"}</definedName>
    <definedName name="COMPARISON" localSheetId="18" hidden="1">{#N/A,#N/A,FALSE,"mpph1";#N/A,#N/A,FALSE,"mpmseb";#N/A,#N/A,FALSE,"mpph2"}</definedName>
    <definedName name="COMPARISON" hidden="1">{#N/A,#N/A,FALSE,"mpph1";#N/A,#N/A,FALSE,"mpmseb";#N/A,#N/A,FALSE,"mpph2"}</definedName>
    <definedName name="complete" localSheetId="9">#REF!</definedName>
    <definedName name="complete" localSheetId="4">#REF!</definedName>
    <definedName name="complete" localSheetId="19">#REF!</definedName>
    <definedName name="complete" localSheetId="6">#REF!</definedName>
    <definedName name="complete" localSheetId="3">#REF!</definedName>
    <definedName name="complete">#REF!</definedName>
    <definedName name="completion_date" localSheetId="9">[13]Assumptions!$C$46</definedName>
    <definedName name="completion_date" localSheetId="7">[13]Assumptions!$C$46</definedName>
    <definedName name="completion_date">[13]Assumptions!$C$46</definedName>
    <definedName name="CON" localSheetId="9" hidden="1">{#N/A,#N/A,TRUE,"Cover";#N/A,#N/A,TRUE,"Conts";#N/A,#N/A,TRUE,"VOS";#N/A,#N/A,TRUE,"Warrington";#N/A,#N/A,TRUE,"Widnes"}</definedName>
    <definedName name="CON" localSheetId="4" hidden="1">{#N/A,#N/A,TRUE,"Cover";#N/A,#N/A,TRUE,"Conts";#N/A,#N/A,TRUE,"VOS";#N/A,#N/A,TRUE,"Warrington";#N/A,#N/A,TRUE,"Widnes"}</definedName>
    <definedName name="CON" localSheetId="19" hidden="1">{#N/A,#N/A,TRUE,"Cover";#N/A,#N/A,TRUE,"Conts";#N/A,#N/A,TRUE,"VOS";#N/A,#N/A,TRUE,"Warrington";#N/A,#N/A,TRUE,"Widnes"}</definedName>
    <definedName name="CON" localSheetId="11" hidden="1">{#N/A,#N/A,TRUE,"Cover";#N/A,#N/A,TRUE,"Conts";#N/A,#N/A,TRUE,"VOS";#N/A,#N/A,TRUE,"Warrington";#N/A,#N/A,TRUE,"Widnes"}</definedName>
    <definedName name="CON" localSheetId="7" hidden="1">{#N/A,#N/A,TRUE,"Cover";#N/A,#N/A,TRUE,"Conts";#N/A,#N/A,TRUE,"VOS";#N/A,#N/A,TRUE,"Warrington";#N/A,#N/A,TRUE,"Widnes"}</definedName>
    <definedName name="CON" localSheetId="18" hidden="1">{#N/A,#N/A,TRUE,"Cover";#N/A,#N/A,TRUE,"Conts";#N/A,#N/A,TRUE,"VOS";#N/A,#N/A,TRUE,"Warrington";#N/A,#N/A,TRUE,"Widnes"}</definedName>
    <definedName name="CON" localSheetId="3" hidden="1">{#N/A,#N/A,TRUE,"Cover";#N/A,#N/A,TRUE,"Conts";#N/A,#N/A,TRUE,"VOS";#N/A,#N/A,TRUE,"Warrington";#N/A,#N/A,TRUE,"Widnes"}</definedName>
    <definedName name="CON" localSheetId="8" hidden="1">{#N/A,#N/A,TRUE,"Cover";#N/A,#N/A,TRUE,"Conts";#N/A,#N/A,TRUE,"VOS";#N/A,#N/A,TRUE,"Warrington";#N/A,#N/A,TRUE,"Widnes"}</definedName>
    <definedName name="CON" hidden="1">{#N/A,#N/A,TRUE,"Cover";#N/A,#N/A,TRUE,"Conts";#N/A,#N/A,TRUE,"VOS";#N/A,#N/A,TRUE,"Warrington";#N/A,#N/A,TRUE,"Widnes"}</definedName>
    <definedName name="Conc_01" localSheetId="9">'[22]Structural Concrete'!$O$7</definedName>
    <definedName name="Conc_01" localSheetId="3">'[23]Structural Concrete'!$O$7</definedName>
    <definedName name="Conc_01">'[22]Structural Concrete'!$O$7</definedName>
    <definedName name="CONC_06" localSheetId="9">'[22]Structural Concrete'!$O$107</definedName>
    <definedName name="CONC_06" localSheetId="3">'[23]Structural Concrete'!$O$107</definedName>
    <definedName name="CONC_06">'[22]Structural Concrete'!$O$107</definedName>
    <definedName name="CONC_09" localSheetId="9">'[22]Structural Concrete'!$O$167</definedName>
    <definedName name="CONC_09" localSheetId="3">'[23]Structural Concrete'!$O$167</definedName>
    <definedName name="CONC_09">'[22]Structural Concrete'!$O$167</definedName>
    <definedName name="CONC_11" localSheetId="9">'[22]Structural Concrete'!$O$205</definedName>
    <definedName name="CONC_11" localSheetId="3">'[23]Structural Concrete'!$O$205</definedName>
    <definedName name="CONC_11">'[22]Structural Concrete'!$O$205</definedName>
    <definedName name="CONC_16" localSheetId="9">'[22]Structural Concrete'!$O$316</definedName>
    <definedName name="CONC_16" localSheetId="3">'[23]Structural Concrete'!$O$316</definedName>
    <definedName name="CONC_16">'[22]Structural Concrete'!$O$316</definedName>
    <definedName name="CONC_23" localSheetId="9">'[22]Structural Concrete'!$O$455</definedName>
    <definedName name="CONC_23" localSheetId="3">'[23]Structural Concrete'!$O$455</definedName>
    <definedName name="CONC_23">'[22]Structural Concrete'!$O$455</definedName>
    <definedName name="CONCB">#REF!</definedName>
    <definedName name="CONCC">#REF!</definedName>
    <definedName name="CONCOURSE" localSheetId="9" hidden="1">{#N/A,#N/A,TRUE,"Cover";#N/A,#N/A,TRUE,"Conts";#N/A,#N/A,TRUE,"VOS";#N/A,#N/A,TRUE,"Warrington";#N/A,#N/A,TRUE,"Widnes"}</definedName>
    <definedName name="CONCOURSE" localSheetId="4" hidden="1">{#N/A,#N/A,TRUE,"Cover";#N/A,#N/A,TRUE,"Conts";#N/A,#N/A,TRUE,"VOS";#N/A,#N/A,TRUE,"Warrington";#N/A,#N/A,TRUE,"Widnes"}</definedName>
    <definedName name="CONCOURSE" localSheetId="19" hidden="1">{#N/A,#N/A,TRUE,"Cover";#N/A,#N/A,TRUE,"Conts";#N/A,#N/A,TRUE,"VOS";#N/A,#N/A,TRUE,"Warrington";#N/A,#N/A,TRUE,"Widnes"}</definedName>
    <definedName name="CONCOURSE" localSheetId="11" hidden="1">{#N/A,#N/A,TRUE,"Cover";#N/A,#N/A,TRUE,"Conts";#N/A,#N/A,TRUE,"VOS";#N/A,#N/A,TRUE,"Warrington";#N/A,#N/A,TRUE,"Widnes"}</definedName>
    <definedName name="CONCOURSE" localSheetId="7" hidden="1">{#N/A,#N/A,TRUE,"Cover";#N/A,#N/A,TRUE,"Conts";#N/A,#N/A,TRUE,"VOS";#N/A,#N/A,TRUE,"Warrington";#N/A,#N/A,TRUE,"Widnes"}</definedName>
    <definedName name="CONCOURSE" localSheetId="18" hidden="1">{#N/A,#N/A,TRUE,"Cover";#N/A,#N/A,TRUE,"Conts";#N/A,#N/A,TRUE,"VOS";#N/A,#N/A,TRUE,"Warrington";#N/A,#N/A,TRUE,"Widnes"}</definedName>
    <definedName name="CONCOURSE" localSheetId="3" hidden="1">{#N/A,#N/A,TRUE,"Cover";#N/A,#N/A,TRUE,"Conts";#N/A,#N/A,TRUE,"VOS";#N/A,#N/A,TRUE,"Warrington";#N/A,#N/A,TRUE,"Widnes"}</definedName>
    <definedName name="CONCOURSE" localSheetId="8" hidden="1">{#N/A,#N/A,TRUE,"Cover";#N/A,#N/A,TRUE,"Conts";#N/A,#N/A,TRUE,"VOS";#N/A,#N/A,TRUE,"Warrington";#N/A,#N/A,TRUE,"Widnes"}</definedName>
    <definedName name="CONCOURSE" hidden="1">{#N/A,#N/A,TRUE,"Cover";#N/A,#N/A,TRUE,"Conts";#N/A,#N/A,TRUE,"VOS";#N/A,#N/A,TRUE,"Warrington";#N/A,#N/A,TRUE,"Widnes"}</definedName>
    <definedName name="contrat">#REF!</definedName>
    <definedName name="CORNER">#REF!</definedName>
    <definedName name="CostCenter1">#REF!</definedName>
    <definedName name="CostCenter2">#REF!</definedName>
    <definedName name="CostCenter3">#REF!</definedName>
    <definedName name="cover" hidden="1">#REF!</definedName>
    <definedName name="CulType" localSheetId="9">'[20]Sched-Structure IFB'!$AD$29:$AI$31</definedName>
    <definedName name="CulType" localSheetId="3">'[21]Sched-Structure IFB'!$AD$29:$AI$31</definedName>
    <definedName name="CulType">'[20]Sched-Structure IFB'!$AD$29:$AI$31</definedName>
    <definedName name="CulvertSched" localSheetId="9">'[20]Sched-Structure IFB'!$R$8:$AJ$26</definedName>
    <definedName name="CulvertSched" localSheetId="3">'[21]Sched-Structure IFB'!$R$8:$AJ$26</definedName>
    <definedName name="CulvertSched">'[20]Sched-Structure IFB'!$R$8:$AJ$26</definedName>
    <definedName name="CUlvertType" localSheetId="9">'[20]Sched-Structure IFB'!$AD$29:$AI$35</definedName>
    <definedName name="CUlvertType" localSheetId="3">'[21]Sched-Structure IFB'!$AD$29:$AI$35</definedName>
    <definedName name="CUlvertType">'[20]Sched-Structure IFB'!$AD$29:$AI$35</definedName>
    <definedName name="CulvSched" localSheetId="9">'[20]Sched-Structure IFB'!$R$8:$AL$26</definedName>
    <definedName name="CulvSched" localSheetId="3">'[21]Sched-Structure IFB'!$R$8:$AL$26</definedName>
    <definedName name="CulvSched">'[20]Sched-Structure IFB'!$R$8:$AL$26</definedName>
    <definedName name="curr">#REF!</definedName>
    <definedName name="CurrencyCodes">#REF!</definedName>
    <definedName name="d" localSheetId="26">#REF!</definedName>
    <definedName name="d" localSheetId="25">#REF!</definedName>
    <definedName name="d">#REF!</definedName>
    <definedName name="D_____MASONRY___PLASTER_WORKS">#REF!</definedName>
    <definedName name="dada" localSheetId="19" hidden="1">{#N/A,#N/A,TRUE,"Cover";#N/A,#N/A,TRUE,"Conts";#N/A,#N/A,TRUE,"VOS";#N/A,#N/A,TRUE,"Warrington";#N/A,#N/A,TRUE,"Widnes"}</definedName>
    <definedName name="dada" localSheetId="11" hidden="1">{#N/A,#N/A,TRUE,"Cover";#N/A,#N/A,TRUE,"Conts";#N/A,#N/A,TRUE,"VOS";#N/A,#N/A,TRUE,"Warrington";#N/A,#N/A,TRUE,"Widnes"}</definedName>
    <definedName name="dada" localSheetId="18" hidden="1">{#N/A,#N/A,TRUE,"Cover";#N/A,#N/A,TRUE,"Conts";#N/A,#N/A,TRUE,"VOS";#N/A,#N/A,TRUE,"Warrington";#N/A,#N/A,TRUE,"Widnes"}</definedName>
    <definedName name="dada" hidden="1">{#N/A,#N/A,TRUE,"Cover";#N/A,#N/A,TRUE,"Conts";#N/A,#N/A,TRUE,"VOS";#N/A,#N/A,TRUE,"Warrington";#N/A,#N/A,TRUE,"Widnes"}</definedName>
    <definedName name="dasdasd" localSheetId="19" hidden="1">{#N/A,#N/A,FALSE,"ihz. icmal";#N/A,#N/A,FALSE,"avans";#N/A,#N/A,FALSE,"mal_FF_icm";#N/A,#N/A,FALSE,"fat_ihz";#N/A,#N/A,FALSE,"söz_fiy_fark";#N/A,#N/A,FALSE,"kap2"}</definedName>
    <definedName name="dasdasd" localSheetId="11" hidden="1">{#N/A,#N/A,FALSE,"ihz. icmal";#N/A,#N/A,FALSE,"avans";#N/A,#N/A,FALSE,"mal_FF_icm";#N/A,#N/A,FALSE,"fat_ihz";#N/A,#N/A,FALSE,"söz_fiy_fark";#N/A,#N/A,FALSE,"kap2"}</definedName>
    <definedName name="dasdasd" localSheetId="18" hidden="1">{#N/A,#N/A,FALSE,"ihz. icmal";#N/A,#N/A,FALSE,"avans";#N/A,#N/A,FALSE,"mal_FF_icm";#N/A,#N/A,FALSE,"fat_ihz";#N/A,#N/A,FALSE,"söz_fiy_fark";#N/A,#N/A,FALSE,"kap2"}</definedName>
    <definedName name="dasdasd" hidden="1">{#N/A,#N/A,FALSE,"ihz. icmal";#N/A,#N/A,FALSE,"avans";#N/A,#N/A,FALSE,"mal_FF_icm";#N/A,#N/A,FALSE,"fat_ihz";#N/A,#N/A,FALSE,"söz_fiy_fark";#N/A,#N/A,FALSE,"kap2"}</definedName>
    <definedName name="_xlnm.Database" localSheetId="9">#REF!</definedName>
    <definedName name="_xlnm.Database" localSheetId="7">#REF!</definedName>
    <definedName name="_xlnm.Database">#REF!</definedName>
    <definedName name="Date" localSheetId="9">'[24]Fill this out first...'!$D$14</definedName>
    <definedName name="Date">'[24]Fill this out first...'!$D$14</definedName>
    <definedName name="dd" localSheetId="9" hidden="1">{#N/A,#N/A,TRUE,"Cover";#N/A,#N/A,TRUE,"Conts";#N/A,#N/A,TRUE,"VOS";#N/A,#N/A,TRUE,"Warrington";#N/A,#N/A,TRUE,"Widnes"}</definedName>
    <definedName name="dd" localSheetId="4" hidden="1">{#N/A,#N/A,TRUE,"Cover";#N/A,#N/A,TRUE,"Conts";#N/A,#N/A,TRUE,"VOS";#N/A,#N/A,TRUE,"Warrington";#N/A,#N/A,TRUE,"Widnes"}</definedName>
    <definedName name="dd" localSheetId="19" hidden="1">{#N/A,#N/A,TRUE,"Cover";#N/A,#N/A,TRUE,"Conts";#N/A,#N/A,TRUE,"VOS";#N/A,#N/A,TRUE,"Warrington";#N/A,#N/A,TRUE,"Widnes"}</definedName>
    <definedName name="dd" localSheetId="11" hidden="1">{#N/A,#N/A,TRUE,"Cover";#N/A,#N/A,TRUE,"Conts";#N/A,#N/A,TRUE,"VOS";#N/A,#N/A,TRUE,"Warrington";#N/A,#N/A,TRUE,"Widnes"}</definedName>
    <definedName name="dd" localSheetId="7" hidden="1">{#N/A,#N/A,TRUE,"Cover";#N/A,#N/A,TRUE,"Conts";#N/A,#N/A,TRUE,"VOS";#N/A,#N/A,TRUE,"Warrington";#N/A,#N/A,TRUE,"Widnes"}</definedName>
    <definedName name="dd" localSheetId="18" hidden="1">{#N/A,#N/A,TRUE,"Cover";#N/A,#N/A,TRUE,"Conts";#N/A,#N/A,TRUE,"VOS";#N/A,#N/A,TRUE,"Warrington";#N/A,#N/A,TRUE,"Widnes"}</definedName>
    <definedName name="dd" localSheetId="3" hidden="1">{#N/A,#N/A,TRUE,"Cover";#N/A,#N/A,TRUE,"Conts";#N/A,#N/A,TRUE,"VOS";#N/A,#N/A,TRUE,"Warrington";#N/A,#N/A,TRUE,"Widnes"}</definedName>
    <definedName name="dd" localSheetId="8" hidden="1">{#N/A,#N/A,TRUE,"Cover";#N/A,#N/A,TRUE,"Conts";#N/A,#N/A,TRUE,"VOS";#N/A,#N/A,TRUE,"Warrington";#N/A,#N/A,TRUE,"Widnes"}</definedName>
    <definedName name="dd" hidden="1">{#N/A,#N/A,TRUE,"Cover";#N/A,#N/A,TRUE,"Conts";#N/A,#N/A,TRUE,"VOS";#N/A,#N/A,TRUE,"Warrington";#N/A,#N/A,TRUE,"Widnes"}</definedName>
    <definedName name="ddddd" localSheetId="9" hidden="1">{#N/A,#N/A,TRUE,"Cover";#N/A,#N/A,TRUE,"Conts";#N/A,#N/A,TRUE,"VOS";#N/A,#N/A,TRUE,"Warrington";#N/A,#N/A,TRUE,"Widnes"}</definedName>
    <definedName name="ddddd" localSheetId="4" hidden="1">{#N/A,#N/A,TRUE,"Cover";#N/A,#N/A,TRUE,"Conts";#N/A,#N/A,TRUE,"VOS";#N/A,#N/A,TRUE,"Warrington";#N/A,#N/A,TRUE,"Widnes"}</definedName>
    <definedName name="ddddd" localSheetId="19" hidden="1">{#N/A,#N/A,TRUE,"Cover";#N/A,#N/A,TRUE,"Conts";#N/A,#N/A,TRUE,"VOS";#N/A,#N/A,TRUE,"Warrington";#N/A,#N/A,TRUE,"Widnes"}</definedName>
    <definedName name="ddddd" localSheetId="11" hidden="1">{#N/A,#N/A,TRUE,"Cover";#N/A,#N/A,TRUE,"Conts";#N/A,#N/A,TRUE,"VOS";#N/A,#N/A,TRUE,"Warrington";#N/A,#N/A,TRUE,"Widnes"}</definedName>
    <definedName name="ddddd" localSheetId="7" hidden="1">{#N/A,#N/A,TRUE,"Cover";#N/A,#N/A,TRUE,"Conts";#N/A,#N/A,TRUE,"VOS";#N/A,#N/A,TRUE,"Warrington";#N/A,#N/A,TRUE,"Widnes"}</definedName>
    <definedName name="ddddd" localSheetId="18" hidden="1">{#N/A,#N/A,TRUE,"Cover";#N/A,#N/A,TRUE,"Conts";#N/A,#N/A,TRUE,"VOS";#N/A,#N/A,TRUE,"Warrington";#N/A,#N/A,TRUE,"Widnes"}</definedName>
    <definedName name="ddddd" localSheetId="3" hidden="1">{#N/A,#N/A,TRUE,"Cover";#N/A,#N/A,TRUE,"Conts";#N/A,#N/A,TRUE,"VOS";#N/A,#N/A,TRUE,"Warrington";#N/A,#N/A,TRUE,"Widnes"}</definedName>
    <definedName name="ddddd" localSheetId="8" hidden="1">{#N/A,#N/A,TRUE,"Cover";#N/A,#N/A,TRUE,"Conts";#N/A,#N/A,TRUE,"VOS";#N/A,#N/A,TRUE,"Warrington";#N/A,#N/A,TRUE,"Widnes"}</definedName>
    <definedName name="ddddd" hidden="1">{#N/A,#N/A,TRUE,"Cover";#N/A,#N/A,TRUE,"Conts";#N/A,#N/A,TRUE,"VOS";#N/A,#N/A,TRUE,"Warrington";#N/A,#N/A,TRUE,"Widnes"}</definedName>
    <definedName name="deee" localSheetId="19" hidden="1">{#N/A,#N/A,FALSE,"ihz. icmal";#N/A,#N/A,FALSE,"avans";#N/A,#N/A,FALSE,"mal_FF_icm";#N/A,#N/A,FALSE,"fat_ihz";#N/A,#N/A,FALSE,"söz_fiy_fark";#N/A,#N/A,FALSE,"kap2"}</definedName>
    <definedName name="deee" localSheetId="11" hidden="1">{#N/A,#N/A,FALSE,"ihz. icmal";#N/A,#N/A,FALSE,"avans";#N/A,#N/A,FALSE,"mal_FF_icm";#N/A,#N/A,FALSE,"fat_ihz";#N/A,#N/A,FALSE,"söz_fiy_fark";#N/A,#N/A,FALSE,"kap2"}</definedName>
    <definedName name="deee" localSheetId="18" hidden="1">{#N/A,#N/A,FALSE,"ihz. icmal";#N/A,#N/A,FALSE,"avans";#N/A,#N/A,FALSE,"mal_FF_icm";#N/A,#N/A,FALSE,"fat_ihz";#N/A,#N/A,FALSE,"söz_fiy_fark";#N/A,#N/A,FALSE,"kap2"}</definedName>
    <definedName name="deee" hidden="1">{#N/A,#N/A,FALSE,"ihz. icmal";#N/A,#N/A,FALSE,"avans";#N/A,#N/A,FALSE,"mal_FF_icm";#N/A,#N/A,FALSE,"fat_ihz";#N/A,#N/A,FALSE,"söz_fiy_fark";#N/A,#N/A,FALSE,"kap2"}</definedName>
    <definedName name="den">#REF!</definedName>
    <definedName name="DEPTH" localSheetId="9">#REF!</definedName>
    <definedName name="DEPTH" localSheetId="7">#REF!</definedName>
    <definedName name="DEPTH">#REF!</definedName>
    <definedName name="DETAILS" localSheetId="9" hidden="1">{#N/A,#N/A,FALSE,"C3";#N/A,#N/A,FALSE,"D2-17";#N/A,#N/A,FALSE,"C2-17";#N/A,#N/A,FALSE,"C2-CIVIL";#N/A,#N/A,FALSE,"D1-C1 contract";#N/A,#N/A,FALSE,"D1-CIVIL";#N/A,#N/A,FALSE,"C1 hourly";#N/A,#N/A,FALSE,"C1 contract";#N/A,#N/A,FALSE,"D1-C1 hourly"}</definedName>
    <definedName name="DETAILS" localSheetId="4" hidden="1">{#N/A,#N/A,FALSE,"C3";#N/A,#N/A,FALSE,"D2-17";#N/A,#N/A,FALSE,"C2-17";#N/A,#N/A,FALSE,"C2-CIVIL";#N/A,#N/A,FALSE,"D1-C1 contract";#N/A,#N/A,FALSE,"D1-CIVIL";#N/A,#N/A,FALSE,"C1 hourly";#N/A,#N/A,FALSE,"C1 contract";#N/A,#N/A,FALSE,"D1-C1 hourly"}</definedName>
    <definedName name="DETAILS" localSheetId="19" hidden="1">{#N/A,#N/A,FALSE,"C3";#N/A,#N/A,FALSE,"D2-17";#N/A,#N/A,FALSE,"C2-17";#N/A,#N/A,FALSE,"C2-CIVIL";#N/A,#N/A,FALSE,"D1-C1 contract";#N/A,#N/A,FALSE,"D1-CIVIL";#N/A,#N/A,FALSE,"C1 hourly";#N/A,#N/A,FALSE,"C1 contract";#N/A,#N/A,FALSE,"D1-C1 hourly"}</definedName>
    <definedName name="DETAILS" localSheetId="11" hidden="1">{#N/A,#N/A,FALSE,"C3";#N/A,#N/A,FALSE,"D2-17";#N/A,#N/A,FALSE,"C2-17";#N/A,#N/A,FALSE,"C2-CIVIL";#N/A,#N/A,FALSE,"D1-C1 contract";#N/A,#N/A,FALSE,"D1-CIVIL";#N/A,#N/A,FALSE,"C1 hourly";#N/A,#N/A,FALSE,"C1 contract";#N/A,#N/A,FALSE,"D1-C1 hourly"}</definedName>
    <definedName name="DETAILS" localSheetId="7" hidden="1">{#N/A,#N/A,FALSE,"C3";#N/A,#N/A,FALSE,"D2-17";#N/A,#N/A,FALSE,"C2-17";#N/A,#N/A,FALSE,"C2-CIVIL";#N/A,#N/A,FALSE,"D1-C1 contract";#N/A,#N/A,FALSE,"D1-CIVIL";#N/A,#N/A,FALSE,"C1 hourly";#N/A,#N/A,FALSE,"C1 contract";#N/A,#N/A,FALSE,"D1-C1 hourly"}</definedName>
    <definedName name="DETAILS" localSheetId="18" hidden="1">{#N/A,#N/A,FALSE,"C3";#N/A,#N/A,FALSE,"D2-17";#N/A,#N/A,FALSE,"C2-17";#N/A,#N/A,FALSE,"C2-CIVIL";#N/A,#N/A,FALSE,"D1-C1 contract";#N/A,#N/A,FALSE,"D1-CIVIL";#N/A,#N/A,FALSE,"C1 hourly";#N/A,#N/A,FALSE,"C1 contract";#N/A,#N/A,FALSE,"D1-C1 hourly"}</definedName>
    <definedName name="DETAILS" localSheetId="3" hidden="1">{#N/A,#N/A,FALSE,"C3";#N/A,#N/A,FALSE,"D2-17";#N/A,#N/A,FALSE,"C2-17";#N/A,#N/A,FALSE,"C2-CIVIL";#N/A,#N/A,FALSE,"D1-C1 contract";#N/A,#N/A,FALSE,"D1-CIVIL";#N/A,#N/A,FALSE,"C1 hourly";#N/A,#N/A,FALSE,"C1 contract";#N/A,#N/A,FALSE,"D1-C1 hourly"}</definedName>
    <definedName name="DETAILS" localSheetId="8"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localSheetId="9" hidden="1">[25]Micro!#REF!</definedName>
    <definedName name="dfde" hidden="1">[25]Micro!#REF!</definedName>
    <definedName name="dfffff" localSheetId="9" hidden="1">{#N/A,#N/A,FALSE,"SumG";#N/A,#N/A,FALSE,"ElecG";#N/A,#N/A,FALSE,"MechG";#N/A,#N/A,FALSE,"GeotG";#N/A,#N/A,FALSE,"PrcsG";#N/A,#N/A,FALSE,"TunnG";#N/A,#N/A,FALSE,"CivlG";#N/A,#N/A,FALSE,"NtwkG";#N/A,#N/A,FALSE,"EstgG";#N/A,#N/A,FALSE,"PEngG"}</definedName>
    <definedName name="dfffff" localSheetId="4" hidden="1">{#N/A,#N/A,FALSE,"SumG";#N/A,#N/A,FALSE,"ElecG";#N/A,#N/A,FALSE,"MechG";#N/A,#N/A,FALSE,"GeotG";#N/A,#N/A,FALSE,"PrcsG";#N/A,#N/A,FALSE,"TunnG";#N/A,#N/A,FALSE,"CivlG";#N/A,#N/A,FALSE,"NtwkG";#N/A,#N/A,FALSE,"EstgG";#N/A,#N/A,FALSE,"PEngG"}</definedName>
    <definedName name="dfffff" localSheetId="19" hidden="1">{#N/A,#N/A,FALSE,"SumG";#N/A,#N/A,FALSE,"ElecG";#N/A,#N/A,FALSE,"MechG";#N/A,#N/A,FALSE,"GeotG";#N/A,#N/A,FALSE,"PrcsG";#N/A,#N/A,FALSE,"TunnG";#N/A,#N/A,FALSE,"CivlG";#N/A,#N/A,FALSE,"NtwkG";#N/A,#N/A,FALSE,"EstgG";#N/A,#N/A,FALSE,"PEngG"}</definedName>
    <definedName name="dfffff" localSheetId="11" hidden="1">{#N/A,#N/A,FALSE,"SumG";#N/A,#N/A,FALSE,"ElecG";#N/A,#N/A,FALSE,"MechG";#N/A,#N/A,FALSE,"GeotG";#N/A,#N/A,FALSE,"PrcsG";#N/A,#N/A,FALSE,"TunnG";#N/A,#N/A,FALSE,"CivlG";#N/A,#N/A,FALSE,"NtwkG";#N/A,#N/A,FALSE,"EstgG";#N/A,#N/A,FALSE,"PEngG"}</definedName>
    <definedName name="dfffff" localSheetId="7" hidden="1">{#N/A,#N/A,FALSE,"SumG";#N/A,#N/A,FALSE,"ElecG";#N/A,#N/A,FALSE,"MechG";#N/A,#N/A,FALSE,"GeotG";#N/A,#N/A,FALSE,"PrcsG";#N/A,#N/A,FALSE,"TunnG";#N/A,#N/A,FALSE,"CivlG";#N/A,#N/A,FALSE,"NtwkG";#N/A,#N/A,FALSE,"EstgG";#N/A,#N/A,FALSE,"PEngG"}</definedName>
    <definedName name="dfffff" localSheetId="18" hidden="1">{#N/A,#N/A,FALSE,"SumG";#N/A,#N/A,FALSE,"ElecG";#N/A,#N/A,FALSE,"MechG";#N/A,#N/A,FALSE,"GeotG";#N/A,#N/A,FALSE,"PrcsG";#N/A,#N/A,FALSE,"TunnG";#N/A,#N/A,FALSE,"CivlG";#N/A,#N/A,FALSE,"NtwkG";#N/A,#N/A,FALSE,"EstgG";#N/A,#N/A,FALSE,"PEngG"}</definedName>
    <definedName name="dfffff" localSheetId="3" hidden="1">{#N/A,#N/A,FALSE,"SumG";#N/A,#N/A,FALSE,"ElecG";#N/A,#N/A,FALSE,"MechG";#N/A,#N/A,FALSE,"GeotG";#N/A,#N/A,FALSE,"PrcsG";#N/A,#N/A,FALSE,"TunnG";#N/A,#N/A,FALSE,"CivlG";#N/A,#N/A,FALSE,"NtwkG";#N/A,#N/A,FALSE,"EstgG";#N/A,#N/A,FALSE,"PEngG"}</definedName>
    <definedName name="dfffff" localSheetId="8"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9" hidden="1">{#N/A,#N/A,TRUE,"Cover";#N/A,#N/A,TRUE,"Conts";#N/A,#N/A,TRUE,"VOS";#N/A,#N/A,TRUE,"Warrington";#N/A,#N/A,TRUE,"Widnes"}</definedName>
    <definedName name="dfgd" localSheetId="4" hidden="1">{#N/A,#N/A,TRUE,"Cover";#N/A,#N/A,TRUE,"Conts";#N/A,#N/A,TRUE,"VOS";#N/A,#N/A,TRUE,"Warrington";#N/A,#N/A,TRUE,"Widnes"}</definedName>
    <definedName name="dfgd" localSheetId="19" hidden="1">{#N/A,#N/A,TRUE,"Cover";#N/A,#N/A,TRUE,"Conts";#N/A,#N/A,TRUE,"VOS";#N/A,#N/A,TRUE,"Warrington";#N/A,#N/A,TRUE,"Widnes"}</definedName>
    <definedName name="dfgd" localSheetId="11" hidden="1">{#N/A,#N/A,TRUE,"Cover";#N/A,#N/A,TRUE,"Conts";#N/A,#N/A,TRUE,"VOS";#N/A,#N/A,TRUE,"Warrington";#N/A,#N/A,TRUE,"Widnes"}</definedName>
    <definedName name="dfgd" localSheetId="7" hidden="1">{#N/A,#N/A,TRUE,"Cover";#N/A,#N/A,TRUE,"Conts";#N/A,#N/A,TRUE,"VOS";#N/A,#N/A,TRUE,"Warrington";#N/A,#N/A,TRUE,"Widnes"}</definedName>
    <definedName name="dfgd" localSheetId="18" hidden="1">{#N/A,#N/A,TRUE,"Cover";#N/A,#N/A,TRUE,"Conts";#N/A,#N/A,TRUE,"VOS";#N/A,#N/A,TRUE,"Warrington";#N/A,#N/A,TRUE,"Widnes"}</definedName>
    <definedName name="dfgd" localSheetId="3" hidden="1">{#N/A,#N/A,TRUE,"Cover";#N/A,#N/A,TRUE,"Conts";#N/A,#N/A,TRUE,"VOS";#N/A,#N/A,TRUE,"Warrington";#N/A,#N/A,TRUE,"Widnes"}</definedName>
    <definedName name="dfgd" localSheetId="8" hidden="1">{#N/A,#N/A,TRUE,"Cover";#N/A,#N/A,TRUE,"Conts";#N/A,#N/A,TRUE,"VOS";#N/A,#N/A,TRUE,"Warrington";#N/A,#N/A,TRUE,"Widnes"}</definedName>
    <definedName name="dfgd" hidden="1">{#N/A,#N/A,TRUE,"Cover";#N/A,#N/A,TRUE,"Conts";#N/A,#N/A,TRUE,"VOS";#N/A,#N/A,TRUE,"Warrington";#N/A,#N/A,TRUE,"Widnes"}</definedName>
    <definedName name="dgfd" localSheetId="9" hidden="1">{#N/A,#N/A,FALSE,"SumG";#N/A,#N/A,FALSE,"ElecG";#N/A,#N/A,FALSE,"MechG";#N/A,#N/A,FALSE,"GeotG";#N/A,#N/A,FALSE,"PrcsG";#N/A,#N/A,FALSE,"TunnG";#N/A,#N/A,FALSE,"CivlG";#N/A,#N/A,FALSE,"NtwkG";#N/A,#N/A,FALSE,"EstgG";#N/A,#N/A,FALSE,"PEngG"}</definedName>
    <definedName name="dgfd" localSheetId="4" hidden="1">{#N/A,#N/A,FALSE,"SumG";#N/A,#N/A,FALSE,"ElecG";#N/A,#N/A,FALSE,"MechG";#N/A,#N/A,FALSE,"GeotG";#N/A,#N/A,FALSE,"PrcsG";#N/A,#N/A,FALSE,"TunnG";#N/A,#N/A,FALSE,"CivlG";#N/A,#N/A,FALSE,"NtwkG";#N/A,#N/A,FALSE,"EstgG";#N/A,#N/A,FALSE,"PEngG"}</definedName>
    <definedName name="dgfd" localSheetId="19" hidden="1">{#N/A,#N/A,FALSE,"SumG";#N/A,#N/A,FALSE,"ElecG";#N/A,#N/A,FALSE,"MechG";#N/A,#N/A,FALSE,"GeotG";#N/A,#N/A,FALSE,"PrcsG";#N/A,#N/A,FALSE,"TunnG";#N/A,#N/A,FALSE,"CivlG";#N/A,#N/A,FALSE,"NtwkG";#N/A,#N/A,FALSE,"EstgG";#N/A,#N/A,FALSE,"PEngG"}</definedName>
    <definedName name="dgfd" localSheetId="11" hidden="1">{#N/A,#N/A,FALSE,"SumG";#N/A,#N/A,FALSE,"ElecG";#N/A,#N/A,FALSE,"MechG";#N/A,#N/A,FALSE,"GeotG";#N/A,#N/A,FALSE,"PrcsG";#N/A,#N/A,FALSE,"TunnG";#N/A,#N/A,FALSE,"CivlG";#N/A,#N/A,FALSE,"NtwkG";#N/A,#N/A,FALSE,"EstgG";#N/A,#N/A,FALSE,"PEngG"}</definedName>
    <definedName name="dgfd" localSheetId="7" hidden="1">{#N/A,#N/A,FALSE,"SumG";#N/A,#N/A,FALSE,"ElecG";#N/A,#N/A,FALSE,"MechG";#N/A,#N/A,FALSE,"GeotG";#N/A,#N/A,FALSE,"PrcsG";#N/A,#N/A,FALSE,"TunnG";#N/A,#N/A,FALSE,"CivlG";#N/A,#N/A,FALSE,"NtwkG";#N/A,#N/A,FALSE,"EstgG";#N/A,#N/A,FALSE,"PEngG"}</definedName>
    <definedName name="dgfd" localSheetId="18" hidden="1">{#N/A,#N/A,FALSE,"SumG";#N/A,#N/A,FALSE,"ElecG";#N/A,#N/A,FALSE,"MechG";#N/A,#N/A,FALSE,"GeotG";#N/A,#N/A,FALSE,"PrcsG";#N/A,#N/A,FALSE,"TunnG";#N/A,#N/A,FALSE,"CivlG";#N/A,#N/A,FALSE,"NtwkG";#N/A,#N/A,FALSE,"EstgG";#N/A,#N/A,FALSE,"PEngG"}</definedName>
    <definedName name="dgfd" localSheetId="3" hidden="1">{#N/A,#N/A,FALSE,"SumG";#N/A,#N/A,FALSE,"ElecG";#N/A,#N/A,FALSE,"MechG";#N/A,#N/A,FALSE,"GeotG";#N/A,#N/A,FALSE,"PrcsG";#N/A,#N/A,FALSE,"TunnG";#N/A,#N/A,FALSE,"CivlG";#N/A,#N/A,FALSE,"NtwkG";#N/A,#N/A,FALSE,"EstgG";#N/A,#N/A,FALSE,"PEngG"}</definedName>
    <definedName name="dgfd" localSheetId="8"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9" hidden="1">{#N/A,#N/A,TRUE,"Cover";#N/A,#N/A,TRUE,"Conts";#N/A,#N/A,TRUE,"VOS";#N/A,#N/A,TRUE,"Warrington";#N/A,#N/A,TRUE,"Widnes"}</definedName>
    <definedName name="djjii" localSheetId="4" hidden="1">{#N/A,#N/A,TRUE,"Cover";#N/A,#N/A,TRUE,"Conts";#N/A,#N/A,TRUE,"VOS";#N/A,#N/A,TRUE,"Warrington";#N/A,#N/A,TRUE,"Widnes"}</definedName>
    <definedName name="djjii" localSheetId="19" hidden="1">{#N/A,#N/A,TRUE,"Cover";#N/A,#N/A,TRUE,"Conts";#N/A,#N/A,TRUE,"VOS";#N/A,#N/A,TRUE,"Warrington";#N/A,#N/A,TRUE,"Widnes"}</definedName>
    <definedName name="djjii" localSheetId="11" hidden="1">{#N/A,#N/A,TRUE,"Cover";#N/A,#N/A,TRUE,"Conts";#N/A,#N/A,TRUE,"VOS";#N/A,#N/A,TRUE,"Warrington";#N/A,#N/A,TRUE,"Widnes"}</definedName>
    <definedName name="djjii" localSheetId="7" hidden="1">{#N/A,#N/A,TRUE,"Cover";#N/A,#N/A,TRUE,"Conts";#N/A,#N/A,TRUE,"VOS";#N/A,#N/A,TRUE,"Warrington";#N/A,#N/A,TRUE,"Widnes"}</definedName>
    <definedName name="djjii" localSheetId="18" hidden="1">{#N/A,#N/A,TRUE,"Cover";#N/A,#N/A,TRUE,"Conts";#N/A,#N/A,TRUE,"VOS";#N/A,#N/A,TRUE,"Warrington";#N/A,#N/A,TRUE,"Widnes"}</definedName>
    <definedName name="djjii" localSheetId="3" hidden="1">{#N/A,#N/A,TRUE,"Cover";#N/A,#N/A,TRUE,"Conts";#N/A,#N/A,TRUE,"VOS";#N/A,#N/A,TRUE,"Warrington";#N/A,#N/A,TRUE,"Widnes"}</definedName>
    <definedName name="djjii" localSheetId="8" hidden="1">{#N/A,#N/A,TRUE,"Cover";#N/A,#N/A,TRUE,"Conts";#N/A,#N/A,TRUE,"VOS";#N/A,#N/A,TRUE,"Warrington";#N/A,#N/A,TRUE,"Widnes"}</definedName>
    <definedName name="djjii" hidden="1">{#N/A,#N/A,TRUE,"Cover";#N/A,#N/A,TRUE,"Conts";#N/A,#N/A,TRUE,"VOS";#N/A,#N/A,TRUE,"Warrington";#N/A,#N/A,TRUE,"Widnes"}</definedName>
    <definedName name="dover" localSheetId="19" hidden="1">{#N/A,#N/A,FALSE,"mpph1";#N/A,#N/A,FALSE,"mpmseb";#N/A,#N/A,FALSE,"mpph2"}</definedName>
    <definedName name="dover" localSheetId="11" hidden="1">{#N/A,#N/A,FALSE,"mpph1";#N/A,#N/A,FALSE,"mpmseb";#N/A,#N/A,FALSE,"mpph2"}</definedName>
    <definedName name="dover" localSheetId="18" hidden="1">{#N/A,#N/A,FALSE,"mpph1";#N/A,#N/A,FALSE,"mpmseb";#N/A,#N/A,FALSE,"mpph2"}</definedName>
    <definedName name="dover" hidden="1">{#N/A,#N/A,FALSE,"mpph1";#N/A,#N/A,FALSE,"mpmseb";#N/A,#N/A,FALSE,"mpph2"}</definedName>
    <definedName name="Downside">#REF!</definedName>
    <definedName name="DownsideExRate">#REF!</definedName>
    <definedName name="DownsideLink">#REF!</definedName>
    <definedName name="DownsideProjCurr">#REF!</definedName>
    <definedName name="DownsideRptCurr">#REF!</definedName>
    <definedName name="DRAINAGE" localSheetId="9">'[16]Build-up'!#REF!</definedName>
    <definedName name="DRAINAGE">'[16]Build-up'!#REF!</definedName>
    <definedName name="drytytuyu" localSheetId="9" hidden="1">{#N/A,#N/A,TRUE,"Cover";#N/A,#N/A,TRUE,"Conts";#N/A,#N/A,TRUE,"VOS";#N/A,#N/A,TRUE,"Warrington";#N/A,#N/A,TRUE,"Widnes"}</definedName>
    <definedName name="drytytuyu" localSheetId="4" hidden="1">{#N/A,#N/A,TRUE,"Cover";#N/A,#N/A,TRUE,"Conts";#N/A,#N/A,TRUE,"VOS";#N/A,#N/A,TRUE,"Warrington";#N/A,#N/A,TRUE,"Widnes"}</definedName>
    <definedName name="drytytuyu" localSheetId="19" hidden="1">{#N/A,#N/A,TRUE,"Cover";#N/A,#N/A,TRUE,"Conts";#N/A,#N/A,TRUE,"VOS";#N/A,#N/A,TRUE,"Warrington";#N/A,#N/A,TRUE,"Widnes"}</definedName>
    <definedName name="drytytuyu" localSheetId="11" hidden="1">{#N/A,#N/A,TRUE,"Cover";#N/A,#N/A,TRUE,"Conts";#N/A,#N/A,TRUE,"VOS";#N/A,#N/A,TRUE,"Warrington";#N/A,#N/A,TRUE,"Widnes"}</definedName>
    <definedName name="drytytuyu" localSheetId="7" hidden="1">{#N/A,#N/A,TRUE,"Cover";#N/A,#N/A,TRUE,"Conts";#N/A,#N/A,TRUE,"VOS";#N/A,#N/A,TRUE,"Warrington";#N/A,#N/A,TRUE,"Widnes"}</definedName>
    <definedName name="drytytuyu" localSheetId="18" hidden="1">{#N/A,#N/A,TRUE,"Cover";#N/A,#N/A,TRUE,"Conts";#N/A,#N/A,TRUE,"VOS";#N/A,#N/A,TRUE,"Warrington";#N/A,#N/A,TRUE,"Widnes"}</definedName>
    <definedName name="drytytuyu" localSheetId="3" hidden="1">{#N/A,#N/A,TRUE,"Cover";#N/A,#N/A,TRUE,"Conts";#N/A,#N/A,TRUE,"VOS";#N/A,#N/A,TRUE,"Warrington";#N/A,#N/A,TRUE,"Widnes"}</definedName>
    <definedName name="drytytuyu" localSheetId="8" hidden="1">{#N/A,#N/A,TRUE,"Cover";#N/A,#N/A,TRUE,"Conts";#N/A,#N/A,TRUE,"VOS";#N/A,#N/A,TRUE,"Warrington";#N/A,#N/A,TRUE,"Widnes"}</definedName>
    <definedName name="drytytuyu" hidden="1">{#N/A,#N/A,TRUE,"Cover";#N/A,#N/A,TRUE,"Conts";#N/A,#N/A,TRUE,"VOS";#N/A,#N/A,TRUE,"Warrington";#N/A,#N/A,TRUE,"Widnes"}</definedName>
    <definedName name="dsadaSFDWE">#REF!</definedName>
    <definedName name="dsdsaqd">#REF!</definedName>
    <definedName name="DSDSD" localSheetId="19"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DSDSD" localSheetId="11"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DSDSD" localSheetId="18"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DSDSD"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DSDSDS" localSheetId="19"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DSDSDS" localSheetId="11"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DSDSDS" localSheetId="18"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DSDSDS"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dtdry" localSheetId="9" hidden="1">{#N/A,#N/A,TRUE,"Cover";#N/A,#N/A,TRUE,"Conts";#N/A,#N/A,TRUE,"VOS";#N/A,#N/A,TRUE,"Warrington";#N/A,#N/A,TRUE,"Widnes"}</definedName>
    <definedName name="dtdry" localSheetId="4" hidden="1">{#N/A,#N/A,TRUE,"Cover";#N/A,#N/A,TRUE,"Conts";#N/A,#N/A,TRUE,"VOS";#N/A,#N/A,TRUE,"Warrington";#N/A,#N/A,TRUE,"Widnes"}</definedName>
    <definedName name="dtdry" localSheetId="19" hidden="1">{#N/A,#N/A,TRUE,"Cover";#N/A,#N/A,TRUE,"Conts";#N/A,#N/A,TRUE,"VOS";#N/A,#N/A,TRUE,"Warrington";#N/A,#N/A,TRUE,"Widnes"}</definedName>
    <definedName name="dtdry" localSheetId="11" hidden="1">{#N/A,#N/A,TRUE,"Cover";#N/A,#N/A,TRUE,"Conts";#N/A,#N/A,TRUE,"VOS";#N/A,#N/A,TRUE,"Warrington";#N/A,#N/A,TRUE,"Widnes"}</definedName>
    <definedName name="dtdry" localSheetId="7" hidden="1">{#N/A,#N/A,TRUE,"Cover";#N/A,#N/A,TRUE,"Conts";#N/A,#N/A,TRUE,"VOS";#N/A,#N/A,TRUE,"Warrington";#N/A,#N/A,TRUE,"Widnes"}</definedName>
    <definedName name="dtdry" localSheetId="18" hidden="1">{#N/A,#N/A,TRUE,"Cover";#N/A,#N/A,TRUE,"Conts";#N/A,#N/A,TRUE,"VOS";#N/A,#N/A,TRUE,"Warrington";#N/A,#N/A,TRUE,"Widnes"}</definedName>
    <definedName name="dtdry" localSheetId="3" hidden="1">{#N/A,#N/A,TRUE,"Cover";#N/A,#N/A,TRUE,"Conts";#N/A,#N/A,TRUE,"VOS";#N/A,#N/A,TRUE,"Warrington";#N/A,#N/A,TRUE,"Widnes"}</definedName>
    <definedName name="dtdry" localSheetId="8" hidden="1">{#N/A,#N/A,TRUE,"Cover";#N/A,#N/A,TRUE,"Conts";#N/A,#N/A,TRUE,"VOS";#N/A,#N/A,TRUE,"Warrington";#N/A,#N/A,TRUE,"Widnes"}</definedName>
    <definedName name="dtdry" hidden="1">{#N/A,#N/A,TRUE,"Cover";#N/A,#N/A,TRUE,"Conts";#N/A,#N/A,TRUE,"VOS";#N/A,#N/A,TRUE,"Warrington";#N/A,#N/A,TRUE,"Widnes"}</definedName>
    <definedName name="dturuthju" localSheetId="9" hidden="1">{#N/A,#N/A,TRUE,"Cover";#N/A,#N/A,TRUE,"Conts";#N/A,#N/A,TRUE,"VOS";#N/A,#N/A,TRUE,"Warrington";#N/A,#N/A,TRUE,"Widnes"}</definedName>
    <definedName name="dturuthju" localSheetId="4" hidden="1">{#N/A,#N/A,TRUE,"Cover";#N/A,#N/A,TRUE,"Conts";#N/A,#N/A,TRUE,"VOS";#N/A,#N/A,TRUE,"Warrington";#N/A,#N/A,TRUE,"Widnes"}</definedName>
    <definedName name="dturuthju" localSheetId="19" hidden="1">{#N/A,#N/A,TRUE,"Cover";#N/A,#N/A,TRUE,"Conts";#N/A,#N/A,TRUE,"VOS";#N/A,#N/A,TRUE,"Warrington";#N/A,#N/A,TRUE,"Widnes"}</definedName>
    <definedName name="dturuthju" localSheetId="11" hidden="1">{#N/A,#N/A,TRUE,"Cover";#N/A,#N/A,TRUE,"Conts";#N/A,#N/A,TRUE,"VOS";#N/A,#N/A,TRUE,"Warrington";#N/A,#N/A,TRUE,"Widnes"}</definedName>
    <definedName name="dturuthju" localSheetId="7" hidden="1">{#N/A,#N/A,TRUE,"Cover";#N/A,#N/A,TRUE,"Conts";#N/A,#N/A,TRUE,"VOS";#N/A,#N/A,TRUE,"Warrington";#N/A,#N/A,TRUE,"Widnes"}</definedName>
    <definedName name="dturuthju" localSheetId="18" hidden="1">{#N/A,#N/A,TRUE,"Cover";#N/A,#N/A,TRUE,"Conts";#N/A,#N/A,TRUE,"VOS";#N/A,#N/A,TRUE,"Warrington";#N/A,#N/A,TRUE,"Widnes"}</definedName>
    <definedName name="dturuthju" localSheetId="3" hidden="1">{#N/A,#N/A,TRUE,"Cover";#N/A,#N/A,TRUE,"Conts";#N/A,#N/A,TRUE,"VOS";#N/A,#N/A,TRUE,"Warrington";#N/A,#N/A,TRUE,"Widnes"}</definedName>
    <definedName name="dturuthju" localSheetId="8" hidden="1">{#N/A,#N/A,TRUE,"Cover";#N/A,#N/A,TRUE,"Conts";#N/A,#N/A,TRUE,"VOS";#N/A,#N/A,TRUE,"Warrington";#N/A,#N/A,TRUE,"Widnes"}</definedName>
    <definedName name="dturuthju" hidden="1">{#N/A,#N/A,TRUE,"Cover";#N/A,#N/A,TRUE,"Conts";#N/A,#N/A,TRUE,"VOS";#N/A,#N/A,TRUE,"Warrington";#N/A,#N/A,TRUE,"Widnes"}</definedName>
    <definedName name="dueuuiyj" localSheetId="9" hidden="1">{#N/A,#N/A,TRUE,"Cover";#N/A,#N/A,TRUE,"Conts";#N/A,#N/A,TRUE,"VOS";#N/A,#N/A,TRUE,"Warrington";#N/A,#N/A,TRUE,"Widnes"}</definedName>
    <definedName name="dueuuiyj" localSheetId="4" hidden="1">{#N/A,#N/A,TRUE,"Cover";#N/A,#N/A,TRUE,"Conts";#N/A,#N/A,TRUE,"VOS";#N/A,#N/A,TRUE,"Warrington";#N/A,#N/A,TRUE,"Widnes"}</definedName>
    <definedName name="dueuuiyj" localSheetId="19" hidden="1">{#N/A,#N/A,TRUE,"Cover";#N/A,#N/A,TRUE,"Conts";#N/A,#N/A,TRUE,"VOS";#N/A,#N/A,TRUE,"Warrington";#N/A,#N/A,TRUE,"Widnes"}</definedName>
    <definedName name="dueuuiyj" localSheetId="11" hidden="1">{#N/A,#N/A,TRUE,"Cover";#N/A,#N/A,TRUE,"Conts";#N/A,#N/A,TRUE,"VOS";#N/A,#N/A,TRUE,"Warrington";#N/A,#N/A,TRUE,"Widnes"}</definedName>
    <definedName name="dueuuiyj" localSheetId="7" hidden="1">{#N/A,#N/A,TRUE,"Cover";#N/A,#N/A,TRUE,"Conts";#N/A,#N/A,TRUE,"VOS";#N/A,#N/A,TRUE,"Warrington";#N/A,#N/A,TRUE,"Widnes"}</definedName>
    <definedName name="dueuuiyj" localSheetId="18" hidden="1">{#N/A,#N/A,TRUE,"Cover";#N/A,#N/A,TRUE,"Conts";#N/A,#N/A,TRUE,"VOS";#N/A,#N/A,TRUE,"Warrington";#N/A,#N/A,TRUE,"Widnes"}</definedName>
    <definedName name="dueuuiyj" localSheetId="3" hidden="1">{#N/A,#N/A,TRUE,"Cover";#N/A,#N/A,TRUE,"Conts";#N/A,#N/A,TRUE,"VOS";#N/A,#N/A,TRUE,"Warrington";#N/A,#N/A,TRUE,"Widnes"}</definedName>
    <definedName name="dueuuiyj" localSheetId="8" hidden="1">{#N/A,#N/A,TRUE,"Cover";#N/A,#N/A,TRUE,"Conts";#N/A,#N/A,TRUE,"VOS";#N/A,#N/A,TRUE,"Warrington";#N/A,#N/A,TRUE,"Widnes"}</definedName>
    <definedName name="dueuuiyj" hidden="1">{#N/A,#N/A,TRUE,"Cover";#N/A,#N/A,TRUE,"Conts";#N/A,#N/A,TRUE,"VOS";#N/A,#N/A,TRUE,"Warrington";#N/A,#N/A,TRUE,"Widnes"}</definedName>
    <definedName name="dvbgf" localSheetId="9" hidden="1">{#N/A,#N/A,FALSE,"SumD";#N/A,#N/A,FALSE,"ElecD";#N/A,#N/A,FALSE,"MechD";#N/A,#N/A,FALSE,"GeotD";#N/A,#N/A,FALSE,"PrcsD";#N/A,#N/A,FALSE,"TunnD";#N/A,#N/A,FALSE,"CivlD";#N/A,#N/A,FALSE,"NtwkD";#N/A,#N/A,FALSE,"EstgD";#N/A,#N/A,FALSE,"PEngD"}</definedName>
    <definedName name="dvbgf" localSheetId="4" hidden="1">{#N/A,#N/A,FALSE,"SumD";#N/A,#N/A,FALSE,"ElecD";#N/A,#N/A,FALSE,"MechD";#N/A,#N/A,FALSE,"GeotD";#N/A,#N/A,FALSE,"PrcsD";#N/A,#N/A,FALSE,"TunnD";#N/A,#N/A,FALSE,"CivlD";#N/A,#N/A,FALSE,"NtwkD";#N/A,#N/A,FALSE,"EstgD";#N/A,#N/A,FALSE,"PEngD"}</definedName>
    <definedName name="dvbgf" localSheetId="19" hidden="1">{#N/A,#N/A,FALSE,"SumD";#N/A,#N/A,FALSE,"ElecD";#N/A,#N/A,FALSE,"MechD";#N/A,#N/A,FALSE,"GeotD";#N/A,#N/A,FALSE,"PrcsD";#N/A,#N/A,FALSE,"TunnD";#N/A,#N/A,FALSE,"CivlD";#N/A,#N/A,FALSE,"NtwkD";#N/A,#N/A,FALSE,"EstgD";#N/A,#N/A,FALSE,"PEngD"}</definedName>
    <definedName name="dvbgf" localSheetId="11" hidden="1">{#N/A,#N/A,FALSE,"SumD";#N/A,#N/A,FALSE,"ElecD";#N/A,#N/A,FALSE,"MechD";#N/A,#N/A,FALSE,"GeotD";#N/A,#N/A,FALSE,"PrcsD";#N/A,#N/A,FALSE,"TunnD";#N/A,#N/A,FALSE,"CivlD";#N/A,#N/A,FALSE,"NtwkD";#N/A,#N/A,FALSE,"EstgD";#N/A,#N/A,FALSE,"PEngD"}</definedName>
    <definedName name="dvbgf" localSheetId="7" hidden="1">{#N/A,#N/A,FALSE,"SumD";#N/A,#N/A,FALSE,"ElecD";#N/A,#N/A,FALSE,"MechD";#N/A,#N/A,FALSE,"GeotD";#N/A,#N/A,FALSE,"PrcsD";#N/A,#N/A,FALSE,"TunnD";#N/A,#N/A,FALSE,"CivlD";#N/A,#N/A,FALSE,"NtwkD";#N/A,#N/A,FALSE,"EstgD";#N/A,#N/A,FALSE,"PEngD"}</definedName>
    <definedName name="dvbgf" localSheetId="18" hidden="1">{#N/A,#N/A,FALSE,"SumD";#N/A,#N/A,FALSE,"ElecD";#N/A,#N/A,FALSE,"MechD";#N/A,#N/A,FALSE,"GeotD";#N/A,#N/A,FALSE,"PrcsD";#N/A,#N/A,FALSE,"TunnD";#N/A,#N/A,FALSE,"CivlD";#N/A,#N/A,FALSE,"NtwkD";#N/A,#N/A,FALSE,"EstgD";#N/A,#N/A,FALSE,"PEngD"}</definedName>
    <definedName name="dvbgf" localSheetId="3" hidden="1">{#N/A,#N/A,FALSE,"SumD";#N/A,#N/A,FALSE,"ElecD";#N/A,#N/A,FALSE,"MechD";#N/A,#N/A,FALSE,"GeotD";#N/A,#N/A,FALSE,"PrcsD";#N/A,#N/A,FALSE,"TunnD";#N/A,#N/A,FALSE,"CivlD";#N/A,#N/A,FALSE,"NtwkD";#N/A,#N/A,FALSE,"EstgD";#N/A,#N/A,FALSE,"PEngD"}</definedName>
    <definedName name="dvbgf" localSheetId="8"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localSheetId="9" hidden="1">[5]FitOutConfCentre!#REF!</definedName>
    <definedName name="dwede" hidden="1">[5]FitOutConfCentre!#REF!</definedName>
    <definedName name="dydfugfuj" localSheetId="9" hidden="1">{#N/A,#N/A,TRUE,"Cover";#N/A,#N/A,TRUE,"Conts";#N/A,#N/A,TRUE,"VOS";#N/A,#N/A,TRUE,"Warrington";#N/A,#N/A,TRUE,"Widnes"}</definedName>
    <definedName name="dydfugfuj" localSheetId="4" hidden="1">{#N/A,#N/A,TRUE,"Cover";#N/A,#N/A,TRUE,"Conts";#N/A,#N/A,TRUE,"VOS";#N/A,#N/A,TRUE,"Warrington";#N/A,#N/A,TRUE,"Widnes"}</definedName>
    <definedName name="dydfugfuj" localSheetId="19" hidden="1">{#N/A,#N/A,TRUE,"Cover";#N/A,#N/A,TRUE,"Conts";#N/A,#N/A,TRUE,"VOS";#N/A,#N/A,TRUE,"Warrington";#N/A,#N/A,TRUE,"Widnes"}</definedName>
    <definedName name="dydfugfuj" localSheetId="11" hidden="1">{#N/A,#N/A,TRUE,"Cover";#N/A,#N/A,TRUE,"Conts";#N/A,#N/A,TRUE,"VOS";#N/A,#N/A,TRUE,"Warrington";#N/A,#N/A,TRUE,"Widnes"}</definedName>
    <definedName name="dydfugfuj" localSheetId="7" hidden="1">{#N/A,#N/A,TRUE,"Cover";#N/A,#N/A,TRUE,"Conts";#N/A,#N/A,TRUE,"VOS";#N/A,#N/A,TRUE,"Warrington";#N/A,#N/A,TRUE,"Widnes"}</definedName>
    <definedName name="dydfugfuj" localSheetId="18" hidden="1">{#N/A,#N/A,TRUE,"Cover";#N/A,#N/A,TRUE,"Conts";#N/A,#N/A,TRUE,"VOS";#N/A,#N/A,TRUE,"Warrington";#N/A,#N/A,TRUE,"Widnes"}</definedName>
    <definedName name="dydfugfuj" localSheetId="3" hidden="1">{#N/A,#N/A,TRUE,"Cover";#N/A,#N/A,TRUE,"Conts";#N/A,#N/A,TRUE,"VOS";#N/A,#N/A,TRUE,"Warrington";#N/A,#N/A,TRUE,"Widnes"}</definedName>
    <definedName name="dydfugfuj" localSheetId="8" hidden="1">{#N/A,#N/A,TRUE,"Cover";#N/A,#N/A,TRUE,"Conts";#N/A,#N/A,TRUE,"VOS";#N/A,#N/A,TRUE,"Warrington";#N/A,#N/A,TRUE,"Widnes"}</definedName>
    <definedName name="dydfugfuj" hidden="1">{#N/A,#N/A,TRUE,"Cover";#N/A,#N/A,TRUE,"Conts";#N/A,#N/A,TRUE,"VOS";#N/A,#N/A,TRUE,"Warrington";#N/A,#N/A,TRUE,"Widnes"}</definedName>
    <definedName name="dyuiuouo" localSheetId="9" hidden="1">{#N/A,#N/A,TRUE,"Cover";#N/A,#N/A,TRUE,"Conts";#N/A,#N/A,TRUE,"VOS";#N/A,#N/A,TRUE,"Warrington";#N/A,#N/A,TRUE,"Widnes"}</definedName>
    <definedName name="dyuiuouo" localSheetId="4" hidden="1">{#N/A,#N/A,TRUE,"Cover";#N/A,#N/A,TRUE,"Conts";#N/A,#N/A,TRUE,"VOS";#N/A,#N/A,TRUE,"Warrington";#N/A,#N/A,TRUE,"Widnes"}</definedName>
    <definedName name="dyuiuouo" localSheetId="19" hidden="1">{#N/A,#N/A,TRUE,"Cover";#N/A,#N/A,TRUE,"Conts";#N/A,#N/A,TRUE,"VOS";#N/A,#N/A,TRUE,"Warrington";#N/A,#N/A,TRUE,"Widnes"}</definedName>
    <definedName name="dyuiuouo" localSheetId="11" hidden="1">{#N/A,#N/A,TRUE,"Cover";#N/A,#N/A,TRUE,"Conts";#N/A,#N/A,TRUE,"VOS";#N/A,#N/A,TRUE,"Warrington";#N/A,#N/A,TRUE,"Widnes"}</definedName>
    <definedName name="dyuiuouo" localSheetId="7" hidden="1">{#N/A,#N/A,TRUE,"Cover";#N/A,#N/A,TRUE,"Conts";#N/A,#N/A,TRUE,"VOS";#N/A,#N/A,TRUE,"Warrington";#N/A,#N/A,TRUE,"Widnes"}</definedName>
    <definedName name="dyuiuouo" localSheetId="18" hidden="1">{#N/A,#N/A,TRUE,"Cover";#N/A,#N/A,TRUE,"Conts";#N/A,#N/A,TRUE,"VOS";#N/A,#N/A,TRUE,"Warrington";#N/A,#N/A,TRUE,"Widnes"}</definedName>
    <definedName name="dyuiuouo" localSheetId="3" hidden="1">{#N/A,#N/A,TRUE,"Cover";#N/A,#N/A,TRUE,"Conts";#N/A,#N/A,TRUE,"VOS";#N/A,#N/A,TRUE,"Warrington";#N/A,#N/A,TRUE,"Widnes"}</definedName>
    <definedName name="dyuiuouo" localSheetId="8" hidden="1">{#N/A,#N/A,TRUE,"Cover";#N/A,#N/A,TRUE,"Conts";#N/A,#N/A,TRUE,"VOS";#N/A,#N/A,TRUE,"Warrington";#N/A,#N/A,TRUE,"Widnes"}</definedName>
    <definedName name="dyuiuouo" hidden="1">{#N/A,#N/A,TRUE,"Cover";#N/A,#N/A,TRUE,"Conts";#N/A,#N/A,TRUE,"VOS";#N/A,#N/A,TRUE,"Warrington";#N/A,#N/A,TRUE,"Widnes"}</definedName>
    <definedName name="e" localSheetId="26">#REF!</definedName>
    <definedName name="e" localSheetId="25">#REF!</definedName>
    <definedName name="e">#REF!</definedName>
    <definedName name="E____FLOORING___WALL_TILES">#REF!</definedName>
    <definedName name="eagrga" localSheetId="9" hidden="1">{#N/A,#N/A,TRUE,"Cover";#N/A,#N/A,TRUE,"Conts";#N/A,#N/A,TRUE,"VOS";#N/A,#N/A,TRUE,"Warrington";#N/A,#N/A,TRUE,"Widnes"}</definedName>
    <definedName name="eagrga" localSheetId="4" hidden="1">{#N/A,#N/A,TRUE,"Cover";#N/A,#N/A,TRUE,"Conts";#N/A,#N/A,TRUE,"VOS";#N/A,#N/A,TRUE,"Warrington";#N/A,#N/A,TRUE,"Widnes"}</definedName>
    <definedName name="eagrga" localSheetId="19" hidden="1">{#N/A,#N/A,TRUE,"Cover";#N/A,#N/A,TRUE,"Conts";#N/A,#N/A,TRUE,"VOS";#N/A,#N/A,TRUE,"Warrington";#N/A,#N/A,TRUE,"Widnes"}</definedName>
    <definedName name="eagrga" localSheetId="11" hidden="1">{#N/A,#N/A,TRUE,"Cover";#N/A,#N/A,TRUE,"Conts";#N/A,#N/A,TRUE,"VOS";#N/A,#N/A,TRUE,"Warrington";#N/A,#N/A,TRUE,"Widnes"}</definedName>
    <definedName name="eagrga" localSheetId="7" hidden="1">{#N/A,#N/A,TRUE,"Cover";#N/A,#N/A,TRUE,"Conts";#N/A,#N/A,TRUE,"VOS";#N/A,#N/A,TRUE,"Warrington";#N/A,#N/A,TRUE,"Widnes"}</definedName>
    <definedName name="eagrga" localSheetId="18" hidden="1">{#N/A,#N/A,TRUE,"Cover";#N/A,#N/A,TRUE,"Conts";#N/A,#N/A,TRUE,"VOS";#N/A,#N/A,TRUE,"Warrington";#N/A,#N/A,TRUE,"Widnes"}</definedName>
    <definedName name="eagrga" localSheetId="3" hidden="1">{#N/A,#N/A,TRUE,"Cover";#N/A,#N/A,TRUE,"Conts";#N/A,#N/A,TRUE,"VOS";#N/A,#N/A,TRUE,"Warrington";#N/A,#N/A,TRUE,"Widnes"}</definedName>
    <definedName name="eagrga" localSheetId="8" hidden="1">{#N/A,#N/A,TRUE,"Cover";#N/A,#N/A,TRUE,"Conts";#N/A,#N/A,TRUE,"VOS";#N/A,#N/A,TRUE,"Warrington";#N/A,#N/A,TRUE,"Widnes"}</definedName>
    <definedName name="eagrga" hidden="1">{#N/A,#N/A,TRUE,"Cover";#N/A,#N/A,TRUE,"Conts";#N/A,#N/A,TRUE,"VOS";#N/A,#N/A,TRUE,"Warrington";#N/A,#N/A,TRUE,"Widnes"}</definedName>
    <definedName name="edds">#REF!</definedName>
    <definedName name="edf" localSheetId="19" hidden="1">{#N/A,#N/A,FALSE,"ihz. icmal";#N/A,#N/A,FALSE,"avans";#N/A,#N/A,FALSE,"mal_FF_icm";#N/A,#N/A,FALSE,"fat_ihz";#N/A,#N/A,FALSE,"söz_fiy_fark";#N/A,#N/A,FALSE,"kap2"}</definedName>
    <definedName name="edf" localSheetId="11" hidden="1">{#N/A,#N/A,FALSE,"ihz. icmal";#N/A,#N/A,FALSE,"avans";#N/A,#N/A,FALSE,"mal_FF_icm";#N/A,#N/A,FALSE,"fat_ihz";#N/A,#N/A,FALSE,"söz_fiy_fark";#N/A,#N/A,FALSE,"kap2"}</definedName>
    <definedName name="edf" localSheetId="18" hidden="1">{#N/A,#N/A,FALSE,"ihz. icmal";#N/A,#N/A,FALSE,"avans";#N/A,#N/A,FALSE,"mal_FF_icm";#N/A,#N/A,FALSE,"fat_ihz";#N/A,#N/A,FALSE,"söz_fiy_fark";#N/A,#N/A,FALSE,"kap2"}</definedName>
    <definedName name="edf" hidden="1">{#N/A,#N/A,FALSE,"ihz. icmal";#N/A,#N/A,FALSE,"avans";#N/A,#N/A,FALSE,"mal_FF_icm";#N/A,#N/A,FALSE,"fat_ihz";#N/A,#N/A,FALSE,"söz_fiy_fark";#N/A,#N/A,FALSE,"kap2"}</definedName>
    <definedName name="ee" localSheetId="9" hidden="1">{#N/A,#N/A,TRUE,"Cover";#N/A,#N/A,TRUE,"Conts";#N/A,#N/A,TRUE,"VOS";#N/A,#N/A,TRUE,"Warrington";#N/A,#N/A,TRUE,"Widnes"}</definedName>
    <definedName name="ee" localSheetId="4" hidden="1">{#N/A,#N/A,TRUE,"Cover";#N/A,#N/A,TRUE,"Conts";#N/A,#N/A,TRUE,"VOS";#N/A,#N/A,TRUE,"Warrington";#N/A,#N/A,TRUE,"Widnes"}</definedName>
    <definedName name="ee" localSheetId="19" hidden="1">{#N/A,#N/A,TRUE,"Cover";#N/A,#N/A,TRUE,"Conts";#N/A,#N/A,TRUE,"VOS";#N/A,#N/A,TRUE,"Warrington";#N/A,#N/A,TRUE,"Widnes"}</definedName>
    <definedName name="ee" localSheetId="11" hidden="1">{#N/A,#N/A,TRUE,"Cover";#N/A,#N/A,TRUE,"Conts";#N/A,#N/A,TRUE,"VOS";#N/A,#N/A,TRUE,"Warrington";#N/A,#N/A,TRUE,"Widnes"}</definedName>
    <definedName name="ee" localSheetId="7" hidden="1">{#N/A,#N/A,TRUE,"Cover";#N/A,#N/A,TRUE,"Conts";#N/A,#N/A,TRUE,"VOS";#N/A,#N/A,TRUE,"Warrington";#N/A,#N/A,TRUE,"Widnes"}</definedName>
    <definedName name="ee" localSheetId="18" hidden="1">{#N/A,#N/A,TRUE,"Cover";#N/A,#N/A,TRUE,"Conts";#N/A,#N/A,TRUE,"VOS";#N/A,#N/A,TRUE,"Warrington";#N/A,#N/A,TRUE,"Widnes"}</definedName>
    <definedName name="ee" localSheetId="3" hidden="1">{#N/A,#N/A,TRUE,"Cover";#N/A,#N/A,TRUE,"Conts";#N/A,#N/A,TRUE,"VOS";#N/A,#N/A,TRUE,"Warrington";#N/A,#N/A,TRUE,"Widnes"}</definedName>
    <definedName name="ee" localSheetId="8" hidden="1">{#N/A,#N/A,TRUE,"Cover";#N/A,#N/A,TRUE,"Conts";#N/A,#N/A,TRUE,"VOS";#N/A,#N/A,TRUE,"Warrington";#N/A,#N/A,TRUE,"Widnes"}</definedName>
    <definedName name="ee" hidden="1">{#N/A,#N/A,TRUE,"Cover";#N/A,#N/A,TRUE,"Conts";#N/A,#N/A,TRUE,"VOS";#N/A,#N/A,TRUE,"Warrington";#N/A,#N/A,TRUE,"Widnes"}</definedName>
    <definedName name="eeeee" localSheetId="9" hidden="1">{#N/A,#N/A,TRUE,"Cover";#N/A,#N/A,TRUE,"Conts";#N/A,#N/A,TRUE,"VOS";#N/A,#N/A,TRUE,"Warrington";#N/A,#N/A,TRUE,"Widnes"}</definedName>
    <definedName name="eeeee" localSheetId="4" hidden="1">{#N/A,#N/A,TRUE,"Cover";#N/A,#N/A,TRUE,"Conts";#N/A,#N/A,TRUE,"VOS";#N/A,#N/A,TRUE,"Warrington";#N/A,#N/A,TRUE,"Widnes"}</definedName>
    <definedName name="eeeee" localSheetId="19" hidden="1">{#N/A,#N/A,TRUE,"Cover";#N/A,#N/A,TRUE,"Conts";#N/A,#N/A,TRUE,"VOS";#N/A,#N/A,TRUE,"Warrington";#N/A,#N/A,TRUE,"Widnes"}</definedName>
    <definedName name="eeeee" localSheetId="11" hidden="1">{#N/A,#N/A,TRUE,"Cover";#N/A,#N/A,TRUE,"Conts";#N/A,#N/A,TRUE,"VOS";#N/A,#N/A,TRUE,"Warrington";#N/A,#N/A,TRUE,"Widnes"}</definedName>
    <definedName name="eeeee" localSheetId="7" hidden="1">{#N/A,#N/A,TRUE,"Cover";#N/A,#N/A,TRUE,"Conts";#N/A,#N/A,TRUE,"VOS";#N/A,#N/A,TRUE,"Warrington";#N/A,#N/A,TRUE,"Widnes"}</definedName>
    <definedName name="eeeee" localSheetId="18" hidden="1">{#N/A,#N/A,TRUE,"Cover";#N/A,#N/A,TRUE,"Conts";#N/A,#N/A,TRUE,"VOS";#N/A,#N/A,TRUE,"Warrington";#N/A,#N/A,TRUE,"Widnes"}</definedName>
    <definedName name="eeeee" localSheetId="3" hidden="1">{#N/A,#N/A,TRUE,"Cover";#N/A,#N/A,TRUE,"Conts";#N/A,#N/A,TRUE,"VOS";#N/A,#N/A,TRUE,"Warrington";#N/A,#N/A,TRUE,"Widnes"}</definedName>
    <definedName name="eeeee" localSheetId="8" hidden="1">{#N/A,#N/A,TRUE,"Cover";#N/A,#N/A,TRUE,"Conts";#N/A,#N/A,TRUE,"VOS";#N/A,#N/A,TRUE,"Warrington";#N/A,#N/A,TRUE,"Widnes"}</definedName>
    <definedName name="eeeee" hidden="1">{#N/A,#N/A,TRUE,"Cover";#N/A,#N/A,TRUE,"Conts";#N/A,#N/A,TRUE,"VOS";#N/A,#N/A,TRUE,"Warrington";#N/A,#N/A,TRUE,"Widnes"}</definedName>
    <definedName name="eefedf" localSheetId="19"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eefedf" localSheetId="11"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eefedf" localSheetId="18"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eefedf"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EF">#REF!</definedName>
    <definedName name="EFA">#REF!</definedName>
    <definedName name="egag" localSheetId="9" hidden="1">{#N/A,#N/A,TRUE,"Cover";#N/A,#N/A,TRUE,"Conts";#N/A,#N/A,TRUE,"VOS";#N/A,#N/A,TRUE,"Warrington";#N/A,#N/A,TRUE,"Widnes"}</definedName>
    <definedName name="egag" localSheetId="4" hidden="1">{#N/A,#N/A,TRUE,"Cover";#N/A,#N/A,TRUE,"Conts";#N/A,#N/A,TRUE,"VOS";#N/A,#N/A,TRUE,"Warrington";#N/A,#N/A,TRUE,"Widnes"}</definedName>
    <definedName name="egag" localSheetId="19" hidden="1">{#N/A,#N/A,TRUE,"Cover";#N/A,#N/A,TRUE,"Conts";#N/A,#N/A,TRUE,"VOS";#N/A,#N/A,TRUE,"Warrington";#N/A,#N/A,TRUE,"Widnes"}</definedName>
    <definedName name="egag" localSheetId="11" hidden="1">{#N/A,#N/A,TRUE,"Cover";#N/A,#N/A,TRUE,"Conts";#N/A,#N/A,TRUE,"VOS";#N/A,#N/A,TRUE,"Warrington";#N/A,#N/A,TRUE,"Widnes"}</definedName>
    <definedName name="egag" localSheetId="7" hidden="1">{#N/A,#N/A,TRUE,"Cover";#N/A,#N/A,TRUE,"Conts";#N/A,#N/A,TRUE,"VOS";#N/A,#N/A,TRUE,"Warrington";#N/A,#N/A,TRUE,"Widnes"}</definedName>
    <definedName name="egag" localSheetId="18" hidden="1">{#N/A,#N/A,TRUE,"Cover";#N/A,#N/A,TRUE,"Conts";#N/A,#N/A,TRUE,"VOS";#N/A,#N/A,TRUE,"Warrington";#N/A,#N/A,TRUE,"Widnes"}</definedName>
    <definedName name="egag" localSheetId="3" hidden="1">{#N/A,#N/A,TRUE,"Cover";#N/A,#N/A,TRUE,"Conts";#N/A,#N/A,TRUE,"VOS";#N/A,#N/A,TRUE,"Warrington";#N/A,#N/A,TRUE,"Widnes"}</definedName>
    <definedName name="egag" localSheetId="8" hidden="1">{#N/A,#N/A,TRUE,"Cover";#N/A,#N/A,TRUE,"Conts";#N/A,#N/A,TRUE,"VOS";#N/A,#N/A,TRUE,"Warrington";#N/A,#N/A,TRUE,"Widnes"}</definedName>
    <definedName name="egag" hidden="1">{#N/A,#N/A,TRUE,"Cover";#N/A,#N/A,TRUE,"Conts";#N/A,#N/A,TRUE,"VOS";#N/A,#N/A,TRUE,"Warrington";#N/A,#N/A,TRUE,"Widnes"}</definedName>
    <definedName name="EGP">#REF!</definedName>
    <definedName name="ELEC">'[1]POWERPOINT REFORMATED'!$C$60:$M$87</definedName>
    <definedName name="ELEC601">'[26]BSEA PLANNED'!$G$5:$AI$188</definedName>
    <definedName name="ELEC602">[1]BASE!$F$188:$AF$292</definedName>
    <definedName name="ELECTRICAL__INSTALLATIONS" localSheetId="9">'[16]Build-up'!#REF!</definedName>
    <definedName name="ELECTRICAL__INSTALLATIONS">'[16]Build-up'!#REF!</definedName>
    <definedName name="emin" hidden="1">#REF!</definedName>
    <definedName name="EMP_Category" localSheetId="4">[14]Lookups!#REF!</definedName>
    <definedName name="EMP_Category" localSheetId="3">[14]Lookups!#REF!</definedName>
    <definedName name="EMP_Category">[14]Lookups!#REF!</definedName>
    <definedName name="er" localSheetId="9" hidden="1">{#N/A,#N/A,FALSE,"SumG";#N/A,#N/A,FALSE,"ElecG";#N/A,#N/A,FALSE,"MechG";#N/A,#N/A,FALSE,"GeotG";#N/A,#N/A,FALSE,"PrcsG";#N/A,#N/A,FALSE,"TunnG";#N/A,#N/A,FALSE,"CivlG";#N/A,#N/A,FALSE,"NtwkG";#N/A,#N/A,FALSE,"EstgG";#N/A,#N/A,FALSE,"PEngG"}</definedName>
    <definedName name="er" localSheetId="4" hidden="1">{#N/A,#N/A,FALSE,"SumG";#N/A,#N/A,FALSE,"ElecG";#N/A,#N/A,FALSE,"MechG";#N/A,#N/A,FALSE,"GeotG";#N/A,#N/A,FALSE,"PrcsG";#N/A,#N/A,FALSE,"TunnG";#N/A,#N/A,FALSE,"CivlG";#N/A,#N/A,FALSE,"NtwkG";#N/A,#N/A,FALSE,"EstgG";#N/A,#N/A,FALSE,"PEngG"}</definedName>
    <definedName name="er" localSheetId="19" hidden="1">{#N/A,#N/A,FALSE,"SumG";#N/A,#N/A,FALSE,"ElecG";#N/A,#N/A,FALSE,"MechG";#N/A,#N/A,FALSE,"GeotG";#N/A,#N/A,FALSE,"PrcsG";#N/A,#N/A,FALSE,"TunnG";#N/A,#N/A,FALSE,"CivlG";#N/A,#N/A,FALSE,"NtwkG";#N/A,#N/A,FALSE,"EstgG";#N/A,#N/A,FALSE,"PEngG"}</definedName>
    <definedName name="er" localSheetId="11" hidden="1">{#N/A,#N/A,FALSE,"SumG";#N/A,#N/A,FALSE,"ElecG";#N/A,#N/A,FALSE,"MechG";#N/A,#N/A,FALSE,"GeotG";#N/A,#N/A,FALSE,"PrcsG";#N/A,#N/A,FALSE,"TunnG";#N/A,#N/A,FALSE,"CivlG";#N/A,#N/A,FALSE,"NtwkG";#N/A,#N/A,FALSE,"EstgG";#N/A,#N/A,FALSE,"PEngG"}</definedName>
    <definedName name="er" localSheetId="7" hidden="1">{#N/A,#N/A,FALSE,"SumG";#N/A,#N/A,FALSE,"ElecG";#N/A,#N/A,FALSE,"MechG";#N/A,#N/A,FALSE,"GeotG";#N/A,#N/A,FALSE,"PrcsG";#N/A,#N/A,FALSE,"TunnG";#N/A,#N/A,FALSE,"CivlG";#N/A,#N/A,FALSE,"NtwkG";#N/A,#N/A,FALSE,"EstgG";#N/A,#N/A,FALSE,"PEngG"}</definedName>
    <definedName name="er" localSheetId="18" hidden="1">{#N/A,#N/A,FALSE,"SumG";#N/A,#N/A,FALSE,"ElecG";#N/A,#N/A,FALSE,"MechG";#N/A,#N/A,FALSE,"GeotG";#N/A,#N/A,FALSE,"PrcsG";#N/A,#N/A,FALSE,"TunnG";#N/A,#N/A,FALSE,"CivlG";#N/A,#N/A,FALSE,"NtwkG";#N/A,#N/A,FALSE,"EstgG";#N/A,#N/A,FALSE,"PEngG"}</definedName>
    <definedName name="er" localSheetId="3" hidden="1">{#N/A,#N/A,FALSE,"SumG";#N/A,#N/A,FALSE,"ElecG";#N/A,#N/A,FALSE,"MechG";#N/A,#N/A,FALSE,"GeotG";#N/A,#N/A,FALSE,"PrcsG";#N/A,#N/A,FALSE,"TunnG";#N/A,#N/A,FALSE,"CivlG";#N/A,#N/A,FALSE,"NtwkG";#N/A,#N/A,FALSE,"EstgG";#N/A,#N/A,FALSE,"PEngG"}</definedName>
    <definedName name="er" localSheetId="8"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9" hidden="1">{#N/A,#N/A,TRUE,"Cover";#N/A,#N/A,TRUE,"Conts";#N/A,#N/A,TRUE,"VOS";#N/A,#N/A,TRUE,"Warrington";#N/A,#N/A,TRUE,"Widnes"}</definedName>
    <definedName name="ergaghag" localSheetId="4" hidden="1">{#N/A,#N/A,TRUE,"Cover";#N/A,#N/A,TRUE,"Conts";#N/A,#N/A,TRUE,"VOS";#N/A,#N/A,TRUE,"Warrington";#N/A,#N/A,TRUE,"Widnes"}</definedName>
    <definedName name="ergaghag" localSheetId="19" hidden="1">{#N/A,#N/A,TRUE,"Cover";#N/A,#N/A,TRUE,"Conts";#N/A,#N/A,TRUE,"VOS";#N/A,#N/A,TRUE,"Warrington";#N/A,#N/A,TRUE,"Widnes"}</definedName>
    <definedName name="ergaghag" localSheetId="11" hidden="1">{#N/A,#N/A,TRUE,"Cover";#N/A,#N/A,TRUE,"Conts";#N/A,#N/A,TRUE,"VOS";#N/A,#N/A,TRUE,"Warrington";#N/A,#N/A,TRUE,"Widnes"}</definedName>
    <definedName name="ergaghag" localSheetId="7" hidden="1">{#N/A,#N/A,TRUE,"Cover";#N/A,#N/A,TRUE,"Conts";#N/A,#N/A,TRUE,"VOS";#N/A,#N/A,TRUE,"Warrington";#N/A,#N/A,TRUE,"Widnes"}</definedName>
    <definedName name="ergaghag" localSheetId="18" hidden="1">{#N/A,#N/A,TRUE,"Cover";#N/A,#N/A,TRUE,"Conts";#N/A,#N/A,TRUE,"VOS";#N/A,#N/A,TRUE,"Warrington";#N/A,#N/A,TRUE,"Widnes"}</definedName>
    <definedName name="ergaghag" localSheetId="3" hidden="1">{#N/A,#N/A,TRUE,"Cover";#N/A,#N/A,TRUE,"Conts";#N/A,#N/A,TRUE,"VOS";#N/A,#N/A,TRUE,"Warrington";#N/A,#N/A,TRUE,"Widnes"}</definedName>
    <definedName name="ergaghag" localSheetId="8" hidden="1">{#N/A,#N/A,TRUE,"Cover";#N/A,#N/A,TRUE,"Conts";#N/A,#N/A,TRUE,"VOS";#N/A,#N/A,TRUE,"Warrington";#N/A,#N/A,TRUE,"Widnes"}</definedName>
    <definedName name="ergaghag" hidden="1">{#N/A,#N/A,TRUE,"Cover";#N/A,#N/A,TRUE,"Conts";#N/A,#N/A,TRUE,"VOS";#N/A,#N/A,TRUE,"Warrington";#N/A,#N/A,TRUE,"Widnes"}</definedName>
    <definedName name="ergega" localSheetId="9" hidden="1">{#N/A,#N/A,TRUE,"Cover";#N/A,#N/A,TRUE,"Conts";#N/A,#N/A,TRUE,"VOS";#N/A,#N/A,TRUE,"Warrington";#N/A,#N/A,TRUE,"Widnes"}</definedName>
    <definedName name="ergega" localSheetId="4" hidden="1">{#N/A,#N/A,TRUE,"Cover";#N/A,#N/A,TRUE,"Conts";#N/A,#N/A,TRUE,"VOS";#N/A,#N/A,TRUE,"Warrington";#N/A,#N/A,TRUE,"Widnes"}</definedName>
    <definedName name="ergega" localSheetId="19" hidden="1">{#N/A,#N/A,TRUE,"Cover";#N/A,#N/A,TRUE,"Conts";#N/A,#N/A,TRUE,"VOS";#N/A,#N/A,TRUE,"Warrington";#N/A,#N/A,TRUE,"Widnes"}</definedName>
    <definedName name="ergega" localSheetId="11" hidden="1">{#N/A,#N/A,TRUE,"Cover";#N/A,#N/A,TRUE,"Conts";#N/A,#N/A,TRUE,"VOS";#N/A,#N/A,TRUE,"Warrington";#N/A,#N/A,TRUE,"Widnes"}</definedName>
    <definedName name="ergega" localSheetId="7" hidden="1">{#N/A,#N/A,TRUE,"Cover";#N/A,#N/A,TRUE,"Conts";#N/A,#N/A,TRUE,"VOS";#N/A,#N/A,TRUE,"Warrington";#N/A,#N/A,TRUE,"Widnes"}</definedName>
    <definedName name="ergega" localSheetId="18" hidden="1">{#N/A,#N/A,TRUE,"Cover";#N/A,#N/A,TRUE,"Conts";#N/A,#N/A,TRUE,"VOS";#N/A,#N/A,TRUE,"Warrington";#N/A,#N/A,TRUE,"Widnes"}</definedName>
    <definedName name="ergega" localSheetId="3" hidden="1">{#N/A,#N/A,TRUE,"Cover";#N/A,#N/A,TRUE,"Conts";#N/A,#N/A,TRUE,"VOS";#N/A,#N/A,TRUE,"Warrington";#N/A,#N/A,TRUE,"Widnes"}</definedName>
    <definedName name="ergega" localSheetId="8" hidden="1">{#N/A,#N/A,TRUE,"Cover";#N/A,#N/A,TRUE,"Conts";#N/A,#N/A,TRUE,"VOS";#N/A,#N/A,TRUE,"Warrington";#N/A,#N/A,TRUE,"Widnes"}</definedName>
    <definedName name="ergega" hidden="1">{#N/A,#N/A,TRUE,"Cover";#N/A,#N/A,TRUE,"Conts";#N/A,#N/A,TRUE,"VOS";#N/A,#N/A,TRUE,"Warrington";#N/A,#N/A,TRUE,"Widnes"}</definedName>
    <definedName name="ergtaeg" localSheetId="9" hidden="1">{#N/A,#N/A,TRUE,"Cover";#N/A,#N/A,TRUE,"Conts";#N/A,#N/A,TRUE,"VOS";#N/A,#N/A,TRUE,"Warrington";#N/A,#N/A,TRUE,"Widnes"}</definedName>
    <definedName name="ergtaeg" localSheetId="4" hidden="1">{#N/A,#N/A,TRUE,"Cover";#N/A,#N/A,TRUE,"Conts";#N/A,#N/A,TRUE,"VOS";#N/A,#N/A,TRUE,"Warrington";#N/A,#N/A,TRUE,"Widnes"}</definedName>
    <definedName name="ergtaeg" localSheetId="19" hidden="1">{#N/A,#N/A,TRUE,"Cover";#N/A,#N/A,TRUE,"Conts";#N/A,#N/A,TRUE,"VOS";#N/A,#N/A,TRUE,"Warrington";#N/A,#N/A,TRUE,"Widnes"}</definedName>
    <definedName name="ergtaeg" localSheetId="11" hidden="1">{#N/A,#N/A,TRUE,"Cover";#N/A,#N/A,TRUE,"Conts";#N/A,#N/A,TRUE,"VOS";#N/A,#N/A,TRUE,"Warrington";#N/A,#N/A,TRUE,"Widnes"}</definedName>
    <definedName name="ergtaeg" localSheetId="7" hidden="1">{#N/A,#N/A,TRUE,"Cover";#N/A,#N/A,TRUE,"Conts";#N/A,#N/A,TRUE,"VOS";#N/A,#N/A,TRUE,"Warrington";#N/A,#N/A,TRUE,"Widnes"}</definedName>
    <definedName name="ergtaeg" localSheetId="18" hidden="1">{#N/A,#N/A,TRUE,"Cover";#N/A,#N/A,TRUE,"Conts";#N/A,#N/A,TRUE,"VOS";#N/A,#N/A,TRUE,"Warrington";#N/A,#N/A,TRUE,"Widnes"}</definedName>
    <definedName name="ergtaeg" localSheetId="3" hidden="1">{#N/A,#N/A,TRUE,"Cover";#N/A,#N/A,TRUE,"Conts";#N/A,#N/A,TRUE,"VOS";#N/A,#N/A,TRUE,"Warrington";#N/A,#N/A,TRUE,"Widnes"}</definedName>
    <definedName name="ergtaeg" localSheetId="8" hidden="1">{#N/A,#N/A,TRUE,"Cover";#N/A,#N/A,TRUE,"Conts";#N/A,#N/A,TRUE,"VOS";#N/A,#N/A,TRUE,"Warrington";#N/A,#N/A,TRUE,"Widnes"}</definedName>
    <definedName name="ergtaeg" hidden="1">{#N/A,#N/A,TRUE,"Cover";#N/A,#N/A,TRUE,"Conts";#N/A,#N/A,TRUE,"VOS";#N/A,#N/A,TRUE,"Warrington";#N/A,#N/A,TRUE,"Widnes"}</definedName>
    <definedName name="ersyy" localSheetId="9" hidden="1">{#N/A,#N/A,TRUE,"Cover";#N/A,#N/A,TRUE,"Conts";#N/A,#N/A,TRUE,"VOS";#N/A,#N/A,TRUE,"Warrington";#N/A,#N/A,TRUE,"Widnes"}</definedName>
    <definedName name="ersyy" localSheetId="4" hidden="1">{#N/A,#N/A,TRUE,"Cover";#N/A,#N/A,TRUE,"Conts";#N/A,#N/A,TRUE,"VOS";#N/A,#N/A,TRUE,"Warrington";#N/A,#N/A,TRUE,"Widnes"}</definedName>
    <definedName name="ersyy" localSheetId="19" hidden="1">{#N/A,#N/A,TRUE,"Cover";#N/A,#N/A,TRUE,"Conts";#N/A,#N/A,TRUE,"VOS";#N/A,#N/A,TRUE,"Warrington";#N/A,#N/A,TRUE,"Widnes"}</definedName>
    <definedName name="ersyy" localSheetId="11" hidden="1">{#N/A,#N/A,TRUE,"Cover";#N/A,#N/A,TRUE,"Conts";#N/A,#N/A,TRUE,"VOS";#N/A,#N/A,TRUE,"Warrington";#N/A,#N/A,TRUE,"Widnes"}</definedName>
    <definedName name="ersyy" localSheetId="7" hidden="1">{#N/A,#N/A,TRUE,"Cover";#N/A,#N/A,TRUE,"Conts";#N/A,#N/A,TRUE,"VOS";#N/A,#N/A,TRUE,"Warrington";#N/A,#N/A,TRUE,"Widnes"}</definedName>
    <definedName name="ersyy" localSheetId="18" hidden="1">{#N/A,#N/A,TRUE,"Cover";#N/A,#N/A,TRUE,"Conts";#N/A,#N/A,TRUE,"VOS";#N/A,#N/A,TRUE,"Warrington";#N/A,#N/A,TRUE,"Widnes"}</definedName>
    <definedName name="ersyy" localSheetId="3" hidden="1">{#N/A,#N/A,TRUE,"Cover";#N/A,#N/A,TRUE,"Conts";#N/A,#N/A,TRUE,"VOS";#N/A,#N/A,TRUE,"Warrington";#N/A,#N/A,TRUE,"Widnes"}</definedName>
    <definedName name="ersyy" localSheetId="8" hidden="1">{#N/A,#N/A,TRUE,"Cover";#N/A,#N/A,TRUE,"Conts";#N/A,#N/A,TRUE,"VOS";#N/A,#N/A,TRUE,"Warrington";#N/A,#N/A,TRUE,"Widnes"}</definedName>
    <definedName name="ersyy" hidden="1">{#N/A,#N/A,TRUE,"Cover";#N/A,#N/A,TRUE,"Conts";#N/A,#N/A,TRUE,"VOS";#N/A,#N/A,TRUE,"Warrington";#N/A,#N/A,TRUE,"Widnes"}</definedName>
    <definedName name="ertertyry" localSheetId="9" hidden="1">{#N/A,#N/A,TRUE,"Cover";#N/A,#N/A,TRUE,"Conts";#N/A,#N/A,TRUE,"VOS";#N/A,#N/A,TRUE,"Warrington";#N/A,#N/A,TRUE,"Widnes"}</definedName>
    <definedName name="ertertyry" localSheetId="4" hidden="1">{#N/A,#N/A,TRUE,"Cover";#N/A,#N/A,TRUE,"Conts";#N/A,#N/A,TRUE,"VOS";#N/A,#N/A,TRUE,"Warrington";#N/A,#N/A,TRUE,"Widnes"}</definedName>
    <definedName name="ertertyry" localSheetId="19" hidden="1">{#N/A,#N/A,TRUE,"Cover";#N/A,#N/A,TRUE,"Conts";#N/A,#N/A,TRUE,"VOS";#N/A,#N/A,TRUE,"Warrington";#N/A,#N/A,TRUE,"Widnes"}</definedName>
    <definedName name="ertertyry" localSheetId="11" hidden="1">{#N/A,#N/A,TRUE,"Cover";#N/A,#N/A,TRUE,"Conts";#N/A,#N/A,TRUE,"VOS";#N/A,#N/A,TRUE,"Warrington";#N/A,#N/A,TRUE,"Widnes"}</definedName>
    <definedName name="ertertyry" localSheetId="7" hidden="1">{#N/A,#N/A,TRUE,"Cover";#N/A,#N/A,TRUE,"Conts";#N/A,#N/A,TRUE,"VOS";#N/A,#N/A,TRUE,"Warrington";#N/A,#N/A,TRUE,"Widnes"}</definedName>
    <definedName name="ertertyry" localSheetId="18" hidden="1">{#N/A,#N/A,TRUE,"Cover";#N/A,#N/A,TRUE,"Conts";#N/A,#N/A,TRUE,"VOS";#N/A,#N/A,TRUE,"Warrington";#N/A,#N/A,TRUE,"Widnes"}</definedName>
    <definedName name="ertertyry" localSheetId="3" hidden="1">{#N/A,#N/A,TRUE,"Cover";#N/A,#N/A,TRUE,"Conts";#N/A,#N/A,TRUE,"VOS";#N/A,#N/A,TRUE,"Warrington";#N/A,#N/A,TRUE,"Widnes"}</definedName>
    <definedName name="ertertyry" localSheetId="8" hidden="1">{#N/A,#N/A,TRUE,"Cover";#N/A,#N/A,TRUE,"Conts";#N/A,#N/A,TRUE,"VOS";#N/A,#N/A,TRUE,"Warrington";#N/A,#N/A,TRUE,"Widnes"}</definedName>
    <definedName name="ertertyry" hidden="1">{#N/A,#N/A,TRUE,"Cover";#N/A,#N/A,TRUE,"Conts";#N/A,#N/A,TRUE,"VOS";#N/A,#N/A,TRUE,"Warrington";#N/A,#N/A,TRUE,"Widnes"}</definedName>
    <definedName name="erterydrutru" localSheetId="9" hidden="1">{#N/A,#N/A,TRUE,"Cover";#N/A,#N/A,TRUE,"Conts";#N/A,#N/A,TRUE,"VOS";#N/A,#N/A,TRUE,"Warrington";#N/A,#N/A,TRUE,"Widnes"}</definedName>
    <definedName name="erterydrutru" localSheetId="4" hidden="1">{#N/A,#N/A,TRUE,"Cover";#N/A,#N/A,TRUE,"Conts";#N/A,#N/A,TRUE,"VOS";#N/A,#N/A,TRUE,"Warrington";#N/A,#N/A,TRUE,"Widnes"}</definedName>
    <definedName name="erterydrutru" localSheetId="19" hidden="1">{#N/A,#N/A,TRUE,"Cover";#N/A,#N/A,TRUE,"Conts";#N/A,#N/A,TRUE,"VOS";#N/A,#N/A,TRUE,"Warrington";#N/A,#N/A,TRUE,"Widnes"}</definedName>
    <definedName name="erterydrutru" localSheetId="11" hidden="1">{#N/A,#N/A,TRUE,"Cover";#N/A,#N/A,TRUE,"Conts";#N/A,#N/A,TRUE,"VOS";#N/A,#N/A,TRUE,"Warrington";#N/A,#N/A,TRUE,"Widnes"}</definedName>
    <definedName name="erterydrutru" localSheetId="7" hidden="1">{#N/A,#N/A,TRUE,"Cover";#N/A,#N/A,TRUE,"Conts";#N/A,#N/A,TRUE,"VOS";#N/A,#N/A,TRUE,"Warrington";#N/A,#N/A,TRUE,"Widnes"}</definedName>
    <definedName name="erterydrutru" localSheetId="18" hidden="1">{#N/A,#N/A,TRUE,"Cover";#N/A,#N/A,TRUE,"Conts";#N/A,#N/A,TRUE,"VOS";#N/A,#N/A,TRUE,"Warrington";#N/A,#N/A,TRUE,"Widnes"}</definedName>
    <definedName name="erterydrutru" localSheetId="3" hidden="1">{#N/A,#N/A,TRUE,"Cover";#N/A,#N/A,TRUE,"Conts";#N/A,#N/A,TRUE,"VOS";#N/A,#N/A,TRUE,"Warrington";#N/A,#N/A,TRUE,"Widnes"}</definedName>
    <definedName name="erterydrutru" localSheetId="8" hidden="1">{#N/A,#N/A,TRUE,"Cover";#N/A,#N/A,TRUE,"Conts";#N/A,#N/A,TRUE,"VOS";#N/A,#N/A,TRUE,"Warrington";#N/A,#N/A,TRUE,"Widnes"}</definedName>
    <definedName name="erterydrutru" hidden="1">{#N/A,#N/A,TRUE,"Cover";#N/A,#N/A,TRUE,"Conts";#N/A,#N/A,TRUE,"VOS";#N/A,#N/A,TRUE,"Warrington";#N/A,#N/A,TRUE,"Widnes"}</definedName>
    <definedName name="erteysry" localSheetId="9" hidden="1">{#N/A,#N/A,TRUE,"Cover";#N/A,#N/A,TRUE,"Conts";#N/A,#N/A,TRUE,"VOS";#N/A,#N/A,TRUE,"Warrington";#N/A,#N/A,TRUE,"Widnes"}</definedName>
    <definedName name="erteysry" localSheetId="4" hidden="1">{#N/A,#N/A,TRUE,"Cover";#N/A,#N/A,TRUE,"Conts";#N/A,#N/A,TRUE,"VOS";#N/A,#N/A,TRUE,"Warrington";#N/A,#N/A,TRUE,"Widnes"}</definedName>
    <definedName name="erteysry" localSheetId="19" hidden="1">{#N/A,#N/A,TRUE,"Cover";#N/A,#N/A,TRUE,"Conts";#N/A,#N/A,TRUE,"VOS";#N/A,#N/A,TRUE,"Warrington";#N/A,#N/A,TRUE,"Widnes"}</definedName>
    <definedName name="erteysry" localSheetId="11" hidden="1">{#N/A,#N/A,TRUE,"Cover";#N/A,#N/A,TRUE,"Conts";#N/A,#N/A,TRUE,"VOS";#N/A,#N/A,TRUE,"Warrington";#N/A,#N/A,TRUE,"Widnes"}</definedName>
    <definedName name="erteysry" localSheetId="7" hidden="1">{#N/A,#N/A,TRUE,"Cover";#N/A,#N/A,TRUE,"Conts";#N/A,#N/A,TRUE,"VOS";#N/A,#N/A,TRUE,"Warrington";#N/A,#N/A,TRUE,"Widnes"}</definedName>
    <definedName name="erteysry" localSheetId="18" hidden="1">{#N/A,#N/A,TRUE,"Cover";#N/A,#N/A,TRUE,"Conts";#N/A,#N/A,TRUE,"VOS";#N/A,#N/A,TRUE,"Warrington";#N/A,#N/A,TRUE,"Widnes"}</definedName>
    <definedName name="erteysry" localSheetId="3" hidden="1">{#N/A,#N/A,TRUE,"Cover";#N/A,#N/A,TRUE,"Conts";#N/A,#N/A,TRUE,"VOS";#N/A,#N/A,TRUE,"Warrington";#N/A,#N/A,TRUE,"Widnes"}</definedName>
    <definedName name="erteysry" localSheetId="8" hidden="1">{#N/A,#N/A,TRUE,"Cover";#N/A,#N/A,TRUE,"Conts";#N/A,#N/A,TRUE,"VOS";#N/A,#N/A,TRUE,"Warrington";#N/A,#N/A,TRUE,"Widnes"}</definedName>
    <definedName name="erteysry" hidden="1">{#N/A,#N/A,TRUE,"Cover";#N/A,#N/A,TRUE,"Conts";#N/A,#N/A,TRUE,"VOS";#N/A,#N/A,TRUE,"Warrington";#N/A,#N/A,TRUE,"Widnes"}</definedName>
    <definedName name="eryr" localSheetId="9" hidden="1">{#N/A,#N/A,TRUE,"Cover";#N/A,#N/A,TRUE,"Conts";#N/A,#N/A,TRUE,"VOS";#N/A,#N/A,TRUE,"Warrington";#N/A,#N/A,TRUE,"Widnes"}</definedName>
    <definedName name="eryr" localSheetId="4" hidden="1">{#N/A,#N/A,TRUE,"Cover";#N/A,#N/A,TRUE,"Conts";#N/A,#N/A,TRUE,"VOS";#N/A,#N/A,TRUE,"Warrington";#N/A,#N/A,TRUE,"Widnes"}</definedName>
    <definedName name="eryr" localSheetId="19" hidden="1">{#N/A,#N/A,TRUE,"Cover";#N/A,#N/A,TRUE,"Conts";#N/A,#N/A,TRUE,"VOS";#N/A,#N/A,TRUE,"Warrington";#N/A,#N/A,TRUE,"Widnes"}</definedName>
    <definedName name="eryr" localSheetId="11" hidden="1">{#N/A,#N/A,TRUE,"Cover";#N/A,#N/A,TRUE,"Conts";#N/A,#N/A,TRUE,"VOS";#N/A,#N/A,TRUE,"Warrington";#N/A,#N/A,TRUE,"Widnes"}</definedName>
    <definedName name="eryr" localSheetId="7" hidden="1">{#N/A,#N/A,TRUE,"Cover";#N/A,#N/A,TRUE,"Conts";#N/A,#N/A,TRUE,"VOS";#N/A,#N/A,TRUE,"Warrington";#N/A,#N/A,TRUE,"Widnes"}</definedName>
    <definedName name="eryr" localSheetId="18" hidden="1">{#N/A,#N/A,TRUE,"Cover";#N/A,#N/A,TRUE,"Conts";#N/A,#N/A,TRUE,"VOS";#N/A,#N/A,TRUE,"Warrington";#N/A,#N/A,TRUE,"Widnes"}</definedName>
    <definedName name="eryr" localSheetId="3" hidden="1">{#N/A,#N/A,TRUE,"Cover";#N/A,#N/A,TRUE,"Conts";#N/A,#N/A,TRUE,"VOS";#N/A,#N/A,TRUE,"Warrington";#N/A,#N/A,TRUE,"Widnes"}</definedName>
    <definedName name="eryr" localSheetId="8" hidden="1">{#N/A,#N/A,TRUE,"Cover";#N/A,#N/A,TRUE,"Conts";#N/A,#N/A,TRUE,"VOS";#N/A,#N/A,TRUE,"Warrington";#N/A,#N/A,TRUE,"Widnes"}</definedName>
    <definedName name="eryr" hidden="1">{#N/A,#N/A,TRUE,"Cover";#N/A,#N/A,TRUE,"Conts";#N/A,#N/A,TRUE,"VOS";#N/A,#N/A,TRUE,"Warrington";#N/A,#N/A,TRUE,"Widnes"}</definedName>
    <definedName name="eryrutru" localSheetId="9" hidden="1">{#N/A,#N/A,TRUE,"Cover";#N/A,#N/A,TRUE,"Conts";#N/A,#N/A,TRUE,"VOS";#N/A,#N/A,TRUE,"Warrington";#N/A,#N/A,TRUE,"Widnes"}</definedName>
    <definedName name="eryrutru" localSheetId="4" hidden="1">{#N/A,#N/A,TRUE,"Cover";#N/A,#N/A,TRUE,"Conts";#N/A,#N/A,TRUE,"VOS";#N/A,#N/A,TRUE,"Warrington";#N/A,#N/A,TRUE,"Widnes"}</definedName>
    <definedName name="eryrutru" localSheetId="19" hidden="1">{#N/A,#N/A,TRUE,"Cover";#N/A,#N/A,TRUE,"Conts";#N/A,#N/A,TRUE,"VOS";#N/A,#N/A,TRUE,"Warrington";#N/A,#N/A,TRUE,"Widnes"}</definedName>
    <definedName name="eryrutru" localSheetId="11" hidden="1">{#N/A,#N/A,TRUE,"Cover";#N/A,#N/A,TRUE,"Conts";#N/A,#N/A,TRUE,"VOS";#N/A,#N/A,TRUE,"Warrington";#N/A,#N/A,TRUE,"Widnes"}</definedName>
    <definedName name="eryrutru" localSheetId="7" hidden="1">{#N/A,#N/A,TRUE,"Cover";#N/A,#N/A,TRUE,"Conts";#N/A,#N/A,TRUE,"VOS";#N/A,#N/A,TRUE,"Warrington";#N/A,#N/A,TRUE,"Widnes"}</definedName>
    <definedName name="eryrutru" localSheetId="18" hidden="1">{#N/A,#N/A,TRUE,"Cover";#N/A,#N/A,TRUE,"Conts";#N/A,#N/A,TRUE,"VOS";#N/A,#N/A,TRUE,"Warrington";#N/A,#N/A,TRUE,"Widnes"}</definedName>
    <definedName name="eryrutru" localSheetId="3" hidden="1">{#N/A,#N/A,TRUE,"Cover";#N/A,#N/A,TRUE,"Conts";#N/A,#N/A,TRUE,"VOS";#N/A,#N/A,TRUE,"Warrington";#N/A,#N/A,TRUE,"Widnes"}</definedName>
    <definedName name="eryrutru" localSheetId="8" hidden="1">{#N/A,#N/A,TRUE,"Cover";#N/A,#N/A,TRUE,"Conts";#N/A,#N/A,TRUE,"VOS";#N/A,#N/A,TRUE,"Warrington";#N/A,#N/A,TRUE,"Widnes"}</definedName>
    <definedName name="eryrutru" hidden="1">{#N/A,#N/A,TRUE,"Cover";#N/A,#N/A,TRUE,"Conts";#N/A,#N/A,TRUE,"VOS";#N/A,#N/A,TRUE,"Warrington";#N/A,#N/A,TRUE,"Widnes"}</definedName>
    <definedName name="erytrh" localSheetId="9" hidden="1">{#N/A,#N/A,TRUE,"Cover";#N/A,#N/A,TRUE,"Conts";#N/A,#N/A,TRUE,"VOS";#N/A,#N/A,TRUE,"Warrington";#N/A,#N/A,TRUE,"Widnes"}</definedName>
    <definedName name="erytrh" localSheetId="4" hidden="1">{#N/A,#N/A,TRUE,"Cover";#N/A,#N/A,TRUE,"Conts";#N/A,#N/A,TRUE,"VOS";#N/A,#N/A,TRUE,"Warrington";#N/A,#N/A,TRUE,"Widnes"}</definedName>
    <definedName name="erytrh" localSheetId="19" hidden="1">{#N/A,#N/A,TRUE,"Cover";#N/A,#N/A,TRUE,"Conts";#N/A,#N/A,TRUE,"VOS";#N/A,#N/A,TRUE,"Warrington";#N/A,#N/A,TRUE,"Widnes"}</definedName>
    <definedName name="erytrh" localSheetId="11" hidden="1">{#N/A,#N/A,TRUE,"Cover";#N/A,#N/A,TRUE,"Conts";#N/A,#N/A,TRUE,"VOS";#N/A,#N/A,TRUE,"Warrington";#N/A,#N/A,TRUE,"Widnes"}</definedName>
    <definedName name="erytrh" localSheetId="7" hidden="1">{#N/A,#N/A,TRUE,"Cover";#N/A,#N/A,TRUE,"Conts";#N/A,#N/A,TRUE,"VOS";#N/A,#N/A,TRUE,"Warrington";#N/A,#N/A,TRUE,"Widnes"}</definedName>
    <definedName name="erytrh" localSheetId="18" hidden="1">{#N/A,#N/A,TRUE,"Cover";#N/A,#N/A,TRUE,"Conts";#N/A,#N/A,TRUE,"VOS";#N/A,#N/A,TRUE,"Warrington";#N/A,#N/A,TRUE,"Widnes"}</definedName>
    <definedName name="erytrh" localSheetId="3" hidden="1">{#N/A,#N/A,TRUE,"Cover";#N/A,#N/A,TRUE,"Conts";#N/A,#N/A,TRUE,"VOS";#N/A,#N/A,TRUE,"Warrington";#N/A,#N/A,TRUE,"Widnes"}</definedName>
    <definedName name="erytrh" localSheetId="8" hidden="1">{#N/A,#N/A,TRUE,"Cover";#N/A,#N/A,TRUE,"Conts";#N/A,#N/A,TRUE,"VOS";#N/A,#N/A,TRUE,"Warrington";#N/A,#N/A,TRUE,"Widnes"}</definedName>
    <definedName name="erytrh" hidden="1">{#N/A,#N/A,TRUE,"Cover";#N/A,#N/A,TRUE,"Conts";#N/A,#N/A,TRUE,"VOS";#N/A,#N/A,TRUE,"Warrington";#N/A,#N/A,TRUE,"Widnes"}</definedName>
    <definedName name="erytuui" localSheetId="9" hidden="1">{#N/A,#N/A,TRUE,"Cover";#N/A,#N/A,TRUE,"Conts";#N/A,#N/A,TRUE,"VOS";#N/A,#N/A,TRUE,"Warrington";#N/A,#N/A,TRUE,"Widnes"}</definedName>
    <definedName name="erytuui" localSheetId="4" hidden="1">{#N/A,#N/A,TRUE,"Cover";#N/A,#N/A,TRUE,"Conts";#N/A,#N/A,TRUE,"VOS";#N/A,#N/A,TRUE,"Warrington";#N/A,#N/A,TRUE,"Widnes"}</definedName>
    <definedName name="erytuui" localSheetId="19" hidden="1">{#N/A,#N/A,TRUE,"Cover";#N/A,#N/A,TRUE,"Conts";#N/A,#N/A,TRUE,"VOS";#N/A,#N/A,TRUE,"Warrington";#N/A,#N/A,TRUE,"Widnes"}</definedName>
    <definedName name="erytuui" localSheetId="11" hidden="1">{#N/A,#N/A,TRUE,"Cover";#N/A,#N/A,TRUE,"Conts";#N/A,#N/A,TRUE,"VOS";#N/A,#N/A,TRUE,"Warrington";#N/A,#N/A,TRUE,"Widnes"}</definedName>
    <definedName name="erytuui" localSheetId="7" hidden="1">{#N/A,#N/A,TRUE,"Cover";#N/A,#N/A,TRUE,"Conts";#N/A,#N/A,TRUE,"VOS";#N/A,#N/A,TRUE,"Warrington";#N/A,#N/A,TRUE,"Widnes"}</definedName>
    <definedName name="erytuui" localSheetId="18" hidden="1">{#N/A,#N/A,TRUE,"Cover";#N/A,#N/A,TRUE,"Conts";#N/A,#N/A,TRUE,"VOS";#N/A,#N/A,TRUE,"Warrington";#N/A,#N/A,TRUE,"Widnes"}</definedName>
    <definedName name="erytuui" localSheetId="3" hidden="1">{#N/A,#N/A,TRUE,"Cover";#N/A,#N/A,TRUE,"Conts";#N/A,#N/A,TRUE,"VOS";#N/A,#N/A,TRUE,"Warrington";#N/A,#N/A,TRUE,"Widnes"}</definedName>
    <definedName name="erytuui" localSheetId="8" hidden="1">{#N/A,#N/A,TRUE,"Cover";#N/A,#N/A,TRUE,"Conts";#N/A,#N/A,TRUE,"VOS";#N/A,#N/A,TRUE,"Warrington";#N/A,#N/A,TRUE,"Widnes"}</definedName>
    <definedName name="erytuui" hidden="1">{#N/A,#N/A,TRUE,"Cover";#N/A,#N/A,TRUE,"Conts";#N/A,#N/A,TRUE,"VOS";#N/A,#N/A,TRUE,"Warrington";#N/A,#N/A,TRUE,"Widnes"}</definedName>
    <definedName name="eryytrysy" localSheetId="9" hidden="1">{#N/A,#N/A,TRUE,"Cover";#N/A,#N/A,TRUE,"Conts";#N/A,#N/A,TRUE,"VOS";#N/A,#N/A,TRUE,"Warrington";#N/A,#N/A,TRUE,"Widnes"}</definedName>
    <definedName name="eryytrysy" localSheetId="4" hidden="1">{#N/A,#N/A,TRUE,"Cover";#N/A,#N/A,TRUE,"Conts";#N/A,#N/A,TRUE,"VOS";#N/A,#N/A,TRUE,"Warrington";#N/A,#N/A,TRUE,"Widnes"}</definedName>
    <definedName name="eryytrysy" localSheetId="19" hidden="1">{#N/A,#N/A,TRUE,"Cover";#N/A,#N/A,TRUE,"Conts";#N/A,#N/A,TRUE,"VOS";#N/A,#N/A,TRUE,"Warrington";#N/A,#N/A,TRUE,"Widnes"}</definedName>
    <definedName name="eryytrysy" localSheetId="11" hidden="1">{#N/A,#N/A,TRUE,"Cover";#N/A,#N/A,TRUE,"Conts";#N/A,#N/A,TRUE,"VOS";#N/A,#N/A,TRUE,"Warrington";#N/A,#N/A,TRUE,"Widnes"}</definedName>
    <definedName name="eryytrysy" localSheetId="7" hidden="1">{#N/A,#N/A,TRUE,"Cover";#N/A,#N/A,TRUE,"Conts";#N/A,#N/A,TRUE,"VOS";#N/A,#N/A,TRUE,"Warrington";#N/A,#N/A,TRUE,"Widnes"}</definedName>
    <definedName name="eryytrysy" localSheetId="18" hidden="1">{#N/A,#N/A,TRUE,"Cover";#N/A,#N/A,TRUE,"Conts";#N/A,#N/A,TRUE,"VOS";#N/A,#N/A,TRUE,"Warrington";#N/A,#N/A,TRUE,"Widnes"}</definedName>
    <definedName name="eryytrysy" localSheetId="3" hidden="1">{#N/A,#N/A,TRUE,"Cover";#N/A,#N/A,TRUE,"Conts";#N/A,#N/A,TRUE,"VOS";#N/A,#N/A,TRUE,"Warrington";#N/A,#N/A,TRUE,"Widnes"}</definedName>
    <definedName name="eryytrysy" localSheetId="8" hidden="1">{#N/A,#N/A,TRUE,"Cover";#N/A,#N/A,TRUE,"Conts";#N/A,#N/A,TRUE,"VOS";#N/A,#N/A,TRUE,"Warrington";#N/A,#N/A,TRUE,"Widnes"}</definedName>
    <definedName name="eryytrysy" hidden="1">{#N/A,#N/A,TRUE,"Cover";#N/A,#N/A,TRUE,"Conts";#N/A,#N/A,TRUE,"VOS";#N/A,#N/A,TRUE,"Warrington";#N/A,#N/A,TRUE,"Widnes"}</definedName>
    <definedName name="ES">#REF!</definedName>
    <definedName name="ESA">#REF!</definedName>
    <definedName name="estetystry" localSheetId="9" hidden="1">{#N/A,#N/A,TRUE,"Cover";#N/A,#N/A,TRUE,"Conts";#N/A,#N/A,TRUE,"VOS";#N/A,#N/A,TRUE,"Warrington";#N/A,#N/A,TRUE,"Widnes"}</definedName>
    <definedName name="estetystry" localSheetId="4" hidden="1">{#N/A,#N/A,TRUE,"Cover";#N/A,#N/A,TRUE,"Conts";#N/A,#N/A,TRUE,"VOS";#N/A,#N/A,TRUE,"Warrington";#N/A,#N/A,TRUE,"Widnes"}</definedName>
    <definedName name="estetystry" localSheetId="19" hidden="1">{#N/A,#N/A,TRUE,"Cover";#N/A,#N/A,TRUE,"Conts";#N/A,#N/A,TRUE,"VOS";#N/A,#N/A,TRUE,"Warrington";#N/A,#N/A,TRUE,"Widnes"}</definedName>
    <definedName name="estetystry" localSheetId="11" hidden="1">{#N/A,#N/A,TRUE,"Cover";#N/A,#N/A,TRUE,"Conts";#N/A,#N/A,TRUE,"VOS";#N/A,#N/A,TRUE,"Warrington";#N/A,#N/A,TRUE,"Widnes"}</definedName>
    <definedName name="estetystry" localSheetId="7" hidden="1">{#N/A,#N/A,TRUE,"Cover";#N/A,#N/A,TRUE,"Conts";#N/A,#N/A,TRUE,"VOS";#N/A,#N/A,TRUE,"Warrington";#N/A,#N/A,TRUE,"Widnes"}</definedName>
    <definedName name="estetystry" localSheetId="18" hidden="1">{#N/A,#N/A,TRUE,"Cover";#N/A,#N/A,TRUE,"Conts";#N/A,#N/A,TRUE,"VOS";#N/A,#N/A,TRUE,"Warrington";#N/A,#N/A,TRUE,"Widnes"}</definedName>
    <definedName name="estetystry" localSheetId="3" hidden="1">{#N/A,#N/A,TRUE,"Cover";#N/A,#N/A,TRUE,"Conts";#N/A,#N/A,TRUE,"VOS";#N/A,#N/A,TRUE,"Warrington";#N/A,#N/A,TRUE,"Widnes"}</definedName>
    <definedName name="estetystry" localSheetId="8" hidden="1">{#N/A,#N/A,TRUE,"Cover";#N/A,#N/A,TRUE,"Conts";#N/A,#N/A,TRUE,"VOS";#N/A,#N/A,TRUE,"Warrington";#N/A,#N/A,TRUE,"Widnes"}</definedName>
    <definedName name="estetystry" hidden="1">{#N/A,#N/A,TRUE,"Cover";#N/A,#N/A,TRUE,"Conts";#N/A,#N/A,TRUE,"VOS";#N/A,#N/A,TRUE,"Warrington";#N/A,#N/A,TRUE,"Widnes"}</definedName>
    <definedName name="estimateb" localSheetId="9" hidden="1">{#N/A,#N/A,TRUE,"Cover";#N/A,#N/A,TRUE,"Conts";#N/A,#N/A,TRUE,"VOS";#N/A,#N/A,TRUE,"Warrington";#N/A,#N/A,TRUE,"Widnes"}</definedName>
    <definedName name="estimateb" localSheetId="4" hidden="1">{#N/A,#N/A,TRUE,"Cover";#N/A,#N/A,TRUE,"Conts";#N/A,#N/A,TRUE,"VOS";#N/A,#N/A,TRUE,"Warrington";#N/A,#N/A,TRUE,"Widnes"}</definedName>
    <definedName name="estimateb" localSheetId="19" hidden="1">{#N/A,#N/A,TRUE,"Cover";#N/A,#N/A,TRUE,"Conts";#N/A,#N/A,TRUE,"VOS";#N/A,#N/A,TRUE,"Warrington";#N/A,#N/A,TRUE,"Widnes"}</definedName>
    <definedName name="estimateb" localSheetId="11" hidden="1">{#N/A,#N/A,TRUE,"Cover";#N/A,#N/A,TRUE,"Conts";#N/A,#N/A,TRUE,"VOS";#N/A,#N/A,TRUE,"Warrington";#N/A,#N/A,TRUE,"Widnes"}</definedName>
    <definedName name="estimateb" localSheetId="7" hidden="1">{#N/A,#N/A,TRUE,"Cover";#N/A,#N/A,TRUE,"Conts";#N/A,#N/A,TRUE,"VOS";#N/A,#N/A,TRUE,"Warrington";#N/A,#N/A,TRUE,"Widnes"}</definedName>
    <definedName name="estimateb" localSheetId="18" hidden="1">{#N/A,#N/A,TRUE,"Cover";#N/A,#N/A,TRUE,"Conts";#N/A,#N/A,TRUE,"VOS";#N/A,#N/A,TRUE,"Warrington";#N/A,#N/A,TRUE,"Widnes"}</definedName>
    <definedName name="estimateb" localSheetId="3" hidden="1">{#N/A,#N/A,TRUE,"Cover";#N/A,#N/A,TRUE,"Conts";#N/A,#N/A,TRUE,"VOS";#N/A,#N/A,TRUE,"Warrington";#N/A,#N/A,TRUE,"Widnes"}</definedName>
    <definedName name="estimateb" localSheetId="8" hidden="1">{#N/A,#N/A,TRUE,"Cover";#N/A,#N/A,TRUE,"Conts";#N/A,#N/A,TRUE,"VOS";#N/A,#N/A,TRUE,"Warrington";#N/A,#N/A,TRUE,"Widnes"}</definedName>
    <definedName name="estimateb" hidden="1">{#N/A,#N/A,TRUE,"Cover";#N/A,#N/A,TRUE,"Conts";#N/A,#N/A,TRUE,"VOS";#N/A,#N/A,TRUE,"Warrington";#N/A,#N/A,TRUE,"Widnes"}</definedName>
    <definedName name="etertyr" localSheetId="9" hidden="1">{#N/A,#N/A,TRUE,"Cover";#N/A,#N/A,TRUE,"Conts";#N/A,#N/A,TRUE,"VOS";#N/A,#N/A,TRUE,"Warrington";#N/A,#N/A,TRUE,"Widnes"}</definedName>
    <definedName name="etertyr" localSheetId="4" hidden="1">{#N/A,#N/A,TRUE,"Cover";#N/A,#N/A,TRUE,"Conts";#N/A,#N/A,TRUE,"VOS";#N/A,#N/A,TRUE,"Warrington";#N/A,#N/A,TRUE,"Widnes"}</definedName>
    <definedName name="etertyr" localSheetId="19" hidden="1">{#N/A,#N/A,TRUE,"Cover";#N/A,#N/A,TRUE,"Conts";#N/A,#N/A,TRUE,"VOS";#N/A,#N/A,TRUE,"Warrington";#N/A,#N/A,TRUE,"Widnes"}</definedName>
    <definedName name="etertyr" localSheetId="11" hidden="1">{#N/A,#N/A,TRUE,"Cover";#N/A,#N/A,TRUE,"Conts";#N/A,#N/A,TRUE,"VOS";#N/A,#N/A,TRUE,"Warrington";#N/A,#N/A,TRUE,"Widnes"}</definedName>
    <definedName name="etertyr" localSheetId="7" hidden="1">{#N/A,#N/A,TRUE,"Cover";#N/A,#N/A,TRUE,"Conts";#N/A,#N/A,TRUE,"VOS";#N/A,#N/A,TRUE,"Warrington";#N/A,#N/A,TRUE,"Widnes"}</definedName>
    <definedName name="etertyr" localSheetId="18" hidden="1">{#N/A,#N/A,TRUE,"Cover";#N/A,#N/A,TRUE,"Conts";#N/A,#N/A,TRUE,"VOS";#N/A,#N/A,TRUE,"Warrington";#N/A,#N/A,TRUE,"Widnes"}</definedName>
    <definedName name="etertyr" localSheetId="3" hidden="1">{#N/A,#N/A,TRUE,"Cover";#N/A,#N/A,TRUE,"Conts";#N/A,#N/A,TRUE,"VOS";#N/A,#N/A,TRUE,"Warrington";#N/A,#N/A,TRUE,"Widnes"}</definedName>
    <definedName name="etertyr" localSheetId="8" hidden="1">{#N/A,#N/A,TRUE,"Cover";#N/A,#N/A,TRUE,"Conts";#N/A,#N/A,TRUE,"VOS";#N/A,#N/A,TRUE,"Warrington";#N/A,#N/A,TRUE,"Widnes"}</definedName>
    <definedName name="etertyr" hidden="1">{#N/A,#N/A,TRUE,"Cover";#N/A,#N/A,TRUE,"Conts";#N/A,#N/A,TRUE,"VOS";#N/A,#N/A,TRUE,"Warrington";#N/A,#N/A,TRUE,"Widnes"}</definedName>
    <definedName name="etetert" localSheetId="9" hidden="1">{#N/A,#N/A,TRUE,"Cover";#N/A,#N/A,TRUE,"Conts";#N/A,#N/A,TRUE,"VOS";#N/A,#N/A,TRUE,"Warrington";#N/A,#N/A,TRUE,"Widnes"}</definedName>
    <definedName name="etetert" localSheetId="4" hidden="1">{#N/A,#N/A,TRUE,"Cover";#N/A,#N/A,TRUE,"Conts";#N/A,#N/A,TRUE,"VOS";#N/A,#N/A,TRUE,"Warrington";#N/A,#N/A,TRUE,"Widnes"}</definedName>
    <definedName name="etetert" localSheetId="19" hidden="1">{#N/A,#N/A,TRUE,"Cover";#N/A,#N/A,TRUE,"Conts";#N/A,#N/A,TRUE,"VOS";#N/A,#N/A,TRUE,"Warrington";#N/A,#N/A,TRUE,"Widnes"}</definedName>
    <definedName name="etetert" localSheetId="11" hidden="1">{#N/A,#N/A,TRUE,"Cover";#N/A,#N/A,TRUE,"Conts";#N/A,#N/A,TRUE,"VOS";#N/A,#N/A,TRUE,"Warrington";#N/A,#N/A,TRUE,"Widnes"}</definedName>
    <definedName name="etetert" localSheetId="7" hidden="1">{#N/A,#N/A,TRUE,"Cover";#N/A,#N/A,TRUE,"Conts";#N/A,#N/A,TRUE,"VOS";#N/A,#N/A,TRUE,"Warrington";#N/A,#N/A,TRUE,"Widnes"}</definedName>
    <definedName name="etetert" localSheetId="18" hidden="1">{#N/A,#N/A,TRUE,"Cover";#N/A,#N/A,TRUE,"Conts";#N/A,#N/A,TRUE,"VOS";#N/A,#N/A,TRUE,"Warrington";#N/A,#N/A,TRUE,"Widnes"}</definedName>
    <definedName name="etetert" localSheetId="3" hidden="1">{#N/A,#N/A,TRUE,"Cover";#N/A,#N/A,TRUE,"Conts";#N/A,#N/A,TRUE,"VOS";#N/A,#N/A,TRUE,"Warrington";#N/A,#N/A,TRUE,"Widnes"}</definedName>
    <definedName name="etetert" localSheetId="8" hidden="1">{#N/A,#N/A,TRUE,"Cover";#N/A,#N/A,TRUE,"Conts";#N/A,#N/A,TRUE,"VOS";#N/A,#N/A,TRUE,"Warrington";#N/A,#N/A,TRUE,"Widnes"}</definedName>
    <definedName name="etetert" hidden="1">{#N/A,#N/A,TRUE,"Cover";#N/A,#N/A,TRUE,"Conts";#N/A,#N/A,TRUE,"VOS";#N/A,#N/A,TRUE,"Warrington";#N/A,#N/A,TRUE,"Widnes"}</definedName>
    <definedName name="etr6str7tuiuo" localSheetId="9" hidden="1">{#N/A,#N/A,TRUE,"Cover";#N/A,#N/A,TRUE,"Conts";#N/A,#N/A,TRUE,"VOS";#N/A,#N/A,TRUE,"Warrington";#N/A,#N/A,TRUE,"Widnes"}</definedName>
    <definedName name="etr6str7tuiuo" localSheetId="4" hidden="1">{#N/A,#N/A,TRUE,"Cover";#N/A,#N/A,TRUE,"Conts";#N/A,#N/A,TRUE,"VOS";#N/A,#N/A,TRUE,"Warrington";#N/A,#N/A,TRUE,"Widnes"}</definedName>
    <definedName name="etr6str7tuiuo" localSheetId="19" hidden="1">{#N/A,#N/A,TRUE,"Cover";#N/A,#N/A,TRUE,"Conts";#N/A,#N/A,TRUE,"VOS";#N/A,#N/A,TRUE,"Warrington";#N/A,#N/A,TRUE,"Widnes"}</definedName>
    <definedName name="etr6str7tuiuo" localSheetId="11" hidden="1">{#N/A,#N/A,TRUE,"Cover";#N/A,#N/A,TRUE,"Conts";#N/A,#N/A,TRUE,"VOS";#N/A,#N/A,TRUE,"Warrington";#N/A,#N/A,TRUE,"Widnes"}</definedName>
    <definedName name="etr6str7tuiuo" localSheetId="7" hidden="1">{#N/A,#N/A,TRUE,"Cover";#N/A,#N/A,TRUE,"Conts";#N/A,#N/A,TRUE,"VOS";#N/A,#N/A,TRUE,"Warrington";#N/A,#N/A,TRUE,"Widnes"}</definedName>
    <definedName name="etr6str7tuiuo" localSheetId="18" hidden="1">{#N/A,#N/A,TRUE,"Cover";#N/A,#N/A,TRUE,"Conts";#N/A,#N/A,TRUE,"VOS";#N/A,#N/A,TRUE,"Warrington";#N/A,#N/A,TRUE,"Widnes"}</definedName>
    <definedName name="etr6str7tuiuo" localSheetId="3" hidden="1">{#N/A,#N/A,TRUE,"Cover";#N/A,#N/A,TRUE,"Conts";#N/A,#N/A,TRUE,"VOS";#N/A,#N/A,TRUE,"Warrington";#N/A,#N/A,TRUE,"Widnes"}</definedName>
    <definedName name="etr6str7tuiuo" localSheetId="8" hidden="1">{#N/A,#N/A,TRUE,"Cover";#N/A,#N/A,TRUE,"Conts";#N/A,#N/A,TRUE,"VOS";#N/A,#N/A,TRUE,"Warrington";#N/A,#N/A,TRUE,"Widnes"}</definedName>
    <definedName name="etr6str7tuiuo" hidden="1">{#N/A,#N/A,TRUE,"Cover";#N/A,#N/A,TRUE,"Conts";#N/A,#N/A,TRUE,"VOS";#N/A,#N/A,TRUE,"Warrington";#N/A,#N/A,TRUE,"Widnes"}</definedName>
    <definedName name="etretyer" localSheetId="9" hidden="1">{#N/A,#N/A,TRUE,"Cover";#N/A,#N/A,TRUE,"Conts";#N/A,#N/A,TRUE,"VOS";#N/A,#N/A,TRUE,"Warrington";#N/A,#N/A,TRUE,"Widnes"}</definedName>
    <definedName name="etretyer" localSheetId="4" hidden="1">{#N/A,#N/A,TRUE,"Cover";#N/A,#N/A,TRUE,"Conts";#N/A,#N/A,TRUE,"VOS";#N/A,#N/A,TRUE,"Warrington";#N/A,#N/A,TRUE,"Widnes"}</definedName>
    <definedName name="etretyer" localSheetId="19" hidden="1">{#N/A,#N/A,TRUE,"Cover";#N/A,#N/A,TRUE,"Conts";#N/A,#N/A,TRUE,"VOS";#N/A,#N/A,TRUE,"Warrington";#N/A,#N/A,TRUE,"Widnes"}</definedName>
    <definedName name="etretyer" localSheetId="11" hidden="1">{#N/A,#N/A,TRUE,"Cover";#N/A,#N/A,TRUE,"Conts";#N/A,#N/A,TRUE,"VOS";#N/A,#N/A,TRUE,"Warrington";#N/A,#N/A,TRUE,"Widnes"}</definedName>
    <definedName name="etretyer" localSheetId="7" hidden="1">{#N/A,#N/A,TRUE,"Cover";#N/A,#N/A,TRUE,"Conts";#N/A,#N/A,TRUE,"VOS";#N/A,#N/A,TRUE,"Warrington";#N/A,#N/A,TRUE,"Widnes"}</definedName>
    <definedName name="etretyer" localSheetId="18" hidden="1">{#N/A,#N/A,TRUE,"Cover";#N/A,#N/A,TRUE,"Conts";#N/A,#N/A,TRUE,"VOS";#N/A,#N/A,TRUE,"Warrington";#N/A,#N/A,TRUE,"Widnes"}</definedName>
    <definedName name="etretyer" localSheetId="3" hidden="1">{#N/A,#N/A,TRUE,"Cover";#N/A,#N/A,TRUE,"Conts";#N/A,#N/A,TRUE,"VOS";#N/A,#N/A,TRUE,"Warrington";#N/A,#N/A,TRUE,"Widnes"}</definedName>
    <definedName name="etretyer" localSheetId="8" hidden="1">{#N/A,#N/A,TRUE,"Cover";#N/A,#N/A,TRUE,"Conts";#N/A,#N/A,TRUE,"VOS";#N/A,#N/A,TRUE,"Warrington";#N/A,#N/A,TRUE,"Widnes"}</definedName>
    <definedName name="etretyer" hidden="1">{#N/A,#N/A,TRUE,"Cover";#N/A,#N/A,TRUE,"Conts";#N/A,#N/A,TRUE,"VOS";#N/A,#N/A,TRUE,"Warrington";#N/A,#N/A,TRUE,"Widnes"}</definedName>
    <definedName name="etyegf" localSheetId="9" hidden="1">{#N/A,#N/A,TRUE,"Cover";#N/A,#N/A,TRUE,"Conts";#N/A,#N/A,TRUE,"VOS";#N/A,#N/A,TRUE,"Warrington";#N/A,#N/A,TRUE,"Widnes"}</definedName>
    <definedName name="etyegf" localSheetId="4" hidden="1">{#N/A,#N/A,TRUE,"Cover";#N/A,#N/A,TRUE,"Conts";#N/A,#N/A,TRUE,"VOS";#N/A,#N/A,TRUE,"Warrington";#N/A,#N/A,TRUE,"Widnes"}</definedName>
    <definedName name="etyegf" localSheetId="19" hidden="1">{#N/A,#N/A,TRUE,"Cover";#N/A,#N/A,TRUE,"Conts";#N/A,#N/A,TRUE,"VOS";#N/A,#N/A,TRUE,"Warrington";#N/A,#N/A,TRUE,"Widnes"}</definedName>
    <definedName name="etyegf" localSheetId="11" hidden="1">{#N/A,#N/A,TRUE,"Cover";#N/A,#N/A,TRUE,"Conts";#N/A,#N/A,TRUE,"VOS";#N/A,#N/A,TRUE,"Warrington";#N/A,#N/A,TRUE,"Widnes"}</definedName>
    <definedName name="etyegf" localSheetId="7" hidden="1">{#N/A,#N/A,TRUE,"Cover";#N/A,#N/A,TRUE,"Conts";#N/A,#N/A,TRUE,"VOS";#N/A,#N/A,TRUE,"Warrington";#N/A,#N/A,TRUE,"Widnes"}</definedName>
    <definedName name="etyegf" localSheetId="18" hidden="1">{#N/A,#N/A,TRUE,"Cover";#N/A,#N/A,TRUE,"Conts";#N/A,#N/A,TRUE,"VOS";#N/A,#N/A,TRUE,"Warrington";#N/A,#N/A,TRUE,"Widnes"}</definedName>
    <definedName name="etyegf" localSheetId="3" hidden="1">{#N/A,#N/A,TRUE,"Cover";#N/A,#N/A,TRUE,"Conts";#N/A,#N/A,TRUE,"VOS";#N/A,#N/A,TRUE,"Warrington";#N/A,#N/A,TRUE,"Widnes"}</definedName>
    <definedName name="etyegf" localSheetId="8" hidden="1">{#N/A,#N/A,TRUE,"Cover";#N/A,#N/A,TRUE,"Conts";#N/A,#N/A,TRUE,"VOS";#N/A,#N/A,TRUE,"Warrington";#N/A,#N/A,TRUE,"Widnes"}</definedName>
    <definedName name="etyegf" hidden="1">{#N/A,#N/A,TRUE,"Cover";#N/A,#N/A,TRUE,"Conts";#N/A,#N/A,TRUE,"VOS";#N/A,#N/A,TRUE,"Warrington";#N/A,#N/A,TRUE,"Widnes"}</definedName>
    <definedName name="etyytr" localSheetId="9" hidden="1">{#N/A,#N/A,TRUE,"Cover";#N/A,#N/A,TRUE,"Conts";#N/A,#N/A,TRUE,"VOS";#N/A,#N/A,TRUE,"Warrington";#N/A,#N/A,TRUE,"Widnes"}</definedName>
    <definedName name="etyytr" localSheetId="4" hidden="1">{#N/A,#N/A,TRUE,"Cover";#N/A,#N/A,TRUE,"Conts";#N/A,#N/A,TRUE,"VOS";#N/A,#N/A,TRUE,"Warrington";#N/A,#N/A,TRUE,"Widnes"}</definedName>
    <definedName name="etyytr" localSheetId="19" hidden="1">{#N/A,#N/A,TRUE,"Cover";#N/A,#N/A,TRUE,"Conts";#N/A,#N/A,TRUE,"VOS";#N/A,#N/A,TRUE,"Warrington";#N/A,#N/A,TRUE,"Widnes"}</definedName>
    <definedName name="etyytr" localSheetId="11" hidden="1">{#N/A,#N/A,TRUE,"Cover";#N/A,#N/A,TRUE,"Conts";#N/A,#N/A,TRUE,"VOS";#N/A,#N/A,TRUE,"Warrington";#N/A,#N/A,TRUE,"Widnes"}</definedName>
    <definedName name="etyytr" localSheetId="7" hidden="1">{#N/A,#N/A,TRUE,"Cover";#N/A,#N/A,TRUE,"Conts";#N/A,#N/A,TRUE,"VOS";#N/A,#N/A,TRUE,"Warrington";#N/A,#N/A,TRUE,"Widnes"}</definedName>
    <definedName name="etyytr" localSheetId="18" hidden="1">{#N/A,#N/A,TRUE,"Cover";#N/A,#N/A,TRUE,"Conts";#N/A,#N/A,TRUE,"VOS";#N/A,#N/A,TRUE,"Warrington";#N/A,#N/A,TRUE,"Widnes"}</definedName>
    <definedName name="etyytr" localSheetId="3" hidden="1">{#N/A,#N/A,TRUE,"Cover";#N/A,#N/A,TRUE,"Conts";#N/A,#N/A,TRUE,"VOS";#N/A,#N/A,TRUE,"Warrington";#N/A,#N/A,TRUE,"Widnes"}</definedName>
    <definedName name="etyytr" localSheetId="8" hidden="1">{#N/A,#N/A,TRUE,"Cover";#N/A,#N/A,TRUE,"Conts";#N/A,#N/A,TRUE,"VOS";#N/A,#N/A,TRUE,"Warrington";#N/A,#N/A,TRUE,"Widnes"}</definedName>
    <definedName name="etyytr" hidden="1">{#N/A,#N/A,TRUE,"Cover";#N/A,#N/A,TRUE,"Conts";#N/A,#N/A,TRUE,"VOS";#N/A,#N/A,TRUE,"Warrington";#N/A,#N/A,TRUE,"Widnes"}</definedName>
    <definedName name="eur">#REF!</definedName>
    <definedName name="EURO">#REF!</definedName>
    <definedName name="eurocb">#REF!</definedName>
    <definedName name="ewateryryxyz" localSheetId="9" hidden="1">{#N/A,#N/A,TRUE,"Cover";#N/A,#N/A,TRUE,"Conts";#N/A,#N/A,TRUE,"VOS";#N/A,#N/A,TRUE,"Warrington";#N/A,#N/A,TRUE,"Widnes"}</definedName>
    <definedName name="ewateryryxyz" localSheetId="4" hidden="1">{#N/A,#N/A,TRUE,"Cover";#N/A,#N/A,TRUE,"Conts";#N/A,#N/A,TRUE,"VOS";#N/A,#N/A,TRUE,"Warrington";#N/A,#N/A,TRUE,"Widnes"}</definedName>
    <definedName name="ewateryryxyz" localSheetId="19" hidden="1">{#N/A,#N/A,TRUE,"Cover";#N/A,#N/A,TRUE,"Conts";#N/A,#N/A,TRUE,"VOS";#N/A,#N/A,TRUE,"Warrington";#N/A,#N/A,TRUE,"Widnes"}</definedName>
    <definedName name="ewateryryxyz" localSheetId="11" hidden="1">{#N/A,#N/A,TRUE,"Cover";#N/A,#N/A,TRUE,"Conts";#N/A,#N/A,TRUE,"VOS";#N/A,#N/A,TRUE,"Warrington";#N/A,#N/A,TRUE,"Widnes"}</definedName>
    <definedName name="ewateryryxyz" localSheetId="7" hidden="1">{#N/A,#N/A,TRUE,"Cover";#N/A,#N/A,TRUE,"Conts";#N/A,#N/A,TRUE,"VOS";#N/A,#N/A,TRUE,"Warrington";#N/A,#N/A,TRUE,"Widnes"}</definedName>
    <definedName name="ewateryryxyz" localSheetId="18" hidden="1">{#N/A,#N/A,TRUE,"Cover";#N/A,#N/A,TRUE,"Conts";#N/A,#N/A,TRUE,"VOS";#N/A,#N/A,TRUE,"Warrington";#N/A,#N/A,TRUE,"Widnes"}</definedName>
    <definedName name="ewateryryxyz" localSheetId="3" hidden="1">{#N/A,#N/A,TRUE,"Cover";#N/A,#N/A,TRUE,"Conts";#N/A,#N/A,TRUE,"VOS";#N/A,#N/A,TRUE,"Warrington";#N/A,#N/A,TRUE,"Widnes"}</definedName>
    <definedName name="ewateryryxyz" localSheetId="8" hidden="1">{#N/A,#N/A,TRUE,"Cover";#N/A,#N/A,TRUE,"Conts";#N/A,#N/A,TRUE,"VOS";#N/A,#N/A,TRUE,"Warrington";#N/A,#N/A,TRUE,"Widnes"}</definedName>
    <definedName name="ewateryryxyz" hidden="1">{#N/A,#N/A,TRUE,"Cover";#N/A,#N/A,TRUE,"Conts";#N/A,#N/A,TRUE,"VOS";#N/A,#N/A,TRUE,"Warrington";#N/A,#N/A,TRUE,"Widnes"}</definedName>
    <definedName name="ewt" localSheetId="9" hidden="1">{#N/A,#N/A,TRUE,"Cover";#N/A,#N/A,TRUE,"Conts";#N/A,#N/A,TRUE,"VOS";#N/A,#N/A,TRUE,"Warrington";#N/A,#N/A,TRUE,"Widnes"}</definedName>
    <definedName name="ewt" localSheetId="4" hidden="1">{#N/A,#N/A,TRUE,"Cover";#N/A,#N/A,TRUE,"Conts";#N/A,#N/A,TRUE,"VOS";#N/A,#N/A,TRUE,"Warrington";#N/A,#N/A,TRUE,"Widnes"}</definedName>
    <definedName name="ewt" localSheetId="19" hidden="1">{#N/A,#N/A,TRUE,"Cover";#N/A,#N/A,TRUE,"Conts";#N/A,#N/A,TRUE,"VOS";#N/A,#N/A,TRUE,"Warrington";#N/A,#N/A,TRUE,"Widnes"}</definedName>
    <definedName name="ewt" localSheetId="11" hidden="1">{#N/A,#N/A,TRUE,"Cover";#N/A,#N/A,TRUE,"Conts";#N/A,#N/A,TRUE,"VOS";#N/A,#N/A,TRUE,"Warrington";#N/A,#N/A,TRUE,"Widnes"}</definedName>
    <definedName name="ewt" localSheetId="7" hidden="1">{#N/A,#N/A,TRUE,"Cover";#N/A,#N/A,TRUE,"Conts";#N/A,#N/A,TRUE,"VOS";#N/A,#N/A,TRUE,"Warrington";#N/A,#N/A,TRUE,"Widnes"}</definedName>
    <definedName name="ewt" localSheetId="18" hidden="1">{#N/A,#N/A,TRUE,"Cover";#N/A,#N/A,TRUE,"Conts";#N/A,#N/A,TRUE,"VOS";#N/A,#N/A,TRUE,"Warrington";#N/A,#N/A,TRUE,"Widnes"}</definedName>
    <definedName name="ewt" localSheetId="3" hidden="1">{#N/A,#N/A,TRUE,"Cover";#N/A,#N/A,TRUE,"Conts";#N/A,#N/A,TRUE,"VOS";#N/A,#N/A,TRUE,"Warrington";#N/A,#N/A,TRUE,"Widnes"}</definedName>
    <definedName name="ewt" localSheetId="8" hidden="1">{#N/A,#N/A,TRUE,"Cover";#N/A,#N/A,TRUE,"Conts";#N/A,#N/A,TRUE,"VOS";#N/A,#N/A,TRUE,"Warrington";#N/A,#N/A,TRUE,"Widnes"}</definedName>
    <definedName name="ewt" hidden="1">{#N/A,#N/A,TRUE,"Cover";#N/A,#N/A,TRUE,"Conts";#N/A,#N/A,TRUE,"VOS";#N/A,#N/A,TRUE,"Warrington";#N/A,#N/A,TRUE,"Widnes"}</definedName>
    <definedName name="ewtateryry" localSheetId="9" hidden="1">{#N/A,#N/A,TRUE,"Cover";#N/A,#N/A,TRUE,"Conts";#N/A,#N/A,TRUE,"VOS";#N/A,#N/A,TRUE,"Warrington";#N/A,#N/A,TRUE,"Widnes"}</definedName>
    <definedName name="ewtateryry" localSheetId="4" hidden="1">{#N/A,#N/A,TRUE,"Cover";#N/A,#N/A,TRUE,"Conts";#N/A,#N/A,TRUE,"VOS";#N/A,#N/A,TRUE,"Warrington";#N/A,#N/A,TRUE,"Widnes"}</definedName>
    <definedName name="ewtateryry" localSheetId="19" hidden="1">{#N/A,#N/A,TRUE,"Cover";#N/A,#N/A,TRUE,"Conts";#N/A,#N/A,TRUE,"VOS";#N/A,#N/A,TRUE,"Warrington";#N/A,#N/A,TRUE,"Widnes"}</definedName>
    <definedName name="ewtateryry" localSheetId="11" hidden="1">{#N/A,#N/A,TRUE,"Cover";#N/A,#N/A,TRUE,"Conts";#N/A,#N/A,TRUE,"VOS";#N/A,#N/A,TRUE,"Warrington";#N/A,#N/A,TRUE,"Widnes"}</definedName>
    <definedName name="ewtateryry" localSheetId="7" hidden="1">{#N/A,#N/A,TRUE,"Cover";#N/A,#N/A,TRUE,"Conts";#N/A,#N/A,TRUE,"VOS";#N/A,#N/A,TRUE,"Warrington";#N/A,#N/A,TRUE,"Widnes"}</definedName>
    <definedName name="ewtateryry" localSheetId="18" hidden="1">{#N/A,#N/A,TRUE,"Cover";#N/A,#N/A,TRUE,"Conts";#N/A,#N/A,TRUE,"VOS";#N/A,#N/A,TRUE,"Warrington";#N/A,#N/A,TRUE,"Widnes"}</definedName>
    <definedName name="ewtateryry" localSheetId="3" hidden="1">{#N/A,#N/A,TRUE,"Cover";#N/A,#N/A,TRUE,"Conts";#N/A,#N/A,TRUE,"VOS";#N/A,#N/A,TRUE,"Warrington";#N/A,#N/A,TRUE,"Widnes"}</definedName>
    <definedName name="ewtateryry" localSheetId="8" hidden="1">{#N/A,#N/A,TRUE,"Cover";#N/A,#N/A,TRUE,"Conts";#N/A,#N/A,TRUE,"VOS";#N/A,#N/A,TRUE,"Warrington";#N/A,#N/A,TRUE,"Widnes"}</definedName>
    <definedName name="ewtateryry" hidden="1">{#N/A,#N/A,TRUE,"Cover";#N/A,#N/A,TRUE,"Conts";#N/A,#N/A,TRUE,"VOS";#N/A,#N/A,TRUE,"Warrington";#N/A,#N/A,TRUE,"Widnes"}</definedName>
    <definedName name="Excel_BuiltIn__FilterDatabase_1_1">#REF!</definedName>
    <definedName name="Excel_BuiltIn__FilterDatabase_2">#REF!</definedName>
    <definedName name="Excel_BuiltIn__FilterDatabase_2_5">#REF!</definedName>
    <definedName name="Excel_BuiltIn__FilterDatabase_4_5">#REF!</definedName>
    <definedName name="Excel_BuiltIn__FilterDatabase_5_5">#REF!</definedName>
    <definedName name="Excel_BuiltIn__FilterDatabase_6">#REF!</definedName>
    <definedName name="Excel_BuiltIn__FilterDatabase_6_5">#REF!</definedName>
    <definedName name="Excel_BuiltIn_Database">#REF!</definedName>
    <definedName name="ExchangeRates">#REF!</definedName>
    <definedName name="Exclusions" localSheetId="9">[27]Summary!$A$1:$B$43</definedName>
    <definedName name="Exclusions" localSheetId="3">[28]Summary!$A$1:$B$43</definedName>
    <definedName name="Exclusions">[27]Summary!$A$1:$B$43</definedName>
    <definedName name="EXTERNAL__SERVICES" localSheetId="9">'[16]Build-up'!#REF!</definedName>
    <definedName name="EXTERNAL__SERVICES">'[16]Build-up'!#REF!</definedName>
    <definedName name="EXTERNAL__WALLS" localSheetId="9">'[16]Build-up'!#REF!</definedName>
    <definedName name="EXTERNAL__WALLS">'[16]Build-up'!#REF!</definedName>
    <definedName name="eyy" localSheetId="9" hidden="1">{#N/A,#N/A,TRUE,"Cover";#N/A,#N/A,TRUE,"Conts";#N/A,#N/A,TRUE,"VOS";#N/A,#N/A,TRUE,"Warrington";#N/A,#N/A,TRUE,"Widnes"}</definedName>
    <definedName name="eyy" localSheetId="4" hidden="1">{#N/A,#N/A,TRUE,"Cover";#N/A,#N/A,TRUE,"Conts";#N/A,#N/A,TRUE,"VOS";#N/A,#N/A,TRUE,"Warrington";#N/A,#N/A,TRUE,"Widnes"}</definedName>
    <definedName name="eyy" localSheetId="19" hidden="1">{#N/A,#N/A,TRUE,"Cover";#N/A,#N/A,TRUE,"Conts";#N/A,#N/A,TRUE,"VOS";#N/A,#N/A,TRUE,"Warrington";#N/A,#N/A,TRUE,"Widnes"}</definedName>
    <definedName name="eyy" localSheetId="11" hidden="1">{#N/A,#N/A,TRUE,"Cover";#N/A,#N/A,TRUE,"Conts";#N/A,#N/A,TRUE,"VOS";#N/A,#N/A,TRUE,"Warrington";#N/A,#N/A,TRUE,"Widnes"}</definedName>
    <definedName name="eyy" localSheetId="7" hidden="1">{#N/A,#N/A,TRUE,"Cover";#N/A,#N/A,TRUE,"Conts";#N/A,#N/A,TRUE,"VOS";#N/A,#N/A,TRUE,"Warrington";#N/A,#N/A,TRUE,"Widnes"}</definedName>
    <definedName name="eyy" localSheetId="18" hidden="1">{#N/A,#N/A,TRUE,"Cover";#N/A,#N/A,TRUE,"Conts";#N/A,#N/A,TRUE,"VOS";#N/A,#N/A,TRUE,"Warrington";#N/A,#N/A,TRUE,"Widnes"}</definedName>
    <definedName name="eyy" localSheetId="3" hidden="1">{#N/A,#N/A,TRUE,"Cover";#N/A,#N/A,TRUE,"Conts";#N/A,#N/A,TRUE,"VOS";#N/A,#N/A,TRUE,"Warrington";#N/A,#N/A,TRUE,"Widnes"}</definedName>
    <definedName name="eyy" localSheetId="8" hidden="1">{#N/A,#N/A,TRUE,"Cover";#N/A,#N/A,TRUE,"Conts";#N/A,#N/A,TRUE,"VOS";#N/A,#N/A,TRUE,"Warrington";#N/A,#N/A,TRUE,"Widnes"}</definedName>
    <definedName name="eyy" hidden="1">{#N/A,#N/A,TRUE,"Cover";#N/A,#N/A,TRUE,"Conts";#N/A,#N/A,TRUE,"VOS";#N/A,#N/A,TRUE,"Warrington";#N/A,#N/A,TRUE,"Widnes"}</definedName>
    <definedName name="f" localSheetId="19" hidden="1">{#N/A,#N/A,TRUE,"Cover";#N/A,#N/A,TRUE,"Conts";#N/A,#N/A,TRUE,"VOS";#N/A,#N/A,TRUE,"Warrington";#N/A,#N/A,TRUE,"Widnes"}</definedName>
    <definedName name="f" localSheetId="11" hidden="1">{#N/A,#N/A,TRUE,"Cover";#N/A,#N/A,TRUE,"Conts";#N/A,#N/A,TRUE,"VOS";#N/A,#N/A,TRUE,"Warrington";#N/A,#N/A,TRUE,"Widnes"}</definedName>
    <definedName name="f" localSheetId="18" hidden="1">{#N/A,#N/A,TRUE,"Cover";#N/A,#N/A,TRUE,"Conts";#N/A,#N/A,TRUE,"VOS";#N/A,#N/A,TRUE,"Warrington";#N/A,#N/A,TRUE,"Widnes"}</definedName>
    <definedName name="f" hidden="1">{#N/A,#N/A,TRUE,"Cover";#N/A,#N/A,TRUE,"Conts";#N/A,#N/A,TRUE,"VOS";#N/A,#N/A,TRUE,"Warrington";#N/A,#N/A,TRUE,"Widnes"}</definedName>
    <definedName name="F_____PAINTING">#REF!</definedName>
    <definedName name="fdff" localSheetId="9" hidden="1">{#N/A,#N/A,FALSE,"SumG";#N/A,#N/A,FALSE,"ElecG";#N/A,#N/A,FALSE,"MechG";#N/A,#N/A,FALSE,"GeotG";#N/A,#N/A,FALSE,"PrcsG";#N/A,#N/A,FALSE,"TunnG";#N/A,#N/A,FALSE,"CivlG";#N/A,#N/A,FALSE,"NtwkG";#N/A,#N/A,FALSE,"EstgG";#N/A,#N/A,FALSE,"PEngG"}</definedName>
    <definedName name="fdff" localSheetId="4" hidden="1">{#N/A,#N/A,FALSE,"SumG";#N/A,#N/A,FALSE,"ElecG";#N/A,#N/A,FALSE,"MechG";#N/A,#N/A,FALSE,"GeotG";#N/A,#N/A,FALSE,"PrcsG";#N/A,#N/A,FALSE,"TunnG";#N/A,#N/A,FALSE,"CivlG";#N/A,#N/A,FALSE,"NtwkG";#N/A,#N/A,FALSE,"EstgG";#N/A,#N/A,FALSE,"PEngG"}</definedName>
    <definedName name="fdff" localSheetId="19" hidden="1">{#N/A,#N/A,FALSE,"SumG";#N/A,#N/A,FALSE,"ElecG";#N/A,#N/A,FALSE,"MechG";#N/A,#N/A,FALSE,"GeotG";#N/A,#N/A,FALSE,"PrcsG";#N/A,#N/A,FALSE,"TunnG";#N/A,#N/A,FALSE,"CivlG";#N/A,#N/A,FALSE,"NtwkG";#N/A,#N/A,FALSE,"EstgG";#N/A,#N/A,FALSE,"PEngG"}</definedName>
    <definedName name="fdff" localSheetId="11" hidden="1">{#N/A,#N/A,FALSE,"SumG";#N/A,#N/A,FALSE,"ElecG";#N/A,#N/A,FALSE,"MechG";#N/A,#N/A,FALSE,"GeotG";#N/A,#N/A,FALSE,"PrcsG";#N/A,#N/A,FALSE,"TunnG";#N/A,#N/A,FALSE,"CivlG";#N/A,#N/A,FALSE,"NtwkG";#N/A,#N/A,FALSE,"EstgG";#N/A,#N/A,FALSE,"PEngG"}</definedName>
    <definedName name="fdff" localSheetId="7" hidden="1">{#N/A,#N/A,FALSE,"SumG";#N/A,#N/A,FALSE,"ElecG";#N/A,#N/A,FALSE,"MechG";#N/A,#N/A,FALSE,"GeotG";#N/A,#N/A,FALSE,"PrcsG";#N/A,#N/A,FALSE,"TunnG";#N/A,#N/A,FALSE,"CivlG";#N/A,#N/A,FALSE,"NtwkG";#N/A,#N/A,FALSE,"EstgG";#N/A,#N/A,FALSE,"PEngG"}</definedName>
    <definedName name="fdff" localSheetId="18" hidden="1">{#N/A,#N/A,FALSE,"SumG";#N/A,#N/A,FALSE,"ElecG";#N/A,#N/A,FALSE,"MechG";#N/A,#N/A,FALSE,"GeotG";#N/A,#N/A,FALSE,"PrcsG";#N/A,#N/A,FALSE,"TunnG";#N/A,#N/A,FALSE,"CivlG";#N/A,#N/A,FALSE,"NtwkG";#N/A,#N/A,FALSE,"EstgG";#N/A,#N/A,FALSE,"PEngG"}</definedName>
    <definedName name="fdff" localSheetId="3" hidden="1">{#N/A,#N/A,FALSE,"SumG";#N/A,#N/A,FALSE,"ElecG";#N/A,#N/A,FALSE,"MechG";#N/A,#N/A,FALSE,"GeotG";#N/A,#N/A,FALSE,"PrcsG";#N/A,#N/A,FALSE,"TunnG";#N/A,#N/A,FALSE,"CivlG";#N/A,#N/A,FALSE,"NtwkG";#N/A,#N/A,FALSE,"EstgG";#N/A,#N/A,FALSE,"PEngG"}</definedName>
    <definedName name="fdff" localSheetId="8"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9" hidden="1">{#N/A,#N/A,TRUE,"Cover";#N/A,#N/A,TRUE,"Conts";#N/A,#N/A,TRUE,"VOS";#N/A,#N/A,TRUE,"Warrington";#N/A,#N/A,TRUE,"Widnes"}</definedName>
    <definedName name="Fees.1" localSheetId="4" hidden="1">{#N/A,#N/A,TRUE,"Cover";#N/A,#N/A,TRUE,"Conts";#N/A,#N/A,TRUE,"VOS";#N/A,#N/A,TRUE,"Warrington";#N/A,#N/A,TRUE,"Widnes"}</definedName>
    <definedName name="Fees.1" localSheetId="19" hidden="1">{#N/A,#N/A,TRUE,"Cover";#N/A,#N/A,TRUE,"Conts";#N/A,#N/A,TRUE,"VOS";#N/A,#N/A,TRUE,"Warrington";#N/A,#N/A,TRUE,"Widnes"}</definedName>
    <definedName name="Fees.1" localSheetId="11" hidden="1">{#N/A,#N/A,TRUE,"Cover";#N/A,#N/A,TRUE,"Conts";#N/A,#N/A,TRUE,"VOS";#N/A,#N/A,TRUE,"Warrington";#N/A,#N/A,TRUE,"Widnes"}</definedName>
    <definedName name="Fees.1" localSheetId="7" hidden="1">{#N/A,#N/A,TRUE,"Cover";#N/A,#N/A,TRUE,"Conts";#N/A,#N/A,TRUE,"VOS";#N/A,#N/A,TRUE,"Warrington";#N/A,#N/A,TRUE,"Widnes"}</definedName>
    <definedName name="Fees.1" localSheetId="18" hidden="1">{#N/A,#N/A,TRUE,"Cover";#N/A,#N/A,TRUE,"Conts";#N/A,#N/A,TRUE,"VOS";#N/A,#N/A,TRUE,"Warrington";#N/A,#N/A,TRUE,"Widnes"}</definedName>
    <definedName name="Fees.1" localSheetId="3" hidden="1">{#N/A,#N/A,TRUE,"Cover";#N/A,#N/A,TRUE,"Conts";#N/A,#N/A,TRUE,"VOS";#N/A,#N/A,TRUE,"Warrington";#N/A,#N/A,TRUE,"Widnes"}</definedName>
    <definedName name="Fees.1" localSheetId="8" hidden="1">{#N/A,#N/A,TRUE,"Cover";#N/A,#N/A,TRUE,"Conts";#N/A,#N/A,TRUE,"VOS";#N/A,#N/A,TRUE,"Warrington";#N/A,#N/A,TRUE,"Widnes"}</definedName>
    <definedName name="Fees.1" hidden="1">{#N/A,#N/A,TRUE,"Cover";#N/A,#N/A,TRUE,"Conts";#N/A,#N/A,TRUE,"VOS";#N/A,#N/A,TRUE,"Warrington";#N/A,#N/A,TRUE,"Widnes"}</definedName>
    <definedName name="FF">#REF!</definedName>
    <definedName name="fg" localSheetId="9" hidden="1">{#N/A,#N/A,TRUE,"Cover";#N/A,#N/A,TRUE,"Conts";#N/A,#N/A,TRUE,"VOS";#N/A,#N/A,TRUE,"Warrington";#N/A,#N/A,TRUE,"Widnes"}</definedName>
    <definedName name="fg" localSheetId="4" hidden="1">{#N/A,#N/A,TRUE,"Cover";#N/A,#N/A,TRUE,"Conts";#N/A,#N/A,TRUE,"VOS";#N/A,#N/A,TRUE,"Warrington";#N/A,#N/A,TRUE,"Widnes"}</definedName>
    <definedName name="fg" localSheetId="19" hidden="1">{#N/A,#N/A,TRUE,"Cover";#N/A,#N/A,TRUE,"Conts";#N/A,#N/A,TRUE,"VOS";#N/A,#N/A,TRUE,"Warrington";#N/A,#N/A,TRUE,"Widnes"}</definedName>
    <definedName name="fg" localSheetId="11" hidden="1">{#N/A,#N/A,TRUE,"Cover";#N/A,#N/A,TRUE,"Conts";#N/A,#N/A,TRUE,"VOS";#N/A,#N/A,TRUE,"Warrington";#N/A,#N/A,TRUE,"Widnes"}</definedName>
    <definedName name="fg" localSheetId="7" hidden="1">{#N/A,#N/A,TRUE,"Cover";#N/A,#N/A,TRUE,"Conts";#N/A,#N/A,TRUE,"VOS";#N/A,#N/A,TRUE,"Warrington";#N/A,#N/A,TRUE,"Widnes"}</definedName>
    <definedName name="fg" localSheetId="18" hidden="1">{#N/A,#N/A,TRUE,"Cover";#N/A,#N/A,TRUE,"Conts";#N/A,#N/A,TRUE,"VOS";#N/A,#N/A,TRUE,"Warrington";#N/A,#N/A,TRUE,"Widnes"}</definedName>
    <definedName name="fg" localSheetId="3" hidden="1">{#N/A,#N/A,TRUE,"Cover";#N/A,#N/A,TRUE,"Conts";#N/A,#N/A,TRUE,"VOS";#N/A,#N/A,TRUE,"Warrington";#N/A,#N/A,TRUE,"Widnes"}</definedName>
    <definedName name="fg" localSheetId="8" hidden="1">{#N/A,#N/A,TRUE,"Cover";#N/A,#N/A,TRUE,"Conts";#N/A,#N/A,TRUE,"VOS";#N/A,#N/A,TRUE,"Warrington";#N/A,#N/A,TRUE,"Widnes"}</definedName>
    <definedName name="fg" hidden="1">{#N/A,#N/A,TRUE,"Cover";#N/A,#N/A,TRUE,"Conts";#N/A,#N/A,TRUE,"VOS";#N/A,#N/A,TRUE,"Warrington";#N/A,#N/A,TRUE,"Widnes"}</definedName>
    <definedName name="fgdfg" localSheetId="9" hidden="1">{#N/A,#N/A,FALSE,"SumD";#N/A,#N/A,FALSE,"ElecD";#N/A,#N/A,FALSE,"MechD";#N/A,#N/A,FALSE,"GeotD";#N/A,#N/A,FALSE,"PrcsD";#N/A,#N/A,FALSE,"TunnD";#N/A,#N/A,FALSE,"CivlD";#N/A,#N/A,FALSE,"NtwkD";#N/A,#N/A,FALSE,"EstgD";#N/A,#N/A,FALSE,"PEngD"}</definedName>
    <definedName name="fgdfg" localSheetId="4" hidden="1">{#N/A,#N/A,FALSE,"SumD";#N/A,#N/A,FALSE,"ElecD";#N/A,#N/A,FALSE,"MechD";#N/A,#N/A,FALSE,"GeotD";#N/A,#N/A,FALSE,"PrcsD";#N/A,#N/A,FALSE,"TunnD";#N/A,#N/A,FALSE,"CivlD";#N/A,#N/A,FALSE,"NtwkD";#N/A,#N/A,FALSE,"EstgD";#N/A,#N/A,FALSE,"PEngD"}</definedName>
    <definedName name="fgdfg" localSheetId="19" hidden="1">{#N/A,#N/A,FALSE,"SumD";#N/A,#N/A,FALSE,"ElecD";#N/A,#N/A,FALSE,"MechD";#N/A,#N/A,FALSE,"GeotD";#N/A,#N/A,FALSE,"PrcsD";#N/A,#N/A,FALSE,"TunnD";#N/A,#N/A,FALSE,"CivlD";#N/A,#N/A,FALSE,"NtwkD";#N/A,#N/A,FALSE,"EstgD";#N/A,#N/A,FALSE,"PEngD"}</definedName>
    <definedName name="fgdfg" localSheetId="11" hidden="1">{#N/A,#N/A,FALSE,"SumD";#N/A,#N/A,FALSE,"ElecD";#N/A,#N/A,FALSE,"MechD";#N/A,#N/A,FALSE,"GeotD";#N/A,#N/A,FALSE,"PrcsD";#N/A,#N/A,FALSE,"TunnD";#N/A,#N/A,FALSE,"CivlD";#N/A,#N/A,FALSE,"NtwkD";#N/A,#N/A,FALSE,"EstgD";#N/A,#N/A,FALSE,"PEngD"}</definedName>
    <definedName name="fgdfg" localSheetId="7" hidden="1">{#N/A,#N/A,FALSE,"SumD";#N/A,#N/A,FALSE,"ElecD";#N/A,#N/A,FALSE,"MechD";#N/A,#N/A,FALSE,"GeotD";#N/A,#N/A,FALSE,"PrcsD";#N/A,#N/A,FALSE,"TunnD";#N/A,#N/A,FALSE,"CivlD";#N/A,#N/A,FALSE,"NtwkD";#N/A,#N/A,FALSE,"EstgD";#N/A,#N/A,FALSE,"PEngD"}</definedName>
    <definedName name="fgdfg" localSheetId="18" hidden="1">{#N/A,#N/A,FALSE,"SumD";#N/A,#N/A,FALSE,"ElecD";#N/A,#N/A,FALSE,"MechD";#N/A,#N/A,FALSE,"GeotD";#N/A,#N/A,FALSE,"PrcsD";#N/A,#N/A,FALSE,"TunnD";#N/A,#N/A,FALSE,"CivlD";#N/A,#N/A,FALSE,"NtwkD";#N/A,#N/A,FALSE,"EstgD";#N/A,#N/A,FALSE,"PEngD"}</definedName>
    <definedName name="fgdfg" localSheetId="3" hidden="1">{#N/A,#N/A,FALSE,"SumD";#N/A,#N/A,FALSE,"ElecD";#N/A,#N/A,FALSE,"MechD";#N/A,#N/A,FALSE,"GeotD";#N/A,#N/A,FALSE,"PrcsD";#N/A,#N/A,FALSE,"TunnD";#N/A,#N/A,FALSE,"CivlD";#N/A,#N/A,FALSE,"NtwkD";#N/A,#N/A,FALSE,"EstgD";#N/A,#N/A,FALSE,"PEngD"}</definedName>
    <definedName name="fgdfg" localSheetId="8"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9" hidden="1">{#N/A,#N/A,FALSE,"SumG";#N/A,#N/A,FALSE,"ElecG";#N/A,#N/A,FALSE,"MechG";#N/A,#N/A,FALSE,"GeotG";#N/A,#N/A,FALSE,"PrcsG";#N/A,#N/A,FALSE,"TunnG";#N/A,#N/A,FALSE,"CivlG";#N/A,#N/A,FALSE,"NtwkG";#N/A,#N/A,FALSE,"EstgG";#N/A,#N/A,FALSE,"PEngG"}</definedName>
    <definedName name="fgfdg" localSheetId="4" hidden="1">{#N/A,#N/A,FALSE,"SumG";#N/A,#N/A,FALSE,"ElecG";#N/A,#N/A,FALSE,"MechG";#N/A,#N/A,FALSE,"GeotG";#N/A,#N/A,FALSE,"PrcsG";#N/A,#N/A,FALSE,"TunnG";#N/A,#N/A,FALSE,"CivlG";#N/A,#N/A,FALSE,"NtwkG";#N/A,#N/A,FALSE,"EstgG";#N/A,#N/A,FALSE,"PEngG"}</definedName>
    <definedName name="fgfdg" localSheetId="19" hidden="1">{#N/A,#N/A,FALSE,"SumG";#N/A,#N/A,FALSE,"ElecG";#N/A,#N/A,FALSE,"MechG";#N/A,#N/A,FALSE,"GeotG";#N/A,#N/A,FALSE,"PrcsG";#N/A,#N/A,FALSE,"TunnG";#N/A,#N/A,FALSE,"CivlG";#N/A,#N/A,FALSE,"NtwkG";#N/A,#N/A,FALSE,"EstgG";#N/A,#N/A,FALSE,"PEngG"}</definedName>
    <definedName name="fgfdg" localSheetId="11" hidden="1">{#N/A,#N/A,FALSE,"SumG";#N/A,#N/A,FALSE,"ElecG";#N/A,#N/A,FALSE,"MechG";#N/A,#N/A,FALSE,"GeotG";#N/A,#N/A,FALSE,"PrcsG";#N/A,#N/A,FALSE,"TunnG";#N/A,#N/A,FALSE,"CivlG";#N/A,#N/A,FALSE,"NtwkG";#N/A,#N/A,FALSE,"EstgG";#N/A,#N/A,FALSE,"PEngG"}</definedName>
    <definedName name="fgfdg" localSheetId="7" hidden="1">{#N/A,#N/A,FALSE,"SumG";#N/A,#N/A,FALSE,"ElecG";#N/A,#N/A,FALSE,"MechG";#N/A,#N/A,FALSE,"GeotG";#N/A,#N/A,FALSE,"PrcsG";#N/A,#N/A,FALSE,"TunnG";#N/A,#N/A,FALSE,"CivlG";#N/A,#N/A,FALSE,"NtwkG";#N/A,#N/A,FALSE,"EstgG";#N/A,#N/A,FALSE,"PEngG"}</definedName>
    <definedName name="fgfdg" localSheetId="18" hidden="1">{#N/A,#N/A,FALSE,"SumG";#N/A,#N/A,FALSE,"ElecG";#N/A,#N/A,FALSE,"MechG";#N/A,#N/A,FALSE,"GeotG";#N/A,#N/A,FALSE,"PrcsG";#N/A,#N/A,FALSE,"TunnG";#N/A,#N/A,FALSE,"CivlG";#N/A,#N/A,FALSE,"NtwkG";#N/A,#N/A,FALSE,"EstgG";#N/A,#N/A,FALSE,"PEngG"}</definedName>
    <definedName name="fgfdg" localSheetId="3" hidden="1">{#N/A,#N/A,FALSE,"SumG";#N/A,#N/A,FALSE,"ElecG";#N/A,#N/A,FALSE,"MechG";#N/A,#N/A,FALSE,"GeotG";#N/A,#N/A,FALSE,"PrcsG";#N/A,#N/A,FALSE,"TunnG";#N/A,#N/A,FALSE,"CivlG";#N/A,#N/A,FALSE,"NtwkG";#N/A,#N/A,FALSE,"EstgG";#N/A,#N/A,FALSE,"PEngG"}</definedName>
    <definedName name="fgfdg" localSheetId="8"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fg" localSheetId="19"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fgfg" localSheetId="11"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fgfg" localSheetId="18"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fgfg"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fghfg" localSheetId="9" hidden="1">{#N/A,#N/A,FALSE,"SumD";#N/A,#N/A,FALSE,"ElecD";#N/A,#N/A,FALSE,"MechD";#N/A,#N/A,FALSE,"GeotD";#N/A,#N/A,FALSE,"PrcsD";#N/A,#N/A,FALSE,"TunnD";#N/A,#N/A,FALSE,"CivlD";#N/A,#N/A,FALSE,"NtwkD";#N/A,#N/A,FALSE,"EstgD";#N/A,#N/A,FALSE,"PEngD"}</definedName>
    <definedName name="fghfg" localSheetId="4" hidden="1">{#N/A,#N/A,FALSE,"SumD";#N/A,#N/A,FALSE,"ElecD";#N/A,#N/A,FALSE,"MechD";#N/A,#N/A,FALSE,"GeotD";#N/A,#N/A,FALSE,"PrcsD";#N/A,#N/A,FALSE,"TunnD";#N/A,#N/A,FALSE,"CivlD";#N/A,#N/A,FALSE,"NtwkD";#N/A,#N/A,FALSE,"EstgD";#N/A,#N/A,FALSE,"PEngD"}</definedName>
    <definedName name="fghfg" localSheetId="19" hidden="1">{#N/A,#N/A,FALSE,"SumD";#N/A,#N/A,FALSE,"ElecD";#N/A,#N/A,FALSE,"MechD";#N/A,#N/A,FALSE,"GeotD";#N/A,#N/A,FALSE,"PrcsD";#N/A,#N/A,FALSE,"TunnD";#N/A,#N/A,FALSE,"CivlD";#N/A,#N/A,FALSE,"NtwkD";#N/A,#N/A,FALSE,"EstgD";#N/A,#N/A,FALSE,"PEngD"}</definedName>
    <definedName name="fghfg" localSheetId="11" hidden="1">{#N/A,#N/A,FALSE,"SumD";#N/A,#N/A,FALSE,"ElecD";#N/A,#N/A,FALSE,"MechD";#N/A,#N/A,FALSE,"GeotD";#N/A,#N/A,FALSE,"PrcsD";#N/A,#N/A,FALSE,"TunnD";#N/A,#N/A,FALSE,"CivlD";#N/A,#N/A,FALSE,"NtwkD";#N/A,#N/A,FALSE,"EstgD";#N/A,#N/A,FALSE,"PEngD"}</definedName>
    <definedName name="fghfg" localSheetId="7" hidden="1">{#N/A,#N/A,FALSE,"SumD";#N/A,#N/A,FALSE,"ElecD";#N/A,#N/A,FALSE,"MechD";#N/A,#N/A,FALSE,"GeotD";#N/A,#N/A,FALSE,"PrcsD";#N/A,#N/A,FALSE,"TunnD";#N/A,#N/A,FALSE,"CivlD";#N/A,#N/A,FALSE,"NtwkD";#N/A,#N/A,FALSE,"EstgD";#N/A,#N/A,FALSE,"PEngD"}</definedName>
    <definedName name="fghfg" localSheetId="18" hidden="1">{#N/A,#N/A,FALSE,"SumD";#N/A,#N/A,FALSE,"ElecD";#N/A,#N/A,FALSE,"MechD";#N/A,#N/A,FALSE,"GeotD";#N/A,#N/A,FALSE,"PrcsD";#N/A,#N/A,FALSE,"TunnD";#N/A,#N/A,FALSE,"CivlD";#N/A,#N/A,FALSE,"NtwkD";#N/A,#N/A,FALSE,"EstgD";#N/A,#N/A,FALSE,"PEngD"}</definedName>
    <definedName name="fghfg" localSheetId="3" hidden="1">{#N/A,#N/A,FALSE,"SumD";#N/A,#N/A,FALSE,"ElecD";#N/A,#N/A,FALSE,"MechD";#N/A,#N/A,FALSE,"GeotD";#N/A,#N/A,FALSE,"PrcsD";#N/A,#N/A,FALSE,"TunnD";#N/A,#N/A,FALSE,"CivlD";#N/A,#N/A,FALSE,"NtwkD";#N/A,#N/A,FALSE,"EstgD";#N/A,#N/A,FALSE,"PEngD"}</definedName>
    <definedName name="fghfg" localSheetId="8"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9" hidden="1">{#N/A,#N/A,FALSE,"SumD";#N/A,#N/A,FALSE,"ElecD";#N/A,#N/A,FALSE,"MechD";#N/A,#N/A,FALSE,"GeotD";#N/A,#N/A,FALSE,"PrcsD";#N/A,#N/A,FALSE,"TunnD";#N/A,#N/A,FALSE,"CivlD";#N/A,#N/A,FALSE,"NtwkD";#N/A,#N/A,FALSE,"EstgD";#N/A,#N/A,FALSE,"PEngD"}</definedName>
    <definedName name="FGHH" localSheetId="4" hidden="1">{#N/A,#N/A,FALSE,"SumD";#N/A,#N/A,FALSE,"ElecD";#N/A,#N/A,FALSE,"MechD";#N/A,#N/A,FALSE,"GeotD";#N/A,#N/A,FALSE,"PrcsD";#N/A,#N/A,FALSE,"TunnD";#N/A,#N/A,FALSE,"CivlD";#N/A,#N/A,FALSE,"NtwkD";#N/A,#N/A,FALSE,"EstgD";#N/A,#N/A,FALSE,"PEngD"}</definedName>
    <definedName name="FGHH" localSheetId="19" hidden="1">{#N/A,#N/A,FALSE,"SumD";#N/A,#N/A,FALSE,"ElecD";#N/A,#N/A,FALSE,"MechD";#N/A,#N/A,FALSE,"GeotD";#N/A,#N/A,FALSE,"PrcsD";#N/A,#N/A,FALSE,"TunnD";#N/A,#N/A,FALSE,"CivlD";#N/A,#N/A,FALSE,"NtwkD";#N/A,#N/A,FALSE,"EstgD";#N/A,#N/A,FALSE,"PEngD"}</definedName>
    <definedName name="FGHH" localSheetId="11" hidden="1">{#N/A,#N/A,FALSE,"SumD";#N/A,#N/A,FALSE,"ElecD";#N/A,#N/A,FALSE,"MechD";#N/A,#N/A,FALSE,"GeotD";#N/A,#N/A,FALSE,"PrcsD";#N/A,#N/A,FALSE,"TunnD";#N/A,#N/A,FALSE,"CivlD";#N/A,#N/A,FALSE,"NtwkD";#N/A,#N/A,FALSE,"EstgD";#N/A,#N/A,FALSE,"PEngD"}</definedName>
    <definedName name="FGHH" localSheetId="7" hidden="1">{#N/A,#N/A,FALSE,"SumD";#N/A,#N/A,FALSE,"ElecD";#N/A,#N/A,FALSE,"MechD";#N/A,#N/A,FALSE,"GeotD";#N/A,#N/A,FALSE,"PrcsD";#N/A,#N/A,FALSE,"TunnD";#N/A,#N/A,FALSE,"CivlD";#N/A,#N/A,FALSE,"NtwkD";#N/A,#N/A,FALSE,"EstgD";#N/A,#N/A,FALSE,"PEngD"}</definedName>
    <definedName name="FGHH" localSheetId="18" hidden="1">{#N/A,#N/A,FALSE,"SumD";#N/A,#N/A,FALSE,"ElecD";#N/A,#N/A,FALSE,"MechD";#N/A,#N/A,FALSE,"GeotD";#N/A,#N/A,FALSE,"PrcsD";#N/A,#N/A,FALSE,"TunnD";#N/A,#N/A,FALSE,"CivlD";#N/A,#N/A,FALSE,"NtwkD";#N/A,#N/A,FALSE,"EstgD";#N/A,#N/A,FALSE,"PEngD"}</definedName>
    <definedName name="FGHH" localSheetId="3" hidden="1">{#N/A,#N/A,FALSE,"SumD";#N/A,#N/A,FALSE,"ElecD";#N/A,#N/A,FALSE,"MechD";#N/A,#N/A,FALSE,"GeotD";#N/A,#N/A,FALSE,"PrcsD";#N/A,#N/A,FALSE,"TunnD";#N/A,#N/A,FALSE,"CivlD";#N/A,#N/A,FALSE,"NtwkD";#N/A,#N/A,FALSE,"EstgD";#N/A,#N/A,FALSE,"PEngD"}</definedName>
    <definedName name="FGHH" localSheetId="8"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9" hidden="1">{#N/A,#N/A,TRUE,"Cover";#N/A,#N/A,TRUE,"Conts";#N/A,#N/A,TRUE,"VOS";#N/A,#N/A,TRUE,"Warrington";#N/A,#N/A,TRUE,"Widnes"}</definedName>
    <definedName name="fgjjjkyg" localSheetId="4" hidden="1">{#N/A,#N/A,TRUE,"Cover";#N/A,#N/A,TRUE,"Conts";#N/A,#N/A,TRUE,"VOS";#N/A,#N/A,TRUE,"Warrington";#N/A,#N/A,TRUE,"Widnes"}</definedName>
    <definedName name="fgjjjkyg" localSheetId="19" hidden="1">{#N/A,#N/A,TRUE,"Cover";#N/A,#N/A,TRUE,"Conts";#N/A,#N/A,TRUE,"VOS";#N/A,#N/A,TRUE,"Warrington";#N/A,#N/A,TRUE,"Widnes"}</definedName>
    <definedName name="fgjjjkyg" localSheetId="11" hidden="1">{#N/A,#N/A,TRUE,"Cover";#N/A,#N/A,TRUE,"Conts";#N/A,#N/A,TRUE,"VOS";#N/A,#N/A,TRUE,"Warrington";#N/A,#N/A,TRUE,"Widnes"}</definedName>
    <definedName name="fgjjjkyg" localSheetId="7" hidden="1">{#N/A,#N/A,TRUE,"Cover";#N/A,#N/A,TRUE,"Conts";#N/A,#N/A,TRUE,"VOS";#N/A,#N/A,TRUE,"Warrington";#N/A,#N/A,TRUE,"Widnes"}</definedName>
    <definedName name="fgjjjkyg" localSheetId="18" hidden="1">{#N/A,#N/A,TRUE,"Cover";#N/A,#N/A,TRUE,"Conts";#N/A,#N/A,TRUE,"VOS";#N/A,#N/A,TRUE,"Warrington";#N/A,#N/A,TRUE,"Widnes"}</definedName>
    <definedName name="fgjjjkyg" localSheetId="3" hidden="1">{#N/A,#N/A,TRUE,"Cover";#N/A,#N/A,TRUE,"Conts";#N/A,#N/A,TRUE,"VOS";#N/A,#N/A,TRUE,"Warrington";#N/A,#N/A,TRUE,"Widnes"}</definedName>
    <definedName name="fgjjjkyg" localSheetId="8" hidden="1">{#N/A,#N/A,TRUE,"Cover";#N/A,#N/A,TRUE,"Conts";#N/A,#N/A,TRUE,"VOS";#N/A,#N/A,TRUE,"Warrington";#N/A,#N/A,TRUE,"Widnes"}</definedName>
    <definedName name="fgjjjkyg" hidden="1">{#N/A,#N/A,TRUE,"Cover";#N/A,#N/A,TRUE,"Conts";#N/A,#N/A,TRUE,"VOS";#N/A,#N/A,TRUE,"Warrington";#N/A,#N/A,TRUE,"Widnes"}</definedName>
    <definedName name="fhgujguthi" localSheetId="9" hidden="1">{#N/A,#N/A,TRUE,"Cover";#N/A,#N/A,TRUE,"Conts";#N/A,#N/A,TRUE,"VOS";#N/A,#N/A,TRUE,"Warrington";#N/A,#N/A,TRUE,"Widnes"}</definedName>
    <definedName name="fhgujguthi" localSheetId="4" hidden="1">{#N/A,#N/A,TRUE,"Cover";#N/A,#N/A,TRUE,"Conts";#N/A,#N/A,TRUE,"VOS";#N/A,#N/A,TRUE,"Warrington";#N/A,#N/A,TRUE,"Widnes"}</definedName>
    <definedName name="fhgujguthi" localSheetId="19" hidden="1">{#N/A,#N/A,TRUE,"Cover";#N/A,#N/A,TRUE,"Conts";#N/A,#N/A,TRUE,"VOS";#N/A,#N/A,TRUE,"Warrington";#N/A,#N/A,TRUE,"Widnes"}</definedName>
    <definedName name="fhgujguthi" localSheetId="11" hidden="1">{#N/A,#N/A,TRUE,"Cover";#N/A,#N/A,TRUE,"Conts";#N/A,#N/A,TRUE,"VOS";#N/A,#N/A,TRUE,"Warrington";#N/A,#N/A,TRUE,"Widnes"}</definedName>
    <definedName name="fhgujguthi" localSheetId="7" hidden="1">{#N/A,#N/A,TRUE,"Cover";#N/A,#N/A,TRUE,"Conts";#N/A,#N/A,TRUE,"VOS";#N/A,#N/A,TRUE,"Warrington";#N/A,#N/A,TRUE,"Widnes"}</definedName>
    <definedName name="fhgujguthi" localSheetId="18" hidden="1">{#N/A,#N/A,TRUE,"Cover";#N/A,#N/A,TRUE,"Conts";#N/A,#N/A,TRUE,"VOS";#N/A,#N/A,TRUE,"Warrington";#N/A,#N/A,TRUE,"Widnes"}</definedName>
    <definedName name="fhgujguthi" localSheetId="3" hidden="1">{#N/A,#N/A,TRUE,"Cover";#N/A,#N/A,TRUE,"Conts";#N/A,#N/A,TRUE,"VOS";#N/A,#N/A,TRUE,"Warrington";#N/A,#N/A,TRUE,"Widnes"}</definedName>
    <definedName name="fhgujguthi" localSheetId="8" hidden="1">{#N/A,#N/A,TRUE,"Cover";#N/A,#N/A,TRUE,"Conts";#N/A,#N/A,TRUE,"VOS";#N/A,#N/A,TRUE,"Warrington";#N/A,#N/A,TRUE,"Widnes"}</definedName>
    <definedName name="fhgujguthi" hidden="1">{#N/A,#N/A,TRUE,"Cover";#N/A,#N/A,TRUE,"Conts";#N/A,#N/A,TRUE,"VOS";#N/A,#N/A,TRUE,"Warrington";#N/A,#N/A,TRUE,"Widnes"}</definedName>
    <definedName name="fhjsjs" localSheetId="9" hidden="1">{#N/A,#N/A,TRUE,"Cover";#N/A,#N/A,TRUE,"Conts";#N/A,#N/A,TRUE,"VOS";#N/A,#N/A,TRUE,"Warrington";#N/A,#N/A,TRUE,"Widnes"}</definedName>
    <definedName name="fhjsjs" localSheetId="4" hidden="1">{#N/A,#N/A,TRUE,"Cover";#N/A,#N/A,TRUE,"Conts";#N/A,#N/A,TRUE,"VOS";#N/A,#N/A,TRUE,"Warrington";#N/A,#N/A,TRUE,"Widnes"}</definedName>
    <definedName name="fhjsjs" localSheetId="19" hidden="1">{#N/A,#N/A,TRUE,"Cover";#N/A,#N/A,TRUE,"Conts";#N/A,#N/A,TRUE,"VOS";#N/A,#N/A,TRUE,"Warrington";#N/A,#N/A,TRUE,"Widnes"}</definedName>
    <definedName name="fhjsjs" localSheetId="11" hidden="1">{#N/A,#N/A,TRUE,"Cover";#N/A,#N/A,TRUE,"Conts";#N/A,#N/A,TRUE,"VOS";#N/A,#N/A,TRUE,"Warrington";#N/A,#N/A,TRUE,"Widnes"}</definedName>
    <definedName name="fhjsjs" localSheetId="7" hidden="1">{#N/A,#N/A,TRUE,"Cover";#N/A,#N/A,TRUE,"Conts";#N/A,#N/A,TRUE,"VOS";#N/A,#N/A,TRUE,"Warrington";#N/A,#N/A,TRUE,"Widnes"}</definedName>
    <definedName name="fhjsjs" localSheetId="18" hidden="1">{#N/A,#N/A,TRUE,"Cover";#N/A,#N/A,TRUE,"Conts";#N/A,#N/A,TRUE,"VOS";#N/A,#N/A,TRUE,"Warrington";#N/A,#N/A,TRUE,"Widnes"}</definedName>
    <definedName name="fhjsjs" localSheetId="3" hidden="1">{#N/A,#N/A,TRUE,"Cover";#N/A,#N/A,TRUE,"Conts";#N/A,#N/A,TRUE,"VOS";#N/A,#N/A,TRUE,"Warrington";#N/A,#N/A,TRUE,"Widnes"}</definedName>
    <definedName name="fhjsjs" localSheetId="8" hidden="1">{#N/A,#N/A,TRUE,"Cover";#N/A,#N/A,TRUE,"Conts";#N/A,#N/A,TRUE,"VOS";#N/A,#N/A,TRUE,"Warrington";#N/A,#N/A,TRUE,"Widnes"}</definedName>
    <definedName name="fhjsjs" hidden="1">{#N/A,#N/A,TRUE,"Cover";#N/A,#N/A,TRUE,"Conts";#N/A,#N/A,TRUE,"VOS";#N/A,#N/A,TRUE,"Warrington";#N/A,#N/A,TRUE,"Widnes"}</definedName>
    <definedName name="final" localSheetId="9" hidden="1">{"Total Indirect Manpower",#N/A,FALSE,"J";"Total Direct Manpower",#N/A,FALSE,"J";"Direct Structural Manpower",#N/A,FALSE,"J";"Direct Mechanical Manpower",#N/A,FALSE,"J";"Direct Piping Manpower",#N/A,FALSE,"J";"Direct Tanks Manpower",#N/A,FALSE,"J";"Direct ElecInstrSS Manpower",#N/A,FALSE,"J"}</definedName>
    <definedName name="final" localSheetId="19" hidden="1">{"Total Indirect Manpower",#N/A,FALSE,"J";"Total Direct Manpower",#N/A,FALSE,"J";"Direct Structural Manpower",#N/A,FALSE,"J";"Direct Mechanical Manpower",#N/A,FALSE,"J";"Direct Piping Manpower",#N/A,FALSE,"J";"Direct Tanks Manpower",#N/A,FALSE,"J";"Direct ElecInstrSS Manpower",#N/A,FALSE,"J"}</definedName>
    <definedName name="final" localSheetId="11" hidden="1">{"Total Indirect Manpower",#N/A,FALSE,"J";"Total Direct Manpower",#N/A,FALSE,"J";"Direct Structural Manpower",#N/A,FALSE,"J";"Direct Mechanical Manpower",#N/A,FALSE,"J";"Direct Piping Manpower",#N/A,FALSE,"J";"Direct Tanks Manpower",#N/A,FALSE,"J";"Direct ElecInstrSS Manpower",#N/A,FALSE,"J"}</definedName>
    <definedName name="final" localSheetId="18" hidden="1">{"Total Indirect Manpower",#N/A,FALSE,"J";"Total Direct Manpower",#N/A,FALSE,"J";"Direct Structural Manpower",#N/A,FALSE,"J";"Direct Mechanical Manpower",#N/A,FALSE,"J";"Direct Piping Manpower",#N/A,FALSE,"J";"Direct Tanks Manpower",#N/A,FALSE,"J";"Direct ElecInstrSS Manpower",#N/A,FALSE,"J"}</definedName>
    <definedName name="final" localSheetId="8" hidden="1">{"Total Indirect Manpower",#N/A,FALSE,"J";"Total Direct Manpower",#N/A,FALSE,"J";"Direct Structural Manpower",#N/A,FALSE,"J";"Direct Mechanical Manpower",#N/A,FALSE,"J";"Direct Piping Manpower",#N/A,FALSE,"J";"Direct Tanks Manpower",#N/A,FALSE,"J";"Direct ElecInstrSS Manpower",#N/A,FALSE,"J"}</definedName>
    <definedName name="final" hidden="1">{"Total Indirect Manpower",#N/A,FALSE,"J";"Total Direct Manpower",#N/A,FALSE,"J";"Direct Structural Manpower",#N/A,FALSE,"J";"Direct Mechanical Manpower",#N/A,FALSE,"J";"Direct Piping Manpower",#N/A,FALSE,"J";"Direct Tanks Manpower",#N/A,FALSE,"J";"Direct ElecInstrSS Manpower",#N/A,FALSE,"J"}</definedName>
    <definedName name="fir" hidden="1">#REF!</definedName>
    <definedName name="fkfkvhikkhju" localSheetId="9" hidden="1">{#N/A,#N/A,TRUE,"Cover";#N/A,#N/A,TRUE,"Conts";#N/A,#N/A,TRUE,"VOS";#N/A,#N/A,TRUE,"Warrington";#N/A,#N/A,TRUE,"Widnes"}</definedName>
    <definedName name="fkfkvhikkhju" localSheetId="4" hidden="1">{#N/A,#N/A,TRUE,"Cover";#N/A,#N/A,TRUE,"Conts";#N/A,#N/A,TRUE,"VOS";#N/A,#N/A,TRUE,"Warrington";#N/A,#N/A,TRUE,"Widnes"}</definedName>
    <definedName name="fkfkvhikkhju" localSheetId="19" hidden="1">{#N/A,#N/A,TRUE,"Cover";#N/A,#N/A,TRUE,"Conts";#N/A,#N/A,TRUE,"VOS";#N/A,#N/A,TRUE,"Warrington";#N/A,#N/A,TRUE,"Widnes"}</definedName>
    <definedName name="fkfkvhikkhju" localSheetId="11" hidden="1">{#N/A,#N/A,TRUE,"Cover";#N/A,#N/A,TRUE,"Conts";#N/A,#N/A,TRUE,"VOS";#N/A,#N/A,TRUE,"Warrington";#N/A,#N/A,TRUE,"Widnes"}</definedName>
    <definedName name="fkfkvhikkhju" localSheetId="7" hidden="1">{#N/A,#N/A,TRUE,"Cover";#N/A,#N/A,TRUE,"Conts";#N/A,#N/A,TRUE,"VOS";#N/A,#N/A,TRUE,"Warrington";#N/A,#N/A,TRUE,"Widnes"}</definedName>
    <definedName name="fkfkvhikkhju" localSheetId="18" hidden="1">{#N/A,#N/A,TRUE,"Cover";#N/A,#N/A,TRUE,"Conts";#N/A,#N/A,TRUE,"VOS";#N/A,#N/A,TRUE,"Warrington";#N/A,#N/A,TRUE,"Widnes"}</definedName>
    <definedName name="fkfkvhikkhju" localSheetId="3" hidden="1">{#N/A,#N/A,TRUE,"Cover";#N/A,#N/A,TRUE,"Conts";#N/A,#N/A,TRUE,"VOS";#N/A,#N/A,TRUE,"Warrington";#N/A,#N/A,TRUE,"Widnes"}</definedName>
    <definedName name="fkfkvhikkhju" localSheetId="8" hidden="1">{#N/A,#N/A,TRUE,"Cover";#N/A,#N/A,TRUE,"Conts";#N/A,#N/A,TRUE,"VOS";#N/A,#N/A,TRUE,"Warrington";#N/A,#N/A,TRUE,"Widnes"}</definedName>
    <definedName name="fkfkvhikkhju" hidden="1">{#N/A,#N/A,TRUE,"Cover";#N/A,#N/A,TRUE,"Conts";#N/A,#N/A,TRUE,"VOS";#N/A,#N/A,TRUE,"Warrington";#N/A,#N/A,TRUE,"Widnes"}</definedName>
    <definedName name="FLOOR__FINISHES" localSheetId="9">'[16]Build-up'!#REF!</definedName>
    <definedName name="FLOOR__FINISHES">'[16]Build-up'!#REF!</definedName>
    <definedName name="footings">#REF!</definedName>
    <definedName name="FRAME" localSheetId="9">'[16]Build-up'!#REF!</definedName>
    <definedName name="FRAME">'[16]Build-up'!#REF!</definedName>
    <definedName name="fre" localSheetId="19" hidden="1">{#N/A,#N/A,TRUE,"Cover";#N/A,#N/A,TRUE,"Conts";#N/A,#N/A,TRUE,"VOS";#N/A,#N/A,TRUE,"Warrington";#N/A,#N/A,TRUE,"Widnes"}</definedName>
    <definedName name="fre" localSheetId="11" hidden="1">{#N/A,#N/A,TRUE,"Cover";#N/A,#N/A,TRUE,"Conts";#N/A,#N/A,TRUE,"VOS";#N/A,#N/A,TRUE,"Warrington";#N/A,#N/A,TRUE,"Widnes"}</definedName>
    <definedName name="fre" localSheetId="18" hidden="1">{#N/A,#N/A,TRUE,"Cover";#N/A,#N/A,TRUE,"Conts";#N/A,#N/A,TRUE,"VOS";#N/A,#N/A,TRUE,"Warrington";#N/A,#N/A,TRUE,"Widnes"}</definedName>
    <definedName name="fre" hidden="1">{#N/A,#N/A,TRUE,"Cover";#N/A,#N/A,TRUE,"Conts";#N/A,#N/A,TRUE,"VOS";#N/A,#N/A,TRUE,"Warrington";#N/A,#N/A,TRUE,"Widnes"}</definedName>
    <definedName name="frjj" localSheetId="9" hidden="1">{#N/A,#N/A,TRUE,"Cover";#N/A,#N/A,TRUE,"Conts";#N/A,#N/A,TRUE,"VOS";#N/A,#N/A,TRUE,"Warrington";#N/A,#N/A,TRUE,"Widnes"}</definedName>
    <definedName name="frjj" localSheetId="4" hidden="1">{#N/A,#N/A,TRUE,"Cover";#N/A,#N/A,TRUE,"Conts";#N/A,#N/A,TRUE,"VOS";#N/A,#N/A,TRUE,"Warrington";#N/A,#N/A,TRUE,"Widnes"}</definedName>
    <definedName name="frjj" localSheetId="19" hidden="1">{#N/A,#N/A,TRUE,"Cover";#N/A,#N/A,TRUE,"Conts";#N/A,#N/A,TRUE,"VOS";#N/A,#N/A,TRUE,"Warrington";#N/A,#N/A,TRUE,"Widnes"}</definedName>
    <definedName name="frjj" localSheetId="11" hidden="1">{#N/A,#N/A,TRUE,"Cover";#N/A,#N/A,TRUE,"Conts";#N/A,#N/A,TRUE,"VOS";#N/A,#N/A,TRUE,"Warrington";#N/A,#N/A,TRUE,"Widnes"}</definedName>
    <definedName name="frjj" localSheetId="7" hidden="1">{#N/A,#N/A,TRUE,"Cover";#N/A,#N/A,TRUE,"Conts";#N/A,#N/A,TRUE,"VOS";#N/A,#N/A,TRUE,"Warrington";#N/A,#N/A,TRUE,"Widnes"}</definedName>
    <definedName name="frjj" localSheetId="18" hidden="1">{#N/A,#N/A,TRUE,"Cover";#N/A,#N/A,TRUE,"Conts";#N/A,#N/A,TRUE,"VOS";#N/A,#N/A,TRUE,"Warrington";#N/A,#N/A,TRUE,"Widnes"}</definedName>
    <definedName name="frjj" localSheetId="3" hidden="1">{#N/A,#N/A,TRUE,"Cover";#N/A,#N/A,TRUE,"Conts";#N/A,#N/A,TRUE,"VOS";#N/A,#N/A,TRUE,"Warrington";#N/A,#N/A,TRUE,"Widnes"}</definedName>
    <definedName name="frjj" localSheetId="8" hidden="1">{#N/A,#N/A,TRUE,"Cover";#N/A,#N/A,TRUE,"Conts";#N/A,#N/A,TRUE,"VOS";#N/A,#N/A,TRUE,"Warrington";#N/A,#N/A,TRUE,"Widnes"}</definedName>
    <definedName name="frjj" hidden="1">{#N/A,#N/A,TRUE,"Cover";#N/A,#N/A,TRUE,"Conts";#N/A,#N/A,TRUE,"VOS";#N/A,#N/A,TRUE,"Warrington";#N/A,#N/A,TRUE,"Widnes"}</definedName>
    <definedName name="G______SANITARY___PLUMBING">#REF!</definedName>
    <definedName name="g418\">#REF!</definedName>
    <definedName name="gaeg" localSheetId="9" hidden="1">{#N/A,#N/A,TRUE,"Cover";#N/A,#N/A,TRUE,"Conts";#N/A,#N/A,TRUE,"VOS";#N/A,#N/A,TRUE,"Warrington";#N/A,#N/A,TRUE,"Widnes"}</definedName>
    <definedName name="gaeg" localSheetId="4" hidden="1">{#N/A,#N/A,TRUE,"Cover";#N/A,#N/A,TRUE,"Conts";#N/A,#N/A,TRUE,"VOS";#N/A,#N/A,TRUE,"Warrington";#N/A,#N/A,TRUE,"Widnes"}</definedName>
    <definedName name="gaeg" localSheetId="19" hidden="1">{#N/A,#N/A,TRUE,"Cover";#N/A,#N/A,TRUE,"Conts";#N/A,#N/A,TRUE,"VOS";#N/A,#N/A,TRUE,"Warrington";#N/A,#N/A,TRUE,"Widnes"}</definedName>
    <definedName name="gaeg" localSheetId="11" hidden="1">{#N/A,#N/A,TRUE,"Cover";#N/A,#N/A,TRUE,"Conts";#N/A,#N/A,TRUE,"VOS";#N/A,#N/A,TRUE,"Warrington";#N/A,#N/A,TRUE,"Widnes"}</definedName>
    <definedName name="gaeg" localSheetId="7" hidden="1">{#N/A,#N/A,TRUE,"Cover";#N/A,#N/A,TRUE,"Conts";#N/A,#N/A,TRUE,"VOS";#N/A,#N/A,TRUE,"Warrington";#N/A,#N/A,TRUE,"Widnes"}</definedName>
    <definedName name="gaeg" localSheetId="18" hidden="1">{#N/A,#N/A,TRUE,"Cover";#N/A,#N/A,TRUE,"Conts";#N/A,#N/A,TRUE,"VOS";#N/A,#N/A,TRUE,"Warrington";#N/A,#N/A,TRUE,"Widnes"}</definedName>
    <definedName name="gaeg" localSheetId="3" hidden="1">{#N/A,#N/A,TRUE,"Cover";#N/A,#N/A,TRUE,"Conts";#N/A,#N/A,TRUE,"VOS";#N/A,#N/A,TRUE,"Warrington";#N/A,#N/A,TRUE,"Widnes"}</definedName>
    <definedName name="gaeg" localSheetId="8" hidden="1">{#N/A,#N/A,TRUE,"Cover";#N/A,#N/A,TRUE,"Conts";#N/A,#N/A,TRUE,"VOS";#N/A,#N/A,TRUE,"Warrington";#N/A,#N/A,TRUE,"Widnes"}</definedName>
    <definedName name="gaeg" hidden="1">{#N/A,#N/A,TRUE,"Cover";#N/A,#N/A,TRUE,"Conts";#N/A,#N/A,TRUE,"VOS";#N/A,#N/A,TRUE,"Warrington";#N/A,#N/A,TRUE,"Widnes"}</definedName>
    <definedName name="gaegg" localSheetId="9" hidden="1">{#N/A,#N/A,TRUE,"Cover";#N/A,#N/A,TRUE,"Conts";#N/A,#N/A,TRUE,"VOS";#N/A,#N/A,TRUE,"Warrington";#N/A,#N/A,TRUE,"Widnes"}</definedName>
    <definedName name="gaegg" localSheetId="4" hidden="1">{#N/A,#N/A,TRUE,"Cover";#N/A,#N/A,TRUE,"Conts";#N/A,#N/A,TRUE,"VOS";#N/A,#N/A,TRUE,"Warrington";#N/A,#N/A,TRUE,"Widnes"}</definedName>
    <definedName name="gaegg" localSheetId="19" hidden="1">{#N/A,#N/A,TRUE,"Cover";#N/A,#N/A,TRUE,"Conts";#N/A,#N/A,TRUE,"VOS";#N/A,#N/A,TRUE,"Warrington";#N/A,#N/A,TRUE,"Widnes"}</definedName>
    <definedName name="gaegg" localSheetId="11" hidden="1">{#N/A,#N/A,TRUE,"Cover";#N/A,#N/A,TRUE,"Conts";#N/A,#N/A,TRUE,"VOS";#N/A,#N/A,TRUE,"Warrington";#N/A,#N/A,TRUE,"Widnes"}</definedName>
    <definedName name="gaegg" localSheetId="7" hidden="1">{#N/A,#N/A,TRUE,"Cover";#N/A,#N/A,TRUE,"Conts";#N/A,#N/A,TRUE,"VOS";#N/A,#N/A,TRUE,"Warrington";#N/A,#N/A,TRUE,"Widnes"}</definedName>
    <definedName name="gaegg" localSheetId="18" hidden="1">{#N/A,#N/A,TRUE,"Cover";#N/A,#N/A,TRUE,"Conts";#N/A,#N/A,TRUE,"VOS";#N/A,#N/A,TRUE,"Warrington";#N/A,#N/A,TRUE,"Widnes"}</definedName>
    <definedName name="gaegg" localSheetId="3" hidden="1">{#N/A,#N/A,TRUE,"Cover";#N/A,#N/A,TRUE,"Conts";#N/A,#N/A,TRUE,"VOS";#N/A,#N/A,TRUE,"Warrington";#N/A,#N/A,TRUE,"Widnes"}</definedName>
    <definedName name="gaegg" localSheetId="8" hidden="1">{#N/A,#N/A,TRUE,"Cover";#N/A,#N/A,TRUE,"Conts";#N/A,#N/A,TRUE,"VOS";#N/A,#N/A,TRUE,"Warrington";#N/A,#N/A,TRUE,"Widnes"}</definedName>
    <definedName name="gaegg" hidden="1">{#N/A,#N/A,TRUE,"Cover";#N/A,#N/A,TRUE,"Conts";#N/A,#N/A,TRUE,"VOS";#N/A,#N/A,TRUE,"Warrington";#N/A,#N/A,TRUE,"Widnes"}</definedName>
    <definedName name="gdfdf">#REF!</definedName>
    <definedName name="gdsf" localSheetId="19"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gdsf" localSheetId="11"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gdsf" localSheetId="18"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gdsf"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geag" localSheetId="9" hidden="1">{#N/A,#N/A,TRUE,"Cover";#N/A,#N/A,TRUE,"Conts";#N/A,#N/A,TRUE,"VOS";#N/A,#N/A,TRUE,"Warrington";#N/A,#N/A,TRUE,"Widnes"}</definedName>
    <definedName name="geag" localSheetId="4" hidden="1">{#N/A,#N/A,TRUE,"Cover";#N/A,#N/A,TRUE,"Conts";#N/A,#N/A,TRUE,"VOS";#N/A,#N/A,TRUE,"Warrington";#N/A,#N/A,TRUE,"Widnes"}</definedName>
    <definedName name="geag" localSheetId="19" hidden="1">{#N/A,#N/A,TRUE,"Cover";#N/A,#N/A,TRUE,"Conts";#N/A,#N/A,TRUE,"VOS";#N/A,#N/A,TRUE,"Warrington";#N/A,#N/A,TRUE,"Widnes"}</definedName>
    <definedName name="geag" localSheetId="11" hidden="1">{#N/A,#N/A,TRUE,"Cover";#N/A,#N/A,TRUE,"Conts";#N/A,#N/A,TRUE,"VOS";#N/A,#N/A,TRUE,"Warrington";#N/A,#N/A,TRUE,"Widnes"}</definedName>
    <definedName name="geag" localSheetId="7" hidden="1">{#N/A,#N/A,TRUE,"Cover";#N/A,#N/A,TRUE,"Conts";#N/A,#N/A,TRUE,"VOS";#N/A,#N/A,TRUE,"Warrington";#N/A,#N/A,TRUE,"Widnes"}</definedName>
    <definedName name="geag" localSheetId="18" hidden="1">{#N/A,#N/A,TRUE,"Cover";#N/A,#N/A,TRUE,"Conts";#N/A,#N/A,TRUE,"VOS";#N/A,#N/A,TRUE,"Warrington";#N/A,#N/A,TRUE,"Widnes"}</definedName>
    <definedName name="geag" localSheetId="3" hidden="1">{#N/A,#N/A,TRUE,"Cover";#N/A,#N/A,TRUE,"Conts";#N/A,#N/A,TRUE,"VOS";#N/A,#N/A,TRUE,"Warrington";#N/A,#N/A,TRUE,"Widnes"}</definedName>
    <definedName name="geag" localSheetId="8" hidden="1">{#N/A,#N/A,TRUE,"Cover";#N/A,#N/A,TRUE,"Conts";#N/A,#N/A,TRUE,"VOS";#N/A,#N/A,TRUE,"Warrington";#N/A,#N/A,TRUE,"Widnes"}</definedName>
    <definedName name="geag" hidden="1">{#N/A,#N/A,TRUE,"Cover";#N/A,#N/A,TRUE,"Conts";#N/A,#N/A,TRUE,"VOS";#N/A,#N/A,TRUE,"Warrington";#N/A,#N/A,TRUE,"Widnes"}</definedName>
    <definedName name="gerger" localSheetId="9" hidden="1">{#N/A,#N/A,TRUE,"Cover";#N/A,#N/A,TRUE,"Conts";#N/A,#N/A,TRUE,"VOS";#N/A,#N/A,TRUE,"Warrington";#N/A,#N/A,TRUE,"Widnes"}</definedName>
    <definedName name="gerger" localSheetId="4" hidden="1">{#N/A,#N/A,TRUE,"Cover";#N/A,#N/A,TRUE,"Conts";#N/A,#N/A,TRUE,"VOS";#N/A,#N/A,TRUE,"Warrington";#N/A,#N/A,TRUE,"Widnes"}</definedName>
    <definedName name="gerger" localSheetId="19" hidden="1">{#N/A,#N/A,TRUE,"Cover";#N/A,#N/A,TRUE,"Conts";#N/A,#N/A,TRUE,"VOS";#N/A,#N/A,TRUE,"Warrington";#N/A,#N/A,TRUE,"Widnes"}</definedName>
    <definedName name="gerger" localSheetId="11" hidden="1">{#N/A,#N/A,TRUE,"Cover";#N/A,#N/A,TRUE,"Conts";#N/A,#N/A,TRUE,"VOS";#N/A,#N/A,TRUE,"Warrington";#N/A,#N/A,TRUE,"Widnes"}</definedName>
    <definedName name="gerger" localSheetId="7" hidden="1">{#N/A,#N/A,TRUE,"Cover";#N/A,#N/A,TRUE,"Conts";#N/A,#N/A,TRUE,"VOS";#N/A,#N/A,TRUE,"Warrington";#N/A,#N/A,TRUE,"Widnes"}</definedName>
    <definedName name="gerger" localSheetId="18" hidden="1">{#N/A,#N/A,TRUE,"Cover";#N/A,#N/A,TRUE,"Conts";#N/A,#N/A,TRUE,"VOS";#N/A,#N/A,TRUE,"Warrington";#N/A,#N/A,TRUE,"Widnes"}</definedName>
    <definedName name="gerger" localSheetId="3" hidden="1">{#N/A,#N/A,TRUE,"Cover";#N/A,#N/A,TRUE,"Conts";#N/A,#N/A,TRUE,"VOS";#N/A,#N/A,TRUE,"Warrington";#N/A,#N/A,TRUE,"Widnes"}</definedName>
    <definedName name="gerger" localSheetId="8" hidden="1">{#N/A,#N/A,TRUE,"Cover";#N/A,#N/A,TRUE,"Conts";#N/A,#N/A,TRUE,"VOS";#N/A,#N/A,TRUE,"Warrington";#N/A,#N/A,TRUE,"Widnes"}</definedName>
    <definedName name="gerger" hidden="1">{#N/A,#N/A,TRUE,"Cover";#N/A,#N/A,TRUE,"Conts";#N/A,#N/A,TRUE,"VOS";#N/A,#N/A,TRUE,"Warrington";#N/A,#N/A,TRUE,"Widnes"}</definedName>
    <definedName name="gf" localSheetId="9" hidden="1">{#N/A,#N/A,TRUE,"Cover";#N/A,#N/A,TRUE,"Conts";#N/A,#N/A,TRUE,"VOS";#N/A,#N/A,TRUE,"Warrington";#N/A,#N/A,TRUE,"Widnes"}</definedName>
    <definedName name="gf" localSheetId="4" hidden="1">{#N/A,#N/A,TRUE,"Cover";#N/A,#N/A,TRUE,"Conts";#N/A,#N/A,TRUE,"VOS";#N/A,#N/A,TRUE,"Warrington";#N/A,#N/A,TRUE,"Widnes"}</definedName>
    <definedName name="gf" localSheetId="19" hidden="1">{#N/A,#N/A,TRUE,"Cover";#N/A,#N/A,TRUE,"Conts";#N/A,#N/A,TRUE,"VOS";#N/A,#N/A,TRUE,"Warrington";#N/A,#N/A,TRUE,"Widnes"}</definedName>
    <definedName name="gf" localSheetId="11" hidden="1">{#N/A,#N/A,TRUE,"Cover";#N/A,#N/A,TRUE,"Conts";#N/A,#N/A,TRUE,"VOS";#N/A,#N/A,TRUE,"Warrington";#N/A,#N/A,TRUE,"Widnes"}</definedName>
    <definedName name="gf" localSheetId="7" hidden="1">{#N/A,#N/A,TRUE,"Cover";#N/A,#N/A,TRUE,"Conts";#N/A,#N/A,TRUE,"VOS";#N/A,#N/A,TRUE,"Warrington";#N/A,#N/A,TRUE,"Widnes"}</definedName>
    <definedName name="gf" localSheetId="18" hidden="1">{#N/A,#N/A,TRUE,"Cover";#N/A,#N/A,TRUE,"Conts";#N/A,#N/A,TRUE,"VOS";#N/A,#N/A,TRUE,"Warrington";#N/A,#N/A,TRUE,"Widnes"}</definedName>
    <definedName name="gf" localSheetId="3" hidden="1">{#N/A,#N/A,TRUE,"Cover";#N/A,#N/A,TRUE,"Conts";#N/A,#N/A,TRUE,"VOS";#N/A,#N/A,TRUE,"Warrington";#N/A,#N/A,TRUE,"Widnes"}</definedName>
    <definedName name="gf" localSheetId="8" hidden="1">{#N/A,#N/A,TRUE,"Cover";#N/A,#N/A,TRUE,"Conts";#N/A,#N/A,TRUE,"VOS";#N/A,#N/A,TRUE,"Warrington";#N/A,#N/A,TRUE,"Widnes"}</definedName>
    <definedName name="gf" hidden="1">{#N/A,#N/A,TRUE,"Cover";#N/A,#N/A,TRUE,"Conts";#N/A,#N/A,TRUE,"VOS";#N/A,#N/A,TRUE,"Warrington";#N/A,#N/A,TRUE,"Widnes"}</definedName>
    <definedName name="gfdgfdg" localSheetId="9" hidden="1">{#N/A,#N/A,FALSE,"SumD";#N/A,#N/A,FALSE,"ElecD";#N/A,#N/A,FALSE,"MechD";#N/A,#N/A,FALSE,"GeotD";#N/A,#N/A,FALSE,"PrcsD";#N/A,#N/A,FALSE,"TunnD";#N/A,#N/A,FALSE,"CivlD";#N/A,#N/A,FALSE,"NtwkD";#N/A,#N/A,FALSE,"EstgD";#N/A,#N/A,FALSE,"PEngD"}</definedName>
    <definedName name="gfdgfdg" localSheetId="4" hidden="1">{#N/A,#N/A,FALSE,"SumD";#N/A,#N/A,FALSE,"ElecD";#N/A,#N/A,FALSE,"MechD";#N/A,#N/A,FALSE,"GeotD";#N/A,#N/A,FALSE,"PrcsD";#N/A,#N/A,FALSE,"TunnD";#N/A,#N/A,FALSE,"CivlD";#N/A,#N/A,FALSE,"NtwkD";#N/A,#N/A,FALSE,"EstgD";#N/A,#N/A,FALSE,"PEngD"}</definedName>
    <definedName name="gfdgfdg" localSheetId="19" hidden="1">{#N/A,#N/A,FALSE,"SumD";#N/A,#N/A,FALSE,"ElecD";#N/A,#N/A,FALSE,"MechD";#N/A,#N/A,FALSE,"GeotD";#N/A,#N/A,FALSE,"PrcsD";#N/A,#N/A,FALSE,"TunnD";#N/A,#N/A,FALSE,"CivlD";#N/A,#N/A,FALSE,"NtwkD";#N/A,#N/A,FALSE,"EstgD";#N/A,#N/A,FALSE,"PEngD"}</definedName>
    <definedName name="gfdgfdg" localSheetId="11" hidden="1">{#N/A,#N/A,FALSE,"SumD";#N/A,#N/A,FALSE,"ElecD";#N/A,#N/A,FALSE,"MechD";#N/A,#N/A,FALSE,"GeotD";#N/A,#N/A,FALSE,"PrcsD";#N/A,#N/A,FALSE,"TunnD";#N/A,#N/A,FALSE,"CivlD";#N/A,#N/A,FALSE,"NtwkD";#N/A,#N/A,FALSE,"EstgD";#N/A,#N/A,FALSE,"PEngD"}</definedName>
    <definedName name="gfdgfdg" localSheetId="7" hidden="1">{#N/A,#N/A,FALSE,"SumD";#N/A,#N/A,FALSE,"ElecD";#N/A,#N/A,FALSE,"MechD";#N/A,#N/A,FALSE,"GeotD";#N/A,#N/A,FALSE,"PrcsD";#N/A,#N/A,FALSE,"TunnD";#N/A,#N/A,FALSE,"CivlD";#N/A,#N/A,FALSE,"NtwkD";#N/A,#N/A,FALSE,"EstgD";#N/A,#N/A,FALSE,"PEngD"}</definedName>
    <definedName name="gfdgfdg" localSheetId="18" hidden="1">{#N/A,#N/A,FALSE,"SumD";#N/A,#N/A,FALSE,"ElecD";#N/A,#N/A,FALSE,"MechD";#N/A,#N/A,FALSE,"GeotD";#N/A,#N/A,FALSE,"PrcsD";#N/A,#N/A,FALSE,"TunnD";#N/A,#N/A,FALSE,"CivlD";#N/A,#N/A,FALSE,"NtwkD";#N/A,#N/A,FALSE,"EstgD";#N/A,#N/A,FALSE,"PEngD"}</definedName>
    <definedName name="gfdgfdg" localSheetId="3" hidden="1">{#N/A,#N/A,FALSE,"SumD";#N/A,#N/A,FALSE,"ElecD";#N/A,#N/A,FALSE,"MechD";#N/A,#N/A,FALSE,"GeotD";#N/A,#N/A,FALSE,"PrcsD";#N/A,#N/A,FALSE,"TunnD";#N/A,#N/A,FALSE,"CivlD";#N/A,#N/A,FALSE,"NtwkD";#N/A,#N/A,FALSE,"EstgD";#N/A,#N/A,FALSE,"PEngD"}</definedName>
    <definedName name="gfdgfdg" localSheetId="8"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9" hidden="1">{#N/A,#N/A,FALSE,"SumD";#N/A,#N/A,FALSE,"ElecD";#N/A,#N/A,FALSE,"MechD";#N/A,#N/A,FALSE,"GeotD";#N/A,#N/A,FALSE,"PrcsD";#N/A,#N/A,FALSE,"TunnD";#N/A,#N/A,FALSE,"CivlD";#N/A,#N/A,FALSE,"NtwkD";#N/A,#N/A,FALSE,"EstgD";#N/A,#N/A,FALSE,"PEngD"}</definedName>
    <definedName name="gfgfgfgfg" localSheetId="4" hidden="1">{#N/A,#N/A,FALSE,"SumD";#N/A,#N/A,FALSE,"ElecD";#N/A,#N/A,FALSE,"MechD";#N/A,#N/A,FALSE,"GeotD";#N/A,#N/A,FALSE,"PrcsD";#N/A,#N/A,FALSE,"TunnD";#N/A,#N/A,FALSE,"CivlD";#N/A,#N/A,FALSE,"NtwkD";#N/A,#N/A,FALSE,"EstgD";#N/A,#N/A,FALSE,"PEngD"}</definedName>
    <definedName name="gfgfgfgfg" localSheetId="19" hidden="1">{#N/A,#N/A,FALSE,"SumD";#N/A,#N/A,FALSE,"ElecD";#N/A,#N/A,FALSE,"MechD";#N/A,#N/A,FALSE,"GeotD";#N/A,#N/A,FALSE,"PrcsD";#N/A,#N/A,FALSE,"TunnD";#N/A,#N/A,FALSE,"CivlD";#N/A,#N/A,FALSE,"NtwkD";#N/A,#N/A,FALSE,"EstgD";#N/A,#N/A,FALSE,"PEngD"}</definedName>
    <definedName name="gfgfgfgfg" localSheetId="11" hidden="1">{#N/A,#N/A,FALSE,"SumD";#N/A,#N/A,FALSE,"ElecD";#N/A,#N/A,FALSE,"MechD";#N/A,#N/A,FALSE,"GeotD";#N/A,#N/A,FALSE,"PrcsD";#N/A,#N/A,FALSE,"TunnD";#N/A,#N/A,FALSE,"CivlD";#N/A,#N/A,FALSE,"NtwkD";#N/A,#N/A,FALSE,"EstgD";#N/A,#N/A,FALSE,"PEngD"}</definedName>
    <definedName name="gfgfgfgfg" localSheetId="7" hidden="1">{#N/A,#N/A,FALSE,"SumD";#N/A,#N/A,FALSE,"ElecD";#N/A,#N/A,FALSE,"MechD";#N/A,#N/A,FALSE,"GeotD";#N/A,#N/A,FALSE,"PrcsD";#N/A,#N/A,FALSE,"TunnD";#N/A,#N/A,FALSE,"CivlD";#N/A,#N/A,FALSE,"NtwkD";#N/A,#N/A,FALSE,"EstgD";#N/A,#N/A,FALSE,"PEngD"}</definedName>
    <definedName name="gfgfgfgfg" localSheetId="18" hidden="1">{#N/A,#N/A,FALSE,"SumD";#N/A,#N/A,FALSE,"ElecD";#N/A,#N/A,FALSE,"MechD";#N/A,#N/A,FALSE,"GeotD";#N/A,#N/A,FALSE,"PrcsD";#N/A,#N/A,FALSE,"TunnD";#N/A,#N/A,FALSE,"CivlD";#N/A,#N/A,FALSE,"NtwkD";#N/A,#N/A,FALSE,"EstgD";#N/A,#N/A,FALSE,"PEngD"}</definedName>
    <definedName name="gfgfgfgfg" localSheetId="3" hidden="1">{#N/A,#N/A,FALSE,"SumD";#N/A,#N/A,FALSE,"ElecD";#N/A,#N/A,FALSE,"MechD";#N/A,#N/A,FALSE,"GeotD";#N/A,#N/A,FALSE,"PrcsD";#N/A,#N/A,FALSE,"TunnD";#N/A,#N/A,FALSE,"CivlD";#N/A,#N/A,FALSE,"NtwkD";#N/A,#N/A,FALSE,"EstgD";#N/A,#N/A,FALSE,"PEngD"}</definedName>
    <definedName name="gfgfgfgfg" localSheetId="8"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9" hidden="1">{#N/A,#N/A,FALSE,"SumG";#N/A,#N/A,FALSE,"ElecG";#N/A,#N/A,FALSE,"MechG";#N/A,#N/A,FALSE,"GeotG";#N/A,#N/A,FALSE,"PrcsG";#N/A,#N/A,FALSE,"TunnG";#N/A,#N/A,FALSE,"CivlG";#N/A,#N/A,FALSE,"NtwkG";#N/A,#N/A,FALSE,"EstgG";#N/A,#N/A,FALSE,"PEngG"}</definedName>
    <definedName name="gfgfgfgss" localSheetId="4" hidden="1">{#N/A,#N/A,FALSE,"SumG";#N/A,#N/A,FALSE,"ElecG";#N/A,#N/A,FALSE,"MechG";#N/A,#N/A,FALSE,"GeotG";#N/A,#N/A,FALSE,"PrcsG";#N/A,#N/A,FALSE,"TunnG";#N/A,#N/A,FALSE,"CivlG";#N/A,#N/A,FALSE,"NtwkG";#N/A,#N/A,FALSE,"EstgG";#N/A,#N/A,FALSE,"PEngG"}</definedName>
    <definedName name="gfgfgfgss" localSheetId="19" hidden="1">{#N/A,#N/A,FALSE,"SumG";#N/A,#N/A,FALSE,"ElecG";#N/A,#N/A,FALSE,"MechG";#N/A,#N/A,FALSE,"GeotG";#N/A,#N/A,FALSE,"PrcsG";#N/A,#N/A,FALSE,"TunnG";#N/A,#N/A,FALSE,"CivlG";#N/A,#N/A,FALSE,"NtwkG";#N/A,#N/A,FALSE,"EstgG";#N/A,#N/A,FALSE,"PEngG"}</definedName>
    <definedName name="gfgfgfgss" localSheetId="11" hidden="1">{#N/A,#N/A,FALSE,"SumG";#N/A,#N/A,FALSE,"ElecG";#N/A,#N/A,FALSE,"MechG";#N/A,#N/A,FALSE,"GeotG";#N/A,#N/A,FALSE,"PrcsG";#N/A,#N/A,FALSE,"TunnG";#N/A,#N/A,FALSE,"CivlG";#N/A,#N/A,FALSE,"NtwkG";#N/A,#N/A,FALSE,"EstgG";#N/A,#N/A,FALSE,"PEngG"}</definedName>
    <definedName name="gfgfgfgss" localSheetId="7" hidden="1">{#N/A,#N/A,FALSE,"SumG";#N/A,#N/A,FALSE,"ElecG";#N/A,#N/A,FALSE,"MechG";#N/A,#N/A,FALSE,"GeotG";#N/A,#N/A,FALSE,"PrcsG";#N/A,#N/A,FALSE,"TunnG";#N/A,#N/A,FALSE,"CivlG";#N/A,#N/A,FALSE,"NtwkG";#N/A,#N/A,FALSE,"EstgG";#N/A,#N/A,FALSE,"PEngG"}</definedName>
    <definedName name="gfgfgfgss" localSheetId="18" hidden="1">{#N/A,#N/A,FALSE,"SumG";#N/A,#N/A,FALSE,"ElecG";#N/A,#N/A,FALSE,"MechG";#N/A,#N/A,FALSE,"GeotG";#N/A,#N/A,FALSE,"PrcsG";#N/A,#N/A,FALSE,"TunnG";#N/A,#N/A,FALSE,"CivlG";#N/A,#N/A,FALSE,"NtwkG";#N/A,#N/A,FALSE,"EstgG";#N/A,#N/A,FALSE,"PEngG"}</definedName>
    <definedName name="gfgfgfgss" localSheetId="3" hidden="1">{#N/A,#N/A,FALSE,"SumG";#N/A,#N/A,FALSE,"ElecG";#N/A,#N/A,FALSE,"MechG";#N/A,#N/A,FALSE,"GeotG";#N/A,#N/A,FALSE,"PrcsG";#N/A,#N/A,FALSE,"TunnG";#N/A,#N/A,FALSE,"CivlG";#N/A,#N/A,FALSE,"NtwkG";#N/A,#N/A,FALSE,"EstgG";#N/A,#N/A,FALSE,"PEngG"}</definedName>
    <definedName name="gfgfgfgss" localSheetId="8"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 localSheetId="9" hidden="1">{#N/A,#N/A,FALSE,"SumG";#N/A,#N/A,FALSE,"ElecG";#N/A,#N/A,FALSE,"MechG";#N/A,#N/A,FALSE,"GeotG";#N/A,#N/A,FALSE,"PrcsG";#N/A,#N/A,FALSE,"TunnG";#N/A,#N/A,FALSE,"CivlG";#N/A,#N/A,FALSE,"NtwkG";#N/A,#N/A,FALSE,"EstgG";#N/A,#N/A,FALSE,"PEngG"}</definedName>
    <definedName name="GG">'[29]GEN PROG'!$A$1:$P$27</definedName>
    <definedName name="ggdrgdfhyyj" localSheetId="9" hidden="1">{#N/A,#N/A,TRUE,"Cover";#N/A,#N/A,TRUE,"Conts";#N/A,#N/A,TRUE,"VOS";#N/A,#N/A,TRUE,"Warrington";#N/A,#N/A,TRUE,"Widnes"}</definedName>
    <definedName name="ggdrgdfhyyj" localSheetId="4" hidden="1">{#N/A,#N/A,TRUE,"Cover";#N/A,#N/A,TRUE,"Conts";#N/A,#N/A,TRUE,"VOS";#N/A,#N/A,TRUE,"Warrington";#N/A,#N/A,TRUE,"Widnes"}</definedName>
    <definedName name="ggdrgdfhyyj" localSheetId="19" hidden="1">{#N/A,#N/A,TRUE,"Cover";#N/A,#N/A,TRUE,"Conts";#N/A,#N/A,TRUE,"VOS";#N/A,#N/A,TRUE,"Warrington";#N/A,#N/A,TRUE,"Widnes"}</definedName>
    <definedName name="ggdrgdfhyyj" localSheetId="11" hidden="1">{#N/A,#N/A,TRUE,"Cover";#N/A,#N/A,TRUE,"Conts";#N/A,#N/A,TRUE,"VOS";#N/A,#N/A,TRUE,"Warrington";#N/A,#N/A,TRUE,"Widnes"}</definedName>
    <definedName name="ggdrgdfhyyj" localSheetId="7" hidden="1">{#N/A,#N/A,TRUE,"Cover";#N/A,#N/A,TRUE,"Conts";#N/A,#N/A,TRUE,"VOS";#N/A,#N/A,TRUE,"Warrington";#N/A,#N/A,TRUE,"Widnes"}</definedName>
    <definedName name="ggdrgdfhyyj" localSheetId="18" hidden="1">{#N/A,#N/A,TRUE,"Cover";#N/A,#N/A,TRUE,"Conts";#N/A,#N/A,TRUE,"VOS";#N/A,#N/A,TRUE,"Warrington";#N/A,#N/A,TRUE,"Widnes"}</definedName>
    <definedName name="ggdrgdfhyyj" localSheetId="3" hidden="1">{#N/A,#N/A,TRUE,"Cover";#N/A,#N/A,TRUE,"Conts";#N/A,#N/A,TRUE,"VOS";#N/A,#N/A,TRUE,"Warrington";#N/A,#N/A,TRUE,"Widnes"}</definedName>
    <definedName name="ggdrgdfhyyj" localSheetId="8" hidden="1">{#N/A,#N/A,TRUE,"Cover";#N/A,#N/A,TRUE,"Conts";#N/A,#N/A,TRUE,"VOS";#N/A,#N/A,TRUE,"Warrington";#N/A,#N/A,TRUE,"Widnes"}</definedName>
    <definedName name="ggdrgdfhyyj" hidden="1">{#N/A,#N/A,TRUE,"Cover";#N/A,#N/A,TRUE,"Conts";#N/A,#N/A,TRUE,"VOS";#N/A,#N/A,TRUE,"Warrington";#N/A,#N/A,TRUE,"Widnes"}</definedName>
    <definedName name="ggg" localSheetId="9" hidden="1">#REF!</definedName>
    <definedName name="ggg" localSheetId="7" hidden="1">#REF!</definedName>
    <definedName name="ggg" hidden="1">#REF!</definedName>
    <definedName name="gggg" localSheetId="9" hidden="1">{#N/A,#N/A,FALSE,"SumD";#N/A,#N/A,FALSE,"ElecD";#N/A,#N/A,FALSE,"MechD";#N/A,#N/A,FALSE,"GeotD";#N/A,#N/A,FALSE,"PrcsD";#N/A,#N/A,FALSE,"TunnD";#N/A,#N/A,FALSE,"CivlD";#N/A,#N/A,FALSE,"NtwkD";#N/A,#N/A,FALSE,"EstgD";#N/A,#N/A,FALSE,"PEngD"}</definedName>
    <definedName name="gggg" localSheetId="4" hidden="1">{#N/A,#N/A,FALSE,"SumD";#N/A,#N/A,FALSE,"ElecD";#N/A,#N/A,FALSE,"MechD";#N/A,#N/A,FALSE,"GeotD";#N/A,#N/A,FALSE,"PrcsD";#N/A,#N/A,FALSE,"TunnD";#N/A,#N/A,FALSE,"CivlD";#N/A,#N/A,FALSE,"NtwkD";#N/A,#N/A,FALSE,"EstgD";#N/A,#N/A,FALSE,"PEngD"}</definedName>
    <definedName name="gggg" localSheetId="19" hidden="1">{#N/A,#N/A,FALSE,"SumD";#N/A,#N/A,FALSE,"ElecD";#N/A,#N/A,FALSE,"MechD";#N/A,#N/A,FALSE,"GeotD";#N/A,#N/A,FALSE,"PrcsD";#N/A,#N/A,FALSE,"TunnD";#N/A,#N/A,FALSE,"CivlD";#N/A,#N/A,FALSE,"NtwkD";#N/A,#N/A,FALSE,"EstgD";#N/A,#N/A,FALSE,"PEngD"}</definedName>
    <definedName name="gggg" localSheetId="11" hidden="1">{#N/A,#N/A,FALSE,"SumD";#N/A,#N/A,FALSE,"ElecD";#N/A,#N/A,FALSE,"MechD";#N/A,#N/A,FALSE,"GeotD";#N/A,#N/A,FALSE,"PrcsD";#N/A,#N/A,FALSE,"TunnD";#N/A,#N/A,FALSE,"CivlD";#N/A,#N/A,FALSE,"NtwkD";#N/A,#N/A,FALSE,"EstgD";#N/A,#N/A,FALSE,"PEngD"}</definedName>
    <definedName name="gggg" localSheetId="7" hidden="1">{#N/A,#N/A,FALSE,"SumD";#N/A,#N/A,FALSE,"ElecD";#N/A,#N/A,FALSE,"MechD";#N/A,#N/A,FALSE,"GeotD";#N/A,#N/A,FALSE,"PrcsD";#N/A,#N/A,FALSE,"TunnD";#N/A,#N/A,FALSE,"CivlD";#N/A,#N/A,FALSE,"NtwkD";#N/A,#N/A,FALSE,"EstgD";#N/A,#N/A,FALSE,"PEngD"}</definedName>
    <definedName name="gggg" localSheetId="18" hidden="1">{#N/A,#N/A,FALSE,"SumD";#N/A,#N/A,FALSE,"ElecD";#N/A,#N/A,FALSE,"MechD";#N/A,#N/A,FALSE,"GeotD";#N/A,#N/A,FALSE,"PrcsD";#N/A,#N/A,FALSE,"TunnD";#N/A,#N/A,FALSE,"CivlD";#N/A,#N/A,FALSE,"NtwkD";#N/A,#N/A,FALSE,"EstgD";#N/A,#N/A,FALSE,"PEngD"}</definedName>
    <definedName name="gggg" localSheetId="3" hidden="1">{#N/A,#N/A,FALSE,"SumD";#N/A,#N/A,FALSE,"ElecD";#N/A,#N/A,FALSE,"MechD";#N/A,#N/A,FALSE,"GeotD";#N/A,#N/A,FALSE,"PrcsD";#N/A,#N/A,FALSE,"TunnD";#N/A,#N/A,FALSE,"CivlD";#N/A,#N/A,FALSE,"NtwkD";#N/A,#N/A,FALSE,"EstgD";#N/A,#N/A,FALSE,"PEngD"}</definedName>
    <definedName name="gggg" localSheetId="8"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9" hidden="1">{#N/A,#N/A,FALSE,"SumG";#N/A,#N/A,FALSE,"ElecG";#N/A,#N/A,FALSE,"MechG";#N/A,#N/A,FALSE,"GeotG";#N/A,#N/A,FALSE,"PrcsG";#N/A,#N/A,FALSE,"TunnG";#N/A,#N/A,FALSE,"CivlG";#N/A,#N/A,FALSE,"NtwkG";#N/A,#N/A,FALSE,"EstgG";#N/A,#N/A,FALSE,"PEngG"}</definedName>
    <definedName name="ghggg" localSheetId="4" hidden="1">{#N/A,#N/A,FALSE,"SumG";#N/A,#N/A,FALSE,"ElecG";#N/A,#N/A,FALSE,"MechG";#N/A,#N/A,FALSE,"GeotG";#N/A,#N/A,FALSE,"PrcsG";#N/A,#N/A,FALSE,"TunnG";#N/A,#N/A,FALSE,"CivlG";#N/A,#N/A,FALSE,"NtwkG";#N/A,#N/A,FALSE,"EstgG";#N/A,#N/A,FALSE,"PEngG"}</definedName>
    <definedName name="ghggg" localSheetId="19" hidden="1">{#N/A,#N/A,FALSE,"SumG";#N/A,#N/A,FALSE,"ElecG";#N/A,#N/A,FALSE,"MechG";#N/A,#N/A,FALSE,"GeotG";#N/A,#N/A,FALSE,"PrcsG";#N/A,#N/A,FALSE,"TunnG";#N/A,#N/A,FALSE,"CivlG";#N/A,#N/A,FALSE,"NtwkG";#N/A,#N/A,FALSE,"EstgG";#N/A,#N/A,FALSE,"PEngG"}</definedName>
    <definedName name="ghggg" localSheetId="11" hidden="1">{#N/A,#N/A,FALSE,"SumG";#N/A,#N/A,FALSE,"ElecG";#N/A,#N/A,FALSE,"MechG";#N/A,#N/A,FALSE,"GeotG";#N/A,#N/A,FALSE,"PrcsG";#N/A,#N/A,FALSE,"TunnG";#N/A,#N/A,FALSE,"CivlG";#N/A,#N/A,FALSE,"NtwkG";#N/A,#N/A,FALSE,"EstgG";#N/A,#N/A,FALSE,"PEngG"}</definedName>
    <definedName name="ghggg" localSheetId="7" hidden="1">{#N/A,#N/A,FALSE,"SumG";#N/A,#N/A,FALSE,"ElecG";#N/A,#N/A,FALSE,"MechG";#N/A,#N/A,FALSE,"GeotG";#N/A,#N/A,FALSE,"PrcsG";#N/A,#N/A,FALSE,"TunnG";#N/A,#N/A,FALSE,"CivlG";#N/A,#N/A,FALSE,"NtwkG";#N/A,#N/A,FALSE,"EstgG";#N/A,#N/A,FALSE,"PEngG"}</definedName>
    <definedName name="ghggg" localSheetId="18" hidden="1">{#N/A,#N/A,FALSE,"SumG";#N/A,#N/A,FALSE,"ElecG";#N/A,#N/A,FALSE,"MechG";#N/A,#N/A,FALSE,"GeotG";#N/A,#N/A,FALSE,"PrcsG";#N/A,#N/A,FALSE,"TunnG";#N/A,#N/A,FALSE,"CivlG";#N/A,#N/A,FALSE,"NtwkG";#N/A,#N/A,FALSE,"EstgG";#N/A,#N/A,FALSE,"PEngG"}</definedName>
    <definedName name="ghggg" localSheetId="3" hidden="1">{#N/A,#N/A,FALSE,"SumG";#N/A,#N/A,FALSE,"ElecG";#N/A,#N/A,FALSE,"MechG";#N/A,#N/A,FALSE,"GeotG";#N/A,#N/A,FALSE,"PrcsG";#N/A,#N/A,FALSE,"TunnG";#N/A,#N/A,FALSE,"CivlG";#N/A,#N/A,FALSE,"NtwkG";#N/A,#N/A,FALSE,"EstgG";#N/A,#N/A,FALSE,"PEngG"}</definedName>
    <definedName name="ghggg" localSheetId="8"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9" hidden="1">{#N/A,#N/A,TRUE,"Cover";#N/A,#N/A,TRUE,"Conts";#N/A,#N/A,TRUE,"VOS";#N/A,#N/A,TRUE,"Warrington";#N/A,#N/A,TRUE,"Widnes"}</definedName>
    <definedName name="ghsdhth" localSheetId="4" hidden="1">{#N/A,#N/A,TRUE,"Cover";#N/A,#N/A,TRUE,"Conts";#N/A,#N/A,TRUE,"VOS";#N/A,#N/A,TRUE,"Warrington";#N/A,#N/A,TRUE,"Widnes"}</definedName>
    <definedName name="ghsdhth" localSheetId="19" hidden="1">{#N/A,#N/A,TRUE,"Cover";#N/A,#N/A,TRUE,"Conts";#N/A,#N/A,TRUE,"VOS";#N/A,#N/A,TRUE,"Warrington";#N/A,#N/A,TRUE,"Widnes"}</definedName>
    <definedName name="ghsdhth" localSheetId="11" hidden="1">{#N/A,#N/A,TRUE,"Cover";#N/A,#N/A,TRUE,"Conts";#N/A,#N/A,TRUE,"VOS";#N/A,#N/A,TRUE,"Warrington";#N/A,#N/A,TRUE,"Widnes"}</definedName>
    <definedName name="ghsdhth" localSheetId="7" hidden="1">{#N/A,#N/A,TRUE,"Cover";#N/A,#N/A,TRUE,"Conts";#N/A,#N/A,TRUE,"VOS";#N/A,#N/A,TRUE,"Warrington";#N/A,#N/A,TRUE,"Widnes"}</definedName>
    <definedName name="ghsdhth" localSheetId="18" hidden="1">{#N/A,#N/A,TRUE,"Cover";#N/A,#N/A,TRUE,"Conts";#N/A,#N/A,TRUE,"VOS";#N/A,#N/A,TRUE,"Warrington";#N/A,#N/A,TRUE,"Widnes"}</definedName>
    <definedName name="ghsdhth" localSheetId="3" hidden="1">{#N/A,#N/A,TRUE,"Cover";#N/A,#N/A,TRUE,"Conts";#N/A,#N/A,TRUE,"VOS";#N/A,#N/A,TRUE,"Warrington";#N/A,#N/A,TRUE,"Widnes"}</definedName>
    <definedName name="ghsdhth" localSheetId="8" hidden="1">{#N/A,#N/A,TRUE,"Cover";#N/A,#N/A,TRUE,"Conts";#N/A,#N/A,TRUE,"VOS";#N/A,#N/A,TRUE,"Warrington";#N/A,#N/A,TRUE,"Widnes"}</definedName>
    <definedName name="ghsdhth" hidden="1">{#N/A,#N/A,TRUE,"Cover";#N/A,#N/A,TRUE,"Conts";#N/A,#N/A,TRUE,"VOS";#N/A,#N/A,TRUE,"Warrington";#N/A,#N/A,TRUE,"Widnes"}</definedName>
    <definedName name="ghsg" localSheetId="9" hidden="1">{#N/A,#N/A,TRUE,"Cover";#N/A,#N/A,TRUE,"Conts";#N/A,#N/A,TRUE,"VOS";#N/A,#N/A,TRUE,"Warrington";#N/A,#N/A,TRUE,"Widnes"}</definedName>
    <definedName name="ghsg" localSheetId="4" hidden="1">{#N/A,#N/A,TRUE,"Cover";#N/A,#N/A,TRUE,"Conts";#N/A,#N/A,TRUE,"VOS";#N/A,#N/A,TRUE,"Warrington";#N/A,#N/A,TRUE,"Widnes"}</definedName>
    <definedName name="ghsg" localSheetId="19" hidden="1">{#N/A,#N/A,TRUE,"Cover";#N/A,#N/A,TRUE,"Conts";#N/A,#N/A,TRUE,"VOS";#N/A,#N/A,TRUE,"Warrington";#N/A,#N/A,TRUE,"Widnes"}</definedName>
    <definedName name="ghsg" localSheetId="11" hidden="1">{#N/A,#N/A,TRUE,"Cover";#N/A,#N/A,TRUE,"Conts";#N/A,#N/A,TRUE,"VOS";#N/A,#N/A,TRUE,"Warrington";#N/A,#N/A,TRUE,"Widnes"}</definedName>
    <definedName name="ghsg" localSheetId="7" hidden="1">{#N/A,#N/A,TRUE,"Cover";#N/A,#N/A,TRUE,"Conts";#N/A,#N/A,TRUE,"VOS";#N/A,#N/A,TRUE,"Warrington";#N/A,#N/A,TRUE,"Widnes"}</definedName>
    <definedName name="ghsg" localSheetId="18" hidden="1">{#N/A,#N/A,TRUE,"Cover";#N/A,#N/A,TRUE,"Conts";#N/A,#N/A,TRUE,"VOS";#N/A,#N/A,TRUE,"Warrington";#N/A,#N/A,TRUE,"Widnes"}</definedName>
    <definedName name="ghsg" localSheetId="3" hidden="1">{#N/A,#N/A,TRUE,"Cover";#N/A,#N/A,TRUE,"Conts";#N/A,#N/A,TRUE,"VOS";#N/A,#N/A,TRUE,"Warrington";#N/A,#N/A,TRUE,"Widnes"}</definedName>
    <definedName name="ghsg" localSheetId="8" hidden="1">{#N/A,#N/A,TRUE,"Cover";#N/A,#N/A,TRUE,"Conts";#N/A,#N/A,TRUE,"VOS";#N/A,#N/A,TRUE,"Warrington";#N/A,#N/A,TRUE,"Widnes"}</definedName>
    <definedName name="ghsg" hidden="1">{#N/A,#N/A,TRUE,"Cover";#N/A,#N/A,TRUE,"Conts";#N/A,#N/A,TRUE,"VOS";#N/A,#N/A,TRUE,"Warrington";#N/A,#N/A,TRUE,"Widnes"}</definedName>
    <definedName name="gjahgkj" localSheetId="9" hidden="1">{#N/A,#N/A,TRUE,"Cover";#N/A,#N/A,TRUE,"Conts";#N/A,#N/A,TRUE,"VOS";#N/A,#N/A,TRUE,"Warrington";#N/A,#N/A,TRUE,"Widnes"}</definedName>
    <definedName name="gjahgkj" localSheetId="4" hidden="1">{#N/A,#N/A,TRUE,"Cover";#N/A,#N/A,TRUE,"Conts";#N/A,#N/A,TRUE,"VOS";#N/A,#N/A,TRUE,"Warrington";#N/A,#N/A,TRUE,"Widnes"}</definedName>
    <definedName name="gjahgkj" localSheetId="19" hidden="1">{#N/A,#N/A,TRUE,"Cover";#N/A,#N/A,TRUE,"Conts";#N/A,#N/A,TRUE,"VOS";#N/A,#N/A,TRUE,"Warrington";#N/A,#N/A,TRUE,"Widnes"}</definedName>
    <definedName name="gjahgkj" localSheetId="11" hidden="1">{#N/A,#N/A,TRUE,"Cover";#N/A,#N/A,TRUE,"Conts";#N/A,#N/A,TRUE,"VOS";#N/A,#N/A,TRUE,"Warrington";#N/A,#N/A,TRUE,"Widnes"}</definedName>
    <definedName name="gjahgkj" localSheetId="7" hidden="1">{#N/A,#N/A,TRUE,"Cover";#N/A,#N/A,TRUE,"Conts";#N/A,#N/A,TRUE,"VOS";#N/A,#N/A,TRUE,"Warrington";#N/A,#N/A,TRUE,"Widnes"}</definedName>
    <definedName name="gjahgkj" localSheetId="18" hidden="1">{#N/A,#N/A,TRUE,"Cover";#N/A,#N/A,TRUE,"Conts";#N/A,#N/A,TRUE,"VOS";#N/A,#N/A,TRUE,"Warrington";#N/A,#N/A,TRUE,"Widnes"}</definedName>
    <definedName name="gjahgkj" localSheetId="3" hidden="1">{#N/A,#N/A,TRUE,"Cover";#N/A,#N/A,TRUE,"Conts";#N/A,#N/A,TRUE,"VOS";#N/A,#N/A,TRUE,"Warrington";#N/A,#N/A,TRUE,"Widnes"}</definedName>
    <definedName name="gjahgkj" localSheetId="8" hidden="1">{#N/A,#N/A,TRUE,"Cover";#N/A,#N/A,TRUE,"Conts";#N/A,#N/A,TRUE,"VOS";#N/A,#N/A,TRUE,"Warrington";#N/A,#N/A,TRUE,"Widnes"}</definedName>
    <definedName name="gjahgkj" hidden="1">{#N/A,#N/A,TRUE,"Cover";#N/A,#N/A,TRUE,"Conts";#N/A,#N/A,TRUE,"VOS";#N/A,#N/A,TRUE,"Warrington";#N/A,#N/A,TRUE,"Widnes"}</definedName>
    <definedName name="gjkkl" localSheetId="9" hidden="1">{#N/A,#N/A,TRUE,"Cover";#N/A,#N/A,TRUE,"Conts";#N/A,#N/A,TRUE,"VOS";#N/A,#N/A,TRUE,"Warrington";#N/A,#N/A,TRUE,"Widnes"}</definedName>
    <definedName name="gjkkl" localSheetId="4" hidden="1">{#N/A,#N/A,TRUE,"Cover";#N/A,#N/A,TRUE,"Conts";#N/A,#N/A,TRUE,"VOS";#N/A,#N/A,TRUE,"Warrington";#N/A,#N/A,TRUE,"Widnes"}</definedName>
    <definedName name="gjkkl" localSheetId="19" hidden="1">{#N/A,#N/A,TRUE,"Cover";#N/A,#N/A,TRUE,"Conts";#N/A,#N/A,TRUE,"VOS";#N/A,#N/A,TRUE,"Warrington";#N/A,#N/A,TRUE,"Widnes"}</definedName>
    <definedName name="gjkkl" localSheetId="11" hidden="1">{#N/A,#N/A,TRUE,"Cover";#N/A,#N/A,TRUE,"Conts";#N/A,#N/A,TRUE,"VOS";#N/A,#N/A,TRUE,"Warrington";#N/A,#N/A,TRUE,"Widnes"}</definedName>
    <definedName name="gjkkl" localSheetId="7" hidden="1">{#N/A,#N/A,TRUE,"Cover";#N/A,#N/A,TRUE,"Conts";#N/A,#N/A,TRUE,"VOS";#N/A,#N/A,TRUE,"Warrington";#N/A,#N/A,TRUE,"Widnes"}</definedName>
    <definedName name="gjkkl" localSheetId="18" hidden="1">{#N/A,#N/A,TRUE,"Cover";#N/A,#N/A,TRUE,"Conts";#N/A,#N/A,TRUE,"VOS";#N/A,#N/A,TRUE,"Warrington";#N/A,#N/A,TRUE,"Widnes"}</definedName>
    <definedName name="gjkkl" localSheetId="3" hidden="1">{#N/A,#N/A,TRUE,"Cover";#N/A,#N/A,TRUE,"Conts";#N/A,#N/A,TRUE,"VOS";#N/A,#N/A,TRUE,"Warrington";#N/A,#N/A,TRUE,"Widnes"}</definedName>
    <definedName name="gjkkl" localSheetId="8" hidden="1">{#N/A,#N/A,TRUE,"Cover";#N/A,#N/A,TRUE,"Conts";#N/A,#N/A,TRUE,"VOS";#N/A,#N/A,TRUE,"Warrington";#N/A,#N/A,TRUE,"Widnes"}</definedName>
    <definedName name="gjkkl" hidden="1">{#N/A,#N/A,TRUE,"Cover";#N/A,#N/A,TRUE,"Conts";#N/A,#N/A,TRUE,"VOS";#N/A,#N/A,TRUE,"Warrington";#N/A,#N/A,TRUE,"Widnes"}</definedName>
    <definedName name="grade">#REF!</definedName>
    <definedName name="gtrghr" localSheetId="9" hidden="1">{#N/A,#N/A,TRUE,"Cover";#N/A,#N/A,TRUE,"Conts";#N/A,#N/A,TRUE,"VOS";#N/A,#N/A,TRUE,"Warrington";#N/A,#N/A,TRUE,"Widnes"}</definedName>
    <definedName name="gtrghr" localSheetId="4" hidden="1">{#N/A,#N/A,TRUE,"Cover";#N/A,#N/A,TRUE,"Conts";#N/A,#N/A,TRUE,"VOS";#N/A,#N/A,TRUE,"Warrington";#N/A,#N/A,TRUE,"Widnes"}</definedName>
    <definedName name="gtrghr" localSheetId="19" hidden="1">{#N/A,#N/A,TRUE,"Cover";#N/A,#N/A,TRUE,"Conts";#N/A,#N/A,TRUE,"VOS";#N/A,#N/A,TRUE,"Warrington";#N/A,#N/A,TRUE,"Widnes"}</definedName>
    <definedName name="gtrghr" localSheetId="11" hidden="1">{#N/A,#N/A,TRUE,"Cover";#N/A,#N/A,TRUE,"Conts";#N/A,#N/A,TRUE,"VOS";#N/A,#N/A,TRUE,"Warrington";#N/A,#N/A,TRUE,"Widnes"}</definedName>
    <definedName name="gtrghr" localSheetId="7" hidden="1">{#N/A,#N/A,TRUE,"Cover";#N/A,#N/A,TRUE,"Conts";#N/A,#N/A,TRUE,"VOS";#N/A,#N/A,TRUE,"Warrington";#N/A,#N/A,TRUE,"Widnes"}</definedName>
    <definedName name="gtrghr" localSheetId="18" hidden="1">{#N/A,#N/A,TRUE,"Cover";#N/A,#N/A,TRUE,"Conts";#N/A,#N/A,TRUE,"VOS";#N/A,#N/A,TRUE,"Warrington";#N/A,#N/A,TRUE,"Widnes"}</definedName>
    <definedName name="gtrghr" localSheetId="3" hidden="1">{#N/A,#N/A,TRUE,"Cover";#N/A,#N/A,TRUE,"Conts";#N/A,#N/A,TRUE,"VOS";#N/A,#N/A,TRUE,"Warrington";#N/A,#N/A,TRUE,"Widnes"}</definedName>
    <definedName name="gtrghr" localSheetId="8" hidden="1">{#N/A,#N/A,TRUE,"Cover";#N/A,#N/A,TRUE,"Conts";#N/A,#N/A,TRUE,"VOS";#N/A,#N/A,TRUE,"Warrington";#N/A,#N/A,TRUE,"Widnes"}</definedName>
    <definedName name="gtrghr" hidden="1">{#N/A,#N/A,TRUE,"Cover";#N/A,#N/A,TRUE,"Conts";#N/A,#N/A,TRUE,"VOS";#N/A,#N/A,TRUE,"Warrington";#N/A,#N/A,TRUE,"Widnes"}</definedName>
    <definedName name="gWEG" localSheetId="19" hidden="1">{#N/A,#N/A,TRUE,"Cover";#N/A,#N/A,TRUE,"Conts";#N/A,#N/A,TRUE,"VOS";#N/A,#N/A,TRUE,"Warrington";#N/A,#N/A,TRUE,"Widnes"}</definedName>
    <definedName name="gWEG" localSheetId="11" hidden="1">{#N/A,#N/A,TRUE,"Cover";#N/A,#N/A,TRUE,"Conts";#N/A,#N/A,TRUE,"VOS";#N/A,#N/A,TRUE,"Warrington";#N/A,#N/A,TRUE,"Widnes"}</definedName>
    <definedName name="gWEG" localSheetId="18" hidden="1">{#N/A,#N/A,TRUE,"Cover";#N/A,#N/A,TRUE,"Conts";#N/A,#N/A,TRUE,"VOS";#N/A,#N/A,TRUE,"Warrington";#N/A,#N/A,TRUE,"Widnes"}</definedName>
    <definedName name="gWEG" hidden="1">{#N/A,#N/A,TRUE,"Cover";#N/A,#N/A,TRUE,"Conts";#N/A,#N/A,TRUE,"VOS";#N/A,#N/A,TRUE,"Warrington";#N/A,#N/A,TRUE,"Widnes"}</definedName>
    <definedName name="GWEGTew" localSheetId="19" hidden="1">{#N/A,#N/A,TRUE,"Cover";#N/A,#N/A,TRUE,"Conts";#N/A,#N/A,TRUE,"VOS";#N/A,#N/A,TRUE,"Warrington";#N/A,#N/A,TRUE,"Widnes"}</definedName>
    <definedName name="GWEGTew" localSheetId="11" hidden="1">{#N/A,#N/A,TRUE,"Cover";#N/A,#N/A,TRUE,"Conts";#N/A,#N/A,TRUE,"VOS";#N/A,#N/A,TRUE,"Warrington";#N/A,#N/A,TRUE,"Widnes"}</definedName>
    <definedName name="GWEGTew" localSheetId="18" hidden="1">{#N/A,#N/A,TRUE,"Cover";#N/A,#N/A,TRUE,"Conts";#N/A,#N/A,TRUE,"VOS";#N/A,#N/A,TRUE,"Warrington";#N/A,#N/A,TRUE,"Widnes"}</definedName>
    <definedName name="GWEGTew" hidden="1">{#N/A,#N/A,TRUE,"Cover";#N/A,#N/A,TRUE,"Conts";#N/A,#N/A,TRUE,"VOS";#N/A,#N/A,TRUE,"Warrington";#N/A,#N/A,TRUE,"Widnes"}</definedName>
    <definedName name="gwgtergyr" localSheetId="9" hidden="1">{#N/A,#N/A,TRUE,"Cover";#N/A,#N/A,TRUE,"Conts";#N/A,#N/A,TRUE,"VOS";#N/A,#N/A,TRUE,"Warrington";#N/A,#N/A,TRUE,"Widnes"}</definedName>
    <definedName name="gwgtergyr" localSheetId="4" hidden="1">{#N/A,#N/A,TRUE,"Cover";#N/A,#N/A,TRUE,"Conts";#N/A,#N/A,TRUE,"VOS";#N/A,#N/A,TRUE,"Warrington";#N/A,#N/A,TRUE,"Widnes"}</definedName>
    <definedName name="gwgtergyr" localSheetId="19" hidden="1">{#N/A,#N/A,TRUE,"Cover";#N/A,#N/A,TRUE,"Conts";#N/A,#N/A,TRUE,"VOS";#N/A,#N/A,TRUE,"Warrington";#N/A,#N/A,TRUE,"Widnes"}</definedName>
    <definedName name="gwgtergyr" localSheetId="11" hidden="1">{#N/A,#N/A,TRUE,"Cover";#N/A,#N/A,TRUE,"Conts";#N/A,#N/A,TRUE,"VOS";#N/A,#N/A,TRUE,"Warrington";#N/A,#N/A,TRUE,"Widnes"}</definedName>
    <definedName name="gwgtergyr" localSheetId="7" hidden="1">{#N/A,#N/A,TRUE,"Cover";#N/A,#N/A,TRUE,"Conts";#N/A,#N/A,TRUE,"VOS";#N/A,#N/A,TRUE,"Warrington";#N/A,#N/A,TRUE,"Widnes"}</definedName>
    <definedName name="gwgtergyr" localSheetId="18" hidden="1">{#N/A,#N/A,TRUE,"Cover";#N/A,#N/A,TRUE,"Conts";#N/A,#N/A,TRUE,"VOS";#N/A,#N/A,TRUE,"Warrington";#N/A,#N/A,TRUE,"Widnes"}</definedName>
    <definedName name="gwgtergyr" localSheetId="3" hidden="1">{#N/A,#N/A,TRUE,"Cover";#N/A,#N/A,TRUE,"Conts";#N/A,#N/A,TRUE,"VOS";#N/A,#N/A,TRUE,"Warrington";#N/A,#N/A,TRUE,"Widnes"}</definedName>
    <definedName name="gwgtergyr" localSheetId="8" hidden="1">{#N/A,#N/A,TRUE,"Cover";#N/A,#N/A,TRUE,"Conts";#N/A,#N/A,TRUE,"VOS";#N/A,#N/A,TRUE,"Warrington";#N/A,#N/A,TRUE,"Widnes"}</definedName>
    <definedName name="gwgtergyr" hidden="1">{#N/A,#N/A,TRUE,"Cover";#N/A,#N/A,TRUE,"Conts";#N/A,#N/A,TRUE,"VOS";#N/A,#N/A,TRUE,"Warrington";#N/A,#N/A,TRUE,"Widnes"}</definedName>
    <definedName name="h">#REF!</definedName>
    <definedName name="H_______EARTH_WORKS">#REF!</definedName>
    <definedName name="H_______PLUMBING_PVC_PIPES">#REF!</definedName>
    <definedName name="HC">#REF!</definedName>
    <definedName name="hfhgf" localSheetId="9" hidden="1">{#N/A,#N/A,TRUE,"Cover";#N/A,#N/A,TRUE,"Conts";#N/A,#N/A,TRUE,"VOS";#N/A,#N/A,TRUE,"Warrington";#N/A,#N/A,TRUE,"Widnes"}</definedName>
    <definedName name="hfhgf" localSheetId="4" hidden="1">{#N/A,#N/A,TRUE,"Cover";#N/A,#N/A,TRUE,"Conts";#N/A,#N/A,TRUE,"VOS";#N/A,#N/A,TRUE,"Warrington";#N/A,#N/A,TRUE,"Widnes"}</definedName>
    <definedName name="hfhgf" localSheetId="19" hidden="1">{#N/A,#N/A,TRUE,"Cover";#N/A,#N/A,TRUE,"Conts";#N/A,#N/A,TRUE,"VOS";#N/A,#N/A,TRUE,"Warrington";#N/A,#N/A,TRUE,"Widnes"}</definedName>
    <definedName name="hfhgf" localSheetId="11" hidden="1">{#N/A,#N/A,TRUE,"Cover";#N/A,#N/A,TRUE,"Conts";#N/A,#N/A,TRUE,"VOS";#N/A,#N/A,TRUE,"Warrington";#N/A,#N/A,TRUE,"Widnes"}</definedName>
    <definedName name="hfhgf" localSheetId="7" hidden="1">{#N/A,#N/A,TRUE,"Cover";#N/A,#N/A,TRUE,"Conts";#N/A,#N/A,TRUE,"VOS";#N/A,#N/A,TRUE,"Warrington";#N/A,#N/A,TRUE,"Widnes"}</definedName>
    <definedName name="hfhgf" localSheetId="18" hidden="1">{#N/A,#N/A,TRUE,"Cover";#N/A,#N/A,TRUE,"Conts";#N/A,#N/A,TRUE,"VOS";#N/A,#N/A,TRUE,"Warrington";#N/A,#N/A,TRUE,"Widnes"}</definedName>
    <definedName name="hfhgf" localSheetId="3" hidden="1">{#N/A,#N/A,TRUE,"Cover";#N/A,#N/A,TRUE,"Conts";#N/A,#N/A,TRUE,"VOS";#N/A,#N/A,TRUE,"Warrington";#N/A,#N/A,TRUE,"Widnes"}</definedName>
    <definedName name="hfhgf" localSheetId="8" hidden="1">{#N/A,#N/A,TRUE,"Cover";#N/A,#N/A,TRUE,"Conts";#N/A,#N/A,TRUE,"VOS";#N/A,#N/A,TRUE,"Warrington";#N/A,#N/A,TRUE,"Widnes"}</definedName>
    <definedName name="hfhgf" hidden="1">{#N/A,#N/A,TRUE,"Cover";#N/A,#N/A,TRUE,"Conts";#N/A,#N/A,TRUE,"VOS";#N/A,#N/A,TRUE,"Warrington";#N/A,#N/A,TRUE,"Widnes"}</definedName>
    <definedName name="hgfdhg">#REF!</definedName>
    <definedName name="hgkhkg" localSheetId="9" hidden="1">{#N/A,#N/A,TRUE,"Cover";#N/A,#N/A,TRUE,"Conts";#N/A,#N/A,TRUE,"VOS";#N/A,#N/A,TRUE,"Warrington";#N/A,#N/A,TRUE,"Widnes"}</definedName>
    <definedName name="hgkhkg" localSheetId="4" hidden="1">{#N/A,#N/A,TRUE,"Cover";#N/A,#N/A,TRUE,"Conts";#N/A,#N/A,TRUE,"VOS";#N/A,#N/A,TRUE,"Warrington";#N/A,#N/A,TRUE,"Widnes"}</definedName>
    <definedName name="hgkhkg" localSheetId="19" hidden="1">{#N/A,#N/A,TRUE,"Cover";#N/A,#N/A,TRUE,"Conts";#N/A,#N/A,TRUE,"VOS";#N/A,#N/A,TRUE,"Warrington";#N/A,#N/A,TRUE,"Widnes"}</definedName>
    <definedName name="hgkhkg" localSheetId="11" hidden="1">{#N/A,#N/A,TRUE,"Cover";#N/A,#N/A,TRUE,"Conts";#N/A,#N/A,TRUE,"VOS";#N/A,#N/A,TRUE,"Warrington";#N/A,#N/A,TRUE,"Widnes"}</definedName>
    <definedName name="hgkhkg" localSheetId="7" hidden="1">{#N/A,#N/A,TRUE,"Cover";#N/A,#N/A,TRUE,"Conts";#N/A,#N/A,TRUE,"VOS";#N/A,#N/A,TRUE,"Warrington";#N/A,#N/A,TRUE,"Widnes"}</definedName>
    <definedName name="hgkhkg" localSheetId="18" hidden="1">{#N/A,#N/A,TRUE,"Cover";#N/A,#N/A,TRUE,"Conts";#N/A,#N/A,TRUE,"VOS";#N/A,#N/A,TRUE,"Warrington";#N/A,#N/A,TRUE,"Widnes"}</definedName>
    <definedName name="hgkhkg" localSheetId="3" hidden="1">{#N/A,#N/A,TRUE,"Cover";#N/A,#N/A,TRUE,"Conts";#N/A,#N/A,TRUE,"VOS";#N/A,#N/A,TRUE,"Warrington";#N/A,#N/A,TRUE,"Widnes"}</definedName>
    <definedName name="hgkhkg" localSheetId="8" hidden="1">{#N/A,#N/A,TRUE,"Cover";#N/A,#N/A,TRUE,"Conts";#N/A,#N/A,TRUE,"VOS";#N/A,#N/A,TRUE,"Warrington";#N/A,#N/A,TRUE,"Widnes"}</definedName>
    <definedName name="hgkhkg" hidden="1">{#N/A,#N/A,TRUE,"Cover";#N/A,#N/A,TRUE,"Conts";#N/A,#N/A,TRUE,"VOS";#N/A,#N/A,TRUE,"Warrington";#N/A,#N/A,TRUE,"Widnes"}</definedName>
    <definedName name="hhhhh" localSheetId="9" hidden="1">{#N/A,#N/A,TRUE,"Cover";#N/A,#N/A,TRUE,"Conts";#N/A,#N/A,TRUE,"VOS";#N/A,#N/A,TRUE,"Warrington";#N/A,#N/A,TRUE,"Widnes"}</definedName>
    <definedName name="hhhhh" localSheetId="19" hidden="1">{#N/A,#N/A,TRUE,"Cover";#N/A,#N/A,TRUE,"Conts";#N/A,#N/A,TRUE,"VOS";#N/A,#N/A,TRUE,"Warrington";#N/A,#N/A,TRUE,"Widnes"}</definedName>
    <definedName name="hhhhh" localSheetId="11" hidden="1">{#N/A,#N/A,TRUE,"Cover";#N/A,#N/A,TRUE,"Conts";#N/A,#N/A,TRUE,"VOS";#N/A,#N/A,TRUE,"Warrington";#N/A,#N/A,TRUE,"Widnes"}</definedName>
    <definedName name="hhhhh" localSheetId="18" hidden="1">{#N/A,#N/A,TRUE,"Cover";#N/A,#N/A,TRUE,"Conts";#N/A,#N/A,TRUE,"VOS";#N/A,#N/A,TRUE,"Warrington";#N/A,#N/A,TRUE,"Widnes"}</definedName>
    <definedName name="hhhhh" localSheetId="8" hidden="1">{#N/A,#N/A,TRUE,"Cover";#N/A,#N/A,TRUE,"Conts";#N/A,#N/A,TRUE,"VOS";#N/A,#N/A,TRUE,"Warrington";#N/A,#N/A,TRUE,"Widnes"}</definedName>
    <definedName name="hhhhh" hidden="1">{#N/A,#N/A,TRUE,"Cover";#N/A,#N/A,TRUE,"Conts";#N/A,#N/A,TRUE,"VOS";#N/A,#N/A,TRUE,"Warrington";#N/A,#N/A,TRUE,"Widnes"}</definedName>
    <definedName name="hj" hidden="1">#REF!</definedName>
    <definedName name="hjdj" localSheetId="9" hidden="1">{#N/A,#N/A,TRUE,"Cover";#N/A,#N/A,TRUE,"Conts";#N/A,#N/A,TRUE,"VOS";#N/A,#N/A,TRUE,"Warrington";#N/A,#N/A,TRUE,"Widnes"}</definedName>
    <definedName name="hjdj" localSheetId="4" hidden="1">{#N/A,#N/A,TRUE,"Cover";#N/A,#N/A,TRUE,"Conts";#N/A,#N/A,TRUE,"VOS";#N/A,#N/A,TRUE,"Warrington";#N/A,#N/A,TRUE,"Widnes"}</definedName>
    <definedName name="hjdj" localSheetId="19" hidden="1">{#N/A,#N/A,TRUE,"Cover";#N/A,#N/A,TRUE,"Conts";#N/A,#N/A,TRUE,"VOS";#N/A,#N/A,TRUE,"Warrington";#N/A,#N/A,TRUE,"Widnes"}</definedName>
    <definedName name="hjdj" localSheetId="11" hidden="1">{#N/A,#N/A,TRUE,"Cover";#N/A,#N/A,TRUE,"Conts";#N/A,#N/A,TRUE,"VOS";#N/A,#N/A,TRUE,"Warrington";#N/A,#N/A,TRUE,"Widnes"}</definedName>
    <definedName name="hjdj" localSheetId="7" hidden="1">{#N/A,#N/A,TRUE,"Cover";#N/A,#N/A,TRUE,"Conts";#N/A,#N/A,TRUE,"VOS";#N/A,#N/A,TRUE,"Warrington";#N/A,#N/A,TRUE,"Widnes"}</definedName>
    <definedName name="hjdj" localSheetId="18" hidden="1">{#N/A,#N/A,TRUE,"Cover";#N/A,#N/A,TRUE,"Conts";#N/A,#N/A,TRUE,"VOS";#N/A,#N/A,TRUE,"Warrington";#N/A,#N/A,TRUE,"Widnes"}</definedName>
    <definedName name="hjdj" localSheetId="3" hidden="1">{#N/A,#N/A,TRUE,"Cover";#N/A,#N/A,TRUE,"Conts";#N/A,#N/A,TRUE,"VOS";#N/A,#N/A,TRUE,"Warrington";#N/A,#N/A,TRUE,"Widnes"}</definedName>
    <definedName name="hjdj" localSheetId="8" hidden="1">{#N/A,#N/A,TRUE,"Cover";#N/A,#N/A,TRUE,"Conts";#N/A,#N/A,TRUE,"VOS";#N/A,#N/A,TRUE,"Warrington";#N/A,#N/A,TRUE,"Widnes"}</definedName>
    <definedName name="hjdj" hidden="1">{#N/A,#N/A,TRUE,"Cover";#N/A,#N/A,TRUE,"Conts";#N/A,#N/A,TRUE,"VOS";#N/A,#N/A,TRUE,"Warrington";#N/A,#N/A,TRUE,"Widnes"}</definedName>
    <definedName name="hkjhkj" localSheetId="19"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hkjhkj" localSheetId="1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hkjhkj" localSheetId="18"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hkjhkj"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HOME" localSheetId="9">#REF!</definedName>
    <definedName name="HOME" localSheetId="7">#REF!</definedName>
    <definedName name="HOME">#REF!</definedName>
    <definedName name="HPTAL" localSheetId="9" hidden="1">#REF!</definedName>
    <definedName name="HPTAL" localSheetId="7" hidden="1">#REF!</definedName>
    <definedName name="HPTAL" hidden="1">#REF!</definedName>
    <definedName name="hshjy" localSheetId="9" hidden="1">{#N/A,#N/A,TRUE,"Cover";#N/A,#N/A,TRUE,"Conts";#N/A,#N/A,TRUE,"VOS";#N/A,#N/A,TRUE,"Warrington";#N/A,#N/A,TRUE,"Widnes"}</definedName>
    <definedName name="hshjy" localSheetId="4" hidden="1">{#N/A,#N/A,TRUE,"Cover";#N/A,#N/A,TRUE,"Conts";#N/A,#N/A,TRUE,"VOS";#N/A,#N/A,TRUE,"Warrington";#N/A,#N/A,TRUE,"Widnes"}</definedName>
    <definedName name="hshjy" localSheetId="19" hidden="1">{#N/A,#N/A,TRUE,"Cover";#N/A,#N/A,TRUE,"Conts";#N/A,#N/A,TRUE,"VOS";#N/A,#N/A,TRUE,"Warrington";#N/A,#N/A,TRUE,"Widnes"}</definedName>
    <definedName name="hshjy" localSheetId="11" hidden="1">{#N/A,#N/A,TRUE,"Cover";#N/A,#N/A,TRUE,"Conts";#N/A,#N/A,TRUE,"VOS";#N/A,#N/A,TRUE,"Warrington";#N/A,#N/A,TRUE,"Widnes"}</definedName>
    <definedName name="hshjy" localSheetId="7" hidden="1">{#N/A,#N/A,TRUE,"Cover";#N/A,#N/A,TRUE,"Conts";#N/A,#N/A,TRUE,"VOS";#N/A,#N/A,TRUE,"Warrington";#N/A,#N/A,TRUE,"Widnes"}</definedName>
    <definedName name="hshjy" localSheetId="18" hidden="1">{#N/A,#N/A,TRUE,"Cover";#N/A,#N/A,TRUE,"Conts";#N/A,#N/A,TRUE,"VOS";#N/A,#N/A,TRUE,"Warrington";#N/A,#N/A,TRUE,"Widnes"}</definedName>
    <definedName name="hshjy" localSheetId="3" hidden="1">{#N/A,#N/A,TRUE,"Cover";#N/A,#N/A,TRUE,"Conts";#N/A,#N/A,TRUE,"VOS";#N/A,#N/A,TRUE,"Warrington";#N/A,#N/A,TRUE,"Widnes"}</definedName>
    <definedName name="hshjy" localSheetId="8" hidden="1">{#N/A,#N/A,TRUE,"Cover";#N/A,#N/A,TRUE,"Conts";#N/A,#N/A,TRUE,"VOS";#N/A,#N/A,TRUE,"Warrington";#N/A,#N/A,TRUE,"Widnes"}</definedName>
    <definedName name="hshjy" hidden="1">{#N/A,#N/A,TRUE,"Cover";#N/A,#N/A,TRUE,"Conts";#N/A,#N/A,TRUE,"VOS";#N/A,#N/A,TRUE,"Warrington";#N/A,#N/A,TRUE,"Widnes"}</definedName>
    <definedName name="hshxdht" localSheetId="9" hidden="1">{#N/A,#N/A,TRUE,"Cover";#N/A,#N/A,TRUE,"Conts";#N/A,#N/A,TRUE,"VOS";#N/A,#N/A,TRUE,"Warrington";#N/A,#N/A,TRUE,"Widnes"}</definedName>
    <definedName name="hshxdht" localSheetId="4" hidden="1">{#N/A,#N/A,TRUE,"Cover";#N/A,#N/A,TRUE,"Conts";#N/A,#N/A,TRUE,"VOS";#N/A,#N/A,TRUE,"Warrington";#N/A,#N/A,TRUE,"Widnes"}</definedName>
    <definedName name="hshxdht" localSheetId="19" hidden="1">{#N/A,#N/A,TRUE,"Cover";#N/A,#N/A,TRUE,"Conts";#N/A,#N/A,TRUE,"VOS";#N/A,#N/A,TRUE,"Warrington";#N/A,#N/A,TRUE,"Widnes"}</definedName>
    <definedName name="hshxdht" localSheetId="11" hidden="1">{#N/A,#N/A,TRUE,"Cover";#N/A,#N/A,TRUE,"Conts";#N/A,#N/A,TRUE,"VOS";#N/A,#N/A,TRUE,"Warrington";#N/A,#N/A,TRUE,"Widnes"}</definedName>
    <definedName name="hshxdht" localSheetId="7" hidden="1">{#N/A,#N/A,TRUE,"Cover";#N/A,#N/A,TRUE,"Conts";#N/A,#N/A,TRUE,"VOS";#N/A,#N/A,TRUE,"Warrington";#N/A,#N/A,TRUE,"Widnes"}</definedName>
    <definedName name="hshxdht" localSheetId="18" hidden="1">{#N/A,#N/A,TRUE,"Cover";#N/A,#N/A,TRUE,"Conts";#N/A,#N/A,TRUE,"VOS";#N/A,#N/A,TRUE,"Warrington";#N/A,#N/A,TRUE,"Widnes"}</definedName>
    <definedName name="hshxdht" localSheetId="3" hidden="1">{#N/A,#N/A,TRUE,"Cover";#N/A,#N/A,TRUE,"Conts";#N/A,#N/A,TRUE,"VOS";#N/A,#N/A,TRUE,"Warrington";#N/A,#N/A,TRUE,"Widnes"}</definedName>
    <definedName name="hshxdht" localSheetId="8" hidden="1">{#N/A,#N/A,TRUE,"Cover";#N/A,#N/A,TRUE,"Conts";#N/A,#N/A,TRUE,"VOS";#N/A,#N/A,TRUE,"Warrington";#N/A,#N/A,TRUE,"Widnes"}</definedName>
    <definedName name="hshxdht" hidden="1">{#N/A,#N/A,TRUE,"Cover";#N/A,#N/A,TRUE,"Conts";#N/A,#N/A,TRUE,"VOS";#N/A,#N/A,TRUE,"Warrington";#N/A,#N/A,TRUE,"Widnes"}</definedName>
    <definedName name="hsyhjtyhj" localSheetId="9" hidden="1">{#N/A,#N/A,TRUE,"Cover";#N/A,#N/A,TRUE,"Conts";#N/A,#N/A,TRUE,"VOS";#N/A,#N/A,TRUE,"Warrington";#N/A,#N/A,TRUE,"Widnes"}</definedName>
    <definedName name="hsyhjtyhj" localSheetId="4" hidden="1">{#N/A,#N/A,TRUE,"Cover";#N/A,#N/A,TRUE,"Conts";#N/A,#N/A,TRUE,"VOS";#N/A,#N/A,TRUE,"Warrington";#N/A,#N/A,TRUE,"Widnes"}</definedName>
    <definedName name="hsyhjtyhj" localSheetId="19" hidden="1">{#N/A,#N/A,TRUE,"Cover";#N/A,#N/A,TRUE,"Conts";#N/A,#N/A,TRUE,"VOS";#N/A,#N/A,TRUE,"Warrington";#N/A,#N/A,TRUE,"Widnes"}</definedName>
    <definedName name="hsyhjtyhj" localSheetId="11" hidden="1">{#N/A,#N/A,TRUE,"Cover";#N/A,#N/A,TRUE,"Conts";#N/A,#N/A,TRUE,"VOS";#N/A,#N/A,TRUE,"Warrington";#N/A,#N/A,TRUE,"Widnes"}</definedName>
    <definedName name="hsyhjtyhj" localSheetId="7" hidden="1">{#N/A,#N/A,TRUE,"Cover";#N/A,#N/A,TRUE,"Conts";#N/A,#N/A,TRUE,"VOS";#N/A,#N/A,TRUE,"Warrington";#N/A,#N/A,TRUE,"Widnes"}</definedName>
    <definedName name="hsyhjtyhj" localSheetId="18" hidden="1">{#N/A,#N/A,TRUE,"Cover";#N/A,#N/A,TRUE,"Conts";#N/A,#N/A,TRUE,"VOS";#N/A,#N/A,TRUE,"Warrington";#N/A,#N/A,TRUE,"Widnes"}</definedName>
    <definedName name="hsyhjtyhj" localSheetId="3" hidden="1">{#N/A,#N/A,TRUE,"Cover";#N/A,#N/A,TRUE,"Conts";#N/A,#N/A,TRUE,"VOS";#N/A,#N/A,TRUE,"Warrington";#N/A,#N/A,TRUE,"Widnes"}</definedName>
    <definedName name="hsyhjtyhj" localSheetId="8" hidden="1">{#N/A,#N/A,TRUE,"Cover";#N/A,#N/A,TRUE,"Conts";#N/A,#N/A,TRUE,"VOS";#N/A,#N/A,TRUE,"Warrington";#N/A,#N/A,TRUE,"Widnes"}</definedName>
    <definedName name="hsyhjtyhj" hidden="1">{#N/A,#N/A,TRUE,"Cover";#N/A,#N/A,TRUE,"Conts";#N/A,#N/A,TRUE,"VOS";#N/A,#N/A,TRUE,"Warrington";#N/A,#N/A,TRUE,"Widnes"}</definedName>
    <definedName name="hth">#REF!</definedName>
    <definedName name="HTML_CodePage" hidden="1">1252</definedName>
    <definedName name="HTML_Control" localSheetId="9" hidden="1">{"'Appendix 3 Currency'!$A$1:$U$96"}</definedName>
    <definedName name="HTML_Control" localSheetId="4" hidden="1">{"'Appendix 3 Currency'!$A$1:$U$96"}</definedName>
    <definedName name="HTML_Control" localSheetId="19" hidden="1">{"'Appendix 3 Currency'!$A$1:$U$96"}</definedName>
    <definedName name="HTML_Control" localSheetId="11" hidden="1">{"'Appendix 3 Currency'!$A$1:$U$96"}</definedName>
    <definedName name="HTML_Control" localSheetId="7" hidden="1">{"'Appendix 3 Currency'!$A$1:$U$96"}</definedName>
    <definedName name="HTML_Control" localSheetId="18" hidden="1">{"'Appendix 3 Currency'!$A$1:$U$96"}</definedName>
    <definedName name="HTML_Control" localSheetId="3" hidden="1">{"'Appendix 3 Currency'!$A$1:$U$96"}</definedName>
    <definedName name="HTML_Control" localSheetId="8"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9" hidden="1">{#N/A,#N/A,TRUE,"Cover";#N/A,#N/A,TRUE,"Conts";#N/A,#N/A,TRUE,"VOS";#N/A,#N/A,TRUE,"Warrington";#N/A,#N/A,TRUE,"Widnes"}</definedName>
    <definedName name="htrhrsth" localSheetId="4" hidden="1">{#N/A,#N/A,TRUE,"Cover";#N/A,#N/A,TRUE,"Conts";#N/A,#N/A,TRUE,"VOS";#N/A,#N/A,TRUE,"Warrington";#N/A,#N/A,TRUE,"Widnes"}</definedName>
    <definedName name="htrhrsth" localSheetId="19" hidden="1">{#N/A,#N/A,TRUE,"Cover";#N/A,#N/A,TRUE,"Conts";#N/A,#N/A,TRUE,"VOS";#N/A,#N/A,TRUE,"Warrington";#N/A,#N/A,TRUE,"Widnes"}</definedName>
    <definedName name="htrhrsth" localSheetId="11" hidden="1">{#N/A,#N/A,TRUE,"Cover";#N/A,#N/A,TRUE,"Conts";#N/A,#N/A,TRUE,"VOS";#N/A,#N/A,TRUE,"Warrington";#N/A,#N/A,TRUE,"Widnes"}</definedName>
    <definedName name="htrhrsth" localSheetId="7" hidden="1">{#N/A,#N/A,TRUE,"Cover";#N/A,#N/A,TRUE,"Conts";#N/A,#N/A,TRUE,"VOS";#N/A,#N/A,TRUE,"Warrington";#N/A,#N/A,TRUE,"Widnes"}</definedName>
    <definedName name="htrhrsth" localSheetId="18" hidden="1">{#N/A,#N/A,TRUE,"Cover";#N/A,#N/A,TRUE,"Conts";#N/A,#N/A,TRUE,"VOS";#N/A,#N/A,TRUE,"Warrington";#N/A,#N/A,TRUE,"Widnes"}</definedName>
    <definedName name="htrhrsth" localSheetId="3" hidden="1">{#N/A,#N/A,TRUE,"Cover";#N/A,#N/A,TRUE,"Conts";#N/A,#N/A,TRUE,"VOS";#N/A,#N/A,TRUE,"Warrington";#N/A,#N/A,TRUE,"Widnes"}</definedName>
    <definedName name="htrhrsth" localSheetId="8" hidden="1">{#N/A,#N/A,TRUE,"Cover";#N/A,#N/A,TRUE,"Conts";#N/A,#N/A,TRUE,"VOS";#N/A,#N/A,TRUE,"Warrington";#N/A,#N/A,TRUE,"Widnes"}</definedName>
    <definedName name="htrhrsth" hidden="1">{#N/A,#N/A,TRUE,"Cover";#N/A,#N/A,TRUE,"Conts";#N/A,#N/A,TRUE,"VOS";#N/A,#N/A,TRUE,"Warrington";#N/A,#N/A,TRUE,"Widnes"}</definedName>
    <definedName name="hutgfru" localSheetId="9" hidden="1">{#N/A,#N/A,TRUE,"Cover";#N/A,#N/A,TRUE,"Conts";#N/A,#N/A,TRUE,"VOS";#N/A,#N/A,TRUE,"Warrington";#N/A,#N/A,TRUE,"Widnes"}</definedName>
    <definedName name="hutgfru" localSheetId="4" hidden="1">{#N/A,#N/A,TRUE,"Cover";#N/A,#N/A,TRUE,"Conts";#N/A,#N/A,TRUE,"VOS";#N/A,#N/A,TRUE,"Warrington";#N/A,#N/A,TRUE,"Widnes"}</definedName>
    <definedName name="hutgfru" localSheetId="19" hidden="1">{#N/A,#N/A,TRUE,"Cover";#N/A,#N/A,TRUE,"Conts";#N/A,#N/A,TRUE,"VOS";#N/A,#N/A,TRUE,"Warrington";#N/A,#N/A,TRUE,"Widnes"}</definedName>
    <definedName name="hutgfru" localSheetId="11" hidden="1">{#N/A,#N/A,TRUE,"Cover";#N/A,#N/A,TRUE,"Conts";#N/A,#N/A,TRUE,"VOS";#N/A,#N/A,TRUE,"Warrington";#N/A,#N/A,TRUE,"Widnes"}</definedName>
    <definedName name="hutgfru" localSheetId="7" hidden="1">{#N/A,#N/A,TRUE,"Cover";#N/A,#N/A,TRUE,"Conts";#N/A,#N/A,TRUE,"VOS";#N/A,#N/A,TRUE,"Warrington";#N/A,#N/A,TRUE,"Widnes"}</definedName>
    <definedName name="hutgfru" localSheetId="18" hidden="1">{#N/A,#N/A,TRUE,"Cover";#N/A,#N/A,TRUE,"Conts";#N/A,#N/A,TRUE,"VOS";#N/A,#N/A,TRUE,"Warrington";#N/A,#N/A,TRUE,"Widnes"}</definedName>
    <definedName name="hutgfru" localSheetId="3" hidden="1">{#N/A,#N/A,TRUE,"Cover";#N/A,#N/A,TRUE,"Conts";#N/A,#N/A,TRUE,"VOS";#N/A,#N/A,TRUE,"Warrington";#N/A,#N/A,TRUE,"Widnes"}</definedName>
    <definedName name="hutgfru" localSheetId="8" hidden="1">{#N/A,#N/A,TRUE,"Cover";#N/A,#N/A,TRUE,"Conts";#N/A,#N/A,TRUE,"VOS";#N/A,#N/A,TRUE,"Warrington";#N/A,#N/A,TRUE,"Widnes"}</definedName>
    <definedName name="hutgfru" hidden="1">{#N/A,#N/A,TRUE,"Cover";#N/A,#N/A,TRUE,"Conts";#N/A,#N/A,TRUE,"VOS";#N/A,#N/A,TRUE,"Warrington";#N/A,#N/A,TRUE,"Widnes"}</definedName>
    <definedName name="i8uiuyi" localSheetId="9" hidden="1">{#N/A,#N/A,TRUE,"Cover";#N/A,#N/A,TRUE,"Conts";#N/A,#N/A,TRUE,"VOS";#N/A,#N/A,TRUE,"Warrington";#N/A,#N/A,TRUE,"Widnes"}</definedName>
    <definedName name="i8uiuyi" localSheetId="4" hidden="1">{#N/A,#N/A,TRUE,"Cover";#N/A,#N/A,TRUE,"Conts";#N/A,#N/A,TRUE,"VOS";#N/A,#N/A,TRUE,"Warrington";#N/A,#N/A,TRUE,"Widnes"}</definedName>
    <definedName name="i8uiuyi" localSheetId="19" hidden="1">{#N/A,#N/A,TRUE,"Cover";#N/A,#N/A,TRUE,"Conts";#N/A,#N/A,TRUE,"VOS";#N/A,#N/A,TRUE,"Warrington";#N/A,#N/A,TRUE,"Widnes"}</definedName>
    <definedName name="i8uiuyi" localSheetId="11" hidden="1">{#N/A,#N/A,TRUE,"Cover";#N/A,#N/A,TRUE,"Conts";#N/A,#N/A,TRUE,"VOS";#N/A,#N/A,TRUE,"Warrington";#N/A,#N/A,TRUE,"Widnes"}</definedName>
    <definedName name="i8uiuyi" localSheetId="7" hidden="1">{#N/A,#N/A,TRUE,"Cover";#N/A,#N/A,TRUE,"Conts";#N/A,#N/A,TRUE,"VOS";#N/A,#N/A,TRUE,"Warrington";#N/A,#N/A,TRUE,"Widnes"}</definedName>
    <definedName name="i8uiuyi" localSheetId="18" hidden="1">{#N/A,#N/A,TRUE,"Cover";#N/A,#N/A,TRUE,"Conts";#N/A,#N/A,TRUE,"VOS";#N/A,#N/A,TRUE,"Warrington";#N/A,#N/A,TRUE,"Widnes"}</definedName>
    <definedName name="i8uiuyi" localSheetId="3" hidden="1">{#N/A,#N/A,TRUE,"Cover";#N/A,#N/A,TRUE,"Conts";#N/A,#N/A,TRUE,"VOS";#N/A,#N/A,TRUE,"Warrington";#N/A,#N/A,TRUE,"Widnes"}</definedName>
    <definedName name="i8uiuyi" localSheetId="8" hidden="1">{#N/A,#N/A,TRUE,"Cover";#N/A,#N/A,TRUE,"Conts";#N/A,#N/A,TRUE,"VOS";#N/A,#N/A,TRUE,"Warrington";#N/A,#N/A,TRUE,"Widnes"}</definedName>
    <definedName name="i8uiuyi" hidden="1">{#N/A,#N/A,TRUE,"Cover";#N/A,#N/A,TRUE,"Conts";#N/A,#N/A,TRUE,"VOS";#N/A,#N/A,TRUE,"Warrington";#N/A,#N/A,TRUE,"Widnes"}</definedName>
    <definedName name="ihg" localSheetId="9" hidden="1">{#N/A,#N/A,TRUE,"Cover";#N/A,#N/A,TRUE,"Conts";#N/A,#N/A,TRUE,"VOS";#N/A,#N/A,TRUE,"Warrington";#N/A,#N/A,TRUE,"Widnes"}</definedName>
    <definedName name="ihg" localSheetId="4" hidden="1">{#N/A,#N/A,TRUE,"Cover";#N/A,#N/A,TRUE,"Conts";#N/A,#N/A,TRUE,"VOS";#N/A,#N/A,TRUE,"Warrington";#N/A,#N/A,TRUE,"Widnes"}</definedName>
    <definedName name="ihg" localSheetId="19" hidden="1">{#N/A,#N/A,TRUE,"Cover";#N/A,#N/A,TRUE,"Conts";#N/A,#N/A,TRUE,"VOS";#N/A,#N/A,TRUE,"Warrington";#N/A,#N/A,TRUE,"Widnes"}</definedName>
    <definedName name="ihg" localSheetId="11" hidden="1">{#N/A,#N/A,TRUE,"Cover";#N/A,#N/A,TRUE,"Conts";#N/A,#N/A,TRUE,"VOS";#N/A,#N/A,TRUE,"Warrington";#N/A,#N/A,TRUE,"Widnes"}</definedName>
    <definedName name="ihg" localSheetId="7" hidden="1">{#N/A,#N/A,TRUE,"Cover";#N/A,#N/A,TRUE,"Conts";#N/A,#N/A,TRUE,"VOS";#N/A,#N/A,TRUE,"Warrington";#N/A,#N/A,TRUE,"Widnes"}</definedName>
    <definedName name="ihg" localSheetId="18" hidden="1">{#N/A,#N/A,TRUE,"Cover";#N/A,#N/A,TRUE,"Conts";#N/A,#N/A,TRUE,"VOS";#N/A,#N/A,TRUE,"Warrington";#N/A,#N/A,TRUE,"Widnes"}</definedName>
    <definedName name="ihg" localSheetId="3" hidden="1">{#N/A,#N/A,TRUE,"Cover";#N/A,#N/A,TRUE,"Conts";#N/A,#N/A,TRUE,"VOS";#N/A,#N/A,TRUE,"Warrington";#N/A,#N/A,TRUE,"Widnes"}</definedName>
    <definedName name="ihg" localSheetId="8" hidden="1">{#N/A,#N/A,TRUE,"Cover";#N/A,#N/A,TRUE,"Conts";#N/A,#N/A,TRUE,"VOS";#N/A,#N/A,TRUE,"Warrington";#N/A,#N/A,TRUE,"Widnes"}</definedName>
    <definedName name="ihg" hidden="1">{#N/A,#N/A,TRUE,"Cover";#N/A,#N/A,TRUE,"Conts";#N/A,#N/A,TRUE,"VOS";#N/A,#N/A,TRUE,"Warrington";#N/A,#N/A,TRUE,"Widnes"}</definedName>
    <definedName name="iho" localSheetId="9" hidden="1">{#N/A,#N/A,TRUE,"Cover";#N/A,#N/A,TRUE,"Conts";#N/A,#N/A,TRUE,"VOS";#N/A,#N/A,TRUE,"Warrington";#N/A,#N/A,TRUE,"Widnes"}</definedName>
    <definedName name="iho" localSheetId="4" hidden="1">{#N/A,#N/A,TRUE,"Cover";#N/A,#N/A,TRUE,"Conts";#N/A,#N/A,TRUE,"VOS";#N/A,#N/A,TRUE,"Warrington";#N/A,#N/A,TRUE,"Widnes"}</definedName>
    <definedName name="iho" localSheetId="19" hidden="1">{#N/A,#N/A,TRUE,"Cover";#N/A,#N/A,TRUE,"Conts";#N/A,#N/A,TRUE,"VOS";#N/A,#N/A,TRUE,"Warrington";#N/A,#N/A,TRUE,"Widnes"}</definedName>
    <definedName name="iho" localSheetId="11" hidden="1">{#N/A,#N/A,TRUE,"Cover";#N/A,#N/A,TRUE,"Conts";#N/A,#N/A,TRUE,"VOS";#N/A,#N/A,TRUE,"Warrington";#N/A,#N/A,TRUE,"Widnes"}</definedName>
    <definedName name="iho" localSheetId="7" hidden="1">{#N/A,#N/A,TRUE,"Cover";#N/A,#N/A,TRUE,"Conts";#N/A,#N/A,TRUE,"VOS";#N/A,#N/A,TRUE,"Warrington";#N/A,#N/A,TRUE,"Widnes"}</definedName>
    <definedName name="iho" localSheetId="18" hidden="1">{#N/A,#N/A,TRUE,"Cover";#N/A,#N/A,TRUE,"Conts";#N/A,#N/A,TRUE,"VOS";#N/A,#N/A,TRUE,"Warrington";#N/A,#N/A,TRUE,"Widnes"}</definedName>
    <definedName name="iho" localSheetId="3" hidden="1">{#N/A,#N/A,TRUE,"Cover";#N/A,#N/A,TRUE,"Conts";#N/A,#N/A,TRUE,"VOS";#N/A,#N/A,TRUE,"Warrington";#N/A,#N/A,TRUE,"Widnes"}</definedName>
    <definedName name="iho" localSheetId="8" hidden="1">{#N/A,#N/A,TRUE,"Cover";#N/A,#N/A,TRUE,"Conts";#N/A,#N/A,TRUE,"VOS";#N/A,#N/A,TRUE,"Warrington";#N/A,#N/A,TRUE,"Widnes"}</definedName>
    <definedName name="iho" hidden="1">{#N/A,#N/A,TRUE,"Cover";#N/A,#N/A,TRUE,"Conts";#N/A,#N/A,TRUE,"VOS";#N/A,#N/A,TRUE,"Warrington";#N/A,#N/A,TRUE,"Widnes"}</definedName>
    <definedName name="iii" localSheetId="19"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iii" localSheetId="1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iii" localSheetId="18"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iii"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İNCE" localSheetId="19"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İNCE" localSheetId="11"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İNCE" localSheetId="18"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İNCE"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Incident_Tier" localSheetId="4">[14]Lookups!#REF!</definedName>
    <definedName name="Incident_Tier" localSheetId="3">[14]Lookups!#REF!</definedName>
    <definedName name="Incident_Tier">[14]Lookups!#REF!</definedName>
    <definedName name="Incident_Type" localSheetId="4">[14]Lookups!#REF!</definedName>
    <definedName name="Incident_Type" localSheetId="3">[14]Lookups!#REF!</definedName>
    <definedName name="Incident_Type">[14]Lookups!#REF!</definedName>
    <definedName name="Infera_Total">#REF!</definedName>
    <definedName name="Inside_Dia__ID" localSheetId="9">'[30]Pipe Schedule'!$C$7:$E$15</definedName>
    <definedName name="Inside_Dia__ID" localSheetId="7">'[30]Pipe Schedule'!$C$7:$E$15</definedName>
    <definedName name="Inside_Dia__ID">'[30]Pipe Schedule'!$C$7:$E$15</definedName>
    <definedName name="INST">'[1]POWERPOINT REFORMATED'!$C$88:$M$115</definedName>
    <definedName name="INST603">[1]BASE!$F$372:$AF$476</definedName>
    <definedName name="insul">#REF!</definedName>
    <definedName name="Interior" localSheetId="9">#REF!</definedName>
    <definedName name="Interior" localSheetId="7">#REF!</definedName>
    <definedName name="Interior">#REF!</definedName>
    <definedName name="INTERNAL__WALLS__AND__PARTITIONS" localSheetId="9">'[16]Build-up'!#REF!</definedName>
    <definedName name="INTERNAL__WALLS__AND__PARTITIONS">'[16]Build-up'!#REF!</definedName>
    <definedName name="INVOICE">#REF!</definedName>
    <definedName name="INVOICE2" localSheetId="9" hidden="1">#REF!</definedName>
    <definedName name="INVOICE2" localSheetId="7" hidden="1">#REF!</definedName>
    <definedName name="INVOICE2" hidden="1">#REF!</definedName>
    <definedName name="io" localSheetId="9" hidden="1">{#N/A,#N/A,TRUE,"Cover";#N/A,#N/A,TRUE,"Conts";#N/A,#N/A,TRUE,"VOS";#N/A,#N/A,TRUE,"Warrington";#N/A,#N/A,TRUE,"Widnes"}</definedName>
    <definedName name="io" localSheetId="4" hidden="1">{#N/A,#N/A,TRUE,"Cover";#N/A,#N/A,TRUE,"Conts";#N/A,#N/A,TRUE,"VOS";#N/A,#N/A,TRUE,"Warrington";#N/A,#N/A,TRUE,"Widnes"}</definedName>
    <definedName name="io" localSheetId="19" hidden="1">{#N/A,#N/A,TRUE,"Cover";#N/A,#N/A,TRUE,"Conts";#N/A,#N/A,TRUE,"VOS";#N/A,#N/A,TRUE,"Warrington";#N/A,#N/A,TRUE,"Widnes"}</definedName>
    <definedName name="io" localSheetId="11" hidden="1">{#N/A,#N/A,TRUE,"Cover";#N/A,#N/A,TRUE,"Conts";#N/A,#N/A,TRUE,"VOS";#N/A,#N/A,TRUE,"Warrington";#N/A,#N/A,TRUE,"Widnes"}</definedName>
    <definedName name="io" localSheetId="7" hidden="1">{#N/A,#N/A,TRUE,"Cover";#N/A,#N/A,TRUE,"Conts";#N/A,#N/A,TRUE,"VOS";#N/A,#N/A,TRUE,"Warrington";#N/A,#N/A,TRUE,"Widnes"}</definedName>
    <definedName name="io" localSheetId="18" hidden="1">{#N/A,#N/A,TRUE,"Cover";#N/A,#N/A,TRUE,"Conts";#N/A,#N/A,TRUE,"VOS";#N/A,#N/A,TRUE,"Warrington";#N/A,#N/A,TRUE,"Widnes"}</definedName>
    <definedName name="io" localSheetId="3" hidden="1">{#N/A,#N/A,TRUE,"Cover";#N/A,#N/A,TRUE,"Conts";#N/A,#N/A,TRUE,"VOS";#N/A,#N/A,TRUE,"Warrington";#N/A,#N/A,TRUE,"Widnes"}</definedName>
    <definedName name="io" localSheetId="8" hidden="1">{#N/A,#N/A,TRUE,"Cover";#N/A,#N/A,TRUE,"Conts";#N/A,#N/A,TRUE,"VOS";#N/A,#N/A,TRUE,"Warrington";#N/A,#N/A,TRUE,"Widnes"}</definedName>
    <definedName name="io" hidden="1">{#N/A,#N/A,TRUE,"Cover";#N/A,#N/A,TRUE,"Conts";#N/A,#N/A,TRUE,"VOS";#N/A,#N/A,TRUE,"Warrington";#N/A,#N/A,TRUE,"Widnes"}</definedName>
    <definedName name="io8yuou8y" localSheetId="9" hidden="1">{#N/A,#N/A,TRUE,"Cover";#N/A,#N/A,TRUE,"Conts";#N/A,#N/A,TRUE,"VOS";#N/A,#N/A,TRUE,"Warrington";#N/A,#N/A,TRUE,"Widnes"}</definedName>
    <definedName name="io8yuou8y" localSheetId="4" hidden="1">{#N/A,#N/A,TRUE,"Cover";#N/A,#N/A,TRUE,"Conts";#N/A,#N/A,TRUE,"VOS";#N/A,#N/A,TRUE,"Warrington";#N/A,#N/A,TRUE,"Widnes"}</definedName>
    <definedName name="io8yuou8y" localSheetId="19" hidden="1">{#N/A,#N/A,TRUE,"Cover";#N/A,#N/A,TRUE,"Conts";#N/A,#N/A,TRUE,"VOS";#N/A,#N/A,TRUE,"Warrington";#N/A,#N/A,TRUE,"Widnes"}</definedName>
    <definedName name="io8yuou8y" localSheetId="11" hidden="1">{#N/A,#N/A,TRUE,"Cover";#N/A,#N/A,TRUE,"Conts";#N/A,#N/A,TRUE,"VOS";#N/A,#N/A,TRUE,"Warrington";#N/A,#N/A,TRUE,"Widnes"}</definedName>
    <definedName name="io8yuou8y" localSheetId="7" hidden="1">{#N/A,#N/A,TRUE,"Cover";#N/A,#N/A,TRUE,"Conts";#N/A,#N/A,TRUE,"VOS";#N/A,#N/A,TRUE,"Warrington";#N/A,#N/A,TRUE,"Widnes"}</definedName>
    <definedName name="io8yuou8y" localSheetId="18" hidden="1">{#N/A,#N/A,TRUE,"Cover";#N/A,#N/A,TRUE,"Conts";#N/A,#N/A,TRUE,"VOS";#N/A,#N/A,TRUE,"Warrington";#N/A,#N/A,TRUE,"Widnes"}</definedName>
    <definedName name="io8yuou8y" localSheetId="3" hidden="1">{#N/A,#N/A,TRUE,"Cover";#N/A,#N/A,TRUE,"Conts";#N/A,#N/A,TRUE,"VOS";#N/A,#N/A,TRUE,"Warrington";#N/A,#N/A,TRUE,"Widnes"}</definedName>
    <definedName name="io8yuou8y" localSheetId="8" hidden="1">{#N/A,#N/A,TRUE,"Cover";#N/A,#N/A,TRUE,"Conts";#N/A,#N/A,TRUE,"VOS";#N/A,#N/A,TRUE,"Warrington";#N/A,#N/A,TRUE,"Widnes"}</definedName>
    <definedName name="io8yuou8y" hidden="1">{#N/A,#N/A,TRUE,"Cover";#N/A,#N/A,TRUE,"Conts";#N/A,#N/A,TRUE,"VOS";#N/A,#N/A,TRUE,"Warrington";#N/A,#N/A,TRUE,"Widnes"}</definedName>
    <definedName name="iol" localSheetId="9" hidden="1">{#N/A,#N/A,TRUE,"Cover";#N/A,#N/A,TRUE,"Conts";#N/A,#N/A,TRUE,"VOS";#N/A,#N/A,TRUE,"Warrington";#N/A,#N/A,TRUE,"Widnes"}</definedName>
    <definedName name="iol" localSheetId="4" hidden="1">{#N/A,#N/A,TRUE,"Cover";#N/A,#N/A,TRUE,"Conts";#N/A,#N/A,TRUE,"VOS";#N/A,#N/A,TRUE,"Warrington";#N/A,#N/A,TRUE,"Widnes"}</definedName>
    <definedName name="iol" localSheetId="19" hidden="1">{#N/A,#N/A,TRUE,"Cover";#N/A,#N/A,TRUE,"Conts";#N/A,#N/A,TRUE,"VOS";#N/A,#N/A,TRUE,"Warrington";#N/A,#N/A,TRUE,"Widnes"}</definedName>
    <definedName name="iol" localSheetId="11" hidden="1">{#N/A,#N/A,TRUE,"Cover";#N/A,#N/A,TRUE,"Conts";#N/A,#N/A,TRUE,"VOS";#N/A,#N/A,TRUE,"Warrington";#N/A,#N/A,TRUE,"Widnes"}</definedName>
    <definedName name="iol" localSheetId="7" hidden="1">{#N/A,#N/A,TRUE,"Cover";#N/A,#N/A,TRUE,"Conts";#N/A,#N/A,TRUE,"VOS";#N/A,#N/A,TRUE,"Warrington";#N/A,#N/A,TRUE,"Widnes"}</definedName>
    <definedName name="iol" localSheetId="18" hidden="1">{#N/A,#N/A,TRUE,"Cover";#N/A,#N/A,TRUE,"Conts";#N/A,#N/A,TRUE,"VOS";#N/A,#N/A,TRUE,"Warrington";#N/A,#N/A,TRUE,"Widnes"}</definedName>
    <definedName name="iol" localSheetId="3" hidden="1">{#N/A,#N/A,TRUE,"Cover";#N/A,#N/A,TRUE,"Conts";#N/A,#N/A,TRUE,"VOS";#N/A,#N/A,TRUE,"Warrington";#N/A,#N/A,TRUE,"Widnes"}</definedName>
    <definedName name="iol" localSheetId="8" hidden="1">{#N/A,#N/A,TRUE,"Cover";#N/A,#N/A,TRUE,"Conts";#N/A,#N/A,TRUE,"VOS";#N/A,#N/A,TRUE,"Warrington";#N/A,#N/A,TRUE,"Widnes"}</definedName>
    <definedName name="iol" hidden="1">{#N/A,#N/A,TRUE,"Cover";#N/A,#N/A,TRUE,"Conts";#N/A,#N/A,TRUE,"VOS";#N/A,#N/A,TRUE,"Warrington";#N/A,#N/A,TRUE,"Widnes"}</definedName>
    <definedName name="ioykyoyu" localSheetId="9" hidden="1">{#N/A,#N/A,TRUE,"Cover";#N/A,#N/A,TRUE,"Conts";#N/A,#N/A,TRUE,"VOS";#N/A,#N/A,TRUE,"Warrington";#N/A,#N/A,TRUE,"Widnes"}</definedName>
    <definedName name="ioykyoyu" localSheetId="4" hidden="1">{#N/A,#N/A,TRUE,"Cover";#N/A,#N/A,TRUE,"Conts";#N/A,#N/A,TRUE,"VOS";#N/A,#N/A,TRUE,"Warrington";#N/A,#N/A,TRUE,"Widnes"}</definedName>
    <definedName name="ioykyoyu" localSheetId="19" hidden="1">{#N/A,#N/A,TRUE,"Cover";#N/A,#N/A,TRUE,"Conts";#N/A,#N/A,TRUE,"VOS";#N/A,#N/A,TRUE,"Warrington";#N/A,#N/A,TRUE,"Widnes"}</definedName>
    <definedName name="ioykyoyu" localSheetId="11" hidden="1">{#N/A,#N/A,TRUE,"Cover";#N/A,#N/A,TRUE,"Conts";#N/A,#N/A,TRUE,"VOS";#N/A,#N/A,TRUE,"Warrington";#N/A,#N/A,TRUE,"Widnes"}</definedName>
    <definedName name="ioykyoyu" localSheetId="7" hidden="1">{#N/A,#N/A,TRUE,"Cover";#N/A,#N/A,TRUE,"Conts";#N/A,#N/A,TRUE,"VOS";#N/A,#N/A,TRUE,"Warrington";#N/A,#N/A,TRUE,"Widnes"}</definedName>
    <definedName name="ioykyoyu" localSheetId="18" hidden="1">{#N/A,#N/A,TRUE,"Cover";#N/A,#N/A,TRUE,"Conts";#N/A,#N/A,TRUE,"VOS";#N/A,#N/A,TRUE,"Warrington";#N/A,#N/A,TRUE,"Widnes"}</definedName>
    <definedName name="ioykyoyu" localSheetId="3" hidden="1">{#N/A,#N/A,TRUE,"Cover";#N/A,#N/A,TRUE,"Conts";#N/A,#N/A,TRUE,"VOS";#N/A,#N/A,TRUE,"Warrington";#N/A,#N/A,TRUE,"Widnes"}</definedName>
    <definedName name="ioykyoyu" localSheetId="8"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R" localSheetId="9">'FIR Summary'!#REF!</definedName>
    <definedName name="IRR" localSheetId="7">#REF!</definedName>
    <definedName name="IRR">#REF!</definedName>
    <definedName name="IssEscStatus1" localSheetId="9">'[31]#1'!$B$10:$B$14</definedName>
    <definedName name="IssEscStatus1" localSheetId="7">'[31]#1'!$B$10:$B$14</definedName>
    <definedName name="IssEscStatus1" localSheetId="3">'[32]#1'!$B$10:$B$14</definedName>
    <definedName name="IssEscStatus1">'[31]#1'!$B$10:$B$14</definedName>
    <definedName name="Item_Range" localSheetId="9">#REF!</definedName>
    <definedName name="Item_Range" localSheetId="7">#REF!</definedName>
    <definedName name="Item_Range">#REF!</definedName>
    <definedName name="iu" localSheetId="9" hidden="1">{#N/A,#N/A,TRUE,"Cover";#N/A,#N/A,TRUE,"Conts";#N/A,#N/A,TRUE,"VOS";#N/A,#N/A,TRUE,"Warrington";#N/A,#N/A,TRUE,"Widnes"}</definedName>
    <definedName name="iu" localSheetId="4" hidden="1">{#N/A,#N/A,TRUE,"Cover";#N/A,#N/A,TRUE,"Conts";#N/A,#N/A,TRUE,"VOS";#N/A,#N/A,TRUE,"Warrington";#N/A,#N/A,TRUE,"Widnes"}</definedName>
    <definedName name="iu" localSheetId="19" hidden="1">{#N/A,#N/A,TRUE,"Cover";#N/A,#N/A,TRUE,"Conts";#N/A,#N/A,TRUE,"VOS";#N/A,#N/A,TRUE,"Warrington";#N/A,#N/A,TRUE,"Widnes"}</definedName>
    <definedName name="iu" localSheetId="11" hidden="1">{#N/A,#N/A,TRUE,"Cover";#N/A,#N/A,TRUE,"Conts";#N/A,#N/A,TRUE,"VOS";#N/A,#N/A,TRUE,"Warrington";#N/A,#N/A,TRUE,"Widnes"}</definedName>
    <definedName name="iu" localSheetId="7" hidden="1">{#N/A,#N/A,TRUE,"Cover";#N/A,#N/A,TRUE,"Conts";#N/A,#N/A,TRUE,"VOS";#N/A,#N/A,TRUE,"Warrington";#N/A,#N/A,TRUE,"Widnes"}</definedName>
    <definedName name="iu" localSheetId="18" hidden="1">{#N/A,#N/A,TRUE,"Cover";#N/A,#N/A,TRUE,"Conts";#N/A,#N/A,TRUE,"VOS";#N/A,#N/A,TRUE,"Warrington";#N/A,#N/A,TRUE,"Widnes"}</definedName>
    <definedName name="iu" localSheetId="3" hidden="1">{#N/A,#N/A,TRUE,"Cover";#N/A,#N/A,TRUE,"Conts";#N/A,#N/A,TRUE,"VOS";#N/A,#N/A,TRUE,"Warrington";#N/A,#N/A,TRUE,"Widnes"}</definedName>
    <definedName name="iu" localSheetId="8" hidden="1">{#N/A,#N/A,TRUE,"Cover";#N/A,#N/A,TRUE,"Conts";#N/A,#N/A,TRUE,"VOS";#N/A,#N/A,TRUE,"Warrington";#N/A,#N/A,TRUE,"Widnes"}</definedName>
    <definedName name="iu" hidden="1">{#N/A,#N/A,TRUE,"Cover";#N/A,#N/A,TRUE,"Conts";#N/A,#N/A,TRUE,"VOS";#N/A,#N/A,TRUE,"Warrington";#N/A,#N/A,TRUE,"Widnes"}</definedName>
    <definedName name="iuh" localSheetId="9" hidden="1">{#N/A,#N/A,TRUE,"Cover";#N/A,#N/A,TRUE,"Conts";#N/A,#N/A,TRUE,"VOS";#N/A,#N/A,TRUE,"Warrington";#N/A,#N/A,TRUE,"Widnes"}</definedName>
    <definedName name="iuh" localSheetId="4" hidden="1">{#N/A,#N/A,TRUE,"Cover";#N/A,#N/A,TRUE,"Conts";#N/A,#N/A,TRUE,"VOS";#N/A,#N/A,TRUE,"Warrington";#N/A,#N/A,TRUE,"Widnes"}</definedName>
    <definedName name="iuh" localSheetId="19" hidden="1">{#N/A,#N/A,TRUE,"Cover";#N/A,#N/A,TRUE,"Conts";#N/A,#N/A,TRUE,"VOS";#N/A,#N/A,TRUE,"Warrington";#N/A,#N/A,TRUE,"Widnes"}</definedName>
    <definedName name="iuh" localSheetId="11" hidden="1">{#N/A,#N/A,TRUE,"Cover";#N/A,#N/A,TRUE,"Conts";#N/A,#N/A,TRUE,"VOS";#N/A,#N/A,TRUE,"Warrington";#N/A,#N/A,TRUE,"Widnes"}</definedName>
    <definedName name="iuh" localSheetId="7" hidden="1">{#N/A,#N/A,TRUE,"Cover";#N/A,#N/A,TRUE,"Conts";#N/A,#N/A,TRUE,"VOS";#N/A,#N/A,TRUE,"Warrington";#N/A,#N/A,TRUE,"Widnes"}</definedName>
    <definedName name="iuh" localSheetId="18" hidden="1">{#N/A,#N/A,TRUE,"Cover";#N/A,#N/A,TRUE,"Conts";#N/A,#N/A,TRUE,"VOS";#N/A,#N/A,TRUE,"Warrington";#N/A,#N/A,TRUE,"Widnes"}</definedName>
    <definedName name="iuh" localSheetId="3" hidden="1">{#N/A,#N/A,TRUE,"Cover";#N/A,#N/A,TRUE,"Conts";#N/A,#N/A,TRUE,"VOS";#N/A,#N/A,TRUE,"Warrington";#N/A,#N/A,TRUE,"Widnes"}</definedName>
    <definedName name="iuh" localSheetId="8" hidden="1">{#N/A,#N/A,TRUE,"Cover";#N/A,#N/A,TRUE,"Conts";#N/A,#N/A,TRUE,"VOS";#N/A,#N/A,TRUE,"Warrington";#N/A,#N/A,TRUE,"Widnes"}</definedName>
    <definedName name="iuh" hidden="1">{#N/A,#N/A,TRUE,"Cover";#N/A,#N/A,TRUE,"Conts";#N/A,#N/A,TRUE,"VOS";#N/A,#N/A,TRUE,"Warrington";#N/A,#N/A,TRUE,"Widnes"}</definedName>
    <definedName name="iui" localSheetId="9" hidden="1">{#N/A,#N/A,TRUE,"Cover";#N/A,#N/A,TRUE,"Conts";#N/A,#N/A,TRUE,"VOS";#N/A,#N/A,TRUE,"Warrington";#N/A,#N/A,TRUE,"Widnes"}</definedName>
    <definedName name="iui" localSheetId="4" hidden="1">{#N/A,#N/A,TRUE,"Cover";#N/A,#N/A,TRUE,"Conts";#N/A,#N/A,TRUE,"VOS";#N/A,#N/A,TRUE,"Warrington";#N/A,#N/A,TRUE,"Widnes"}</definedName>
    <definedName name="iui" localSheetId="19" hidden="1">{#N/A,#N/A,TRUE,"Cover";#N/A,#N/A,TRUE,"Conts";#N/A,#N/A,TRUE,"VOS";#N/A,#N/A,TRUE,"Warrington";#N/A,#N/A,TRUE,"Widnes"}</definedName>
    <definedName name="iui" localSheetId="11" hidden="1">{#N/A,#N/A,TRUE,"Cover";#N/A,#N/A,TRUE,"Conts";#N/A,#N/A,TRUE,"VOS";#N/A,#N/A,TRUE,"Warrington";#N/A,#N/A,TRUE,"Widnes"}</definedName>
    <definedName name="iui" localSheetId="7" hidden="1">{#N/A,#N/A,TRUE,"Cover";#N/A,#N/A,TRUE,"Conts";#N/A,#N/A,TRUE,"VOS";#N/A,#N/A,TRUE,"Warrington";#N/A,#N/A,TRUE,"Widnes"}</definedName>
    <definedName name="iui" localSheetId="18" hidden="1">{#N/A,#N/A,TRUE,"Cover";#N/A,#N/A,TRUE,"Conts";#N/A,#N/A,TRUE,"VOS";#N/A,#N/A,TRUE,"Warrington";#N/A,#N/A,TRUE,"Widnes"}</definedName>
    <definedName name="iui" localSheetId="3" hidden="1">{#N/A,#N/A,TRUE,"Cover";#N/A,#N/A,TRUE,"Conts";#N/A,#N/A,TRUE,"VOS";#N/A,#N/A,TRUE,"Warrington";#N/A,#N/A,TRUE,"Widnes"}</definedName>
    <definedName name="iui" localSheetId="8" hidden="1">{#N/A,#N/A,TRUE,"Cover";#N/A,#N/A,TRUE,"Conts";#N/A,#N/A,TRUE,"VOS";#N/A,#N/A,TRUE,"Warrington";#N/A,#N/A,TRUE,"Widnes"}</definedName>
    <definedName name="iui" hidden="1">{#N/A,#N/A,TRUE,"Cover";#N/A,#N/A,TRUE,"Conts";#N/A,#N/A,TRUE,"VOS";#N/A,#N/A,TRUE,"Warrington";#N/A,#N/A,TRUE,"Widnes"}</definedName>
    <definedName name="iuiou" localSheetId="9" hidden="1">{#N/A,#N/A,TRUE,"Cover";#N/A,#N/A,TRUE,"Conts";#N/A,#N/A,TRUE,"VOS";#N/A,#N/A,TRUE,"Warrington";#N/A,#N/A,TRUE,"Widnes"}</definedName>
    <definedName name="iuiou" localSheetId="4" hidden="1">{#N/A,#N/A,TRUE,"Cover";#N/A,#N/A,TRUE,"Conts";#N/A,#N/A,TRUE,"VOS";#N/A,#N/A,TRUE,"Warrington";#N/A,#N/A,TRUE,"Widnes"}</definedName>
    <definedName name="iuiou" localSheetId="19" hidden="1">{#N/A,#N/A,TRUE,"Cover";#N/A,#N/A,TRUE,"Conts";#N/A,#N/A,TRUE,"VOS";#N/A,#N/A,TRUE,"Warrington";#N/A,#N/A,TRUE,"Widnes"}</definedName>
    <definedName name="iuiou" localSheetId="11" hidden="1">{#N/A,#N/A,TRUE,"Cover";#N/A,#N/A,TRUE,"Conts";#N/A,#N/A,TRUE,"VOS";#N/A,#N/A,TRUE,"Warrington";#N/A,#N/A,TRUE,"Widnes"}</definedName>
    <definedName name="iuiou" localSheetId="7" hidden="1">{#N/A,#N/A,TRUE,"Cover";#N/A,#N/A,TRUE,"Conts";#N/A,#N/A,TRUE,"VOS";#N/A,#N/A,TRUE,"Warrington";#N/A,#N/A,TRUE,"Widnes"}</definedName>
    <definedName name="iuiou" localSheetId="18" hidden="1">{#N/A,#N/A,TRUE,"Cover";#N/A,#N/A,TRUE,"Conts";#N/A,#N/A,TRUE,"VOS";#N/A,#N/A,TRUE,"Warrington";#N/A,#N/A,TRUE,"Widnes"}</definedName>
    <definedName name="iuiou" localSheetId="3" hidden="1">{#N/A,#N/A,TRUE,"Cover";#N/A,#N/A,TRUE,"Conts";#N/A,#N/A,TRUE,"VOS";#N/A,#N/A,TRUE,"Warrington";#N/A,#N/A,TRUE,"Widnes"}</definedName>
    <definedName name="iuiou" localSheetId="8" hidden="1">{#N/A,#N/A,TRUE,"Cover";#N/A,#N/A,TRUE,"Conts";#N/A,#N/A,TRUE,"VOS";#N/A,#N/A,TRUE,"Warrington";#N/A,#N/A,TRUE,"Widnes"}</definedName>
    <definedName name="iuiou" hidden="1">{#N/A,#N/A,TRUE,"Cover";#N/A,#N/A,TRUE,"Conts";#N/A,#N/A,TRUE,"VOS";#N/A,#N/A,TRUE,"Warrington";#N/A,#N/A,TRUE,"Widnes"}</definedName>
    <definedName name="iuk" localSheetId="9" hidden="1">{#N/A,#N/A,TRUE,"Cover";#N/A,#N/A,TRUE,"Conts";#N/A,#N/A,TRUE,"VOS";#N/A,#N/A,TRUE,"Warrington";#N/A,#N/A,TRUE,"Widnes"}</definedName>
    <definedName name="iuk" localSheetId="4" hidden="1">{#N/A,#N/A,TRUE,"Cover";#N/A,#N/A,TRUE,"Conts";#N/A,#N/A,TRUE,"VOS";#N/A,#N/A,TRUE,"Warrington";#N/A,#N/A,TRUE,"Widnes"}</definedName>
    <definedName name="iuk" localSheetId="19" hidden="1">{#N/A,#N/A,TRUE,"Cover";#N/A,#N/A,TRUE,"Conts";#N/A,#N/A,TRUE,"VOS";#N/A,#N/A,TRUE,"Warrington";#N/A,#N/A,TRUE,"Widnes"}</definedName>
    <definedName name="iuk" localSheetId="11" hidden="1">{#N/A,#N/A,TRUE,"Cover";#N/A,#N/A,TRUE,"Conts";#N/A,#N/A,TRUE,"VOS";#N/A,#N/A,TRUE,"Warrington";#N/A,#N/A,TRUE,"Widnes"}</definedName>
    <definedName name="iuk" localSheetId="7" hidden="1">{#N/A,#N/A,TRUE,"Cover";#N/A,#N/A,TRUE,"Conts";#N/A,#N/A,TRUE,"VOS";#N/A,#N/A,TRUE,"Warrington";#N/A,#N/A,TRUE,"Widnes"}</definedName>
    <definedName name="iuk" localSheetId="18" hidden="1">{#N/A,#N/A,TRUE,"Cover";#N/A,#N/A,TRUE,"Conts";#N/A,#N/A,TRUE,"VOS";#N/A,#N/A,TRUE,"Warrington";#N/A,#N/A,TRUE,"Widnes"}</definedName>
    <definedName name="iuk" localSheetId="3" hidden="1">{#N/A,#N/A,TRUE,"Cover";#N/A,#N/A,TRUE,"Conts";#N/A,#N/A,TRUE,"VOS";#N/A,#N/A,TRUE,"Warrington";#N/A,#N/A,TRUE,"Widnes"}</definedName>
    <definedName name="iuk" localSheetId="8" hidden="1">{#N/A,#N/A,TRUE,"Cover";#N/A,#N/A,TRUE,"Conts";#N/A,#N/A,TRUE,"VOS";#N/A,#N/A,TRUE,"Warrington";#N/A,#N/A,TRUE,"Widnes"}</definedName>
    <definedName name="iuk" hidden="1">{#N/A,#N/A,TRUE,"Cover";#N/A,#N/A,TRUE,"Conts";#N/A,#N/A,TRUE,"VOS";#N/A,#N/A,TRUE,"Warrington";#N/A,#N/A,TRUE,"Widnes"}</definedName>
    <definedName name="iukh" localSheetId="9" hidden="1">{#N/A,#N/A,TRUE,"Cover";#N/A,#N/A,TRUE,"Conts";#N/A,#N/A,TRUE,"VOS";#N/A,#N/A,TRUE,"Warrington";#N/A,#N/A,TRUE,"Widnes"}</definedName>
    <definedName name="iukh" localSheetId="4" hidden="1">{#N/A,#N/A,TRUE,"Cover";#N/A,#N/A,TRUE,"Conts";#N/A,#N/A,TRUE,"VOS";#N/A,#N/A,TRUE,"Warrington";#N/A,#N/A,TRUE,"Widnes"}</definedName>
    <definedName name="iukh" localSheetId="19" hidden="1">{#N/A,#N/A,TRUE,"Cover";#N/A,#N/A,TRUE,"Conts";#N/A,#N/A,TRUE,"VOS";#N/A,#N/A,TRUE,"Warrington";#N/A,#N/A,TRUE,"Widnes"}</definedName>
    <definedName name="iukh" localSheetId="11" hidden="1">{#N/A,#N/A,TRUE,"Cover";#N/A,#N/A,TRUE,"Conts";#N/A,#N/A,TRUE,"VOS";#N/A,#N/A,TRUE,"Warrington";#N/A,#N/A,TRUE,"Widnes"}</definedName>
    <definedName name="iukh" localSheetId="7" hidden="1">{#N/A,#N/A,TRUE,"Cover";#N/A,#N/A,TRUE,"Conts";#N/A,#N/A,TRUE,"VOS";#N/A,#N/A,TRUE,"Warrington";#N/A,#N/A,TRUE,"Widnes"}</definedName>
    <definedName name="iukh" localSheetId="18" hidden="1">{#N/A,#N/A,TRUE,"Cover";#N/A,#N/A,TRUE,"Conts";#N/A,#N/A,TRUE,"VOS";#N/A,#N/A,TRUE,"Warrington";#N/A,#N/A,TRUE,"Widnes"}</definedName>
    <definedName name="iukh" localSheetId="3" hidden="1">{#N/A,#N/A,TRUE,"Cover";#N/A,#N/A,TRUE,"Conts";#N/A,#N/A,TRUE,"VOS";#N/A,#N/A,TRUE,"Warrington";#N/A,#N/A,TRUE,"Widnes"}</definedName>
    <definedName name="iukh" localSheetId="8" hidden="1">{#N/A,#N/A,TRUE,"Cover";#N/A,#N/A,TRUE,"Conts";#N/A,#N/A,TRUE,"VOS";#N/A,#N/A,TRUE,"Warrington";#N/A,#N/A,TRUE,"Widnes"}</definedName>
    <definedName name="iukh" hidden="1">{#N/A,#N/A,TRUE,"Cover";#N/A,#N/A,TRUE,"Conts";#N/A,#N/A,TRUE,"VOS";#N/A,#N/A,TRUE,"Warrington";#N/A,#N/A,TRUE,"Widnes"}</definedName>
    <definedName name="iulouy" localSheetId="9" hidden="1">{#N/A,#N/A,TRUE,"Cover";#N/A,#N/A,TRUE,"Conts";#N/A,#N/A,TRUE,"VOS";#N/A,#N/A,TRUE,"Warrington";#N/A,#N/A,TRUE,"Widnes"}</definedName>
    <definedName name="iulouy" localSheetId="4" hidden="1">{#N/A,#N/A,TRUE,"Cover";#N/A,#N/A,TRUE,"Conts";#N/A,#N/A,TRUE,"VOS";#N/A,#N/A,TRUE,"Warrington";#N/A,#N/A,TRUE,"Widnes"}</definedName>
    <definedName name="iulouy" localSheetId="19" hidden="1">{#N/A,#N/A,TRUE,"Cover";#N/A,#N/A,TRUE,"Conts";#N/A,#N/A,TRUE,"VOS";#N/A,#N/A,TRUE,"Warrington";#N/A,#N/A,TRUE,"Widnes"}</definedName>
    <definedName name="iulouy" localSheetId="11" hidden="1">{#N/A,#N/A,TRUE,"Cover";#N/A,#N/A,TRUE,"Conts";#N/A,#N/A,TRUE,"VOS";#N/A,#N/A,TRUE,"Warrington";#N/A,#N/A,TRUE,"Widnes"}</definedName>
    <definedName name="iulouy" localSheetId="7" hidden="1">{#N/A,#N/A,TRUE,"Cover";#N/A,#N/A,TRUE,"Conts";#N/A,#N/A,TRUE,"VOS";#N/A,#N/A,TRUE,"Warrington";#N/A,#N/A,TRUE,"Widnes"}</definedName>
    <definedName name="iulouy" localSheetId="18" hidden="1">{#N/A,#N/A,TRUE,"Cover";#N/A,#N/A,TRUE,"Conts";#N/A,#N/A,TRUE,"VOS";#N/A,#N/A,TRUE,"Warrington";#N/A,#N/A,TRUE,"Widnes"}</definedName>
    <definedName name="iulouy" localSheetId="3" hidden="1">{#N/A,#N/A,TRUE,"Cover";#N/A,#N/A,TRUE,"Conts";#N/A,#N/A,TRUE,"VOS";#N/A,#N/A,TRUE,"Warrington";#N/A,#N/A,TRUE,"Widnes"}</definedName>
    <definedName name="iulouy" localSheetId="8" hidden="1">{#N/A,#N/A,TRUE,"Cover";#N/A,#N/A,TRUE,"Conts";#N/A,#N/A,TRUE,"VOS";#N/A,#N/A,TRUE,"Warrington";#N/A,#N/A,TRUE,"Widnes"}</definedName>
    <definedName name="iulouy" hidden="1">{#N/A,#N/A,TRUE,"Cover";#N/A,#N/A,TRUE,"Conts";#N/A,#N/A,TRUE,"VOS";#N/A,#N/A,TRUE,"Warrington";#N/A,#N/A,TRUE,"Widnes"}</definedName>
    <definedName name="jg" localSheetId="9" hidden="1">{#N/A,#N/A,TRUE,"Cover";#N/A,#N/A,TRUE,"Conts";#N/A,#N/A,TRUE,"VOS";#N/A,#N/A,TRUE,"Warrington";#N/A,#N/A,TRUE,"Widnes"}</definedName>
    <definedName name="jg" localSheetId="4" hidden="1">{#N/A,#N/A,TRUE,"Cover";#N/A,#N/A,TRUE,"Conts";#N/A,#N/A,TRUE,"VOS";#N/A,#N/A,TRUE,"Warrington";#N/A,#N/A,TRUE,"Widnes"}</definedName>
    <definedName name="jg" localSheetId="19" hidden="1">{#N/A,#N/A,TRUE,"Cover";#N/A,#N/A,TRUE,"Conts";#N/A,#N/A,TRUE,"VOS";#N/A,#N/A,TRUE,"Warrington";#N/A,#N/A,TRUE,"Widnes"}</definedName>
    <definedName name="jg" localSheetId="11" hidden="1">{#N/A,#N/A,TRUE,"Cover";#N/A,#N/A,TRUE,"Conts";#N/A,#N/A,TRUE,"VOS";#N/A,#N/A,TRUE,"Warrington";#N/A,#N/A,TRUE,"Widnes"}</definedName>
    <definedName name="jg" localSheetId="7" hidden="1">{#N/A,#N/A,TRUE,"Cover";#N/A,#N/A,TRUE,"Conts";#N/A,#N/A,TRUE,"VOS";#N/A,#N/A,TRUE,"Warrington";#N/A,#N/A,TRUE,"Widnes"}</definedName>
    <definedName name="jg" localSheetId="18" hidden="1">{#N/A,#N/A,TRUE,"Cover";#N/A,#N/A,TRUE,"Conts";#N/A,#N/A,TRUE,"VOS";#N/A,#N/A,TRUE,"Warrington";#N/A,#N/A,TRUE,"Widnes"}</definedName>
    <definedName name="jg" localSheetId="3" hidden="1">{#N/A,#N/A,TRUE,"Cover";#N/A,#N/A,TRUE,"Conts";#N/A,#N/A,TRUE,"VOS";#N/A,#N/A,TRUE,"Warrington";#N/A,#N/A,TRUE,"Widnes"}</definedName>
    <definedName name="jg" localSheetId="8" hidden="1">{#N/A,#N/A,TRUE,"Cover";#N/A,#N/A,TRUE,"Conts";#N/A,#N/A,TRUE,"VOS";#N/A,#N/A,TRUE,"Warrington";#N/A,#N/A,TRUE,"Widnes"}</definedName>
    <definedName name="jg" hidden="1">{#N/A,#N/A,TRUE,"Cover";#N/A,#N/A,TRUE,"Conts";#N/A,#N/A,TRUE,"VOS";#N/A,#N/A,TRUE,"Warrington";#N/A,#N/A,TRUE,"Widnes"}</definedName>
    <definedName name="jh" localSheetId="9" hidden="1">{#N/A,#N/A,TRUE,"Cover";#N/A,#N/A,TRUE,"Conts";#N/A,#N/A,TRUE,"VOS";#N/A,#N/A,TRUE,"Warrington";#N/A,#N/A,TRUE,"Widnes"}</definedName>
    <definedName name="jh" localSheetId="4" hidden="1">{#N/A,#N/A,TRUE,"Cover";#N/A,#N/A,TRUE,"Conts";#N/A,#N/A,TRUE,"VOS";#N/A,#N/A,TRUE,"Warrington";#N/A,#N/A,TRUE,"Widnes"}</definedName>
    <definedName name="jh" localSheetId="19" hidden="1">{#N/A,#N/A,TRUE,"Cover";#N/A,#N/A,TRUE,"Conts";#N/A,#N/A,TRUE,"VOS";#N/A,#N/A,TRUE,"Warrington";#N/A,#N/A,TRUE,"Widnes"}</definedName>
    <definedName name="jh" localSheetId="11" hidden="1">{#N/A,#N/A,TRUE,"Cover";#N/A,#N/A,TRUE,"Conts";#N/A,#N/A,TRUE,"VOS";#N/A,#N/A,TRUE,"Warrington";#N/A,#N/A,TRUE,"Widnes"}</definedName>
    <definedName name="jh" localSheetId="7" hidden="1">{#N/A,#N/A,TRUE,"Cover";#N/A,#N/A,TRUE,"Conts";#N/A,#N/A,TRUE,"VOS";#N/A,#N/A,TRUE,"Warrington";#N/A,#N/A,TRUE,"Widnes"}</definedName>
    <definedName name="jh" localSheetId="18" hidden="1">{#N/A,#N/A,TRUE,"Cover";#N/A,#N/A,TRUE,"Conts";#N/A,#N/A,TRUE,"VOS";#N/A,#N/A,TRUE,"Warrington";#N/A,#N/A,TRUE,"Widnes"}</definedName>
    <definedName name="jh" localSheetId="3" hidden="1">{#N/A,#N/A,TRUE,"Cover";#N/A,#N/A,TRUE,"Conts";#N/A,#N/A,TRUE,"VOS";#N/A,#N/A,TRUE,"Warrington";#N/A,#N/A,TRUE,"Widnes"}</definedName>
    <definedName name="jh" localSheetId="8" hidden="1">{#N/A,#N/A,TRUE,"Cover";#N/A,#N/A,TRUE,"Conts";#N/A,#N/A,TRUE,"VOS";#N/A,#N/A,TRUE,"Warrington";#N/A,#N/A,TRUE,"Widnes"}</definedName>
    <definedName name="jh" hidden="1">{#N/A,#N/A,TRUE,"Cover";#N/A,#N/A,TRUE,"Conts";#N/A,#N/A,TRUE,"VOS";#N/A,#N/A,TRUE,"Warrington";#N/A,#N/A,TRUE,"Widnes"}</definedName>
    <definedName name="jhg" localSheetId="9" hidden="1">{#N/A,#N/A,TRUE,"Cover";#N/A,#N/A,TRUE,"Conts";#N/A,#N/A,TRUE,"VOS";#N/A,#N/A,TRUE,"Warrington";#N/A,#N/A,TRUE,"Widnes"}</definedName>
    <definedName name="jhg" localSheetId="4" hidden="1">{#N/A,#N/A,TRUE,"Cover";#N/A,#N/A,TRUE,"Conts";#N/A,#N/A,TRUE,"VOS";#N/A,#N/A,TRUE,"Warrington";#N/A,#N/A,TRUE,"Widnes"}</definedName>
    <definedName name="jhg" localSheetId="19" hidden="1">{#N/A,#N/A,TRUE,"Cover";#N/A,#N/A,TRUE,"Conts";#N/A,#N/A,TRUE,"VOS";#N/A,#N/A,TRUE,"Warrington";#N/A,#N/A,TRUE,"Widnes"}</definedName>
    <definedName name="jhg" localSheetId="11" hidden="1">{#N/A,#N/A,TRUE,"Cover";#N/A,#N/A,TRUE,"Conts";#N/A,#N/A,TRUE,"VOS";#N/A,#N/A,TRUE,"Warrington";#N/A,#N/A,TRUE,"Widnes"}</definedName>
    <definedName name="jhg" localSheetId="7" hidden="1">{#N/A,#N/A,TRUE,"Cover";#N/A,#N/A,TRUE,"Conts";#N/A,#N/A,TRUE,"VOS";#N/A,#N/A,TRUE,"Warrington";#N/A,#N/A,TRUE,"Widnes"}</definedName>
    <definedName name="jhg" localSheetId="18" hidden="1">{#N/A,#N/A,TRUE,"Cover";#N/A,#N/A,TRUE,"Conts";#N/A,#N/A,TRUE,"VOS";#N/A,#N/A,TRUE,"Warrington";#N/A,#N/A,TRUE,"Widnes"}</definedName>
    <definedName name="jhg" localSheetId="3" hidden="1">{#N/A,#N/A,TRUE,"Cover";#N/A,#N/A,TRUE,"Conts";#N/A,#N/A,TRUE,"VOS";#N/A,#N/A,TRUE,"Warrington";#N/A,#N/A,TRUE,"Widnes"}</definedName>
    <definedName name="jhg" localSheetId="8" hidden="1">{#N/A,#N/A,TRUE,"Cover";#N/A,#N/A,TRUE,"Conts";#N/A,#N/A,TRUE,"VOS";#N/A,#N/A,TRUE,"Warrington";#N/A,#N/A,TRUE,"Widnes"}</definedName>
    <definedName name="jhg" hidden="1">{#N/A,#N/A,TRUE,"Cover";#N/A,#N/A,TRUE,"Conts";#N/A,#N/A,TRUE,"VOS";#N/A,#N/A,TRUE,"Warrington";#N/A,#N/A,TRUE,"Widnes"}</definedName>
    <definedName name="jk" localSheetId="9" hidden="1">{#N/A,#N/A,TRUE,"Cover";#N/A,#N/A,TRUE,"Conts";#N/A,#N/A,TRUE,"VOS";#N/A,#N/A,TRUE,"Warrington";#N/A,#N/A,TRUE,"Widnes"}</definedName>
    <definedName name="jk" localSheetId="4" hidden="1">{#N/A,#N/A,TRUE,"Cover";#N/A,#N/A,TRUE,"Conts";#N/A,#N/A,TRUE,"VOS";#N/A,#N/A,TRUE,"Warrington";#N/A,#N/A,TRUE,"Widnes"}</definedName>
    <definedName name="jk" localSheetId="19" hidden="1">{#N/A,#N/A,TRUE,"Cover";#N/A,#N/A,TRUE,"Conts";#N/A,#N/A,TRUE,"VOS";#N/A,#N/A,TRUE,"Warrington";#N/A,#N/A,TRUE,"Widnes"}</definedName>
    <definedName name="jk" localSheetId="11" hidden="1">{#N/A,#N/A,TRUE,"Cover";#N/A,#N/A,TRUE,"Conts";#N/A,#N/A,TRUE,"VOS";#N/A,#N/A,TRUE,"Warrington";#N/A,#N/A,TRUE,"Widnes"}</definedName>
    <definedName name="jk" localSheetId="7" hidden="1">{#N/A,#N/A,TRUE,"Cover";#N/A,#N/A,TRUE,"Conts";#N/A,#N/A,TRUE,"VOS";#N/A,#N/A,TRUE,"Warrington";#N/A,#N/A,TRUE,"Widnes"}</definedName>
    <definedName name="jk" localSheetId="18" hidden="1">{#N/A,#N/A,TRUE,"Cover";#N/A,#N/A,TRUE,"Conts";#N/A,#N/A,TRUE,"VOS";#N/A,#N/A,TRUE,"Warrington";#N/A,#N/A,TRUE,"Widnes"}</definedName>
    <definedName name="jk" localSheetId="3" hidden="1">{#N/A,#N/A,TRUE,"Cover";#N/A,#N/A,TRUE,"Conts";#N/A,#N/A,TRUE,"VOS";#N/A,#N/A,TRUE,"Warrington";#N/A,#N/A,TRUE,"Widnes"}</definedName>
    <definedName name="jk" localSheetId="8" hidden="1">{#N/A,#N/A,TRUE,"Cover";#N/A,#N/A,TRUE,"Conts";#N/A,#N/A,TRUE,"VOS";#N/A,#N/A,TRUE,"Warrington";#N/A,#N/A,TRUE,"Widnes"}</definedName>
    <definedName name="jk" hidden="1">{#N/A,#N/A,TRUE,"Cover";#N/A,#N/A,TRUE,"Conts";#N/A,#N/A,TRUE,"VOS";#N/A,#N/A,TRUE,"Warrington";#N/A,#N/A,TRUE,"Widnes"}</definedName>
    <definedName name="jk.j.oi" localSheetId="9" hidden="1">{#N/A,#N/A,TRUE,"Cover";#N/A,#N/A,TRUE,"Conts";#N/A,#N/A,TRUE,"VOS";#N/A,#N/A,TRUE,"Warrington";#N/A,#N/A,TRUE,"Widnes"}</definedName>
    <definedName name="jk.j.oi" localSheetId="4" hidden="1">{#N/A,#N/A,TRUE,"Cover";#N/A,#N/A,TRUE,"Conts";#N/A,#N/A,TRUE,"VOS";#N/A,#N/A,TRUE,"Warrington";#N/A,#N/A,TRUE,"Widnes"}</definedName>
    <definedName name="jk.j.oi" localSheetId="19" hidden="1">{#N/A,#N/A,TRUE,"Cover";#N/A,#N/A,TRUE,"Conts";#N/A,#N/A,TRUE,"VOS";#N/A,#N/A,TRUE,"Warrington";#N/A,#N/A,TRUE,"Widnes"}</definedName>
    <definedName name="jk.j.oi" localSheetId="11" hidden="1">{#N/A,#N/A,TRUE,"Cover";#N/A,#N/A,TRUE,"Conts";#N/A,#N/A,TRUE,"VOS";#N/A,#N/A,TRUE,"Warrington";#N/A,#N/A,TRUE,"Widnes"}</definedName>
    <definedName name="jk.j.oi" localSheetId="7" hidden="1">{#N/A,#N/A,TRUE,"Cover";#N/A,#N/A,TRUE,"Conts";#N/A,#N/A,TRUE,"VOS";#N/A,#N/A,TRUE,"Warrington";#N/A,#N/A,TRUE,"Widnes"}</definedName>
    <definedName name="jk.j.oi" localSheetId="18" hidden="1">{#N/A,#N/A,TRUE,"Cover";#N/A,#N/A,TRUE,"Conts";#N/A,#N/A,TRUE,"VOS";#N/A,#N/A,TRUE,"Warrington";#N/A,#N/A,TRUE,"Widnes"}</definedName>
    <definedName name="jk.j.oi" localSheetId="3" hidden="1">{#N/A,#N/A,TRUE,"Cover";#N/A,#N/A,TRUE,"Conts";#N/A,#N/A,TRUE,"VOS";#N/A,#N/A,TRUE,"Warrington";#N/A,#N/A,TRUE,"Widnes"}</definedName>
    <definedName name="jk.j.oi" localSheetId="8" hidden="1">{#N/A,#N/A,TRUE,"Cover";#N/A,#N/A,TRUE,"Conts";#N/A,#N/A,TRUE,"VOS";#N/A,#N/A,TRUE,"Warrington";#N/A,#N/A,TRUE,"Widnes"}</definedName>
    <definedName name="jk.j.oi" hidden="1">{#N/A,#N/A,TRUE,"Cover";#N/A,#N/A,TRUE,"Conts";#N/A,#N/A,TRUE,"VOS";#N/A,#N/A,TRUE,"Warrington";#N/A,#N/A,TRUE,"Widnes"}</definedName>
    <definedName name="JKGKJHK" localSheetId="9" hidden="1">{#N/A,#N/A,TRUE,"Cover";#N/A,#N/A,TRUE,"Conts";#N/A,#N/A,TRUE,"VOS";#N/A,#N/A,TRUE,"Warrington";#N/A,#N/A,TRUE,"Widnes"}</definedName>
    <definedName name="JKGKJHK" localSheetId="4" hidden="1">{#N/A,#N/A,TRUE,"Cover";#N/A,#N/A,TRUE,"Conts";#N/A,#N/A,TRUE,"VOS";#N/A,#N/A,TRUE,"Warrington";#N/A,#N/A,TRUE,"Widnes"}</definedName>
    <definedName name="JKGKJHK" localSheetId="19" hidden="1">{#N/A,#N/A,TRUE,"Cover";#N/A,#N/A,TRUE,"Conts";#N/A,#N/A,TRUE,"VOS";#N/A,#N/A,TRUE,"Warrington";#N/A,#N/A,TRUE,"Widnes"}</definedName>
    <definedName name="JKGKJHK" localSheetId="11" hidden="1">{#N/A,#N/A,TRUE,"Cover";#N/A,#N/A,TRUE,"Conts";#N/A,#N/A,TRUE,"VOS";#N/A,#N/A,TRUE,"Warrington";#N/A,#N/A,TRUE,"Widnes"}</definedName>
    <definedName name="JKGKJHK" localSheetId="7" hidden="1">{#N/A,#N/A,TRUE,"Cover";#N/A,#N/A,TRUE,"Conts";#N/A,#N/A,TRUE,"VOS";#N/A,#N/A,TRUE,"Warrington";#N/A,#N/A,TRUE,"Widnes"}</definedName>
    <definedName name="JKGKJHK" localSheetId="18" hidden="1">{#N/A,#N/A,TRUE,"Cover";#N/A,#N/A,TRUE,"Conts";#N/A,#N/A,TRUE,"VOS";#N/A,#N/A,TRUE,"Warrington";#N/A,#N/A,TRUE,"Widnes"}</definedName>
    <definedName name="JKGKJHK" localSheetId="3" hidden="1">{#N/A,#N/A,TRUE,"Cover";#N/A,#N/A,TRUE,"Conts";#N/A,#N/A,TRUE,"VOS";#N/A,#N/A,TRUE,"Warrington";#N/A,#N/A,TRUE,"Widnes"}</definedName>
    <definedName name="JKGKJHK" localSheetId="8" hidden="1">{#N/A,#N/A,TRUE,"Cover";#N/A,#N/A,TRUE,"Conts";#N/A,#N/A,TRUE,"VOS";#N/A,#N/A,TRUE,"Warrington";#N/A,#N/A,TRUE,"Widnes"}</definedName>
    <definedName name="JKGKJHK" hidden="1">{#N/A,#N/A,TRUE,"Cover";#N/A,#N/A,TRUE,"Conts";#N/A,#N/A,TRUE,"VOS";#N/A,#N/A,TRUE,"Warrington";#N/A,#N/A,TRUE,"Widnes"}</definedName>
    <definedName name="jkljljkl" localSheetId="9" hidden="1">{#N/A,#N/A,TRUE,"Cover";#N/A,#N/A,TRUE,"Conts";#N/A,#N/A,TRUE,"VOS";#N/A,#N/A,TRUE,"Warrington";#N/A,#N/A,TRUE,"Widnes"}</definedName>
    <definedName name="jkljljkl" localSheetId="4" hidden="1">{#N/A,#N/A,TRUE,"Cover";#N/A,#N/A,TRUE,"Conts";#N/A,#N/A,TRUE,"VOS";#N/A,#N/A,TRUE,"Warrington";#N/A,#N/A,TRUE,"Widnes"}</definedName>
    <definedName name="jkljljkl" localSheetId="19" hidden="1">{#N/A,#N/A,TRUE,"Cover";#N/A,#N/A,TRUE,"Conts";#N/A,#N/A,TRUE,"VOS";#N/A,#N/A,TRUE,"Warrington";#N/A,#N/A,TRUE,"Widnes"}</definedName>
    <definedName name="jkljljkl" localSheetId="11" hidden="1">{#N/A,#N/A,TRUE,"Cover";#N/A,#N/A,TRUE,"Conts";#N/A,#N/A,TRUE,"VOS";#N/A,#N/A,TRUE,"Warrington";#N/A,#N/A,TRUE,"Widnes"}</definedName>
    <definedName name="jkljljkl" localSheetId="7" hidden="1">{#N/A,#N/A,TRUE,"Cover";#N/A,#N/A,TRUE,"Conts";#N/A,#N/A,TRUE,"VOS";#N/A,#N/A,TRUE,"Warrington";#N/A,#N/A,TRUE,"Widnes"}</definedName>
    <definedName name="jkljljkl" localSheetId="18" hidden="1">{#N/A,#N/A,TRUE,"Cover";#N/A,#N/A,TRUE,"Conts";#N/A,#N/A,TRUE,"VOS";#N/A,#N/A,TRUE,"Warrington";#N/A,#N/A,TRUE,"Widnes"}</definedName>
    <definedName name="jkljljkl" localSheetId="3" hidden="1">{#N/A,#N/A,TRUE,"Cover";#N/A,#N/A,TRUE,"Conts";#N/A,#N/A,TRUE,"VOS";#N/A,#N/A,TRUE,"Warrington";#N/A,#N/A,TRUE,"Widnes"}</definedName>
    <definedName name="jkljljkl" localSheetId="8" hidden="1">{#N/A,#N/A,TRUE,"Cover";#N/A,#N/A,TRUE,"Conts";#N/A,#N/A,TRUE,"VOS";#N/A,#N/A,TRUE,"Warrington";#N/A,#N/A,TRUE,"Widnes"}</definedName>
    <definedName name="jkljljkl" hidden="1">{#N/A,#N/A,TRUE,"Cover";#N/A,#N/A,TRUE,"Conts";#N/A,#N/A,TRUE,"VOS";#N/A,#N/A,TRUE,"Warrington";#N/A,#N/A,TRUE,"Widnes"}</definedName>
    <definedName name="jktrujij" localSheetId="9" hidden="1">{#N/A,#N/A,TRUE,"Cover";#N/A,#N/A,TRUE,"Conts";#N/A,#N/A,TRUE,"VOS";#N/A,#N/A,TRUE,"Warrington";#N/A,#N/A,TRUE,"Widnes"}</definedName>
    <definedName name="jktrujij" localSheetId="4" hidden="1">{#N/A,#N/A,TRUE,"Cover";#N/A,#N/A,TRUE,"Conts";#N/A,#N/A,TRUE,"VOS";#N/A,#N/A,TRUE,"Warrington";#N/A,#N/A,TRUE,"Widnes"}</definedName>
    <definedName name="jktrujij" localSheetId="19" hidden="1">{#N/A,#N/A,TRUE,"Cover";#N/A,#N/A,TRUE,"Conts";#N/A,#N/A,TRUE,"VOS";#N/A,#N/A,TRUE,"Warrington";#N/A,#N/A,TRUE,"Widnes"}</definedName>
    <definedName name="jktrujij" localSheetId="11" hidden="1">{#N/A,#N/A,TRUE,"Cover";#N/A,#N/A,TRUE,"Conts";#N/A,#N/A,TRUE,"VOS";#N/A,#N/A,TRUE,"Warrington";#N/A,#N/A,TRUE,"Widnes"}</definedName>
    <definedName name="jktrujij" localSheetId="7" hidden="1">{#N/A,#N/A,TRUE,"Cover";#N/A,#N/A,TRUE,"Conts";#N/A,#N/A,TRUE,"VOS";#N/A,#N/A,TRUE,"Warrington";#N/A,#N/A,TRUE,"Widnes"}</definedName>
    <definedName name="jktrujij" localSheetId="18" hidden="1">{#N/A,#N/A,TRUE,"Cover";#N/A,#N/A,TRUE,"Conts";#N/A,#N/A,TRUE,"VOS";#N/A,#N/A,TRUE,"Warrington";#N/A,#N/A,TRUE,"Widnes"}</definedName>
    <definedName name="jktrujij" localSheetId="3" hidden="1">{#N/A,#N/A,TRUE,"Cover";#N/A,#N/A,TRUE,"Conts";#N/A,#N/A,TRUE,"VOS";#N/A,#N/A,TRUE,"Warrington";#N/A,#N/A,TRUE,"Widnes"}</definedName>
    <definedName name="jktrujij" localSheetId="8" hidden="1">{#N/A,#N/A,TRUE,"Cover";#N/A,#N/A,TRUE,"Conts";#N/A,#N/A,TRUE,"VOS";#N/A,#N/A,TRUE,"Warrington";#N/A,#N/A,TRUE,"Widnes"}</definedName>
    <definedName name="jktrujij" hidden="1">{#N/A,#N/A,TRUE,"Cover";#N/A,#N/A,TRUE,"Conts";#N/A,#N/A,TRUE,"VOS";#N/A,#N/A,TRUE,"Warrington";#N/A,#N/A,TRUE,"Widnes"}</definedName>
    <definedName name="jktukk" localSheetId="9" hidden="1">{#N/A,#N/A,TRUE,"Cover";#N/A,#N/A,TRUE,"Conts";#N/A,#N/A,TRUE,"VOS";#N/A,#N/A,TRUE,"Warrington";#N/A,#N/A,TRUE,"Widnes"}</definedName>
    <definedName name="jktukk" localSheetId="4" hidden="1">{#N/A,#N/A,TRUE,"Cover";#N/A,#N/A,TRUE,"Conts";#N/A,#N/A,TRUE,"VOS";#N/A,#N/A,TRUE,"Warrington";#N/A,#N/A,TRUE,"Widnes"}</definedName>
    <definedName name="jktukk" localSheetId="19" hidden="1">{#N/A,#N/A,TRUE,"Cover";#N/A,#N/A,TRUE,"Conts";#N/A,#N/A,TRUE,"VOS";#N/A,#N/A,TRUE,"Warrington";#N/A,#N/A,TRUE,"Widnes"}</definedName>
    <definedName name="jktukk" localSheetId="11" hidden="1">{#N/A,#N/A,TRUE,"Cover";#N/A,#N/A,TRUE,"Conts";#N/A,#N/A,TRUE,"VOS";#N/A,#N/A,TRUE,"Warrington";#N/A,#N/A,TRUE,"Widnes"}</definedName>
    <definedName name="jktukk" localSheetId="7" hidden="1">{#N/A,#N/A,TRUE,"Cover";#N/A,#N/A,TRUE,"Conts";#N/A,#N/A,TRUE,"VOS";#N/A,#N/A,TRUE,"Warrington";#N/A,#N/A,TRUE,"Widnes"}</definedName>
    <definedName name="jktukk" localSheetId="18" hidden="1">{#N/A,#N/A,TRUE,"Cover";#N/A,#N/A,TRUE,"Conts";#N/A,#N/A,TRUE,"VOS";#N/A,#N/A,TRUE,"Warrington";#N/A,#N/A,TRUE,"Widnes"}</definedName>
    <definedName name="jktukk" localSheetId="3" hidden="1">{#N/A,#N/A,TRUE,"Cover";#N/A,#N/A,TRUE,"Conts";#N/A,#N/A,TRUE,"VOS";#N/A,#N/A,TRUE,"Warrington";#N/A,#N/A,TRUE,"Widnes"}</definedName>
    <definedName name="jktukk" localSheetId="8" hidden="1">{#N/A,#N/A,TRUE,"Cover";#N/A,#N/A,TRUE,"Conts";#N/A,#N/A,TRUE,"VOS";#N/A,#N/A,TRUE,"Warrington";#N/A,#N/A,TRUE,"Widnes"}</definedName>
    <definedName name="jktukk" hidden="1">{#N/A,#N/A,TRUE,"Cover";#N/A,#N/A,TRUE,"Conts";#N/A,#N/A,TRUE,"VOS";#N/A,#N/A,TRUE,"Warrington";#N/A,#N/A,TRUE,"Widnes"}</definedName>
    <definedName name="jky" localSheetId="9" hidden="1">{#N/A,#N/A,TRUE,"Cover";#N/A,#N/A,TRUE,"Conts";#N/A,#N/A,TRUE,"VOS";#N/A,#N/A,TRUE,"Warrington";#N/A,#N/A,TRUE,"Widnes"}</definedName>
    <definedName name="jky" localSheetId="4" hidden="1">{#N/A,#N/A,TRUE,"Cover";#N/A,#N/A,TRUE,"Conts";#N/A,#N/A,TRUE,"VOS";#N/A,#N/A,TRUE,"Warrington";#N/A,#N/A,TRUE,"Widnes"}</definedName>
    <definedName name="jky" localSheetId="19" hidden="1">{#N/A,#N/A,TRUE,"Cover";#N/A,#N/A,TRUE,"Conts";#N/A,#N/A,TRUE,"VOS";#N/A,#N/A,TRUE,"Warrington";#N/A,#N/A,TRUE,"Widnes"}</definedName>
    <definedName name="jky" localSheetId="11" hidden="1">{#N/A,#N/A,TRUE,"Cover";#N/A,#N/A,TRUE,"Conts";#N/A,#N/A,TRUE,"VOS";#N/A,#N/A,TRUE,"Warrington";#N/A,#N/A,TRUE,"Widnes"}</definedName>
    <definedName name="jky" localSheetId="7" hidden="1">{#N/A,#N/A,TRUE,"Cover";#N/A,#N/A,TRUE,"Conts";#N/A,#N/A,TRUE,"VOS";#N/A,#N/A,TRUE,"Warrington";#N/A,#N/A,TRUE,"Widnes"}</definedName>
    <definedName name="jky" localSheetId="18" hidden="1">{#N/A,#N/A,TRUE,"Cover";#N/A,#N/A,TRUE,"Conts";#N/A,#N/A,TRUE,"VOS";#N/A,#N/A,TRUE,"Warrington";#N/A,#N/A,TRUE,"Widnes"}</definedName>
    <definedName name="jky" localSheetId="3" hidden="1">{#N/A,#N/A,TRUE,"Cover";#N/A,#N/A,TRUE,"Conts";#N/A,#N/A,TRUE,"VOS";#N/A,#N/A,TRUE,"Warrington";#N/A,#N/A,TRUE,"Widnes"}</definedName>
    <definedName name="jky" localSheetId="8" hidden="1">{#N/A,#N/A,TRUE,"Cover";#N/A,#N/A,TRUE,"Conts";#N/A,#N/A,TRUE,"VOS";#N/A,#N/A,TRUE,"Warrington";#N/A,#N/A,TRUE,"Widnes"}</definedName>
    <definedName name="jky" hidden="1">{#N/A,#N/A,TRUE,"Cover";#N/A,#N/A,TRUE,"Conts";#N/A,#N/A,TRUE,"VOS";#N/A,#N/A,TRUE,"Warrington";#N/A,#N/A,TRUE,"Widnes"}</definedName>
    <definedName name="jtyhjswjy" localSheetId="9" hidden="1">{#N/A,#N/A,TRUE,"Cover";#N/A,#N/A,TRUE,"Conts";#N/A,#N/A,TRUE,"VOS";#N/A,#N/A,TRUE,"Warrington";#N/A,#N/A,TRUE,"Widnes"}</definedName>
    <definedName name="jtyhjswjy" localSheetId="4" hidden="1">{#N/A,#N/A,TRUE,"Cover";#N/A,#N/A,TRUE,"Conts";#N/A,#N/A,TRUE,"VOS";#N/A,#N/A,TRUE,"Warrington";#N/A,#N/A,TRUE,"Widnes"}</definedName>
    <definedName name="jtyhjswjy" localSheetId="19" hidden="1">{#N/A,#N/A,TRUE,"Cover";#N/A,#N/A,TRUE,"Conts";#N/A,#N/A,TRUE,"VOS";#N/A,#N/A,TRUE,"Warrington";#N/A,#N/A,TRUE,"Widnes"}</definedName>
    <definedName name="jtyhjswjy" localSheetId="11" hidden="1">{#N/A,#N/A,TRUE,"Cover";#N/A,#N/A,TRUE,"Conts";#N/A,#N/A,TRUE,"VOS";#N/A,#N/A,TRUE,"Warrington";#N/A,#N/A,TRUE,"Widnes"}</definedName>
    <definedName name="jtyhjswjy" localSheetId="7" hidden="1">{#N/A,#N/A,TRUE,"Cover";#N/A,#N/A,TRUE,"Conts";#N/A,#N/A,TRUE,"VOS";#N/A,#N/A,TRUE,"Warrington";#N/A,#N/A,TRUE,"Widnes"}</definedName>
    <definedName name="jtyhjswjy" localSheetId="18" hidden="1">{#N/A,#N/A,TRUE,"Cover";#N/A,#N/A,TRUE,"Conts";#N/A,#N/A,TRUE,"VOS";#N/A,#N/A,TRUE,"Warrington";#N/A,#N/A,TRUE,"Widnes"}</definedName>
    <definedName name="jtyhjswjy" localSheetId="3" hidden="1">{#N/A,#N/A,TRUE,"Cover";#N/A,#N/A,TRUE,"Conts";#N/A,#N/A,TRUE,"VOS";#N/A,#N/A,TRUE,"Warrington";#N/A,#N/A,TRUE,"Widnes"}</definedName>
    <definedName name="jtyhjswjy" localSheetId="8" hidden="1">{#N/A,#N/A,TRUE,"Cover";#N/A,#N/A,TRUE,"Conts";#N/A,#N/A,TRUE,"VOS";#N/A,#N/A,TRUE,"Warrington";#N/A,#N/A,TRUE,"Widnes"}</definedName>
    <definedName name="jtyhjswjy" hidden="1">{#N/A,#N/A,TRUE,"Cover";#N/A,#N/A,TRUE,"Conts";#N/A,#N/A,TRUE,"VOS";#N/A,#N/A,TRUE,"Warrington";#N/A,#N/A,TRUE,"Widnes"}</definedName>
    <definedName name="jyoti" localSheetId="19" hidden="1">{#N/A,#N/A,FALSE,"mpph1";#N/A,#N/A,FALSE,"mpmseb";#N/A,#N/A,FALSE,"mpph2"}</definedName>
    <definedName name="jyoti" localSheetId="11" hidden="1">{#N/A,#N/A,FALSE,"mpph1";#N/A,#N/A,FALSE,"mpmseb";#N/A,#N/A,FALSE,"mpph2"}</definedName>
    <definedName name="jyoti" localSheetId="18" hidden="1">{#N/A,#N/A,FALSE,"mpph1";#N/A,#N/A,FALSE,"mpmseb";#N/A,#N/A,FALSE,"mpph2"}</definedName>
    <definedName name="jyoti" hidden="1">{#N/A,#N/A,FALSE,"mpph1";#N/A,#N/A,FALSE,"mpmseb";#N/A,#N/A,FALSE,"mpph2"}</definedName>
    <definedName name="k" localSheetId="9" hidden="1">{#N/A,#N/A,TRUE,"Cover";#N/A,#N/A,TRUE,"Conts";#N/A,#N/A,TRUE,"VOS";#N/A,#N/A,TRUE,"Warrington";#N/A,#N/A,TRUE,"Widnes"}</definedName>
    <definedName name="k" localSheetId="4" hidden="1">{#N/A,#N/A,TRUE,"Cover";#N/A,#N/A,TRUE,"Conts";#N/A,#N/A,TRUE,"VOS";#N/A,#N/A,TRUE,"Warrington";#N/A,#N/A,TRUE,"Widnes"}</definedName>
    <definedName name="k" localSheetId="19" hidden="1">{#N/A,#N/A,TRUE,"Cover";#N/A,#N/A,TRUE,"Conts";#N/A,#N/A,TRUE,"VOS";#N/A,#N/A,TRUE,"Warrington";#N/A,#N/A,TRUE,"Widnes"}</definedName>
    <definedName name="k" localSheetId="11" hidden="1">{#N/A,#N/A,TRUE,"Cover";#N/A,#N/A,TRUE,"Conts";#N/A,#N/A,TRUE,"VOS";#N/A,#N/A,TRUE,"Warrington";#N/A,#N/A,TRUE,"Widnes"}</definedName>
    <definedName name="k" localSheetId="7" hidden="1">{#N/A,#N/A,TRUE,"Cover";#N/A,#N/A,TRUE,"Conts";#N/A,#N/A,TRUE,"VOS";#N/A,#N/A,TRUE,"Warrington";#N/A,#N/A,TRUE,"Widnes"}</definedName>
    <definedName name="k" localSheetId="18" hidden="1">{#N/A,#N/A,TRUE,"Cover";#N/A,#N/A,TRUE,"Conts";#N/A,#N/A,TRUE,"VOS";#N/A,#N/A,TRUE,"Warrington";#N/A,#N/A,TRUE,"Widnes"}</definedName>
    <definedName name="k" localSheetId="3" hidden="1">{#N/A,#N/A,TRUE,"Cover";#N/A,#N/A,TRUE,"Conts";#N/A,#N/A,TRUE,"VOS";#N/A,#N/A,TRUE,"Warrington";#N/A,#N/A,TRUE,"Widnes"}</definedName>
    <definedName name="k" localSheetId="8" hidden="1">{#N/A,#N/A,TRUE,"Cover";#N/A,#N/A,TRUE,"Conts";#N/A,#N/A,TRUE,"VOS";#N/A,#N/A,TRUE,"Warrington";#N/A,#N/A,TRUE,"Widnes"}</definedName>
    <definedName name="k" hidden="1">{#N/A,#N/A,TRUE,"Cover";#N/A,#N/A,TRUE,"Conts";#N/A,#N/A,TRUE,"VOS";#N/A,#N/A,TRUE,"Warrington";#N/A,#N/A,TRUE,"Widnes"}</definedName>
    <definedName name="K9B_1" localSheetId="9">'[33]Channel Invert'!$D$11:$E$543</definedName>
    <definedName name="K9B_1" localSheetId="7">'[33]Channel Invert'!$D$11:$E$543</definedName>
    <definedName name="K9B_1">'[33]Channel Invert'!$D$11:$E$543</definedName>
    <definedName name="K9B_2" localSheetId="9">'[33]Channel Invert'!$D$544:$E$1393</definedName>
    <definedName name="K9B_2" localSheetId="7">'[33]Channel Invert'!$D$544:$E$1393</definedName>
    <definedName name="K9B_2">'[33]Channel Invert'!$D$544:$E$1393</definedName>
    <definedName name="KALIP2" localSheetId="19"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KALIP2" localSheetId="1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KALIP2" localSheetId="18"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KALIP2"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kgjfgjgj" localSheetId="9" hidden="1">{#N/A,#N/A,TRUE,"Cover";#N/A,#N/A,TRUE,"Conts";#N/A,#N/A,TRUE,"VOS";#N/A,#N/A,TRUE,"Warrington";#N/A,#N/A,TRUE,"Widnes"}</definedName>
    <definedName name="kgjfgjgj" localSheetId="4" hidden="1">{#N/A,#N/A,TRUE,"Cover";#N/A,#N/A,TRUE,"Conts";#N/A,#N/A,TRUE,"VOS";#N/A,#N/A,TRUE,"Warrington";#N/A,#N/A,TRUE,"Widnes"}</definedName>
    <definedName name="kgjfgjgj" localSheetId="19" hidden="1">{#N/A,#N/A,TRUE,"Cover";#N/A,#N/A,TRUE,"Conts";#N/A,#N/A,TRUE,"VOS";#N/A,#N/A,TRUE,"Warrington";#N/A,#N/A,TRUE,"Widnes"}</definedName>
    <definedName name="kgjfgjgj" localSheetId="11" hidden="1">{#N/A,#N/A,TRUE,"Cover";#N/A,#N/A,TRUE,"Conts";#N/A,#N/A,TRUE,"VOS";#N/A,#N/A,TRUE,"Warrington";#N/A,#N/A,TRUE,"Widnes"}</definedName>
    <definedName name="kgjfgjgj" localSheetId="7" hidden="1">{#N/A,#N/A,TRUE,"Cover";#N/A,#N/A,TRUE,"Conts";#N/A,#N/A,TRUE,"VOS";#N/A,#N/A,TRUE,"Warrington";#N/A,#N/A,TRUE,"Widnes"}</definedName>
    <definedName name="kgjfgjgj" localSheetId="18" hidden="1">{#N/A,#N/A,TRUE,"Cover";#N/A,#N/A,TRUE,"Conts";#N/A,#N/A,TRUE,"VOS";#N/A,#N/A,TRUE,"Warrington";#N/A,#N/A,TRUE,"Widnes"}</definedName>
    <definedName name="kgjfgjgj" localSheetId="3" hidden="1">{#N/A,#N/A,TRUE,"Cover";#N/A,#N/A,TRUE,"Conts";#N/A,#N/A,TRUE,"VOS";#N/A,#N/A,TRUE,"Warrington";#N/A,#N/A,TRUE,"Widnes"}</definedName>
    <definedName name="kgjfgjgj" localSheetId="8" hidden="1">{#N/A,#N/A,TRUE,"Cover";#N/A,#N/A,TRUE,"Conts";#N/A,#N/A,TRUE,"VOS";#N/A,#N/A,TRUE,"Warrington";#N/A,#N/A,TRUE,"Widnes"}</definedName>
    <definedName name="kgjfgjgj" hidden="1">{#N/A,#N/A,TRUE,"Cover";#N/A,#N/A,TRUE,"Conts";#N/A,#N/A,TRUE,"VOS";#N/A,#N/A,TRUE,"Warrington";#N/A,#N/A,TRUE,"Widnes"}</definedName>
    <definedName name="khgfkhgf" localSheetId="9" hidden="1">{#N/A,#N/A,TRUE,"Cover";#N/A,#N/A,TRUE,"Conts";#N/A,#N/A,TRUE,"VOS";#N/A,#N/A,TRUE,"Warrington";#N/A,#N/A,TRUE,"Widnes"}</definedName>
    <definedName name="khgfkhgf" localSheetId="4" hidden="1">{#N/A,#N/A,TRUE,"Cover";#N/A,#N/A,TRUE,"Conts";#N/A,#N/A,TRUE,"VOS";#N/A,#N/A,TRUE,"Warrington";#N/A,#N/A,TRUE,"Widnes"}</definedName>
    <definedName name="khgfkhgf" localSheetId="19" hidden="1">{#N/A,#N/A,TRUE,"Cover";#N/A,#N/A,TRUE,"Conts";#N/A,#N/A,TRUE,"VOS";#N/A,#N/A,TRUE,"Warrington";#N/A,#N/A,TRUE,"Widnes"}</definedName>
    <definedName name="khgfkhgf" localSheetId="11" hidden="1">{#N/A,#N/A,TRUE,"Cover";#N/A,#N/A,TRUE,"Conts";#N/A,#N/A,TRUE,"VOS";#N/A,#N/A,TRUE,"Warrington";#N/A,#N/A,TRUE,"Widnes"}</definedName>
    <definedName name="khgfkhgf" localSheetId="7" hidden="1">{#N/A,#N/A,TRUE,"Cover";#N/A,#N/A,TRUE,"Conts";#N/A,#N/A,TRUE,"VOS";#N/A,#N/A,TRUE,"Warrington";#N/A,#N/A,TRUE,"Widnes"}</definedName>
    <definedName name="khgfkhgf" localSheetId="18" hidden="1">{#N/A,#N/A,TRUE,"Cover";#N/A,#N/A,TRUE,"Conts";#N/A,#N/A,TRUE,"VOS";#N/A,#N/A,TRUE,"Warrington";#N/A,#N/A,TRUE,"Widnes"}</definedName>
    <definedName name="khgfkhgf" localSheetId="3" hidden="1">{#N/A,#N/A,TRUE,"Cover";#N/A,#N/A,TRUE,"Conts";#N/A,#N/A,TRUE,"VOS";#N/A,#N/A,TRUE,"Warrington";#N/A,#N/A,TRUE,"Widnes"}</definedName>
    <definedName name="khgfkhgf" localSheetId="8" hidden="1">{#N/A,#N/A,TRUE,"Cover";#N/A,#N/A,TRUE,"Conts";#N/A,#N/A,TRUE,"VOS";#N/A,#N/A,TRUE,"Warrington";#N/A,#N/A,TRUE,"Widnes"}</definedName>
    <definedName name="khgfkhgf" hidden="1">{#N/A,#N/A,TRUE,"Cover";#N/A,#N/A,TRUE,"Conts";#N/A,#N/A,TRUE,"VOS";#N/A,#N/A,TRUE,"Warrington";#N/A,#N/A,TRUE,"Widnes"}</definedName>
    <definedName name="kj" localSheetId="9" hidden="1">{#N/A,#N/A,TRUE,"Cover";#N/A,#N/A,TRUE,"Conts";#N/A,#N/A,TRUE,"VOS";#N/A,#N/A,TRUE,"Warrington";#N/A,#N/A,TRUE,"Widnes"}</definedName>
    <definedName name="kj" localSheetId="4" hidden="1">{#N/A,#N/A,TRUE,"Cover";#N/A,#N/A,TRUE,"Conts";#N/A,#N/A,TRUE,"VOS";#N/A,#N/A,TRUE,"Warrington";#N/A,#N/A,TRUE,"Widnes"}</definedName>
    <definedName name="kj" localSheetId="19" hidden="1">{#N/A,#N/A,TRUE,"Cover";#N/A,#N/A,TRUE,"Conts";#N/A,#N/A,TRUE,"VOS";#N/A,#N/A,TRUE,"Warrington";#N/A,#N/A,TRUE,"Widnes"}</definedName>
    <definedName name="kj" localSheetId="11" hidden="1">{#N/A,#N/A,TRUE,"Cover";#N/A,#N/A,TRUE,"Conts";#N/A,#N/A,TRUE,"VOS";#N/A,#N/A,TRUE,"Warrington";#N/A,#N/A,TRUE,"Widnes"}</definedName>
    <definedName name="kj" localSheetId="7" hidden="1">{#N/A,#N/A,TRUE,"Cover";#N/A,#N/A,TRUE,"Conts";#N/A,#N/A,TRUE,"VOS";#N/A,#N/A,TRUE,"Warrington";#N/A,#N/A,TRUE,"Widnes"}</definedName>
    <definedName name="kj" localSheetId="18" hidden="1">{#N/A,#N/A,TRUE,"Cover";#N/A,#N/A,TRUE,"Conts";#N/A,#N/A,TRUE,"VOS";#N/A,#N/A,TRUE,"Warrington";#N/A,#N/A,TRUE,"Widnes"}</definedName>
    <definedName name="kj" localSheetId="3" hidden="1">{#N/A,#N/A,TRUE,"Cover";#N/A,#N/A,TRUE,"Conts";#N/A,#N/A,TRUE,"VOS";#N/A,#N/A,TRUE,"Warrington";#N/A,#N/A,TRUE,"Widnes"}</definedName>
    <definedName name="kj" localSheetId="8" hidden="1">{#N/A,#N/A,TRUE,"Cover";#N/A,#N/A,TRUE,"Conts";#N/A,#N/A,TRUE,"VOS";#N/A,#N/A,TRUE,"Warrington";#N/A,#N/A,TRUE,"Widnes"}</definedName>
    <definedName name="kj" hidden="1">{#N/A,#N/A,TRUE,"Cover";#N/A,#N/A,TRUE,"Conts";#N/A,#N/A,TRUE,"VOS";#N/A,#N/A,TRUE,"Warrington";#N/A,#N/A,TRUE,"Widnes"}</definedName>
    <definedName name="kjhkj" localSheetId="9" hidden="1">{#N/A,#N/A,FALSE,"SumG";#N/A,#N/A,FALSE,"ElecG";#N/A,#N/A,FALSE,"MechG";#N/A,#N/A,FALSE,"GeotG";#N/A,#N/A,FALSE,"PrcsG";#N/A,#N/A,FALSE,"TunnG";#N/A,#N/A,FALSE,"CivlG";#N/A,#N/A,FALSE,"NtwkG";#N/A,#N/A,FALSE,"EstgG";#N/A,#N/A,FALSE,"PEngG"}</definedName>
    <definedName name="kjhkj" localSheetId="4" hidden="1">{#N/A,#N/A,FALSE,"SumG";#N/A,#N/A,FALSE,"ElecG";#N/A,#N/A,FALSE,"MechG";#N/A,#N/A,FALSE,"GeotG";#N/A,#N/A,FALSE,"PrcsG";#N/A,#N/A,FALSE,"TunnG";#N/A,#N/A,FALSE,"CivlG";#N/A,#N/A,FALSE,"NtwkG";#N/A,#N/A,FALSE,"EstgG";#N/A,#N/A,FALSE,"PEngG"}</definedName>
    <definedName name="kjhkj" localSheetId="19" hidden="1">{#N/A,#N/A,FALSE,"SumG";#N/A,#N/A,FALSE,"ElecG";#N/A,#N/A,FALSE,"MechG";#N/A,#N/A,FALSE,"GeotG";#N/A,#N/A,FALSE,"PrcsG";#N/A,#N/A,FALSE,"TunnG";#N/A,#N/A,FALSE,"CivlG";#N/A,#N/A,FALSE,"NtwkG";#N/A,#N/A,FALSE,"EstgG";#N/A,#N/A,FALSE,"PEngG"}</definedName>
    <definedName name="kjhkj" localSheetId="11" hidden="1">{#N/A,#N/A,FALSE,"SumG";#N/A,#N/A,FALSE,"ElecG";#N/A,#N/A,FALSE,"MechG";#N/A,#N/A,FALSE,"GeotG";#N/A,#N/A,FALSE,"PrcsG";#N/A,#N/A,FALSE,"TunnG";#N/A,#N/A,FALSE,"CivlG";#N/A,#N/A,FALSE,"NtwkG";#N/A,#N/A,FALSE,"EstgG";#N/A,#N/A,FALSE,"PEngG"}</definedName>
    <definedName name="kjhkj" localSheetId="7" hidden="1">{#N/A,#N/A,FALSE,"SumG";#N/A,#N/A,FALSE,"ElecG";#N/A,#N/A,FALSE,"MechG";#N/A,#N/A,FALSE,"GeotG";#N/A,#N/A,FALSE,"PrcsG";#N/A,#N/A,FALSE,"TunnG";#N/A,#N/A,FALSE,"CivlG";#N/A,#N/A,FALSE,"NtwkG";#N/A,#N/A,FALSE,"EstgG";#N/A,#N/A,FALSE,"PEngG"}</definedName>
    <definedName name="kjhkj" localSheetId="18" hidden="1">{#N/A,#N/A,FALSE,"SumG";#N/A,#N/A,FALSE,"ElecG";#N/A,#N/A,FALSE,"MechG";#N/A,#N/A,FALSE,"GeotG";#N/A,#N/A,FALSE,"PrcsG";#N/A,#N/A,FALSE,"TunnG";#N/A,#N/A,FALSE,"CivlG";#N/A,#N/A,FALSE,"NtwkG";#N/A,#N/A,FALSE,"EstgG";#N/A,#N/A,FALSE,"PEngG"}</definedName>
    <definedName name="kjhkj" localSheetId="3" hidden="1">{#N/A,#N/A,FALSE,"SumG";#N/A,#N/A,FALSE,"ElecG";#N/A,#N/A,FALSE,"MechG";#N/A,#N/A,FALSE,"GeotG";#N/A,#N/A,FALSE,"PrcsG";#N/A,#N/A,FALSE,"TunnG";#N/A,#N/A,FALSE,"CivlG";#N/A,#N/A,FALSE,"NtwkG";#N/A,#N/A,FALSE,"EstgG";#N/A,#N/A,FALSE,"PEngG"}</definedName>
    <definedName name="kjhkj" localSheetId="8"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'[29]TOTAL MHRS'!$A$3:$O$68</definedName>
    <definedName name="kklmlk" localSheetId="9" hidden="1">{#N/A,#N/A,TRUE,"Cover";#N/A,#N/A,TRUE,"Conts";#N/A,#N/A,TRUE,"VOS";#N/A,#N/A,TRUE,"Warrington";#N/A,#N/A,TRUE,"Widnes"}</definedName>
    <definedName name="kklmlk" localSheetId="4" hidden="1">{#N/A,#N/A,TRUE,"Cover";#N/A,#N/A,TRUE,"Conts";#N/A,#N/A,TRUE,"VOS";#N/A,#N/A,TRUE,"Warrington";#N/A,#N/A,TRUE,"Widnes"}</definedName>
    <definedName name="kklmlk" localSheetId="19" hidden="1">{#N/A,#N/A,TRUE,"Cover";#N/A,#N/A,TRUE,"Conts";#N/A,#N/A,TRUE,"VOS";#N/A,#N/A,TRUE,"Warrington";#N/A,#N/A,TRUE,"Widnes"}</definedName>
    <definedName name="kklmlk" localSheetId="11" hidden="1">{#N/A,#N/A,TRUE,"Cover";#N/A,#N/A,TRUE,"Conts";#N/A,#N/A,TRUE,"VOS";#N/A,#N/A,TRUE,"Warrington";#N/A,#N/A,TRUE,"Widnes"}</definedName>
    <definedName name="kklmlk" localSheetId="7" hidden="1">{#N/A,#N/A,TRUE,"Cover";#N/A,#N/A,TRUE,"Conts";#N/A,#N/A,TRUE,"VOS";#N/A,#N/A,TRUE,"Warrington";#N/A,#N/A,TRUE,"Widnes"}</definedName>
    <definedName name="kklmlk" localSheetId="18" hidden="1">{#N/A,#N/A,TRUE,"Cover";#N/A,#N/A,TRUE,"Conts";#N/A,#N/A,TRUE,"VOS";#N/A,#N/A,TRUE,"Warrington";#N/A,#N/A,TRUE,"Widnes"}</definedName>
    <definedName name="kklmlk" localSheetId="3" hidden="1">{#N/A,#N/A,TRUE,"Cover";#N/A,#N/A,TRUE,"Conts";#N/A,#N/A,TRUE,"VOS";#N/A,#N/A,TRUE,"Warrington";#N/A,#N/A,TRUE,"Widnes"}</definedName>
    <definedName name="kklmlk" localSheetId="8" hidden="1">{#N/A,#N/A,TRUE,"Cover";#N/A,#N/A,TRUE,"Conts";#N/A,#N/A,TRUE,"VOS";#N/A,#N/A,TRUE,"Warrington";#N/A,#N/A,TRUE,"Widnes"}</definedName>
    <definedName name="kklmlk" hidden="1">{#N/A,#N/A,TRUE,"Cover";#N/A,#N/A,TRUE,"Conts";#N/A,#N/A,TRUE,"VOS";#N/A,#N/A,TRUE,"Warrington";#N/A,#N/A,TRUE,"Widnes"}</definedName>
    <definedName name="kpi" localSheetId="9">#REF!</definedName>
    <definedName name="kpi" localSheetId="4">#REF!</definedName>
    <definedName name="kpi" localSheetId="19">#REF!</definedName>
    <definedName name="kpi" localSheetId="6">#REF!</definedName>
    <definedName name="kpi" localSheetId="7">#REF!</definedName>
    <definedName name="kpi" localSheetId="3">#REF!</definedName>
    <definedName name="kpi">#REF!</definedName>
    <definedName name="kryk" localSheetId="9" hidden="1">{#N/A,#N/A,TRUE,"Cover";#N/A,#N/A,TRUE,"Conts";#N/A,#N/A,TRUE,"VOS";#N/A,#N/A,TRUE,"Warrington";#N/A,#N/A,TRUE,"Widnes"}</definedName>
    <definedName name="kryk" localSheetId="4" hidden="1">{#N/A,#N/A,TRUE,"Cover";#N/A,#N/A,TRUE,"Conts";#N/A,#N/A,TRUE,"VOS";#N/A,#N/A,TRUE,"Warrington";#N/A,#N/A,TRUE,"Widnes"}</definedName>
    <definedName name="kryk" localSheetId="19" hidden="1">{#N/A,#N/A,TRUE,"Cover";#N/A,#N/A,TRUE,"Conts";#N/A,#N/A,TRUE,"VOS";#N/A,#N/A,TRUE,"Warrington";#N/A,#N/A,TRUE,"Widnes"}</definedName>
    <definedName name="kryk" localSheetId="11" hidden="1">{#N/A,#N/A,TRUE,"Cover";#N/A,#N/A,TRUE,"Conts";#N/A,#N/A,TRUE,"VOS";#N/A,#N/A,TRUE,"Warrington";#N/A,#N/A,TRUE,"Widnes"}</definedName>
    <definedName name="kryk" localSheetId="7" hidden="1">{#N/A,#N/A,TRUE,"Cover";#N/A,#N/A,TRUE,"Conts";#N/A,#N/A,TRUE,"VOS";#N/A,#N/A,TRUE,"Warrington";#N/A,#N/A,TRUE,"Widnes"}</definedName>
    <definedName name="kryk" localSheetId="18" hidden="1">{#N/A,#N/A,TRUE,"Cover";#N/A,#N/A,TRUE,"Conts";#N/A,#N/A,TRUE,"VOS";#N/A,#N/A,TRUE,"Warrington";#N/A,#N/A,TRUE,"Widnes"}</definedName>
    <definedName name="kryk" localSheetId="3" hidden="1">{#N/A,#N/A,TRUE,"Cover";#N/A,#N/A,TRUE,"Conts";#N/A,#N/A,TRUE,"VOS";#N/A,#N/A,TRUE,"Warrington";#N/A,#N/A,TRUE,"Widnes"}</definedName>
    <definedName name="kryk" localSheetId="8" hidden="1">{#N/A,#N/A,TRUE,"Cover";#N/A,#N/A,TRUE,"Conts";#N/A,#N/A,TRUE,"VOS";#N/A,#N/A,TRUE,"Warrington";#N/A,#N/A,TRUE,"Widnes"}</definedName>
    <definedName name="kryk" hidden="1">{#N/A,#N/A,TRUE,"Cover";#N/A,#N/A,TRUE,"Conts";#N/A,#N/A,TRUE,"VOS";#N/A,#N/A,TRUE,"Warrington";#N/A,#N/A,TRUE,"Widnes"}</definedName>
    <definedName name="KV">#REF!</definedName>
    <definedName name="KYSTH" localSheetId="9" hidden="1">{#N/A,#N/A,TRUE,"Cover";#N/A,#N/A,TRUE,"Conts";#N/A,#N/A,TRUE,"VOS";#N/A,#N/A,TRUE,"Warrington";#N/A,#N/A,TRUE,"Widnes"}</definedName>
    <definedName name="KYSTH" localSheetId="4" hidden="1">{#N/A,#N/A,TRUE,"Cover";#N/A,#N/A,TRUE,"Conts";#N/A,#N/A,TRUE,"VOS";#N/A,#N/A,TRUE,"Warrington";#N/A,#N/A,TRUE,"Widnes"}</definedName>
    <definedName name="KYSTH" localSheetId="19" hidden="1">{#N/A,#N/A,TRUE,"Cover";#N/A,#N/A,TRUE,"Conts";#N/A,#N/A,TRUE,"VOS";#N/A,#N/A,TRUE,"Warrington";#N/A,#N/A,TRUE,"Widnes"}</definedName>
    <definedName name="KYSTH" localSheetId="11" hidden="1">{#N/A,#N/A,TRUE,"Cover";#N/A,#N/A,TRUE,"Conts";#N/A,#N/A,TRUE,"VOS";#N/A,#N/A,TRUE,"Warrington";#N/A,#N/A,TRUE,"Widnes"}</definedName>
    <definedName name="KYSTH" localSheetId="7" hidden="1">{#N/A,#N/A,TRUE,"Cover";#N/A,#N/A,TRUE,"Conts";#N/A,#N/A,TRUE,"VOS";#N/A,#N/A,TRUE,"Warrington";#N/A,#N/A,TRUE,"Widnes"}</definedName>
    <definedName name="KYSTH" localSheetId="18" hidden="1">{#N/A,#N/A,TRUE,"Cover";#N/A,#N/A,TRUE,"Conts";#N/A,#N/A,TRUE,"VOS";#N/A,#N/A,TRUE,"Warrington";#N/A,#N/A,TRUE,"Widnes"}</definedName>
    <definedName name="KYSTH" localSheetId="3" hidden="1">{#N/A,#N/A,TRUE,"Cover";#N/A,#N/A,TRUE,"Conts";#N/A,#N/A,TRUE,"VOS";#N/A,#N/A,TRUE,"Warrington";#N/A,#N/A,TRUE,"Widnes"}</definedName>
    <definedName name="KYSTH" localSheetId="8" hidden="1">{#N/A,#N/A,TRUE,"Cover";#N/A,#N/A,TRUE,"Conts";#N/A,#N/A,TRUE,"VOS";#N/A,#N/A,TRUE,"Warrington";#N/A,#N/A,TRUE,"Widnes"}</definedName>
    <definedName name="KYSTH" hidden="1">{#N/A,#N/A,TRUE,"Cover";#N/A,#N/A,TRUE,"Conts";#N/A,#N/A,TRUE,"VOS";#N/A,#N/A,TRUE,"Warrington";#N/A,#N/A,TRUE,"Widnes"}</definedName>
    <definedName name="l" localSheetId="9" hidden="1">{#N/A,#N/A,TRUE,"Cover";#N/A,#N/A,TRUE,"Conts";#N/A,#N/A,TRUE,"VOS";#N/A,#N/A,TRUE,"Warrington";#N/A,#N/A,TRUE,"Widnes"}</definedName>
    <definedName name="l" localSheetId="4" hidden="1">{#N/A,#N/A,TRUE,"Cover";#N/A,#N/A,TRUE,"Conts";#N/A,#N/A,TRUE,"VOS";#N/A,#N/A,TRUE,"Warrington";#N/A,#N/A,TRUE,"Widnes"}</definedName>
    <definedName name="l" localSheetId="19" hidden="1">{#N/A,#N/A,TRUE,"Cover";#N/A,#N/A,TRUE,"Conts";#N/A,#N/A,TRUE,"VOS";#N/A,#N/A,TRUE,"Warrington";#N/A,#N/A,TRUE,"Widnes"}</definedName>
    <definedName name="l" localSheetId="11" hidden="1">{#N/A,#N/A,TRUE,"Cover";#N/A,#N/A,TRUE,"Conts";#N/A,#N/A,TRUE,"VOS";#N/A,#N/A,TRUE,"Warrington";#N/A,#N/A,TRUE,"Widnes"}</definedName>
    <definedName name="l" localSheetId="7" hidden="1">{#N/A,#N/A,TRUE,"Cover";#N/A,#N/A,TRUE,"Conts";#N/A,#N/A,TRUE,"VOS";#N/A,#N/A,TRUE,"Warrington";#N/A,#N/A,TRUE,"Widnes"}</definedName>
    <definedName name="l" localSheetId="18" hidden="1">{#N/A,#N/A,TRUE,"Cover";#N/A,#N/A,TRUE,"Conts";#N/A,#N/A,TRUE,"VOS";#N/A,#N/A,TRUE,"Warrington";#N/A,#N/A,TRUE,"Widnes"}</definedName>
    <definedName name="l" localSheetId="3" hidden="1">{#N/A,#N/A,TRUE,"Cover";#N/A,#N/A,TRUE,"Conts";#N/A,#N/A,TRUE,"VOS";#N/A,#N/A,TRUE,"Warrington";#N/A,#N/A,TRUE,"Widnes"}</definedName>
    <definedName name="l" localSheetId="8" hidden="1">{#N/A,#N/A,TRUE,"Cover";#N/A,#N/A,TRUE,"Conts";#N/A,#N/A,TRUE,"VOS";#N/A,#N/A,TRUE,"Warrington";#N/A,#N/A,TRUE,"Widnes"}</definedName>
    <definedName name="l" hidden="1">{#N/A,#N/A,TRUE,"Cover";#N/A,#N/A,TRUE,"Conts";#N/A,#N/A,TRUE,"VOS";#N/A,#N/A,TRUE,"Warrington";#N/A,#N/A,TRUE,"Widnes"}</definedName>
    <definedName name="Lab">#N/A</definedName>
    <definedName name="LAB_PART" localSheetId="9">[34]RATES!$E$65</definedName>
    <definedName name="LAB_PART" localSheetId="3">[35]RATES!$E$65</definedName>
    <definedName name="LAB_PART">[34]RATES!$E$65</definedName>
    <definedName name="LAB_UPLIFT" localSheetId="9">[34]RATES!$G$65</definedName>
    <definedName name="LAB_UPLIFT" localSheetId="3">[35]RATES!$G$65</definedName>
    <definedName name="LAB_UPLIFT">[34]RATES!$G$65</definedName>
    <definedName name="LCUR">#REF!</definedName>
    <definedName name="le">#REF!</definedName>
    <definedName name="level" localSheetId="9" hidden="1">{#N/A,#N/A,TRUE,"Cover";#N/A,#N/A,TRUE,"Conts";#N/A,#N/A,TRUE,"VOS";#N/A,#N/A,TRUE,"Warrington";#N/A,#N/A,TRUE,"Widnes"}</definedName>
    <definedName name="level" localSheetId="4" hidden="1">{#N/A,#N/A,TRUE,"Cover";#N/A,#N/A,TRUE,"Conts";#N/A,#N/A,TRUE,"VOS";#N/A,#N/A,TRUE,"Warrington";#N/A,#N/A,TRUE,"Widnes"}</definedName>
    <definedName name="level" localSheetId="19" hidden="1">{#N/A,#N/A,TRUE,"Cover";#N/A,#N/A,TRUE,"Conts";#N/A,#N/A,TRUE,"VOS";#N/A,#N/A,TRUE,"Warrington";#N/A,#N/A,TRUE,"Widnes"}</definedName>
    <definedName name="level" localSheetId="11" hidden="1">{#N/A,#N/A,TRUE,"Cover";#N/A,#N/A,TRUE,"Conts";#N/A,#N/A,TRUE,"VOS";#N/A,#N/A,TRUE,"Warrington";#N/A,#N/A,TRUE,"Widnes"}</definedName>
    <definedName name="level" localSheetId="7" hidden="1">{#N/A,#N/A,TRUE,"Cover";#N/A,#N/A,TRUE,"Conts";#N/A,#N/A,TRUE,"VOS";#N/A,#N/A,TRUE,"Warrington";#N/A,#N/A,TRUE,"Widnes"}</definedName>
    <definedName name="level" localSheetId="18" hidden="1">{#N/A,#N/A,TRUE,"Cover";#N/A,#N/A,TRUE,"Conts";#N/A,#N/A,TRUE,"VOS";#N/A,#N/A,TRUE,"Warrington";#N/A,#N/A,TRUE,"Widnes"}</definedName>
    <definedName name="level" localSheetId="3" hidden="1">{#N/A,#N/A,TRUE,"Cover";#N/A,#N/A,TRUE,"Conts";#N/A,#N/A,TRUE,"VOS";#N/A,#N/A,TRUE,"Warrington";#N/A,#N/A,TRUE,"Widnes"}</definedName>
    <definedName name="level" localSheetId="8" hidden="1">{#N/A,#N/A,TRUE,"Cover";#N/A,#N/A,TRUE,"Conts";#N/A,#N/A,TRUE,"VOS";#N/A,#N/A,TRUE,"Warrington";#N/A,#N/A,TRUE,"Widnes"}</definedName>
    <definedName name="level" hidden="1">{#N/A,#N/A,TRUE,"Cover";#N/A,#N/A,TRUE,"Conts";#N/A,#N/A,TRUE,"VOS";#N/A,#N/A,TRUE,"Warrington";#N/A,#N/A,TRUE,"Widnes"}</definedName>
    <definedName name="level3" localSheetId="9" hidden="1">{#N/A,#N/A,TRUE,"Cover";#N/A,#N/A,TRUE,"Conts";#N/A,#N/A,TRUE,"VOS";#N/A,#N/A,TRUE,"Warrington";#N/A,#N/A,TRUE,"Widnes"}</definedName>
    <definedName name="level3" localSheetId="4" hidden="1">{#N/A,#N/A,TRUE,"Cover";#N/A,#N/A,TRUE,"Conts";#N/A,#N/A,TRUE,"VOS";#N/A,#N/A,TRUE,"Warrington";#N/A,#N/A,TRUE,"Widnes"}</definedName>
    <definedName name="level3" localSheetId="19" hidden="1">{#N/A,#N/A,TRUE,"Cover";#N/A,#N/A,TRUE,"Conts";#N/A,#N/A,TRUE,"VOS";#N/A,#N/A,TRUE,"Warrington";#N/A,#N/A,TRUE,"Widnes"}</definedName>
    <definedName name="level3" localSheetId="11" hidden="1">{#N/A,#N/A,TRUE,"Cover";#N/A,#N/A,TRUE,"Conts";#N/A,#N/A,TRUE,"VOS";#N/A,#N/A,TRUE,"Warrington";#N/A,#N/A,TRUE,"Widnes"}</definedName>
    <definedName name="level3" localSheetId="7" hidden="1">{#N/A,#N/A,TRUE,"Cover";#N/A,#N/A,TRUE,"Conts";#N/A,#N/A,TRUE,"VOS";#N/A,#N/A,TRUE,"Warrington";#N/A,#N/A,TRUE,"Widnes"}</definedName>
    <definedName name="level3" localSheetId="18" hidden="1">{#N/A,#N/A,TRUE,"Cover";#N/A,#N/A,TRUE,"Conts";#N/A,#N/A,TRUE,"VOS";#N/A,#N/A,TRUE,"Warrington";#N/A,#N/A,TRUE,"Widnes"}</definedName>
    <definedName name="level3" localSheetId="3" hidden="1">{#N/A,#N/A,TRUE,"Cover";#N/A,#N/A,TRUE,"Conts";#N/A,#N/A,TRUE,"VOS";#N/A,#N/A,TRUE,"Warrington";#N/A,#N/A,TRUE,"Widnes"}</definedName>
    <definedName name="level3" localSheetId="8" hidden="1">{#N/A,#N/A,TRUE,"Cover";#N/A,#N/A,TRUE,"Conts";#N/A,#N/A,TRUE,"VOS";#N/A,#N/A,TRUE,"Warrington";#N/A,#N/A,TRUE,"Widnes"}</definedName>
    <definedName name="level3" hidden="1">{#N/A,#N/A,TRUE,"Cover";#N/A,#N/A,TRUE,"Conts";#N/A,#N/A,TRUE,"VOS";#N/A,#N/A,TRUE,"Warrington";#N/A,#N/A,TRUE,"Widnes"}</definedName>
    <definedName name="lgoguliu" localSheetId="9" hidden="1">{#N/A,#N/A,TRUE,"Cover";#N/A,#N/A,TRUE,"Conts";#N/A,#N/A,TRUE,"VOS";#N/A,#N/A,TRUE,"Warrington";#N/A,#N/A,TRUE,"Widnes"}</definedName>
    <definedName name="lgoguliu" localSheetId="4" hidden="1">{#N/A,#N/A,TRUE,"Cover";#N/A,#N/A,TRUE,"Conts";#N/A,#N/A,TRUE,"VOS";#N/A,#N/A,TRUE,"Warrington";#N/A,#N/A,TRUE,"Widnes"}</definedName>
    <definedName name="lgoguliu" localSheetId="19" hidden="1">{#N/A,#N/A,TRUE,"Cover";#N/A,#N/A,TRUE,"Conts";#N/A,#N/A,TRUE,"VOS";#N/A,#N/A,TRUE,"Warrington";#N/A,#N/A,TRUE,"Widnes"}</definedName>
    <definedName name="lgoguliu" localSheetId="11" hidden="1">{#N/A,#N/A,TRUE,"Cover";#N/A,#N/A,TRUE,"Conts";#N/A,#N/A,TRUE,"VOS";#N/A,#N/A,TRUE,"Warrington";#N/A,#N/A,TRUE,"Widnes"}</definedName>
    <definedName name="lgoguliu" localSheetId="7" hidden="1">{#N/A,#N/A,TRUE,"Cover";#N/A,#N/A,TRUE,"Conts";#N/A,#N/A,TRUE,"VOS";#N/A,#N/A,TRUE,"Warrington";#N/A,#N/A,TRUE,"Widnes"}</definedName>
    <definedName name="lgoguliu" localSheetId="18" hidden="1">{#N/A,#N/A,TRUE,"Cover";#N/A,#N/A,TRUE,"Conts";#N/A,#N/A,TRUE,"VOS";#N/A,#N/A,TRUE,"Warrington";#N/A,#N/A,TRUE,"Widnes"}</definedName>
    <definedName name="lgoguliu" localSheetId="3" hidden="1">{#N/A,#N/A,TRUE,"Cover";#N/A,#N/A,TRUE,"Conts";#N/A,#N/A,TRUE,"VOS";#N/A,#N/A,TRUE,"Warrington";#N/A,#N/A,TRUE,"Widnes"}</definedName>
    <definedName name="lgoguliu" localSheetId="8" hidden="1">{#N/A,#N/A,TRUE,"Cover";#N/A,#N/A,TRUE,"Conts";#N/A,#N/A,TRUE,"VOS";#N/A,#N/A,TRUE,"Warrington";#N/A,#N/A,TRUE,"Widnes"}</definedName>
    <definedName name="lgoguliu" hidden="1">{#N/A,#N/A,TRUE,"Cover";#N/A,#N/A,TRUE,"Conts";#N/A,#N/A,TRUE,"VOS";#N/A,#N/A,TRUE,"Warrington";#N/A,#N/A,TRUE,"Widnes"}</definedName>
    <definedName name="LIABILITY">#REF!</definedName>
    <definedName name="Lib_Range" localSheetId="9">#REF!</definedName>
    <definedName name="Lib_Range" localSheetId="7">#REF!</definedName>
    <definedName name="Lib_Range">#REF!</definedName>
    <definedName name="lieu">#REF!</definedName>
    <definedName name="LIST2">#REF!</definedName>
    <definedName name="listo">#REF!</definedName>
    <definedName name="listp">#REF!</definedName>
    <definedName name="lkjikjoi" localSheetId="9" hidden="1">{#N/A,#N/A,TRUE,"Cover";#N/A,#N/A,TRUE,"Conts";#N/A,#N/A,TRUE,"VOS";#N/A,#N/A,TRUE,"Warrington";#N/A,#N/A,TRUE,"Widnes"}</definedName>
    <definedName name="lkjikjoi" localSheetId="4" hidden="1">{#N/A,#N/A,TRUE,"Cover";#N/A,#N/A,TRUE,"Conts";#N/A,#N/A,TRUE,"VOS";#N/A,#N/A,TRUE,"Warrington";#N/A,#N/A,TRUE,"Widnes"}</definedName>
    <definedName name="lkjikjoi" localSheetId="19" hidden="1">{#N/A,#N/A,TRUE,"Cover";#N/A,#N/A,TRUE,"Conts";#N/A,#N/A,TRUE,"VOS";#N/A,#N/A,TRUE,"Warrington";#N/A,#N/A,TRUE,"Widnes"}</definedName>
    <definedName name="lkjikjoi" localSheetId="11" hidden="1">{#N/A,#N/A,TRUE,"Cover";#N/A,#N/A,TRUE,"Conts";#N/A,#N/A,TRUE,"VOS";#N/A,#N/A,TRUE,"Warrington";#N/A,#N/A,TRUE,"Widnes"}</definedName>
    <definedName name="lkjikjoi" localSheetId="7" hidden="1">{#N/A,#N/A,TRUE,"Cover";#N/A,#N/A,TRUE,"Conts";#N/A,#N/A,TRUE,"VOS";#N/A,#N/A,TRUE,"Warrington";#N/A,#N/A,TRUE,"Widnes"}</definedName>
    <definedName name="lkjikjoi" localSheetId="18" hidden="1">{#N/A,#N/A,TRUE,"Cover";#N/A,#N/A,TRUE,"Conts";#N/A,#N/A,TRUE,"VOS";#N/A,#N/A,TRUE,"Warrington";#N/A,#N/A,TRUE,"Widnes"}</definedName>
    <definedName name="lkjikjoi" localSheetId="3" hidden="1">{#N/A,#N/A,TRUE,"Cover";#N/A,#N/A,TRUE,"Conts";#N/A,#N/A,TRUE,"VOS";#N/A,#N/A,TRUE,"Warrington";#N/A,#N/A,TRUE,"Widnes"}</definedName>
    <definedName name="lkjikjoi" localSheetId="8" hidden="1">{#N/A,#N/A,TRUE,"Cover";#N/A,#N/A,TRUE,"Conts";#N/A,#N/A,TRUE,"VOS";#N/A,#N/A,TRUE,"Warrington";#N/A,#N/A,TRUE,"Widnes"}</definedName>
    <definedName name="lkjikjoi" hidden="1">{#N/A,#N/A,TRUE,"Cover";#N/A,#N/A,TRUE,"Conts";#N/A,#N/A,TRUE,"VOS";#N/A,#N/A,TRUE,"Warrington";#N/A,#N/A,TRUE,"Widnes"}</definedName>
    <definedName name="LKL" localSheetId="9" hidden="1">{#N/A,#N/A,FALSE,"SumG";#N/A,#N/A,FALSE,"ElecG";#N/A,#N/A,FALSE,"MechG";#N/A,#N/A,FALSE,"GeotG";#N/A,#N/A,FALSE,"PrcsG";#N/A,#N/A,FALSE,"TunnG";#N/A,#N/A,FALSE,"CivlG";#N/A,#N/A,FALSE,"NtwkG";#N/A,#N/A,FALSE,"EstgG";#N/A,#N/A,FALSE,"PEngG"}</definedName>
    <definedName name="LKL" localSheetId="4" hidden="1">{#N/A,#N/A,FALSE,"SumG";#N/A,#N/A,FALSE,"ElecG";#N/A,#N/A,FALSE,"MechG";#N/A,#N/A,FALSE,"GeotG";#N/A,#N/A,FALSE,"PrcsG";#N/A,#N/A,FALSE,"TunnG";#N/A,#N/A,FALSE,"CivlG";#N/A,#N/A,FALSE,"NtwkG";#N/A,#N/A,FALSE,"EstgG";#N/A,#N/A,FALSE,"PEngG"}</definedName>
    <definedName name="LKL" localSheetId="19" hidden="1">{#N/A,#N/A,FALSE,"SumG";#N/A,#N/A,FALSE,"ElecG";#N/A,#N/A,FALSE,"MechG";#N/A,#N/A,FALSE,"GeotG";#N/A,#N/A,FALSE,"PrcsG";#N/A,#N/A,FALSE,"TunnG";#N/A,#N/A,FALSE,"CivlG";#N/A,#N/A,FALSE,"NtwkG";#N/A,#N/A,FALSE,"EstgG";#N/A,#N/A,FALSE,"PEngG"}</definedName>
    <definedName name="LKL" localSheetId="11" hidden="1">{#N/A,#N/A,FALSE,"SumG";#N/A,#N/A,FALSE,"ElecG";#N/A,#N/A,FALSE,"MechG";#N/A,#N/A,FALSE,"GeotG";#N/A,#N/A,FALSE,"PrcsG";#N/A,#N/A,FALSE,"TunnG";#N/A,#N/A,FALSE,"CivlG";#N/A,#N/A,FALSE,"NtwkG";#N/A,#N/A,FALSE,"EstgG";#N/A,#N/A,FALSE,"PEngG"}</definedName>
    <definedName name="LKL" localSheetId="7" hidden="1">{#N/A,#N/A,FALSE,"SumG";#N/A,#N/A,FALSE,"ElecG";#N/A,#N/A,FALSE,"MechG";#N/A,#N/A,FALSE,"GeotG";#N/A,#N/A,FALSE,"PrcsG";#N/A,#N/A,FALSE,"TunnG";#N/A,#N/A,FALSE,"CivlG";#N/A,#N/A,FALSE,"NtwkG";#N/A,#N/A,FALSE,"EstgG";#N/A,#N/A,FALSE,"PEngG"}</definedName>
    <definedName name="LKL" localSheetId="18" hidden="1">{#N/A,#N/A,FALSE,"SumG";#N/A,#N/A,FALSE,"ElecG";#N/A,#N/A,FALSE,"MechG";#N/A,#N/A,FALSE,"GeotG";#N/A,#N/A,FALSE,"PrcsG";#N/A,#N/A,FALSE,"TunnG";#N/A,#N/A,FALSE,"CivlG";#N/A,#N/A,FALSE,"NtwkG";#N/A,#N/A,FALSE,"EstgG";#N/A,#N/A,FALSE,"PEngG"}</definedName>
    <definedName name="LKL" localSheetId="3" hidden="1">{#N/A,#N/A,FALSE,"SumG";#N/A,#N/A,FALSE,"ElecG";#N/A,#N/A,FALSE,"MechG";#N/A,#N/A,FALSE,"GeotG";#N/A,#N/A,FALSE,"PrcsG";#N/A,#N/A,FALSE,"TunnG";#N/A,#N/A,FALSE,"CivlG";#N/A,#N/A,FALSE,"NtwkG";#N/A,#N/A,FALSE,"EstgG";#N/A,#N/A,FALSE,"PEngG"}</definedName>
    <definedName name="LKL" localSheetId="8"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llll" localSheetId="19" hidden="1">{#N/A,#N/A,FALSE,"Pricing";#N/A,#N/A,FALSE,"Summary";#N/A,#N/A,FALSE,"CompProd";#N/A,#N/A,FALSE,"CompJobhrs";#N/A,#N/A,FALSE,"Escalation";#N/A,#N/A,FALSE,"Contingency";#N/A,#N/A,FALSE,"GM";#N/A,#N/A,FALSE,"CompWage";#N/A,#N/A,FALSE,"costSum"}</definedName>
    <definedName name="lllll" localSheetId="11" hidden="1">{#N/A,#N/A,FALSE,"Pricing";#N/A,#N/A,FALSE,"Summary";#N/A,#N/A,FALSE,"CompProd";#N/A,#N/A,FALSE,"CompJobhrs";#N/A,#N/A,FALSE,"Escalation";#N/A,#N/A,FALSE,"Contingency";#N/A,#N/A,FALSE,"GM";#N/A,#N/A,FALSE,"CompWage";#N/A,#N/A,FALSE,"costSum"}</definedName>
    <definedName name="lllll" localSheetId="18" hidden="1">{#N/A,#N/A,FALSE,"Pricing";#N/A,#N/A,FALSE,"Summary";#N/A,#N/A,FALSE,"CompProd";#N/A,#N/A,FALSE,"CompJobhrs";#N/A,#N/A,FALSE,"Escalation";#N/A,#N/A,FALSE,"Contingency";#N/A,#N/A,FALSE,"GM";#N/A,#N/A,FALSE,"CompWage";#N/A,#N/A,FALSE,"costSum"}</definedName>
    <definedName name="lllll" hidden="1">{#N/A,#N/A,FALSE,"Pricing";#N/A,#N/A,FALSE,"Summary";#N/A,#N/A,FALSE,"CompProd";#N/A,#N/A,FALSE,"CompJobhrs";#N/A,#N/A,FALSE,"Escalation";#N/A,#N/A,FALSE,"Contingency";#N/A,#N/A,FALSE,"GM";#N/A,#N/A,FALSE,"CompWage";#N/A,#N/A,FALSE,"costSum"}</definedName>
    <definedName name="Location" localSheetId="9">City&amp;" "&amp;State</definedName>
    <definedName name="Location" localSheetId="4">City&amp;" "&amp;State</definedName>
    <definedName name="Location" localSheetId="19">City&amp;" "&amp;State</definedName>
    <definedName name="Location" localSheetId="11">City&amp;" "&amp;State</definedName>
    <definedName name="Location" localSheetId="7">City&amp;" "&amp;State</definedName>
    <definedName name="Location" localSheetId="18">City&amp;" "&amp;State</definedName>
    <definedName name="Location" localSheetId="17">City&amp;" "&amp;State</definedName>
    <definedName name="Location" localSheetId="3">City&amp;" "&amp;State</definedName>
    <definedName name="Location" localSheetId="8">City&amp;" "&amp;State</definedName>
    <definedName name="Location">City&amp;" "&amp;State</definedName>
    <definedName name="LP">#REF!</definedName>
    <definedName name="m" localSheetId="9" hidden="1">#REF!</definedName>
    <definedName name="m" localSheetId="7" hidden="1">#REF!</definedName>
    <definedName name="M">#REF!</definedName>
    <definedName name="ma" localSheetId="9" hidden="1">{#N/A,#N/A,TRUE,"Cover";#N/A,#N/A,TRUE,"Conts";#N/A,#N/A,TRUE,"VOS";#N/A,#N/A,TRUE,"Warrington";#N/A,#N/A,TRUE,"Widnes"}</definedName>
    <definedName name="ma" localSheetId="4" hidden="1">{#N/A,#N/A,TRUE,"Cover";#N/A,#N/A,TRUE,"Conts";#N/A,#N/A,TRUE,"VOS";#N/A,#N/A,TRUE,"Warrington";#N/A,#N/A,TRUE,"Widnes"}</definedName>
    <definedName name="ma" localSheetId="19" hidden="1">{#N/A,#N/A,TRUE,"Cover";#N/A,#N/A,TRUE,"Conts";#N/A,#N/A,TRUE,"VOS";#N/A,#N/A,TRUE,"Warrington";#N/A,#N/A,TRUE,"Widnes"}</definedName>
    <definedName name="ma" localSheetId="11" hidden="1">{#N/A,#N/A,TRUE,"Cover";#N/A,#N/A,TRUE,"Conts";#N/A,#N/A,TRUE,"VOS";#N/A,#N/A,TRUE,"Warrington";#N/A,#N/A,TRUE,"Widnes"}</definedName>
    <definedName name="ma" localSheetId="7" hidden="1">{#N/A,#N/A,TRUE,"Cover";#N/A,#N/A,TRUE,"Conts";#N/A,#N/A,TRUE,"VOS";#N/A,#N/A,TRUE,"Warrington";#N/A,#N/A,TRUE,"Widnes"}</definedName>
    <definedName name="ma" localSheetId="18" hidden="1">{#N/A,#N/A,TRUE,"Cover";#N/A,#N/A,TRUE,"Conts";#N/A,#N/A,TRUE,"VOS";#N/A,#N/A,TRUE,"Warrington";#N/A,#N/A,TRUE,"Widnes"}</definedName>
    <definedName name="ma" localSheetId="3" hidden="1">{#N/A,#N/A,TRUE,"Cover";#N/A,#N/A,TRUE,"Conts";#N/A,#N/A,TRUE,"VOS";#N/A,#N/A,TRUE,"Warrington";#N/A,#N/A,TRUE,"Widnes"}</definedName>
    <definedName name="ma" localSheetId="8" hidden="1">{#N/A,#N/A,TRUE,"Cover";#N/A,#N/A,TRUE,"Conts";#N/A,#N/A,TRUE,"VOS";#N/A,#N/A,TRUE,"Warrington";#N/A,#N/A,TRUE,"Widnes"}</definedName>
    <definedName name="ma" hidden="1">{#N/A,#N/A,TRUE,"Cover";#N/A,#N/A,TRUE,"Conts";#N/A,#N/A,TRUE,"VOS";#N/A,#N/A,TRUE,"Warrington";#N/A,#N/A,TRUE,"Widnes"}</definedName>
    <definedName name="MACH606">[1]BASE!$F$740:$AF$844</definedName>
    <definedName name="MAL.F.F.HESAP2" localSheetId="19" hidden="1">{#N/A,#N/A,FALSE,"ihz. icmal";#N/A,#N/A,FALSE,"avans";#N/A,#N/A,FALSE,"mal_FF_icm";#N/A,#N/A,FALSE,"fat_ihz";#N/A,#N/A,FALSE,"söz_fiy_fark";#N/A,#N/A,FALSE,"kap2"}</definedName>
    <definedName name="MAL.F.F.HESAP2" localSheetId="11" hidden="1">{#N/A,#N/A,FALSE,"ihz. icmal";#N/A,#N/A,FALSE,"avans";#N/A,#N/A,FALSE,"mal_FF_icm";#N/A,#N/A,FALSE,"fat_ihz";#N/A,#N/A,FALSE,"söz_fiy_fark";#N/A,#N/A,FALSE,"kap2"}</definedName>
    <definedName name="MAL.F.F.HESAP2" localSheetId="18" hidden="1">{#N/A,#N/A,FALSE,"ihz. icmal";#N/A,#N/A,FALSE,"avans";#N/A,#N/A,FALSE,"mal_FF_icm";#N/A,#N/A,FALSE,"fat_ihz";#N/A,#N/A,FALSE,"söz_fiy_fark";#N/A,#N/A,FALSE,"kap2"}</definedName>
    <definedName name="MAL.F.F.HESAP2" hidden="1">{#N/A,#N/A,FALSE,"ihz. icmal";#N/A,#N/A,FALSE,"avans";#N/A,#N/A,FALSE,"mal_FF_icm";#N/A,#N/A,FALSE,"fat_ihz";#N/A,#N/A,FALSE,"söz_fiy_fark";#N/A,#N/A,FALSE,"kap2"}</definedName>
    <definedName name="MAL.F.F.HESAP3" localSheetId="19"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MAL.F.F.HESAP3" localSheetId="1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MAL.F.F.HESAP3" localSheetId="18"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MAL.F.F.HESAP3"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MAL.F.F3" localSheetId="19" hidden="1">{#N/A,#N/A,FALSE,"ihz. icmal";#N/A,#N/A,FALSE,"avans";#N/A,#N/A,FALSE,"mal_FF_icm";#N/A,#N/A,FALSE,"fat_ihz";#N/A,#N/A,FALSE,"söz_fiy_fark";#N/A,#N/A,FALSE,"kap2"}</definedName>
    <definedName name="MAL.F.F3" localSheetId="11" hidden="1">{#N/A,#N/A,FALSE,"ihz. icmal";#N/A,#N/A,FALSE,"avans";#N/A,#N/A,FALSE,"mal_FF_icm";#N/A,#N/A,FALSE,"fat_ihz";#N/A,#N/A,FALSE,"söz_fiy_fark";#N/A,#N/A,FALSE,"kap2"}</definedName>
    <definedName name="MAL.F.F3" localSheetId="18" hidden="1">{#N/A,#N/A,FALSE,"ihz. icmal";#N/A,#N/A,FALSE,"avans";#N/A,#N/A,FALSE,"mal_FF_icm";#N/A,#N/A,FALSE,"fat_ihz";#N/A,#N/A,FALSE,"söz_fiy_fark";#N/A,#N/A,FALSE,"kap2"}</definedName>
    <definedName name="MAL.F.F3" hidden="1">{#N/A,#N/A,FALSE,"ihz. icmal";#N/A,#N/A,FALSE,"avans";#N/A,#N/A,FALSE,"mal_FF_icm";#N/A,#N/A,FALSE,"fat_ihz";#N/A,#N/A,FALSE,"söz_fiy_fark";#N/A,#N/A,FALSE,"kap2"}</definedName>
    <definedName name="MAL.F.F4" localSheetId="19" hidden="1">{#N/A,#N/A,FALSE,"ihz. icmal";#N/A,#N/A,FALSE,"avans";#N/A,#N/A,FALSE,"mal_FF_icm";#N/A,#N/A,FALSE,"fat_ihz";#N/A,#N/A,FALSE,"söz_fiy_fark";#N/A,#N/A,FALSE,"kap2"}</definedName>
    <definedName name="MAL.F.F4" localSheetId="11" hidden="1">{#N/A,#N/A,FALSE,"ihz. icmal";#N/A,#N/A,FALSE,"avans";#N/A,#N/A,FALSE,"mal_FF_icm";#N/A,#N/A,FALSE,"fat_ihz";#N/A,#N/A,FALSE,"söz_fiy_fark";#N/A,#N/A,FALSE,"kap2"}</definedName>
    <definedName name="MAL.F.F4" localSheetId="18" hidden="1">{#N/A,#N/A,FALSE,"ihz. icmal";#N/A,#N/A,FALSE,"avans";#N/A,#N/A,FALSE,"mal_FF_icm";#N/A,#N/A,FALSE,"fat_ihz";#N/A,#N/A,FALSE,"söz_fiy_fark";#N/A,#N/A,FALSE,"kap2"}</definedName>
    <definedName name="MAL.F.F4" hidden="1">{#N/A,#N/A,FALSE,"ihz. icmal";#N/A,#N/A,FALSE,"avans";#N/A,#N/A,FALSE,"mal_FF_icm";#N/A,#N/A,FALSE,"fat_ihz";#N/A,#N/A,FALSE,"söz_fiy_fark";#N/A,#N/A,FALSE,"kap2"}</definedName>
    <definedName name="man">#REF!</definedName>
    <definedName name="MAN_SALE">#REF!</definedName>
    <definedName name="Manhole" localSheetId="9">'[36]Manhole Sch'!$F$12:$Q$20</definedName>
    <definedName name="Manhole" localSheetId="7">'[36]Manhole Sch'!$F$12:$Q$20</definedName>
    <definedName name="Manhole">'[36]Manhole Sch'!$F$12:$Q$20</definedName>
    <definedName name="MANP_CHT">#REF!</definedName>
    <definedName name="MANUEL_INPUT" localSheetId="9">#REF!</definedName>
    <definedName name="MANUEL_INPUT" localSheetId="7">#REF!</definedName>
    <definedName name="MANUEL_INPUT">#REF!</definedName>
    <definedName name="Marathe" localSheetId="19" hidden="1">{#N/A,#N/A,FALSE,"mpph1";#N/A,#N/A,FALSE,"mpmseb";#N/A,#N/A,FALSE,"mpph2"}</definedName>
    <definedName name="Marathe" localSheetId="11" hidden="1">{#N/A,#N/A,FALSE,"mpph1";#N/A,#N/A,FALSE,"mpmseb";#N/A,#N/A,FALSE,"mpph2"}</definedName>
    <definedName name="Marathe" localSheetId="18" hidden="1">{#N/A,#N/A,FALSE,"mpph1";#N/A,#N/A,FALSE,"mpmseb";#N/A,#N/A,FALSE,"mpph2"}</definedName>
    <definedName name="Marathe" hidden="1">{#N/A,#N/A,FALSE,"mpph1";#N/A,#N/A,FALSE,"mpmseb";#N/A,#N/A,FALSE,"mpph2"}</definedName>
    <definedName name="masontry" localSheetId="9" hidden="1">{#N/A,#N/A,FALSE,"C3";#N/A,#N/A,FALSE,"D2-17";#N/A,#N/A,FALSE,"C2-17";#N/A,#N/A,FALSE,"C2-CIVIL";#N/A,#N/A,FALSE,"D1-C1 contract";#N/A,#N/A,FALSE,"D1-CIVIL";#N/A,#N/A,FALSE,"C1 hourly";#N/A,#N/A,FALSE,"C1 contract";#N/A,#N/A,FALSE,"D1-C1 hourly"}</definedName>
    <definedName name="masontry" localSheetId="4" hidden="1">{#N/A,#N/A,FALSE,"C3";#N/A,#N/A,FALSE,"D2-17";#N/A,#N/A,FALSE,"C2-17";#N/A,#N/A,FALSE,"C2-CIVIL";#N/A,#N/A,FALSE,"D1-C1 contract";#N/A,#N/A,FALSE,"D1-CIVIL";#N/A,#N/A,FALSE,"C1 hourly";#N/A,#N/A,FALSE,"C1 contract";#N/A,#N/A,FALSE,"D1-C1 hourly"}</definedName>
    <definedName name="masontry" localSheetId="19" hidden="1">{#N/A,#N/A,FALSE,"C3";#N/A,#N/A,FALSE,"D2-17";#N/A,#N/A,FALSE,"C2-17";#N/A,#N/A,FALSE,"C2-CIVIL";#N/A,#N/A,FALSE,"D1-C1 contract";#N/A,#N/A,FALSE,"D1-CIVIL";#N/A,#N/A,FALSE,"C1 hourly";#N/A,#N/A,FALSE,"C1 contract";#N/A,#N/A,FALSE,"D1-C1 hourly"}</definedName>
    <definedName name="masontry" localSheetId="11" hidden="1">{#N/A,#N/A,FALSE,"C3";#N/A,#N/A,FALSE,"D2-17";#N/A,#N/A,FALSE,"C2-17";#N/A,#N/A,FALSE,"C2-CIVIL";#N/A,#N/A,FALSE,"D1-C1 contract";#N/A,#N/A,FALSE,"D1-CIVIL";#N/A,#N/A,FALSE,"C1 hourly";#N/A,#N/A,FALSE,"C1 contract";#N/A,#N/A,FALSE,"D1-C1 hourly"}</definedName>
    <definedName name="masontry" localSheetId="7" hidden="1">{#N/A,#N/A,FALSE,"C3";#N/A,#N/A,FALSE,"D2-17";#N/A,#N/A,FALSE,"C2-17";#N/A,#N/A,FALSE,"C2-CIVIL";#N/A,#N/A,FALSE,"D1-C1 contract";#N/A,#N/A,FALSE,"D1-CIVIL";#N/A,#N/A,FALSE,"C1 hourly";#N/A,#N/A,FALSE,"C1 contract";#N/A,#N/A,FALSE,"D1-C1 hourly"}</definedName>
    <definedName name="masontry" localSheetId="18" hidden="1">{#N/A,#N/A,FALSE,"C3";#N/A,#N/A,FALSE,"D2-17";#N/A,#N/A,FALSE,"C2-17";#N/A,#N/A,FALSE,"C2-CIVIL";#N/A,#N/A,FALSE,"D1-C1 contract";#N/A,#N/A,FALSE,"D1-CIVIL";#N/A,#N/A,FALSE,"C1 hourly";#N/A,#N/A,FALSE,"C1 contract";#N/A,#N/A,FALSE,"D1-C1 hourly"}</definedName>
    <definedName name="masontry" localSheetId="3" hidden="1">{#N/A,#N/A,FALSE,"C3";#N/A,#N/A,FALSE,"D2-17";#N/A,#N/A,FALSE,"C2-17";#N/A,#N/A,FALSE,"C2-CIVIL";#N/A,#N/A,FALSE,"D1-C1 contract";#N/A,#N/A,FALSE,"D1-CIVIL";#N/A,#N/A,FALSE,"C1 hourly";#N/A,#N/A,FALSE,"C1 contract";#N/A,#N/A,FALSE,"D1-C1 hourly"}</definedName>
    <definedName name="masontry" localSheetId="8"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#N/A</definedName>
    <definedName name="MAT_SALE">#REF!</definedName>
    <definedName name="Material" localSheetId="9">City&amp;" "&amp;State</definedName>
    <definedName name="Material" localSheetId="4">City&amp;" "&amp;State</definedName>
    <definedName name="Material" localSheetId="19">City&amp;" "&amp;State</definedName>
    <definedName name="Material" localSheetId="11">City&amp;" "&amp;State</definedName>
    <definedName name="Material" localSheetId="7">City&amp;" "&amp;State</definedName>
    <definedName name="Material" localSheetId="18">City&amp;" "&amp;State</definedName>
    <definedName name="Material" localSheetId="17">City&amp;" "&amp;State</definedName>
    <definedName name="Material" localSheetId="3">City&amp;" "&amp;State</definedName>
    <definedName name="Material" localSheetId="8">City&amp;" "&amp;State</definedName>
    <definedName name="Material">City&amp;" "&amp;State</definedName>
    <definedName name="MATL_PART" localSheetId="9">[34]RATES!$E$67</definedName>
    <definedName name="MATL_PART" localSheetId="3">[35]RATES!$E$67</definedName>
    <definedName name="MATL_PART">[34]RATES!$E$67</definedName>
    <definedName name="MCBDB" localSheetId="19" hidden="1">{#N/A,#N/A,FALSE,"mpph1";#N/A,#N/A,FALSE,"mpmseb";#N/A,#N/A,FALSE,"mpph2"}</definedName>
    <definedName name="MCBDB" localSheetId="11" hidden="1">{#N/A,#N/A,FALSE,"mpph1";#N/A,#N/A,FALSE,"mpmseb";#N/A,#N/A,FALSE,"mpph2"}</definedName>
    <definedName name="MCBDB" localSheetId="18" hidden="1">{#N/A,#N/A,FALSE,"mpph1";#N/A,#N/A,FALSE,"mpmseb";#N/A,#N/A,FALSE,"mpph2"}</definedName>
    <definedName name="MCBDB" hidden="1">{#N/A,#N/A,FALSE,"mpph1";#N/A,#N/A,FALSE,"mpmseb";#N/A,#N/A,FALSE,"mpph2"}</definedName>
    <definedName name="MECH">'[1]POWERPOINT REFORMATED'!$C$116:$M$143</definedName>
    <definedName name="MEP" localSheetId="9" hidden="1">{#N/A,#N/A,TRUE,"Front";#N/A,#N/A,TRUE,"Simple Letter";#N/A,#N/A,TRUE,"Inside";#N/A,#N/A,TRUE,"Contents";#N/A,#N/A,TRUE,"Basis";#N/A,#N/A,TRUE,"Inclusions";#N/A,#N/A,TRUE,"Exclusions";#N/A,#N/A,TRUE,"Areas";#N/A,#N/A,TRUE,"Summary";#N/A,#N/A,TRUE,"Detail"}</definedName>
    <definedName name="MEP" localSheetId="4" hidden="1">{#N/A,#N/A,TRUE,"Front";#N/A,#N/A,TRUE,"Simple Letter";#N/A,#N/A,TRUE,"Inside";#N/A,#N/A,TRUE,"Contents";#N/A,#N/A,TRUE,"Basis";#N/A,#N/A,TRUE,"Inclusions";#N/A,#N/A,TRUE,"Exclusions";#N/A,#N/A,TRUE,"Areas";#N/A,#N/A,TRUE,"Summary";#N/A,#N/A,TRUE,"Detail"}</definedName>
    <definedName name="MEP" localSheetId="19" hidden="1">{#N/A,#N/A,TRUE,"Front";#N/A,#N/A,TRUE,"Simple Letter";#N/A,#N/A,TRUE,"Inside";#N/A,#N/A,TRUE,"Contents";#N/A,#N/A,TRUE,"Basis";#N/A,#N/A,TRUE,"Inclusions";#N/A,#N/A,TRUE,"Exclusions";#N/A,#N/A,TRUE,"Areas";#N/A,#N/A,TRUE,"Summary";#N/A,#N/A,TRUE,"Detail"}</definedName>
    <definedName name="MEP" localSheetId="11" hidden="1">{#N/A,#N/A,TRUE,"Front";#N/A,#N/A,TRUE,"Simple Letter";#N/A,#N/A,TRUE,"Inside";#N/A,#N/A,TRUE,"Contents";#N/A,#N/A,TRUE,"Basis";#N/A,#N/A,TRUE,"Inclusions";#N/A,#N/A,TRUE,"Exclusions";#N/A,#N/A,TRUE,"Areas";#N/A,#N/A,TRUE,"Summary";#N/A,#N/A,TRUE,"Detail"}</definedName>
    <definedName name="MEP" localSheetId="7" hidden="1">{#N/A,#N/A,TRUE,"Front";#N/A,#N/A,TRUE,"Simple Letter";#N/A,#N/A,TRUE,"Inside";#N/A,#N/A,TRUE,"Contents";#N/A,#N/A,TRUE,"Basis";#N/A,#N/A,TRUE,"Inclusions";#N/A,#N/A,TRUE,"Exclusions";#N/A,#N/A,TRUE,"Areas";#N/A,#N/A,TRUE,"Summary";#N/A,#N/A,TRUE,"Detail"}</definedName>
    <definedName name="MEP" localSheetId="18" hidden="1">{#N/A,#N/A,TRUE,"Front";#N/A,#N/A,TRUE,"Simple Letter";#N/A,#N/A,TRUE,"Inside";#N/A,#N/A,TRUE,"Contents";#N/A,#N/A,TRUE,"Basis";#N/A,#N/A,TRUE,"Inclusions";#N/A,#N/A,TRUE,"Exclusions";#N/A,#N/A,TRUE,"Areas";#N/A,#N/A,TRUE,"Summary";#N/A,#N/A,TRUE,"Detail"}</definedName>
    <definedName name="MEP" localSheetId="3" hidden="1">{#N/A,#N/A,TRUE,"Front";#N/A,#N/A,TRUE,"Simple Letter";#N/A,#N/A,TRUE,"Inside";#N/A,#N/A,TRUE,"Contents";#N/A,#N/A,TRUE,"Basis";#N/A,#N/A,TRUE,"Inclusions";#N/A,#N/A,TRUE,"Exclusions";#N/A,#N/A,TRUE,"Areas";#N/A,#N/A,TRUE,"Summary";#N/A,#N/A,TRUE,"Detail"}</definedName>
    <definedName name="MEP" localSheetId="8"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9" hidden="1">{#N/A,#N/A,FALSE,"C3";#N/A,#N/A,FALSE,"D2-17";#N/A,#N/A,FALSE,"C2-17";#N/A,#N/A,FALSE,"C2-CIVIL";#N/A,#N/A,FALSE,"D1-C1 contract";#N/A,#N/A,FALSE,"D1-CIVIL";#N/A,#N/A,FALSE,"C1 hourly";#N/A,#N/A,FALSE,"C1 contract";#N/A,#N/A,FALSE,"D1-C1 hourly"}</definedName>
    <definedName name="METEO" localSheetId="4" hidden="1">{#N/A,#N/A,FALSE,"C3";#N/A,#N/A,FALSE,"D2-17";#N/A,#N/A,FALSE,"C2-17";#N/A,#N/A,FALSE,"C2-CIVIL";#N/A,#N/A,FALSE,"D1-C1 contract";#N/A,#N/A,FALSE,"D1-CIVIL";#N/A,#N/A,FALSE,"C1 hourly";#N/A,#N/A,FALSE,"C1 contract";#N/A,#N/A,FALSE,"D1-C1 hourly"}</definedName>
    <definedName name="METEO" localSheetId="19" hidden="1">{#N/A,#N/A,FALSE,"C3";#N/A,#N/A,FALSE,"D2-17";#N/A,#N/A,FALSE,"C2-17";#N/A,#N/A,FALSE,"C2-CIVIL";#N/A,#N/A,FALSE,"D1-C1 contract";#N/A,#N/A,FALSE,"D1-CIVIL";#N/A,#N/A,FALSE,"C1 hourly";#N/A,#N/A,FALSE,"C1 contract";#N/A,#N/A,FALSE,"D1-C1 hourly"}</definedName>
    <definedName name="METEO" localSheetId="11" hidden="1">{#N/A,#N/A,FALSE,"C3";#N/A,#N/A,FALSE,"D2-17";#N/A,#N/A,FALSE,"C2-17";#N/A,#N/A,FALSE,"C2-CIVIL";#N/A,#N/A,FALSE,"D1-C1 contract";#N/A,#N/A,FALSE,"D1-CIVIL";#N/A,#N/A,FALSE,"C1 hourly";#N/A,#N/A,FALSE,"C1 contract";#N/A,#N/A,FALSE,"D1-C1 hourly"}</definedName>
    <definedName name="METEO" localSheetId="7" hidden="1">{#N/A,#N/A,FALSE,"C3";#N/A,#N/A,FALSE,"D2-17";#N/A,#N/A,FALSE,"C2-17";#N/A,#N/A,FALSE,"C2-CIVIL";#N/A,#N/A,FALSE,"D1-C1 contract";#N/A,#N/A,FALSE,"D1-CIVIL";#N/A,#N/A,FALSE,"C1 hourly";#N/A,#N/A,FALSE,"C1 contract";#N/A,#N/A,FALSE,"D1-C1 hourly"}</definedName>
    <definedName name="METEO" localSheetId="18" hidden="1">{#N/A,#N/A,FALSE,"C3";#N/A,#N/A,FALSE,"D2-17";#N/A,#N/A,FALSE,"C2-17";#N/A,#N/A,FALSE,"C2-CIVIL";#N/A,#N/A,FALSE,"D1-C1 contract";#N/A,#N/A,FALSE,"D1-CIVIL";#N/A,#N/A,FALSE,"C1 hourly";#N/A,#N/A,FALSE,"C1 contract";#N/A,#N/A,FALSE,"D1-C1 hourly"}</definedName>
    <definedName name="METEO" localSheetId="3" hidden="1">{#N/A,#N/A,FALSE,"C3";#N/A,#N/A,FALSE,"D2-17";#N/A,#N/A,FALSE,"C2-17";#N/A,#N/A,FALSE,"C2-CIVIL";#N/A,#N/A,FALSE,"D1-C1 contract";#N/A,#N/A,FALSE,"D1-CIVIL";#N/A,#N/A,FALSE,"C1 hourly";#N/A,#N/A,FALSE,"C1 contract";#N/A,#N/A,FALSE,"D1-C1 hourly"}</definedName>
    <definedName name="METEO" localSheetId="8"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h">#REF!</definedName>
    <definedName name="MINOR__BUILDING__WORKS" localSheetId="9">'[16]Build-up'!#REF!</definedName>
    <definedName name="MINOR__BUILDING__WORKS">'[16]Build-up'!#REF!</definedName>
    <definedName name="MK">#REF!</definedName>
    <definedName name="mmmm" hidden="1">#REF!</definedName>
    <definedName name="Month_Return">[37]Table!$D$6</definedName>
    <definedName name="mortor">#N/A</definedName>
    <definedName name="MR">#REF!</definedName>
    <definedName name="MS_DW_1" localSheetId="9">'[38]D Wall ~ Moorgate Shaft'!$O$6</definedName>
    <definedName name="MS_DW_1" localSheetId="3">'[39]D Wall ~ Moorgate Shaft'!$O$6</definedName>
    <definedName name="MS_DW_1">'[38]D Wall ~ Moorgate Shaft'!$O$6</definedName>
    <definedName name="MS_DW_10" localSheetId="9">'[38]D Wall ~ Moorgate Shaft'!$O$190</definedName>
    <definedName name="MS_DW_10" localSheetId="3">'[39]D Wall ~ Moorgate Shaft'!$O$190</definedName>
    <definedName name="MS_DW_10">'[38]D Wall ~ Moorgate Shaft'!$O$190</definedName>
    <definedName name="MS_DW_13" localSheetId="9">'[38]D Wall ~ Moorgate Shaft'!$O$229</definedName>
    <definedName name="MS_DW_13" localSheetId="3">'[39]D Wall ~ Moorgate Shaft'!$O$229</definedName>
    <definedName name="MS_DW_13">'[38]D Wall ~ Moorgate Shaft'!$O$229</definedName>
    <definedName name="MS_DW_14" localSheetId="9">'[38]D Wall ~ Moorgate Shaft'!$O$246</definedName>
    <definedName name="MS_DW_14" localSheetId="3">'[39]D Wall ~ Moorgate Shaft'!$O$246</definedName>
    <definedName name="MS_DW_14">'[38]D Wall ~ Moorgate Shaft'!$O$246</definedName>
    <definedName name="MS_DW_15" localSheetId="9">'[38]D Wall ~ Moorgate Shaft'!$O$281</definedName>
    <definedName name="MS_DW_15" localSheetId="3">'[39]D Wall ~ Moorgate Shaft'!$O$281</definedName>
    <definedName name="MS_DW_15">'[38]D Wall ~ Moorgate Shaft'!$O$281</definedName>
    <definedName name="MS_DW_16" localSheetId="9">'[38]D Wall ~ Moorgate Shaft'!$O$288</definedName>
    <definedName name="MS_DW_16" localSheetId="3">'[39]D Wall ~ Moorgate Shaft'!$O$288</definedName>
    <definedName name="MS_DW_16">'[38]D Wall ~ Moorgate Shaft'!$O$288</definedName>
    <definedName name="MS_DW_2" localSheetId="9">'[38]D Wall ~ Moorgate Shaft'!$O$24</definedName>
    <definedName name="MS_DW_2" localSheetId="3">'[39]D Wall ~ Moorgate Shaft'!$O$24</definedName>
    <definedName name="MS_DW_2">'[38]D Wall ~ Moorgate Shaft'!$O$24</definedName>
    <definedName name="MS_DW_3" localSheetId="9">'[38]D Wall ~ Moorgate Shaft'!$O$59</definedName>
    <definedName name="MS_DW_3" localSheetId="3">'[39]D Wall ~ Moorgate Shaft'!$O$59</definedName>
    <definedName name="MS_DW_3">'[38]D Wall ~ Moorgate Shaft'!$O$59</definedName>
    <definedName name="MS_DW_4" localSheetId="9">'[38]D Wall ~ Moorgate Shaft'!$O$102</definedName>
    <definedName name="MS_DW_4" localSheetId="3">'[39]D Wall ~ Moorgate Shaft'!$O$102</definedName>
    <definedName name="MS_DW_4">'[38]D Wall ~ Moorgate Shaft'!$O$102</definedName>
    <definedName name="MS_DW_5" localSheetId="9">'[38]D Wall ~ Moorgate Shaft'!$O$110</definedName>
    <definedName name="MS_DW_5" localSheetId="3">'[39]D Wall ~ Moorgate Shaft'!$O$110</definedName>
    <definedName name="MS_DW_5">'[38]D Wall ~ Moorgate Shaft'!$O$110</definedName>
    <definedName name="MS_DW_6" localSheetId="9">'[38]D Wall ~ Moorgate Shaft'!$O$126</definedName>
    <definedName name="MS_DW_6" localSheetId="3">'[39]D Wall ~ Moorgate Shaft'!$O$126</definedName>
    <definedName name="MS_DW_6">'[38]D Wall ~ Moorgate Shaft'!$O$126</definedName>
    <definedName name="MS_DW_7" localSheetId="9">'[38]D Wall ~ Moorgate Shaft'!$O$146</definedName>
    <definedName name="MS_DW_7" localSheetId="3">'[39]D Wall ~ Moorgate Shaft'!$O$146</definedName>
    <definedName name="MS_DW_7">'[38]D Wall ~ Moorgate Shaft'!$O$146</definedName>
    <definedName name="MS_DW_8" localSheetId="9">'[38]D Wall ~ Moorgate Shaft'!$O$161</definedName>
    <definedName name="MS_DW_8" localSheetId="3">'[39]D Wall ~ Moorgate Shaft'!$O$161</definedName>
    <definedName name="MS_DW_8">'[38]D Wall ~ Moorgate Shaft'!$O$161</definedName>
    <definedName name="MS_DW_9" localSheetId="9">'[38]D Wall ~ Moorgate Shaft'!$O$177</definedName>
    <definedName name="MS_DW_9" localSheetId="3">'[39]D Wall ~ Moorgate Shaft'!$O$177</definedName>
    <definedName name="MS_DW_9">'[38]D Wall ~ Moorgate Shaft'!$O$177</definedName>
    <definedName name="MST">#REF!</definedName>
    <definedName name="mul">#REF!</definedName>
    <definedName name="name">#REF!</definedName>
    <definedName name="nddddddddf" localSheetId="9" hidden="1">{#N/A,#N/A,TRUE,"Cover";#N/A,#N/A,TRUE,"Conts";#N/A,#N/A,TRUE,"VOS";#N/A,#N/A,TRUE,"Warrington";#N/A,#N/A,TRUE,"Widnes"}</definedName>
    <definedName name="nddddddddf" localSheetId="4" hidden="1">{#N/A,#N/A,TRUE,"Cover";#N/A,#N/A,TRUE,"Conts";#N/A,#N/A,TRUE,"VOS";#N/A,#N/A,TRUE,"Warrington";#N/A,#N/A,TRUE,"Widnes"}</definedName>
    <definedName name="nddddddddf" localSheetId="19" hidden="1">{#N/A,#N/A,TRUE,"Cover";#N/A,#N/A,TRUE,"Conts";#N/A,#N/A,TRUE,"VOS";#N/A,#N/A,TRUE,"Warrington";#N/A,#N/A,TRUE,"Widnes"}</definedName>
    <definedName name="nddddddddf" localSheetId="11" hidden="1">{#N/A,#N/A,TRUE,"Cover";#N/A,#N/A,TRUE,"Conts";#N/A,#N/A,TRUE,"VOS";#N/A,#N/A,TRUE,"Warrington";#N/A,#N/A,TRUE,"Widnes"}</definedName>
    <definedName name="nddddddddf" localSheetId="7" hidden="1">{#N/A,#N/A,TRUE,"Cover";#N/A,#N/A,TRUE,"Conts";#N/A,#N/A,TRUE,"VOS";#N/A,#N/A,TRUE,"Warrington";#N/A,#N/A,TRUE,"Widnes"}</definedName>
    <definedName name="nddddddddf" localSheetId="18" hidden="1">{#N/A,#N/A,TRUE,"Cover";#N/A,#N/A,TRUE,"Conts";#N/A,#N/A,TRUE,"VOS";#N/A,#N/A,TRUE,"Warrington";#N/A,#N/A,TRUE,"Widnes"}</definedName>
    <definedName name="nddddddddf" localSheetId="3" hidden="1">{#N/A,#N/A,TRUE,"Cover";#N/A,#N/A,TRUE,"Conts";#N/A,#N/A,TRUE,"VOS";#N/A,#N/A,TRUE,"Warrington";#N/A,#N/A,TRUE,"Widnes"}</definedName>
    <definedName name="nddddddddf" localSheetId="8" hidden="1">{#N/A,#N/A,TRUE,"Cover";#N/A,#N/A,TRUE,"Conts";#N/A,#N/A,TRUE,"VOS";#N/A,#N/A,TRUE,"Warrington";#N/A,#N/A,TRUE,"Widnes"}</definedName>
    <definedName name="nddddddddf" hidden="1">{#N/A,#N/A,TRUE,"Cover";#N/A,#N/A,TRUE,"Conts";#N/A,#N/A,TRUE,"VOS";#N/A,#N/A,TRUE,"Warrington";#N/A,#N/A,TRUE,"Widnes"}</definedName>
    <definedName name="New">#REF!</definedName>
    <definedName name="nnn" localSheetId="9" hidden="1">{#N/A,#N/A,FALSE,"SumD";#N/A,#N/A,FALSE,"ElecD";#N/A,#N/A,FALSE,"MechD";#N/A,#N/A,FALSE,"GeotD";#N/A,#N/A,FALSE,"PrcsD";#N/A,#N/A,FALSE,"TunnD";#N/A,#N/A,FALSE,"CivlD";#N/A,#N/A,FALSE,"NtwkD";#N/A,#N/A,FALSE,"EstgD";#N/A,#N/A,FALSE,"PEngD"}</definedName>
    <definedName name="nnn" localSheetId="4" hidden="1">{#N/A,#N/A,FALSE,"SumD";#N/A,#N/A,FALSE,"ElecD";#N/A,#N/A,FALSE,"MechD";#N/A,#N/A,FALSE,"GeotD";#N/A,#N/A,FALSE,"PrcsD";#N/A,#N/A,FALSE,"TunnD";#N/A,#N/A,FALSE,"CivlD";#N/A,#N/A,FALSE,"NtwkD";#N/A,#N/A,FALSE,"EstgD";#N/A,#N/A,FALSE,"PEngD"}</definedName>
    <definedName name="nnn" localSheetId="19" hidden="1">{#N/A,#N/A,FALSE,"SumD";#N/A,#N/A,FALSE,"ElecD";#N/A,#N/A,FALSE,"MechD";#N/A,#N/A,FALSE,"GeotD";#N/A,#N/A,FALSE,"PrcsD";#N/A,#N/A,FALSE,"TunnD";#N/A,#N/A,FALSE,"CivlD";#N/A,#N/A,FALSE,"NtwkD";#N/A,#N/A,FALSE,"EstgD";#N/A,#N/A,FALSE,"PEngD"}</definedName>
    <definedName name="nnn" localSheetId="11" hidden="1">{#N/A,#N/A,FALSE,"SumD";#N/A,#N/A,FALSE,"ElecD";#N/A,#N/A,FALSE,"MechD";#N/A,#N/A,FALSE,"GeotD";#N/A,#N/A,FALSE,"PrcsD";#N/A,#N/A,FALSE,"TunnD";#N/A,#N/A,FALSE,"CivlD";#N/A,#N/A,FALSE,"NtwkD";#N/A,#N/A,FALSE,"EstgD";#N/A,#N/A,FALSE,"PEngD"}</definedName>
    <definedName name="nnn" localSheetId="7" hidden="1">{#N/A,#N/A,FALSE,"SumD";#N/A,#N/A,FALSE,"ElecD";#N/A,#N/A,FALSE,"MechD";#N/A,#N/A,FALSE,"GeotD";#N/A,#N/A,FALSE,"PrcsD";#N/A,#N/A,FALSE,"TunnD";#N/A,#N/A,FALSE,"CivlD";#N/A,#N/A,FALSE,"NtwkD";#N/A,#N/A,FALSE,"EstgD";#N/A,#N/A,FALSE,"PEngD"}</definedName>
    <definedName name="nnn" localSheetId="18" hidden="1">{#N/A,#N/A,FALSE,"SumD";#N/A,#N/A,FALSE,"ElecD";#N/A,#N/A,FALSE,"MechD";#N/A,#N/A,FALSE,"GeotD";#N/A,#N/A,FALSE,"PrcsD";#N/A,#N/A,FALSE,"TunnD";#N/A,#N/A,FALSE,"CivlD";#N/A,#N/A,FALSE,"NtwkD";#N/A,#N/A,FALSE,"EstgD";#N/A,#N/A,FALSE,"PEngD"}</definedName>
    <definedName name="nnn" localSheetId="3" hidden="1">{#N/A,#N/A,FALSE,"SumD";#N/A,#N/A,FALSE,"ElecD";#N/A,#N/A,FALSE,"MechD";#N/A,#N/A,FALSE,"GeotD";#N/A,#N/A,FALSE,"PrcsD";#N/A,#N/A,FALSE,"TunnD";#N/A,#N/A,FALSE,"CivlD";#N/A,#N/A,FALSE,"NtwkD";#N/A,#N/A,FALSE,"EstgD";#N/A,#N/A,FALSE,"PEngD"}</definedName>
    <definedName name="nnn" localSheetId="8"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nnnn" localSheetId="19" hidden="1">{#N/A,#N/A,FALSE,"SumG";#N/A,#N/A,FALSE,"ElecG";#N/A,#N/A,FALSE,"MechG";#N/A,#N/A,FALSE,"GeotG";#N/A,#N/A,FALSE,"PrcsG";#N/A,#N/A,FALSE,"TunnG";#N/A,#N/A,FALSE,"CivlG";#N/A,#N/A,FALSE,"NtwkG";#N/A,#N/A,FALSE,"EstgG";#N/A,#N/A,FALSE,"PEngG"}</definedName>
    <definedName name="nnnnn" localSheetId="11" hidden="1">{#N/A,#N/A,FALSE,"SumG";#N/A,#N/A,FALSE,"ElecG";#N/A,#N/A,FALSE,"MechG";#N/A,#N/A,FALSE,"GeotG";#N/A,#N/A,FALSE,"PrcsG";#N/A,#N/A,FALSE,"TunnG";#N/A,#N/A,FALSE,"CivlG";#N/A,#N/A,FALSE,"NtwkG";#N/A,#N/A,FALSE,"EstgG";#N/A,#N/A,FALSE,"PEngG"}</definedName>
    <definedName name="nnnnn" localSheetId="18" hidden="1">{#N/A,#N/A,FALSE,"SumG";#N/A,#N/A,FALSE,"ElecG";#N/A,#N/A,FALSE,"MechG";#N/A,#N/A,FALSE,"GeotG";#N/A,#N/A,FALSE,"PrcsG";#N/A,#N/A,FALSE,"TunnG";#N/A,#N/A,FALSE,"CivlG";#N/A,#N/A,FALSE,"NtwkG";#N/A,#N/A,FALSE,"EstgG";#N/A,#N/A,FALSE,"PEngG"}</definedName>
    <definedName name="nnnnn" hidden="1">{#N/A,#N/A,FALSE,"SumG";#N/A,#N/A,FALSE,"ElecG";#N/A,#N/A,FALSE,"MechG";#N/A,#N/A,FALSE,"GeotG";#N/A,#N/A,FALSE,"PrcsG";#N/A,#N/A,FALSE,"TunnG";#N/A,#N/A,FALSE,"CivlG";#N/A,#N/A,FALSE,"NtwkG";#N/A,#N/A,FALSE,"EstgG";#N/A,#N/A,FALSE,"PEngG"}</definedName>
    <definedName name="no.1" localSheetId="9" hidden="1">{#N/A,#N/A,TRUE,"Cover";#N/A,#N/A,TRUE,"Conts";#N/A,#N/A,TRUE,"VOS";#N/A,#N/A,TRUE,"Warrington";#N/A,#N/A,TRUE,"Widnes"}</definedName>
    <definedName name="no.1" localSheetId="4" hidden="1">{#N/A,#N/A,TRUE,"Cover";#N/A,#N/A,TRUE,"Conts";#N/A,#N/A,TRUE,"VOS";#N/A,#N/A,TRUE,"Warrington";#N/A,#N/A,TRUE,"Widnes"}</definedName>
    <definedName name="no.1" localSheetId="19" hidden="1">{#N/A,#N/A,TRUE,"Cover";#N/A,#N/A,TRUE,"Conts";#N/A,#N/A,TRUE,"VOS";#N/A,#N/A,TRUE,"Warrington";#N/A,#N/A,TRUE,"Widnes"}</definedName>
    <definedName name="no.1" localSheetId="11" hidden="1">{#N/A,#N/A,TRUE,"Cover";#N/A,#N/A,TRUE,"Conts";#N/A,#N/A,TRUE,"VOS";#N/A,#N/A,TRUE,"Warrington";#N/A,#N/A,TRUE,"Widnes"}</definedName>
    <definedName name="no.1" localSheetId="7" hidden="1">{#N/A,#N/A,TRUE,"Cover";#N/A,#N/A,TRUE,"Conts";#N/A,#N/A,TRUE,"VOS";#N/A,#N/A,TRUE,"Warrington";#N/A,#N/A,TRUE,"Widnes"}</definedName>
    <definedName name="no.1" localSheetId="18" hidden="1">{#N/A,#N/A,TRUE,"Cover";#N/A,#N/A,TRUE,"Conts";#N/A,#N/A,TRUE,"VOS";#N/A,#N/A,TRUE,"Warrington";#N/A,#N/A,TRUE,"Widnes"}</definedName>
    <definedName name="no.1" localSheetId="3" hidden="1">{#N/A,#N/A,TRUE,"Cover";#N/A,#N/A,TRUE,"Conts";#N/A,#N/A,TRUE,"VOS";#N/A,#N/A,TRUE,"Warrington";#N/A,#N/A,TRUE,"Widnes"}</definedName>
    <definedName name="no.1" localSheetId="8" hidden="1">{#N/A,#N/A,TRUE,"Cover";#N/A,#N/A,TRUE,"Conts";#N/A,#N/A,TRUE,"VOS";#N/A,#N/A,TRUE,"Warrington";#N/A,#N/A,TRUE,"Widnes"}</definedName>
    <definedName name="no.1" hidden="1">{#N/A,#N/A,TRUE,"Cover";#N/A,#N/A,TRUE,"Conts";#N/A,#N/A,TRUE,"VOS";#N/A,#N/A,TRUE,"Warrington";#N/A,#N/A,TRUE,"Widnes"}</definedName>
    <definedName name="o9u0piupi" localSheetId="9" hidden="1">{#N/A,#N/A,TRUE,"Cover";#N/A,#N/A,TRUE,"Conts";#N/A,#N/A,TRUE,"VOS";#N/A,#N/A,TRUE,"Warrington";#N/A,#N/A,TRUE,"Widnes"}</definedName>
    <definedName name="o9u0piupi" localSheetId="4" hidden="1">{#N/A,#N/A,TRUE,"Cover";#N/A,#N/A,TRUE,"Conts";#N/A,#N/A,TRUE,"VOS";#N/A,#N/A,TRUE,"Warrington";#N/A,#N/A,TRUE,"Widnes"}</definedName>
    <definedName name="o9u0piupi" localSheetId="19" hidden="1">{#N/A,#N/A,TRUE,"Cover";#N/A,#N/A,TRUE,"Conts";#N/A,#N/A,TRUE,"VOS";#N/A,#N/A,TRUE,"Warrington";#N/A,#N/A,TRUE,"Widnes"}</definedName>
    <definedName name="o9u0piupi" localSheetId="11" hidden="1">{#N/A,#N/A,TRUE,"Cover";#N/A,#N/A,TRUE,"Conts";#N/A,#N/A,TRUE,"VOS";#N/A,#N/A,TRUE,"Warrington";#N/A,#N/A,TRUE,"Widnes"}</definedName>
    <definedName name="o9u0piupi" localSheetId="7" hidden="1">{#N/A,#N/A,TRUE,"Cover";#N/A,#N/A,TRUE,"Conts";#N/A,#N/A,TRUE,"VOS";#N/A,#N/A,TRUE,"Warrington";#N/A,#N/A,TRUE,"Widnes"}</definedName>
    <definedName name="o9u0piupi" localSheetId="18" hidden="1">{#N/A,#N/A,TRUE,"Cover";#N/A,#N/A,TRUE,"Conts";#N/A,#N/A,TRUE,"VOS";#N/A,#N/A,TRUE,"Warrington";#N/A,#N/A,TRUE,"Widnes"}</definedName>
    <definedName name="o9u0piupi" localSheetId="3" hidden="1">{#N/A,#N/A,TRUE,"Cover";#N/A,#N/A,TRUE,"Conts";#N/A,#N/A,TRUE,"VOS";#N/A,#N/A,TRUE,"Warrington";#N/A,#N/A,TRUE,"Widnes"}</definedName>
    <definedName name="o9u0piupi" localSheetId="8" hidden="1">{#N/A,#N/A,TRUE,"Cover";#N/A,#N/A,TRUE,"Conts";#N/A,#N/A,TRUE,"VOS";#N/A,#N/A,TRUE,"Warrington";#N/A,#N/A,TRUE,"Widnes"}</definedName>
    <definedName name="o9u0piupi" hidden="1">{#N/A,#N/A,TRUE,"Cover";#N/A,#N/A,TRUE,"Conts";#N/A,#N/A,TRUE,"VOS";#N/A,#N/A,TRUE,"Warrington";#N/A,#N/A,TRUE,"Widnes"}</definedName>
    <definedName name="OD">#REF!</definedName>
    <definedName name="OH">#REF!</definedName>
    <definedName name="oi" localSheetId="9" hidden="1">{#N/A,#N/A,TRUE,"Cover";#N/A,#N/A,TRUE,"Conts";#N/A,#N/A,TRUE,"VOS";#N/A,#N/A,TRUE,"Warrington";#N/A,#N/A,TRUE,"Widnes"}</definedName>
    <definedName name="oi" localSheetId="4" hidden="1">{#N/A,#N/A,TRUE,"Cover";#N/A,#N/A,TRUE,"Conts";#N/A,#N/A,TRUE,"VOS";#N/A,#N/A,TRUE,"Warrington";#N/A,#N/A,TRUE,"Widnes"}</definedName>
    <definedName name="oi" localSheetId="19" hidden="1">{#N/A,#N/A,TRUE,"Cover";#N/A,#N/A,TRUE,"Conts";#N/A,#N/A,TRUE,"VOS";#N/A,#N/A,TRUE,"Warrington";#N/A,#N/A,TRUE,"Widnes"}</definedName>
    <definedName name="oi" localSheetId="11" hidden="1">{#N/A,#N/A,TRUE,"Cover";#N/A,#N/A,TRUE,"Conts";#N/A,#N/A,TRUE,"VOS";#N/A,#N/A,TRUE,"Warrington";#N/A,#N/A,TRUE,"Widnes"}</definedName>
    <definedName name="oi" localSheetId="7" hidden="1">{#N/A,#N/A,TRUE,"Cover";#N/A,#N/A,TRUE,"Conts";#N/A,#N/A,TRUE,"VOS";#N/A,#N/A,TRUE,"Warrington";#N/A,#N/A,TRUE,"Widnes"}</definedName>
    <definedName name="oi" localSheetId="18" hidden="1">{#N/A,#N/A,TRUE,"Cover";#N/A,#N/A,TRUE,"Conts";#N/A,#N/A,TRUE,"VOS";#N/A,#N/A,TRUE,"Warrington";#N/A,#N/A,TRUE,"Widnes"}</definedName>
    <definedName name="oi" localSheetId="3" hidden="1">{#N/A,#N/A,TRUE,"Cover";#N/A,#N/A,TRUE,"Conts";#N/A,#N/A,TRUE,"VOS";#N/A,#N/A,TRUE,"Warrington";#N/A,#N/A,TRUE,"Widnes"}</definedName>
    <definedName name="oi" localSheetId="8" hidden="1">{#N/A,#N/A,TRUE,"Cover";#N/A,#N/A,TRUE,"Conts";#N/A,#N/A,TRUE,"VOS";#N/A,#N/A,TRUE,"Warrington";#N/A,#N/A,TRUE,"Widnes"}</definedName>
    <definedName name="oi" hidden="1">{#N/A,#N/A,TRUE,"Cover";#N/A,#N/A,TRUE,"Conts";#N/A,#N/A,TRUE,"VOS";#N/A,#N/A,TRUE,"Warrington";#N/A,#N/A,TRUE,"Widnes"}</definedName>
    <definedName name="opogd" localSheetId="9" hidden="1">{#N/A,#N/A,TRUE,"Cover";#N/A,#N/A,TRUE,"Conts";#N/A,#N/A,TRUE,"VOS";#N/A,#N/A,TRUE,"Warrington";#N/A,#N/A,TRUE,"Widnes"}</definedName>
    <definedName name="opogd" localSheetId="4" hidden="1">{#N/A,#N/A,TRUE,"Cover";#N/A,#N/A,TRUE,"Conts";#N/A,#N/A,TRUE,"VOS";#N/A,#N/A,TRUE,"Warrington";#N/A,#N/A,TRUE,"Widnes"}</definedName>
    <definedName name="opogd" localSheetId="19" hidden="1">{#N/A,#N/A,TRUE,"Cover";#N/A,#N/A,TRUE,"Conts";#N/A,#N/A,TRUE,"VOS";#N/A,#N/A,TRUE,"Warrington";#N/A,#N/A,TRUE,"Widnes"}</definedName>
    <definedName name="opogd" localSheetId="11" hidden="1">{#N/A,#N/A,TRUE,"Cover";#N/A,#N/A,TRUE,"Conts";#N/A,#N/A,TRUE,"VOS";#N/A,#N/A,TRUE,"Warrington";#N/A,#N/A,TRUE,"Widnes"}</definedName>
    <definedName name="opogd" localSheetId="7" hidden="1">{#N/A,#N/A,TRUE,"Cover";#N/A,#N/A,TRUE,"Conts";#N/A,#N/A,TRUE,"VOS";#N/A,#N/A,TRUE,"Warrington";#N/A,#N/A,TRUE,"Widnes"}</definedName>
    <definedName name="opogd" localSheetId="18" hidden="1">{#N/A,#N/A,TRUE,"Cover";#N/A,#N/A,TRUE,"Conts";#N/A,#N/A,TRUE,"VOS";#N/A,#N/A,TRUE,"Warrington";#N/A,#N/A,TRUE,"Widnes"}</definedName>
    <definedName name="opogd" localSheetId="3" hidden="1">{#N/A,#N/A,TRUE,"Cover";#N/A,#N/A,TRUE,"Conts";#N/A,#N/A,TRUE,"VOS";#N/A,#N/A,TRUE,"Warrington";#N/A,#N/A,TRUE,"Widnes"}</definedName>
    <definedName name="opogd" localSheetId="8" hidden="1">{#N/A,#N/A,TRUE,"Cover";#N/A,#N/A,TRUE,"Conts";#N/A,#N/A,TRUE,"VOS";#N/A,#N/A,TRUE,"Warrington";#N/A,#N/A,TRUE,"Widnes"}</definedName>
    <definedName name="opogd" hidden="1">{#N/A,#N/A,TRUE,"Cover";#N/A,#N/A,TRUE,"Conts";#N/A,#N/A,TRUE,"VOS";#N/A,#N/A,TRUE,"Warrington";#N/A,#N/A,TRUE,"Widnes"}</definedName>
    <definedName name="ORBC" localSheetId="9">#REF!</definedName>
    <definedName name="ORBC" localSheetId="7">#REF!</definedName>
    <definedName name="ORBC">#REF!</definedName>
    <definedName name="ORBQ" localSheetId="9">#REF!</definedName>
    <definedName name="ORBQ" localSheetId="7">#REF!</definedName>
    <definedName name="ORBQ">#REF!</definedName>
    <definedName name="osdnvkls" localSheetId="9" hidden="1">'[40]Labor abs-NMR'!$I$1:$I$7</definedName>
    <definedName name="osdnvkls" localSheetId="3" hidden="1">'[41]Labor abs-NMR'!$I$1:$I$7</definedName>
    <definedName name="osdnvkls" hidden="1">'[40]Labor abs-NMR'!$I$1:$I$7</definedName>
    <definedName name="OSM" localSheetId="19" hidden="1">{#N/A,#N/A,FALSE,"TELEFON"}</definedName>
    <definedName name="OSM" localSheetId="11" hidden="1">{#N/A,#N/A,FALSE,"TELEFON"}</definedName>
    <definedName name="OSM" localSheetId="18" hidden="1">{#N/A,#N/A,FALSE,"TELEFON"}</definedName>
    <definedName name="OSM" hidden="1">{#N/A,#N/A,FALSE,"TELEFON"}</definedName>
    <definedName name="OVER">OFFSET('[42]attach(2)'!$D2,0,0,1,14)</definedName>
    <definedName name="p" localSheetId="9" hidden="1">#REF!</definedName>
    <definedName name="p" localSheetId="7" hidden="1">#REF!</definedName>
    <definedName name="p" hidden="1">#REF!</definedName>
    <definedName name="P1R" localSheetId="9">'[24]Fill this out first...'!#REF!</definedName>
    <definedName name="P1R">'[24]Fill this out first...'!#REF!</definedName>
    <definedName name="P2R" localSheetId="9">'[24]Fill this out first...'!#REF!</definedName>
    <definedName name="P2R">'[24]Fill this out first...'!#REF!</definedName>
    <definedName name="P3R" localSheetId="9">'[24]Fill this out first...'!#REF!</definedName>
    <definedName name="P3R">'[24]Fill this out first...'!#REF!</definedName>
    <definedName name="P4R" localSheetId="9">'[24]Fill this out first...'!#REF!</definedName>
    <definedName name="P4R">'[24]Fill this out first...'!#REF!</definedName>
    <definedName name="P5R" localSheetId="9">'[24]Fill this out first...'!#REF!</definedName>
    <definedName name="P5R">'[24]Fill this out first...'!#REF!</definedName>
    <definedName name="p7y" localSheetId="9" hidden="1">{#N/A,#N/A,TRUE,"Cover";#N/A,#N/A,TRUE,"Conts";#N/A,#N/A,TRUE,"VOS";#N/A,#N/A,TRUE,"Warrington";#N/A,#N/A,TRUE,"Widnes"}</definedName>
    <definedName name="p7y" localSheetId="4" hidden="1">{#N/A,#N/A,TRUE,"Cover";#N/A,#N/A,TRUE,"Conts";#N/A,#N/A,TRUE,"VOS";#N/A,#N/A,TRUE,"Warrington";#N/A,#N/A,TRUE,"Widnes"}</definedName>
    <definedName name="p7y" localSheetId="19" hidden="1">{#N/A,#N/A,TRUE,"Cover";#N/A,#N/A,TRUE,"Conts";#N/A,#N/A,TRUE,"VOS";#N/A,#N/A,TRUE,"Warrington";#N/A,#N/A,TRUE,"Widnes"}</definedName>
    <definedName name="p7y" localSheetId="11" hidden="1">{#N/A,#N/A,TRUE,"Cover";#N/A,#N/A,TRUE,"Conts";#N/A,#N/A,TRUE,"VOS";#N/A,#N/A,TRUE,"Warrington";#N/A,#N/A,TRUE,"Widnes"}</definedName>
    <definedName name="p7y" localSheetId="7" hidden="1">{#N/A,#N/A,TRUE,"Cover";#N/A,#N/A,TRUE,"Conts";#N/A,#N/A,TRUE,"VOS";#N/A,#N/A,TRUE,"Warrington";#N/A,#N/A,TRUE,"Widnes"}</definedName>
    <definedName name="p7y" localSheetId="18" hidden="1">{#N/A,#N/A,TRUE,"Cover";#N/A,#N/A,TRUE,"Conts";#N/A,#N/A,TRUE,"VOS";#N/A,#N/A,TRUE,"Warrington";#N/A,#N/A,TRUE,"Widnes"}</definedName>
    <definedName name="p7y" localSheetId="3" hidden="1">{#N/A,#N/A,TRUE,"Cover";#N/A,#N/A,TRUE,"Conts";#N/A,#N/A,TRUE,"VOS";#N/A,#N/A,TRUE,"Warrington";#N/A,#N/A,TRUE,"Widnes"}</definedName>
    <definedName name="p7y" localSheetId="8" hidden="1">{#N/A,#N/A,TRUE,"Cover";#N/A,#N/A,TRUE,"Conts";#N/A,#N/A,TRUE,"VOS";#N/A,#N/A,TRUE,"Warrington";#N/A,#N/A,TRUE,"Widnes"}</definedName>
    <definedName name="p7y" hidden="1">{#N/A,#N/A,TRUE,"Cover";#N/A,#N/A,TRUE,"Conts";#N/A,#N/A,TRUE,"VOS";#N/A,#N/A,TRUE,"Warrington";#N/A,#N/A,TRUE,"Widnes"}</definedName>
    <definedName name="pafegseg" localSheetId="9" hidden="1">{#N/A,#N/A,TRUE,"Cover";#N/A,#N/A,TRUE,"Conts";#N/A,#N/A,TRUE,"VOS";#N/A,#N/A,TRUE,"Warrington";#N/A,#N/A,TRUE,"Widnes"}</definedName>
    <definedName name="pafegseg" localSheetId="4" hidden="1">{#N/A,#N/A,TRUE,"Cover";#N/A,#N/A,TRUE,"Conts";#N/A,#N/A,TRUE,"VOS";#N/A,#N/A,TRUE,"Warrington";#N/A,#N/A,TRUE,"Widnes"}</definedName>
    <definedName name="pafegseg" localSheetId="19" hidden="1">{#N/A,#N/A,TRUE,"Cover";#N/A,#N/A,TRUE,"Conts";#N/A,#N/A,TRUE,"VOS";#N/A,#N/A,TRUE,"Warrington";#N/A,#N/A,TRUE,"Widnes"}</definedName>
    <definedName name="pafegseg" localSheetId="11" hidden="1">{#N/A,#N/A,TRUE,"Cover";#N/A,#N/A,TRUE,"Conts";#N/A,#N/A,TRUE,"VOS";#N/A,#N/A,TRUE,"Warrington";#N/A,#N/A,TRUE,"Widnes"}</definedName>
    <definedName name="pafegseg" localSheetId="7" hidden="1">{#N/A,#N/A,TRUE,"Cover";#N/A,#N/A,TRUE,"Conts";#N/A,#N/A,TRUE,"VOS";#N/A,#N/A,TRUE,"Warrington";#N/A,#N/A,TRUE,"Widnes"}</definedName>
    <definedName name="pafegseg" localSheetId="18" hidden="1">{#N/A,#N/A,TRUE,"Cover";#N/A,#N/A,TRUE,"Conts";#N/A,#N/A,TRUE,"VOS";#N/A,#N/A,TRUE,"Warrington";#N/A,#N/A,TRUE,"Widnes"}</definedName>
    <definedName name="pafegseg" localSheetId="3" hidden="1">{#N/A,#N/A,TRUE,"Cover";#N/A,#N/A,TRUE,"Conts";#N/A,#N/A,TRUE,"VOS";#N/A,#N/A,TRUE,"Warrington";#N/A,#N/A,TRUE,"Widnes"}</definedName>
    <definedName name="pafegseg" localSheetId="8" hidden="1">{#N/A,#N/A,TRUE,"Cover";#N/A,#N/A,TRUE,"Conts";#N/A,#N/A,TRUE,"VOS";#N/A,#N/A,TRUE,"Warrington";#N/A,#N/A,TRUE,"Widnes"}</definedName>
    <definedName name="pafegseg" hidden="1">{#N/A,#N/A,TRUE,"Cover";#N/A,#N/A,TRUE,"Conts";#N/A,#N/A,TRUE,"VOS";#N/A,#N/A,TRUE,"Warrington";#N/A,#N/A,TRUE,"Widnes"}</definedName>
    <definedName name="PAM" localSheetId="26">#REF!</definedName>
    <definedName name="PAM" localSheetId="25">#REF!</definedName>
    <definedName name="PAM">#REF!</definedName>
    <definedName name="PAN_TILES" localSheetId="9">#REF!</definedName>
    <definedName name="PAN_TILES" localSheetId="7">#REF!</definedName>
    <definedName name="PAN_TILES">#REF!</definedName>
    <definedName name="PANEL">#REF!</definedName>
    <definedName name="Pavement_Type" localSheetId="9">[17]Road_Schedule!$Q$4:$X$6</definedName>
    <definedName name="Pavement_Type" localSheetId="3">[18]Road_Schedule!$Q$4:$X$6</definedName>
    <definedName name="Pavement_Type">[17]Road_Schedule!$Q$4:$X$6</definedName>
    <definedName name="PCA" localSheetId="9" hidden="1">{#N/A,#N/A,FALSE,"C3";#N/A,#N/A,FALSE,"D2-17";#N/A,#N/A,FALSE,"C2-17";#N/A,#N/A,FALSE,"C2-CIVIL";#N/A,#N/A,FALSE,"D1-C1 contract";#N/A,#N/A,FALSE,"D1-CIVIL";#N/A,#N/A,FALSE,"C1 hourly";#N/A,#N/A,FALSE,"C1 contract";#N/A,#N/A,FALSE,"D1-C1 hourly"}</definedName>
    <definedName name="PCA" localSheetId="4" hidden="1">{#N/A,#N/A,FALSE,"C3";#N/A,#N/A,FALSE,"D2-17";#N/A,#N/A,FALSE,"C2-17";#N/A,#N/A,FALSE,"C2-CIVIL";#N/A,#N/A,FALSE,"D1-C1 contract";#N/A,#N/A,FALSE,"D1-CIVIL";#N/A,#N/A,FALSE,"C1 hourly";#N/A,#N/A,FALSE,"C1 contract";#N/A,#N/A,FALSE,"D1-C1 hourly"}</definedName>
    <definedName name="PCA" localSheetId="19" hidden="1">{#N/A,#N/A,FALSE,"C3";#N/A,#N/A,FALSE,"D2-17";#N/A,#N/A,FALSE,"C2-17";#N/A,#N/A,FALSE,"C2-CIVIL";#N/A,#N/A,FALSE,"D1-C1 contract";#N/A,#N/A,FALSE,"D1-CIVIL";#N/A,#N/A,FALSE,"C1 hourly";#N/A,#N/A,FALSE,"C1 contract";#N/A,#N/A,FALSE,"D1-C1 hourly"}</definedName>
    <definedName name="PCA" localSheetId="11" hidden="1">{#N/A,#N/A,FALSE,"C3";#N/A,#N/A,FALSE,"D2-17";#N/A,#N/A,FALSE,"C2-17";#N/A,#N/A,FALSE,"C2-CIVIL";#N/A,#N/A,FALSE,"D1-C1 contract";#N/A,#N/A,FALSE,"D1-CIVIL";#N/A,#N/A,FALSE,"C1 hourly";#N/A,#N/A,FALSE,"C1 contract";#N/A,#N/A,FALSE,"D1-C1 hourly"}</definedName>
    <definedName name="PCA" localSheetId="7" hidden="1">{#N/A,#N/A,FALSE,"C3";#N/A,#N/A,FALSE,"D2-17";#N/A,#N/A,FALSE,"C2-17";#N/A,#N/A,FALSE,"C2-CIVIL";#N/A,#N/A,FALSE,"D1-C1 contract";#N/A,#N/A,FALSE,"D1-CIVIL";#N/A,#N/A,FALSE,"C1 hourly";#N/A,#N/A,FALSE,"C1 contract";#N/A,#N/A,FALSE,"D1-C1 hourly"}</definedName>
    <definedName name="PCA" localSheetId="18" hidden="1">{#N/A,#N/A,FALSE,"C3";#N/A,#N/A,FALSE,"D2-17";#N/A,#N/A,FALSE,"C2-17";#N/A,#N/A,FALSE,"C2-CIVIL";#N/A,#N/A,FALSE,"D1-C1 contract";#N/A,#N/A,FALSE,"D1-CIVIL";#N/A,#N/A,FALSE,"C1 hourly";#N/A,#N/A,FALSE,"C1 contract";#N/A,#N/A,FALSE,"D1-C1 hourly"}</definedName>
    <definedName name="PCA" localSheetId="3" hidden="1">{#N/A,#N/A,FALSE,"C3";#N/A,#N/A,FALSE,"D2-17";#N/A,#N/A,FALSE,"C2-17";#N/A,#N/A,FALSE,"C2-CIVIL";#N/A,#N/A,FALSE,"D1-C1 contract";#N/A,#N/A,FALSE,"D1-CIVIL";#N/A,#N/A,FALSE,"C1 hourly";#N/A,#N/A,FALSE,"C1 contract";#N/A,#N/A,FALSE,"D1-C1 hourly"}</definedName>
    <definedName name="PCA" localSheetId="8"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CT">'[43]9008'!#REF!</definedName>
    <definedName name="PDDO609">[1]BASE!$F$1292:$AF$1396</definedName>
    <definedName name="PDMGR608">[1]BASE!$F$1108:$AF$1212</definedName>
    <definedName name="pdpdls" hidden="1">#REF!</definedName>
    <definedName name="pedestals">#REF!</definedName>
    <definedName name="perbolag" localSheetId="9" hidden="1">{#N/A,#N/A,FALSE,"intag";#N/A,#N/A,FALSE,"budg";#N/A,#N/A,FALSE,"samtl"}</definedName>
    <definedName name="perbolag" localSheetId="4" hidden="1">{#N/A,#N/A,FALSE,"intag";#N/A,#N/A,FALSE,"budg";#N/A,#N/A,FALSE,"samtl"}</definedName>
    <definedName name="perbolag" localSheetId="19" hidden="1">{#N/A,#N/A,FALSE,"intag";#N/A,#N/A,FALSE,"budg";#N/A,#N/A,FALSE,"samtl"}</definedName>
    <definedName name="perbolag" localSheetId="11" hidden="1">{#N/A,#N/A,FALSE,"intag";#N/A,#N/A,FALSE,"budg";#N/A,#N/A,FALSE,"samtl"}</definedName>
    <definedName name="perbolag" localSheetId="7" hidden="1">{#N/A,#N/A,FALSE,"intag";#N/A,#N/A,FALSE,"budg";#N/A,#N/A,FALSE,"samtl"}</definedName>
    <definedName name="perbolag" localSheetId="18" hidden="1">{#N/A,#N/A,FALSE,"intag";#N/A,#N/A,FALSE,"budg";#N/A,#N/A,FALSE,"samtl"}</definedName>
    <definedName name="perbolag" localSheetId="3" hidden="1">{#N/A,#N/A,FALSE,"intag";#N/A,#N/A,FALSE,"budg";#N/A,#N/A,FALSE,"samtl"}</definedName>
    <definedName name="perbolag" localSheetId="8" hidden="1">{#N/A,#N/A,FALSE,"intag";#N/A,#N/A,FALSE,"budg";#N/A,#N/A,FALSE,"samtl"}</definedName>
    <definedName name="perbolag" hidden="1">{#N/A,#N/A,FALSE,"intag";#N/A,#N/A,FALSE,"budg";#N/A,#N/A,FALSE,"samtl"}</definedName>
    <definedName name="perbolagneu" localSheetId="9" hidden="1">{#N/A,#N/A,FALSE,"intag";#N/A,#N/A,FALSE,"budg";#N/A,#N/A,FALSE,"samtl"}</definedName>
    <definedName name="perbolagneu" localSheetId="4" hidden="1">{#N/A,#N/A,FALSE,"intag";#N/A,#N/A,FALSE,"budg";#N/A,#N/A,FALSE,"samtl"}</definedName>
    <definedName name="perbolagneu" localSheetId="19" hidden="1">{#N/A,#N/A,FALSE,"intag";#N/A,#N/A,FALSE,"budg";#N/A,#N/A,FALSE,"samtl"}</definedName>
    <definedName name="perbolagneu" localSheetId="11" hidden="1">{#N/A,#N/A,FALSE,"intag";#N/A,#N/A,FALSE,"budg";#N/A,#N/A,FALSE,"samtl"}</definedName>
    <definedName name="perbolagneu" localSheetId="7" hidden="1">{#N/A,#N/A,FALSE,"intag";#N/A,#N/A,FALSE,"budg";#N/A,#N/A,FALSE,"samtl"}</definedName>
    <definedName name="perbolagneu" localSheetId="18" hidden="1">{#N/A,#N/A,FALSE,"intag";#N/A,#N/A,FALSE,"budg";#N/A,#N/A,FALSE,"samtl"}</definedName>
    <definedName name="perbolagneu" localSheetId="3" hidden="1">{#N/A,#N/A,FALSE,"intag";#N/A,#N/A,FALSE,"budg";#N/A,#N/A,FALSE,"samtl"}</definedName>
    <definedName name="perbolagneu" localSheetId="8" hidden="1">{#N/A,#N/A,FALSE,"intag";#N/A,#N/A,FALSE,"budg";#N/A,#N/A,FALSE,"samtl"}</definedName>
    <definedName name="perbolagneu" hidden="1">{#N/A,#N/A,FALSE,"intag";#N/A,#N/A,FALSE,"budg";#N/A,#N/A,FALSE,"samtl"}</definedName>
    <definedName name="Period_Return">[37]Table!$D$2</definedName>
    <definedName name="PG">#REF!</definedName>
    <definedName name="PhaseCode" localSheetId="9">'[24]Fill this out first...'!$D$17</definedName>
    <definedName name="PhaseCode">'[24]Fill this out first...'!$D$17</definedName>
    <definedName name="PILE_1_MOOR" localSheetId="9">'[38]Moorgate Piling'!$O$5</definedName>
    <definedName name="PILE_1_MOOR" localSheetId="3">'[39]Moorgate Piling'!$O$5</definedName>
    <definedName name="PILE_1_MOOR">'[38]Moorgate Piling'!$O$5</definedName>
    <definedName name="PILE_10_Moor" localSheetId="9">'[38]Moorgate Piling'!$O$236</definedName>
    <definedName name="PILE_10_Moor" localSheetId="3">'[39]Moorgate Piling'!$O$236</definedName>
    <definedName name="PILE_10_Moor">'[38]Moorgate Piling'!$O$236</definedName>
    <definedName name="PILE_11_Moor" localSheetId="9">'[38]Moorgate Piling'!$O$250</definedName>
    <definedName name="PILE_11_Moor" localSheetId="3">'[39]Moorgate Piling'!$O$250</definedName>
    <definedName name="PILE_11_Moor">'[38]Moorgate Piling'!$O$250</definedName>
    <definedName name="PILE_12_Moor" localSheetId="9">'[38]Moorgate Piling'!$O$264</definedName>
    <definedName name="PILE_12_Moor" localSheetId="3">'[39]Moorgate Piling'!$O$264</definedName>
    <definedName name="PILE_12_Moor">'[38]Moorgate Piling'!$O$264</definedName>
    <definedName name="PILE_2_LUL" localSheetId="9">'[38]Moorgate Piling'!$O$85</definedName>
    <definedName name="PILE_2_LUL" localSheetId="3">'[39]Moorgate Piling'!$O$85</definedName>
    <definedName name="PILE_2_LUL">'[38]Moorgate Piling'!$O$85</definedName>
    <definedName name="PILE_2_Moor" localSheetId="9">'[38]Moorgate Piling'!$O$45</definedName>
    <definedName name="PILE_2_Moor" localSheetId="3">'[39]Moorgate Piling'!$O$45</definedName>
    <definedName name="PILE_2_Moor">'[38]Moorgate Piling'!$O$45</definedName>
    <definedName name="PILE_2a_LUL" localSheetId="9">'[38]Moorgate Piling'!$O$125</definedName>
    <definedName name="PILE_2a_LUL" localSheetId="3">'[39]Moorgate Piling'!$O$125</definedName>
    <definedName name="PILE_2a_LUL">'[38]Moorgate Piling'!$O$125</definedName>
    <definedName name="PILE_3_Moor" localSheetId="9">'[38]Moorgate Piling'!$O$170</definedName>
    <definedName name="PILE_3_Moor" localSheetId="3">'[39]Moorgate Piling'!$O$170</definedName>
    <definedName name="PILE_3_Moor">'[38]Moorgate Piling'!$O$170</definedName>
    <definedName name="PILE_4_Moor" localSheetId="9">'[38]Moorgate Piling'!$O$192</definedName>
    <definedName name="PILE_4_Moor" localSheetId="3">'[39]Moorgate Piling'!$O$192</definedName>
    <definedName name="PILE_4_Moor">'[38]Moorgate Piling'!$O$192</definedName>
    <definedName name="PILE_5_Moor" localSheetId="9">'[38]Moorgate Piling'!$O$201</definedName>
    <definedName name="PILE_5_Moor" localSheetId="3">'[39]Moorgate Piling'!$O$201</definedName>
    <definedName name="PILE_5_Moor">'[38]Moorgate Piling'!$O$201</definedName>
    <definedName name="PILE_6_Moor" localSheetId="9">'[38]Moorgate Piling'!$O$208</definedName>
    <definedName name="PILE_6_Moor" localSheetId="3">'[39]Moorgate Piling'!$O$208</definedName>
    <definedName name="PILE_6_Moor">'[38]Moorgate Piling'!$O$208</definedName>
    <definedName name="PILE_7_Moor" localSheetId="9">'[38]Moorgate Piling'!$O$215</definedName>
    <definedName name="PILE_7_Moor" localSheetId="3">'[39]Moorgate Piling'!$O$215</definedName>
    <definedName name="PILE_7_Moor">'[38]Moorgate Piling'!$O$215</definedName>
    <definedName name="PILE_8_Moor" localSheetId="9">'[38]Moorgate Piling'!$O$222</definedName>
    <definedName name="PILE_8_Moor" localSheetId="3">'[39]Moorgate Piling'!$O$222</definedName>
    <definedName name="PILE_8_Moor">'[38]Moorgate Piling'!$O$222</definedName>
    <definedName name="PILE_9_Moor" localSheetId="9">'[38]Moorgate Piling'!$O$229</definedName>
    <definedName name="PILE_9_Moor" localSheetId="3">'[39]Moorgate Piling'!$O$229</definedName>
    <definedName name="PILE_9_Moor">'[38]Moorgate Piling'!$O$229</definedName>
    <definedName name="PIPE">'[1]POWERPOINT REFORMATED'!$C$144:$M$171</definedName>
    <definedName name="PipeClass" localSheetId="9">'[17]CESMM3 class'!$B$7:$C$14</definedName>
    <definedName name="PipeClass" localSheetId="3">'[18]CESMM3 class'!$B$7:$C$14</definedName>
    <definedName name="PipeClass">'[17]CESMM3 class'!$B$7:$C$14</definedName>
    <definedName name="PIPENG617">[1]BASE!$F$1844:$AF$1948</definedName>
    <definedName name="PipeSize" localSheetId="9">'[44]Pipe Schedule'!$C$7:$W$15</definedName>
    <definedName name="PipeSize" localSheetId="7">'[44]Pipe Schedule'!$C$7:$W$15</definedName>
    <definedName name="PipeSize">'[44]Pipe Schedule'!$C$7:$W$15</definedName>
    <definedName name="PipeSizeFRP" localSheetId="9">'[44]Pipe Schedule'!$B$44:$Q$88</definedName>
    <definedName name="PipeSizeFRP" localSheetId="7">'[44]Pipe Schedule'!$B$44:$Q$88</definedName>
    <definedName name="PipeSizeFRP">'[44]Pipe Schedule'!$B$44:$Q$88</definedName>
    <definedName name="Pkg_col" localSheetId="9">#REF!</definedName>
    <definedName name="Pkg_col" localSheetId="7">#REF!</definedName>
    <definedName name="Pkg_col">#REF!</definedName>
    <definedName name="pkml" localSheetId="9" hidden="1">{#N/A,#N/A,TRUE,"Cover";#N/A,#N/A,TRUE,"Conts";#N/A,#N/A,TRUE,"VOS";#N/A,#N/A,TRUE,"Warrington";#N/A,#N/A,TRUE,"Widnes"}</definedName>
    <definedName name="pkml" localSheetId="4" hidden="1">{#N/A,#N/A,TRUE,"Cover";#N/A,#N/A,TRUE,"Conts";#N/A,#N/A,TRUE,"VOS";#N/A,#N/A,TRUE,"Warrington";#N/A,#N/A,TRUE,"Widnes"}</definedName>
    <definedName name="pkml" localSheetId="19" hidden="1">{#N/A,#N/A,TRUE,"Cover";#N/A,#N/A,TRUE,"Conts";#N/A,#N/A,TRUE,"VOS";#N/A,#N/A,TRUE,"Warrington";#N/A,#N/A,TRUE,"Widnes"}</definedName>
    <definedName name="pkml" localSheetId="11" hidden="1">{#N/A,#N/A,TRUE,"Cover";#N/A,#N/A,TRUE,"Conts";#N/A,#N/A,TRUE,"VOS";#N/A,#N/A,TRUE,"Warrington";#N/A,#N/A,TRUE,"Widnes"}</definedName>
    <definedName name="pkml" localSheetId="7" hidden="1">{#N/A,#N/A,TRUE,"Cover";#N/A,#N/A,TRUE,"Conts";#N/A,#N/A,TRUE,"VOS";#N/A,#N/A,TRUE,"Warrington";#N/A,#N/A,TRUE,"Widnes"}</definedName>
    <definedName name="pkml" localSheetId="18" hidden="1">{#N/A,#N/A,TRUE,"Cover";#N/A,#N/A,TRUE,"Conts";#N/A,#N/A,TRUE,"VOS";#N/A,#N/A,TRUE,"Warrington";#N/A,#N/A,TRUE,"Widnes"}</definedName>
    <definedName name="pkml" localSheetId="3" hidden="1">{#N/A,#N/A,TRUE,"Cover";#N/A,#N/A,TRUE,"Conts";#N/A,#N/A,TRUE,"VOS";#N/A,#N/A,TRUE,"Warrington";#N/A,#N/A,TRUE,"Widnes"}</definedName>
    <definedName name="pkml" localSheetId="8" hidden="1">{#N/A,#N/A,TRUE,"Cover";#N/A,#N/A,TRUE,"Conts";#N/A,#N/A,TRUE,"VOS";#N/A,#N/A,TRUE,"Warrington";#N/A,#N/A,TRUE,"Widnes"}</definedName>
    <definedName name="pkml" hidden="1">{#N/A,#N/A,TRUE,"Cover";#N/A,#N/A,TRUE,"Conts";#N/A,#N/A,TRUE,"VOS";#N/A,#N/A,TRUE,"Warrington";#N/A,#N/A,TRUE,"Widnes"}</definedName>
    <definedName name="PLAN">'[1]POWERPOINT REFORMATED'!$C$172:$M$199</definedName>
    <definedName name="PLANNED">#REF!</definedName>
    <definedName name="PLANT_PART" localSheetId="9">[34]RATES!$E$66</definedName>
    <definedName name="PLANT_PART" localSheetId="3">[35]RATES!$E$66</definedName>
    <definedName name="PLANT_PART">[34]RATES!$E$66</definedName>
    <definedName name="PLANT_UPLIFT" localSheetId="9">[34]RATES!$G$66</definedName>
    <definedName name="PLANT_UPLIFT" localSheetId="3">[35]RATES!$G$66</definedName>
    <definedName name="PLANT_UPLIFT">[34]RATES!$G$66</definedName>
    <definedName name="PLAT" localSheetId="9" hidden="1">{#N/A,#N/A,TRUE,"Cover";#N/A,#N/A,TRUE,"Conts";#N/A,#N/A,TRUE,"VOS";#N/A,#N/A,TRUE,"Warrington";#N/A,#N/A,TRUE,"Widnes"}</definedName>
    <definedName name="PLAT" localSheetId="4" hidden="1">{#N/A,#N/A,TRUE,"Cover";#N/A,#N/A,TRUE,"Conts";#N/A,#N/A,TRUE,"VOS";#N/A,#N/A,TRUE,"Warrington";#N/A,#N/A,TRUE,"Widnes"}</definedName>
    <definedName name="PLAT" localSheetId="19" hidden="1">{#N/A,#N/A,TRUE,"Cover";#N/A,#N/A,TRUE,"Conts";#N/A,#N/A,TRUE,"VOS";#N/A,#N/A,TRUE,"Warrington";#N/A,#N/A,TRUE,"Widnes"}</definedName>
    <definedName name="PLAT" localSheetId="11" hidden="1">{#N/A,#N/A,TRUE,"Cover";#N/A,#N/A,TRUE,"Conts";#N/A,#N/A,TRUE,"VOS";#N/A,#N/A,TRUE,"Warrington";#N/A,#N/A,TRUE,"Widnes"}</definedName>
    <definedName name="PLAT" localSheetId="7" hidden="1">{#N/A,#N/A,TRUE,"Cover";#N/A,#N/A,TRUE,"Conts";#N/A,#N/A,TRUE,"VOS";#N/A,#N/A,TRUE,"Warrington";#N/A,#N/A,TRUE,"Widnes"}</definedName>
    <definedName name="PLAT" localSheetId="18" hidden="1">{#N/A,#N/A,TRUE,"Cover";#N/A,#N/A,TRUE,"Conts";#N/A,#N/A,TRUE,"VOS";#N/A,#N/A,TRUE,"Warrington";#N/A,#N/A,TRUE,"Widnes"}</definedName>
    <definedName name="PLAT" localSheetId="3" hidden="1">{#N/A,#N/A,TRUE,"Cover";#N/A,#N/A,TRUE,"Conts";#N/A,#N/A,TRUE,"VOS";#N/A,#N/A,TRUE,"Warrington";#N/A,#N/A,TRUE,"Widnes"}</definedName>
    <definedName name="PLAT" localSheetId="8" hidden="1">{#N/A,#N/A,TRUE,"Cover";#N/A,#N/A,TRUE,"Conts";#N/A,#N/A,TRUE,"VOS";#N/A,#N/A,TRUE,"Warrington";#N/A,#N/A,TRUE,"Widnes"}</definedName>
    <definedName name="PLAT" hidden="1">{#N/A,#N/A,TRUE,"Cover";#N/A,#N/A,TRUE,"Conts";#N/A,#N/A,TRUE,"VOS";#N/A,#N/A,TRUE,"Warrington";#N/A,#N/A,TRUE,"Widnes"}</definedName>
    <definedName name="PLATFORM" localSheetId="9" hidden="1">{#N/A,#N/A,TRUE,"Cover";#N/A,#N/A,TRUE,"Conts";#N/A,#N/A,TRUE,"VOS";#N/A,#N/A,TRUE,"Warrington";#N/A,#N/A,TRUE,"Widnes"}</definedName>
    <definedName name="PLATFORM" localSheetId="4" hidden="1">{#N/A,#N/A,TRUE,"Cover";#N/A,#N/A,TRUE,"Conts";#N/A,#N/A,TRUE,"VOS";#N/A,#N/A,TRUE,"Warrington";#N/A,#N/A,TRUE,"Widnes"}</definedName>
    <definedName name="PLATFORM" localSheetId="19" hidden="1">{#N/A,#N/A,TRUE,"Cover";#N/A,#N/A,TRUE,"Conts";#N/A,#N/A,TRUE,"VOS";#N/A,#N/A,TRUE,"Warrington";#N/A,#N/A,TRUE,"Widnes"}</definedName>
    <definedName name="PLATFORM" localSheetId="11" hidden="1">{#N/A,#N/A,TRUE,"Cover";#N/A,#N/A,TRUE,"Conts";#N/A,#N/A,TRUE,"VOS";#N/A,#N/A,TRUE,"Warrington";#N/A,#N/A,TRUE,"Widnes"}</definedName>
    <definedName name="PLATFORM" localSheetId="7" hidden="1">{#N/A,#N/A,TRUE,"Cover";#N/A,#N/A,TRUE,"Conts";#N/A,#N/A,TRUE,"VOS";#N/A,#N/A,TRUE,"Warrington";#N/A,#N/A,TRUE,"Widnes"}</definedName>
    <definedName name="PLATFORM" localSheetId="18" hidden="1">{#N/A,#N/A,TRUE,"Cover";#N/A,#N/A,TRUE,"Conts";#N/A,#N/A,TRUE,"VOS";#N/A,#N/A,TRUE,"Warrington";#N/A,#N/A,TRUE,"Widnes"}</definedName>
    <definedName name="PLATFORM" localSheetId="3" hidden="1">{#N/A,#N/A,TRUE,"Cover";#N/A,#N/A,TRUE,"Conts";#N/A,#N/A,TRUE,"VOS";#N/A,#N/A,TRUE,"Warrington";#N/A,#N/A,TRUE,"Widnes"}</definedName>
    <definedName name="PLATFORM" localSheetId="8" hidden="1">{#N/A,#N/A,TRUE,"Cover";#N/A,#N/A,TRUE,"Conts";#N/A,#N/A,TRUE,"VOS";#N/A,#N/A,TRUE,"Warrington";#N/A,#N/A,TRUE,"Widnes"}</definedName>
    <definedName name="PLATFORM" hidden="1">{#N/A,#N/A,TRUE,"Cover";#N/A,#N/A,TRUE,"Conts";#N/A,#N/A,TRUE,"VOS";#N/A,#N/A,TRUE,"Warrington";#N/A,#N/A,TRUE,"Widnes"}</definedName>
    <definedName name="PLJK" hidden="1">#REF!</definedName>
    <definedName name="pmlr27" localSheetId="9">[45]Rates!$M$252</definedName>
    <definedName name="pmlr27" localSheetId="3">[46]Rates!$M$252</definedName>
    <definedName name="pmlr27">[45]Rates!$M$252</definedName>
    <definedName name="pmlr28" localSheetId="9">[45]Rates!$M$257</definedName>
    <definedName name="pmlr28" localSheetId="3">[46]Rates!$M$257</definedName>
    <definedName name="pmlr28">[45]Rates!$M$257</definedName>
    <definedName name="pmlr29" localSheetId="9">[45]Rates!$M$262</definedName>
    <definedName name="pmlr29" localSheetId="3">[46]Rates!$M$262</definedName>
    <definedName name="pmlr29">[45]Rates!$M$262</definedName>
    <definedName name="pmlr63" localSheetId="9">[45]Rates!$M$770</definedName>
    <definedName name="pmlr63" localSheetId="3">[46]Rates!$M$770</definedName>
    <definedName name="pmlr63">[45]Rates!$M$770</definedName>
    <definedName name="point1" localSheetId="9">#REF!</definedName>
    <definedName name="point1" localSheetId="7">#REF!</definedName>
    <definedName name="point1">#REF!</definedName>
    <definedName name="pojboijioljn" localSheetId="9" hidden="1">{#N/A,#N/A,TRUE,"Cover";#N/A,#N/A,TRUE,"Conts";#N/A,#N/A,TRUE,"VOS";#N/A,#N/A,TRUE,"Warrington";#N/A,#N/A,TRUE,"Widnes"}</definedName>
    <definedName name="pojboijioljn" localSheetId="4" hidden="1">{#N/A,#N/A,TRUE,"Cover";#N/A,#N/A,TRUE,"Conts";#N/A,#N/A,TRUE,"VOS";#N/A,#N/A,TRUE,"Warrington";#N/A,#N/A,TRUE,"Widnes"}</definedName>
    <definedName name="pojboijioljn" localSheetId="19" hidden="1">{#N/A,#N/A,TRUE,"Cover";#N/A,#N/A,TRUE,"Conts";#N/A,#N/A,TRUE,"VOS";#N/A,#N/A,TRUE,"Warrington";#N/A,#N/A,TRUE,"Widnes"}</definedName>
    <definedName name="pojboijioljn" localSheetId="11" hidden="1">{#N/A,#N/A,TRUE,"Cover";#N/A,#N/A,TRUE,"Conts";#N/A,#N/A,TRUE,"VOS";#N/A,#N/A,TRUE,"Warrington";#N/A,#N/A,TRUE,"Widnes"}</definedName>
    <definedName name="pojboijioljn" localSheetId="7" hidden="1">{#N/A,#N/A,TRUE,"Cover";#N/A,#N/A,TRUE,"Conts";#N/A,#N/A,TRUE,"VOS";#N/A,#N/A,TRUE,"Warrington";#N/A,#N/A,TRUE,"Widnes"}</definedName>
    <definedName name="pojboijioljn" localSheetId="18" hidden="1">{#N/A,#N/A,TRUE,"Cover";#N/A,#N/A,TRUE,"Conts";#N/A,#N/A,TRUE,"VOS";#N/A,#N/A,TRUE,"Warrington";#N/A,#N/A,TRUE,"Widnes"}</definedName>
    <definedName name="pojboijioljn" localSheetId="3" hidden="1">{#N/A,#N/A,TRUE,"Cover";#N/A,#N/A,TRUE,"Conts";#N/A,#N/A,TRUE,"VOS";#N/A,#N/A,TRUE,"Warrington";#N/A,#N/A,TRUE,"Widnes"}</definedName>
    <definedName name="pojboijioljn" localSheetId="8" hidden="1">{#N/A,#N/A,TRUE,"Cover";#N/A,#N/A,TRUE,"Conts";#N/A,#N/A,TRUE,"VOS";#N/A,#N/A,TRUE,"Warrington";#N/A,#N/A,TRUE,"Widnes"}</definedName>
    <definedName name="pojboijioljn" hidden="1">{#N/A,#N/A,TRUE,"Cover";#N/A,#N/A,TRUE,"Conts";#N/A,#N/A,TRUE,"VOS";#N/A,#N/A,TRUE,"Warrington";#N/A,#N/A,TRUE,"Widnes"}</definedName>
    <definedName name="Pos_Neg_Obs" localSheetId="9">#REF!</definedName>
    <definedName name="Pos_Neg_Obs" localSheetId="4">#REF!</definedName>
    <definedName name="Pos_Neg_Obs" localSheetId="19">#REF!</definedName>
    <definedName name="Pos_Neg_Obs" localSheetId="7">#REF!</definedName>
    <definedName name="Pos_Neg_Obs" localSheetId="3">#REF!</definedName>
    <definedName name="Pos_Neg_Obs">#REF!</definedName>
    <definedName name="PP">#REF!</definedName>
    <definedName name="ppok" localSheetId="9" hidden="1">{#N/A,#N/A,TRUE,"Cover";#N/A,#N/A,TRUE,"Conts";#N/A,#N/A,TRUE,"VOS";#N/A,#N/A,TRUE,"Warrington";#N/A,#N/A,TRUE,"Widnes"}</definedName>
    <definedName name="ppok" localSheetId="4" hidden="1">{#N/A,#N/A,TRUE,"Cover";#N/A,#N/A,TRUE,"Conts";#N/A,#N/A,TRUE,"VOS";#N/A,#N/A,TRUE,"Warrington";#N/A,#N/A,TRUE,"Widnes"}</definedName>
    <definedName name="ppok" localSheetId="19" hidden="1">{#N/A,#N/A,TRUE,"Cover";#N/A,#N/A,TRUE,"Conts";#N/A,#N/A,TRUE,"VOS";#N/A,#N/A,TRUE,"Warrington";#N/A,#N/A,TRUE,"Widnes"}</definedName>
    <definedName name="ppok" localSheetId="11" hidden="1">{#N/A,#N/A,TRUE,"Cover";#N/A,#N/A,TRUE,"Conts";#N/A,#N/A,TRUE,"VOS";#N/A,#N/A,TRUE,"Warrington";#N/A,#N/A,TRUE,"Widnes"}</definedName>
    <definedName name="ppok" localSheetId="7" hidden="1">{#N/A,#N/A,TRUE,"Cover";#N/A,#N/A,TRUE,"Conts";#N/A,#N/A,TRUE,"VOS";#N/A,#N/A,TRUE,"Warrington";#N/A,#N/A,TRUE,"Widnes"}</definedName>
    <definedName name="ppok" localSheetId="18" hidden="1">{#N/A,#N/A,TRUE,"Cover";#N/A,#N/A,TRUE,"Conts";#N/A,#N/A,TRUE,"VOS";#N/A,#N/A,TRUE,"Warrington";#N/A,#N/A,TRUE,"Widnes"}</definedName>
    <definedName name="ppok" localSheetId="3" hidden="1">{#N/A,#N/A,TRUE,"Cover";#N/A,#N/A,TRUE,"Conts";#N/A,#N/A,TRUE,"VOS";#N/A,#N/A,TRUE,"Warrington";#N/A,#N/A,TRUE,"Widnes"}</definedName>
    <definedName name="ppok" localSheetId="8" hidden="1">{#N/A,#N/A,TRUE,"Cover";#N/A,#N/A,TRUE,"Conts";#N/A,#N/A,TRUE,"VOS";#N/A,#N/A,TRUE,"Warrington";#N/A,#N/A,TRUE,"Widnes"}</definedName>
    <definedName name="ppok" hidden="1">{#N/A,#N/A,TRUE,"Cover";#N/A,#N/A,TRUE,"Conts";#N/A,#N/A,TRUE,"VOS";#N/A,#N/A,TRUE,"Warrington";#N/A,#N/A,TRUE,"Widnes"}</definedName>
    <definedName name="pr">#REF!</definedName>
    <definedName name="PrevYears" localSheetId="9">'[24]Fill this out first...'!#REF!</definedName>
    <definedName name="PrevYears">'[24]Fill this out first...'!#REF!</definedName>
    <definedName name="_xlnm.Print_Area" localSheetId="20">CCO!$B$2:$K$16</definedName>
    <definedName name="_xlnm.Print_Area" localSheetId="9">'FIR Summary'!$A$2:$H$299</definedName>
    <definedName name="_xlnm.Print_Area" localSheetId="0">'General Information'!$B$2:$F$24</definedName>
    <definedName name="_xlnm.Print_Area" localSheetId="4">HSE!$B$2:$AJ$30</definedName>
    <definedName name="_xlnm.Print_Area" localSheetId="5">'HSE-Stat'!$B$2:$J$22</definedName>
    <definedName name="_xlnm.Print_Area" localSheetId="12">'Invoice Log'!$C$2:$AH$23</definedName>
    <definedName name="_xlnm.Print_Area" localSheetId="19">Issues!$B$3:$K$15</definedName>
    <definedName name="_xlnm.Print_Area" localSheetId="16">Manpower!$B$3:$AC$26</definedName>
    <definedName name="_xlnm.Print_Area" localSheetId="11">'Material Status'!$B$2:$Z$112</definedName>
    <definedName name="_xlnm.Print_Area" localSheetId="13">Milestones!$B$2:$I$11</definedName>
    <definedName name="_xlnm.Print_Area" localSheetId="26">'OLD BOQ'!$A$1:$H$608</definedName>
    <definedName name="_xlnm.Print_Area" localSheetId="15">'Physical-Chart Data'!$B$2:$M$30</definedName>
    <definedName name="_xlnm.Print_Area" localSheetId="10">Procurement!$B$2:$T$31</definedName>
    <definedName name="_xlnm.Print_Area" localSheetId="14">Progress!$B$2:$Q$16</definedName>
    <definedName name="_xlnm.Print_Area" localSheetId="6">Quality!$A$1:$AG$52</definedName>
    <definedName name="_xlnm.Print_Area" localSheetId="7">'Quality-Stat'!$B$2:$H$47</definedName>
    <definedName name="_xlnm.Print_Area" localSheetId="18">'Risk Register'!$B$2:$AH$52</definedName>
    <definedName name="_xlnm.Print_Area" localSheetId="2">SPI!$B$2:$I$25</definedName>
    <definedName name="_xlnm.Print_Area" localSheetId="25">'STANDBY BOQ'!$A$1:$H$600</definedName>
    <definedName name="_xlnm.Print_Area" localSheetId="21">Testing!$B$2:$M$8</definedName>
    <definedName name="_xlnm.Print_Area" localSheetId="24">'TOTAL ITEMS FOR ZONE A&amp;B'!$A$1:$D$14</definedName>
    <definedName name="_xlnm.Print_Area" localSheetId="17">'Weekly Manpower'!$B$3:$CU$26</definedName>
    <definedName name="_xlnm.Print_Area" localSheetId="3">'Weekly Progress Photos'!$B$2:$M$29</definedName>
    <definedName name="_xlnm.Print_Area" localSheetId="1">'Weekly Progress Report'!$B$2:$AJ$96</definedName>
    <definedName name="_xlnm.Print_Area" localSheetId="8">'Weekly Quality'!$A$1:$BF$70</definedName>
    <definedName name="_xlnm.Print_Area">#REF!</definedName>
    <definedName name="PRINT_AREA_MI" localSheetId="9">#REF!</definedName>
    <definedName name="PRINT_AREA_MI" localSheetId="4">#REF!</definedName>
    <definedName name="PRINT_AREA_MI" localSheetId="19">#REF!</definedName>
    <definedName name="PRINT_AREA_MI" localSheetId="6">#REF!</definedName>
    <definedName name="PRINT_AREA_MI" localSheetId="7">#REF!</definedName>
    <definedName name="PRINT_AREA_MI" localSheetId="3">#REF!</definedName>
    <definedName name="PRINT_AREA_MI">#REF!</definedName>
    <definedName name="Print_Range" localSheetId="9">#REF!</definedName>
    <definedName name="Print_Range">#REF!</definedName>
    <definedName name="_xlnm.Print_Titles" localSheetId="9">'FIR Summary'!$5:$5</definedName>
    <definedName name="_xlnm.Print_Titles" localSheetId="26">'OLD BOQ'!$1:$5</definedName>
    <definedName name="_xlnm.Print_Titles" localSheetId="18">'Risk Register'!$6:$10</definedName>
    <definedName name="_xlnm.Print_Titles" localSheetId="25">'STANDBY BOQ'!$1:$5</definedName>
    <definedName name="_xlnm.Print_Titles">#REF!</definedName>
    <definedName name="Print_Titles_MI" localSheetId="9">#REF!</definedName>
    <definedName name="Print_Titles_MI" localSheetId="7">#REF!</definedName>
    <definedName name="Print_Titles_MI">#REF!</definedName>
    <definedName name="PROC660">[1]BASE!$F$2212:$AF$2316</definedName>
    <definedName name="PROCESS">'[1]POWERPOINT REFORMATED'!$C$200:$M$227</definedName>
    <definedName name="prog" hidden="1">#REF!</definedName>
    <definedName name="PROGSUM">#REF!</definedName>
    <definedName name="ProjCostRptSTPChnge">'[47]Proj Cost Rpt'!#REF!</definedName>
    <definedName name="ProjectLocation" localSheetId="9">'[24]Fill this out first...'!$D$10</definedName>
    <definedName name="ProjectLocation">'[24]Fill this out first...'!$D$10</definedName>
    <definedName name="ProjectNumber" localSheetId="9">'[24]Fill this out first...'!$D$16</definedName>
    <definedName name="ProjectNumber">'[24]Fill this out first...'!$D$16</definedName>
    <definedName name="PROJECTS">'[1]POWERPOINT REFORMATED'!$C$228:$M$255</definedName>
    <definedName name="ProjectSubtitle" localSheetId="9">'[24]Fill this out first...'!$D$9</definedName>
    <definedName name="ProjectSubtitle">'[24]Fill this out first...'!$D$9</definedName>
    <definedName name="ProjectTitle" localSheetId="9">'[24]Fill this out first...'!$D$8</definedName>
    <definedName name="ProjectTitle">'[24]Fill this out first...'!$D$8</definedName>
    <definedName name="pswyry" localSheetId="9" hidden="1">{#N/A,#N/A,TRUE,"Cover";#N/A,#N/A,TRUE,"Conts";#N/A,#N/A,TRUE,"VOS";#N/A,#N/A,TRUE,"Warrington";#N/A,#N/A,TRUE,"Widnes"}</definedName>
    <definedName name="pswyry" localSheetId="4" hidden="1">{#N/A,#N/A,TRUE,"Cover";#N/A,#N/A,TRUE,"Conts";#N/A,#N/A,TRUE,"VOS";#N/A,#N/A,TRUE,"Warrington";#N/A,#N/A,TRUE,"Widnes"}</definedName>
    <definedName name="pswyry" localSheetId="19" hidden="1">{#N/A,#N/A,TRUE,"Cover";#N/A,#N/A,TRUE,"Conts";#N/A,#N/A,TRUE,"VOS";#N/A,#N/A,TRUE,"Warrington";#N/A,#N/A,TRUE,"Widnes"}</definedName>
    <definedName name="pswyry" localSheetId="11" hidden="1">{#N/A,#N/A,TRUE,"Cover";#N/A,#N/A,TRUE,"Conts";#N/A,#N/A,TRUE,"VOS";#N/A,#N/A,TRUE,"Warrington";#N/A,#N/A,TRUE,"Widnes"}</definedName>
    <definedName name="pswyry" localSheetId="7" hidden="1">{#N/A,#N/A,TRUE,"Cover";#N/A,#N/A,TRUE,"Conts";#N/A,#N/A,TRUE,"VOS";#N/A,#N/A,TRUE,"Warrington";#N/A,#N/A,TRUE,"Widnes"}</definedName>
    <definedName name="pswyry" localSheetId="18" hidden="1">{#N/A,#N/A,TRUE,"Cover";#N/A,#N/A,TRUE,"Conts";#N/A,#N/A,TRUE,"VOS";#N/A,#N/A,TRUE,"Warrington";#N/A,#N/A,TRUE,"Widnes"}</definedName>
    <definedName name="pswyry" localSheetId="3" hidden="1">{#N/A,#N/A,TRUE,"Cover";#N/A,#N/A,TRUE,"Conts";#N/A,#N/A,TRUE,"VOS";#N/A,#N/A,TRUE,"Warrington";#N/A,#N/A,TRUE,"Widnes"}</definedName>
    <definedName name="pswyry" localSheetId="8" hidden="1">{#N/A,#N/A,TRUE,"Cover";#N/A,#N/A,TRUE,"Conts";#N/A,#N/A,TRUE,"VOS";#N/A,#N/A,TRUE,"Warrington";#N/A,#N/A,TRUE,"Widnes"}</definedName>
    <definedName name="pswyry" hidden="1">{#N/A,#N/A,TRUE,"Cover";#N/A,#N/A,TRUE,"Conts";#N/A,#N/A,TRUE,"VOS";#N/A,#N/A,TRUE,"Warrington";#N/A,#N/A,TRUE,"Widnes"}</definedName>
    <definedName name="puy" localSheetId="9" hidden="1">{#N/A,#N/A,TRUE,"Cover";#N/A,#N/A,TRUE,"Conts";#N/A,#N/A,TRUE,"VOS";#N/A,#N/A,TRUE,"Warrington";#N/A,#N/A,TRUE,"Widnes"}</definedName>
    <definedName name="puy" localSheetId="4" hidden="1">{#N/A,#N/A,TRUE,"Cover";#N/A,#N/A,TRUE,"Conts";#N/A,#N/A,TRUE,"VOS";#N/A,#N/A,TRUE,"Warrington";#N/A,#N/A,TRUE,"Widnes"}</definedName>
    <definedName name="puy" localSheetId="19" hidden="1">{#N/A,#N/A,TRUE,"Cover";#N/A,#N/A,TRUE,"Conts";#N/A,#N/A,TRUE,"VOS";#N/A,#N/A,TRUE,"Warrington";#N/A,#N/A,TRUE,"Widnes"}</definedName>
    <definedName name="puy" localSheetId="11" hidden="1">{#N/A,#N/A,TRUE,"Cover";#N/A,#N/A,TRUE,"Conts";#N/A,#N/A,TRUE,"VOS";#N/A,#N/A,TRUE,"Warrington";#N/A,#N/A,TRUE,"Widnes"}</definedName>
    <definedName name="puy" localSheetId="7" hidden="1">{#N/A,#N/A,TRUE,"Cover";#N/A,#N/A,TRUE,"Conts";#N/A,#N/A,TRUE,"VOS";#N/A,#N/A,TRUE,"Warrington";#N/A,#N/A,TRUE,"Widnes"}</definedName>
    <definedName name="puy" localSheetId="18" hidden="1">{#N/A,#N/A,TRUE,"Cover";#N/A,#N/A,TRUE,"Conts";#N/A,#N/A,TRUE,"VOS";#N/A,#N/A,TRUE,"Warrington";#N/A,#N/A,TRUE,"Widnes"}</definedName>
    <definedName name="puy" localSheetId="3" hidden="1">{#N/A,#N/A,TRUE,"Cover";#N/A,#N/A,TRUE,"Conts";#N/A,#N/A,TRUE,"VOS";#N/A,#N/A,TRUE,"Warrington";#N/A,#N/A,TRUE,"Widnes"}</definedName>
    <definedName name="puy" localSheetId="8" hidden="1">{#N/A,#N/A,TRUE,"Cover";#N/A,#N/A,TRUE,"Conts";#N/A,#N/A,TRUE,"VOS";#N/A,#N/A,TRUE,"Warrington";#N/A,#N/A,TRUE,"Widnes"}</definedName>
    <definedName name="puy" hidden="1">{#N/A,#N/A,TRUE,"Cover";#N/A,#N/A,TRUE,"Conts";#N/A,#N/A,TRUE,"VOS";#N/A,#N/A,TRUE,"Warrington";#N/A,#N/A,TRUE,"Widnes"}</definedName>
    <definedName name="q3tqtq" localSheetId="9" hidden="1">{#N/A,#N/A,TRUE,"Cover";#N/A,#N/A,TRUE,"Conts";#N/A,#N/A,TRUE,"VOS";#N/A,#N/A,TRUE,"Warrington";#N/A,#N/A,TRUE,"Widnes"}</definedName>
    <definedName name="q3tqtq" localSheetId="4" hidden="1">{#N/A,#N/A,TRUE,"Cover";#N/A,#N/A,TRUE,"Conts";#N/A,#N/A,TRUE,"VOS";#N/A,#N/A,TRUE,"Warrington";#N/A,#N/A,TRUE,"Widnes"}</definedName>
    <definedName name="q3tqtq" localSheetId="19" hidden="1">{#N/A,#N/A,TRUE,"Cover";#N/A,#N/A,TRUE,"Conts";#N/A,#N/A,TRUE,"VOS";#N/A,#N/A,TRUE,"Warrington";#N/A,#N/A,TRUE,"Widnes"}</definedName>
    <definedName name="q3tqtq" localSheetId="11" hidden="1">{#N/A,#N/A,TRUE,"Cover";#N/A,#N/A,TRUE,"Conts";#N/A,#N/A,TRUE,"VOS";#N/A,#N/A,TRUE,"Warrington";#N/A,#N/A,TRUE,"Widnes"}</definedName>
    <definedName name="q3tqtq" localSheetId="7" hidden="1">{#N/A,#N/A,TRUE,"Cover";#N/A,#N/A,TRUE,"Conts";#N/A,#N/A,TRUE,"VOS";#N/A,#N/A,TRUE,"Warrington";#N/A,#N/A,TRUE,"Widnes"}</definedName>
    <definedName name="q3tqtq" localSheetId="18" hidden="1">{#N/A,#N/A,TRUE,"Cover";#N/A,#N/A,TRUE,"Conts";#N/A,#N/A,TRUE,"VOS";#N/A,#N/A,TRUE,"Warrington";#N/A,#N/A,TRUE,"Widnes"}</definedName>
    <definedName name="q3tqtq" localSheetId="3" hidden="1">{#N/A,#N/A,TRUE,"Cover";#N/A,#N/A,TRUE,"Conts";#N/A,#N/A,TRUE,"VOS";#N/A,#N/A,TRUE,"Warrington";#N/A,#N/A,TRUE,"Widnes"}</definedName>
    <definedName name="q3tqtq" localSheetId="8" hidden="1">{#N/A,#N/A,TRUE,"Cover";#N/A,#N/A,TRUE,"Conts";#N/A,#N/A,TRUE,"VOS";#N/A,#N/A,TRUE,"Warrington";#N/A,#N/A,TRUE,"Widnes"}</definedName>
    <definedName name="q3tqtq" hidden="1">{#N/A,#N/A,TRUE,"Cover";#N/A,#N/A,TRUE,"Conts";#N/A,#N/A,TRUE,"VOS";#N/A,#N/A,TRUE,"Warrington";#N/A,#N/A,TRUE,"Widnes"}</definedName>
    <definedName name="q5ttyr" localSheetId="9" hidden="1">{#N/A,#N/A,TRUE,"Cover";#N/A,#N/A,TRUE,"Conts";#N/A,#N/A,TRUE,"VOS";#N/A,#N/A,TRUE,"Warrington";#N/A,#N/A,TRUE,"Widnes"}</definedName>
    <definedName name="q5ttyr" localSheetId="4" hidden="1">{#N/A,#N/A,TRUE,"Cover";#N/A,#N/A,TRUE,"Conts";#N/A,#N/A,TRUE,"VOS";#N/A,#N/A,TRUE,"Warrington";#N/A,#N/A,TRUE,"Widnes"}</definedName>
    <definedName name="q5ttyr" localSheetId="19" hidden="1">{#N/A,#N/A,TRUE,"Cover";#N/A,#N/A,TRUE,"Conts";#N/A,#N/A,TRUE,"VOS";#N/A,#N/A,TRUE,"Warrington";#N/A,#N/A,TRUE,"Widnes"}</definedName>
    <definedName name="q5ttyr" localSheetId="11" hidden="1">{#N/A,#N/A,TRUE,"Cover";#N/A,#N/A,TRUE,"Conts";#N/A,#N/A,TRUE,"VOS";#N/A,#N/A,TRUE,"Warrington";#N/A,#N/A,TRUE,"Widnes"}</definedName>
    <definedName name="q5ttyr" localSheetId="7" hidden="1">{#N/A,#N/A,TRUE,"Cover";#N/A,#N/A,TRUE,"Conts";#N/A,#N/A,TRUE,"VOS";#N/A,#N/A,TRUE,"Warrington";#N/A,#N/A,TRUE,"Widnes"}</definedName>
    <definedName name="q5ttyr" localSheetId="18" hidden="1">{#N/A,#N/A,TRUE,"Cover";#N/A,#N/A,TRUE,"Conts";#N/A,#N/A,TRUE,"VOS";#N/A,#N/A,TRUE,"Warrington";#N/A,#N/A,TRUE,"Widnes"}</definedName>
    <definedName name="q5ttyr" localSheetId="3" hidden="1">{#N/A,#N/A,TRUE,"Cover";#N/A,#N/A,TRUE,"Conts";#N/A,#N/A,TRUE,"VOS";#N/A,#N/A,TRUE,"Warrington";#N/A,#N/A,TRUE,"Widnes"}</definedName>
    <definedName name="q5ttyr" localSheetId="8" hidden="1">{#N/A,#N/A,TRUE,"Cover";#N/A,#N/A,TRUE,"Conts";#N/A,#N/A,TRUE,"VOS";#N/A,#N/A,TRUE,"Warrington";#N/A,#N/A,TRUE,"Widnes"}</definedName>
    <definedName name="q5ttyr" hidden="1">{#N/A,#N/A,TRUE,"Cover";#N/A,#N/A,TRUE,"Conts";#N/A,#N/A,TRUE,"VOS";#N/A,#N/A,TRUE,"Warrington";#N/A,#N/A,TRUE,"Widnes"}</definedName>
    <definedName name="QAHSE">'[1]POWERPOINT REFORMATED'!$C$256:$M$283</definedName>
    <definedName name="QP">#REF!</definedName>
    <definedName name="qq">'[29]REG-BASIS'!$C$3:$S$150</definedName>
    <definedName name="qqq" localSheetId="9" hidden="1">{#N/A,#N/A,TRUE,"Cover";#N/A,#N/A,TRUE,"Conts";#N/A,#N/A,TRUE,"VOS";#N/A,#N/A,TRUE,"Warrington";#N/A,#N/A,TRUE,"Widnes"}</definedName>
    <definedName name="qqq" localSheetId="4" hidden="1">{#N/A,#N/A,TRUE,"Cover";#N/A,#N/A,TRUE,"Conts";#N/A,#N/A,TRUE,"VOS";#N/A,#N/A,TRUE,"Warrington";#N/A,#N/A,TRUE,"Widnes"}</definedName>
    <definedName name="qqq" localSheetId="19" hidden="1">{#N/A,#N/A,TRUE,"Cover";#N/A,#N/A,TRUE,"Conts";#N/A,#N/A,TRUE,"VOS";#N/A,#N/A,TRUE,"Warrington";#N/A,#N/A,TRUE,"Widnes"}</definedName>
    <definedName name="qqq" localSheetId="11" hidden="1">{#N/A,#N/A,TRUE,"Cover";#N/A,#N/A,TRUE,"Conts";#N/A,#N/A,TRUE,"VOS";#N/A,#N/A,TRUE,"Warrington";#N/A,#N/A,TRUE,"Widnes"}</definedName>
    <definedName name="qqq" localSheetId="7" hidden="1">{#N/A,#N/A,TRUE,"Cover";#N/A,#N/A,TRUE,"Conts";#N/A,#N/A,TRUE,"VOS";#N/A,#N/A,TRUE,"Warrington";#N/A,#N/A,TRUE,"Widnes"}</definedName>
    <definedName name="qqq" localSheetId="18" hidden="1">{#N/A,#N/A,TRUE,"Cover";#N/A,#N/A,TRUE,"Conts";#N/A,#N/A,TRUE,"VOS";#N/A,#N/A,TRUE,"Warrington";#N/A,#N/A,TRUE,"Widnes"}</definedName>
    <definedName name="qqq" localSheetId="3" hidden="1">{#N/A,#N/A,TRUE,"Cover";#N/A,#N/A,TRUE,"Conts";#N/A,#N/A,TRUE,"VOS";#N/A,#N/A,TRUE,"Warrington";#N/A,#N/A,TRUE,"Widnes"}</definedName>
    <definedName name="qqq" localSheetId="8" hidden="1">{#N/A,#N/A,TRUE,"Cover";#N/A,#N/A,TRUE,"Conts";#N/A,#N/A,TRUE,"VOS";#N/A,#N/A,TRUE,"Warrington";#N/A,#N/A,TRUE,"Widnes"}</definedName>
    <definedName name="qqq" hidden="1">{#N/A,#N/A,TRUE,"Cover";#N/A,#N/A,TRUE,"Conts";#N/A,#N/A,TRUE,"VOS";#N/A,#N/A,TRUE,"Warrington";#N/A,#N/A,TRUE,"Widnes"}</definedName>
    <definedName name="qrt" localSheetId="9" hidden="1">{#N/A,#N/A,TRUE,"Cover";#N/A,#N/A,TRUE,"Conts";#N/A,#N/A,TRUE,"VOS";#N/A,#N/A,TRUE,"Warrington";#N/A,#N/A,TRUE,"Widnes"}</definedName>
    <definedName name="qrt" localSheetId="4" hidden="1">{#N/A,#N/A,TRUE,"Cover";#N/A,#N/A,TRUE,"Conts";#N/A,#N/A,TRUE,"VOS";#N/A,#N/A,TRUE,"Warrington";#N/A,#N/A,TRUE,"Widnes"}</definedName>
    <definedName name="qrt" localSheetId="19" hidden="1">{#N/A,#N/A,TRUE,"Cover";#N/A,#N/A,TRUE,"Conts";#N/A,#N/A,TRUE,"VOS";#N/A,#N/A,TRUE,"Warrington";#N/A,#N/A,TRUE,"Widnes"}</definedName>
    <definedName name="qrt" localSheetId="11" hidden="1">{#N/A,#N/A,TRUE,"Cover";#N/A,#N/A,TRUE,"Conts";#N/A,#N/A,TRUE,"VOS";#N/A,#N/A,TRUE,"Warrington";#N/A,#N/A,TRUE,"Widnes"}</definedName>
    <definedName name="qrt" localSheetId="7" hidden="1">{#N/A,#N/A,TRUE,"Cover";#N/A,#N/A,TRUE,"Conts";#N/A,#N/A,TRUE,"VOS";#N/A,#N/A,TRUE,"Warrington";#N/A,#N/A,TRUE,"Widnes"}</definedName>
    <definedName name="qrt" localSheetId="18" hidden="1">{#N/A,#N/A,TRUE,"Cover";#N/A,#N/A,TRUE,"Conts";#N/A,#N/A,TRUE,"VOS";#N/A,#N/A,TRUE,"Warrington";#N/A,#N/A,TRUE,"Widnes"}</definedName>
    <definedName name="qrt" localSheetId="3" hidden="1">{#N/A,#N/A,TRUE,"Cover";#N/A,#N/A,TRUE,"Conts";#N/A,#N/A,TRUE,"VOS";#N/A,#N/A,TRUE,"Warrington";#N/A,#N/A,TRUE,"Widnes"}</definedName>
    <definedName name="qrt" localSheetId="8" hidden="1">{#N/A,#N/A,TRUE,"Cover";#N/A,#N/A,TRUE,"Conts";#N/A,#N/A,TRUE,"VOS";#N/A,#N/A,TRUE,"Warrington";#N/A,#N/A,TRUE,"Widnes"}</definedName>
    <definedName name="qrt" hidden="1">{#N/A,#N/A,TRUE,"Cover";#N/A,#N/A,TRUE,"Conts";#N/A,#N/A,TRUE,"VOS";#N/A,#N/A,TRUE,"Warrington";#N/A,#N/A,TRUE,"Widnes"}</definedName>
    <definedName name="qttyry" localSheetId="9" hidden="1">{#N/A,#N/A,TRUE,"Cover";#N/A,#N/A,TRUE,"Conts";#N/A,#N/A,TRUE,"VOS";#N/A,#N/A,TRUE,"Warrington";#N/A,#N/A,TRUE,"Widnes"}</definedName>
    <definedName name="qttyry" localSheetId="4" hidden="1">{#N/A,#N/A,TRUE,"Cover";#N/A,#N/A,TRUE,"Conts";#N/A,#N/A,TRUE,"VOS";#N/A,#N/A,TRUE,"Warrington";#N/A,#N/A,TRUE,"Widnes"}</definedName>
    <definedName name="qttyry" localSheetId="19" hidden="1">{#N/A,#N/A,TRUE,"Cover";#N/A,#N/A,TRUE,"Conts";#N/A,#N/A,TRUE,"VOS";#N/A,#N/A,TRUE,"Warrington";#N/A,#N/A,TRUE,"Widnes"}</definedName>
    <definedName name="qttyry" localSheetId="11" hidden="1">{#N/A,#N/A,TRUE,"Cover";#N/A,#N/A,TRUE,"Conts";#N/A,#N/A,TRUE,"VOS";#N/A,#N/A,TRUE,"Warrington";#N/A,#N/A,TRUE,"Widnes"}</definedName>
    <definedName name="qttyry" localSheetId="7" hidden="1">{#N/A,#N/A,TRUE,"Cover";#N/A,#N/A,TRUE,"Conts";#N/A,#N/A,TRUE,"VOS";#N/A,#N/A,TRUE,"Warrington";#N/A,#N/A,TRUE,"Widnes"}</definedName>
    <definedName name="qttyry" localSheetId="18" hidden="1">{#N/A,#N/A,TRUE,"Cover";#N/A,#N/A,TRUE,"Conts";#N/A,#N/A,TRUE,"VOS";#N/A,#N/A,TRUE,"Warrington";#N/A,#N/A,TRUE,"Widnes"}</definedName>
    <definedName name="qttyry" localSheetId="3" hidden="1">{#N/A,#N/A,TRUE,"Cover";#N/A,#N/A,TRUE,"Conts";#N/A,#N/A,TRUE,"VOS";#N/A,#N/A,TRUE,"Warrington";#N/A,#N/A,TRUE,"Widnes"}</definedName>
    <definedName name="qttyry" localSheetId="8" hidden="1">{#N/A,#N/A,TRUE,"Cover";#N/A,#N/A,TRUE,"Conts";#N/A,#N/A,TRUE,"VOS";#N/A,#N/A,TRUE,"Warrington";#N/A,#N/A,TRUE,"Widnes"}</definedName>
    <definedName name="qttyry" hidden="1">{#N/A,#N/A,TRUE,"Cover";#N/A,#N/A,TRUE,"Conts";#N/A,#N/A,TRUE,"VOS";#N/A,#N/A,TRUE,"Warrington";#N/A,#N/A,TRUE,"Widnes"}</definedName>
    <definedName name="qtyhytrh" localSheetId="9" hidden="1">{#N/A,#N/A,TRUE,"Cover";#N/A,#N/A,TRUE,"Conts";#N/A,#N/A,TRUE,"VOS";#N/A,#N/A,TRUE,"Warrington";#N/A,#N/A,TRUE,"Widnes"}</definedName>
    <definedName name="qtyhytrh" localSheetId="4" hidden="1">{#N/A,#N/A,TRUE,"Cover";#N/A,#N/A,TRUE,"Conts";#N/A,#N/A,TRUE,"VOS";#N/A,#N/A,TRUE,"Warrington";#N/A,#N/A,TRUE,"Widnes"}</definedName>
    <definedName name="qtyhytrh" localSheetId="19" hidden="1">{#N/A,#N/A,TRUE,"Cover";#N/A,#N/A,TRUE,"Conts";#N/A,#N/A,TRUE,"VOS";#N/A,#N/A,TRUE,"Warrington";#N/A,#N/A,TRUE,"Widnes"}</definedName>
    <definedName name="qtyhytrh" localSheetId="11" hidden="1">{#N/A,#N/A,TRUE,"Cover";#N/A,#N/A,TRUE,"Conts";#N/A,#N/A,TRUE,"VOS";#N/A,#N/A,TRUE,"Warrington";#N/A,#N/A,TRUE,"Widnes"}</definedName>
    <definedName name="qtyhytrh" localSheetId="7" hidden="1">{#N/A,#N/A,TRUE,"Cover";#N/A,#N/A,TRUE,"Conts";#N/A,#N/A,TRUE,"VOS";#N/A,#N/A,TRUE,"Warrington";#N/A,#N/A,TRUE,"Widnes"}</definedName>
    <definedName name="qtyhytrh" localSheetId="18" hidden="1">{#N/A,#N/A,TRUE,"Cover";#N/A,#N/A,TRUE,"Conts";#N/A,#N/A,TRUE,"VOS";#N/A,#N/A,TRUE,"Warrington";#N/A,#N/A,TRUE,"Widnes"}</definedName>
    <definedName name="qtyhytrh" localSheetId="3" hidden="1">{#N/A,#N/A,TRUE,"Cover";#N/A,#N/A,TRUE,"Conts";#N/A,#N/A,TRUE,"VOS";#N/A,#N/A,TRUE,"Warrington";#N/A,#N/A,TRUE,"Widnes"}</definedName>
    <definedName name="qtyhytrh" localSheetId="8" hidden="1">{#N/A,#N/A,TRUE,"Cover";#N/A,#N/A,TRUE,"Conts";#N/A,#N/A,TRUE,"VOS";#N/A,#N/A,TRUE,"Warrington";#N/A,#N/A,TRUE,"Widnes"}</definedName>
    <definedName name="qtyhytrh" hidden="1">{#N/A,#N/A,TRUE,"Cover";#N/A,#N/A,TRUE,"Conts";#N/A,#N/A,TRUE,"VOS";#N/A,#N/A,TRUE,"Warrington";#N/A,#N/A,TRUE,"Widnes"}</definedName>
    <definedName name="qtyu" localSheetId="9" hidden="1">{#N/A,#N/A,TRUE,"Cover";#N/A,#N/A,TRUE,"Conts";#N/A,#N/A,TRUE,"VOS";#N/A,#N/A,TRUE,"Warrington";#N/A,#N/A,TRUE,"Widnes"}</definedName>
    <definedName name="qtyu" localSheetId="4" hidden="1">{#N/A,#N/A,TRUE,"Cover";#N/A,#N/A,TRUE,"Conts";#N/A,#N/A,TRUE,"VOS";#N/A,#N/A,TRUE,"Warrington";#N/A,#N/A,TRUE,"Widnes"}</definedName>
    <definedName name="qtyu" localSheetId="19" hidden="1">{#N/A,#N/A,TRUE,"Cover";#N/A,#N/A,TRUE,"Conts";#N/A,#N/A,TRUE,"VOS";#N/A,#N/A,TRUE,"Warrington";#N/A,#N/A,TRUE,"Widnes"}</definedName>
    <definedName name="qtyu" localSheetId="11" hidden="1">{#N/A,#N/A,TRUE,"Cover";#N/A,#N/A,TRUE,"Conts";#N/A,#N/A,TRUE,"VOS";#N/A,#N/A,TRUE,"Warrington";#N/A,#N/A,TRUE,"Widnes"}</definedName>
    <definedName name="qtyu" localSheetId="7" hidden="1">{#N/A,#N/A,TRUE,"Cover";#N/A,#N/A,TRUE,"Conts";#N/A,#N/A,TRUE,"VOS";#N/A,#N/A,TRUE,"Warrington";#N/A,#N/A,TRUE,"Widnes"}</definedName>
    <definedName name="qtyu" localSheetId="18" hidden="1">{#N/A,#N/A,TRUE,"Cover";#N/A,#N/A,TRUE,"Conts";#N/A,#N/A,TRUE,"VOS";#N/A,#N/A,TRUE,"Warrington";#N/A,#N/A,TRUE,"Widnes"}</definedName>
    <definedName name="qtyu" localSheetId="3" hidden="1">{#N/A,#N/A,TRUE,"Cover";#N/A,#N/A,TRUE,"Conts";#N/A,#N/A,TRUE,"VOS";#N/A,#N/A,TRUE,"Warrington";#N/A,#N/A,TRUE,"Widnes"}</definedName>
    <definedName name="qtyu" localSheetId="8" hidden="1">{#N/A,#N/A,TRUE,"Cover";#N/A,#N/A,TRUE,"Conts";#N/A,#N/A,TRUE,"VOS";#N/A,#N/A,TRUE,"Warrington";#N/A,#N/A,TRUE,"Widnes"}</definedName>
    <definedName name="qtyu" hidden="1">{#N/A,#N/A,TRUE,"Cover";#N/A,#N/A,TRUE,"Conts";#N/A,#N/A,TRUE,"VOS";#N/A,#N/A,TRUE,"Warrington";#N/A,#N/A,TRUE,"Widnes"}</definedName>
    <definedName name="qtyyut" localSheetId="9" hidden="1">{#N/A,#N/A,TRUE,"Cover";#N/A,#N/A,TRUE,"Conts";#N/A,#N/A,TRUE,"VOS";#N/A,#N/A,TRUE,"Warrington";#N/A,#N/A,TRUE,"Widnes"}</definedName>
    <definedName name="qtyyut" localSheetId="4" hidden="1">{#N/A,#N/A,TRUE,"Cover";#N/A,#N/A,TRUE,"Conts";#N/A,#N/A,TRUE,"VOS";#N/A,#N/A,TRUE,"Warrington";#N/A,#N/A,TRUE,"Widnes"}</definedName>
    <definedName name="qtyyut" localSheetId="19" hidden="1">{#N/A,#N/A,TRUE,"Cover";#N/A,#N/A,TRUE,"Conts";#N/A,#N/A,TRUE,"VOS";#N/A,#N/A,TRUE,"Warrington";#N/A,#N/A,TRUE,"Widnes"}</definedName>
    <definedName name="qtyyut" localSheetId="11" hidden="1">{#N/A,#N/A,TRUE,"Cover";#N/A,#N/A,TRUE,"Conts";#N/A,#N/A,TRUE,"VOS";#N/A,#N/A,TRUE,"Warrington";#N/A,#N/A,TRUE,"Widnes"}</definedName>
    <definedName name="qtyyut" localSheetId="7" hidden="1">{#N/A,#N/A,TRUE,"Cover";#N/A,#N/A,TRUE,"Conts";#N/A,#N/A,TRUE,"VOS";#N/A,#N/A,TRUE,"Warrington";#N/A,#N/A,TRUE,"Widnes"}</definedName>
    <definedName name="qtyyut" localSheetId="18" hidden="1">{#N/A,#N/A,TRUE,"Cover";#N/A,#N/A,TRUE,"Conts";#N/A,#N/A,TRUE,"VOS";#N/A,#N/A,TRUE,"Warrington";#N/A,#N/A,TRUE,"Widnes"}</definedName>
    <definedName name="qtyyut" localSheetId="3" hidden="1">{#N/A,#N/A,TRUE,"Cover";#N/A,#N/A,TRUE,"Conts";#N/A,#N/A,TRUE,"VOS";#N/A,#N/A,TRUE,"Warrington";#N/A,#N/A,TRUE,"Widnes"}</definedName>
    <definedName name="qtyyut" localSheetId="8" hidden="1">{#N/A,#N/A,TRUE,"Cover";#N/A,#N/A,TRUE,"Conts";#N/A,#N/A,TRUE,"VOS";#N/A,#N/A,TRUE,"Warrington";#N/A,#N/A,TRUE,"Widnes"}</definedName>
    <definedName name="qtyyut" hidden="1">{#N/A,#N/A,TRUE,"Cover";#N/A,#N/A,TRUE,"Conts";#N/A,#N/A,TRUE,"VOS";#N/A,#N/A,TRUE,"Warrington";#N/A,#N/A,TRUE,"Widnes"}</definedName>
    <definedName name="qtyyyhh" localSheetId="9" hidden="1">{#N/A,#N/A,TRUE,"Cover";#N/A,#N/A,TRUE,"Conts";#N/A,#N/A,TRUE,"VOS";#N/A,#N/A,TRUE,"Warrington";#N/A,#N/A,TRUE,"Widnes"}</definedName>
    <definedName name="qtyyyhh" localSheetId="4" hidden="1">{#N/A,#N/A,TRUE,"Cover";#N/A,#N/A,TRUE,"Conts";#N/A,#N/A,TRUE,"VOS";#N/A,#N/A,TRUE,"Warrington";#N/A,#N/A,TRUE,"Widnes"}</definedName>
    <definedName name="qtyyyhh" localSheetId="19" hidden="1">{#N/A,#N/A,TRUE,"Cover";#N/A,#N/A,TRUE,"Conts";#N/A,#N/A,TRUE,"VOS";#N/A,#N/A,TRUE,"Warrington";#N/A,#N/A,TRUE,"Widnes"}</definedName>
    <definedName name="qtyyyhh" localSheetId="11" hidden="1">{#N/A,#N/A,TRUE,"Cover";#N/A,#N/A,TRUE,"Conts";#N/A,#N/A,TRUE,"VOS";#N/A,#N/A,TRUE,"Warrington";#N/A,#N/A,TRUE,"Widnes"}</definedName>
    <definedName name="qtyyyhh" localSheetId="7" hidden="1">{#N/A,#N/A,TRUE,"Cover";#N/A,#N/A,TRUE,"Conts";#N/A,#N/A,TRUE,"VOS";#N/A,#N/A,TRUE,"Warrington";#N/A,#N/A,TRUE,"Widnes"}</definedName>
    <definedName name="qtyyyhh" localSheetId="18" hidden="1">{#N/A,#N/A,TRUE,"Cover";#N/A,#N/A,TRUE,"Conts";#N/A,#N/A,TRUE,"VOS";#N/A,#N/A,TRUE,"Warrington";#N/A,#N/A,TRUE,"Widnes"}</definedName>
    <definedName name="qtyyyhh" localSheetId="3" hidden="1">{#N/A,#N/A,TRUE,"Cover";#N/A,#N/A,TRUE,"Conts";#N/A,#N/A,TRUE,"VOS";#N/A,#N/A,TRUE,"Warrington";#N/A,#N/A,TRUE,"Widnes"}</definedName>
    <definedName name="qtyyyhh" localSheetId="8" hidden="1">{#N/A,#N/A,TRUE,"Cover";#N/A,#N/A,TRUE,"Conts";#N/A,#N/A,TRUE,"VOS";#N/A,#N/A,TRUE,"Warrington";#N/A,#N/A,TRUE,"Widnes"}</definedName>
    <definedName name="qtyyyhh" hidden="1">{#N/A,#N/A,TRUE,"Cover";#N/A,#N/A,TRUE,"Conts";#N/A,#N/A,TRUE,"VOS";#N/A,#N/A,TRUE,"Warrington";#N/A,#N/A,TRUE,"Widnes"}</definedName>
    <definedName name="qw">#REF!</definedName>
    <definedName name="ra">#N/A</definedName>
    <definedName name="rad">#REF!</definedName>
    <definedName name="rasgg" localSheetId="9" hidden="1">{#N/A,#N/A,TRUE,"Cover";#N/A,#N/A,TRUE,"Conts";#N/A,#N/A,TRUE,"VOS";#N/A,#N/A,TRUE,"Warrington";#N/A,#N/A,TRUE,"Widnes"}</definedName>
    <definedName name="rasgg" localSheetId="4" hidden="1">{#N/A,#N/A,TRUE,"Cover";#N/A,#N/A,TRUE,"Conts";#N/A,#N/A,TRUE,"VOS";#N/A,#N/A,TRUE,"Warrington";#N/A,#N/A,TRUE,"Widnes"}</definedName>
    <definedName name="rasgg" localSheetId="19" hidden="1">{#N/A,#N/A,TRUE,"Cover";#N/A,#N/A,TRUE,"Conts";#N/A,#N/A,TRUE,"VOS";#N/A,#N/A,TRUE,"Warrington";#N/A,#N/A,TRUE,"Widnes"}</definedName>
    <definedName name="rasgg" localSheetId="11" hidden="1">{#N/A,#N/A,TRUE,"Cover";#N/A,#N/A,TRUE,"Conts";#N/A,#N/A,TRUE,"VOS";#N/A,#N/A,TRUE,"Warrington";#N/A,#N/A,TRUE,"Widnes"}</definedName>
    <definedName name="rasgg" localSheetId="7" hidden="1">{#N/A,#N/A,TRUE,"Cover";#N/A,#N/A,TRUE,"Conts";#N/A,#N/A,TRUE,"VOS";#N/A,#N/A,TRUE,"Warrington";#N/A,#N/A,TRUE,"Widnes"}</definedName>
    <definedName name="rasgg" localSheetId="18" hidden="1">{#N/A,#N/A,TRUE,"Cover";#N/A,#N/A,TRUE,"Conts";#N/A,#N/A,TRUE,"VOS";#N/A,#N/A,TRUE,"Warrington";#N/A,#N/A,TRUE,"Widnes"}</definedName>
    <definedName name="rasgg" localSheetId="3" hidden="1">{#N/A,#N/A,TRUE,"Cover";#N/A,#N/A,TRUE,"Conts";#N/A,#N/A,TRUE,"VOS";#N/A,#N/A,TRUE,"Warrington";#N/A,#N/A,TRUE,"Widnes"}</definedName>
    <definedName name="rasgg" localSheetId="8" hidden="1">{#N/A,#N/A,TRUE,"Cover";#N/A,#N/A,TRUE,"Conts";#N/A,#N/A,TRUE,"VOS";#N/A,#N/A,TRUE,"Warrington";#N/A,#N/A,TRUE,"Widnes"}</definedName>
    <definedName name="rasgg" hidden="1">{#N/A,#N/A,TRUE,"Cover";#N/A,#N/A,TRUE,"Conts";#N/A,#N/A,TRUE,"VOS";#N/A,#N/A,TRUE,"Warrington";#N/A,#N/A,TRUE,"Widnes"}</definedName>
    <definedName name="Rate">#N/A</definedName>
    <definedName name="RATE1">#REF!</definedName>
    <definedName name="ravi">#REF!</definedName>
    <definedName name="RCP">#REF!</definedName>
    <definedName name="RcpPipes" localSheetId="9">'[44]Pipe Schedule'!$C$5:$Z$19</definedName>
    <definedName name="RcpPipes" localSheetId="7">'[44]Pipe Schedule'!$C$5:$Z$19</definedName>
    <definedName name="RcpPipes">'[44]Pipe Schedule'!$C$5:$Z$19</definedName>
    <definedName name="RcpPipes2" localSheetId="9">'[44]Pipe Schedule'!$C$21:$Y$37</definedName>
    <definedName name="RcpPipes2" localSheetId="7">'[44]Pipe Schedule'!$C$21:$Y$37</definedName>
    <definedName name="RcpPipes2">'[44]Pipe Schedule'!$C$21:$Y$37</definedName>
    <definedName name="RD" localSheetId="9">#REF!</definedName>
    <definedName name="RD" localSheetId="7">#REF!</definedName>
    <definedName name="RD">#REF!</definedName>
    <definedName name="rdegsegrg" localSheetId="9" hidden="1">{#N/A,#N/A,TRUE,"Cover";#N/A,#N/A,TRUE,"Conts";#N/A,#N/A,TRUE,"VOS";#N/A,#N/A,TRUE,"Warrington";#N/A,#N/A,TRUE,"Widnes"}</definedName>
    <definedName name="rdegsegrg" localSheetId="4" hidden="1">{#N/A,#N/A,TRUE,"Cover";#N/A,#N/A,TRUE,"Conts";#N/A,#N/A,TRUE,"VOS";#N/A,#N/A,TRUE,"Warrington";#N/A,#N/A,TRUE,"Widnes"}</definedName>
    <definedName name="rdegsegrg" localSheetId="19" hidden="1">{#N/A,#N/A,TRUE,"Cover";#N/A,#N/A,TRUE,"Conts";#N/A,#N/A,TRUE,"VOS";#N/A,#N/A,TRUE,"Warrington";#N/A,#N/A,TRUE,"Widnes"}</definedName>
    <definedName name="rdegsegrg" localSheetId="11" hidden="1">{#N/A,#N/A,TRUE,"Cover";#N/A,#N/A,TRUE,"Conts";#N/A,#N/A,TRUE,"VOS";#N/A,#N/A,TRUE,"Warrington";#N/A,#N/A,TRUE,"Widnes"}</definedName>
    <definedName name="rdegsegrg" localSheetId="7" hidden="1">{#N/A,#N/A,TRUE,"Cover";#N/A,#N/A,TRUE,"Conts";#N/A,#N/A,TRUE,"VOS";#N/A,#N/A,TRUE,"Warrington";#N/A,#N/A,TRUE,"Widnes"}</definedName>
    <definedName name="rdegsegrg" localSheetId="18" hidden="1">{#N/A,#N/A,TRUE,"Cover";#N/A,#N/A,TRUE,"Conts";#N/A,#N/A,TRUE,"VOS";#N/A,#N/A,TRUE,"Warrington";#N/A,#N/A,TRUE,"Widnes"}</definedName>
    <definedName name="rdegsegrg" localSheetId="3" hidden="1">{#N/A,#N/A,TRUE,"Cover";#N/A,#N/A,TRUE,"Conts";#N/A,#N/A,TRUE,"VOS";#N/A,#N/A,TRUE,"Warrington";#N/A,#N/A,TRUE,"Widnes"}</definedName>
    <definedName name="rdegsegrg" localSheetId="8" hidden="1">{#N/A,#N/A,TRUE,"Cover";#N/A,#N/A,TRUE,"Conts";#N/A,#N/A,TRUE,"VOS";#N/A,#N/A,TRUE,"Warrington";#N/A,#N/A,TRUE,"Widnes"}</definedName>
    <definedName name="rdegsegrg" hidden="1">{#N/A,#N/A,TRUE,"Cover";#N/A,#N/A,TRUE,"Conts";#N/A,#N/A,TRUE,"VOS";#N/A,#N/A,TRUE,"Warrington";#N/A,#N/A,TRUE,"Widnes"}</definedName>
    <definedName name="READ" hidden="1">FALSE</definedName>
    <definedName name="_xlnm.Recorder" localSheetId="9">#REF!</definedName>
    <definedName name="_xlnm.Recorder" localSheetId="7">#REF!</definedName>
    <definedName name="_xlnm.Recorder">#REF!</definedName>
    <definedName name="REDUCEDQUANTS" localSheetId="26">#REF!</definedName>
    <definedName name="REDUCEDQUANTS" localSheetId="25">#REF!</definedName>
    <definedName name="REDUCEDQUANTS">#REF!</definedName>
    <definedName name="Reinforcement" localSheetId="9">'[15]RCBC Reinforcement'!$G$5:$S$77</definedName>
    <definedName name="Reinforcement" localSheetId="7">'[15]RCBC Reinforcement'!$G$5:$S$77</definedName>
    <definedName name="Reinforcement">'[15]RCBC Reinforcement'!$G$5:$S$77</definedName>
    <definedName name="REMOVE">#N/A</definedName>
    <definedName name="requi">#REF!</definedName>
    <definedName name="rer" localSheetId="9" hidden="1">{#N/A,#N/A,TRUE,"Cover";#N/A,#N/A,TRUE,"Conts";#N/A,#N/A,TRUE,"VOS";#N/A,#N/A,TRUE,"Warrington";#N/A,#N/A,TRUE,"Widnes"}</definedName>
    <definedName name="rer" localSheetId="4" hidden="1">{#N/A,#N/A,TRUE,"Cover";#N/A,#N/A,TRUE,"Conts";#N/A,#N/A,TRUE,"VOS";#N/A,#N/A,TRUE,"Warrington";#N/A,#N/A,TRUE,"Widnes"}</definedName>
    <definedName name="rer" localSheetId="19" hidden="1">{#N/A,#N/A,TRUE,"Cover";#N/A,#N/A,TRUE,"Conts";#N/A,#N/A,TRUE,"VOS";#N/A,#N/A,TRUE,"Warrington";#N/A,#N/A,TRUE,"Widnes"}</definedName>
    <definedName name="rer" localSheetId="11" hidden="1">{#N/A,#N/A,TRUE,"Cover";#N/A,#N/A,TRUE,"Conts";#N/A,#N/A,TRUE,"VOS";#N/A,#N/A,TRUE,"Warrington";#N/A,#N/A,TRUE,"Widnes"}</definedName>
    <definedName name="rer" localSheetId="7" hidden="1">{#N/A,#N/A,TRUE,"Cover";#N/A,#N/A,TRUE,"Conts";#N/A,#N/A,TRUE,"VOS";#N/A,#N/A,TRUE,"Warrington";#N/A,#N/A,TRUE,"Widnes"}</definedName>
    <definedName name="rer" localSheetId="18" hidden="1">{#N/A,#N/A,TRUE,"Cover";#N/A,#N/A,TRUE,"Conts";#N/A,#N/A,TRUE,"VOS";#N/A,#N/A,TRUE,"Warrington";#N/A,#N/A,TRUE,"Widnes"}</definedName>
    <definedName name="rer" localSheetId="3" hidden="1">{#N/A,#N/A,TRUE,"Cover";#N/A,#N/A,TRUE,"Conts";#N/A,#N/A,TRUE,"VOS";#N/A,#N/A,TRUE,"Warrington";#N/A,#N/A,TRUE,"Widnes"}</definedName>
    <definedName name="rer" localSheetId="8" hidden="1">{#N/A,#N/A,TRUE,"Cover";#N/A,#N/A,TRUE,"Conts";#N/A,#N/A,TRUE,"VOS";#N/A,#N/A,TRUE,"Warrington";#N/A,#N/A,TRUE,"Widnes"}</definedName>
    <definedName name="rer" hidden="1">{#N/A,#N/A,TRUE,"Cover";#N/A,#N/A,TRUE,"Conts";#N/A,#N/A,TRUE,"VOS";#N/A,#N/A,TRUE,"Warrington";#N/A,#N/A,TRUE,"Widnes"}</definedName>
    <definedName name="RES" localSheetId="9">[12]WorkBreakDown!#REF!</definedName>
    <definedName name="RES">[12]WorkBreakDown!#REF!</definedName>
    <definedName name="Resources">#REF!</definedName>
    <definedName name="rghhythy" localSheetId="9" hidden="1">{#N/A,#N/A,TRUE,"Cover";#N/A,#N/A,TRUE,"Conts";#N/A,#N/A,TRUE,"VOS";#N/A,#N/A,TRUE,"Warrington";#N/A,#N/A,TRUE,"Widnes"}</definedName>
    <definedName name="rghhythy" localSheetId="4" hidden="1">{#N/A,#N/A,TRUE,"Cover";#N/A,#N/A,TRUE,"Conts";#N/A,#N/A,TRUE,"VOS";#N/A,#N/A,TRUE,"Warrington";#N/A,#N/A,TRUE,"Widnes"}</definedName>
    <definedName name="rghhythy" localSheetId="19" hidden="1">{#N/A,#N/A,TRUE,"Cover";#N/A,#N/A,TRUE,"Conts";#N/A,#N/A,TRUE,"VOS";#N/A,#N/A,TRUE,"Warrington";#N/A,#N/A,TRUE,"Widnes"}</definedName>
    <definedName name="rghhythy" localSheetId="11" hidden="1">{#N/A,#N/A,TRUE,"Cover";#N/A,#N/A,TRUE,"Conts";#N/A,#N/A,TRUE,"VOS";#N/A,#N/A,TRUE,"Warrington";#N/A,#N/A,TRUE,"Widnes"}</definedName>
    <definedName name="rghhythy" localSheetId="7" hidden="1">{#N/A,#N/A,TRUE,"Cover";#N/A,#N/A,TRUE,"Conts";#N/A,#N/A,TRUE,"VOS";#N/A,#N/A,TRUE,"Warrington";#N/A,#N/A,TRUE,"Widnes"}</definedName>
    <definedName name="rghhythy" localSheetId="18" hidden="1">{#N/A,#N/A,TRUE,"Cover";#N/A,#N/A,TRUE,"Conts";#N/A,#N/A,TRUE,"VOS";#N/A,#N/A,TRUE,"Warrington";#N/A,#N/A,TRUE,"Widnes"}</definedName>
    <definedName name="rghhythy" localSheetId="3" hidden="1">{#N/A,#N/A,TRUE,"Cover";#N/A,#N/A,TRUE,"Conts";#N/A,#N/A,TRUE,"VOS";#N/A,#N/A,TRUE,"Warrington";#N/A,#N/A,TRUE,"Widnes"}</definedName>
    <definedName name="rghhythy" localSheetId="8" hidden="1">{#N/A,#N/A,TRUE,"Cover";#N/A,#N/A,TRUE,"Conts";#N/A,#N/A,TRUE,"VOS";#N/A,#N/A,TRUE,"Warrington";#N/A,#N/A,TRUE,"Widnes"}</definedName>
    <definedName name="rghhythy" hidden="1">{#N/A,#N/A,TRUE,"Cover";#N/A,#N/A,TRUE,"Conts";#N/A,#N/A,TRUE,"VOS";#N/A,#N/A,TRUE,"Warrington";#N/A,#N/A,TRUE,"Widnes"}</definedName>
    <definedName name="rhyuyi" localSheetId="9" hidden="1">{#N/A,#N/A,TRUE,"Cover";#N/A,#N/A,TRUE,"Conts";#N/A,#N/A,TRUE,"VOS";#N/A,#N/A,TRUE,"Warrington";#N/A,#N/A,TRUE,"Widnes"}</definedName>
    <definedName name="rhyuyi" localSheetId="4" hidden="1">{#N/A,#N/A,TRUE,"Cover";#N/A,#N/A,TRUE,"Conts";#N/A,#N/A,TRUE,"VOS";#N/A,#N/A,TRUE,"Warrington";#N/A,#N/A,TRUE,"Widnes"}</definedName>
    <definedName name="rhyuyi" localSheetId="19" hidden="1">{#N/A,#N/A,TRUE,"Cover";#N/A,#N/A,TRUE,"Conts";#N/A,#N/A,TRUE,"VOS";#N/A,#N/A,TRUE,"Warrington";#N/A,#N/A,TRUE,"Widnes"}</definedName>
    <definedName name="rhyuyi" localSheetId="11" hidden="1">{#N/A,#N/A,TRUE,"Cover";#N/A,#N/A,TRUE,"Conts";#N/A,#N/A,TRUE,"VOS";#N/A,#N/A,TRUE,"Warrington";#N/A,#N/A,TRUE,"Widnes"}</definedName>
    <definedName name="rhyuyi" localSheetId="7" hidden="1">{#N/A,#N/A,TRUE,"Cover";#N/A,#N/A,TRUE,"Conts";#N/A,#N/A,TRUE,"VOS";#N/A,#N/A,TRUE,"Warrington";#N/A,#N/A,TRUE,"Widnes"}</definedName>
    <definedName name="rhyuyi" localSheetId="18" hidden="1">{#N/A,#N/A,TRUE,"Cover";#N/A,#N/A,TRUE,"Conts";#N/A,#N/A,TRUE,"VOS";#N/A,#N/A,TRUE,"Warrington";#N/A,#N/A,TRUE,"Widnes"}</definedName>
    <definedName name="rhyuyi" localSheetId="3" hidden="1">{#N/A,#N/A,TRUE,"Cover";#N/A,#N/A,TRUE,"Conts";#N/A,#N/A,TRUE,"VOS";#N/A,#N/A,TRUE,"Warrington";#N/A,#N/A,TRUE,"Widnes"}</definedName>
    <definedName name="rhyuyi" localSheetId="8" hidden="1">{#N/A,#N/A,TRUE,"Cover";#N/A,#N/A,TRUE,"Conts";#N/A,#N/A,TRUE,"VOS";#N/A,#N/A,TRUE,"Warrington";#N/A,#N/A,TRUE,"Widnes"}</definedName>
    <definedName name="rhyuyi" hidden="1">{#N/A,#N/A,TRUE,"Cover";#N/A,#N/A,TRUE,"Conts";#N/A,#N/A,TRUE,"VOS";#N/A,#N/A,TRUE,"Warrington";#N/A,#N/A,TRUE,"Widnes"}</definedName>
    <definedName name="RID" localSheetId="9">[12]WorkBreakDown!#REF!</definedName>
    <definedName name="RID">[12]WorkBreakDown!#REF!</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2</definedName>
    <definedName name="RiskExcelReportsGoInNewWorkbook">TRUE</definedName>
    <definedName name="RiskExcelReportsToGenerate">0</definedName>
    <definedName name="RiskFixedSeed">1</definedName>
    <definedName name="RiskGenerateExcelReportsAtEndOfSimulation">FALSE</definedName>
    <definedName name="RiskHasSettings">TRUE</definedName>
    <definedName name="RiskMinimizeOnStart">FALSE</definedName>
    <definedName name="RiskMonitorConvergence">FALSE</definedName>
    <definedName name="RiskMultipleCPUSupportEnabled" hidden="1">TRUE</definedName>
    <definedName name="RiskNumIterations">1000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1</definedName>
    <definedName name="RiskTemplateSheetName">"myTemplate"</definedName>
    <definedName name="RiskUpdateDisplay">FALSE</definedName>
    <definedName name="RiskUseDifferentSeedForEachSim">FALSE</definedName>
    <definedName name="RiskUseFixedSeed">FALSE</definedName>
    <definedName name="RiskUseMultipleCPUs" hidden="1">FALSE</definedName>
    <definedName name="Road_Name" localSheetId="9">[17]Road_Schedule!$C$4:$L$59</definedName>
    <definedName name="Road_Name" localSheetId="3">[18]Road_Schedule!$C$4:$L$59</definedName>
    <definedName name="Road_Name">[17]Road_Schedule!$C$4:$L$59</definedName>
    <definedName name="rolly" localSheetId="9">#REF!</definedName>
    <definedName name="rolly" localSheetId="7">#REF!</definedName>
    <definedName name="rolly">#REF!</definedName>
    <definedName name="ROOF" localSheetId="9">'[16]Build-up'!#REF!</definedName>
    <definedName name="ROOF">'[16]Build-up'!#REF!</definedName>
    <definedName name="Roof_Water_proofing">#REF!</definedName>
    <definedName name="rouble3" hidden="1">#REF!</definedName>
    <definedName name="rouble5" hidden="1">#REF!</definedName>
    <definedName name="RR" localSheetId="9" hidden="1">{#N/A,#N/A,FALSE,"C3";#N/A,#N/A,FALSE,"D2-17";#N/A,#N/A,FALSE,"C2-17";#N/A,#N/A,FALSE,"C2-CIVIL";#N/A,#N/A,FALSE,"D1-C1 contract";#N/A,#N/A,FALSE,"D1-CIVIL";#N/A,#N/A,FALSE,"C1 hourly";#N/A,#N/A,FALSE,"C1 contract";#N/A,#N/A,FALSE,"D1-C1 hourly"}</definedName>
    <definedName name="RR" localSheetId="4" hidden="1">{#N/A,#N/A,FALSE,"C3";#N/A,#N/A,FALSE,"D2-17";#N/A,#N/A,FALSE,"C2-17";#N/A,#N/A,FALSE,"C2-CIVIL";#N/A,#N/A,FALSE,"D1-C1 contract";#N/A,#N/A,FALSE,"D1-CIVIL";#N/A,#N/A,FALSE,"C1 hourly";#N/A,#N/A,FALSE,"C1 contract";#N/A,#N/A,FALSE,"D1-C1 hourly"}</definedName>
    <definedName name="RR" localSheetId="19" hidden="1">{#N/A,#N/A,FALSE,"C3";#N/A,#N/A,FALSE,"D2-17";#N/A,#N/A,FALSE,"C2-17";#N/A,#N/A,FALSE,"C2-CIVIL";#N/A,#N/A,FALSE,"D1-C1 contract";#N/A,#N/A,FALSE,"D1-CIVIL";#N/A,#N/A,FALSE,"C1 hourly";#N/A,#N/A,FALSE,"C1 contract";#N/A,#N/A,FALSE,"D1-C1 hourly"}</definedName>
    <definedName name="RR" localSheetId="11" hidden="1">{#N/A,#N/A,FALSE,"C3";#N/A,#N/A,FALSE,"D2-17";#N/A,#N/A,FALSE,"C2-17";#N/A,#N/A,FALSE,"C2-CIVIL";#N/A,#N/A,FALSE,"D1-C1 contract";#N/A,#N/A,FALSE,"D1-CIVIL";#N/A,#N/A,FALSE,"C1 hourly";#N/A,#N/A,FALSE,"C1 contract";#N/A,#N/A,FALSE,"D1-C1 hourly"}</definedName>
    <definedName name="RR" localSheetId="7" hidden="1">{#N/A,#N/A,FALSE,"C3";#N/A,#N/A,FALSE,"D2-17";#N/A,#N/A,FALSE,"C2-17";#N/A,#N/A,FALSE,"C2-CIVIL";#N/A,#N/A,FALSE,"D1-C1 contract";#N/A,#N/A,FALSE,"D1-CIVIL";#N/A,#N/A,FALSE,"C1 hourly";#N/A,#N/A,FALSE,"C1 contract";#N/A,#N/A,FALSE,"D1-C1 hourly"}</definedName>
    <definedName name="RR" localSheetId="18" hidden="1">{#N/A,#N/A,FALSE,"C3";#N/A,#N/A,FALSE,"D2-17";#N/A,#N/A,FALSE,"C2-17";#N/A,#N/A,FALSE,"C2-CIVIL";#N/A,#N/A,FALSE,"D1-C1 contract";#N/A,#N/A,FALSE,"D1-CIVIL";#N/A,#N/A,FALSE,"C1 hourly";#N/A,#N/A,FALSE,"C1 contract";#N/A,#N/A,FALSE,"D1-C1 hourly"}</definedName>
    <definedName name="RR" localSheetId="3" hidden="1">{#N/A,#N/A,FALSE,"C3";#N/A,#N/A,FALSE,"D2-17";#N/A,#N/A,FALSE,"C2-17";#N/A,#N/A,FALSE,"C2-CIVIL";#N/A,#N/A,FALSE,"D1-C1 contract";#N/A,#N/A,FALSE,"D1-CIVIL";#N/A,#N/A,FALSE,"C1 hourly";#N/A,#N/A,FALSE,"C1 contract";#N/A,#N/A,FALSE,"D1-C1 hourly"}</definedName>
    <definedName name="RR" localSheetId="8"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9" hidden="1">{#N/A,#N/A,TRUE,"Cover";#N/A,#N/A,TRUE,"Conts";#N/A,#N/A,TRUE,"VOS";#N/A,#N/A,TRUE,"Warrington";#N/A,#N/A,TRUE,"Widnes"}</definedName>
    <definedName name="rrr" localSheetId="4" hidden="1">{#N/A,#N/A,TRUE,"Cover";#N/A,#N/A,TRUE,"Conts";#N/A,#N/A,TRUE,"VOS";#N/A,#N/A,TRUE,"Warrington";#N/A,#N/A,TRUE,"Widnes"}</definedName>
    <definedName name="rrr" localSheetId="19" hidden="1">{#N/A,#N/A,TRUE,"Cover";#N/A,#N/A,TRUE,"Conts";#N/A,#N/A,TRUE,"VOS";#N/A,#N/A,TRUE,"Warrington";#N/A,#N/A,TRUE,"Widnes"}</definedName>
    <definedName name="rrr" localSheetId="11" hidden="1">{#N/A,#N/A,TRUE,"Cover";#N/A,#N/A,TRUE,"Conts";#N/A,#N/A,TRUE,"VOS";#N/A,#N/A,TRUE,"Warrington";#N/A,#N/A,TRUE,"Widnes"}</definedName>
    <definedName name="rrr" localSheetId="7" hidden="1">{#N/A,#N/A,TRUE,"Cover";#N/A,#N/A,TRUE,"Conts";#N/A,#N/A,TRUE,"VOS";#N/A,#N/A,TRUE,"Warrington";#N/A,#N/A,TRUE,"Widnes"}</definedName>
    <definedName name="rrr" localSheetId="18" hidden="1">{#N/A,#N/A,TRUE,"Cover";#N/A,#N/A,TRUE,"Conts";#N/A,#N/A,TRUE,"VOS";#N/A,#N/A,TRUE,"Warrington";#N/A,#N/A,TRUE,"Widnes"}</definedName>
    <definedName name="rrr" localSheetId="3" hidden="1">{#N/A,#N/A,TRUE,"Cover";#N/A,#N/A,TRUE,"Conts";#N/A,#N/A,TRUE,"VOS";#N/A,#N/A,TRUE,"Warrington";#N/A,#N/A,TRUE,"Widnes"}</definedName>
    <definedName name="rrr" localSheetId="8" hidden="1">{#N/A,#N/A,TRUE,"Cover";#N/A,#N/A,TRUE,"Conts";#N/A,#N/A,TRUE,"VOS";#N/A,#N/A,TRUE,"Warrington";#N/A,#N/A,TRUE,"Widnes"}</definedName>
    <definedName name="rrr" hidden="1">{#N/A,#N/A,TRUE,"Cover";#N/A,#N/A,TRUE,"Conts";#N/A,#N/A,TRUE,"VOS";#N/A,#N/A,TRUE,"Warrington";#N/A,#N/A,TRUE,"Widnes"}</definedName>
    <definedName name="rrrr" localSheetId="9" hidden="1">{#N/A,#N/A,TRUE,"Cover";#N/A,#N/A,TRUE,"Conts";#N/A,#N/A,TRUE,"VOS";#N/A,#N/A,TRUE,"Warrington";#N/A,#N/A,TRUE,"Widnes"}</definedName>
    <definedName name="rrrr" localSheetId="4" hidden="1">{#N/A,#N/A,TRUE,"Cover";#N/A,#N/A,TRUE,"Conts";#N/A,#N/A,TRUE,"VOS";#N/A,#N/A,TRUE,"Warrington";#N/A,#N/A,TRUE,"Widnes"}</definedName>
    <definedName name="rrrr" localSheetId="19" hidden="1">{#N/A,#N/A,TRUE,"Cover";#N/A,#N/A,TRUE,"Conts";#N/A,#N/A,TRUE,"VOS";#N/A,#N/A,TRUE,"Warrington";#N/A,#N/A,TRUE,"Widnes"}</definedName>
    <definedName name="rrrr" localSheetId="11" hidden="1">{#N/A,#N/A,TRUE,"Cover";#N/A,#N/A,TRUE,"Conts";#N/A,#N/A,TRUE,"VOS";#N/A,#N/A,TRUE,"Warrington";#N/A,#N/A,TRUE,"Widnes"}</definedName>
    <definedName name="rrrr" localSheetId="7" hidden="1">{#N/A,#N/A,TRUE,"Cover";#N/A,#N/A,TRUE,"Conts";#N/A,#N/A,TRUE,"VOS";#N/A,#N/A,TRUE,"Warrington";#N/A,#N/A,TRUE,"Widnes"}</definedName>
    <definedName name="rrrr" localSheetId="18" hidden="1">{#N/A,#N/A,TRUE,"Cover";#N/A,#N/A,TRUE,"Conts";#N/A,#N/A,TRUE,"VOS";#N/A,#N/A,TRUE,"Warrington";#N/A,#N/A,TRUE,"Widnes"}</definedName>
    <definedName name="rrrr" localSheetId="3" hidden="1">{#N/A,#N/A,TRUE,"Cover";#N/A,#N/A,TRUE,"Conts";#N/A,#N/A,TRUE,"VOS";#N/A,#N/A,TRUE,"Warrington";#N/A,#N/A,TRUE,"Widnes"}</definedName>
    <definedName name="rrrr" localSheetId="8" hidden="1">{#N/A,#N/A,TRUE,"Cover";#N/A,#N/A,TRUE,"Conts";#N/A,#N/A,TRUE,"VOS";#N/A,#N/A,TRUE,"Warrington";#N/A,#N/A,TRUE,"Widnes"}</definedName>
    <definedName name="rrrr" hidden="1">{#N/A,#N/A,TRUE,"Cover";#N/A,#N/A,TRUE,"Conts";#N/A,#N/A,TRUE,"VOS";#N/A,#N/A,TRUE,"Warrington";#N/A,#N/A,TRUE,"Widnes"}</definedName>
    <definedName name="rrrrr" localSheetId="9" hidden="1">{#N/A,#N/A,TRUE,"Cover";#N/A,#N/A,TRUE,"Conts";#N/A,#N/A,TRUE,"VOS";#N/A,#N/A,TRUE,"Warrington";#N/A,#N/A,TRUE,"Widnes"}</definedName>
    <definedName name="rrrrr" localSheetId="4" hidden="1">{#N/A,#N/A,TRUE,"Cover";#N/A,#N/A,TRUE,"Conts";#N/A,#N/A,TRUE,"VOS";#N/A,#N/A,TRUE,"Warrington";#N/A,#N/A,TRUE,"Widnes"}</definedName>
    <definedName name="rrrrr" localSheetId="19" hidden="1">{#N/A,#N/A,TRUE,"Cover";#N/A,#N/A,TRUE,"Conts";#N/A,#N/A,TRUE,"VOS";#N/A,#N/A,TRUE,"Warrington";#N/A,#N/A,TRUE,"Widnes"}</definedName>
    <definedName name="rrrrr" localSheetId="11" hidden="1">{#N/A,#N/A,TRUE,"Cover";#N/A,#N/A,TRUE,"Conts";#N/A,#N/A,TRUE,"VOS";#N/A,#N/A,TRUE,"Warrington";#N/A,#N/A,TRUE,"Widnes"}</definedName>
    <definedName name="rrrrr" localSheetId="7" hidden="1">{#N/A,#N/A,TRUE,"Cover";#N/A,#N/A,TRUE,"Conts";#N/A,#N/A,TRUE,"VOS";#N/A,#N/A,TRUE,"Warrington";#N/A,#N/A,TRUE,"Widnes"}</definedName>
    <definedName name="rrrrr" localSheetId="18" hidden="1">{#N/A,#N/A,TRUE,"Cover";#N/A,#N/A,TRUE,"Conts";#N/A,#N/A,TRUE,"VOS";#N/A,#N/A,TRUE,"Warrington";#N/A,#N/A,TRUE,"Widnes"}</definedName>
    <definedName name="rrrrr" localSheetId="3" hidden="1">{#N/A,#N/A,TRUE,"Cover";#N/A,#N/A,TRUE,"Conts";#N/A,#N/A,TRUE,"VOS";#N/A,#N/A,TRUE,"Warrington";#N/A,#N/A,TRUE,"Widnes"}</definedName>
    <definedName name="rrrrr" localSheetId="8" hidden="1">{#N/A,#N/A,TRUE,"Cover";#N/A,#N/A,TRUE,"Conts";#N/A,#N/A,TRUE,"VOS";#N/A,#N/A,TRUE,"Warrington";#N/A,#N/A,TRUE,"Widnes"}</definedName>
    <definedName name="rrrrr" hidden="1">{#N/A,#N/A,TRUE,"Cover";#N/A,#N/A,TRUE,"Conts";#N/A,#N/A,TRUE,"VOS";#N/A,#N/A,TRUE,"Warrington";#N/A,#N/A,TRUE,"Widnes"}</definedName>
    <definedName name="rrrrrrr" localSheetId="9" hidden="1">{#N/A,#N/A,TRUE,"Cover";#N/A,#N/A,TRUE,"Conts";#N/A,#N/A,TRUE,"VOS";#N/A,#N/A,TRUE,"Warrington";#N/A,#N/A,TRUE,"Widnes"}</definedName>
    <definedName name="rrrrrrr" localSheetId="4" hidden="1">{#N/A,#N/A,TRUE,"Cover";#N/A,#N/A,TRUE,"Conts";#N/A,#N/A,TRUE,"VOS";#N/A,#N/A,TRUE,"Warrington";#N/A,#N/A,TRUE,"Widnes"}</definedName>
    <definedName name="rrrrrrr" localSheetId="19" hidden="1">{#N/A,#N/A,TRUE,"Cover";#N/A,#N/A,TRUE,"Conts";#N/A,#N/A,TRUE,"VOS";#N/A,#N/A,TRUE,"Warrington";#N/A,#N/A,TRUE,"Widnes"}</definedName>
    <definedName name="rrrrrrr" localSheetId="11" hidden="1">{#N/A,#N/A,TRUE,"Cover";#N/A,#N/A,TRUE,"Conts";#N/A,#N/A,TRUE,"VOS";#N/A,#N/A,TRUE,"Warrington";#N/A,#N/A,TRUE,"Widnes"}</definedName>
    <definedName name="rrrrrrr" localSheetId="7" hidden="1">{#N/A,#N/A,TRUE,"Cover";#N/A,#N/A,TRUE,"Conts";#N/A,#N/A,TRUE,"VOS";#N/A,#N/A,TRUE,"Warrington";#N/A,#N/A,TRUE,"Widnes"}</definedName>
    <definedName name="rrrrrrr" localSheetId="18" hidden="1">{#N/A,#N/A,TRUE,"Cover";#N/A,#N/A,TRUE,"Conts";#N/A,#N/A,TRUE,"VOS";#N/A,#N/A,TRUE,"Warrington";#N/A,#N/A,TRUE,"Widnes"}</definedName>
    <definedName name="rrrrrrr" localSheetId="3" hidden="1">{#N/A,#N/A,TRUE,"Cover";#N/A,#N/A,TRUE,"Conts";#N/A,#N/A,TRUE,"VOS";#N/A,#N/A,TRUE,"Warrington";#N/A,#N/A,TRUE,"Widnes"}</definedName>
    <definedName name="rrrrrrr" localSheetId="8" hidden="1">{#N/A,#N/A,TRUE,"Cover";#N/A,#N/A,TRUE,"Conts";#N/A,#N/A,TRUE,"VOS";#N/A,#N/A,TRUE,"Warrington";#N/A,#N/A,TRUE,"Widnes"}</definedName>
    <definedName name="rrrrrrr" hidden="1">{#N/A,#N/A,TRUE,"Cover";#N/A,#N/A,TRUE,"Conts";#N/A,#N/A,TRUE,"VOS";#N/A,#N/A,TRUE,"Warrington";#N/A,#N/A,TRUE,"Widnes"}</definedName>
    <definedName name="rrrrrrrrrr" localSheetId="9" hidden="1">{#N/A,#N/A,TRUE,"Cover";#N/A,#N/A,TRUE,"Conts";#N/A,#N/A,TRUE,"VOS";#N/A,#N/A,TRUE,"Warrington";#N/A,#N/A,TRUE,"Widnes"}</definedName>
    <definedName name="rrrrrrrrrr" localSheetId="4" hidden="1">{#N/A,#N/A,TRUE,"Cover";#N/A,#N/A,TRUE,"Conts";#N/A,#N/A,TRUE,"VOS";#N/A,#N/A,TRUE,"Warrington";#N/A,#N/A,TRUE,"Widnes"}</definedName>
    <definedName name="rrrrrrrrrr" localSheetId="19" hidden="1">{#N/A,#N/A,TRUE,"Cover";#N/A,#N/A,TRUE,"Conts";#N/A,#N/A,TRUE,"VOS";#N/A,#N/A,TRUE,"Warrington";#N/A,#N/A,TRUE,"Widnes"}</definedName>
    <definedName name="rrrrrrrrrr" localSheetId="11" hidden="1">{#N/A,#N/A,TRUE,"Cover";#N/A,#N/A,TRUE,"Conts";#N/A,#N/A,TRUE,"VOS";#N/A,#N/A,TRUE,"Warrington";#N/A,#N/A,TRUE,"Widnes"}</definedName>
    <definedName name="rrrrrrrrrr" localSheetId="7" hidden="1">{#N/A,#N/A,TRUE,"Cover";#N/A,#N/A,TRUE,"Conts";#N/A,#N/A,TRUE,"VOS";#N/A,#N/A,TRUE,"Warrington";#N/A,#N/A,TRUE,"Widnes"}</definedName>
    <definedName name="rrrrrrrrrr" localSheetId="18" hidden="1">{#N/A,#N/A,TRUE,"Cover";#N/A,#N/A,TRUE,"Conts";#N/A,#N/A,TRUE,"VOS";#N/A,#N/A,TRUE,"Warrington";#N/A,#N/A,TRUE,"Widnes"}</definedName>
    <definedName name="rrrrrrrrrr" localSheetId="3" hidden="1">{#N/A,#N/A,TRUE,"Cover";#N/A,#N/A,TRUE,"Conts";#N/A,#N/A,TRUE,"VOS";#N/A,#N/A,TRUE,"Warrington";#N/A,#N/A,TRUE,"Widnes"}</definedName>
    <definedName name="rrrrrrrrrr" localSheetId="8" hidden="1">{#N/A,#N/A,TRUE,"Cover";#N/A,#N/A,TRUE,"Conts";#N/A,#N/A,TRUE,"VOS";#N/A,#N/A,TRUE,"Warrington";#N/A,#N/A,TRUE,"Widnes"}</definedName>
    <definedName name="rrrrrrrrrr" hidden="1">{#N/A,#N/A,TRUE,"Cover";#N/A,#N/A,TRUE,"Conts";#N/A,#N/A,TRUE,"VOS";#N/A,#N/A,TRUE,"Warrington";#N/A,#N/A,TRUE,"Widnes"}</definedName>
    <definedName name="rrttt" localSheetId="9" hidden="1">{#N/A,#N/A,TRUE,"Cover";#N/A,#N/A,TRUE,"Conts";#N/A,#N/A,TRUE,"VOS";#N/A,#N/A,TRUE,"Warrington";#N/A,#N/A,TRUE,"Widnes"}</definedName>
    <definedName name="rrttt" localSheetId="4" hidden="1">{#N/A,#N/A,TRUE,"Cover";#N/A,#N/A,TRUE,"Conts";#N/A,#N/A,TRUE,"VOS";#N/A,#N/A,TRUE,"Warrington";#N/A,#N/A,TRUE,"Widnes"}</definedName>
    <definedName name="rrttt" localSheetId="19" hidden="1">{#N/A,#N/A,TRUE,"Cover";#N/A,#N/A,TRUE,"Conts";#N/A,#N/A,TRUE,"VOS";#N/A,#N/A,TRUE,"Warrington";#N/A,#N/A,TRUE,"Widnes"}</definedName>
    <definedName name="rrttt" localSheetId="11" hidden="1">{#N/A,#N/A,TRUE,"Cover";#N/A,#N/A,TRUE,"Conts";#N/A,#N/A,TRUE,"VOS";#N/A,#N/A,TRUE,"Warrington";#N/A,#N/A,TRUE,"Widnes"}</definedName>
    <definedName name="rrttt" localSheetId="7" hidden="1">{#N/A,#N/A,TRUE,"Cover";#N/A,#N/A,TRUE,"Conts";#N/A,#N/A,TRUE,"VOS";#N/A,#N/A,TRUE,"Warrington";#N/A,#N/A,TRUE,"Widnes"}</definedName>
    <definedName name="rrttt" localSheetId="18" hidden="1">{#N/A,#N/A,TRUE,"Cover";#N/A,#N/A,TRUE,"Conts";#N/A,#N/A,TRUE,"VOS";#N/A,#N/A,TRUE,"Warrington";#N/A,#N/A,TRUE,"Widnes"}</definedName>
    <definedName name="rrttt" localSheetId="3" hidden="1">{#N/A,#N/A,TRUE,"Cover";#N/A,#N/A,TRUE,"Conts";#N/A,#N/A,TRUE,"VOS";#N/A,#N/A,TRUE,"Warrington";#N/A,#N/A,TRUE,"Widnes"}</definedName>
    <definedName name="rrttt" localSheetId="8" hidden="1">{#N/A,#N/A,TRUE,"Cover";#N/A,#N/A,TRUE,"Conts";#N/A,#N/A,TRUE,"VOS";#N/A,#N/A,TRUE,"Warrington";#N/A,#N/A,TRUE,"Widnes"}</definedName>
    <definedName name="rrttt" hidden="1">{#N/A,#N/A,TRUE,"Cover";#N/A,#N/A,TRUE,"Conts";#N/A,#N/A,TRUE,"VOS";#N/A,#N/A,TRUE,"Warrington";#N/A,#N/A,TRUE,"Widnes"}</definedName>
    <definedName name="rt" localSheetId="9" hidden="1">{#N/A,#N/A,TRUE,"Cover";#N/A,#N/A,TRUE,"Conts";#N/A,#N/A,TRUE,"VOS";#N/A,#N/A,TRUE,"Warrington";#N/A,#N/A,TRUE,"Widnes"}</definedName>
    <definedName name="rt" localSheetId="4" hidden="1">{#N/A,#N/A,TRUE,"Cover";#N/A,#N/A,TRUE,"Conts";#N/A,#N/A,TRUE,"VOS";#N/A,#N/A,TRUE,"Warrington";#N/A,#N/A,TRUE,"Widnes"}</definedName>
    <definedName name="rt" localSheetId="19" hidden="1">{#N/A,#N/A,TRUE,"Cover";#N/A,#N/A,TRUE,"Conts";#N/A,#N/A,TRUE,"VOS";#N/A,#N/A,TRUE,"Warrington";#N/A,#N/A,TRUE,"Widnes"}</definedName>
    <definedName name="rt" localSheetId="11" hidden="1">{#N/A,#N/A,TRUE,"Cover";#N/A,#N/A,TRUE,"Conts";#N/A,#N/A,TRUE,"VOS";#N/A,#N/A,TRUE,"Warrington";#N/A,#N/A,TRUE,"Widnes"}</definedName>
    <definedName name="rt" localSheetId="7" hidden="1">{#N/A,#N/A,TRUE,"Cover";#N/A,#N/A,TRUE,"Conts";#N/A,#N/A,TRUE,"VOS";#N/A,#N/A,TRUE,"Warrington";#N/A,#N/A,TRUE,"Widnes"}</definedName>
    <definedName name="rt" localSheetId="18" hidden="1">{#N/A,#N/A,TRUE,"Cover";#N/A,#N/A,TRUE,"Conts";#N/A,#N/A,TRUE,"VOS";#N/A,#N/A,TRUE,"Warrington";#N/A,#N/A,TRUE,"Widnes"}</definedName>
    <definedName name="rt" localSheetId="3" hidden="1">{#N/A,#N/A,TRUE,"Cover";#N/A,#N/A,TRUE,"Conts";#N/A,#N/A,TRUE,"VOS";#N/A,#N/A,TRUE,"Warrington";#N/A,#N/A,TRUE,"Widnes"}</definedName>
    <definedName name="rt" localSheetId="8" hidden="1">{#N/A,#N/A,TRUE,"Cover";#N/A,#N/A,TRUE,"Conts";#N/A,#N/A,TRUE,"VOS";#N/A,#N/A,TRUE,"Warrington";#N/A,#N/A,TRUE,"Widnes"}</definedName>
    <definedName name="rt" hidden="1">{#N/A,#N/A,TRUE,"Cover";#N/A,#N/A,TRUE,"Conts";#N/A,#N/A,TRUE,"VOS";#N/A,#N/A,TRUE,"Warrington";#N/A,#N/A,TRUE,"Widnes"}</definedName>
    <definedName name="rthsrhs" localSheetId="9" hidden="1">{#N/A,#N/A,TRUE,"Cover";#N/A,#N/A,TRUE,"Conts";#N/A,#N/A,TRUE,"VOS";#N/A,#N/A,TRUE,"Warrington";#N/A,#N/A,TRUE,"Widnes"}</definedName>
    <definedName name="rthsrhs" localSheetId="4" hidden="1">{#N/A,#N/A,TRUE,"Cover";#N/A,#N/A,TRUE,"Conts";#N/A,#N/A,TRUE,"VOS";#N/A,#N/A,TRUE,"Warrington";#N/A,#N/A,TRUE,"Widnes"}</definedName>
    <definedName name="rthsrhs" localSheetId="19" hidden="1">{#N/A,#N/A,TRUE,"Cover";#N/A,#N/A,TRUE,"Conts";#N/A,#N/A,TRUE,"VOS";#N/A,#N/A,TRUE,"Warrington";#N/A,#N/A,TRUE,"Widnes"}</definedName>
    <definedName name="rthsrhs" localSheetId="11" hidden="1">{#N/A,#N/A,TRUE,"Cover";#N/A,#N/A,TRUE,"Conts";#N/A,#N/A,TRUE,"VOS";#N/A,#N/A,TRUE,"Warrington";#N/A,#N/A,TRUE,"Widnes"}</definedName>
    <definedName name="rthsrhs" localSheetId="7" hidden="1">{#N/A,#N/A,TRUE,"Cover";#N/A,#N/A,TRUE,"Conts";#N/A,#N/A,TRUE,"VOS";#N/A,#N/A,TRUE,"Warrington";#N/A,#N/A,TRUE,"Widnes"}</definedName>
    <definedName name="rthsrhs" localSheetId="18" hidden="1">{#N/A,#N/A,TRUE,"Cover";#N/A,#N/A,TRUE,"Conts";#N/A,#N/A,TRUE,"VOS";#N/A,#N/A,TRUE,"Warrington";#N/A,#N/A,TRUE,"Widnes"}</definedName>
    <definedName name="rthsrhs" localSheetId="3" hidden="1">{#N/A,#N/A,TRUE,"Cover";#N/A,#N/A,TRUE,"Conts";#N/A,#N/A,TRUE,"VOS";#N/A,#N/A,TRUE,"Warrington";#N/A,#N/A,TRUE,"Widnes"}</definedName>
    <definedName name="rthsrhs" localSheetId="8" hidden="1">{#N/A,#N/A,TRUE,"Cover";#N/A,#N/A,TRUE,"Conts";#N/A,#N/A,TRUE,"VOS";#N/A,#N/A,TRUE,"Warrington";#N/A,#N/A,TRUE,"Widnes"}</definedName>
    <definedName name="rthsrhs" hidden="1">{#N/A,#N/A,TRUE,"Cover";#N/A,#N/A,TRUE,"Conts";#N/A,#N/A,TRUE,"VOS";#N/A,#N/A,TRUE,"Warrington";#N/A,#N/A,TRUE,"Widnes"}</definedName>
    <definedName name="RTRGJHJ" localSheetId="9" hidden="1">{#N/A,#N/A,TRUE,"Cover";#N/A,#N/A,TRUE,"Conts";#N/A,#N/A,TRUE,"VOS";#N/A,#N/A,TRUE,"Warrington";#N/A,#N/A,TRUE,"Widnes"}</definedName>
    <definedName name="RTRGJHJ" localSheetId="4" hidden="1">{#N/A,#N/A,TRUE,"Cover";#N/A,#N/A,TRUE,"Conts";#N/A,#N/A,TRUE,"VOS";#N/A,#N/A,TRUE,"Warrington";#N/A,#N/A,TRUE,"Widnes"}</definedName>
    <definedName name="RTRGJHJ" localSheetId="19" hidden="1">{#N/A,#N/A,TRUE,"Cover";#N/A,#N/A,TRUE,"Conts";#N/A,#N/A,TRUE,"VOS";#N/A,#N/A,TRUE,"Warrington";#N/A,#N/A,TRUE,"Widnes"}</definedName>
    <definedName name="RTRGJHJ" localSheetId="11" hidden="1">{#N/A,#N/A,TRUE,"Cover";#N/A,#N/A,TRUE,"Conts";#N/A,#N/A,TRUE,"VOS";#N/A,#N/A,TRUE,"Warrington";#N/A,#N/A,TRUE,"Widnes"}</definedName>
    <definedName name="RTRGJHJ" localSheetId="7" hidden="1">{#N/A,#N/A,TRUE,"Cover";#N/A,#N/A,TRUE,"Conts";#N/A,#N/A,TRUE,"VOS";#N/A,#N/A,TRUE,"Warrington";#N/A,#N/A,TRUE,"Widnes"}</definedName>
    <definedName name="RTRGJHJ" localSheetId="18" hidden="1">{#N/A,#N/A,TRUE,"Cover";#N/A,#N/A,TRUE,"Conts";#N/A,#N/A,TRUE,"VOS";#N/A,#N/A,TRUE,"Warrington";#N/A,#N/A,TRUE,"Widnes"}</definedName>
    <definedName name="RTRGJHJ" localSheetId="3" hidden="1">{#N/A,#N/A,TRUE,"Cover";#N/A,#N/A,TRUE,"Conts";#N/A,#N/A,TRUE,"VOS";#N/A,#N/A,TRUE,"Warrington";#N/A,#N/A,TRUE,"Widnes"}</definedName>
    <definedName name="RTRGJHJ" localSheetId="8" hidden="1">{#N/A,#N/A,TRUE,"Cover";#N/A,#N/A,TRUE,"Conts";#N/A,#N/A,TRUE,"VOS";#N/A,#N/A,TRUE,"Warrington";#N/A,#N/A,TRUE,"Widnes"}</definedName>
    <definedName name="RTRGJHJ" hidden="1">{#N/A,#N/A,TRUE,"Cover";#N/A,#N/A,TRUE,"Conts";#N/A,#N/A,TRUE,"VOS";#N/A,#N/A,TRUE,"Warrington";#N/A,#N/A,TRUE,"Widnes"}</definedName>
    <definedName name="rtryj" localSheetId="9" hidden="1">{#N/A,#N/A,TRUE,"Cover";#N/A,#N/A,TRUE,"Conts";#N/A,#N/A,TRUE,"VOS";#N/A,#N/A,TRUE,"Warrington";#N/A,#N/A,TRUE,"Widnes"}</definedName>
    <definedName name="rtryj" localSheetId="4" hidden="1">{#N/A,#N/A,TRUE,"Cover";#N/A,#N/A,TRUE,"Conts";#N/A,#N/A,TRUE,"VOS";#N/A,#N/A,TRUE,"Warrington";#N/A,#N/A,TRUE,"Widnes"}</definedName>
    <definedName name="rtryj" localSheetId="19" hidden="1">{#N/A,#N/A,TRUE,"Cover";#N/A,#N/A,TRUE,"Conts";#N/A,#N/A,TRUE,"VOS";#N/A,#N/A,TRUE,"Warrington";#N/A,#N/A,TRUE,"Widnes"}</definedName>
    <definedName name="rtryj" localSheetId="11" hidden="1">{#N/A,#N/A,TRUE,"Cover";#N/A,#N/A,TRUE,"Conts";#N/A,#N/A,TRUE,"VOS";#N/A,#N/A,TRUE,"Warrington";#N/A,#N/A,TRUE,"Widnes"}</definedName>
    <definedName name="rtryj" localSheetId="7" hidden="1">{#N/A,#N/A,TRUE,"Cover";#N/A,#N/A,TRUE,"Conts";#N/A,#N/A,TRUE,"VOS";#N/A,#N/A,TRUE,"Warrington";#N/A,#N/A,TRUE,"Widnes"}</definedName>
    <definedName name="rtryj" localSheetId="18" hidden="1">{#N/A,#N/A,TRUE,"Cover";#N/A,#N/A,TRUE,"Conts";#N/A,#N/A,TRUE,"VOS";#N/A,#N/A,TRUE,"Warrington";#N/A,#N/A,TRUE,"Widnes"}</definedName>
    <definedName name="rtryj" localSheetId="3" hidden="1">{#N/A,#N/A,TRUE,"Cover";#N/A,#N/A,TRUE,"Conts";#N/A,#N/A,TRUE,"VOS";#N/A,#N/A,TRUE,"Warrington";#N/A,#N/A,TRUE,"Widnes"}</definedName>
    <definedName name="rtryj" localSheetId="8" hidden="1">{#N/A,#N/A,TRUE,"Cover";#N/A,#N/A,TRUE,"Conts";#N/A,#N/A,TRUE,"VOS";#N/A,#N/A,TRUE,"Warrington";#N/A,#N/A,TRUE,"Widnes"}</definedName>
    <definedName name="rtryj" hidden="1">{#N/A,#N/A,TRUE,"Cover";#N/A,#N/A,TRUE,"Conts";#N/A,#N/A,TRUE,"VOS";#N/A,#N/A,TRUE,"Warrington";#N/A,#N/A,TRUE,"Widnes"}</definedName>
    <definedName name="rturudu" localSheetId="9" hidden="1">{#N/A,#N/A,TRUE,"Cover";#N/A,#N/A,TRUE,"Conts";#N/A,#N/A,TRUE,"VOS";#N/A,#N/A,TRUE,"Warrington";#N/A,#N/A,TRUE,"Widnes"}</definedName>
    <definedName name="rturudu" localSheetId="4" hidden="1">{#N/A,#N/A,TRUE,"Cover";#N/A,#N/A,TRUE,"Conts";#N/A,#N/A,TRUE,"VOS";#N/A,#N/A,TRUE,"Warrington";#N/A,#N/A,TRUE,"Widnes"}</definedName>
    <definedName name="rturudu" localSheetId="19" hidden="1">{#N/A,#N/A,TRUE,"Cover";#N/A,#N/A,TRUE,"Conts";#N/A,#N/A,TRUE,"VOS";#N/A,#N/A,TRUE,"Warrington";#N/A,#N/A,TRUE,"Widnes"}</definedName>
    <definedName name="rturudu" localSheetId="11" hidden="1">{#N/A,#N/A,TRUE,"Cover";#N/A,#N/A,TRUE,"Conts";#N/A,#N/A,TRUE,"VOS";#N/A,#N/A,TRUE,"Warrington";#N/A,#N/A,TRUE,"Widnes"}</definedName>
    <definedName name="rturudu" localSheetId="7" hidden="1">{#N/A,#N/A,TRUE,"Cover";#N/A,#N/A,TRUE,"Conts";#N/A,#N/A,TRUE,"VOS";#N/A,#N/A,TRUE,"Warrington";#N/A,#N/A,TRUE,"Widnes"}</definedName>
    <definedName name="rturudu" localSheetId="18" hidden="1">{#N/A,#N/A,TRUE,"Cover";#N/A,#N/A,TRUE,"Conts";#N/A,#N/A,TRUE,"VOS";#N/A,#N/A,TRUE,"Warrington";#N/A,#N/A,TRUE,"Widnes"}</definedName>
    <definedName name="rturudu" localSheetId="3" hidden="1">{#N/A,#N/A,TRUE,"Cover";#N/A,#N/A,TRUE,"Conts";#N/A,#N/A,TRUE,"VOS";#N/A,#N/A,TRUE,"Warrington";#N/A,#N/A,TRUE,"Widnes"}</definedName>
    <definedName name="rturudu" localSheetId="8" hidden="1">{#N/A,#N/A,TRUE,"Cover";#N/A,#N/A,TRUE,"Conts";#N/A,#N/A,TRUE,"VOS";#N/A,#N/A,TRUE,"Warrington";#N/A,#N/A,TRUE,"Widnes"}</definedName>
    <definedName name="rturudu" hidden="1">{#N/A,#N/A,TRUE,"Cover";#N/A,#N/A,TRUE,"Conts";#N/A,#N/A,TRUE,"VOS";#N/A,#N/A,TRUE,"Warrington";#N/A,#N/A,TRUE,"Widnes"}</definedName>
    <definedName name="rtysh" localSheetId="9" hidden="1">{#N/A,#N/A,TRUE,"Cover";#N/A,#N/A,TRUE,"Conts";#N/A,#N/A,TRUE,"VOS";#N/A,#N/A,TRUE,"Warrington";#N/A,#N/A,TRUE,"Widnes"}</definedName>
    <definedName name="rtysh" localSheetId="4" hidden="1">{#N/A,#N/A,TRUE,"Cover";#N/A,#N/A,TRUE,"Conts";#N/A,#N/A,TRUE,"VOS";#N/A,#N/A,TRUE,"Warrington";#N/A,#N/A,TRUE,"Widnes"}</definedName>
    <definedName name="rtysh" localSheetId="19" hidden="1">{#N/A,#N/A,TRUE,"Cover";#N/A,#N/A,TRUE,"Conts";#N/A,#N/A,TRUE,"VOS";#N/A,#N/A,TRUE,"Warrington";#N/A,#N/A,TRUE,"Widnes"}</definedName>
    <definedName name="rtysh" localSheetId="11" hidden="1">{#N/A,#N/A,TRUE,"Cover";#N/A,#N/A,TRUE,"Conts";#N/A,#N/A,TRUE,"VOS";#N/A,#N/A,TRUE,"Warrington";#N/A,#N/A,TRUE,"Widnes"}</definedName>
    <definedName name="rtysh" localSheetId="7" hidden="1">{#N/A,#N/A,TRUE,"Cover";#N/A,#N/A,TRUE,"Conts";#N/A,#N/A,TRUE,"VOS";#N/A,#N/A,TRUE,"Warrington";#N/A,#N/A,TRUE,"Widnes"}</definedName>
    <definedName name="rtysh" localSheetId="18" hidden="1">{#N/A,#N/A,TRUE,"Cover";#N/A,#N/A,TRUE,"Conts";#N/A,#N/A,TRUE,"VOS";#N/A,#N/A,TRUE,"Warrington";#N/A,#N/A,TRUE,"Widnes"}</definedName>
    <definedName name="rtysh" localSheetId="3" hidden="1">{#N/A,#N/A,TRUE,"Cover";#N/A,#N/A,TRUE,"Conts";#N/A,#N/A,TRUE,"VOS";#N/A,#N/A,TRUE,"Warrington";#N/A,#N/A,TRUE,"Widnes"}</definedName>
    <definedName name="rtysh" localSheetId="8" hidden="1">{#N/A,#N/A,TRUE,"Cover";#N/A,#N/A,TRUE,"Conts";#N/A,#N/A,TRUE,"VOS";#N/A,#N/A,TRUE,"Warrington";#N/A,#N/A,TRUE,"Widnes"}</definedName>
    <definedName name="rtysh" hidden="1">{#N/A,#N/A,TRUE,"Cover";#N/A,#N/A,TRUE,"Conts";#N/A,#N/A,TRUE,"VOS";#N/A,#N/A,TRUE,"Warrington";#N/A,#N/A,TRUE,"Widnes"}</definedName>
    <definedName name="RUT" localSheetId="9">[12]WorkBreakDown!#REF!</definedName>
    <definedName name="RUT">[12]WorkBreakDown!#REF!</definedName>
    <definedName name="rwt" localSheetId="9" hidden="1">{#N/A,#N/A,TRUE,"Cover";#N/A,#N/A,TRUE,"Conts";#N/A,#N/A,TRUE,"VOS";#N/A,#N/A,TRUE,"Warrington";#N/A,#N/A,TRUE,"Widnes"}</definedName>
    <definedName name="rwt" localSheetId="4" hidden="1">{#N/A,#N/A,TRUE,"Cover";#N/A,#N/A,TRUE,"Conts";#N/A,#N/A,TRUE,"VOS";#N/A,#N/A,TRUE,"Warrington";#N/A,#N/A,TRUE,"Widnes"}</definedName>
    <definedName name="rwt" localSheetId="19" hidden="1">{#N/A,#N/A,TRUE,"Cover";#N/A,#N/A,TRUE,"Conts";#N/A,#N/A,TRUE,"VOS";#N/A,#N/A,TRUE,"Warrington";#N/A,#N/A,TRUE,"Widnes"}</definedName>
    <definedName name="rwt" localSheetId="11" hidden="1">{#N/A,#N/A,TRUE,"Cover";#N/A,#N/A,TRUE,"Conts";#N/A,#N/A,TRUE,"VOS";#N/A,#N/A,TRUE,"Warrington";#N/A,#N/A,TRUE,"Widnes"}</definedName>
    <definedName name="rwt" localSheetId="7" hidden="1">{#N/A,#N/A,TRUE,"Cover";#N/A,#N/A,TRUE,"Conts";#N/A,#N/A,TRUE,"VOS";#N/A,#N/A,TRUE,"Warrington";#N/A,#N/A,TRUE,"Widnes"}</definedName>
    <definedName name="rwt" localSheetId="18" hidden="1">{#N/A,#N/A,TRUE,"Cover";#N/A,#N/A,TRUE,"Conts";#N/A,#N/A,TRUE,"VOS";#N/A,#N/A,TRUE,"Warrington";#N/A,#N/A,TRUE,"Widnes"}</definedName>
    <definedName name="rwt" localSheetId="3" hidden="1">{#N/A,#N/A,TRUE,"Cover";#N/A,#N/A,TRUE,"Conts";#N/A,#N/A,TRUE,"VOS";#N/A,#N/A,TRUE,"Warrington";#N/A,#N/A,TRUE,"Widnes"}</definedName>
    <definedName name="rwt" localSheetId="8" hidden="1">{#N/A,#N/A,TRUE,"Cover";#N/A,#N/A,TRUE,"Conts";#N/A,#N/A,TRUE,"VOS";#N/A,#N/A,TRUE,"Warrington";#N/A,#N/A,TRUE,"Widnes"}</definedName>
    <definedName name="rwt" hidden="1">{#N/A,#N/A,TRUE,"Cover";#N/A,#N/A,TRUE,"Conts";#N/A,#N/A,TRUE,"VOS";#N/A,#N/A,TRUE,"Warrington";#N/A,#N/A,TRUE,"Widnes"}</definedName>
    <definedName name="ryeru" localSheetId="9" hidden="1">{#N/A,#N/A,TRUE,"Cover";#N/A,#N/A,TRUE,"Conts";#N/A,#N/A,TRUE,"VOS";#N/A,#N/A,TRUE,"Warrington";#N/A,#N/A,TRUE,"Widnes"}</definedName>
    <definedName name="ryeru" localSheetId="4" hidden="1">{#N/A,#N/A,TRUE,"Cover";#N/A,#N/A,TRUE,"Conts";#N/A,#N/A,TRUE,"VOS";#N/A,#N/A,TRUE,"Warrington";#N/A,#N/A,TRUE,"Widnes"}</definedName>
    <definedName name="ryeru" localSheetId="19" hidden="1">{#N/A,#N/A,TRUE,"Cover";#N/A,#N/A,TRUE,"Conts";#N/A,#N/A,TRUE,"VOS";#N/A,#N/A,TRUE,"Warrington";#N/A,#N/A,TRUE,"Widnes"}</definedName>
    <definedName name="ryeru" localSheetId="11" hidden="1">{#N/A,#N/A,TRUE,"Cover";#N/A,#N/A,TRUE,"Conts";#N/A,#N/A,TRUE,"VOS";#N/A,#N/A,TRUE,"Warrington";#N/A,#N/A,TRUE,"Widnes"}</definedName>
    <definedName name="ryeru" localSheetId="7" hidden="1">{#N/A,#N/A,TRUE,"Cover";#N/A,#N/A,TRUE,"Conts";#N/A,#N/A,TRUE,"VOS";#N/A,#N/A,TRUE,"Warrington";#N/A,#N/A,TRUE,"Widnes"}</definedName>
    <definedName name="ryeru" localSheetId="18" hidden="1">{#N/A,#N/A,TRUE,"Cover";#N/A,#N/A,TRUE,"Conts";#N/A,#N/A,TRUE,"VOS";#N/A,#N/A,TRUE,"Warrington";#N/A,#N/A,TRUE,"Widnes"}</definedName>
    <definedName name="ryeru" localSheetId="3" hidden="1">{#N/A,#N/A,TRUE,"Cover";#N/A,#N/A,TRUE,"Conts";#N/A,#N/A,TRUE,"VOS";#N/A,#N/A,TRUE,"Warrington";#N/A,#N/A,TRUE,"Widnes"}</definedName>
    <definedName name="ryeru" localSheetId="8" hidden="1">{#N/A,#N/A,TRUE,"Cover";#N/A,#N/A,TRUE,"Conts";#N/A,#N/A,TRUE,"VOS";#N/A,#N/A,TRUE,"Warrington";#N/A,#N/A,TRUE,"Widnes"}</definedName>
    <definedName name="ryeru" hidden="1">{#N/A,#N/A,TRUE,"Cover";#N/A,#N/A,TRUE,"Conts";#N/A,#N/A,TRUE,"VOS";#N/A,#N/A,TRUE,"Warrington";#N/A,#N/A,TRUE,"Widnes"}</definedName>
    <definedName name="rysrtryftry" localSheetId="9" hidden="1">{#N/A,#N/A,TRUE,"Cover";#N/A,#N/A,TRUE,"Conts";#N/A,#N/A,TRUE,"VOS";#N/A,#N/A,TRUE,"Warrington";#N/A,#N/A,TRUE,"Widnes"}</definedName>
    <definedName name="rysrtryftry" localSheetId="4" hidden="1">{#N/A,#N/A,TRUE,"Cover";#N/A,#N/A,TRUE,"Conts";#N/A,#N/A,TRUE,"VOS";#N/A,#N/A,TRUE,"Warrington";#N/A,#N/A,TRUE,"Widnes"}</definedName>
    <definedName name="rysrtryftry" localSheetId="19" hidden="1">{#N/A,#N/A,TRUE,"Cover";#N/A,#N/A,TRUE,"Conts";#N/A,#N/A,TRUE,"VOS";#N/A,#N/A,TRUE,"Warrington";#N/A,#N/A,TRUE,"Widnes"}</definedName>
    <definedName name="rysrtryftry" localSheetId="11" hidden="1">{#N/A,#N/A,TRUE,"Cover";#N/A,#N/A,TRUE,"Conts";#N/A,#N/A,TRUE,"VOS";#N/A,#N/A,TRUE,"Warrington";#N/A,#N/A,TRUE,"Widnes"}</definedName>
    <definedName name="rysrtryftry" localSheetId="7" hidden="1">{#N/A,#N/A,TRUE,"Cover";#N/A,#N/A,TRUE,"Conts";#N/A,#N/A,TRUE,"VOS";#N/A,#N/A,TRUE,"Warrington";#N/A,#N/A,TRUE,"Widnes"}</definedName>
    <definedName name="rysrtryftry" localSheetId="18" hidden="1">{#N/A,#N/A,TRUE,"Cover";#N/A,#N/A,TRUE,"Conts";#N/A,#N/A,TRUE,"VOS";#N/A,#N/A,TRUE,"Warrington";#N/A,#N/A,TRUE,"Widnes"}</definedName>
    <definedName name="rysrtryftry" localSheetId="3" hidden="1">{#N/A,#N/A,TRUE,"Cover";#N/A,#N/A,TRUE,"Conts";#N/A,#N/A,TRUE,"VOS";#N/A,#N/A,TRUE,"Warrington";#N/A,#N/A,TRUE,"Widnes"}</definedName>
    <definedName name="rysrtryftry" localSheetId="8" hidden="1">{#N/A,#N/A,TRUE,"Cover";#N/A,#N/A,TRUE,"Conts";#N/A,#N/A,TRUE,"VOS";#N/A,#N/A,TRUE,"Warrington";#N/A,#N/A,TRUE,"Widnes"}</definedName>
    <definedName name="rysrtryftry" hidden="1">{#N/A,#N/A,TRUE,"Cover";#N/A,#N/A,TRUE,"Conts";#N/A,#N/A,TRUE,"VOS";#N/A,#N/A,TRUE,"Warrington";#N/A,#N/A,TRUE,"Widnes"}</definedName>
    <definedName name="s">OFFSET(#REF!,0,0,1,14)</definedName>
    <definedName name="S.Alacan" localSheetId="19"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lacan" localSheetId="11"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lacan" localSheetId="18"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lacan"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HAKAN" localSheetId="19"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HAKAN" localSheetId="1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HAKAN" localSheetId="18"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HAKAN"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ŞAN.DIŞ.İHZ.TUT." localSheetId="19"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ŞAN.DIŞ.İHZ.TUT." localSheetId="11"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ŞAN.DIŞ.İHZ.TUT." localSheetId="18"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ŞAN.DIŞ.İHZ.TUT."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PBEXrevision" hidden="1">3</definedName>
    <definedName name="SAPBEXsysID" hidden="1">"B01"</definedName>
    <definedName name="SAPBEXwbID" hidden="1">"1OKLBDAAGJ3NPBUSNNGRFDKQH"</definedName>
    <definedName name="SAR">#REF!</definedName>
    <definedName name="sasda" localSheetId="19"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sda" localSheetId="11"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sda" localSheetId="18"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sda"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C_REY_OA">'[48]380KV GIS'!$A$1:$AI$88</definedName>
    <definedName name="SC_SST_OA">#REF!</definedName>
    <definedName name="scad">'[26]BSEA PLANNED'!$G$2029:$AI$2133</definedName>
    <definedName name="scarce" localSheetId="9" hidden="1">{#N/A,#N/A,FALSE,"Summary";#N/A,#N/A,FALSE,"3TJ";#N/A,#N/A,FALSE,"3TN";#N/A,#N/A,FALSE,"3TP";#N/A,#N/A,FALSE,"3SJ";#N/A,#N/A,FALSE,"3CJ";#N/A,#N/A,FALSE,"3CN";#N/A,#N/A,FALSE,"3CP";#N/A,#N/A,FALSE,"3A"}</definedName>
    <definedName name="scarce" localSheetId="4" hidden="1">{#N/A,#N/A,FALSE,"Summary";#N/A,#N/A,FALSE,"3TJ";#N/A,#N/A,FALSE,"3TN";#N/A,#N/A,FALSE,"3TP";#N/A,#N/A,FALSE,"3SJ";#N/A,#N/A,FALSE,"3CJ";#N/A,#N/A,FALSE,"3CN";#N/A,#N/A,FALSE,"3CP";#N/A,#N/A,FALSE,"3A"}</definedName>
    <definedName name="scarce" localSheetId="19" hidden="1">{#N/A,#N/A,FALSE,"Summary";#N/A,#N/A,FALSE,"3TJ";#N/A,#N/A,FALSE,"3TN";#N/A,#N/A,FALSE,"3TP";#N/A,#N/A,FALSE,"3SJ";#N/A,#N/A,FALSE,"3CJ";#N/A,#N/A,FALSE,"3CN";#N/A,#N/A,FALSE,"3CP";#N/A,#N/A,FALSE,"3A"}</definedName>
    <definedName name="scarce" localSheetId="11" hidden="1">{#N/A,#N/A,FALSE,"Summary";#N/A,#N/A,FALSE,"3TJ";#N/A,#N/A,FALSE,"3TN";#N/A,#N/A,FALSE,"3TP";#N/A,#N/A,FALSE,"3SJ";#N/A,#N/A,FALSE,"3CJ";#N/A,#N/A,FALSE,"3CN";#N/A,#N/A,FALSE,"3CP";#N/A,#N/A,FALSE,"3A"}</definedName>
    <definedName name="scarce" localSheetId="7" hidden="1">{#N/A,#N/A,FALSE,"Summary";#N/A,#N/A,FALSE,"3TJ";#N/A,#N/A,FALSE,"3TN";#N/A,#N/A,FALSE,"3TP";#N/A,#N/A,FALSE,"3SJ";#N/A,#N/A,FALSE,"3CJ";#N/A,#N/A,FALSE,"3CN";#N/A,#N/A,FALSE,"3CP";#N/A,#N/A,FALSE,"3A"}</definedName>
    <definedName name="scarce" localSheetId="18" hidden="1">{#N/A,#N/A,FALSE,"Summary";#N/A,#N/A,FALSE,"3TJ";#N/A,#N/A,FALSE,"3TN";#N/A,#N/A,FALSE,"3TP";#N/A,#N/A,FALSE,"3SJ";#N/A,#N/A,FALSE,"3CJ";#N/A,#N/A,FALSE,"3CN";#N/A,#N/A,FALSE,"3CP";#N/A,#N/A,FALSE,"3A"}</definedName>
    <definedName name="scarce" localSheetId="3" hidden="1">{#N/A,#N/A,FALSE,"Summary";#N/A,#N/A,FALSE,"3TJ";#N/A,#N/A,FALSE,"3TN";#N/A,#N/A,FALSE,"3TP";#N/A,#N/A,FALSE,"3SJ";#N/A,#N/A,FALSE,"3CJ";#N/A,#N/A,FALSE,"3CN";#N/A,#N/A,FALSE,"3CP";#N/A,#N/A,FALSE,"3A"}</definedName>
    <definedName name="scarce" localSheetId="8"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CC">#REF!</definedName>
    <definedName name="SCUR_IND">#REF!</definedName>
    <definedName name="SCUR_OA">#REF!</definedName>
    <definedName name="SCUR_OUTD">#REF!</definedName>
    <definedName name="scvdrg">'[26]BSEA PLANNED'!$G$1661:$AI$1765</definedName>
    <definedName name="scveng">'[26]BSEA PLANNED'!$G$1477:$AI$1581</definedName>
    <definedName name="sd" localSheetId="19" hidden="1">{#N/A,#N/A,FALSE,"SumG";#N/A,#N/A,FALSE,"ElecG";#N/A,#N/A,FALSE,"MechG";#N/A,#N/A,FALSE,"GeotG";#N/A,#N/A,FALSE,"PrcsG";#N/A,#N/A,FALSE,"TunnG";#N/A,#N/A,FALSE,"CivlG";#N/A,#N/A,FALSE,"NtwkG";#N/A,#N/A,FALSE,"EstgG";#N/A,#N/A,FALSE,"PEngG"}</definedName>
    <definedName name="sd" localSheetId="11" hidden="1">{#N/A,#N/A,FALSE,"SumG";#N/A,#N/A,FALSE,"ElecG";#N/A,#N/A,FALSE,"MechG";#N/A,#N/A,FALSE,"GeotG";#N/A,#N/A,FALSE,"PrcsG";#N/A,#N/A,FALSE,"TunnG";#N/A,#N/A,FALSE,"CivlG";#N/A,#N/A,FALSE,"NtwkG";#N/A,#N/A,FALSE,"EstgG";#N/A,#N/A,FALSE,"PEngG"}</definedName>
    <definedName name="sd" localSheetId="18" hidden="1">{#N/A,#N/A,FALSE,"SumG";#N/A,#N/A,FALSE,"ElecG";#N/A,#N/A,FALSE,"MechG";#N/A,#N/A,FALSE,"GeotG";#N/A,#N/A,FALSE,"PrcsG";#N/A,#N/A,FALSE,"TunnG";#N/A,#N/A,FALSE,"CivlG";#N/A,#N/A,FALSE,"NtwkG";#N/A,#N/A,FALSE,"EstgG";#N/A,#N/A,FALSE,"PEngG"}</definedName>
    <definedName name="sd" hidden="1">{#N/A,#N/A,FALSE,"SumG";#N/A,#N/A,FALSE,"ElecG";#N/A,#N/A,FALSE,"MechG";#N/A,#N/A,FALSE,"GeotG";#N/A,#N/A,FALSE,"PrcsG";#N/A,#N/A,FALSE,"TunnG";#N/A,#N/A,FALSE,"CivlG";#N/A,#N/A,FALSE,"NtwkG";#N/A,#N/A,FALSE,"EstgG";#N/A,#N/A,FALSE,"PEngG"}</definedName>
    <definedName name="SDD" hidden="1">#REF!</definedName>
    <definedName name="sdefegdeg" localSheetId="9" hidden="1">{#N/A,#N/A,TRUE,"Cover";#N/A,#N/A,TRUE,"Conts";#N/A,#N/A,TRUE,"VOS";#N/A,#N/A,TRUE,"Warrington";#N/A,#N/A,TRUE,"Widnes"}</definedName>
    <definedName name="sdefegdeg" localSheetId="4" hidden="1">{#N/A,#N/A,TRUE,"Cover";#N/A,#N/A,TRUE,"Conts";#N/A,#N/A,TRUE,"VOS";#N/A,#N/A,TRUE,"Warrington";#N/A,#N/A,TRUE,"Widnes"}</definedName>
    <definedName name="sdefegdeg" localSheetId="19" hidden="1">{#N/A,#N/A,TRUE,"Cover";#N/A,#N/A,TRUE,"Conts";#N/A,#N/A,TRUE,"VOS";#N/A,#N/A,TRUE,"Warrington";#N/A,#N/A,TRUE,"Widnes"}</definedName>
    <definedName name="sdefegdeg" localSheetId="11" hidden="1">{#N/A,#N/A,TRUE,"Cover";#N/A,#N/A,TRUE,"Conts";#N/A,#N/A,TRUE,"VOS";#N/A,#N/A,TRUE,"Warrington";#N/A,#N/A,TRUE,"Widnes"}</definedName>
    <definedName name="sdefegdeg" localSheetId="7" hidden="1">{#N/A,#N/A,TRUE,"Cover";#N/A,#N/A,TRUE,"Conts";#N/A,#N/A,TRUE,"VOS";#N/A,#N/A,TRUE,"Warrington";#N/A,#N/A,TRUE,"Widnes"}</definedName>
    <definedName name="sdefegdeg" localSheetId="18" hidden="1">{#N/A,#N/A,TRUE,"Cover";#N/A,#N/A,TRUE,"Conts";#N/A,#N/A,TRUE,"VOS";#N/A,#N/A,TRUE,"Warrington";#N/A,#N/A,TRUE,"Widnes"}</definedName>
    <definedName name="sdefegdeg" localSheetId="3" hidden="1">{#N/A,#N/A,TRUE,"Cover";#N/A,#N/A,TRUE,"Conts";#N/A,#N/A,TRUE,"VOS";#N/A,#N/A,TRUE,"Warrington";#N/A,#N/A,TRUE,"Widnes"}</definedName>
    <definedName name="sdefegdeg" localSheetId="8" hidden="1">{#N/A,#N/A,TRUE,"Cover";#N/A,#N/A,TRUE,"Conts";#N/A,#N/A,TRUE,"VOS";#N/A,#N/A,TRUE,"Warrington";#N/A,#N/A,TRUE,"Widnes"}</definedName>
    <definedName name="sdefegdeg" hidden="1">{#N/A,#N/A,TRUE,"Cover";#N/A,#N/A,TRUE,"Conts";#N/A,#N/A,TRUE,"VOS";#N/A,#N/A,TRUE,"Warrington";#N/A,#N/A,TRUE,"Widnes"}</definedName>
    <definedName name="sdf" localSheetId="9" hidden="1">{#N/A,#N/A,TRUE,"Cover";#N/A,#N/A,TRUE,"Conts";#N/A,#N/A,TRUE,"VOS";#N/A,#N/A,TRUE,"Warrington";#N/A,#N/A,TRUE,"Widnes"}</definedName>
    <definedName name="sdf" localSheetId="4" hidden="1">{#N/A,#N/A,TRUE,"Cover";#N/A,#N/A,TRUE,"Conts";#N/A,#N/A,TRUE,"VOS";#N/A,#N/A,TRUE,"Warrington";#N/A,#N/A,TRUE,"Widnes"}</definedName>
    <definedName name="sdf" localSheetId="19" hidden="1">{#N/A,#N/A,TRUE,"Cover";#N/A,#N/A,TRUE,"Conts";#N/A,#N/A,TRUE,"VOS";#N/A,#N/A,TRUE,"Warrington";#N/A,#N/A,TRUE,"Widnes"}</definedName>
    <definedName name="sdf" localSheetId="11" hidden="1">{#N/A,#N/A,TRUE,"Cover";#N/A,#N/A,TRUE,"Conts";#N/A,#N/A,TRUE,"VOS";#N/A,#N/A,TRUE,"Warrington";#N/A,#N/A,TRUE,"Widnes"}</definedName>
    <definedName name="sdf" localSheetId="7" hidden="1">{#N/A,#N/A,TRUE,"Cover";#N/A,#N/A,TRUE,"Conts";#N/A,#N/A,TRUE,"VOS";#N/A,#N/A,TRUE,"Warrington";#N/A,#N/A,TRUE,"Widnes"}</definedName>
    <definedName name="sdf" localSheetId="18" hidden="1">{#N/A,#N/A,TRUE,"Cover";#N/A,#N/A,TRUE,"Conts";#N/A,#N/A,TRUE,"VOS";#N/A,#N/A,TRUE,"Warrington";#N/A,#N/A,TRUE,"Widnes"}</definedName>
    <definedName name="sdf" localSheetId="3" hidden="1">{#N/A,#N/A,TRUE,"Cover";#N/A,#N/A,TRUE,"Conts";#N/A,#N/A,TRUE,"VOS";#N/A,#N/A,TRUE,"Warrington";#N/A,#N/A,TRUE,"Widnes"}</definedName>
    <definedName name="sdf" localSheetId="8" hidden="1">{#N/A,#N/A,TRUE,"Cover";#N/A,#N/A,TRUE,"Conts";#N/A,#N/A,TRUE,"VOS";#N/A,#N/A,TRUE,"Warrington";#N/A,#N/A,TRUE,"Widnes"}</definedName>
    <definedName name="sdf" hidden="1">{#N/A,#N/A,TRUE,"Cover";#N/A,#N/A,TRUE,"Conts";#N/A,#N/A,TRUE,"VOS";#N/A,#N/A,TRUE,"Warrington";#N/A,#N/A,TRUE,"Widnes"}</definedName>
    <definedName name="sdhydfyftuu" localSheetId="9" hidden="1">{#N/A,#N/A,TRUE,"Cover";#N/A,#N/A,TRUE,"Conts";#N/A,#N/A,TRUE,"VOS";#N/A,#N/A,TRUE,"Warrington";#N/A,#N/A,TRUE,"Widnes"}</definedName>
    <definedName name="sdhydfyftuu" localSheetId="4" hidden="1">{#N/A,#N/A,TRUE,"Cover";#N/A,#N/A,TRUE,"Conts";#N/A,#N/A,TRUE,"VOS";#N/A,#N/A,TRUE,"Warrington";#N/A,#N/A,TRUE,"Widnes"}</definedName>
    <definedName name="sdhydfyftuu" localSheetId="19" hidden="1">{#N/A,#N/A,TRUE,"Cover";#N/A,#N/A,TRUE,"Conts";#N/A,#N/A,TRUE,"VOS";#N/A,#N/A,TRUE,"Warrington";#N/A,#N/A,TRUE,"Widnes"}</definedName>
    <definedName name="sdhydfyftuu" localSheetId="11" hidden="1">{#N/A,#N/A,TRUE,"Cover";#N/A,#N/A,TRUE,"Conts";#N/A,#N/A,TRUE,"VOS";#N/A,#N/A,TRUE,"Warrington";#N/A,#N/A,TRUE,"Widnes"}</definedName>
    <definedName name="sdhydfyftuu" localSheetId="7" hidden="1">{#N/A,#N/A,TRUE,"Cover";#N/A,#N/A,TRUE,"Conts";#N/A,#N/A,TRUE,"VOS";#N/A,#N/A,TRUE,"Warrington";#N/A,#N/A,TRUE,"Widnes"}</definedName>
    <definedName name="sdhydfyftuu" localSheetId="18" hidden="1">{#N/A,#N/A,TRUE,"Cover";#N/A,#N/A,TRUE,"Conts";#N/A,#N/A,TRUE,"VOS";#N/A,#N/A,TRUE,"Warrington";#N/A,#N/A,TRUE,"Widnes"}</definedName>
    <definedName name="sdhydfyftuu" localSheetId="3" hidden="1">{#N/A,#N/A,TRUE,"Cover";#N/A,#N/A,TRUE,"Conts";#N/A,#N/A,TRUE,"VOS";#N/A,#N/A,TRUE,"Warrington";#N/A,#N/A,TRUE,"Widnes"}</definedName>
    <definedName name="sdhydfyftuu" localSheetId="8" hidden="1">{#N/A,#N/A,TRUE,"Cover";#N/A,#N/A,TRUE,"Conts";#N/A,#N/A,TRUE,"VOS";#N/A,#N/A,TRUE,"Warrington";#N/A,#N/A,TRUE,"Widnes"}</definedName>
    <definedName name="sdhydfyftuu" hidden="1">{#N/A,#N/A,TRUE,"Cover";#N/A,#N/A,TRUE,"Conts";#N/A,#N/A,TRUE,"VOS";#N/A,#N/A,TRUE,"Warrington";#N/A,#N/A,TRUE,"Widnes"}</definedName>
    <definedName name="sdsds" localSheetId="19"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dsds" localSheetId="1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dsds" localSheetId="18"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dsds"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e" hidden="1">#REF!</definedName>
    <definedName name="selecdrg">'[26]BSEA PLANNED'!$G$189:$AI$293</definedName>
    <definedName name="seleceng">'[26]BSEA PLANNED'!$G$5:$AI$188</definedName>
    <definedName name="Selected_Month">[37]Table!$D$4</definedName>
    <definedName name="Selected_Name">[37]MR!$B$1</definedName>
    <definedName name="Selling_Price" localSheetId="9">'[49]5'!$AN$1</definedName>
    <definedName name="Selling_Price" localSheetId="3">'[50]5'!$AN$1</definedName>
    <definedName name="Selling_Price">'[49]5'!$AN$1</definedName>
    <definedName name="Services2" localSheetId="9" hidden="1">{#N/A,#N/A,FALSE,"Pricing";#N/A,#N/A,FALSE,"Summary";#N/A,#N/A,FALSE,"CompProd";#N/A,#N/A,FALSE,"CompJobhrs";#N/A,#N/A,FALSE,"Escalation";#N/A,#N/A,FALSE,"Contingency";#N/A,#N/A,FALSE,"GM";#N/A,#N/A,FALSE,"CompWage";#N/A,#N/A,FALSE,"costSum"}</definedName>
    <definedName name="Services2" localSheetId="4" hidden="1">{#N/A,#N/A,FALSE,"Pricing";#N/A,#N/A,FALSE,"Summary";#N/A,#N/A,FALSE,"CompProd";#N/A,#N/A,FALSE,"CompJobhrs";#N/A,#N/A,FALSE,"Escalation";#N/A,#N/A,FALSE,"Contingency";#N/A,#N/A,FALSE,"GM";#N/A,#N/A,FALSE,"CompWage";#N/A,#N/A,FALSE,"costSum"}</definedName>
    <definedName name="Services2" localSheetId="19" hidden="1">{#N/A,#N/A,FALSE,"Pricing";#N/A,#N/A,FALSE,"Summary";#N/A,#N/A,FALSE,"CompProd";#N/A,#N/A,FALSE,"CompJobhrs";#N/A,#N/A,FALSE,"Escalation";#N/A,#N/A,FALSE,"Contingency";#N/A,#N/A,FALSE,"GM";#N/A,#N/A,FALSE,"CompWage";#N/A,#N/A,FALSE,"costSum"}</definedName>
    <definedName name="Services2" localSheetId="11" hidden="1">{#N/A,#N/A,FALSE,"Pricing";#N/A,#N/A,FALSE,"Summary";#N/A,#N/A,FALSE,"CompProd";#N/A,#N/A,FALSE,"CompJobhrs";#N/A,#N/A,FALSE,"Escalation";#N/A,#N/A,FALSE,"Contingency";#N/A,#N/A,FALSE,"GM";#N/A,#N/A,FALSE,"CompWage";#N/A,#N/A,FALSE,"costSum"}</definedName>
    <definedName name="Services2" localSheetId="7" hidden="1">{#N/A,#N/A,FALSE,"Pricing";#N/A,#N/A,FALSE,"Summary";#N/A,#N/A,FALSE,"CompProd";#N/A,#N/A,FALSE,"CompJobhrs";#N/A,#N/A,FALSE,"Escalation";#N/A,#N/A,FALSE,"Contingency";#N/A,#N/A,FALSE,"GM";#N/A,#N/A,FALSE,"CompWage";#N/A,#N/A,FALSE,"costSum"}</definedName>
    <definedName name="Services2" localSheetId="18" hidden="1">{#N/A,#N/A,FALSE,"Pricing";#N/A,#N/A,FALSE,"Summary";#N/A,#N/A,FALSE,"CompProd";#N/A,#N/A,FALSE,"CompJobhrs";#N/A,#N/A,FALSE,"Escalation";#N/A,#N/A,FALSE,"Contingency";#N/A,#N/A,FALSE,"GM";#N/A,#N/A,FALSE,"CompWage";#N/A,#N/A,FALSE,"costSum"}</definedName>
    <definedName name="Services2" localSheetId="3" hidden="1">{#N/A,#N/A,FALSE,"Pricing";#N/A,#N/A,FALSE,"Summary";#N/A,#N/A,FALSE,"CompProd";#N/A,#N/A,FALSE,"CompJobhrs";#N/A,#N/A,FALSE,"Escalation";#N/A,#N/A,FALSE,"Contingency";#N/A,#N/A,FALSE,"GM";#N/A,#N/A,FALSE,"CompWage";#N/A,#N/A,FALSE,"costSum"}</definedName>
    <definedName name="Services2" localSheetId="8"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9" hidden="1">{#N/A,#N/A,TRUE,"Cover";#N/A,#N/A,TRUE,"Conts";#N/A,#N/A,TRUE,"VOS";#N/A,#N/A,TRUE,"Warrington";#N/A,#N/A,TRUE,"Widnes"}</definedName>
    <definedName name="setdydy" localSheetId="4" hidden="1">{#N/A,#N/A,TRUE,"Cover";#N/A,#N/A,TRUE,"Conts";#N/A,#N/A,TRUE,"VOS";#N/A,#N/A,TRUE,"Warrington";#N/A,#N/A,TRUE,"Widnes"}</definedName>
    <definedName name="setdydy" localSheetId="19" hidden="1">{#N/A,#N/A,TRUE,"Cover";#N/A,#N/A,TRUE,"Conts";#N/A,#N/A,TRUE,"VOS";#N/A,#N/A,TRUE,"Warrington";#N/A,#N/A,TRUE,"Widnes"}</definedName>
    <definedName name="setdydy" localSheetId="11" hidden="1">{#N/A,#N/A,TRUE,"Cover";#N/A,#N/A,TRUE,"Conts";#N/A,#N/A,TRUE,"VOS";#N/A,#N/A,TRUE,"Warrington";#N/A,#N/A,TRUE,"Widnes"}</definedName>
    <definedName name="setdydy" localSheetId="7" hidden="1">{#N/A,#N/A,TRUE,"Cover";#N/A,#N/A,TRUE,"Conts";#N/A,#N/A,TRUE,"VOS";#N/A,#N/A,TRUE,"Warrington";#N/A,#N/A,TRUE,"Widnes"}</definedName>
    <definedName name="setdydy" localSheetId="18" hidden="1">{#N/A,#N/A,TRUE,"Cover";#N/A,#N/A,TRUE,"Conts";#N/A,#N/A,TRUE,"VOS";#N/A,#N/A,TRUE,"Warrington";#N/A,#N/A,TRUE,"Widnes"}</definedName>
    <definedName name="setdydy" localSheetId="3" hidden="1">{#N/A,#N/A,TRUE,"Cover";#N/A,#N/A,TRUE,"Conts";#N/A,#N/A,TRUE,"VOS";#N/A,#N/A,TRUE,"Warrington";#N/A,#N/A,TRUE,"Widnes"}</definedName>
    <definedName name="setdydy" localSheetId="8" hidden="1">{#N/A,#N/A,TRUE,"Cover";#N/A,#N/A,TRUE,"Conts";#N/A,#N/A,TRUE,"VOS";#N/A,#N/A,TRUE,"Warrington";#N/A,#N/A,TRUE,"Widnes"}</definedName>
    <definedName name="setdydy" hidden="1">{#N/A,#N/A,TRUE,"Cover";#N/A,#N/A,TRUE,"Conts";#N/A,#N/A,TRUE,"VOS";#N/A,#N/A,TRUE,"Warrington";#N/A,#N/A,TRUE,"Widnes"}</definedName>
    <definedName name="Sewer" localSheetId="9">'FIR Summary'!#REF!</definedName>
    <definedName name="Sewer" localSheetId="7">#REF!</definedName>
    <definedName name="Sewer">#REF!</definedName>
    <definedName name="sffff" localSheetId="9" hidden="1">{#N/A,#N/A,FALSE,"SumD";#N/A,#N/A,FALSE,"ElecD";#N/A,#N/A,FALSE,"MechD";#N/A,#N/A,FALSE,"GeotD";#N/A,#N/A,FALSE,"PrcsD";#N/A,#N/A,FALSE,"TunnD";#N/A,#N/A,FALSE,"CivlD";#N/A,#N/A,FALSE,"NtwkD";#N/A,#N/A,FALSE,"EstgD";#N/A,#N/A,FALSE,"PEngD"}</definedName>
    <definedName name="sffff" localSheetId="4" hidden="1">{#N/A,#N/A,FALSE,"SumD";#N/A,#N/A,FALSE,"ElecD";#N/A,#N/A,FALSE,"MechD";#N/A,#N/A,FALSE,"GeotD";#N/A,#N/A,FALSE,"PrcsD";#N/A,#N/A,FALSE,"TunnD";#N/A,#N/A,FALSE,"CivlD";#N/A,#N/A,FALSE,"NtwkD";#N/A,#N/A,FALSE,"EstgD";#N/A,#N/A,FALSE,"PEngD"}</definedName>
    <definedName name="sffff" localSheetId="19" hidden="1">{#N/A,#N/A,FALSE,"SumD";#N/A,#N/A,FALSE,"ElecD";#N/A,#N/A,FALSE,"MechD";#N/A,#N/A,FALSE,"GeotD";#N/A,#N/A,FALSE,"PrcsD";#N/A,#N/A,FALSE,"TunnD";#N/A,#N/A,FALSE,"CivlD";#N/A,#N/A,FALSE,"NtwkD";#N/A,#N/A,FALSE,"EstgD";#N/A,#N/A,FALSE,"PEngD"}</definedName>
    <definedName name="sffff" localSheetId="11" hidden="1">{#N/A,#N/A,FALSE,"SumD";#N/A,#N/A,FALSE,"ElecD";#N/A,#N/A,FALSE,"MechD";#N/A,#N/A,FALSE,"GeotD";#N/A,#N/A,FALSE,"PrcsD";#N/A,#N/A,FALSE,"TunnD";#N/A,#N/A,FALSE,"CivlD";#N/A,#N/A,FALSE,"NtwkD";#N/A,#N/A,FALSE,"EstgD";#N/A,#N/A,FALSE,"PEngD"}</definedName>
    <definedName name="sffff" localSheetId="7" hidden="1">{#N/A,#N/A,FALSE,"SumD";#N/A,#N/A,FALSE,"ElecD";#N/A,#N/A,FALSE,"MechD";#N/A,#N/A,FALSE,"GeotD";#N/A,#N/A,FALSE,"PrcsD";#N/A,#N/A,FALSE,"TunnD";#N/A,#N/A,FALSE,"CivlD";#N/A,#N/A,FALSE,"NtwkD";#N/A,#N/A,FALSE,"EstgD";#N/A,#N/A,FALSE,"PEngD"}</definedName>
    <definedName name="sffff" localSheetId="18" hidden="1">{#N/A,#N/A,FALSE,"SumD";#N/A,#N/A,FALSE,"ElecD";#N/A,#N/A,FALSE,"MechD";#N/A,#N/A,FALSE,"GeotD";#N/A,#N/A,FALSE,"PrcsD";#N/A,#N/A,FALSE,"TunnD";#N/A,#N/A,FALSE,"CivlD";#N/A,#N/A,FALSE,"NtwkD";#N/A,#N/A,FALSE,"EstgD";#N/A,#N/A,FALSE,"PEngD"}</definedName>
    <definedName name="sffff" localSheetId="3" hidden="1">{#N/A,#N/A,FALSE,"SumD";#N/A,#N/A,FALSE,"ElecD";#N/A,#N/A,FALSE,"MechD";#N/A,#N/A,FALSE,"GeotD";#N/A,#N/A,FALSE,"PrcsD";#N/A,#N/A,FALSE,"TunnD";#N/A,#N/A,FALSE,"CivlD";#N/A,#N/A,FALSE,"NtwkD";#N/A,#N/A,FALSE,"EstgD";#N/A,#N/A,FALSE,"PEngD"}</definedName>
    <definedName name="sffff" localSheetId="8"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9" hidden="1">{#N/A,#N/A,TRUE,"Cover";#N/A,#N/A,TRUE,"Conts";#N/A,#N/A,TRUE,"VOS";#N/A,#N/A,TRUE,"Warrington";#N/A,#N/A,TRUE,"Widnes"}</definedName>
    <definedName name="sfhdfj" localSheetId="4" hidden="1">{#N/A,#N/A,TRUE,"Cover";#N/A,#N/A,TRUE,"Conts";#N/A,#N/A,TRUE,"VOS";#N/A,#N/A,TRUE,"Warrington";#N/A,#N/A,TRUE,"Widnes"}</definedName>
    <definedName name="sfhdfj" localSheetId="19" hidden="1">{#N/A,#N/A,TRUE,"Cover";#N/A,#N/A,TRUE,"Conts";#N/A,#N/A,TRUE,"VOS";#N/A,#N/A,TRUE,"Warrington";#N/A,#N/A,TRUE,"Widnes"}</definedName>
    <definedName name="sfhdfj" localSheetId="11" hidden="1">{#N/A,#N/A,TRUE,"Cover";#N/A,#N/A,TRUE,"Conts";#N/A,#N/A,TRUE,"VOS";#N/A,#N/A,TRUE,"Warrington";#N/A,#N/A,TRUE,"Widnes"}</definedName>
    <definedName name="sfhdfj" localSheetId="7" hidden="1">{#N/A,#N/A,TRUE,"Cover";#N/A,#N/A,TRUE,"Conts";#N/A,#N/A,TRUE,"VOS";#N/A,#N/A,TRUE,"Warrington";#N/A,#N/A,TRUE,"Widnes"}</definedName>
    <definedName name="sfhdfj" localSheetId="18" hidden="1">{#N/A,#N/A,TRUE,"Cover";#N/A,#N/A,TRUE,"Conts";#N/A,#N/A,TRUE,"VOS";#N/A,#N/A,TRUE,"Warrington";#N/A,#N/A,TRUE,"Widnes"}</definedName>
    <definedName name="sfhdfj" localSheetId="3" hidden="1">{#N/A,#N/A,TRUE,"Cover";#N/A,#N/A,TRUE,"Conts";#N/A,#N/A,TRUE,"VOS";#N/A,#N/A,TRUE,"Warrington";#N/A,#N/A,TRUE,"Widnes"}</definedName>
    <definedName name="sfhdfj" localSheetId="8" hidden="1">{#N/A,#N/A,TRUE,"Cover";#N/A,#N/A,TRUE,"Conts";#N/A,#N/A,TRUE,"VOS";#N/A,#N/A,TRUE,"Warrington";#N/A,#N/A,TRUE,"Widnes"}</definedName>
    <definedName name="sfhdfj" hidden="1">{#N/A,#N/A,TRUE,"Cover";#N/A,#N/A,TRUE,"Conts";#N/A,#N/A,TRUE,"VOS";#N/A,#N/A,TRUE,"Warrington";#N/A,#N/A,TRUE,"Widnes"}</definedName>
    <definedName name="SFR">#REF!</definedName>
    <definedName name="SFSAF">#REF!</definedName>
    <definedName name="sgsegegrt" localSheetId="9" hidden="1">{#N/A,#N/A,TRUE,"Cover";#N/A,#N/A,TRUE,"Conts";#N/A,#N/A,TRUE,"VOS";#N/A,#N/A,TRUE,"Warrington";#N/A,#N/A,TRUE,"Widnes"}</definedName>
    <definedName name="sgsegegrt" localSheetId="4" hidden="1">{#N/A,#N/A,TRUE,"Cover";#N/A,#N/A,TRUE,"Conts";#N/A,#N/A,TRUE,"VOS";#N/A,#N/A,TRUE,"Warrington";#N/A,#N/A,TRUE,"Widnes"}</definedName>
    <definedName name="sgsegegrt" localSheetId="19" hidden="1">{#N/A,#N/A,TRUE,"Cover";#N/A,#N/A,TRUE,"Conts";#N/A,#N/A,TRUE,"VOS";#N/A,#N/A,TRUE,"Warrington";#N/A,#N/A,TRUE,"Widnes"}</definedName>
    <definedName name="sgsegegrt" localSheetId="11" hidden="1">{#N/A,#N/A,TRUE,"Cover";#N/A,#N/A,TRUE,"Conts";#N/A,#N/A,TRUE,"VOS";#N/A,#N/A,TRUE,"Warrington";#N/A,#N/A,TRUE,"Widnes"}</definedName>
    <definedName name="sgsegegrt" localSheetId="7" hidden="1">{#N/A,#N/A,TRUE,"Cover";#N/A,#N/A,TRUE,"Conts";#N/A,#N/A,TRUE,"VOS";#N/A,#N/A,TRUE,"Warrington";#N/A,#N/A,TRUE,"Widnes"}</definedName>
    <definedName name="sgsegegrt" localSheetId="18" hidden="1">{#N/A,#N/A,TRUE,"Cover";#N/A,#N/A,TRUE,"Conts";#N/A,#N/A,TRUE,"VOS";#N/A,#N/A,TRUE,"Warrington";#N/A,#N/A,TRUE,"Widnes"}</definedName>
    <definedName name="sgsegegrt" localSheetId="3" hidden="1">{#N/A,#N/A,TRUE,"Cover";#N/A,#N/A,TRUE,"Conts";#N/A,#N/A,TRUE,"VOS";#N/A,#N/A,TRUE,"Warrington";#N/A,#N/A,TRUE,"Widnes"}</definedName>
    <definedName name="sgsegegrt" localSheetId="8" hidden="1">{#N/A,#N/A,TRUE,"Cover";#N/A,#N/A,TRUE,"Conts";#N/A,#N/A,TRUE,"VOS";#N/A,#N/A,TRUE,"Warrington";#N/A,#N/A,TRUE,"Widnes"}</definedName>
    <definedName name="sgsegegrt" hidden="1">{#N/A,#N/A,TRUE,"Cover";#N/A,#N/A,TRUE,"Conts";#N/A,#N/A,TRUE,"VOS";#N/A,#N/A,TRUE,"Warrington";#N/A,#N/A,TRUE,"Widnes"}</definedName>
    <definedName name="sgsghju" localSheetId="9" hidden="1">{#N/A,#N/A,TRUE,"Cover";#N/A,#N/A,TRUE,"Conts";#N/A,#N/A,TRUE,"VOS";#N/A,#N/A,TRUE,"Warrington";#N/A,#N/A,TRUE,"Widnes"}</definedName>
    <definedName name="sgsghju" localSheetId="4" hidden="1">{#N/A,#N/A,TRUE,"Cover";#N/A,#N/A,TRUE,"Conts";#N/A,#N/A,TRUE,"VOS";#N/A,#N/A,TRUE,"Warrington";#N/A,#N/A,TRUE,"Widnes"}</definedName>
    <definedName name="sgsghju" localSheetId="19" hidden="1">{#N/A,#N/A,TRUE,"Cover";#N/A,#N/A,TRUE,"Conts";#N/A,#N/A,TRUE,"VOS";#N/A,#N/A,TRUE,"Warrington";#N/A,#N/A,TRUE,"Widnes"}</definedName>
    <definedName name="sgsghju" localSheetId="11" hidden="1">{#N/A,#N/A,TRUE,"Cover";#N/A,#N/A,TRUE,"Conts";#N/A,#N/A,TRUE,"VOS";#N/A,#N/A,TRUE,"Warrington";#N/A,#N/A,TRUE,"Widnes"}</definedName>
    <definedName name="sgsghju" localSheetId="7" hidden="1">{#N/A,#N/A,TRUE,"Cover";#N/A,#N/A,TRUE,"Conts";#N/A,#N/A,TRUE,"VOS";#N/A,#N/A,TRUE,"Warrington";#N/A,#N/A,TRUE,"Widnes"}</definedName>
    <definedName name="sgsghju" localSheetId="18" hidden="1">{#N/A,#N/A,TRUE,"Cover";#N/A,#N/A,TRUE,"Conts";#N/A,#N/A,TRUE,"VOS";#N/A,#N/A,TRUE,"Warrington";#N/A,#N/A,TRUE,"Widnes"}</definedName>
    <definedName name="sgsghju" localSheetId="3" hidden="1">{#N/A,#N/A,TRUE,"Cover";#N/A,#N/A,TRUE,"Conts";#N/A,#N/A,TRUE,"VOS";#N/A,#N/A,TRUE,"Warrington";#N/A,#N/A,TRUE,"Widnes"}</definedName>
    <definedName name="sgsghju" localSheetId="8" hidden="1">{#N/A,#N/A,TRUE,"Cover";#N/A,#N/A,TRUE,"Conts";#N/A,#N/A,TRUE,"VOS";#N/A,#N/A,TRUE,"Warrington";#N/A,#N/A,TRUE,"Widnes"}</definedName>
    <definedName name="sgsghju" hidden="1">{#N/A,#N/A,TRUE,"Cover";#N/A,#N/A,TRUE,"Conts";#N/A,#N/A,TRUE,"VOS";#N/A,#N/A,TRUE,"Warrington";#N/A,#N/A,TRUE,"Widnes"}</definedName>
    <definedName name="sgsgr" localSheetId="9" hidden="1">{#N/A,#N/A,TRUE,"Cover";#N/A,#N/A,TRUE,"Conts";#N/A,#N/A,TRUE,"VOS";#N/A,#N/A,TRUE,"Warrington";#N/A,#N/A,TRUE,"Widnes"}</definedName>
    <definedName name="sgsgr" localSheetId="4" hidden="1">{#N/A,#N/A,TRUE,"Cover";#N/A,#N/A,TRUE,"Conts";#N/A,#N/A,TRUE,"VOS";#N/A,#N/A,TRUE,"Warrington";#N/A,#N/A,TRUE,"Widnes"}</definedName>
    <definedName name="sgsgr" localSheetId="19" hidden="1">{#N/A,#N/A,TRUE,"Cover";#N/A,#N/A,TRUE,"Conts";#N/A,#N/A,TRUE,"VOS";#N/A,#N/A,TRUE,"Warrington";#N/A,#N/A,TRUE,"Widnes"}</definedName>
    <definedName name="sgsgr" localSheetId="11" hidden="1">{#N/A,#N/A,TRUE,"Cover";#N/A,#N/A,TRUE,"Conts";#N/A,#N/A,TRUE,"VOS";#N/A,#N/A,TRUE,"Warrington";#N/A,#N/A,TRUE,"Widnes"}</definedName>
    <definedName name="sgsgr" localSheetId="7" hidden="1">{#N/A,#N/A,TRUE,"Cover";#N/A,#N/A,TRUE,"Conts";#N/A,#N/A,TRUE,"VOS";#N/A,#N/A,TRUE,"Warrington";#N/A,#N/A,TRUE,"Widnes"}</definedName>
    <definedName name="sgsgr" localSheetId="18" hidden="1">{#N/A,#N/A,TRUE,"Cover";#N/A,#N/A,TRUE,"Conts";#N/A,#N/A,TRUE,"VOS";#N/A,#N/A,TRUE,"Warrington";#N/A,#N/A,TRUE,"Widnes"}</definedName>
    <definedName name="sgsgr" localSheetId="3" hidden="1">{#N/A,#N/A,TRUE,"Cover";#N/A,#N/A,TRUE,"Conts";#N/A,#N/A,TRUE,"VOS";#N/A,#N/A,TRUE,"Warrington";#N/A,#N/A,TRUE,"Widnes"}</definedName>
    <definedName name="sgsgr" localSheetId="8" hidden="1">{#N/A,#N/A,TRUE,"Cover";#N/A,#N/A,TRUE,"Conts";#N/A,#N/A,TRUE,"VOS";#N/A,#N/A,TRUE,"Warrington";#N/A,#N/A,TRUE,"Widnes"}</definedName>
    <definedName name="sgsgr" hidden="1">{#N/A,#N/A,TRUE,"Cover";#N/A,#N/A,TRUE,"Conts";#N/A,#N/A,TRUE,"VOS";#N/A,#N/A,TRUE,"Warrington";#N/A,#N/A,TRUE,"Widnes"}</definedName>
    <definedName name="sheet" localSheetId="9" hidden="1">{#N/A,#N/A,TRUE,"Cover";#N/A,#N/A,TRUE,"Conts";#N/A,#N/A,TRUE,"VOS";#N/A,#N/A,TRUE,"Warrington";#N/A,#N/A,TRUE,"Widnes"}</definedName>
    <definedName name="sheet" localSheetId="4" hidden="1">{#N/A,#N/A,TRUE,"Cover";#N/A,#N/A,TRUE,"Conts";#N/A,#N/A,TRUE,"VOS";#N/A,#N/A,TRUE,"Warrington";#N/A,#N/A,TRUE,"Widnes"}</definedName>
    <definedName name="sheet" localSheetId="19" hidden="1">{#N/A,#N/A,TRUE,"Cover";#N/A,#N/A,TRUE,"Conts";#N/A,#N/A,TRUE,"VOS";#N/A,#N/A,TRUE,"Warrington";#N/A,#N/A,TRUE,"Widnes"}</definedName>
    <definedName name="sheet" localSheetId="11" hidden="1">{#N/A,#N/A,TRUE,"Cover";#N/A,#N/A,TRUE,"Conts";#N/A,#N/A,TRUE,"VOS";#N/A,#N/A,TRUE,"Warrington";#N/A,#N/A,TRUE,"Widnes"}</definedName>
    <definedName name="sheet" localSheetId="7" hidden="1">{#N/A,#N/A,TRUE,"Cover";#N/A,#N/A,TRUE,"Conts";#N/A,#N/A,TRUE,"VOS";#N/A,#N/A,TRUE,"Warrington";#N/A,#N/A,TRUE,"Widnes"}</definedName>
    <definedName name="sheet" localSheetId="18" hidden="1">{#N/A,#N/A,TRUE,"Cover";#N/A,#N/A,TRUE,"Conts";#N/A,#N/A,TRUE,"VOS";#N/A,#N/A,TRUE,"Warrington";#N/A,#N/A,TRUE,"Widnes"}</definedName>
    <definedName name="sheet" localSheetId="3" hidden="1">{#N/A,#N/A,TRUE,"Cover";#N/A,#N/A,TRUE,"Conts";#N/A,#N/A,TRUE,"VOS";#N/A,#N/A,TRUE,"Warrington";#N/A,#N/A,TRUE,"Widnes"}</definedName>
    <definedName name="sheet" hidden="1">{#N/A,#N/A,TRUE,"Cover";#N/A,#N/A,TRUE,"Conts";#N/A,#N/A,TRUE,"VOS";#N/A,#N/A,TRUE,"Warrington";#N/A,#N/A,TRUE,"Widnes"}</definedName>
    <definedName name="Shipping" localSheetId="9"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9"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1"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8" hidden="1">{"Total Indirect Manpower",#N/A,FALSE,"J";"Total Direct Manpower",#N/A,FALSE,"J";"Direct Structural Manpower",#N/A,FALSE,"J";"Direct Mechanical Manpower",#N/A,FALSE,"J";"Direct Piping Manpower",#N/A,FALSE,"J";"Direct Tanks Manpower",#N/A,FALSE,"J";"Direct ElecInstrSS Manpower",#N/A,FALSE,"J"}</definedName>
    <definedName name="Shipping" localSheetId="8"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shgtr" localSheetId="9" hidden="1">{#N/A,#N/A,TRUE,"Cover";#N/A,#N/A,TRUE,"Conts";#N/A,#N/A,TRUE,"VOS";#N/A,#N/A,TRUE,"Warrington";#N/A,#N/A,TRUE,"Widnes"}</definedName>
    <definedName name="shshgtr" localSheetId="4" hidden="1">{#N/A,#N/A,TRUE,"Cover";#N/A,#N/A,TRUE,"Conts";#N/A,#N/A,TRUE,"VOS";#N/A,#N/A,TRUE,"Warrington";#N/A,#N/A,TRUE,"Widnes"}</definedName>
    <definedName name="shshgtr" localSheetId="19" hidden="1">{#N/A,#N/A,TRUE,"Cover";#N/A,#N/A,TRUE,"Conts";#N/A,#N/A,TRUE,"VOS";#N/A,#N/A,TRUE,"Warrington";#N/A,#N/A,TRUE,"Widnes"}</definedName>
    <definedName name="shshgtr" localSheetId="11" hidden="1">{#N/A,#N/A,TRUE,"Cover";#N/A,#N/A,TRUE,"Conts";#N/A,#N/A,TRUE,"VOS";#N/A,#N/A,TRUE,"Warrington";#N/A,#N/A,TRUE,"Widnes"}</definedName>
    <definedName name="shshgtr" localSheetId="7" hidden="1">{#N/A,#N/A,TRUE,"Cover";#N/A,#N/A,TRUE,"Conts";#N/A,#N/A,TRUE,"VOS";#N/A,#N/A,TRUE,"Warrington";#N/A,#N/A,TRUE,"Widnes"}</definedName>
    <definedName name="shshgtr" localSheetId="18" hidden="1">{#N/A,#N/A,TRUE,"Cover";#N/A,#N/A,TRUE,"Conts";#N/A,#N/A,TRUE,"VOS";#N/A,#N/A,TRUE,"Warrington";#N/A,#N/A,TRUE,"Widnes"}</definedName>
    <definedName name="shshgtr" localSheetId="3" hidden="1">{#N/A,#N/A,TRUE,"Cover";#N/A,#N/A,TRUE,"Conts";#N/A,#N/A,TRUE,"VOS";#N/A,#N/A,TRUE,"Warrington";#N/A,#N/A,TRUE,"Widnes"}</definedName>
    <definedName name="shshgtr" localSheetId="8" hidden="1">{#N/A,#N/A,TRUE,"Cover";#N/A,#N/A,TRUE,"Conts";#N/A,#N/A,TRUE,"VOS";#N/A,#N/A,TRUE,"Warrington";#N/A,#N/A,TRUE,"Widnes"}</definedName>
    <definedName name="shshgtr" hidden="1">{#N/A,#N/A,TRUE,"Cover";#N/A,#N/A,TRUE,"Conts";#N/A,#N/A,TRUE,"VOS";#N/A,#N/A,TRUE,"Warrington";#N/A,#N/A,TRUE,"Widnes"}</definedName>
    <definedName name="sinsteng">'[26]BSEA PLANNED'!$G$373:$AI$477</definedName>
    <definedName name="SITE__WORKS" localSheetId="9">'[16]Build-up'!#REF!</definedName>
    <definedName name="SITE__WORKS">'[16]Build-up'!#REF!</definedName>
    <definedName name="SL">#REF!</definedName>
    <definedName name="slr">#REF!</definedName>
    <definedName name="smacheng">'[26]BSEA PLANNED'!$G$741:$AI$845</definedName>
    <definedName name="solver_adj" hidden="1">#REF!,#REF!</definedName>
    <definedName name="solver_lin" hidden="1">0</definedName>
    <definedName name="solver_num" hidden="1">0</definedName>
    <definedName name="solver_rel10" hidden="1">2</definedName>
    <definedName name="solver_rel11" hidden="1">2</definedName>
    <definedName name="solver_rel5" hidden="1">2</definedName>
    <definedName name="solver_rel6" hidden="1">2</definedName>
    <definedName name="solver_rel7" hidden="1">2</definedName>
    <definedName name="solver_rel8" hidden="1">2</definedName>
    <definedName name="solver_rel9" hidden="1">2</definedName>
    <definedName name="solver_rhs10" hidden="1">315430</definedName>
    <definedName name="solver_rhs11" hidden="1">284920</definedName>
    <definedName name="solver_tmp" hidden="1">#REF!,#REF!</definedName>
    <definedName name="solver_typ" hidden="1">3</definedName>
    <definedName name="solver_val" hidden="1">22000000000</definedName>
    <definedName name="SOP" localSheetId="9">[17]data_sop!$E$9:$AJ$1574</definedName>
    <definedName name="SOP" localSheetId="3">[18]data_sop!$E$9:$AJ$1574</definedName>
    <definedName name="SOP">[17]data_sop!$E$9:$AJ$1574</definedName>
    <definedName name="SP">#REF!</definedName>
    <definedName name="spddo">'[26]BSEA PLANNED'!$G$1293:$AI$1397</definedName>
    <definedName name="spdeng">'[26]BSEA PLANNED'!$G$1109:$AI$1213</definedName>
    <definedName name="specific" localSheetId="9">[51]Lookups!$A$2:$A$28</definedName>
    <definedName name="specific" localSheetId="3">[14]Lookups!$A$2:$A$28</definedName>
    <definedName name="specific">[51]Lookups!$A$2:$A$28</definedName>
    <definedName name="Specific_Category" localSheetId="9">#REF!</definedName>
    <definedName name="Specific_Category" localSheetId="4">#REF!</definedName>
    <definedName name="Specific_Category" localSheetId="19">#REF!</definedName>
    <definedName name="Specific_Category" localSheetId="6">#REF!</definedName>
    <definedName name="Specific_Category" localSheetId="7">#REF!</definedName>
    <definedName name="Specific_Category" localSheetId="3">#REF!</definedName>
    <definedName name="Specific_Category">#REF!</definedName>
    <definedName name="spipe">'[26]BSEA PLANNED'!$G$1845:$AI$1949</definedName>
    <definedName name="sprocess">'[26]BSEA PLANNED'!$G$2213:$AI$2317</definedName>
    <definedName name="srhrh" localSheetId="9" hidden="1">{#N/A,#N/A,TRUE,"Cover";#N/A,#N/A,TRUE,"Conts";#N/A,#N/A,TRUE,"VOS";#N/A,#N/A,TRUE,"Warrington";#N/A,#N/A,TRUE,"Widnes"}</definedName>
    <definedName name="srhrh" localSheetId="4" hidden="1">{#N/A,#N/A,TRUE,"Cover";#N/A,#N/A,TRUE,"Conts";#N/A,#N/A,TRUE,"VOS";#N/A,#N/A,TRUE,"Warrington";#N/A,#N/A,TRUE,"Widnes"}</definedName>
    <definedName name="srhrh" localSheetId="19" hidden="1">{#N/A,#N/A,TRUE,"Cover";#N/A,#N/A,TRUE,"Conts";#N/A,#N/A,TRUE,"VOS";#N/A,#N/A,TRUE,"Warrington";#N/A,#N/A,TRUE,"Widnes"}</definedName>
    <definedName name="srhrh" localSheetId="11" hidden="1">{#N/A,#N/A,TRUE,"Cover";#N/A,#N/A,TRUE,"Conts";#N/A,#N/A,TRUE,"VOS";#N/A,#N/A,TRUE,"Warrington";#N/A,#N/A,TRUE,"Widnes"}</definedName>
    <definedName name="srhrh" localSheetId="7" hidden="1">{#N/A,#N/A,TRUE,"Cover";#N/A,#N/A,TRUE,"Conts";#N/A,#N/A,TRUE,"VOS";#N/A,#N/A,TRUE,"Warrington";#N/A,#N/A,TRUE,"Widnes"}</definedName>
    <definedName name="srhrh" localSheetId="18" hidden="1">{#N/A,#N/A,TRUE,"Cover";#N/A,#N/A,TRUE,"Conts";#N/A,#N/A,TRUE,"VOS";#N/A,#N/A,TRUE,"Warrington";#N/A,#N/A,TRUE,"Widnes"}</definedName>
    <definedName name="srhrh" localSheetId="3" hidden="1">{#N/A,#N/A,TRUE,"Cover";#N/A,#N/A,TRUE,"Conts";#N/A,#N/A,TRUE,"VOS";#N/A,#N/A,TRUE,"Warrington";#N/A,#N/A,TRUE,"Widnes"}</definedName>
    <definedName name="srhrh" localSheetId="8" hidden="1">{#N/A,#N/A,TRUE,"Cover";#N/A,#N/A,TRUE,"Conts";#N/A,#N/A,TRUE,"VOS";#N/A,#N/A,TRUE,"Warrington";#N/A,#N/A,TRUE,"Widnes"}</definedName>
    <definedName name="srhrh" hidden="1">{#N/A,#N/A,TRUE,"Cover";#N/A,#N/A,TRUE,"Conts";#N/A,#N/A,TRUE,"VOS";#N/A,#N/A,TRUE,"Warrington";#N/A,#N/A,TRUE,"Widnes"}</definedName>
    <definedName name="srsetrthgfh" localSheetId="9" hidden="1">{#N/A,#N/A,TRUE,"Cover";#N/A,#N/A,TRUE,"Conts";#N/A,#N/A,TRUE,"VOS";#N/A,#N/A,TRUE,"Warrington";#N/A,#N/A,TRUE,"Widnes"}</definedName>
    <definedName name="srsetrthgfh" localSheetId="4" hidden="1">{#N/A,#N/A,TRUE,"Cover";#N/A,#N/A,TRUE,"Conts";#N/A,#N/A,TRUE,"VOS";#N/A,#N/A,TRUE,"Warrington";#N/A,#N/A,TRUE,"Widnes"}</definedName>
    <definedName name="srsetrthgfh" localSheetId="19" hidden="1">{#N/A,#N/A,TRUE,"Cover";#N/A,#N/A,TRUE,"Conts";#N/A,#N/A,TRUE,"VOS";#N/A,#N/A,TRUE,"Warrington";#N/A,#N/A,TRUE,"Widnes"}</definedName>
    <definedName name="srsetrthgfh" localSheetId="11" hidden="1">{#N/A,#N/A,TRUE,"Cover";#N/A,#N/A,TRUE,"Conts";#N/A,#N/A,TRUE,"VOS";#N/A,#N/A,TRUE,"Warrington";#N/A,#N/A,TRUE,"Widnes"}</definedName>
    <definedName name="srsetrthgfh" localSheetId="7" hidden="1">{#N/A,#N/A,TRUE,"Cover";#N/A,#N/A,TRUE,"Conts";#N/A,#N/A,TRUE,"VOS";#N/A,#N/A,TRUE,"Warrington";#N/A,#N/A,TRUE,"Widnes"}</definedName>
    <definedName name="srsetrthgfh" localSheetId="18" hidden="1">{#N/A,#N/A,TRUE,"Cover";#N/A,#N/A,TRUE,"Conts";#N/A,#N/A,TRUE,"VOS";#N/A,#N/A,TRUE,"Warrington";#N/A,#N/A,TRUE,"Widnes"}</definedName>
    <definedName name="srsetrthgfh" localSheetId="3" hidden="1">{#N/A,#N/A,TRUE,"Cover";#N/A,#N/A,TRUE,"Conts";#N/A,#N/A,TRUE,"VOS";#N/A,#N/A,TRUE,"Warrington";#N/A,#N/A,TRUE,"Widnes"}</definedName>
    <definedName name="srsetrthgfh" localSheetId="8" hidden="1">{#N/A,#N/A,TRUE,"Cover";#N/A,#N/A,TRUE,"Conts";#N/A,#N/A,TRUE,"VOS";#N/A,#N/A,TRUE,"Warrington";#N/A,#N/A,TRUE,"Widnes"}</definedName>
    <definedName name="srsetrthgfh" hidden="1">{#N/A,#N/A,TRUE,"Cover";#N/A,#N/A,TRUE,"Conts";#N/A,#N/A,TRUE,"VOS";#N/A,#N/A,TRUE,"Warrington";#N/A,#N/A,TRUE,"Widnes"}</definedName>
    <definedName name="srsretr" localSheetId="9" hidden="1">{#N/A,#N/A,TRUE,"Cover";#N/A,#N/A,TRUE,"Conts";#N/A,#N/A,TRUE,"VOS";#N/A,#N/A,TRUE,"Warrington";#N/A,#N/A,TRUE,"Widnes"}</definedName>
    <definedName name="srsretr" localSheetId="4" hidden="1">{#N/A,#N/A,TRUE,"Cover";#N/A,#N/A,TRUE,"Conts";#N/A,#N/A,TRUE,"VOS";#N/A,#N/A,TRUE,"Warrington";#N/A,#N/A,TRUE,"Widnes"}</definedName>
    <definedName name="srsretr" localSheetId="19" hidden="1">{#N/A,#N/A,TRUE,"Cover";#N/A,#N/A,TRUE,"Conts";#N/A,#N/A,TRUE,"VOS";#N/A,#N/A,TRUE,"Warrington";#N/A,#N/A,TRUE,"Widnes"}</definedName>
    <definedName name="srsretr" localSheetId="11" hidden="1">{#N/A,#N/A,TRUE,"Cover";#N/A,#N/A,TRUE,"Conts";#N/A,#N/A,TRUE,"VOS";#N/A,#N/A,TRUE,"Warrington";#N/A,#N/A,TRUE,"Widnes"}</definedName>
    <definedName name="srsretr" localSheetId="7" hidden="1">{#N/A,#N/A,TRUE,"Cover";#N/A,#N/A,TRUE,"Conts";#N/A,#N/A,TRUE,"VOS";#N/A,#N/A,TRUE,"Warrington";#N/A,#N/A,TRUE,"Widnes"}</definedName>
    <definedName name="srsretr" localSheetId="18" hidden="1">{#N/A,#N/A,TRUE,"Cover";#N/A,#N/A,TRUE,"Conts";#N/A,#N/A,TRUE,"VOS";#N/A,#N/A,TRUE,"Warrington";#N/A,#N/A,TRUE,"Widnes"}</definedName>
    <definedName name="srsretr" localSheetId="3" hidden="1">{#N/A,#N/A,TRUE,"Cover";#N/A,#N/A,TRUE,"Conts";#N/A,#N/A,TRUE,"VOS";#N/A,#N/A,TRUE,"Warrington";#N/A,#N/A,TRUE,"Widnes"}</definedName>
    <definedName name="srsretr" localSheetId="8" hidden="1">{#N/A,#N/A,TRUE,"Cover";#N/A,#N/A,TRUE,"Conts";#N/A,#N/A,TRUE,"VOS";#N/A,#N/A,TRUE,"Warrington";#N/A,#N/A,TRUE,"Widnes"}</definedName>
    <definedName name="srsretr" hidden="1">{#N/A,#N/A,TRUE,"Cover";#N/A,#N/A,TRUE,"Conts";#N/A,#N/A,TRUE,"VOS";#N/A,#N/A,TRUE,"Warrington";#N/A,#N/A,TRUE,"Widnes"}</definedName>
    <definedName name="sryeysr" localSheetId="9" hidden="1">{#N/A,#N/A,TRUE,"Cover";#N/A,#N/A,TRUE,"Conts";#N/A,#N/A,TRUE,"VOS";#N/A,#N/A,TRUE,"Warrington";#N/A,#N/A,TRUE,"Widnes"}</definedName>
    <definedName name="sryeysr" localSheetId="4" hidden="1">{#N/A,#N/A,TRUE,"Cover";#N/A,#N/A,TRUE,"Conts";#N/A,#N/A,TRUE,"VOS";#N/A,#N/A,TRUE,"Warrington";#N/A,#N/A,TRUE,"Widnes"}</definedName>
    <definedName name="sryeysr" localSheetId="19" hidden="1">{#N/A,#N/A,TRUE,"Cover";#N/A,#N/A,TRUE,"Conts";#N/A,#N/A,TRUE,"VOS";#N/A,#N/A,TRUE,"Warrington";#N/A,#N/A,TRUE,"Widnes"}</definedName>
    <definedName name="sryeysr" localSheetId="11" hidden="1">{#N/A,#N/A,TRUE,"Cover";#N/A,#N/A,TRUE,"Conts";#N/A,#N/A,TRUE,"VOS";#N/A,#N/A,TRUE,"Warrington";#N/A,#N/A,TRUE,"Widnes"}</definedName>
    <definedName name="sryeysr" localSheetId="7" hidden="1">{#N/A,#N/A,TRUE,"Cover";#N/A,#N/A,TRUE,"Conts";#N/A,#N/A,TRUE,"VOS";#N/A,#N/A,TRUE,"Warrington";#N/A,#N/A,TRUE,"Widnes"}</definedName>
    <definedName name="sryeysr" localSheetId="18" hidden="1">{#N/A,#N/A,TRUE,"Cover";#N/A,#N/A,TRUE,"Conts";#N/A,#N/A,TRUE,"VOS";#N/A,#N/A,TRUE,"Warrington";#N/A,#N/A,TRUE,"Widnes"}</definedName>
    <definedName name="sryeysr" localSheetId="3" hidden="1">{#N/A,#N/A,TRUE,"Cover";#N/A,#N/A,TRUE,"Conts";#N/A,#N/A,TRUE,"VOS";#N/A,#N/A,TRUE,"Warrington";#N/A,#N/A,TRUE,"Widnes"}</definedName>
    <definedName name="sryeysr" localSheetId="8" hidden="1">{#N/A,#N/A,TRUE,"Cover";#N/A,#N/A,TRUE,"Conts";#N/A,#N/A,TRUE,"VOS";#N/A,#N/A,TRUE,"Warrington";#N/A,#N/A,TRUE,"Widnes"}</definedName>
    <definedName name="sryeysr" hidden="1">{#N/A,#N/A,TRUE,"Cover";#N/A,#N/A,TRUE,"Conts";#N/A,#N/A,TRUE,"VOS";#N/A,#N/A,TRUE,"Warrington";#N/A,#N/A,TRUE,"Widnes"}</definedName>
    <definedName name="ss">#REF!</definedName>
    <definedName name="SSS" localSheetId="19" hidden="1">{#N/A,#N/A,FALSE,"ihz. icmal";#N/A,#N/A,FALSE,"avans";#N/A,#N/A,FALSE,"mal_FF_icm";#N/A,#N/A,FALSE,"fat_ihz";#N/A,#N/A,FALSE,"söz_fiy_fark";#N/A,#N/A,FALSE,"kap2"}</definedName>
    <definedName name="SSS" localSheetId="11" hidden="1">{#N/A,#N/A,FALSE,"ihz. icmal";#N/A,#N/A,FALSE,"avans";#N/A,#N/A,FALSE,"mal_FF_icm";#N/A,#N/A,FALSE,"fat_ihz";#N/A,#N/A,FALSE,"söz_fiy_fark";#N/A,#N/A,FALSE,"kap2"}</definedName>
    <definedName name="SSS" localSheetId="18" hidden="1">{#N/A,#N/A,FALSE,"ihz. icmal";#N/A,#N/A,FALSE,"avans";#N/A,#N/A,FALSE,"mal_FF_icm";#N/A,#N/A,FALSE,"fat_ihz";#N/A,#N/A,FALSE,"söz_fiy_fark";#N/A,#N/A,FALSE,"kap2"}</definedName>
    <definedName name="SSS" hidden="1">{#N/A,#N/A,FALSE,"ihz. icmal";#N/A,#N/A,FALSE,"avans";#N/A,#N/A,FALSE,"mal_FF_icm";#N/A,#N/A,FALSE,"fat_ihz";#N/A,#N/A,FALSE,"söz_fiy_fark";#N/A,#N/A,FALSE,"kap2"}</definedName>
    <definedName name="ssshhh" localSheetId="9" hidden="1">{#N/A,#N/A,FALSE,"SumG";#N/A,#N/A,FALSE,"ElecG";#N/A,#N/A,FALSE,"MechG";#N/A,#N/A,FALSE,"GeotG";#N/A,#N/A,FALSE,"PrcsG";#N/A,#N/A,FALSE,"TunnG";#N/A,#N/A,FALSE,"CivlG";#N/A,#N/A,FALSE,"NtwkG";#N/A,#N/A,FALSE,"EstgG";#N/A,#N/A,FALSE,"PEngG"}</definedName>
    <definedName name="ssshhh" localSheetId="4" hidden="1">{#N/A,#N/A,FALSE,"SumG";#N/A,#N/A,FALSE,"ElecG";#N/A,#N/A,FALSE,"MechG";#N/A,#N/A,FALSE,"GeotG";#N/A,#N/A,FALSE,"PrcsG";#N/A,#N/A,FALSE,"TunnG";#N/A,#N/A,FALSE,"CivlG";#N/A,#N/A,FALSE,"NtwkG";#N/A,#N/A,FALSE,"EstgG";#N/A,#N/A,FALSE,"PEngG"}</definedName>
    <definedName name="ssshhh" localSheetId="19" hidden="1">{#N/A,#N/A,FALSE,"SumG";#N/A,#N/A,FALSE,"ElecG";#N/A,#N/A,FALSE,"MechG";#N/A,#N/A,FALSE,"GeotG";#N/A,#N/A,FALSE,"PrcsG";#N/A,#N/A,FALSE,"TunnG";#N/A,#N/A,FALSE,"CivlG";#N/A,#N/A,FALSE,"NtwkG";#N/A,#N/A,FALSE,"EstgG";#N/A,#N/A,FALSE,"PEngG"}</definedName>
    <definedName name="ssshhh" localSheetId="11" hidden="1">{#N/A,#N/A,FALSE,"SumG";#N/A,#N/A,FALSE,"ElecG";#N/A,#N/A,FALSE,"MechG";#N/A,#N/A,FALSE,"GeotG";#N/A,#N/A,FALSE,"PrcsG";#N/A,#N/A,FALSE,"TunnG";#N/A,#N/A,FALSE,"CivlG";#N/A,#N/A,FALSE,"NtwkG";#N/A,#N/A,FALSE,"EstgG";#N/A,#N/A,FALSE,"PEngG"}</definedName>
    <definedName name="ssshhh" localSheetId="7" hidden="1">{#N/A,#N/A,FALSE,"SumG";#N/A,#N/A,FALSE,"ElecG";#N/A,#N/A,FALSE,"MechG";#N/A,#N/A,FALSE,"GeotG";#N/A,#N/A,FALSE,"PrcsG";#N/A,#N/A,FALSE,"TunnG";#N/A,#N/A,FALSE,"CivlG";#N/A,#N/A,FALSE,"NtwkG";#N/A,#N/A,FALSE,"EstgG";#N/A,#N/A,FALSE,"PEngG"}</definedName>
    <definedName name="ssshhh" localSheetId="18" hidden="1">{#N/A,#N/A,FALSE,"SumG";#N/A,#N/A,FALSE,"ElecG";#N/A,#N/A,FALSE,"MechG";#N/A,#N/A,FALSE,"GeotG";#N/A,#N/A,FALSE,"PrcsG";#N/A,#N/A,FALSE,"TunnG";#N/A,#N/A,FALSE,"CivlG";#N/A,#N/A,FALSE,"NtwkG";#N/A,#N/A,FALSE,"EstgG";#N/A,#N/A,FALSE,"PEngG"}</definedName>
    <definedName name="ssshhh" localSheetId="3" hidden="1">{#N/A,#N/A,FALSE,"SumG";#N/A,#N/A,FALSE,"ElecG";#N/A,#N/A,FALSE,"MechG";#N/A,#N/A,FALSE,"GeotG";#N/A,#N/A,FALSE,"PrcsG";#N/A,#N/A,FALSE,"TunnG";#N/A,#N/A,FALSE,"CivlG";#N/A,#N/A,FALSE,"NtwkG";#N/A,#N/A,FALSE,"EstgG";#N/A,#N/A,FALSE,"PEngG"}</definedName>
    <definedName name="ssshhh" localSheetId="8"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ssss" localSheetId="19" hidden="1">{#N/A,#N/A,FALSE,"SumD";#N/A,#N/A,FALSE,"ElecD";#N/A,#N/A,FALSE,"MechD";#N/A,#N/A,FALSE,"GeotD";#N/A,#N/A,FALSE,"PrcsD";#N/A,#N/A,FALSE,"TunnD";#N/A,#N/A,FALSE,"CivlD";#N/A,#N/A,FALSE,"NtwkD";#N/A,#N/A,FALSE,"EstgD";#N/A,#N/A,FALSE,"PEngD"}</definedName>
    <definedName name="sssss" localSheetId="11" hidden="1">{#N/A,#N/A,FALSE,"SumD";#N/A,#N/A,FALSE,"ElecD";#N/A,#N/A,FALSE,"MechD";#N/A,#N/A,FALSE,"GeotD";#N/A,#N/A,FALSE,"PrcsD";#N/A,#N/A,FALSE,"TunnD";#N/A,#N/A,FALSE,"CivlD";#N/A,#N/A,FALSE,"NtwkD";#N/A,#N/A,FALSE,"EstgD";#N/A,#N/A,FALSE,"PEngD"}</definedName>
    <definedName name="sssss" localSheetId="18" hidden="1">{#N/A,#N/A,FALSE,"SumD";#N/A,#N/A,FALSE,"ElecD";#N/A,#N/A,FALSE,"MechD";#N/A,#N/A,FALSE,"GeotD";#N/A,#N/A,FALSE,"PrcsD";#N/A,#N/A,FALSE,"TunnD";#N/A,#N/A,FALSE,"CivlD";#N/A,#N/A,FALSE,"NtwkD";#N/A,#N/A,FALSE,"EstgD";#N/A,#N/A,FALSE,"PEngD"}</definedName>
    <definedName name="sssss" hidden="1">{#N/A,#N/A,FALSE,"SumD";#N/A,#N/A,FALSE,"ElecD";#N/A,#N/A,FALSE,"MechD";#N/A,#N/A,FALSE,"GeotD";#N/A,#N/A,FALSE,"PrcsD";#N/A,#N/A,FALSE,"TunnD";#N/A,#N/A,FALSE,"CivlD";#N/A,#N/A,FALSE,"NtwkD";#N/A,#N/A,FALSE,"EstgD";#N/A,#N/A,FALSE,"PEngD"}</definedName>
    <definedName name="sstress">'[26]BSEA PLANNED'!$G$925:$AI$1029</definedName>
    <definedName name="ssummary">'[26]BSEA PLANNED'!$G$2404:$AI$2573</definedName>
    <definedName name="Stage" localSheetId="9">'[24]Fill this out first...'!$D$12</definedName>
    <definedName name="Stage">'[24]Fill this out first...'!$D$12</definedName>
    <definedName name="STAIRS" localSheetId="9">'[16]Build-up'!#REF!</definedName>
    <definedName name="STAIRS">'[16]Build-up'!#REF!</definedName>
    <definedName name="start" localSheetId="9">#REF!</definedName>
    <definedName name="start" localSheetId="7">#REF!</definedName>
    <definedName name="start">#REF!</definedName>
    <definedName name="Status" localSheetId="9">[51]Lookups!$C$2:$C$3</definedName>
    <definedName name="Status" localSheetId="3">[14]Lookups!$C$2:$C$3</definedName>
    <definedName name="Status">[51]Lookups!$C$2:$C$3</definedName>
    <definedName name="steps" localSheetId="9" hidden="1">{#N/A,#N/A,FALSE,"C3";#N/A,#N/A,FALSE,"D2-17";#N/A,#N/A,FALSE,"C2-17";#N/A,#N/A,FALSE,"C2-CIVIL";#N/A,#N/A,FALSE,"D1-C1 contract";#N/A,#N/A,FALSE,"D1-CIVIL";#N/A,#N/A,FALSE,"C1 hourly";#N/A,#N/A,FALSE,"C1 contract";#N/A,#N/A,FALSE,"D1-C1 hourly"}</definedName>
    <definedName name="steps" localSheetId="4" hidden="1">{#N/A,#N/A,FALSE,"C3";#N/A,#N/A,FALSE,"D2-17";#N/A,#N/A,FALSE,"C2-17";#N/A,#N/A,FALSE,"C2-CIVIL";#N/A,#N/A,FALSE,"D1-C1 contract";#N/A,#N/A,FALSE,"D1-CIVIL";#N/A,#N/A,FALSE,"C1 hourly";#N/A,#N/A,FALSE,"C1 contract";#N/A,#N/A,FALSE,"D1-C1 hourly"}</definedName>
    <definedName name="steps" localSheetId="19" hidden="1">{#N/A,#N/A,FALSE,"C3";#N/A,#N/A,FALSE,"D2-17";#N/A,#N/A,FALSE,"C2-17";#N/A,#N/A,FALSE,"C2-CIVIL";#N/A,#N/A,FALSE,"D1-C1 contract";#N/A,#N/A,FALSE,"D1-CIVIL";#N/A,#N/A,FALSE,"C1 hourly";#N/A,#N/A,FALSE,"C1 contract";#N/A,#N/A,FALSE,"D1-C1 hourly"}</definedName>
    <definedName name="steps" localSheetId="11" hidden="1">{#N/A,#N/A,FALSE,"C3";#N/A,#N/A,FALSE,"D2-17";#N/A,#N/A,FALSE,"C2-17";#N/A,#N/A,FALSE,"C2-CIVIL";#N/A,#N/A,FALSE,"D1-C1 contract";#N/A,#N/A,FALSE,"D1-CIVIL";#N/A,#N/A,FALSE,"C1 hourly";#N/A,#N/A,FALSE,"C1 contract";#N/A,#N/A,FALSE,"D1-C1 hourly"}</definedName>
    <definedName name="steps" localSheetId="7" hidden="1">{#N/A,#N/A,FALSE,"C3";#N/A,#N/A,FALSE,"D2-17";#N/A,#N/A,FALSE,"C2-17";#N/A,#N/A,FALSE,"C2-CIVIL";#N/A,#N/A,FALSE,"D1-C1 contract";#N/A,#N/A,FALSE,"D1-CIVIL";#N/A,#N/A,FALSE,"C1 hourly";#N/A,#N/A,FALSE,"C1 contract";#N/A,#N/A,FALSE,"D1-C1 hourly"}</definedName>
    <definedName name="steps" localSheetId="18" hidden="1">{#N/A,#N/A,FALSE,"C3";#N/A,#N/A,FALSE,"D2-17";#N/A,#N/A,FALSE,"C2-17";#N/A,#N/A,FALSE,"C2-CIVIL";#N/A,#N/A,FALSE,"D1-C1 contract";#N/A,#N/A,FALSE,"D1-CIVIL";#N/A,#N/A,FALSE,"C1 hourly";#N/A,#N/A,FALSE,"C1 contract";#N/A,#N/A,FALSE,"D1-C1 hourly"}</definedName>
    <definedName name="steps" localSheetId="3" hidden="1">{#N/A,#N/A,FALSE,"C3";#N/A,#N/A,FALSE,"D2-17";#N/A,#N/A,FALSE,"C2-17";#N/A,#N/A,FALSE,"C2-CIVIL";#N/A,#N/A,FALSE,"D1-C1 contract";#N/A,#N/A,FALSE,"D1-CIVIL";#N/A,#N/A,FALSE,"C1 hourly";#N/A,#N/A,FALSE,"C1 contract";#N/A,#N/A,FALSE,"D1-C1 hourly"}</definedName>
    <definedName name="steps" localSheetId="8"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G3PROG">#REF!</definedName>
    <definedName name="Storm" localSheetId="9">'FIR Summary'!#REF!</definedName>
    <definedName name="Storm" localSheetId="7">#REF!</definedName>
    <definedName name="Storm">#REF!</definedName>
    <definedName name="stormwater_pipe_network" localSheetId="9">'[17]Stormwater Pipe Network'!$D$13:$F$1575</definedName>
    <definedName name="stormwater_pipe_network" localSheetId="3">'[18]Stormwater Pipe Network'!$D$13:$F$1575</definedName>
    <definedName name="stormwater_pipe_network">'[17]Stormwater Pipe Network'!$D$13:$F$1575</definedName>
    <definedName name="STR">#REF!</definedName>
    <definedName name="STRESS607">[1]BASE!$F$924:$AF$1028</definedName>
    <definedName name="structures" localSheetId="19" hidden="1">{#N/A,#N/A,FALSE,"SumD";#N/A,#N/A,FALSE,"ElecD";#N/A,#N/A,FALSE,"MechD";#N/A,#N/A,FALSE,"GeotD";#N/A,#N/A,FALSE,"PrcsD";#N/A,#N/A,FALSE,"TunnD";#N/A,#N/A,FALSE,"CivlD";#N/A,#N/A,FALSE,"NtwkD";#N/A,#N/A,FALSE,"EstgD";#N/A,#N/A,FALSE,"PEngD"}</definedName>
    <definedName name="structures" localSheetId="11" hidden="1">{#N/A,#N/A,FALSE,"SumD";#N/A,#N/A,FALSE,"ElecD";#N/A,#N/A,FALSE,"MechD";#N/A,#N/A,FALSE,"GeotD";#N/A,#N/A,FALSE,"PrcsD";#N/A,#N/A,FALSE,"TunnD";#N/A,#N/A,FALSE,"CivlD";#N/A,#N/A,FALSE,"NtwkD";#N/A,#N/A,FALSE,"EstgD";#N/A,#N/A,FALSE,"PEngD"}</definedName>
    <definedName name="structures" localSheetId="18" hidden="1">{#N/A,#N/A,FALSE,"SumD";#N/A,#N/A,FALSE,"ElecD";#N/A,#N/A,FALSE,"MechD";#N/A,#N/A,FALSE,"GeotD";#N/A,#N/A,FALSE,"PrcsD";#N/A,#N/A,FALSE,"TunnD";#N/A,#N/A,FALSE,"CivlD";#N/A,#N/A,FALSE,"NtwkD";#N/A,#N/A,FALSE,"EstgD";#N/A,#N/A,FALSE,"PEngD"}</definedName>
    <definedName name="structures" hidden="1">{#N/A,#N/A,FALSE,"SumD";#N/A,#N/A,FALSE,"ElecD";#N/A,#N/A,FALSE,"MechD";#N/A,#N/A,FALSE,"GeotD";#N/A,#N/A,FALSE,"PrcsD";#N/A,#N/A,FALSE,"TunnD";#N/A,#N/A,FALSE,"CivlD";#N/A,#N/A,FALSE,"NtwkD";#N/A,#N/A,FALSE,"EstgD";#N/A,#N/A,FALSE,"PEngD"}</definedName>
    <definedName name="stryt5u8h87" localSheetId="9" hidden="1">{#N/A,#N/A,TRUE,"Cover";#N/A,#N/A,TRUE,"Conts";#N/A,#N/A,TRUE,"VOS";#N/A,#N/A,TRUE,"Warrington";#N/A,#N/A,TRUE,"Widnes"}</definedName>
    <definedName name="stryt5u8h87" localSheetId="4" hidden="1">{#N/A,#N/A,TRUE,"Cover";#N/A,#N/A,TRUE,"Conts";#N/A,#N/A,TRUE,"VOS";#N/A,#N/A,TRUE,"Warrington";#N/A,#N/A,TRUE,"Widnes"}</definedName>
    <definedName name="stryt5u8h87" localSheetId="19" hidden="1">{#N/A,#N/A,TRUE,"Cover";#N/A,#N/A,TRUE,"Conts";#N/A,#N/A,TRUE,"VOS";#N/A,#N/A,TRUE,"Warrington";#N/A,#N/A,TRUE,"Widnes"}</definedName>
    <definedName name="stryt5u8h87" localSheetId="11" hidden="1">{#N/A,#N/A,TRUE,"Cover";#N/A,#N/A,TRUE,"Conts";#N/A,#N/A,TRUE,"VOS";#N/A,#N/A,TRUE,"Warrington";#N/A,#N/A,TRUE,"Widnes"}</definedName>
    <definedName name="stryt5u8h87" localSheetId="7" hidden="1">{#N/A,#N/A,TRUE,"Cover";#N/A,#N/A,TRUE,"Conts";#N/A,#N/A,TRUE,"VOS";#N/A,#N/A,TRUE,"Warrington";#N/A,#N/A,TRUE,"Widnes"}</definedName>
    <definedName name="stryt5u8h87" localSheetId="18" hidden="1">{#N/A,#N/A,TRUE,"Cover";#N/A,#N/A,TRUE,"Conts";#N/A,#N/A,TRUE,"VOS";#N/A,#N/A,TRUE,"Warrington";#N/A,#N/A,TRUE,"Widnes"}</definedName>
    <definedName name="stryt5u8h87" localSheetId="3" hidden="1">{#N/A,#N/A,TRUE,"Cover";#N/A,#N/A,TRUE,"Conts";#N/A,#N/A,TRUE,"VOS";#N/A,#N/A,TRUE,"Warrington";#N/A,#N/A,TRUE,"Widnes"}</definedName>
    <definedName name="stryt5u8h87" localSheetId="8" hidden="1">{#N/A,#N/A,TRUE,"Cover";#N/A,#N/A,TRUE,"Conts";#N/A,#N/A,TRUE,"VOS";#N/A,#N/A,TRUE,"Warrington";#N/A,#N/A,TRUE,"Widnes"}</definedName>
    <definedName name="stryt5u8h87" hidden="1">{#N/A,#N/A,TRUE,"Cover";#N/A,#N/A,TRUE,"Conts";#N/A,#N/A,TRUE,"VOS";#N/A,#N/A,TRUE,"Warrington";#N/A,#N/A,TRUE,"Widnes"}</definedName>
    <definedName name="Su" localSheetId="9">'[52]Prev'' Summary'!$M$52</definedName>
    <definedName name="Su" localSheetId="3">'[53]Prev'' Summary'!$M$52</definedName>
    <definedName name="Su">'[52]Prev'' Summary'!$M$52</definedName>
    <definedName name="Substations">#REF!</definedName>
    <definedName name="SUBSTRUCTIRE" localSheetId="9">'[16]Build-up'!#REF!</definedName>
    <definedName name="SUBSTRUCTIRE">'[16]Build-up'!#REF!</definedName>
    <definedName name="sul">#REF!</definedName>
    <definedName name="sum6b" localSheetId="9">#REF!</definedName>
    <definedName name="sum6b" localSheetId="7">#REF!</definedName>
    <definedName name="sum6b">#REF!</definedName>
    <definedName name="sum6C" localSheetId="9">#REF!</definedName>
    <definedName name="sum6C" localSheetId="7">#REF!</definedName>
    <definedName name="sum6C">#REF!</definedName>
    <definedName name="summary" localSheetId="9">#REF!</definedName>
    <definedName name="summary" localSheetId="7">#REF!</definedName>
    <definedName name="summary">#REF!</definedName>
    <definedName name="SUMMARYLOOK">'[26]BSEA PLANNED'!$G$2602:$AW$2762</definedName>
    <definedName name="svesseng">'[26]BSEA PLANNED'!$G$557:$AI$661</definedName>
    <definedName name="swsdfa" localSheetId="9" hidden="1">{#N/A,#N/A,TRUE,"Cover";#N/A,#N/A,TRUE,"Conts";#N/A,#N/A,TRUE,"VOS";#N/A,#N/A,TRUE,"Warrington";#N/A,#N/A,TRUE,"Widnes"}</definedName>
    <definedName name="swsdfa" localSheetId="4" hidden="1">{#N/A,#N/A,TRUE,"Cover";#N/A,#N/A,TRUE,"Conts";#N/A,#N/A,TRUE,"VOS";#N/A,#N/A,TRUE,"Warrington";#N/A,#N/A,TRUE,"Widnes"}</definedName>
    <definedName name="swsdfa" localSheetId="19" hidden="1">{#N/A,#N/A,TRUE,"Cover";#N/A,#N/A,TRUE,"Conts";#N/A,#N/A,TRUE,"VOS";#N/A,#N/A,TRUE,"Warrington";#N/A,#N/A,TRUE,"Widnes"}</definedName>
    <definedName name="swsdfa" localSheetId="11" hidden="1">{#N/A,#N/A,TRUE,"Cover";#N/A,#N/A,TRUE,"Conts";#N/A,#N/A,TRUE,"VOS";#N/A,#N/A,TRUE,"Warrington";#N/A,#N/A,TRUE,"Widnes"}</definedName>
    <definedName name="swsdfa" localSheetId="7" hidden="1">{#N/A,#N/A,TRUE,"Cover";#N/A,#N/A,TRUE,"Conts";#N/A,#N/A,TRUE,"VOS";#N/A,#N/A,TRUE,"Warrington";#N/A,#N/A,TRUE,"Widnes"}</definedName>
    <definedName name="swsdfa" localSheetId="18" hidden="1">{#N/A,#N/A,TRUE,"Cover";#N/A,#N/A,TRUE,"Conts";#N/A,#N/A,TRUE,"VOS";#N/A,#N/A,TRUE,"Warrington";#N/A,#N/A,TRUE,"Widnes"}</definedName>
    <definedName name="swsdfa" localSheetId="3" hidden="1">{#N/A,#N/A,TRUE,"Cover";#N/A,#N/A,TRUE,"Conts";#N/A,#N/A,TRUE,"VOS";#N/A,#N/A,TRUE,"Warrington";#N/A,#N/A,TRUE,"Widnes"}</definedName>
    <definedName name="swsdfa" localSheetId="8" hidden="1">{#N/A,#N/A,TRUE,"Cover";#N/A,#N/A,TRUE,"Conts";#N/A,#N/A,TRUE,"VOS";#N/A,#N/A,TRUE,"Warrington";#N/A,#N/A,TRUE,"Widnes"}</definedName>
    <definedName name="swsdfa" hidden="1">{#N/A,#N/A,TRUE,"Cover";#N/A,#N/A,TRUE,"Conts";#N/A,#N/A,TRUE,"VOS";#N/A,#N/A,TRUE,"Warrington";#N/A,#N/A,TRUE,"Widnes"}</definedName>
    <definedName name="syu" localSheetId="9" hidden="1">{#N/A,#N/A,TRUE,"Cover";#N/A,#N/A,TRUE,"Conts";#N/A,#N/A,TRUE,"VOS";#N/A,#N/A,TRUE,"Warrington";#N/A,#N/A,TRUE,"Widnes"}</definedName>
    <definedName name="syu" localSheetId="4" hidden="1">{#N/A,#N/A,TRUE,"Cover";#N/A,#N/A,TRUE,"Conts";#N/A,#N/A,TRUE,"VOS";#N/A,#N/A,TRUE,"Warrington";#N/A,#N/A,TRUE,"Widnes"}</definedName>
    <definedName name="syu" localSheetId="19" hidden="1">{#N/A,#N/A,TRUE,"Cover";#N/A,#N/A,TRUE,"Conts";#N/A,#N/A,TRUE,"VOS";#N/A,#N/A,TRUE,"Warrington";#N/A,#N/A,TRUE,"Widnes"}</definedName>
    <definedName name="syu" localSheetId="11" hidden="1">{#N/A,#N/A,TRUE,"Cover";#N/A,#N/A,TRUE,"Conts";#N/A,#N/A,TRUE,"VOS";#N/A,#N/A,TRUE,"Warrington";#N/A,#N/A,TRUE,"Widnes"}</definedName>
    <definedName name="syu" localSheetId="7" hidden="1">{#N/A,#N/A,TRUE,"Cover";#N/A,#N/A,TRUE,"Conts";#N/A,#N/A,TRUE,"VOS";#N/A,#N/A,TRUE,"Warrington";#N/A,#N/A,TRUE,"Widnes"}</definedName>
    <definedName name="syu" localSheetId="18" hidden="1">{#N/A,#N/A,TRUE,"Cover";#N/A,#N/A,TRUE,"Conts";#N/A,#N/A,TRUE,"VOS";#N/A,#N/A,TRUE,"Warrington";#N/A,#N/A,TRUE,"Widnes"}</definedName>
    <definedName name="syu" localSheetId="3" hidden="1">{#N/A,#N/A,TRUE,"Cover";#N/A,#N/A,TRUE,"Conts";#N/A,#N/A,TRUE,"VOS";#N/A,#N/A,TRUE,"Warrington";#N/A,#N/A,TRUE,"Widnes"}</definedName>
    <definedName name="syu" localSheetId="8" hidden="1">{#N/A,#N/A,TRUE,"Cover";#N/A,#N/A,TRUE,"Conts";#N/A,#N/A,TRUE,"VOS";#N/A,#N/A,TRUE,"Warrington";#N/A,#N/A,TRUE,"Widnes"}</definedName>
    <definedName name="syu" hidden="1">{#N/A,#N/A,TRUE,"Cover";#N/A,#N/A,TRUE,"Conts";#N/A,#N/A,TRUE,"VOS";#N/A,#N/A,TRUE,"Warrington";#N/A,#N/A,TRUE,"Widnes"}</definedName>
    <definedName name="t">#REF!</definedName>
    <definedName name="table_2">'[54]PILE-C1'!#REF!</definedName>
    <definedName name="table1">'[54]PILE-C1'!#REF!</definedName>
    <definedName name="test" localSheetId="9" hidden="1">{#N/A,#N/A,FALSE,"Pricing";#N/A,#N/A,FALSE,"Summary";#N/A,#N/A,FALSE,"CompProd";#N/A,#N/A,FALSE,"CompJobhrs";#N/A,#N/A,FALSE,"Escalation";#N/A,#N/A,FALSE,"Contingency";#N/A,#N/A,FALSE,"GM";#N/A,#N/A,FALSE,"CompWage";#N/A,#N/A,FALSE,"costSum"}</definedName>
    <definedName name="test" localSheetId="4" hidden="1">{#N/A,#N/A,FALSE,"Pricing";#N/A,#N/A,FALSE,"Summary";#N/A,#N/A,FALSE,"CompProd";#N/A,#N/A,FALSE,"CompJobhrs";#N/A,#N/A,FALSE,"Escalation";#N/A,#N/A,FALSE,"Contingency";#N/A,#N/A,FALSE,"GM";#N/A,#N/A,FALSE,"CompWage";#N/A,#N/A,FALSE,"costSum"}</definedName>
    <definedName name="test" localSheetId="19" hidden="1">{#N/A,#N/A,FALSE,"Pricing";#N/A,#N/A,FALSE,"Summary";#N/A,#N/A,FALSE,"CompProd";#N/A,#N/A,FALSE,"CompJobhrs";#N/A,#N/A,FALSE,"Escalation";#N/A,#N/A,FALSE,"Contingency";#N/A,#N/A,FALSE,"GM";#N/A,#N/A,FALSE,"CompWage";#N/A,#N/A,FALSE,"costSum"}</definedName>
    <definedName name="test" localSheetId="11" hidden="1">{#N/A,#N/A,FALSE,"Pricing";#N/A,#N/A,FALSE,"Summary";#N/A,#N/A,FALSE,"CompProd";#N/A,#N/A,FALSE,"CompJobhrs";#N/A,#N/A,FALSE,"Escalation";#N/A,#N/A,FALSE,"Contingency";#N/A,#N/A,FALSE,"GM";#N/A,#N/A,FALSE,"CompWage";#N/A,#N/A,FALSE,"costSum"}</definedName>
    <definedName name="test" localSheetId="7" hidden="1">{#N/A,#N/A,FALSE,"Pricing";#N/A,#N/A,FALSE,"Summary";#N/A,#N/A,FALSE,"CompProd";#N/A,#N/A,FALSE,"CompJobhrs";#N/A,#N/A,FALSE,"Escalation";#N/A,#N/A,FALSE,"Contingency";#N/A,#N/A,FALSE,"GM";#N/A,#N/A,FALSE,"CompWage";#N/A,#N/A,FALSE,"costSum"}</definedName>
    <definedName name="test" localSheetId="18" hidden="1">{#N/A,#N/A,FALSE,"Pricing";#N/A,#N/A,FALSE,"Summary";#N/A,#N/A,FALSE,"CompProd";#N/A,#N/A,FALSE,"CompJobhrs";#N/A,#N/A,FALSE,"Escalation";#N/A,#N/A,FALSE,"Contingency";#N/A,#N/A,FALSE,"GM";#N/A,#N/A,FALSE,"CompWage";#N/A,#N/A,FALSE,"costSum"}</definedName>
    <definedName name="test" localSheetId="3" hidden="1">{#N/A,#N/A,FALSE,"Pricing";#N/A,#N/A,FALSE,"Summary";#N/A,#N/A,FALSE,"CompProd";#N/A,#N/A,FALSE,"CompJobhrs";#N/A,#N/A,FALSE,"Escalation";#N/A,#N/A,FALSE,"Contingency";#N/A,#N/A,FALSE,"GM";#N/A,#N/A,FALSE,"CompWage";#N/A,#N/A,FALSE,"costSum"}</definedName>
    <definedName name="test" localSheetId="8"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9" hidden="1">{#N/A,#N/A,TRUE,"Cover";#N/A,#N/A,TRUE,"Conts";#N/A,#N/A,TRUE,"VOS";#N/A,#N/A,TRUE,"Warrington";#N/A,#N/A,TRUE,"Widnes"}</definedName>
    <definedName name="thwghrt" localSheetId="4" hidden="1">{#N/A,#N/A,TRUE,"Cover";#N/A,#N/A,TRUE,"Conts";#N/A,#N/A,TRUE,"VOS";#N/A,#N/A,TRUE,"Warrington";#N/A,#N/A,TRUE,"Widnes"}</definedName>
    <definedName name="thwghrt" localSheetId="19" hidden="1">{#N/A,#N/A,TRUE,"Cover";#N/A,#N/A,TRUE,"Conts";#N/A,#N/A,TRUE,"VOS";#N/A,#N/A,TRUE,"Warrington";#N/A,#N/A,TRUE,"Widnes"}</definedName>
    <definedName name="thwghrt" localSheetId="11" hidden="1">{#N/A,#N/A,TRUE,"Cover";#N/A,#N/A,TRUE,"Conts";#N/A,#N/A,TRUE,"VOS";#N/A,#N/A,TRUE,"Warrington";#N/A,#N/A,TRUE,"Widnes"}</definedName>
    <definedName name="thwghrt" localSheetId="7" hidden="1">{#N/A,#N/A,TRUE,"Cover";#N/A,#N/A,TRUE,"Conts";#N/A,#N/A,TRUE,"VOS";#N/A,#N/A,TRUE,"Warrington";#N/A,#N/A,TRUE,"Widnes"}</definedName>
    <definedName name="thwghrt" localSheetId="18" hidden="1">{#N/A,#N/A,TRUE,"Cover";#N/A,#N/A,TRUE,"Conts";#N/A,#N/A,TRUE,"VOS";#N/A,#N/A,TRUE,"Warrington";#N/A,#N/A,TRUE,"Widnes"}</definedName>
    <definedName name="thwghrt" localSheetId="3" hidden="1">{#N/A,#N/A,TRUE,"Cover";#N/A,#N/A,TRUE,"Conts";#N/A,#N/A,TRUE,"VOS";#N/A,#N/A,TRUE,"Warrington";#N/A,#N/A,TRUE,"Widnes"}</definedName>
    <definedName name="thwghrt" localSheetId="8" hidden="1">{#N/A,#N/A,TRUE,"Cover";#N/A,#N/A,TRUE,"Conts";#N/A,#N/A,TRUE,"VOS";#N/A,#N/A,TRUE,"Warrington";#N/A,#N/A,TRUE,"Widnes"}</definedName>
    <definedName name="thwghrt" hidden="1">{#N/A,#N/A,TRUE,"Cover";#N/A,#N/A,TRUE,"Conts";#N/A,#N/A,TRUE,"VOS";#N/A,#N/A,TRUE,"Warrington";#N/A,#N/A,TRUE,"Widnes"}</definedName>
    <definedName name="TICSHT">#REF!</definedName>
    <definedName name="TICSHTS">#REF!</definedName>
    <definedName name="TITLE" localSheetId="9">[12]WorkBreakDown!#REF!</definedName>
    <definedName name="TITLE">[12]WorkBreakDown!#REF!</definedName>
    <definedName name="Total" localSheetId="9">'FIR Summary'!#REF!</definedName>
    <definedName name="Total" localSheetId="7">#REF!</definedName>
    <definedName name="Total">#REF!</definedName>
    <definedName name="total_net_rent_for_cashflow" localSheetId="9">'[13]Net rent analysis'!$J$190:$X$191</definedName>
    <definedName name="total_net_rent_for_cashflow" localSheetId="7">'[13]Net rent analysis'!$J$190:$X$191</definedName>
    <definedName name="total_net_rent_for_cashflow">'[13]Net rent analysis'!$J$190:$X$191</definedName>
    <definedName name="TP">'[29]TENDER PROG.'!$A$1:$P$17</definedName>
    <definedName name="TRACI">#REF!</definedName>
    <definedName name="TRACL">#REF!</definedName>
    <definedName name="trbnuomi" localSheetId="9" hidden="1">{#N/A,#N/A,TRUE,"Cover";#N/A,#N/A,TRUE,"Conts";#N/A,#N/A,TRUE,"VOS";#N/A,#N/A,TRUE,"Warrington";#N/A,#N/A,TRUE,"Widnes"}</definedName>
    <definedName name="trbnuomi" localSheetId="4" hidden="1">{#N/A,#N/A,TRUE,"Cover";#N/A,#N/A,TRUE,"Conts";#N/A,#N/A,TRUE,"VOS";#N/A,#N/A,TRUE,"Warrington";#N/A,#N/A,TRUE,"Widnes"}</definedName>
    <definedName name="trbnuomi" localSheetId="19" hidden="1">{#N/A,#N/A,TRUE,"Cover";#N/A,#N/A,TRUE,"Conts";#N/A,#N/A,TRUE,"VOS";#N/A,#N/A,TRUE,"Warrington";#N/A,#N/A,TRUE,"Widnes"}</definedName>
    <definedName name="trbnuomi" localSheetId="11" hidden="1">{#N/A,#N/A,TRUE,"Cover";#N/A,#N/A,TRUE,"Conts";#N/A,#N/A,TRUE,"VOS";#N/A,#N/A,TRUE,"Warrington";#N/A,#N/A,TRUE,"Widnes"}</definedName>
    <definedName name="trbnuomi" localSheetId="7" hidden="1">{#N/A,#N/A,TRUE,"Cover";#N/A,#N/A,TRUE,"Conts";#N/A,#N/A,TRUE,"VOS";#N/A,#N/A,TRUE,"Warrington";#N/A,#N/A,TRUE,"Widnes"}</definedName>
    <definedName name="trbnuomi" localSheetId="18" hidden="1">{#N/A,#N/A,TRUE,"Cover";#N/A,#N/A,TRUE,"Conts";#N/A,#N/A,TRUE,"VOS";#N/A,#N/A,TRUE,"Warrington";#N/A,#N/A,TRUE,"Widnes"}</definedName>
    <definedName name="trbnuomi" localSheetId="3" hidden="1">{#N/A,#N/A,TRUE,"Cover";#N/A,#N/A,TRUE,"Conts";#N/A,#N/A,TRUE,"VOS";#N/A,#N/A,TRUE,"Warrington";#N/A,#N/A,TRUE,"Widnes"}</definedName>
    <definedName name="trbnuomi" localSheetId="8" hidden="1">{#N/A,#N/A,TRUE,"Cover";#N/A,#N/A,TRUE,"Conts";#N/A,#N/A,TRUE,"VOS";#N/A,#N/A,TRUE,"Warrington";#N/A,#N/A,TRUE,"Widnes"}</definedName>
    <definedName name="trbnuomi" hidden="1">{#N/A,#N/A,TRUE,"Cover";#N/A,#N/A,TRUE,"Conts";#N/A,#N/A,TRUE,"VOS";#N/A,#N/A,TRUE,"Warrington";#N/A,#N/A,TRUE,"Widnes"}</definedName>
    <definedName name="trgr" localSheetId="9" hidden="1">{#N/A,#N/A,TRUE,"Cover";#N/A,#N/A,TRUE,"Conts";#N/A,#N/A,TRUE,"VOS";#N/A,#N/A,TRUE,"Warrington";#N/A,#N/A,TRUE,"Widnes"}</definedName>
    <definedName name="trgr" localSheetId="4" hidden="1">{#N/A,#N/A,TRUE,"Cover";#N/A,#N/A,TRUE,"Conts";#N/A,#N/A,TRUE,"VOS";#N/A,#N/A,TRUE,"Warrington";#N/A,#N/A,TRUE,"Widnes"}</definedName>
    <definedName name="trgr" localSheetId="19" hidden="1">{#N/A,#N/A,TRUE,"Cover";#N/A,#N/A,TRUE,"Conts";#N/A,#N/A,TRUE,"VOS";#N/A,#N/A,TRUE,"Warrington";#N/A,#N/A,TRUE,"Widnes"}</definedName>
    <definedName name="trgr" localSheetId="11" hidden="1">{#N/A,#N/A,TRUE,"Cover";#N/A,#N/A,TRUE,"Conts";#N/A,#N/A,TRUE,"VOS";#N/A,#N/A,TRUE,"Warrington";#N/A,#N/A,TRUE,"Widnes"}</definedName>
    <definedName name="trgr" localSheetId="7" hidden="1">{#N/A,#N/A,TRUE,"Cover";#N/A,#N/A,TRUE,"Conts";#N/A,#N/A,TRUE,"VOS";#N/A,#N/A,TRUE,"Warrington";#N/A,#N/A,TRUE,"Widnes"}</definedName>
    <definedName name="trgr" localSheetId="18" hidden="1">{#N/A,#N/A,TRUE,"Cover";#N/A,#N/A,TRUE,"Conts";#N/A,#N/A,TRUE,"VOS";#N/A,#N/A,TRUE,"Warrington";#N/A,#N/A,TRUE,"Widnes"}</definedName>
    <definedName name="trgr" localSheetId="3" hidden="1">{#N/A,#N/A,TRUE,"Cover";#N/A,#N/A,TRUE,"Conts";#N/A,#N/A,TRUE,"VOS";#N/A,#N/A,TRUE,"Warrington";#N/A,#N/A,TRUE,"Widnes"}</definedName>
    <definedName name="trgr" localSheetId="8" hidden="1">{#N/A,#N/A,TRUE,"Cover";#N/A,#N/A,TRUE,"Conts";#N/A,#N/A,TRUE,"VOS";#N/A,#N/A,TRUE,"Warrington";#N/A,#N/A,TRUE,"Widnes"}</definedName>
    <definedName name="trgr" hidden="1">{#N/A,#N/A,TRUE,"Cover";#N/A,#N/A,TRUE,"Conts";#N/A,#N/A,TRUE,"VOS";#N/A,#N/A,TRUE,"Warrington";#N/A,#N/A,TRUE,"Widnes"}</definedName>
    <definedName name="trhe" localSheetId="9" hidden="1">{#N/A,#N/A,TRUE,"Cover";#N/A,#N/A,TRUE,"Conts";#N/A,#N/A,TRUE,"VOS";#N/A,#N/A,TRUE,"Warrington";#N/A,#N/A,TRUE,"Widnes"}</definedName>
    <definedName name="trhe" localSheetId="4" hidden="1">{#N/A,#N/A,TRUE,"Cover";#N/A,#N/A,TRUE,"Conts";#N/A,#N/A,TRUE,"VOS";#N/A,#N/A,TRUE,"Warrington";#N/A,#N/A,TRUE,"Widnes"}</definedName>
    <definedName name="trhe" localSheetId="19" hidden="1">{#N/A,#N/A,TRUE,"Cover";#N/A,#N/A,TRUE,"Conts";#N/A,#N/A,TRUE,"VOS";#N/A,#N/A,TRUE,"Warrington";#N/A,#N/A,TRUE,"Widnes"}</definedName>
    <definedName name="trhe" localSheetId="11" hidden="1">{#N/A,#N/A,TRUE,"Cover";#N/A,#N/A,TRUE,"Conts";#N/A,#N/A,TRUE,"VOS";#N/A,#N/A,TRUE,"Warrington";#N/A,#N/A,TRUE,"Widnes"}</definedName>
    <definedName name="trhe" localSheetId="7" hidden="1">{#N/A,#N/A,TRUE,"Cover";#N/A,#N/A,TRUE,"Conts";#N/A,#N/A,TRUE,"VOS";#N/A,#N/A,TRUE,"Warrington";#N/A,#N/A,TRUE,"Widnes"}</definedName>
    <definedName name="trhe" localSheetId="18" hidden="1">{#N/A,#N/A,TRUE,"Cover";#N/A,#N/A,TRUE,"Conts";#N/A,#N/A,TRUE,"VOS";#N/A,#N/A,TRUE,"Warrington";#N/A,#N/A,TRUE,"Widnes"}</definedName>
    <definedName name="trhe" localSheetId="3" hidden="1">{#N/A,#N/A,TRUE,"Cover";#N/A,#N/A,TRUE,"Conts";#N/A,#N/A,TRUE,"VOS";#N/A,#N/A,TRUE,"Warrington";#N/A,#N/A,TRUE,"Widnes"}</definedName>
    <definedName name="trhe" localSheetId="8" hidden="1">{#N/A,#N/A,TRUE,"Cover";#N/A,#N/A,TRUE,"Conts";#N/A,#N/A,TRUE,"VOS";#N/A,#N/A,TRUE,"Warrington";#N/A,#N/A,TRUE,"Widnes"}</definedName>
    <definedName name="trhe" hidden="1">{#N/A,#N/A,TRUE,"Cover";#N/A,#N/A,TRUE,"Conts";#N/A,#N/A,TRUE,"VOS";#N/A,#N/A,TRUE,"Warrington";#N/A,#N/A,TRUE,"Widnes"}</definedName>
    <definedName name="trhsh" localSheetId="9" hidden="1">{#N/A,#N/A,TRUE,"Cover";#N/A,#N/A,TRUE,"Conts";#N/A,#N/A,TRUE,"VOS";#N/A,#N/A,TRUE,"Warrington";#N/A,#N/A,TRUE,"Widnes"}</definedName>
    <definedName name="trhsh" localSheetId="4" hidden="1">{#N/A,#N/A,TRUE,"Cover";#N/A,#N/A,TRUE,"Conts";#N/A,#N/A,TRUE,"VOS";#N/A,#N/A,TRUE,"Warrington";#N/A,#N/A,TRUE,"Widnes"}</definedName>
    <definedName name="trhsh" localSheetId="19" hidden="1">{#N/A,#N/A,TRUE,"Cover";#N/A,#N/A,TRUE,"Conts";#N/A,#N/A,TRUE,"VOS";#N/A,#N/A,TRUE,"Warrington";#N/A,#N/A,TRUE,"Widnes"}</definedName>
    <definedName name="trhsh" localSheetId="11" hidden="1">{#N/A,#N/A,TRUE,"Cover";#N/A,#N/A,TRUE,"Conts";#N/A,#N/A,TRUE,"VOS";#N/A,#N/A,TRUE,"Warrington";#N/A,#N/A,TRUE,"Widnes"}</definedName>
    <definedName name="trhsh" localSheetId="7" hidden="1">{#N/A,#N/A,TRUE,"Cover";#N/A,#N/A,TRUE,"Conts";#N/A,#N/A,TRUE,"VOS";#N/A,#N/A,TRUE,"Warrington";#N/A,#N/A,TRUE,"Widnes"}</definedName>
    <definedName name="trhsh" localSheetId="18" hidden="1">{#N/A,#N/A,TRUE,"Cover";#N/A,#N/A,TRUE,"Conts";#N/A,#N/A,TRUE,"VOS";#N/A,#N/A,TRUE,"Warrington";#N/A,#N/A,TRUE,"Widnes"}</definedName>
    <definedName name="trhsh" localSheetId="3" hidden="1">{#N/A,#N/A,TRUE,"Cover";#N/A,#N/A,TRUE,"Conts";#N/A,#N/A,TRUE,"VOS";#N/A,#N/A,TRUE,"Warrington";#N/A,#N/A,TRUE,"Widnes"}</definedName>
    <definedName name="trhsh" localSheetId="8" hidden="1">{#N/A,#N/A,TRUE,"Cover";#N/A,#N/A,TRUE,"Conts";#N/A,#N/A,TRUE,"VOS";#N/A,#N/A,TRUE,"Warrington";#N/A,#N/A,TRUE,"Widnes"}</definedName>
    <definedName name="trhsh" hidden="1">{#N/A,#N/A,TRUE,"Cover";#N/A,#N/A,TRUE,"Conts";#N/A,#N/A,TRUE,"VOS";#N/A,#N/A,TRUE,"Warrington";#N/A,#N/A,TRUE,"Widnes"}</definedName>
    <definedName name="trhsw" localSheetId="9" hidden="1">{#N/A,#N/A,TRUE,"Cover";#N/A,#N/A,TRUE,"Conts";#N/A,#N/A,TRUE,"VOS";#N/A,#N/A,TRUE,"Warrington";#N/A,#N/A,TRUE,"Widnes"}</definedName>
    <definedName name="trhsw" localSheetId="4" hidden="1">{#N/A,#N/A,TRUE,"Cover";#N/A,#N/A,TRUE,"Conts";#N/A,#N/A,TRUE,"VOS";#N/A,#N/A,TRUE,"Warrington";#N/A,#N/A,TRUE,"Widnes"}</definedName>
    <definedName name="trhsw" localSheetId="19" hidden="1">{#N/A,#N/A,TRUE,"Cover";#N/A,#N/A,TRUE,"Conts";#N/A,#N/A,TRUE,"VOS";#N/A,#N/A,TRUE,"Warrington";#N/A,#N/A,TRUE,"Widnes"}</definedName>
    <definedName name="trhsw" localSheetId="11" hidden="1">{#N/A,#N/A,TRUE,"Cover";#N/A,#N/A,TRUE,"Conts";#N/A,#N/A,TRUE,"VOS";#N/A,#N/A,TRUE,"Warrington";#N/A,#N/A,TRUE,"Widnes"}</definedName>
    <definedName name="trhsw" localSheetId="7" hidden="1">{#N/A,#N/A,TRUE,"Cover";#N/A,#N/A,TRUE,"Conts";#N/A,#N/A,TRUE,"VOS";#N/A,#N/A,TRUE,"Warrington";#N/A,#N/A,TRUE,"Widnes"}</definedName>
    <definedName name="trhsw" localSheetId="18" hidden="1">{#N/A,#N/A,TRUE,"Cover";#N/A,#N/A,TRUE,"Conts";#N/A,#N/A,TRUE,"VOS";#N/A,#N/A,TRUE,"Warrington";#N/A,#N/A,TRUE,"Widnes"}</definedName>
    <definedName name="trhsw" localSheetId="3" hidden="1">{#N/A,#N/A,TRUE,"Cover";#N/A,#N/A,TRUE,"Conts";#N/A,#N/A,TRUE,"VOS";#N/A,#N/A,TRUE,"Warrington";#N/A,#N/A,TRUE,"Widnes"}</definedName>
    <definedName name="trhsw" localSheetId="8" hidden="1">{#N/A,#N/A,TRUE,"Cover";#N/A,#N/A,TRUE,"Conts";#N/A,#N/A,TRUE,"VOS";#N/A,#N/A,TRUE,"Warrington";#N/A,#N/A,TRUE,"Widnes"}</definedName>
    <definedName name="trhsw" hidden="1">{#N/A,#N/A,TRUE,"Cover";#N/A,#N/A,TRUE,"Conts";#N/A,#N/A,TRUE,"VOS";#N/A,#N/A,TRUE,"Warrington";#N/A,#N/A,TRUE,"Widnes"}</definedName>
    <definedName name="try" localSheetId="26">#REF!</definedName>
    <definedName name="try" localSheetId="25">#REF!</definedName>
    <definedName name="try">#REF!</definedName>
    <definedName name="TT">[29]PROC.PROG!$A$1:$R$33</definedName>
    <definedName name="ttl" localSheetId="9">'[55]EV-Chart Data'!$B$1</definedName>
    <definedName name="ttl">'[55]EV-Chart Data'!$B$1</definedName>
    <definedName name="tui" localSheetId="9" hidden="1">{#N/A,#N/A,TRUE,"Cover";#N/A,#N/A,TRUE,"Conts";#N/A,#N/A,TRUE,"VOS";#N/A,#N/A,TRUE,"Warrington";#N/A,#N/A,TRUE,"Widnes"}</definedName>
    <definedName name="tui" localSheetId="4" hidden="1">{#N/A,#N/A,TRUE,"Cover";#N/A,#N/A,TRUE,"Conts";#N/A,#N/A,TRUE,"VOS";#N/A,#N/A,TRUE,"Warrington";#N/A,#N/A,TRUE,"Widnes"}</definedName>
    <definedName name="tui" localSheetId="19" hidden="1">{#N/A,#N/A,TRUE,"Cover";#N/A,#N/A,TRUE,"Conts";#N/A,#N/A,TRUE,"VOS";#N/A,#N/A,TRUE,"Warrington";#N/A,#N/A,TRUE,"Widnes"}</definedName>
    <definedName name="tui" localSheetId="11" hidden="1">{#N/A,#N/A,TRUE,"Cover";#N/A,#N/A,TRUE,"Conts";#N/A,#N/A,TRUE,"VOS";#N/A,#N/A,TRUE,"Warrington";#N/A,#N/A,TRUE,"Widnes"}</definedName>
    <definedName name="tui" localSheetId="7" hidden="1">{#N/A,#N/A,TRUE,"Cover";#N/A,#N/A,TRUE,"Conts";#N/A,#N/A,TRUE,"VOS";#N/A,#N/A,TRUE,"Warrington";#N/A,#N/A,TRUE,"Widnes"}</definedName>
    <definedName name="tui" localSheetId="18" hidden="1">{#N/A,#N/A,TRUE,"Cover";#N/A,#N/A,TRUE,"Conts";#N/A,#N/A,TRUE,"VOS";#N/A,#N/A,TRUE,"Warrington";#N/A,#N/A,TRUE,"Widnes"}</definedName>
    <definedName name="tui" localSheetId="3" hidden="1">{#N/A,#N/A,TRUE,"Cover";#N/A,#N/A,TRUE,"Conts";#N/A,#N/A,TRUE,"VOS";#N/A,#N/A,TRUE,"Warrington";#N/A,#N/A,TRUE,"Widnes"}</definedName>
    <definedName name="tui" localSheetId="8" hidden="1">{#N/A,#N/A,TRUE,"Cover";#N/A,#N/A,TRUE,"Conts";#N/A,#N/A,TRUE,"VOS";#N/A,#N/A,TRUE,"Warrington";#N/A,#N/A,TRUE,"Widnes"}</definedName>
    <definedName name="tui" hidden="1">{#N/A,#N/A,TRUE,"Cover";#N/A,#N/A,TRUE,"Conts";#N/A,#N/A,TRUE,"VOS";#N/A,#N/A,TRUE,"Warrington";#N/A,#N/A,TRUE,"Widnes"}</definedName>
    <definedName name="tuite" localSheetId="9" hidden="1">{#N/A,#N/A,TRUE,"Cover";#N/A,#N/A,TRUE,"Conts";#N/A,#N/A,TRUE,"VOS";#N/A,#N/A,TRUE,"Warrington";#N/A,#N/A,TRUE,"Widnes"}</definedName>
    <definedName name="tuite" localSheetId="4" hidden="1">{#N/A,#N/A,TRUE,"Cover";#N/A,#N/A,TRUE,"Conts";#N/A,#N/A,TRUE,"VOS";#N/A,#N/A,TRUE,"Warrington";#N/A,#N/A,TRUE,"Widnes"}</definedName>
    <definedName name="tuite" localSheetId="19" hidden="1">{#N/A,#N/A,TRUE,"Cover";#N/A,#N/A,TRUE,"Conts";#N/A,#N/A,TRUE,"VOS";#N/A,#N/A,TRUE,"Warrington";#N/A,#N/A,TRUE,"Widnes"}</definedName>
    <definedName name="tuite" localSheetId="11" hidden="1">{#N/A,#N/A,TRUE,"Cover";#N/A,#N/A,TRUE,"Conts";#N/A,#N/A,TRUE,"VOS";#N/A,#N/A,TRUE,"Warrington";#N/A,#N/A,TRUE,"Widnes"}</definedName>
    <definedName name="tuite" localSheetId="7" hidden="1">{#N/A,#N/A,TRUE,"Cover";#N/A,#N/A,TRUE,"Conts";#N/A,#N/A,TRUE,"VOS";#N/A,#N/A,TRUE,"Warrington";#N/A,#N/A,TRUE,"Widnes"}</definedName>
    <definedName name="tuite" localSheetId="18" hidden="1">{#N/A,#N/A,TRUE,"Cover";#N/A,#N/A,TRUE,"Conts";#N/A,#N/A,TRUE,"VOS";#N/A,#N/A,TRUE,"Warrington";#N/A,#N/A,TRUE,"Widnes"}</definedName>
    <definedName name="tuite" localSheetId="3" hidden="1">{#N/A,#N/A,TRUE,"Cover";#N/A,#N/A,TRUE,"Conts";#N/A,#N/A,TRUE,"VOS";#N/A,#N/A,TRUE,"Warrington";#N/A,#N/A,TRUE,"Widnes"}</definedName>
    <definedName name="tuite" localSheetId="8" hidden="1">{#N/A,#N/A,TRUE,"Cover";#N/A,#N/A,TRUE,"Conts";#N/A,#N/A,TRUE,"VOS";#N/A,#N/A,TRUE,"Warrington";#N/A,#N/A,TRUE,"Widnes"}</definedName>
    <definedName name="tuite" hidden="1">{#N/A,#N/A,TRUE,"Cover";#N/A,#N/A,TRUE,"Conts";#N/A,#N/A,TRUE,"VOS";#N/A,#N/A,TRUE,"Warrington";#N/A,#N/A,TRUE,"Widnes"}</definedName>
    <definedName name="tvtyiuoujl" localSheetId="9" hidden="1">{#N/A,#N/A,TRUE,"Cover";#N/A,#N/A,TRUE,"Conts";#N/A,#N/A,TRUE,"VOS";#N/A,#N/A,TRUE,"Warrington";#N/A,#N/A,TRUE,"Widnes"}</definedName>
    <definedName name="tvtyiuoujl" localSheetId="4" hidden="1">{#N/A,#N/A,TRUE,"Cover";#N/A,#N/A,TRUE,"Conts";#N/A,#N/A,TRUE,"VOS";#N/A,#N/A,TRUE,"Warrington";#N/A,#N/A,TRUE,"Widnes"}</definedName>
    <definedName name="tvtyiuoujl" localSheetId="19" hidden="1">{#N/A,#N/A,TRUE,"Cover";#N/A,#N/A,TRUE,"Conts";#N/A,#N/A,TRUE,"VOS";#N/A,#N/A,TRUE,"Warrington";#N/A,#N/A,TRUE,"Widnes"}</definedName>
    <definedName name="tvtyiuoujl" localSheetId="11" hidden="1">{#N/A,#N/A,TRUE,"Cover";#N/A,#N/A,TRUE,"Conts";#N/A,#N/A,TRUE,"VOS";#N/A,#N/A,TRUE,"Warrington";#N/A,#N/A,TRUE,"Widnes"}</definedName>
    <definedName name="tvtyiuoujl" localSheetId="7" hidden="1">{#N/A,#N/A,TRUE,"Cover";#N/A,#N/A,TRUE,"Conts";#N/A,#N/A,TRUE,"VOS";#N/A,#N/A,TRUE,"Warrington";#N/A,#N/A,TRUE,"Widnes"}</definedName>
    <definedName name="tvtyiuoujl" localSheetId="18" hidden="1">{#N/A,#N/A,TRUE,"Cover";#N/A,#N/A,TRUE,"Conts";#N/A,#N/A,TRUE,"VOS";#N/A,#N/A,TRUE,"Warrington";#N/A,#N/A,TRUE,"Widnes"}</definedName>
    <definedName name="tvtyiuoujl" localSheetId="3" hidden="1">{#N/A,#N/A,TRUE,"Cover";#N/A,#N/A,TRUE,"Conts";#N/A,#N/A,TRUE,"VOS";#N/A,#N/A,TRUE,"Warrington";#N/A,#N/A,TRUE,"Widnes"}</definedName>
    <definedName name="tvtyiuoujl" localSheetId="8" hidden="1">{#N/A,#N/A,TRUE,"Cover";#N/A,#N/A,TRUE,"Conts";#N/A,#N/A,TRUE,"VOS";#N/A,#N/A,TRUE,"Warrington";#N/A,#N/A,TRUE,"Widnes"}</definedName>
    <definedName name="tvtyiuoujl" hidden="1">{#N/A,#N/A,TRUE,"Cover";#N/A,#N/A,TRUE,"Conts";#N/A,#N/A,TRUE,"VOS";#N/A,#N/A,TRUE,"Warrington";#N/A,#N/A,TRUE,"Widnes"}</definedName>
    <definedName name="ty" localSheetId="9" hidden="1">{#N/A,#N/A,TRUE,"Cover";#N/A,#N/A,TRUE,"Conts";#N/A,#N/A,TRUE,"VOS";#N/A,#N/A,TRUE,"Warrington";#N/A,#N/A,TRUE,"Widnes"}</definedName>
    <definedName name="ty" localSheetId="4" hidden="1">{#N/A,#N/A,TRUE,"Cover";#N/A,#N/A,TRUE,"Conts";#N/A,#N/A,TRUE,"VOS";#N/A,#N/A,TRUE,"Warrington";#N/A,#N/A,TRUE,"Widnes"}</definedName>
    <definedName name="ty" localSheetId="19" hidden="1">{#N/A,#N/A,TRUE,"Cover";#N/A,#N/A,TRUE,"Conts";#N/A,#N/A,TRUE,"VOS";#N/A,#N/A,TRUE,"Warrington";#N/A,#N/A,TRUE,"Widnes"}</definedName>
    <definedName name="ty" localSheetId="11" hidden="1">{#N/A,#N/A,TRUE,"Cover";#N/A,#N/A,TRUE,"Conts";#N/A,#N/A,TRUE,"VOS";#N/A,#N/A,TRUE,"Warrington";#N/A,#N/A,TRUE,"Widnes"}</definedName>
    <definedName name="ty" localSheetId="7" hidden="1">{#N/A,#N/A,TRUE,"Cover";#N/A,#N/A,TRUE,"Conts";#N/A,#N/A,TRUE,"VOS";#N/A,#N/A,TRUE,"Warrington";#N/A,#N/A,TRUE,"Widnes"}</definedName>
    <definedName name="ty" localSheetId="18" hidden="1">{#N/A,#N/A,TRUE,"Cover";#N/A,#N/A,TRUE,"Conts";#N/A,#N/A,TRUE,"VOS";#N/A,#N/A,TRUE,"Warrington";#N/A,#N/A,TRUE,"Widnes"}</definedName>
    <definedName name="ty" localSheetId="3" hidden="1">{#N/A,#N/A,TRUE,"Cover";#N/A,#N/A,TRUE,"Conts";#N/A,#N/A,TRUE,"VOS";#N/A,#N/A,TRUE,"Warrington";#N/A,#N/A,TRUE,"Widnes"}</definedName>
    <definedName name="ty" localSheetId="8" hidden="1">{#N/A,#N/A,TRUE,"Cover";#N/A,#N/A,TRUE,"Conts";#N/A,#N/A,TRUE,"VOS";#N/A,#N/A,TRUE,"Warrington";#N/A,#N/A,TRUE,"Widnes"}</definedName>
    <definedName name="ty" hidden="1">{#N/A,#N/A,TRUE,"Cover";#N/A,#N/A,TRUE,"Conts";#N/A,#N/A,TRUE,"VOS";#N/A,#N/A,TRUE,"Warrington";#N/A,#N/A,TRUE,"Widnes"}</definedName>
    <definedName name="type" localSheetId="9">'[24]Fill this out first...'!$D$13</definedName>
    <definedName name="type">'[24]Fill this out first...'!$D$13</definedName>
    <definedName name="Type_of_Incident" localSheetId="4">[14]Lookups!#REF!</definedName>
    <definedName name="Type_of_Incident" localSheetId="3">[14]Lookups!#REF!</definedName>
    <definedName name="Type_of_Incident">[14]Lookups!#REF!</definedName>
    <definedName name="Type_of_Inspection" localSheetId="9">#REF!</definedName>
    <definedName name="Type_of_Inspection" localSheetId="4">#REF!</definedName>
    <definedName name="Type_of_Inspection" localSheetId="19">#REF!</definedName>
    <definedName name="Type_of_Inspection" localSheetId="7">#REF!</definedName>
    <definedName name="Type_of_Inspection" localSheetId="3">#REF!</definedName>
    <definedName name="Type_of_Inspection">#REF!</definedName>
    <definedName name="TypeOfFinish" localSheetId="9">'[44]CESMM3 class'!$B$19:$B$20</definedName>
    <definedName name="TypeOfFinish" localSheetId="7">'[44]CESMM3 class'!$B$19:$B$20</definedName>
    <definedName name="TypeOfFinish">'[44]CESMM3 class'!$B$19:$B$20</definedName>
    <definedName name="TypeOfPipes" localSheetId="9">'[17]CESMM3 class'!$B$7:$B$14</definedName>
    <definedName name="TypeOfPipes" localSheetId="3">'[18]CESMM3 class'!$B$7:$B$14</definedName>
    <definedName name="TypeOfPipes">'[17]CESMM3 class'!$B$7:$B$14</definedName>
    <definedName name="tyutri" localSheetId="9" hidden="1">{#N/A,#N/A,TRUE,"Cover";#N/A,#N/A,TRUE,"Conts";#N/A,#N/A,TRUE,"VOS";#N/A,#N/A,TRUE,"Warrington";#N/A,#N/A,TRUE,"Widnes"}</definedName>
    <definedName name="tyutri" localSheetId="4" hidden="1">{#N/A,#N/A,TRUE,"Cover";#N/A,#N/A,TRUE,"Conts";#N/A,#N/A,TRUE,"VOS";#N/A,#N/A,TRUE,"Warrington";#N/A,#N/A,TRUE,"Widnes"}</definedName>
    <definedName name="tyutri" localSheetId="19" hidden="1">{#N/A,#N/A,TRUE,"Cover";#N/A,#N/A,TRUE,"Conts";#N/A,#N/A,TRUE,"VOS";#N/A,#N/A,TRUE,"Warrington";#N/A,#N/A,TRUE,"Widnes"}</definedName>
    <definedName name="tyutri" localSheetId="11" hidden="1">{#N/A,#N/A,TRUE,"Cover";#N/A,#N/A,TRUE,"Conts";#N/A,#N/A,TRUE,"VOS";#N/A,#N/A,TRUE,"Warrington";#N/A,#N/A,TRUE,"Widnes"}</definedName>
    <definedName name="tyutri" localSheetId="7" hidden="1">{#N/A,#N/A,TRUE,"Cover";#N/A,#N/A,TRUE,"Conts";#N/A,#N/A,TRUE,"VOS";#N/A,#N/A,TRUE,"Warrington";#N/A,#N/A,TRUE,"Widnes"}</definedName>
    <definedName name="tyutri" localSheetId="18" hidden="1">{#N/A,#N/A,TRUE,"Cover";#N/A,#N/A,TRUE,"Conts";#N/A,#N/A,TRUE,"VOS";#N/A,#N/A,TRUE,"Warrington";#N/A,#N/A,TRUE,"Widnes"}</definedName>
    <definedName name="tyutri" localSheetId="3" hidden="1">{#N/A,#N/A,TRUE,"Cover";#N/A,#N/A,TRUE,"Conts";#N/A,#N/A,TRUE,"VOS";#N/A,#N/A,TRUE,"Warrington";#N/A,#N/A,TRUE,"Widnes"}</definedName>
    <definedName name="tyutri" localSheetId="8" hidden="1">{#N/A,#N/A,TRUE,"Cover";#N/A,#N/A,TRUE,"Conts";#N/A,#N/A,TRUE,"VOS";#N/A,#N/A,TRUE,"Warrington";#N/A,#N/A,TRUE,"Widnes"}</definedName>
    <definedName name="tyutri" hidden="1">{#N/A,#N/A,TRUE,"Cover";#N/A,#N/A,TRUE,"Conts";#N/A,#N/A,TRUE,"VOS";#N/A,#N/A,TRUE,"Warrington";#N/A,#N/A,TRUE,"Widnes"}</definedName>
    <definedName name="u" localSheetId="9" hidden="1">{#N/A,#N/A,TRUE,"Cover";#N/A,#N/A,TRUE,"Conts";#N/A,#N/A,TRUE,"VOS";#N/A,#N/A,TRUE,"Warrington";#N/A,#N/A,TRUE,"Widnes"}</definedName>
    <definedName name="u" localSheetId="4" hidden="1">{#N/A,#N/A,TRUE,"Cover";#N/A,#N/A,TRUE,"Conts";#N/A,#N/A,TRUE,"VOS";#N/A,#N/A,TRUE,"Warrington";#N/A,#N/A,TRUE,"Widnes"}</definedName>
    <definedName name="u" localSheetId="19" hidden="1">{#N/A,#N/A,TRUE,"Cover";#N/A,#N/A,TRUE,"Conts";#N/A,#N/A,TRUE,"VOS";#N/A,#N/A,TRUE,"Warrington";#N/A,#N/A,TRUE,"Widnes"}</definedName>
    <definedName name="u" localSheetId="11" hidden="1">{#N/A,#N/A,TRUE,"Cover";#N/A,#N/A,TRUE,"Conts";#N/A,#N/A,TRUE,"VOS";#N/A,#N/A,TRUE,"Warrington";#N/A,#N/A,TRUE,"Widnes"}</definedName>
    <definedName name="u" localSheetId="7" hidden="1">{#N/A,#N/A,TRUE,"Cover";#N/A,#N/A,TRUE,"Conts";#N/A,#N/A,TRUE,"VOS";#N/A,#N/A,TRUE,"Warrington";#N/A,#N/A,TRUE,"Widnes"}</definedName>
    <definedName name="u" localSheetId="18" hidden="1">{#N/A,#N/A,TRUE,"Cover";#N/A,#N/A,TRUE,"Conts";#N/A,#N/A,TRUE,"VOS";#N/A,#N/A,TRUE,"Warrington";#N/A,#N/A,TRUE,"Widnes"}</definedName>
    <definedName name="u" localSheetId="3" hidden="1">{#N/A,#N/A,TRUE,"Cover";#N/A,#N/A,TRUE,"Conts";#N/A,#N/A,TRUE,"VOS";#N/A,#N/A,TRUE,"Warrington";#N/A,#N/A,TRUE,"Widnes"}</definedName>
    <definedName name="u" localSheetId="8" hidden="1">{#N/A,#N/A,TRUE,"Cover";#N/A,#N/A,TRUE,"Conts";#N/A,#N/A,TRUE,"VOS";#N/A,#N/A,TRUE,"Warrington";#N/A,#N/A,TRUE,"Widnes"}</definedName>
    <definedName name="u" hidden="1">{#N/A,#N/A,TRUE,"Cover";#N/A,#N/A,TRUE,"Conts";#N/A,#N/A,TRUE,"VOS";#N/A,#N/A,TRUE,"Warrington";#N/A,#N/A,TRUE,"Widnes"}</definedName>
    <definedName name="UAED">#REF!</definedName>
    <definedName name="uhhtrytrs" localSheetId="9" hidden="1">{#N/A,#N/A,TRUE,"Cover";#N/A,#N/A,TRUE,"Conts";#N/A,#N/A,TRUE,"VOS";#N/A,#N/A,TRUE,"Warrington";#N/A,#N/A,TRUE,"Widnes"}</definedName>
    <definedName name="uhhtrytrs" localSheetId="4" hidden="1">{#N/A,#N/A,TRUE,"Cover";#N/A,#N/A,TRUE,"Conts";#N/A,#N/A,TRUE,"VOS";#N/A,#N/A,TRUE,"Warrington";#N/A,#N/A,TRUE,"Widnes"}</definedName>
    <definedName name="uhhtrytrs" localSheetId="19" hidden="1">{#N/A,#N/A,TRUE,"Cover";#N/A,#N/A,TRUE,"Conts";#N/A,#N/A,TRUE,"VOS";#N/A,#N/A,TRUE,"Warrington";#N/A,#N/A,TRUE,"Widnes"}</definedName>
    <definedName name="uhhtrytrs" localSheetId="11" hidden="1">{#N/A,#N/A,TRUE,"Cover";#N/A,#N/A,TRUE,"Conts";#N/A,#N/A,TRUE,"VOS";#N/A,#N/A,TRUE,"Warrington";#N/A,#N/A,TRUE,"Widnes"}</definedName>
    <definedName name="uhhtrytrs" localSheetId="7" hidden="1">{#N/A,#N/A,TRUE,"Cover";#N/A,#N/A,TRUE,"Conts";#N/A,#N/A,TRUE,"VOS";#N/A,#N/A,TRUE,"Warrington";#N/A,#N/A,TRUE,"Widnes"}</definedName>
    <definedName name="uhhtrytrs" localSheetId="18" hidden="1">{#N/A,#N/A,TRUE,"Cover";#N/A,#N/A,TRUE,"Conts";#N/A,#N/A,TRUE,"VOS";#N/A,#N/A,TRUE,"Warrington";#N/A,#N/A,TRUE,"Widnes"}</definedName>
    <definedName name="uhhtrytrs" localSheetId="3" hidden="1">{#N/A,#N/A,TRUE,"Cover";#N/A,#N/A,TRUE,"Conts";#N/A,#N/A,TRUE,"VOS";#N/A,#N/A,TRUE,"Warrington";#N/A,#N/A,TRUE,"Widnes"}</definedName>
    <definedName name="uhhtrytrs" localSheetId="8" hidden="1">{#N/A,#N/A,TRUE,"Cover";#N/A,#N/A,TRUE,"Conts";#N/A,#N/A,TRUE,"VOS";#N/A,#N/A,TRUE,"Warrington";#N/A,#N/A,TRUE,"Widnes"}</definedName>
    <definedName name="uhhtrytrs" hidden="1">{#N/A,#N/A,TRUE,"Cover";#N/A,#N/A,TRUE,"Conts";#N/A,#N/A,TRUE,"VOS";#N/A,#N/A,TRUE,"Warrington";#N/A,#N/A,TRUE,"Widnes"}</definedName>
    <definedName name="ui" localSheetId="9" hidden="1">{#N/A,#N/A,TRUE,"Cover";#N/A,#N/A,TRUE,"Conts";#N/A,#N/A,TRUE,"VOS";#N/A,#N/A,TRUE,"Warrington";#N/A,#N/A,TRUE,"Widnes"}</definedName>
    <definedName name="ui" localSheetId="4" hidden="1">{#N/A,#N/A,TRUE,"Cover";#N/A,#N/A,TRUE,"Conts";#N/A,#N/A,TRUE,"VOS";#N/A,#N/A,TRUE,"Warrington";#N/A,#N/A,TRUE,"Widnes"}</definedName>
    <definedName name="ui" localSheetId="19" hidden="1">{#N/A,#N/A,TRUE,"Cover";#N/A,#N/A,TRUE,"Conts";#N/A,#N/A,TRUE,"VOS";#N/A,#N/A,TRUE,"Warrington";#N/A,#N/A,TRUE,"Widnes"}</definedName>
    <definedName name="ui" localSheetId="11" hidden="1">{#N/A,#N/A,TRUE,"Cover";#N/A,#N/A,TRUE,"Conts";#N/A,#N/A,TRUE,"VOS";#N/A,#N/A,TRUE,"Warrington";#N/A,#N/A,TRUE,"Widnes"}</definedName>
    <definedName name="ui" localSheetId="7" hidden="1">{#N/A,#N/A,TRUE,"Cover";#N/A,#N/A,TRUE,"Conts";#N/A,#N/A,TRUE,"VOS";#N/A,#N/A,TRUE,"Warrington";#N/A,#N/A,TRUE,"Widnes"}</definedName>
    <definedName name="ui" localSheetId="18" hidden="1">{#N/A,#N/A,TRUE,"Cover";#N/A,#N/A,TRUE,"Conts";#N/A,#N/A,TRUE,"VOS";#N/A,#N/A,TRUE,"Warrington";#N/A,#N/A,TRUE,"Widnes"}</definedName>
    <definedName name="ui" localSheetId="3" hidden="1">{#N/A,#N/A,TRUE,"Cover";#N/A,#N/A,TRUE,"Conts";#N/A,#N/A,TRUE,"VOS";#N/A,#N/A,TRUE,"Warrington";#N/A,#N/A,TRUE,"Widnes"}</definedName>
    <definedName name="ui" localSheetId="8" hidden="1">{#N/A,#N/A,TRUE,"Cover";#N/A,#N/A,TRUE,"Conts";#N/A,#N/A,TRUE,"VOS";#N/A,#N/A,TRUE,"Warrington";#N/A,#N/A,TRUE,"Widnes"}</definedName>
    <definedName name="ui" hidden="1">{#N/A,#N/A,TRUE,"Cover";#N/A,#N/A,TRUE,"Conts";#N/A,#N/A,TRUE,"VOS";#N/A,#N/A,TRUE,"Warrington";#N/A,#N/A,TRUE,"Widnes"}</definedName>
    <definedName name="uih" localSheetId="9" hidden="1">{#N/A,#N/A,TRUE,"Cover";#N/A,#N/A,TRUE,"Conts";#N/A,#N/A,TRUE,"VOS";#N/A,#N/A,TRUE,"Warrington";#N/A,#N/A,TRUE,"Widnes"}</definedName>
    <definedName name="uih" localSheetId="4" hidden="1">{#N/A,#N/A,TRUE,"Cover";#N/A,#N/A,TRUE,"Conts";#N/A,#N/A,TRUE,"VOS";#N/A,#N/A,TRUE,"Warrington";#N/A,#N/A,TRUE,"Widnes"}</definedName>
    <definedName name="uih" localSheetId="19" hidden="1">{#N/A,#N/A,TRUE,"Cover";#N/A,#N/A,TRUE,"Conts";#N/A,#N/A,TRUE,"VOS";#N/A,#N/A,TRUE,"Warrington";#N/A,#N/A,TRUE,"Widnes"}</definedName>
    <definedName name="uih" localSheetId="11" hidden="1">{#N/A,#N/A,TRUE,"Cover";#N/A,#N/A,TRUE,"Conts";#N/A,#N/A,TRUE,"VOS";#N/A,#N/A,TRUE,"Warrington";#N/A,#N/A,TRUE,"Widnes"}</definedName>
    <definedName name="uih" localSheetId="7" hidden="1">{#N/A,#N/A,TRUE,"Cover";#N/A,#N/A,TRUE,"Conts";#N/A,#N/A,TRUE,"VOS";#N/A,#N/A,TRUE,"Warrington";#N/A,#N/A,TRUE,"Widnes"}</definedName>
    <definedName name="uih" localSheetId="18" hidden="1">{#N/A,#N/A,TRUE,"Cover";#N/A,#N/A,TRUE,"Conts";#N/A,#N/A,TRUE,"VOS";#N/A,#N/A,TRUE,"Warrington";#N/A,#N/A,TRUE,"Widnes"}</definedName>
    <definedName name="uih" localSheetId="3" hidden="1">{#N/A,#N/A,TRUE,"Cover";#N/A,#N/A,TRUE,"Conts";#N/A,#N/A,TRUE,"VOS";#N/A,#N/A,TRUE,"Warrington";#N/A,#N/A,TRUE,"Widnes"}</definedName>
    <definedName name="uih" localSheetId="8" hidden="1">{#N/A,#N/A,TRUE,"Cover";#N/A,#N/A,TRUE,"Conts";#N/A,#N/A,TRUE,"VOS";#N/A,#N/A,TRUE,"Warrington";#N/A,#N/A,TRUE,"Widnes"}</definedName>
    <definedName name="uih" hidden="1">{#N/A,#N/A,TRUE,"Cover";#N/A,#N/A,TRUE,"Conts";#N/A,#N/A,TRUE,"VOS";#N/A,#N/A,TRUE,"Warrington";#N/A,#N/A,TRUE,"Widnes"}</definedName>
    <definedName name="uit" localSheetId="9" hidden="1">{#N/A,#N/A,TRUE,"Cover";#N/A,#N/A,TRUE,"Conts";#N/A,#N/A,TRUE,"VOS";#N/A,#N/A,TRUE,"Warrington";#N/A,#N/A,TRUE,"Widnes"}</definedName>
    <definedName name="uit" localSheetId="4" hidden="1">{#N/A,#N/A,TRUE,"Cover";#N/A,#N/A,TRUE,"Conts";#N/A,#N/A,TRUE,"VOS";#N/A,#N/A,TRUE,"Warrington";#N/A,#N/A,TRUE,"Widnes"}</definedName>
    <definedName name="uit" localSheetId="19" hidden="1">{#N/A,#N/A,TRUE,"Cover";#N/A,#N/A,TRUE,"Conts";#N/A,#N/A,TRUE,"VOS";#N/A,#N/A,TRUE,"Warrington";#N/A,#N/A,TRUE,"Widnes"}</definedName>
    <definedName name="uit" localSheetId="11" hidden="1">{#N/A,#N/A,TRUE,"Cover";#N/A,#N/A,TRUE,"Conts";#N/A,#N/A,TRUE,"VOS";#N/A,#N/A,TRUE,"Warrington";#N/A,#N/A,TRUE,"Widnes"}</definedName>
    <definedName name="uit" localSheetId="7" hidden="1">{#N/A,#N/A,TRUE,"Cover";#N/A,#N/A,TRUE,"Conts";#N/A,#N/A,TRUE,"VOS";#N/A,#N/A,TRUE,"Warrington";#N/A,#N/A,TRUE,"Widnes"}</definedName>
    <definedName name="uit" localSheetId="18" hidden="1">{#N/A,#N/A,TRUE,"Cover";#N/A,#N/A,TRUE,"Conts";#N/A,#N/A,TRUE,"VOS";#N/A,#N/A,TRUE,"Warrington";#N/A,#N/A,TRUE,"Widnes"}</definedName>
    <definedName name="uit" localSheetId="3" hidden="1">{#N/A,#N/A,TRUE,"Cover";#N/A,#N/A,TRUE,"Conts";#N/A,#N/A,TRUE,"VOS";#N/A,#N/A,TRUE,"Warrington";#N/A,#N/A,TRUE,"Widnes"}</definedName>
    <definedName name="uit" localSheetId="8" hidden="1">{#N/A,#N/A,TRUE,"Cover";#N/A,#N/A,TRUE,"Conts";#N/A,#N/A,TRUE,"VOS";#N/A,#N/A,TRUE,"Warrington";#N/A,#N/A,TRUE,"Widnes"}</definedName>
    <definedName name="uit" hidden="1">{#N/A,#N/A,TRUE,"Cover";#N/A,#N/A,TRUE,"Conts";#N/A,#N/A,TRUE,"VOS";#N/A,#N/A,TRUE,"Warrington";#N/A,#N/A,TRUE,"Widnes"}</definedName>
    <definedName name="uiuif" localSheetId="9" hidden="1">{#N/A,#N/A,TRUE,"Cover";#N/A,#N/A,TRUE,"Conts";#N/A,#N/A,TRUE,"VOS";#N/A,#N/A,TRUE,"Warrington";#N/A,#N/A,TRUE,"Widnes"}</definedName>
    <definedName name="uiuif" localSheetId="4" hidden="1">{#N/A,#N/A,TRUE,"Cover";#N/A,#N/A,TRUE,"Conts";#N/A,#N/A,TRUE,"VOS";#N/A,#N/A,TRUE,"Warrington";#N/A,#N/A,TRUE,"Widnes"}</definedName>
    <definedName name="uiuif" localSheetId="19" hidden="1">{#N/A,#N/A,TRUE,"Cover";#N/A,#N/A,TRUE,"Conts";#N/A,#N/A,TRUE,"VOS";#N/A,#N/A,TRUE,"Warrington";#N/A,#N/A,TRUE,"Widnes"}</definedName>
    <definedName name="uiuif" localSheetId="11" hidden="1">{#N/A,#N/A,TRUE,"Cover";#N/A,#N/A,TRUE,"Conts";#N/A,#N/A,TRUE,"VOS";#N/A,#N/A,TRUE,"Warrington";#N/A,#N/A,TRUE,"Widnes"}</definedName>
    <definedName name="uiuif" localSheetId="7" hidden="1">{#N/A,#N/A,TRUE,"Cover";#N/A,#N/A,TRUE,"Conts";#N/A,#N/A,TRUE,"VOS";#N/A,#N/A,TRUE,"Warrington";#N/A,#N/A,TRUE,"Widnes"}</definedName>
    <definedName name="uiuif" localSheetId="18" hidden="1">{#N/A,#N/A,TRUE,"Cover";#N/A,#N/A,TRUE,"Conts";#N/A,#N/A,TRUE,"VOS";#N/A,#N/A,TRUE,"Warrington";#N/A,#N/A,TRUE,"Widnes"}</definedName>
    <definedName name="uiuif" localSheetId="3" hidden="1">{#N/A,#N/A,TRUE,"Cover";#N/A,#N/A,TRUE,"Conts";#N/A,#N/A,TRUE,"VOS";#N/A,#N/A,TRUE,"Warrington";#N/A,#N/A,TRUE,"Widnes"}</definedName>
    <definedName name="uiuif" localSheetId="8" hidden="1">{#N/A,#N/A,TRUE,"Cover";#N/A,#N/A,TRUE,"Conts";#N/A,#N/A,TRUE,"VOS";#N/A,#N/A,TRUE,"Warrington";#N/A,#N/A,TRUE,"Widnes"}</definedName>
    <definedName name="uiuif" hidden="1">{#N/A,#N/A,TRUE,"Cover";#N/A,#N/A,TRUE,"Conts";#N/A,#N/A,TRUE,"VOS";#N/A,#N/A,TRUE,"Warrington";#N/A,#N/A,TRUE,"Widnes"}</definedName>
    <definedName name="uiy" localSheetId="9" hidden="1">{#N/A,#N/A,TRUE,"Cover";#N/A,#N/A,TRUE,"Conts";#N/A,#N/A,TRUE,"VOS";#N/A,#N/A,TRUE,"Warrington";#N/A,#N/A,TRUE,"Widnes"}</definedName>
    <definedName name="uiy" localSheetId="4" hidden="1">{#N/A,#N/A,TRUE,"Cover";#N/A,#N/A,TRUE,"Conts";#N/A,#N/A,TRUE,"VOS";#N/A,#N/A,TRUE,"Warrington";#N/A,#N/A,TRUE,"Widnes"}</definedName>
    <definedName name="uiy" localSheetId="19" hidden="1">{#N/A,#N/A,TRUE,"Cover";#N/A,#N/A,TRUE,"Conts";#N/A,#N/A,TRUE,"VOS";#N/A,#N/A,TRUE,"Warrington";#N/A,#N/A,TRUE,"Widnes"}</definedName>
    <definedName name="uiy" localSheetId="11" hidden="1">{#N/A,#N/A,TRUE,"Cover";#N/A,#N/A,TRUE,"Conts";#N/A,#N/A,TRUE,"VOS";#N/A,#N/A,TRUE,"Warrington";#N/A,#N/A,TRUE,"Widnes"}</definedName>
    <definedName name="uiy" localSheetId="7" hidden="1">{#N/A,#N/A,TRUE,"Cover";#N/A,#N/A,TRUE,"Conts";#N/A,#N/A,TRUE,"VOS";#N/A,#N/A,TRUE,"Warrington";#N/A,#N/A,TRUE,"Widnes"}</definedName>
    <definedName name="uiy" localSheetId="18" hidden="1">{#N/A,#N/A,TRUE,"Cover";#N/A,#N/A,TRUE,"Conts";#N/A,#N/A,TRUE,"VOS";#N/A,#N/A,TRUE,"Warrington";#N/A,#N/A,TRUE,"Widnes"}</definedName>
    <definedName name="uiy" localSheetId="3" hidden="1">{#N/A,#N/A,TRUE,"Cover";#N/A,#N/A,TRUE,"Conts";#N/A,#N/A,TRUE,"VOS";#N/A,#N/A,TRUE,"Warrington";#N/A,#N/A,TRUE,"Widnes"}</definedName>
    <definedName name="uiy" localSheetId="8" hidden="1">{#N/A,#N/A,TRUE,"Cover";#N/A,#N/A,TRUE,"Conts";#N/A,#N/A,TRUE,"VOS";#N/A,#N/A,TRUE,"Warrington";#N/A,#N/A,TRUE,"Widnes"}</definedName>
    <definedName name="uiy" hidden="1">{#N/A,#N/A,TRUE,"Cover";#N/A,#N/A,TRUE,"Conts";#N/A,#N/A,TRUE,"VOS";#N/A,#N/A,TRUE,"Warrington";#N/A,#N/A,TRUE,"Widnes"}</definedName>
    <definedName name="uiyuitii" localSheetId="9" hidden="1">{#N/A,#N/A,TRUE,"Cover";#N/A,#N/A,TRUE,"Conts";#N/A,#N/A,TRUE,"VOS";#N/A,#N/A,TRUE,"Warrington";#N/A,#N/A,TRUE,"Widnes"}</definedName>
    <definedName name="uiyuitii" localSheetId="4" hidden="1">{#N/A,#N/A,TRUE,"Cover";#N/A,#N/A,TRUE,"Conts";#N/A,#N/A,TRUE,"VOS";#N/A,#N/A,TRUE,"Warrington";#N/A,#N/A,TRUE,"Widnes"}</definedName>
    <definedName name="uiyuitii" localSheetId="19" hidden="1">{#N/A,#N/A,TRUE,"Cover";#N/A,#N/A,TRUE,"Conts";#N/A,#N/A,TRUE,"VOS";#N/A,#N/A,TRUE,"Warrington";#N/A,#N/A,TRUE,"Widnes"}</definedName>
    <definedName name="uiyuitii" localSheetId="11" hidden="1">{#N/A,#N/A,TRUE,"Cover";#N/A,#N/A,TRUE,"Conts";#N/A,#N/A,TRUE,"VOS";#N/A,#N/A,TRUE,"Warrington";#N/A,#N/A,TRUE,"Widnes"}</definedName>
    <definedName name="uiyuitii" localSheetId="7" hidden="1">{#N/A,#N/A,TRUE,"Cover";#N/A,#N/A,TRUE,"Conts";#N/A,#N/A,TRUE,"VOS";#N/A,#N/A,TRUE,"Warrington";#N/A,#N/A,TRUE,"Widnes"}</definedName>
    <definedName name="uiyuitii" localSheetId="18" hidden="1">{#N/A,#N/A,TRUE,"Cover";#N/A,#N/A,TRUE,"Conts";#N/A,#N/A,TRUE,"VOS";#N/A,#N/A,TRUE,"Warrington";#N/A,#N/A,TRUE,"Widnes"}</definedName>
    <definedName name="uiyuitii" localSheetId="3" hidden="1">{#N/A,#N/A,TRUE,"Cover";#N/A,#N/A,TRUE,"Conts";#N/A,#N/A,TRUE,"VOS";#N/A,#N/A,TRUE,"Warrington";#N/A,#N/A,TRUE,"Widnes"}</definedName>
    <definedName name="uiyuitii" localSheetId="8" hidden="1">{#N/A,#N/A,TRUE,"Cover";#N/A,#N/A,TRUE,"Conts";#N/A,#N/A,TRUE,"VOS";#N/A,#N/A,TRUE,"Warrington";#N/A,#N/A,TRUE,"Widnes"}</definedName>
    <definedName name="uiyuitii" hidden="1">{#N/A,#N/A,TRUE,"Cover";#N/A,#N/A,TRUE,"Conts";#N/A,#N/A,TRUE,"VOS";#N/A,#N/A,TRUE,"Warrington";#N/A,#N/A,TRUE,"Widnes"}</definedName>
    <definedName name="uj" localSheetId="9" hidden="1">{#N/A,#N/A,FALSE,"SumG";#N/A,#N/A,FALSE,"ElecG";#N/A,#N/A,FALSE,"MechG";#N/A,#N/A,FALSE,"GeotG";#N/A,#N/A,FALSE,"PrcsG";#N/A,#N/A,FALSE,"TunnG";#N/A,#N/A,FALSE,"CivlG";#N/A,#N/A,FALSE,"NtwkG";#N/A,#N/A,FALSE,"EstgG";#N/A,#N/A,FALSE,"PEngG"}</definedName>
    <definedName name="uj" localSheetId="4" hidden="1">{#N/A,#N/A,FALSE,"SumG";#N/A,#N/A,FALSE,"ElecG";#N/A,#N/A,FALSE,"MechG";#N/A,#N/A,FALSE,"GeotG";#N/A,#N/A,FALSE,"PrcsG";#N/A,#N/A,FALSE,"TunnG";#N/A,#N/A,FALSE,"CivlG";#N/A,#N/A,FALSE,"NtwkG";#N/A,#N/A,FALSE,"EstgG";#N/A,#N/A,FALSE,"PEngG"}</definedName>
    <definedName name="uj" localSheetId="19" hidden="1">{#N/A,#N/A,FALSE,"SumG";#N/A,#N/A,FALSE,"ElecG";#N/A,#N/A,FALSE,"MechG";#N/A,#N/A,FALSE,"GeotG";#N/A,#N/A,FALSE,"PrcsG";#N/A,#N/A,FALSE,"TunnG";#N/A,#N/A,FALSE,"CivlG";#N/A,#N/A,FALSE,"NtwkG";#N/A,#N/A,FALSE,"EstgG";#N/A,#N/A,FALSE,"PEngG"}</definedName>
    <definedName name="uj" localSheetId="11" hidden="1">{#N/A,#N/A,FALSE,"SumG";#N/A,#N/A,FALSE,"ElecG";#N/A,#N/A,FALSE,"MechG";#N/A,#N/A,FALSE,"GeotG";#N/A,#N/A,FALSE,"PrcsG";#N/A,#N/A,FALSE,"TunnG";#N/A,#N/A,FALSE,"CivlG";#N/A,#N/A,FALSE,"NtwkG";#N/A,#N/A,FALSE,"EstgG";#N/A,#N/A,FALSE,"PEngG"}</definedName>
    <definedName name="uj" localSheetId="7" hidden="1">{#N/A,#N/A,FALSE,"SumG";#N/A,#N/A,FALSE,"ElecG";#N/A,#N/A,FALSE,"MechG";#N/A,#N/A,FALSE,"GeotG";#N/A,#N/A,FALSE,"PrcsG";#N/A,#N/A,FALSE,"TunnG";#N/A,#N/A,FALSE,"CivlG";#N/A,#N/A,FALSE,"NtwkG";#N/A,#N/A,FALSE,"EstgG";#N/A,#N/A,FALSE,"PEngG"}</definedName>
    <definedName name="uj" localSheetId="18" hidden="1">{#N/A,#N/A,FALSE,"SumG";#N/A,#N/A,FALSE,"ElecG";#N/A,#N/A,FALSE,"MechG";#N/A,#N/A,FALSE,"GeotG";#N/A,#N/A,FALSE,"PrcsG";#N/A,#N/A,FALSE,"TunnG";#N/A,#N/A,FALSE,"CivlG";#N/A,#N/A,FALSE,"NtwkG";#N/A,#N/A,FALSE,"EstgG";#N/A,#N/A,FALSE,"PEngG"}</definedName>
    <definedName name="uj" localSheetId="3" hidden="1">{#N/A,#N/A,FALSE,"SumG";#N/A,#N/A,FALSE,"ElecG";#N/A,#N/A,FALSE,"MechG";#N/A,#N/A,FALSE,"GeotG";#N/A,#N/A,FALSE,"PrcsG";#N/A,#N/A,FALSE,"TunnG";#N/A,#N/A,FALSE,"CivlG";#N/A,#N/A,FALSE,"NtwkG";#N/A,#N/A,FALSE,"EstgG";#N/A,#N/A,FALSE,"PEngG"}</definedName>
    <definedName name="uj" localSheetId="8"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JDH" localSheetId="19"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UJDH" localSheetId="11"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UJDH" localSheetId="18"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UJDH"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ulppuipui" localSheetId="9" hidden="1">{#N/A,#N/A,TRUE,"Cover";#N/A,#N/A,TRUE,"Conts";#N/A,#N/A,TRUE,"VOS";#N/A,#N/A,TRUE,"Warrington";#N/A,#N/A,TRUE,"Widnes"}</definedName>
    <definedName name="ulppuipui" localSheetId="4" hidden="1">{#N/A,#N/A,TRUE,"Cover";#N/A,#N/A,TRUE,"Conts";#N/A,#N/A,TRUE,"VOS";#N/A,#N/A,TRUE,"Warrington";#N/A,#N/A,TRUE,"Widnes"}</definedName>
    <definedName name="ulppuipui" localSheetId="19" hidden="1">{#N/A,#N/A,TRUE,"Cover";#N/A,#N/A,TRUE,"Conts";#N/A,#N/A,TRUE,"VOS";#N/A,#N/A,TRUE,"Warrington";#N/A,#N/A,TRUE,"Widnes"}</definedName>
    <definedName name="ulppuipui" localSheetId="11" hidden="1">{#N/A,#N/A,TRUE,"Cover";#N/A,#N/A,TRUE,"Conts";#N/A,#N/A,TRUE,"VOS";#N/A,#N/A,TRUE,"Warrington";#N/A,#N/A,TRUE,"Widnes"}</definedName>
    <definedName name="ulppuipui" localSheetId="7" hidden="1">{#N/A,#N/A,TRUE,"Cover";#N/A,#N/A,TRUE,"Conts";#N/A,#N/A,TRUE,"VOS";#N/A,#N/A,TRUE,"Warrington";#N/A,#N/A,TRUE,"Widnes"}</definedName>
    <definedName name="ulppuipui" localSheetId="18" hidden="1">{#N/A,#N/A,TRUE,"Cover";#N/A,#N/A,TRUE,"Conts";#N/A,#N/A,TRUE,"VOS";#N/A,#N/A,TRUE,"Warrington";#N/A,#N/A,TRUE,"Widnes"}</definedName>
    <definedName name="ulppuipui" localSheetId="3" hidden="1">{#N/A,#N/A,TRUE,"Cover";#N/A,#N/A,TRUE,"Conts";#N/A,#N/A,TRUE,"VOS";#N/A,#N/A,TRUE,"Warrington";#N/A,#N/A,TRUE,"Widnes"}</definedName>
    <definedName name="ulppuipui" localSheetId="8" hidden="1">{#N/A,#N/A,TRUE,"Cover";#N/A,#N/A,TRUE,"Conts";#N/A,#N/A,TRUE,"VOS";#N/A,#N/A,TRUE,"Warrington";#N/A,#N/A,TRUE,"Widnes"}</definedName>
    <definedName name="ulppuipui" hidden="1">{#N/A,#N/A,TRUE,"Cover";#N/A,#N/A,TRUE,"Conts";#N/A,#N/A,TRUE,"VOS";#N/A,#N/A,TRUE,"Warrington";#N/A,#N/A,TRUE,"Widnes"}</definedName>
    <definedName name="undo" localSheetId="9" hidden="1">{#N/A,#N/A,TRUE,"Cover";#N/A,#N/A,TRUE,"Conts";#N/A,#N/A,TRUE,"VOS";#N/A,#N/A,TRUE,"Warrington";#N/A,#N/A,TRUE,"Widnes"}</definedName>
    <definedName name="undo" localSheetId="4" hidden="1">{#N/A,#N/A,TRUE,"Cover";#N/A,#N/A,TRUE,"Conts";#N/A,#N/A,TRUE,"VOS";#N/A,#N/A,TRUE,"Warrington";#N/A,#N/A,TRUE,"Widnes"}</definedName>
    <definedName name="undo" localSheetId="19" hidden="1">{#N/A,#N/A,TRUE,"Cover";#N/A,#N/A,TRUE,"Conts";#N/A,#N/A,TRUE,"VOS";#N/A,#N/A,TRUE,"Warrington";#N/A,#N/A,TRUE,"Widnes"}</definedName>
    <definedName name="undo" localSheetId="11" hidden="1">{#N/A,#N/A,TRUE,"Cover";#N/A,#N/A,TRUE,"Conts";#N/A,#N/A,TRUE,"VOS";#N/A,#N/A,TRUE,"Warrington";#N/A,#N/A,TRUE,"Widnes"}</definedName>
    <definedName name="undo" localSheetId="7" hidden="1">{#N/A,#N/A,TRUE,"Cover";#N/A,#N/A,TRUE,"Conts";#N/A,#N/A,TRUE,"VOS";#N/A,#N/A,TRUE,"Warrington";#N/A,#N/A,TRUE,"Widnes"}</definedName>
    <definedName name="undo" localSheetId="18" hidden="1">{#N/A,#N/A,TRUE,"Cover";#N/A,#N/A,TRUE,"Conts";#N/A,#N/A,TRUE,"VOS";#N/A,#N/A,TRUE,"Warrington";#N/A,#N/A,TRUE,"Widnes"}</definedName>
    <definedName name="undo" localSheetId="3" hidden="1">{#N/A,#N/A,TRUE,"Cover";#N/A,#N/A,TRUE,"Conts";#N/A,#N/A,TRUE,"VOS";#N/A,#N/A,TRUE,"Warrington";#N/A,#N/A,TRUE,"Widnes"}</definedName>
    <definedName name="undo" localSheetId="8" hidden="1">{#N/A,#N/A,TRUE,"Cover";#N/A,#N/A,TRUE,"Conts";#N/A,#N/A,TRUE,"VOS";#N/A,#N/A,TRUE,"Warrington";#N/A,#N/A,TRUE,"Widnes"}</definedName>
    <definedName name="undo" hidden="1">{#N/A,#N/A,TRUE,"Cover";#N/A,#N/A,TRUE,"Conts";#N/A,#N/A,TRUE,"VOS";#N/A,#N/A,TRUE,"Warrington";#N/A,#N/A,TRUE,"Widnes"}</definedName>
    <definedName name="unite">#REF!</definedName>
    <definedName name="uolougouio" localSheetId="9" hidden="1">{#N/A,#N/A,TRUE,"Cover";#N/A,#N/A,TRUE,"Conts";#N/A,#N/A,TRUE,"VOS";#N/A,#N/A,TRUE,"Warrington";#N/A,#N/A,TRUE,"Widnes"}</definedName>
    <definedName name="uolougouio" localSheetId="4" hidden="1">{#N/A,#N/A,TRUE,"Cover";#N/A,#N/A,TRUE,"Conts";#N/A,#N/A,TRUE,"VOS";#N/A,#N/A,TRUE,"Warrington";#N/A,#N/A,TRUE,"Widnes"}</definedName>
    <definedName name="uolougouio" localSheetId="19" hidden="1">{#N/A,#N/A,TRUE,"Cover";#N/A,#N/A,TRUE,"Conts";#N/A,#N/A,TRUE,"VOS";#N/A,#N/A,TRUE,"Warrington";#N/A,#N/A,TRUE,"Widnes"}</definedName>
    <definedName name="uolougouio" localSheetId="11" hidden="1">{#N/A,#N/A,TRUE,"Cover";#N/A,#N/A,TRUE,"Conts";#N/A,#N/A,TRUE,"VOS";#N/A,#N/A,TRUE,"Warrington";#N/A,#N/A,TRUE,"Widnes"}</definedName>
    <definedName name="uolougouio" localSheetId="7" hidden="1">{#N/A,#N/A,TRUE,"Cover";#N/A,#N/A,TRUE,"Conts";#N/A,#N/A,TRUE,"VOS";#N/A,#N/A,TRUE,"Warrington";#N/A,#N/A,TRUE,"Widnes"}</definedName>
    <definedName name="uolougouio" localSheetId="18" hidden="1">{#N/A,#N/A,TRUE,"Cover";#N/A,#N/A,TRUE,"Conts";#N/A,#N/A,TRUE,"VOS";#N/A,#N/A,TRUE,"Warrington";#N/A,#N/A,TRUE,"Widnes"}</definedName>
    <definedName name="uolougouio" localSheetId="3" hidden="1">{#N/A,#N/A,TRUE,"Cover";#N/A,#N/A,TRUE,"Conts";#N/A,#N/A,TRUE,"VOS";#N/A,#N/A,TRUE,"Warrington";#N/A,#N/A,TRUE,"Widnes"}</definedName>
    <definedName name="uolougouio" localSheetId="8" hidden="1">{#N/A,#N/A,TRUE,"Cover";#N/A,#N/A,TRUE,"Conts";#N/A,#N/A,TRUE,"VOS";#N/A,#N/A,TRUE,"Warrington";#N/A,#N/A,TRUE,"Widnes"}</definedName>
    <definedName name="uolougouio" hidden="1">{#N/A,#N/A,TRUE,"Cover";#N/A,#N/A,TRUE,"Conts";#N/A,#N/A,TRUE,"VOS";#N/A,#N/A,TRUE,"Warrington";#N/A,#N/A,TRUE,"Widnes"}</definedName>
    <definedName name="UPT" localSheetId="9">[12]WorkBreakDown!#REF!</definedName>
    <definedName name="UPT">[12]WorkBreakDown!#REF!</definedName>
    <definedName name="USD">#REF!</definedName>
    <definedName name="USDCB">#REF!</definedName>
    <definedName name="uuu" localSheetId="19"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uuu" localSheetId="11"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uuu" localSheetId="18"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uuu"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uy" localSheetId="9" hidden="1">{#N/A,#N/A,TRUE,"Cover";#N/A,#N/A,TRUE,"Conts";#N/A,#N/A,TRUE,"VOS";#N/A,#N/A,TRUE,"Warrington";#N/A,#N/A,TRUE,"Widnes"}</definedName>
    <definedName name="uy" localSheetId="4" hidden="1">{#N/A,#N/A,TRUE,"Cover";#N/A,#N/A,TRUE,"Conts";#N/A,#N/A,TRUE,"VOS";#N/A,#N/A,TRUE,"Warrington";#N/A,#N/A,TRUE,"Widnes"}</definedName>
    <definedName name="uy" localSheetId="19" hidden="1">{#N/A,#N/A,TRUE,"Cover";#N/A,#N/A,TRUE,"Conts";#N/A,#N/A,TRUE,"VOS";#N/A,#N/A,TRUE,"Warrington";#N/A,#N/A,TRUE,"Widnes"}</definedName>
    <definedName name="uy" localSheetId="11" hidden="1">{#N/A,#N/A,TRUE,"Cover";#N/A,#N/A,TRUE,"Conts";#N/A,#N/A,TRUE,"VOS";#N/A,#N/A,TRUE,"Warrington";#N/A,#N/A,TRUE,"Widnes"}</definedName>
    <definedName name="uy" localSheetId="7" hidden="1">{#N/A,#N/A,TRUE,"Cover";#N/A,#N/A,TRUE,"Conts";#N/A,#N/A,TRUE,"VOS";#N/A,#N/A,TRUE,"Warrington";#N/A,#N/A,TRUE,"Widnes"}</definedName>
    <definedName name="uy" localSheetId="18" hidden="1">{#N/A,#N/A,TRUE,"Cover";#N/A,#N/A,TRUE,"Conts";#N/A,#N/A,TRUE,"VOS";#N/A,#N/A,TRUE,"Warrington";#N/A,#N/A,TRUE,"Widnes"}</definedName>
    <definedName name="uy" localSheetId="3" hidden="1">{#N/A,#N/A,TRUE,"Cover";#N/A,#N/A,TRUE,"Conts";#N/A,#N/A,TRUE,"VOS";#N/A,#N/A,TRUE,"Warrington";#N/A,#N/A,TRUE,"Widnes"}</definedName>
    <definedName name="uy" localSheetId="8" hidden="1">{#N/A,#N/A,TRUE,"Cover";#N/A,#N/A,TRUE,"Conts";#N/A,#N/A,TRUE,"VOS";#N/A,#N/A,TRUE,"Warrington";#N/A,#N/A,TRUE,"Widnes"}</definedName>
    <definedName name="uy" hidden="1">{#N/A,#N/A,TRUE,"Cover";#N/A,#N/A,TRUE,"Conts";#N/A,#N/A,TRUE,"VOS";#N/A,#N/A,TRUE,"Warrington";#N/A,#N/A,TRUE,"Widnes"}</definedName>
    <definedName name="v" localSheetId="9" hidden="1">{#N/A,#N/A,TRUE,"Cover";#N/A,#N/A,TRUE,"Conts";#N/A,#N/A,TRUE,"VOS";#N/A,#N/A,TRUE,"Warrington";#N/A,#N/A,TRUE,"Widnes"}</definedName>
    <definedName name="v" localSheetId="4" hidden="1">{#N/A,#N/A,TRUE,"Cover";#N/A,#N/A,TRUE,"Conts";#N/A,#N/A,TRUE,"VOS";#N/A,#N/A,TRUE,"Warrington";#N/A,#N/A,TRUE,"Widnes"}</definedName>
    <definedName name="v" localSheetId="19" hidden="1">{#N/A,#N/A,TRUE,"Cover";#N/A,#N/A,TRUE,"Conts";#N/A,#N/A,TRUE,"VOS";#N/A,#N/A,TRUE,"Warrington";#N/A,#N/A,TRUE,"Widnes"}</definedName>
    <definedName name="v" localSheetId="11" hidden="1">{#N/A,#N/A,TRUE,"Cover";#N/A,#N/A,TRUE,"Conts";#N/A,#N/A,TRUE,"VOS";#N/A,#N/A,TRUE,"Warrington";#N/A,#N/A,TRUE,"Widnes"}</definedName>
    <definedName name="v" localSheetId="7" hidden="1">{#N/A,#N/A,TRUE,"Cover";#N/A,#N/A,TRUE,"Conts";#N/A,#N/A,TRUE,"VOS";#N/A,#N/A,TRUE,"Warrington";#N/A,#N/A,TRUE,"Widnes"}</definedName>
    <definedName name="v" localSheetId="18" hidden="1">{#N/A,#N/A,TRUE,"Cover";#N/A,#N/A,TRUE,"Conts";#N/A,#N/A,TRUE,"VOS";#N/A,#N/A,TRUE,"Warrington";#N/A,#N/A,TRUE,"Widnes"}</definedName>
    <definedName name="v" localSheetId="3" hidden="1">{#N/A,#N/A,TRUE,"Cover";#N/A,#N/A,TRUE,"Conts";#N/A,#N/A,TRUE,"VOS";#N/A,#N/A,TRUE,"Warrington";#N/A,#N/A,TRUE,"Widnes"}</definedName>
    <definedName name="v" localSheetId="8" hidden="1">{#N/A,#N/A,TRUE,"Cover";#N/A,#N/A,TRUE,"Conts";#N/A,#N/A,TRUE,"VOS";#N/A,#N/A,TRUE,"Warrington";#N/A,#N/A,TRUE,"Widnes"}</definedName>
    <definedName name="v" hidden="1">{#N/A,#N/A,TRUE,"Cover";#N/A,#N/A,TRUE,"Conts";#N/A,#N/A,TRUE,"VOS";#N/A,#N/A,TRUE,"Warrington";#N/A,#N/A,TRUE,"Widnes"}</definedName>
    <definedName name="ValnRptAppRev">'[47]Valn Rpt'!#REF!</definedName>
    <definedName name="ValnRptExRate">'[47]Valn Rpt'!$K$16</definedName>
    <definedName name="ValnRptProjCurr">'[47]Valn Rpt'!$K$14</definedName>
    <definedName name="ValnRptRptCurr">'[47]Valn Rpt'!$K$15</definedName>
    <definedName name="Value_Col" localSheetId="9">#REF!</definedName>
    <definedName name="Value_Col" localSheetId="7">#REF!</definedName>
    <definedName name="Value_Col">#REF!</definedName>
    <definedName name="Variation" localSheetId="9" hidden="1">{#N/A,#N/A,FALSE,"SumD";#N/A,#N/A,FALSE,"ElecD";#N/A,#N/A,FALSE,"MechD";#N/A,#N/A,FALSE,"GeotD";#N/A,#N/A,FALSE,"PrcsD";#N/A,#N/A,FALSE,"TunnD";#N/A,#N/A,FALSE,"CivlD";#N/A,#N/A,FALSE,"NtwkD";#N/A,#N/A,FALSE,"EstgD";#N/A,#N/A,FALSE,"PEngD"}</definedName>
    <definedName name="Variation" localSheetId="4" hidden="1">{#N/A,#N/A,FALSE,"SumD";#N/A,#N/A,FALSE,"ElecD";#N/A,#N/A,FALSE,"MechD";#N/A,#N/A,FALSE,"GeotD";#N/A,#N/A,FALSE,"PrcsD";#N/A,#N/A,FALSE,"TunnD";#N/A,#N/A,FALSE,"CivlD";#N/A,#N/A,FALSE,"NtwkD";#N/A,#N/A,FALSE,"EstgD";#N/A,#N/A,FALSE,"PEngD"}</definedName>
    <definedName name="Variation" localSheetId="19" hidden="1">{#N/A,#N/A,FALSE,"SumD";#N/A,#N/A,FALSE,"ElecD";#N/A,#N/A,FALSE,"MechD";#N/A,#N/A,FALSE,"GeotD";#N/A,#N/A,FALSE,"PrcsD";#N/A,#N/A,FALSE,"TunnD";#N/A,#N/A,FALSE,"CivlD";#N/A,#N/A,FALSE,"NtwkD";#N/A,#N/A,FALSE,"EstgD";#N/A,#N/A,FALSE,"PEngD"}</definedName>
    <definedName name="Variation" localSheetId="11" hidden="1">{#N/A,#N/A,FALSE,"SumD";#N/A,#N/A,FALSE,"ElecD";#N/A,#N/A,FALSE,"MechD";#N/A,#N/A,FALSE,"GeotD";#N/A,#N/A,FALSE,"PrcsD";#N/A,#N/A,FALSE,"TunnD";#N/A,#N/A,FALSE,"CivlD";#N/A,#N/A,FALSE,"NtwkD";#N/A,#N/A,FALSE,"EstgD";#N/A,#N/A,FALSE,"PEngD"}</definedName>
    <definedName name="Variation" localSheetId="7" hidden="1">{#N/A,#N/A,FALSE,"SumD";#N/A,#N/A,FALSE,"ElecD";#N/A,#N/A,FALSE,"MechD";#N/A,#N/A,FALSE,"GeotD";#N/A,#N/A,FALSE,"PrcsD";#N/A,#N/A,FALSE,"TunnD";#N/A,#N/A,FALSE,"CivlD";#N/A,#N/A,FALSE,"NtwkD";#N/A,#N/A,FALSE,"EstgD";#N/A,#N/A,FALSE,"PEngD"}</definedName>
    <definedName name="Variation" localSheetId="18" hidden="1">{#N/A,#N/A,FALSE,"SumD";#N/A,#N/A,FALSE,"ElecD";#N/A,#N/A,FALSE,"MechD";#N/A,#N/A,FALSE,"GeotD";#N/A,#N/A,FALSE,"PrcsD";#N/A,#N/A,FALSE,"TunnD";#N/A,#N/A,FALSE,"CivlD";#N/A,#N/A,FALSE,"NtwkD";#N/A,#N/A,FALSE,"EstgD";#N/A,#N/A,FALSE,"PEngD"}</definedName>
    <definedName name="Variation" localSheetId="3" hidden="1">{#N/A,#N/A,FALSE,"SumD";#N/A,#N/A,FALSE,"ElecD";#N/A,#N/A,FALSE,"MechD";#N/A,#N/A,FALSE,"GeotD";#N/A,#N/A,FALSE,"PrcsD";#N/A,#N/A,FALSE,"TunnD";#N/A,#N/A,FALSE,"CivlD";#N/A,#N/A,FALSE,"NtwkD";#N/A,#N/A,FALSE,"EstgD";#N/A,#N/A,FALSE,"PEngD"}</definedName>
    <definedName name="Variation" localSheetId="8"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9" hidden="1">{#N/A,#N/A,TRUE,"Cover";#N/A,#N/A,TRUE,"Conts";#N/A,#N/A,TRUE,"VOS";#N/A,#N/A,TRUE,"Warrington";#N/A,#N/A,TRUE,"Widnes"}</definedName>
    <definedName name="VENT" localSheetId="4" hidden="1">{#N/A,#N/A,TRUE,"Cover";#N/A,#N/A,TRUE,"Conts";#N/A,#N/A,TRUE,"VOS";#N/A,#N/A,TRUE,"Warrington";#N/A,#N/A,TRUE,"Widnes"}</definedName>
    <definedName name="VENT" localSheetId="19" hidden="1">{#N/A,#N/A,TRUE,"Cover";#N/A,#N/A,TRUE,"Conts";#N/A,#N/A,TRUE,"VOS";#N/A,#N/A,TRUE,"Warrington";#N/A,#N/A,TRUE,"Widnes"}</definedName>
    <definedName name="VENT" localSheetId="11" hidden="1">{#N/A,#N/A,TRUE,"Cover";#N/A,#N/A,TRUE,"Conts";#N/A,#N/A,TRUE,"VOS";#N/A,#N/A,TRUE,"Warrington";#N/A,#N/A,TRUE,"Widnes"}</definedName>
    <definedName name="VENT" localSheetId="7" hidden="1">{#N/A,#N/A,TRUE,"Cover";#N/A,#N/A,TRUE,"Conts";#N/A,#N/A,TRUE,"VOS";#N/A,#N/A,TRUE,"Warrington";#N/A,#N/A,TRUE,"Widnes"}</definedName>
    <definedName name="VENT" localSheetId="18" hidden="1">{#N/A,#N/A,TRUE,"Cover";#N/A,#N/A,TRUE,"Conts";#N/A,#N/A,TRUE,"VOS";#N/A,#N/A,TRUE,"Warrington";#N/A,#N/A,TRUE,"Widnes"}</definedName>
    <definedName name="VENT" localSheetId="3" hidden="1">{#N/A,#N/A,TRUE,"Cover";#N/A,#N/A,TRUE,"Conts";#N/A,#N/A,TRUE,"VOS";#N/A,#N/A,TRUE,"Warrington";#N/A,#N/A,TRUE,"Widnes"}</definedName>
    <definedName name="VENT" localSheetId="8" hidden="1">{#N/A,#N/A,TRUE,"Cover";#N/A,#N/A,TRUE,"Conts";#N/A,#N/A,TRUE,"VOS";#N/A,#N/A,TRUE,"Warrington";#N/A,#N/A,TRUE,"Widnes"}</definedName>
    <definedName name="VENT" hidden="1">{#N/A,#N/A,TRUE,"Cover";#N/A,#N/A,TRUE,"Conts";#N/A,#N/A,TRUE,"VOS";#N/A,#N/A,TRUE,"Warrington";#N/A,#N/A,TRUE,"Widnes"}</definedName>
    <definedName name="VESS605">[1]BASE!$F$556:$AF$660</definedName>
    <definedName name="Villa_11">#REF!</definedName>
    <definedName name="Villa_11_VO">#REF!</definedName>
    <definedName name="Villa_12">#REF!</definedName>
    <definedName name="Villa_12_VO">#REF!</definedName>
    <definedName name="Villa_14">#REF!</definedName>
    <definedName name="Villa_14_VO">#REF!</definedName>
    <definedName name="Villa_20">#REF!</definedName>
    <definedName name="Villa_20_VO">#REF!</definedName>
    <definedName name="viv" localSheetId="9" hidden="1">{"Total Indirect Manpower",#N/A,FALSE,"J";"Total Direct Manpower",#N/A,FALSE,"J";"Direct Structural Manpower",#N/A,FALSE,"J";"Direct Mechanical Manpower",#N/A,FALSE,"J";"Direct Piping Manpower",#N/A,FALSE,"J";"Direct Tanks Manpower",#N/A,FALSE,"J";"Direct ElecInstrSS Manpower",#N/A,FALSE,"J"}</definedName>
    <definedName name="viv" localSheetId="19" hidden="1">{"Total Indirect Manpower",#N/A,FALSE,"J";"Total Direct Manpower",#N/A,FALSE,"J";"Direct Structural Manpower",#N/A,FALSE,"J";"Direct Mechanical Manpower",#N/A,FALSE,"J";"Direct Piping Manpower",#N/A,FALSE,"J";"Direct Tanks Manpower",#N/A,FALSE,"J";"Direct ElecInstrSS Manpower",#N/A,FALSE,"J"}</definedName>
    <definedName name="viv" localSheetId="11" hidden="1">{"Total Indirect Manpower",#N/A,FALSE,"J";"Total Direct Manpower",#N/A,FALSE,"J";"Direct Structural Manpower",#N/A,FALSE,"J";"Direct Mechanical Manpower",#N/A,FALSE,"J";"Direct Piping Manpower",#N/A,FALSE,"J";"Direct Tanks Manpower",#N/A,FALSE,"J";"Direct ElecInstrSS Manpower",#N/A,FALSE,"J"}</definedName>
    <definedName name="viv" localSheetId="18" hidden="1">{"Total Indirect Manpower",#N/A,FALSE,"J";"Total Direct Manpower",#N/A,FALSE,"J";"Direct Structural Manpower",#N/A,FALSE,"J";"Direct Mechanical Manpower",#N/A,FALSE,"J";"Direct Piping Manpower",#N/A,FALSE,"J";"Direct Tanks Manpower",#N/A,FALSE,"J";"Direct ElecInstrSS Manpower",#N/A,FALSE,"J"}</definedName>
    <definedName name="viv" localSheetId="8" hidden="1">{"Total Indirect Manpower",#N/A,FALSE,"J";"Total Direct Manpower",#N/A,FALSE,"J";"Direct Structural Manpower",#N/A,FALSE,"J";"Direct Mechanical Manpower",#N/A,FALSE,"J";"Direct Piping Manpower",#N/A,FALSE,"J";"Direct Tanks Manpower",#N/A,FALSE,"J";"Direct ElecInstrSS Manpower",#N/A,FALSE,"J"}</definedName>
    <definedName name="viv" hidden="1">{"Total Indirect Manpower",#N/A,FALSE,"J";"Total Direct Manpower",#N/A,FALSE,"J";"Direct Structural Manpower",#N/A,FALSE,"J";"Direct Mechanical Manpower",#N/A,FALSE,"J";"Direct Piping Manpower",#N/A,FALSE,"J";"Direct Tanks Manpower",#N/A,FALSE,"J";"Direct ElecInstrSS Manpower",#N/A,FALSE,"J"}</definedName>
    <definedName name="Vivek">#REF!</definedName>
    <definedName name="vj" localSheetId="9" hidden="1">{#N/A,#N/A,TRUE,"Cover";#N/A,#N/A,TRUE,"Conts";#N/A,#N/A,TRUE,"VOS";#N/A,#N/A,TRUE,"Warrington";#N/A,#N/A,TRUE,"Widnes"}</definedName>
    <definedName name="vj" localSheetId="4" hidden="1">{#N/A,#N/A,TRUE,"Cover";#N/A,#N/A,TRUE,"Conts";#N/A,#N/A,TRUE,"VOS";#N/A,#N/A,TRUE,"Warrington";#N/A,#N/A,TRUE,"Widnes"}</definedName>
    <definedName name="vj" localSheetId="19" hidden="1">{#N/A,#N/A,TRUE,"Cover";#N/A,#N/A,TRUE,"Conts";#N/A,#N/A,TRUE,"VOS";#N/A,#N/A,TRUE,"Warrington";#N/A,#N/A,TRUE,"Widnes"}</definedName>
    <definedName name="vj" localSheetId="11" hidden="1">{#N/A,#N/A,TRUE,"Cover";#N/A,#N/A,TRUE,"Conts";#N/A,#N/A,TRUE,"VOS";#N/A,#N/A,TRUE,"Warrington";#N/A,#N/A,TRUE,"Widnes"}</definedName>
    <definedName name="vj" localSheetId="7" hidden="1">{#N/A,#N/A,TRUE,"Cover";#N/A,#N/A,TRUE,"Conts";#N/A,#N/A,TRUE,"VOS";#N/A,#N/A,TRUE,"Warrington";#N/A,#N/A,TRUE,"Widnes"}</definedName>
    <definedName name="vj" localSheetId="18" hidden="1">{#N/A,#N/A,TRUE,"Cover";#N/A,#N/A,TRUE,"Conts";#N/A,#N/A,TRUE,"VOS";#N/A,#N/A,TRUE,"Warrington";#N/A,#N/A,TRUE,"Widnes"}</definedName>
    <definedName name="vj" localSheetId="3" hidden="1">{#N/A,#N/A,TRUE,"Cover";#N/A,#N/A,TRUE,"Conts";#N/A,#N/A,TRUE,"VOS";#N/A,#N/A,TRUE,"Warrington";#N/A,#N/A,TRUE,"Widnes"}</definedName>
    <definedName name="vj" localSheetId="8" hidden="1">{#N/A,#N/A,TRUE,"Cover";#N/A,#N/A,TRUE,"Conts";#N/A,#N/A,TRUE,"VOS";#N/A,#N/A,TRUE,"Warrington";#N/A,#N/A,TRUE,"Widnes"}</definedName>
    <definedName name="vj" hidden="1">{#N/A,#N/A,TRUE,"Cover";#N/A,#N/A,TRUE,"Conts";#N/A,#N/A,TRUE,"VOS";#N/A,#N/A,TRUE,"Warrington";#N/A,#N/A,TRUE,"Widnes"}</definedName>
    <definedName name="VO" localSheetId="9">'FIR Summary'!#REF!</definedName>
    <definedName name="VO" localSheetId="7">#REF!</definedName>
    <definedName name="VO">#REF!</definedName>
    <definedName name="VOChartExRate">#REF!</definedName>
    <definedName name="VOChartProjCurr">#REF!</definedName>
    <definedName name="VOChartRptCurr">#REF!</definedName>
    <definedName name="VOChartRptHeader">#REF!</definedName>
    <definedName name="VOChartRptRange">#REF!</definedName>
    <definedName name="VOChartValue">#REF!</definedName>
    <definedName name="VOChartValueReport">#REF!</definedName>
    <definedName name="volred">#REF!</definedName>
    <definedName name="vur" hidden="1">#REF!</definedName>
    <definedName name="vural" hidden="1">#REF!</definedName>
    <definedName name="vv" localSheetId="19" hidden="1">{#N/A,#N/A,FALSE,"SumD";#N/A,#N/A,FALSE,"ElecD";#N/A,#N/A,FALSE,"MechD";#N/A,#N/A,FALSE,"GeotD";#N/A,#N/A,FALSE,"PrcsD";#N/A,#N/A,FALSE,"TunnD";#N/A,#N/A,FALSE,"CivlD";#N/A,#N/A,FALSE,"NtwkD";#N/A,#N/A,FALSE,"EstgD";#N/A,#N/A,FALSE,"PEngD"}</definedName>
    <definedName name="vv" localSheetId="11" hidden="1">{#N/A,#N/A,FALSE,"SumD";#N/A,#N/A,FALSE,"ElecD";#N/A,#N/A,FALSE,"MechD";#N/A,#N/A,FALSE,"GeotD";#N/A,#N/A,FALSE,"PrcsD";#N/A,#N/A,FALSE,"TunnD";#N/A,#N/A,FALSE,"CivlD";#N/A,#N/A,FALSE,"NtwkD";#N/A,#N/A,FALSE,"EstgD";#N/A,#N/A,FALSE,"PEngD"}</definedName>
    <definedName name="vv" localSheetId="18" hidden="1">{#N/A,#N/A,FALSE,"SumD";#N/A,#N/A,FALSE,"ElecD";#N/A,#N/A,FALSE,"MechD";#N/A,#N/A,FALSE,"GeotD";#N/A,#N/A,FALSE,"PrcsD";#N/A,#N/A,FALSE,"TunnD";#N/A,#N/A,FALSE,"CivlD";#N/A,#N/A,FALSE,"NtwkD";#N/A,#N/A,FALSE,"EstgD";#N/A,#N/A,FALSE,"PEngD"}</definedName>
    <definedName name="vv" hidden="1">{#N/A,#N/A,FALSE,"SumD";#N/A,#N/A,FALSE,"ElecD";#N/A,#N/A,FALSE,"MechD";#N/A,#N/A,FALSE,"GeotD";#N/A,#N/A,FALSE,"PrcsD";#N/A,#N/A,FALSE,"TunnD";#N/A,#N/A,FALSE,"CivlD";#N/A,#N/A,FALSE,"NtwkD";#N/A,#N/A,FALSE,"EstgD";#N/A,#N/A,FALSE,"PEngD"}</definedName>
    <definedName name="VVXsv">#REF!</definedName>
    <definedName name="VXZVZdvZ">#REF!</definedName>
    <definedName name="W" localSheetId="9">#REF!</definedName>
    <definedName name="W" localSheetId="7">#REF!</definedName>
    <definedName name="W">#REF!</definedName>
    <definedName name="w26te" localSheetId="9" hidden="1">{#N/A,#N/A,TRUE,"Cover";#N/A,#N/A,TRUE,"Conts";#N/A,#N/A,TRUE,"VOS";#N/A,#N/A,TRUE,"Warrington";#N/A,#N/A,TRUE,"Widnes"}</definedName>
    <definedName name="w26te" localSheetId="4" hidden="1">{#N/A,#N/A,TRUE,"Cover";#N/A,#N/A,TRUE,"Conts";#N/A,#N/A,TRUE,"VOS";#N/A,#N/A,TRUE,"Warrington";#N/A,#N/A,TRUE,"Widnes"}</definedName>
    <definedName name="w26te" localSheetId="19" hidden="1">{#N/A,#N/A,TRUE,"Cover";#N/A,#N/A,TRUE,"Conts";#N/A,#N/A,TRUE,"VOS";#N/A,#N/A,TRUE,"Warrington";#N/A,#N/A,TRUE,"Widnes"}</definedName>
    <definedName name="w26te" localSheetId="11" hidden="1">{#N/A,#N/A,TRUE,"Cover";#N/A,#N/A,TRUE,"Conts";#N/A,#N/A,TRUE,"VOS";#N/A,#N/A,TRUE,"Warrington";#N/A,#N/A,TRUE,"Widnes"}</definedName>
    <definedName name="w26te" localSheetId="7" hidden="1">{#N/A,#N/A,TRUE,"Cover";#N/A,#N/A,TRUE,"Conts";#N/A,#N/A,TRUE,"VOS";#N/A,#N/A,TRUE,"Warrington";#N/A,#N/A,TRUE,"Widnes"}</definedName>
    <definedName name="w26te" localSheetId="18" hidden="1">{#N/A,#N/A,TRUE,"Cover";#N/A,#N/A,TRUE,"Conts";#N/A,#N/A,TRUE,"VOS";#N/A,#N/A,TRUE,"Warrington";#N/A,#N/A,TRUE,"Widnes"}</definedName>
    <definedName name="w26te" localSheetId="3" hidden="1">{#N/A,#N/A,TRUE,"Cover";#N/A,#N/A,TRUE,"Conts";#N/A,#N/A,TRUE,"VOS";#N/A,#N/A,TRUE,"Warrington";#N/A,#N/A,TRUE,"Widnes"}</definedName>
    <definedName name="w26te" localSheetId="8" hidden="1">{#N/A,#N/A,TRUE,"Cover";#N/A,#N/A,TRUE,"Conts";#N/A,#N/A,TRUE,"VOS";#N/A,#N/A,TRUE,"Warrington";#N/A,#N/A,TRUE,"Widnes"}</definedName>
    <definedName name="w26te" hidden="1">{#N/A,#N/A,TRUE,"Cover";#N/A,#N/A,TRUE,"Conts";#N/A,#N/A,TRUE,"VOS";#N/A,#N/A,TRUE,"Warrington";#N/A,#N/A,TRUE,"Widnes"}</definedName>
    <definedName name="w6y" localSheetId="9" hidden="1">{#N/A,#N/A,TRUE,"Cover";#N/A,#N/A,TRUE,"Conts";#N/A,#N/A,TRUE,"VOS";#N/A,#N/A,TRUE,"Warrington";#N/A,#N/A,TRUE,"Widnes"}</definedName>
    <definedName name="w6y" localSheetId="4" hidden="1">{#N/A,#N/A,TRUE,"Cover";#N/A,#N/A,TRUE,"Conts";#N/A,#N/A,TRUE,"VOS";#N/A,#N/A,TRUE,"Warrington";#N/A,#N/A,TRUE,"Widnes"}</definedName>
    <definedName name="w6y" localSheetId="19" hidden="1">{#N/A,#N/A,TRUE,"Cover";#N/A,#N/A,TRUE,"Conts";#N/A,#N/A,TRUE,"VOS";#N/A,#N/A,TRUE,"Warrington";#N/A,#N/A,TRUE,"Widnes"}</definedName>
    <definedName name="w6y" localSheetId="11" hidden="1">{#N/A,#N/A,TRUE,"Cover";#N/A,#N/A,TRUE,"Conts";#N/A,#N/A,TRUE,"VOS";#N/A,#N/A,TRUE,"Warrington";#N/A,#N/A,TRUE,"Widnes"}</definedName>
    <definedName name="w6y" localSheetId="7" hidden="1">{#N/A,#N/A,TRUE,"Cover";#N/A,#N/A,TRUE,"Conts";#N/A,#N/A,TRUE,"VOS";#N/A,#N/A,TRUE,"Warrington";#N/A,#N/A,TRUE,"Widnes"}</definedName>
    <definedName name="w6y" localSheetId="18" hidden="1">{#N/A,#N/A,TRUE,"Cover";#N/A,#N/A,TRUE,"Conts";#N/A,#N/A,TRUE,"VOS";#N/A,#N/A,TRUE,"Warrington";#N/A,#N/A,TRUE,"Widnes"}</definedName>
    <definedName name="w6y" localSheetId="3" hidden="1">{#N/A,#N/A,TRUE,"Cover";#N/A,#N/A,TRUE,"Conts";#N/A,#N/A,TRUE,"VOS";#N/A,#N/A,TRUE,"Warrington";#N/A,#N/A,TRUE,"Widnes"}</definedName>
    <definedName name="w6y" localSheetId="8" hidden="1">{#N/A,#N/A,TRUE,"Cover";#N/A,#N/A,TRUE,"Conts";#N/A,#N/A,TRUE,"VOS";#N/A,#N/A,TRUE,"Warrington";#N/A,#N/A,TRUE,"Widnes"}</definedName>
    <definedName name="w6y" hidden="1">{#N/A,#N/A,TRUE,"Cover";#N/A,#N/A,TRUE,"Conts";#N/A,#N/A,TRUE,"VOS";#N/A,#N/A,TRUE,"Warrington";#N/A,#N/A,TRUE,"Widnes"}</definedName>
    <definedName name="waff" localSheetId="9" hidden="1">{#N/A,#N/A,TRUE,"Cover";#N/A,#N/A,TRUE,"Conts";#N/A,#N/A,TRUE,"VOS";#N/A,#N/A,TRUE,"Warrington";#N/A,#N/A,TRUE,"Widnes"}</definedName>
    <definedName name="waff" localSheetId="4" hidden="1">{#N/A,#N/A,TRUE,"Cover";#N/A,#N/A,TRUE,"Conts";#N/A,#N/A,TRUE,"VOS";#N/A,#N/A,TRUE,"Warrington";#N/A,#N/A,TRUE,"Widnes"}</definedName>
    <definedName name="waff" localSheetId="19" hidden="1">{#N/A,#N/A,TRUE,"Cover";#N/A,#N/A,TRUE,"Conts";#N/A,#N/A,TRUE,"VOS";#N/A,#N/A,TRUE,"Warrington";#N/A,#N/A,TRUE,"Widnes"}</definedName>
    <definedName name="waff" localSheetId="11" hidden="1">{#N/A,#N/A,TRUE,"Cover";#N/A,#N/A,TRUE,"Conts";#N/A,#N/A,TRUE,"VOS";#N/A,#N/A,TRUE,"Warrington";#N/A,#N/A,TRUE,"Widnes"}</definedName>
    <definedName name="waff" localSheetId="7" hidden="1">{#N/A,#N/A,TRUE,"Cover";#N/A,#N/A,TRUE,"Conts";#N/A,#N/A,TRUE,"VOS";#N/A,#N/A,TRUE,"Warrington";#N/A,#N/A,TRUE,"Widnes"}</definedName>
    <definedName name="waff" localSheetId="18" hidden="1">{#N/A,#N/A,TRUE,"Cover";#N/A,#N/A,TRUE,"Conts";#N/A,#N/A,TRUE,"VOS";#N/A,#N/A,TRUE,"Warrington";#N/A,#N/A,TRUE,"Widnes"}</definedName>
    <definedName name="waff" localSheetId="3" hidden="1">{#N/A,#N/A,TRUE,"Cover";#N/A,#N/A,TRUE,"Conts";#N/A,#N/A,TRUE,"VOS";#N/A,#N/A,TRUE,"Warrington";#N/A,#N/A,TRUE,"Widnes"}</definedName>
    <definedName name="waff" localSheetId="8" hidden="1">{#N/A,#N/A,TRUE,"Cover";#N/A,#N/A,TRUE,"Conts";#N/A,#N/A,TRUE,"VOS";#N/A,#N/A,TRUE,"Warrington";#N/A,#N/A,TRUE,"Widnes"}</definedName>
    <definedName name="waff" hidden="1">{#N/A,#N/A,TRUE,"Cover";#N/A,#N/A,TRUE,"Conts";#N/A,#N/A,TRUE,"VOS";#N/A,#N/A,TRUE,"Warrington";#N/A,#N/A,TRUE,"Widnes"}</definedName>
    <definedName name="wage_scale7">#REF!</definedName>
    <definedName name="WALL__FINISHES" localSheetId="9">'[16]Build-up'!#REF!</definedName>
    <definedName name="WALL__FINISHES">'[16]Build-up'!#REF!</definedName>
    <definedName name="warergtrjyiu" localSheetId="9" hidden="1">{#N/A,#N/A,TRUE,"Cover";#N/A,#N/A,TRUE,"Conts";#N/A,#N/A,TRUE,"VOS";#N/A,#N/A,TRUE,"Warrington";#N/A,#N/A,TRUE,"Widnes"}</definedName>
    <definedName name="warergtrjyiu" localSheetId="4" hidden="1">{#N/A,#N/A,TRUE,"Cover";#N/A,#N/A,TRUE,"Conts";#N/A,#N/A,TRUE,"VOS";#N/A,#N/A,TRUE,"Warrington";#N/A,#N/A,TRUE,"Widnes"}</definedName>
    <definedName name="warergtrjyiu" localSheetId="19" hidden="1">{#N/A,#N/A,TRUE,"Cover";#N/A,#N/A,TRUE,"Conts";#N/A,#N/A,TRUE,"VOS";#N/A,#N/A,TRUE,"Warrington";#N/A,#N/A,TRUE,"Widnes"}</definedName>
    <definedName name="warergtrjyiu" localSheetId="11" hidden="1">{#N/A,#N/A,TRUE,"Cover";#N/A,#N/A,TRUE,"Conts";#N/A,#N/A,TRUE,"VOS";#N/A,#N/A,TRUE,"Warrington";#N/A,#N/A,TRUE,"Widnes"}</definedName>
    <definedName name="warergtrjyiu" localSheetId="7" hidden="1">{#N/A,#N/A,TRUE,"Cover";#N/A,#N/A,TRUE,"Conts";#N/A,#N/A,TRUE,"VOS";#N/A,#N/A,TRUE,"Warrington";#N/A,#N/A,TRUE,"Widnes"}</definedName>
    <definedName name="warergtrjyiu" localSheetId="18" hidden="1">{#N/A,#N/A,TRUE,"Cover";#N/A,#N/A,TRUE,"Conts";#N/A,#N/A,TRUE,"VOS";#N/A,#N/A,TRUE,"Warrington";#N/A,#N/A,TRUE,"Widnes"}</definedName>
    <definedName name="warergtrjyiu" localSheetId="3" hidden="1">{#N/A,#N/A,TRUE,"Cover";#N/A,#N/A,TRUE,"Conts";#N/A,#N/A,TRUE,"VOS";#N/A,#N/A,TRUE,"Warrington";#N/A,#N/A,TRUE,"Widnes"}</definedName>
    <definedName name="warergtrjyiu" localSheetId="8" hidden="1">{#N/A,#N/A,TRUE,"Cover";#N/A,#N/A,TRUE,"Conts";#N/A,#N/A,TRUE,"VOS";#N/A,#N/A,TRUE,"Warrington";#N/A,#N/A,TRUE,"Widnes"}</definedName>
    <definedName name="warergtrjyiu" hidden="1">{#N/A,#N/A,TRUE,"Cover";#N/A,#N/A,TRUE,"Conts";#N/A,#N/A,TRUE,"VOS";#N/A,#N/A,TRUE,"Warrington";#N/A,#N/A,TRUE,"Widnes"}</definedName>
    <definedName name="Water_Level" localSheetId="9">'[17]Trench data'!$H$7:$H$8</definedName>
    <definedName name="Water_Level" localSheetId="3">'[18]Trench data'!$H$7:$H$8</definedName>
    <definedName name="Water_Level">'[17]Trench data'!$H$7:$H$8</definedName>
    <definedName name="wawst" localSheetId="9" hidden="1">{#N/A,#N/A,TRUE,"Cover";#N/A,#N/A,TRUE,"Conts";#N/A,#N/A,TRUE,"VOS";#N/A,#N/A,TRUE,"Warrington";#N/A,#N/A,TRUE,"Widnes"}</definedName>
    <definedName name="wawst" localSheetId="4" hidden="1">{#N/A,#N/A,TRUE,"Cover";#N/A,#N/A,TRUE,"Conts";#N/A,#N/A,TRUE,"VOS";#N/A,#N/A,TRUE,"Warrington";#N/A,#N/A,TRUE,"Widnes"}</definedName>
    <definedName name="wawst" localSheetId="19" hidden="1">{#N/A,#N/A,TRUE,"Cover";#N/A,#N/A,TRUE,"Conts";#N/A,#N/A,TRUE,"VOS";#N/A,#N/A,TRUE,"Warrington";#N/A,#N/A,TRUE,"Widnes"}</definedName>
    <definedName name="wawst" localSheetId="11" hidden="1">{#N/A,#N/A,TRUE,"Cover";#N/A,#N/A,TRUE,"Conts";#N/A,#N/A,TRUE,"VOS";#N/A,#N/A,TRUE,"Warrington";#N/A,#N/A,TRUE,"Widnes"}</definedName>
    <definedName name="wawst" localSheetId="7" hidden="1">{#N/A,#N/A,TRUE,"Cover";#N/A,#N/A,TRUE,"Conts";#N/A,#N/A,TRUE,"VOS";#N/A,#N/A,TRUE,"Warrington";#N/A,#N/A,TRUE,"Widnes"}</definedName>
    <definedName name="wawst" localSheetId="18" hidden="1">{#N/A,#N/A,TRUE,"Cover";#N/A,#N/A,TRUE,"Conts";#N/A,#N/A,TRUE,"VOS";#N/A,#N/A,TRUE,"Warrington";#N/A,#N/A,TRUE,"Widnes"}</definedName>
    <definedName name="wawst" localSheetId="3" hidden="1">{#N/A,#N/A,TRUE,"Cover";#N/A,#N/A,TRUE,"Conts";#N/A,#N/A,TRUE,"VOS";#N/A,#N/A,TRUE,"Warrington";#N/A,#N/A,TRUE,"Widnes"}</definedName>
    <definedName name="wawst" localSheetId="8" hidden="1">{#N/A,#N/A,TRUE,"Cover";#N/A,#N/A,TRUE,"Conts";#N/A,#N/A,TRUE,"VOS";#N/A,#N/A,TRUE,"Warrington";#N/A,#N/A,TRUE,"Widnes"}</definedName>
    <definedName name="wawst" hidden="1">{#N/A,#N/A,TRUE,"Cover";#N/A,#N/A,TRUE,"Conts";#N/A,#N/A,TRUE,"VOS";#N/A,#N/A,TRUE,"Warrington";#N/A,#N/A,TRUE,"Widnes"}</definedName>
    <definedName name="Weekends">#REF!</definedName>
    <definedName name="Weeks">#REF!</definedName>
    <definedName name="wegWE" localSheetId="19" hidden="1">{#N/A,#N/A,TRUE,"Cover";#N/A,#N/A,TRUE,"Conts";#N/A,#N/A,TRUE,"VOS";#N/A,#N/A,TRUE,"Warrington";#N/A,#N/A,TRUE,"Widnes"}</definedName>
    <definedName name="wegWE" localSheetId="11" hidden="1">{#N/A,#N/A,TRUE,"Cover";#N/A,#N/A,TRUE,"Conts";#N/A,#N/A,TRUE,"VOS";#N/A,#N/A,TRUE,"Warrington";#N/A,#N/A,TRUE,"Widnes"}</definedName>
    <definedName name="wegWE" localSheetId="18" hidden="1">{#N/A,#N/A,TRUE,"Cover";#N/A,#N/A,TRUE,"Conts";#N/A,#N/A,TRUE,"VOS";#N/A,#N/A,TRUE,"Warrington";#N/A,#N/A,TRUE,"Widnes"}</definedName>
    <definedName name="wegWE" hidden="1">{#N/A,#N/A,TRUE,"Cover";#N/A,#N/A,TRUE,"Conts";#N/A,#N/A,TRUE,"VOS";#N/A,#N/A,TRUE,"Warrington";#N/A,#N/A,TRUE,"Widnes"}</definedName>
    <definedName name="wegywegt" localSheetId="9" hidden="1">{#N/A,#N/A,TRUE,"Cover";#N/A,#N/A,TRUE,"Conts";#N/A,#N/A,TRUE,"VOS";#N/A,#N/A,TRUE,"Warrington";#N/A,#N/A,TRUE,"Widnes"}</definedName>
    <definedName name="wegywegt" localSheetId="4" hidden="1">{#N/A,#N/A,TRUE,"Cover";#N/A,#N/A,TRUE,"Conts";#N/A,#N/A,TRUE,"VOS";#N/A,#N/A,TRUE,"Warrington";#N/A,#N/A,TRUE,"Widnes"}</definedName>
    <definedName name="wegywegt" localSheetId="19" hidden="1">{#N/A,#N/A,TRUE,"Cover";#N/A,#N/A,TRUE,"Conts";#N/A,#N/A,TRUE,"VOS";#N/A,#N/A,TRUE,"Warrington";#N/A,#N/A,TRUE,"Widnes"}</definedName>
    <definedName name="wegywegt" localSheetId="11" hidden="1">{#N/A,#N/A,TRUE,"Cover";#N/A,#N/A,TRUE,"Conts";#N/A,#N/A,TRUE,"VOS";#N/A,#N/A,TRUE,"Warrington";#N/A,#N/A,TRUE,"Widnes"}</definedName>
    <definedName name="wegywegt" localSheetId="7" hidden="1">{#N/A,#N/A,TRUE,"Cover";#N/A,#N/A,TRUE,"Conts";#N/A,#N/A,TRUE,"VOS";#N/A,#N/A,TRUE,"Warrington";#N/A,#N/A,TRUE,"Widnes"}</definedName>
    <definedName name="wegywegt" localSheetId="18" hidden="1">{#N/A,#N/A,TRUE,"Cover";#N/A,#N/A,TRUE,"Conts";#N/A,#N/A,TRUE,"VOS";#N/A,#N/A,TRUE,"Warrington";#N/A,#N/A,TRUE,"Widnes"}</definedName>
    <definedName name="wegywegt" localSheetId="3" hidden="1">{#N/A,#N/A,TRUE,"Cover";#N/A,#N/A,TRUE,"Conts";#N/A,#N/A,TRUE,"VOS";#N/A,#N/A,TRUE,"Warrington";#N/A,#N/A,TRUE,"Widnes"}</definedName>
    <definedName name="wegywegt" localSheetId="8" hidden="1">{#N/A,#N/A,TRUE,"Cover";#N/A,#N/A,TRUE,"Conts";#N/A,#N/A,TRUE,"VOS";#N/A,#N/A,TRUE,"Warrington";#N/A,#N/A,TRUE,"Widnes"}</definedName>
    <definedName name="wegywegt" hidden="1">{#N/A,#N/A,TRUE,"Cover";#N/A,#N/A,TRUE,"Conts";#N/A,#N/A,TRUE,"VOS";#N/A,#N/A,TRUE,"Warrington";#N/A,#N/A,TRUE,"Widnes"}</definedName>
    <definedName name="weq" localSheetId="9" hidden="1">{#N/A,#N/A,FALSE,"SumD";#N/A,#N/A,FALSE,"ElecD";#N/A,#N/A,FALSE,"MechD";#N/A,#N/A,FALSE,"GeotD";#N/A,#N/A,FALSE,"PrcsD";#N/A,#N/A,FALSE,"TunnD";#N/A,#N/A,FALSE,"CivlD";#N/A,#N/A,FALSE,"NtwkD";#N/A,#N/A,FALSE,"EstgD";#N/A,#N/A,FALSE,"PEngD"}</definedName>
    <definedName name="weq" localSheetId="4" hidden="1">{#N/A,#N/A,FALSE,"SumD";#N/A,#N/A,FALSE,"ElecD";#N/A,#N/A,FALSE,"MechD";#N/A,#N/A,FALSE,"GeotD";#N/A,#N/A,FALSE,"PrcsD";#N/A,#N/A,FALSE,"TunnD";#N/A,#N/A,FALSE,"CivlD";#N/A,#N/A,FALSE,"NtwkD";#N/A,#N/A,FALSE,"EstgD";#N/A,#N/A,FALSE,"PEngD"}</definedName>
    <definedName name="weq" localSheetId="19" hidden="1">{#N/A,#N/A,FALSE,"SumD";#N/A,#N/A,FALSE,"ElecD";#N/A,#N/A,FALSE,"MechD";#N/A,#N/A,FALSE,"GeotD";#N/A,#N/A,FALSE,"PrcsD";#N/A,#N/A,FALSE,"TunnD";#N/A,#N/A,FALSE,"CivlD";#N/A,#N/A,FALSE,"NtwkD";#N/A,#N/A,FALSE,"EstgD";#N/A,#N/A,FALSE,"PEngD"}</definedName>
    <definedName name="weq" localSheetId="11" hidden="1">{#N/A,#N/A,FALSE,"SumD";#N/A,#N/A,FALSE,"ElecD";#N/A,#N/A,FALSE,"MechD";#N/A,#N/A,FALSE,"GeotD";#N/A,#N/A,FALSE,"PrcsD";#N/A,#N/A,FALSE,"TunnD";#N/A,#N/A,FALSE,"CivlD";#N/A,#N/A,FALSE,"NtwkD";#N/A,#N/A,FALSE,"EstgD";#N/A,#N/A,FALSE,"PEngD"}</definedName>
    <definedName name="weq" localSheetId="7" hidden="1">{#N/A,#N/A,FALSE,"SumD";#N/A,#N/A,FALSE,"ElecD";#N/A,#N/A,FALSE,"MechD";#N/A,#N/A,FALSE,"GeotD";#N/A,#N/A,FALSE,"PrcsD";#N/A,#N/A,FALSE,"TunnD";#N/A,#N/A,FALSE,"CivlD";#N/A,#N/A,FALSE,"NtwkD";#N/A,#N/A,FALSE,"EstgD";#N/A,#N/A,FALSE,"PEngD"}</definedName>
    <definedName name="weq" localSheetId="18" hidden="1">{#N/A,#N/A,FALSE,"SumD";#N/A,#N/A,FALSE,"ElecD";#N/A,#N/A,FALSE,"MechD";#N/A,#N/A,FALSE,"GeotD";#N/A,#N/A,FALSE,"PrcsD";#N/A,#N/A,FALSE,"TunnD";#N/A,#N/A,FALSE,"CivlD";#N/A,#N/A,FALSE,"NtwkD";#N/A,#N/A,FALSE,"EstgD";#N/A,#N/A,FALSE,"PEngD"}</definedName>
    <definedName name="weq" localSheetId="3" hidden="1">{#N/A,#N/A,FALSE,"SumD";#N/A,#N/A,FALSE,"ElecD";#N/A,#N/A,FALSE,"MechD";#N/A,#N/A,FALSE,"GeotD";#N/A,#N/A,FALSE,"PrcsD";#N/A,#N/A,FALSE,"TunnD";#N/A,#N/A,FALSE,"CivlD";#N/A,#N/A,FALSE,"NtwkD";#N/A,#N/A,FALSE,"EstgD";#N/A,#N/A,FALSE,"PEngD"}</definedName>
    <definedName name="weq" localSheetId="8"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9" hidden="1">{#N/A,#N/A,TRUE,"Cover";#N/A,#N/A,TRUE,"Conts";#N/A,#N/A,TRUE,"VOS";#N/A,#N/A,TRUE,"Warrington";#N/A,#N/A,TRUE,"Widnes"}</definedName>
    <definedName name="wert" localSheetId="4" hidden="1">{#N/A,#N/A,TRUE,"Cover";#N/A,#N/A,TRUE,"Conts";#N/A,#N/A,TRUE,"VOS";#N/A,#N/A,TRUE,"Warrington";#N/A,#N/A,TRUE,"Widnes"}</definedName>
    <definedName name="wert" localSheetId="19" hidden="1">{#N/A,#N/A,TRUE,"Cover";#N/A,#N/A,TRUE,"Conts";#N/A,#N/A,TRUE,"VOS";#N/A,#N/A,TRUE,"Warrington";#N/A,#N/A,TRUE,"Widnes"}</definedName>
    <definedName name="wert" localSheetId="11" hidden="1">{#N/A,#N/A,TRUE,"Cover";#N/A,#N/A,TRUE,"Conts";#N/A,#N/A,TRUE,"VOS";#N/A,#N/A,TRUE,"Warrington";#N/A,#N/A,TRUE,"Widnes"}</definedName>
    <definedName name="wert" localSheetId="7" hidden="1">{#N/A,#N/A,TRUE,"Cover";#N/A,#N/A,TRUE,"Conts";#N/A,#N/A,TRUE,"VOS";#N/A,#N/A,TRUE,"Warrington";#N/A,#N/A,TRUE,"Widnes"}</definedName>
    <definedName name="wert" localSheetId="18" hidden="1">{#N/A,#N/A,TRUE,"Cover";#N/A,#N/A,TRUE,"Conts";#N/A,#N/A,TRUE,"VOS";#N/A,#N/A,TRUE,"Warrington";#N/A,#N/A,TRUE,"Widnes"}</definedName>
    <definedName name="wert" localSheetId="3" hidden="1">{#N/A,#N/A,TRUE,"Cover";#N/A,#N/A,TRUE,"Conts";#N/A,#N/A,TRUE,"VOS";#N/A,#N/A,TRUE,"Warrington";#N/A,#N/A,TRUE,"Widnes"}</definedName>
    <definedName name="wert" localSheetId="8" hidden="1">{#N/A,#N/A,TRUE,"Cover";#N/A,#N/A,TRUE,"Conts";#N/A,#N/A,TRUE,"VOS";#N/A,#N/A,TRUE,"Warrington";#N/A,#N/A,TRUE,"Widnes"}</definedName>
    <definedName name="wert" hidden="1">{#N/A,#N/A,TRUE,"Cover";#N/A,#N/A,TRUE,"Conts";#N/A,#N/A,TRUE,"VOS";#N/A,#N/A,TRUE,"Warrington";#N/A,#N/A,TRUE,"Widnes"}</definedName>
    <definedName name="wetjy" localSheetId="9" hidden="1">{#N/A,#N/A,TRUE,"Cover";#N/A,#N/A,TRUE,"Conts";#N/A,#N/A,TRUE,"VOS";#N/A,#N/A,TRUE,"Warrington";#N/A,#N/A,TRUE,"Widnes"}</definedName>
    <definedName name="wetjy" localSheetId="4" hidden="1">{#N/A,#N/A,TRUE,"Cover";#N/A,#N/A,TRUE,"Conts";#N/A,#N/A,TRUE,"VOS";#N/A,#N/A,TRUE,"Warrington";#N/A,#N/A,TRUE,"Widnes"}</definedName>
    <definedName name="wetjy" localSheetId="19" hidden="1">{#N/A,#N/A,TRUE,"Cover";#N/A,#N/A,TRUE,"Conts";#N/A,#N/A,TRUE,"VOS";#N/A,#N/A,TRUE,"Warrington";#N/A,#N/A,TRUE,"Widnes"}</definedName>
    <definedName name="wetjy" localSheetId="11" hidden="1">{#N/A,#N/A,TRUE,"Cover";#N/A,#N/A,TRUE,"Conts";#N/A,#N/A,TRUE,"VOS";#N/A,#N/A,TRUE,"Warrington";#N/A,#N/A,TRUE,"Widnes"}</definedName>
    <definedName name="wetjy" localSheetId="7" hidden="1">{#N/A,#N/A,TRUE,"Cover";#N/A,#N/A,TRUE,"Conts";#N/A,#N/A,TRUE,"VOS";#N/A,#N/A,TRUE,"Warrington";#N/A,#N/A,TRUE,"Widnes"}</definedName>
    <definedName name="wetjy" localSheetId="18" hidden="1">{#N/A,#N/A,TRUE,"Cover";#N/A,#N/A,TRUE,"Conts";#N/A,#N/A,TRUE,"VOS";#N/A,#N/A,TRUE,"Warrington";#N/A,#N/A,TRUE,"Widnes"}</definedName>
    <definedName name="wetjy" localSheetId="3" hidden="1">{#N/A,#N/A,TRUE,"Cover";#N/A,#N/A,TRUE,"Conts";#N/A,#N/A,TRUE,"VOS";#N/A,#N/A,TRUE,"Warrington";#N/A,#N/A,TRUE,"Widnes"}</definedName>
    <definedName name="wetjy" localSheetId="8" hidden="1">{#N/A,#N/A,TRUE,"Cover";#N/A,#N/A,TRUE,"Conts";#N/A,#N/A,TRUE,"VOS";#N/A,#N/A,TRUE,"Warrington";#N/A,#N/A,TRUE,"Widnes"}</definedName>
    <definedName name="wetjy" hidden="1">{#N/A,#N/A,TRUE,"Cover";#N/A,#N/A,TRUE,"Conts";#N/A,#N/A,TRUE,"VOS";#N/A,#N/A,TRUE,"Warrington";#N/A,#N/A,TRUE,"Widnes"}</definedName>
    <definedName name="wetyrutu" localSheetId="9" hidden="1">{#N/A,#N/A,TRUE,"Cover";#N/A,#N/A,TRUE,"Conts";#N/A,#N/A,TRUE,"VOS";#N/A,#N/A,TRUE,"Warrington";#N/A,#N/A,TRUE,"Widnes"}</definedName>
    <definedName name="wetyrutu" localSheetId="4" hidden="1">{#N/A,#N/A,TRUE,"Cover";#N/A,#N/A,TRUE,"Conts";#N/A,#N/A,TRUE,"VOS";#N/A,#N/A,TRUE,"Warrington";#N/A,#N/A,TRUE,"Widnes"}</definedName>
    <definedName name="wetyrutu" localSheetId="19" hidden="1">{#N/A,#N/A,TRUE,"Cover";#N/A,#N/A,TRUE,"Conts";#N/A,#N/A,TRUE,"VOS";#N/A,#N/A,TRUE,"Warrington";#N/A,#N/A,TRUE,"Widnes"}</definedName>
    <definedName name="wetyrutu" localSheetId="11" hidden="1">{#N/A,#N/A,TRUE,"Cover";#N/A,#N/A,TRUE,"Conts";#N/A,#N/A,TRUE,"VOS";#N/A,#N/A,TRUE,"Warrington";#N/A,#N/A,TRUE,"Widnes"}</definedName>
    <definedName name="wetyrutu" localSheetId="7" hidden="1">{#N/A,#N/A,TRUE,"Cover";#N/A,#N/A,TRUE,"Conts";#N/A,#N/A,TRUE,"VOS";#N/A,#N/A,TRUE,"Warrington";#N/A,#N/A,TRUE,"Widnes"}</definedName>
    <definedName name="wetyrutu" localSheetId="18" hidden="1">{#N/A,#N/A,TRUE,"Cover";#N/A,#N/A,TRUE,"Conts";#N/A,#N/A,TRUE,"VOS";#N/A,#N/A,TRUE,"Warrington";#N/A,#N/A,TRUE,"Widnes"}</definedName>
    <definedName name="wetyrutu" localSheetId="3" hidden="1">{#N/A,#N/A,TRUE,"Cover";#N/A,#N/A,TRUE,"Conts";#N/A,#N/A,TRUE,"VOS";#N/A,#N/A,TRUE,"Warrington";#N/A,#N/A,TRUE,"Widnes"}</definedName>
    <definedName name="wetyrutu" localSheetId="8" hidden="1">{#N/A,#N/A,TRUE,"Cover";#N/A,#N/A,TRUE,"Conts";#N/A,#N/A,TRUE,"VOS";#N/A,#N/A,TRUE,"Warrington";#N/A,#N/A,TRUE,"Widnes"}</definedName>
    <definedName name="wetyrutu" hidden="1">{#N/A,#N/A,TRUE,"Cover";#N/A,#N/A,TRUE,"Conts";#N/A,#N/A,TRUE,"VOS";#N/A,#N/A,TRUE,"Warrington";#N/A,#N/A,TRUE,"Widnes"}</definedName>
    <definedName name="WGEW" localSheetId="19" hidden="1">{#N/A,#N/A,TRUE,"Cover";#N/A,#N/A,TRUE,"Conts";#N/A,#N/A,TRUE,"VOS";#N/A,#N/A,TRUE,"Warrington";#N/A,#N/A,TRUE,"Widnes"}</definedName>
    <definedName name="WGEW" localSheetId="11" hidden="1">{#N/A,#N/A,TRUE,"Cover";#N/A,#N/A,TRUE,"Conts";#N/A,#N/A,TRUE,"VOS";#N/A,#N/A,TRUE,"Warrington";#N/A,#N/A,TRUE,"Widnes"}</definedName>
    <definedName name="WGEW" localSheetId="18" hidden="1">{#N/A,#N/A,TRUE,"Cover";#N/A,#N/A,TRUE,"Conts";#N/A,#N/A,TRUE,"VOS";#N/A,#N/A,TRUE,"Warrington";#N/A,#N/A,TRUE,"Widnes"}</definedName>
    <definedName name="WGEW" hidden="1">{#N/A,#N/A,TRUE,"Cover";#N/A,#N/A,TRUE,"Conts";#N/A,#N/A,TRUE,"VOS";#N/A,#N/A,TRUE,"Warrington";#N/A,#N/A,TRUE,"Widnes"}</definedName>
    <definedName name="wgWE" localSheetId="19" hidden="1">{#N/A,#N/A,TRUE,"Cover";#N/A,#N/A,TRUE,"Conts";#N/A,#N/A,TRUE,"VOS";#N/A,#N/A,TRUE,"Warrington";#N/A,#N/A,TRUE,"Widnes"}</definedName>
    <definedName name="wgWE" localSheetId="11" hidden="1">{#N/A,#N/A,TRUE,"Cover";#N/A,#N/A,TRUE,"Conts";#N/A,#N/A,TRUE,"VOS";#N/A,#N/A,TRUE,"Warrington";#N/A,#N/A,TRUE,"Widnes"}</definedName>
    <definedName name="wgWE" localSheetId="18" hidden="1">{#N/A,#N/A,TRUE,"Cover";#N/A,#N/A,TRUE,"Conts";#N/A,#N/A,TRUE,"VOS";#N/A,#N/A,TRUE,"Warrington";#N/A,#N/A,TRUE,"Widnes"}</definedName>
    <definedName name="wgWE" hidden="1">{#N/A,#N/A,TRUE,"Cover";#N/A,#N/A,TRUE,"Conts";#N/A,#N/A,TRUE,"VOS";#N/A,#N/A,TRUE,"Warrington";#N/A,#N/A,TRUE,"Widnes"}</definedName>
    <definedName name="WINDOWS__AND__EXTERNAL__DOORS" localSheetId="9">'[16]Build-up'!#REF!</definedName>
    <definedName name="WINDOWS__AND__EXTERNAL__DOORS">'[16]Build-up'!#REF!</definedName>
    <definedName name="WP">#REF!</definedName>
    <definedName name="wqer" localSheetId="9" hidden="1">{#N/A,#N/A,TRUE,"Cover";#N/A,#N/A,TRUE,"Conts";#N/A,#N/A,TRUE,"VOS";#N/A,#N/A,TRUE,"Warrington";#N/A,#N/A,TRUE,"Widnes"}</definedName>
    <definedName name="wqer" localSheetId="4" hidden="1">{#N/A,#N/A,TRUE,"Cover";#N/A,#N/A,TRUE,"Conts";#N/A,#N/A,TRUE,"VOS";#N/A,#N/A,TRUE,"Warrington";#N/A,#N/A,TRUE,"Widnes"}</definedName>
    <definedName name="wqer" localSheetId="19" hidden="1">{#N/A,#N/A,TRUE,"Cover";#N/A,#N/A,TRUE,"Conts";#N/A,#N/A,TRUE,"VOS";#N/A,#N/A,TRUE,"Warrington";#N/A,#N/A,TRUE,"Widnes"}</definedName>
    <definedName name="wqer" localSheetId="11" hidden="1">{#N/A,#N/A,TRUE,"Cover";#N/A,#N/A,TRUE,"Conts";#N/A,#N/A,TRUE,"VOS";#N/A,#N/A,TRUE,"Warrington";#N/A,#N/A,TRUE,"Widnes"}</definedName>
    <definedName name="wqer" localSheetId="7" hidden="1">{#N/A,#N/A,TRUE,"Cover";#N/A,#N/A,TRUE,"Conts";#N/A,#N/A,TRUE,"VOS";#N/A,#N/A,TRUE,"Warrington";#N/A,#N/A,TRUE,"Widnes"}</definedName>
    <definedName name="wqer" localSheetId="18" hidden="1">{#N/A,#N/A,TRUE,"Cover";#N/A,#N/A,TRUE,"Conts";#N/A,#N/A,TRUE,"VOS";#N/A,#N/A,TRUE,"Warrington";#N/A,#N/A,TRUE,"Widnes"}</definedName>
    <definedName name="wqer" localSheetId="3" hidden="1">{#N/A,#N/A,TRUE,"Cover";#N/A,#N/A,TRUE,"Conts";#N/A,#N/A,TRUE,"VOS";#N/A,#N/A,TRUE,"Warrington";#N/A,#N/A,TRUE,"Widnes"}</definedName>
    <definedName name="wqer" localSheetId="8" hidden="1">{#N/A,#N/A,TRUE,"Cover";#N/A,#N/A,TRUE,"Conts";#N/A,#N/A,TRUE,"VOS";#N/A,#N/A,TRUE,"Warrington";#N/A,#N/A,TRUE,"Widnes"}</definedName>
    <definedName name="wqer" hidden="1">{#N/A,#N/A,TRUE,"Cover";#N/A,#N/A,TRUE,"Conts";#N/A,#N/A,TRUE,"VOS";#N/A,#N/A,TRUE,"Warrington";#N/A,#N/A,TRUE,"Widnes"}</definedName>
    <definedName name="wrn.age._.ihzarat." localSheetId="19" hidden="1">{#N/A,#N/A,FALSE,"ihz. icmal";#N/A,#N/A,FALSE,"avans";#N/A,#N/A,FALSE,"mal_FF_icm";#N/A,#N/A,FALSE,"fat_ihz";#N/A,#N/A,FALSE,"söz_fiy_fark";#N/A,#N/A,FALSE,"kap2"}</definedName>
    <definedName name="wrn.age._.ihzarat." localSheetId="11" hidden="1">{#N/A,#N/A,FALSE,"ihz. icmal";#N/A,#N/A,FALSE,"avans";#N/A,#N/A,FALSE,"mal_FF_icm";#N/A,#N/A,FALSE,"fat_ihz";#N/A,#N/A,FALSE,"söz_fiy_fark";#N/A,#N/A,FALSE,"kap2"}</definedName>
    <definedName name="wrn.age._.ihzarat." localSheetId="18" hidden="1">{#N/A,#N/A,FALSE,"ihz. icmal";#N/A,#N/A,FALSE,"avans";#N/A,#N/A,FALSE,"mal_FF_icm";#N/A,#N/A,FALSE,"fat_ihz";#N/A,#N/A,FALSE,"söz_fiy_fark";#N/A,#N/A,FALSE,"kap2"}</definedName>
    <definedName name="wrn.age._.ihzarat." hidden="1">{#N/A,#N/A,FALSE,"ihz. icmal";#N/A,#N/A,FALSE,"avans";#N/A,#N/A,FALSE,"mal_FF_icm";#N/A,#N/A,FALSE,"fat_ihz";#N/A,#N/A,FALSE,"söz_fiy_fark";#N/A,#N/A,FALSE,"kap2"}</definedName>
    <definedName name="wrn.age._.imalat." localSheetId="19"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wrn.age._.imalat." localSheetId="11"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wrn.age._.imalat." localSheetId="18"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wrn.age._.imalat."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wrn.all." localSheetId="9" hidden="1">{#N/A,#N/A,FALSE,"Pricing";#N/A,#N/A,FALSE,"Summary";#N/A,#N/A,FALSE,"CompProd";#N/A,#N/A,FALSE,"CompJobhrs";#N/A,#N/A,FALSE,"Escalation";#N/A,#N/A,FALSE,"Contingency";#N/A,#N/A,FALSE,"GM";#N/A,#N/A,FALSE,"CompWage";#N/A,#N/A,FALSE,"costSum"}</definedName>
    <definedName name="wrn.all." localSheetId="4" hidden="1">{#N/A,#N/A,FALSE,"Pricing";#N/A,#N/A,FALSE,"Summary";#N/A,#N/A,FALSE,"CompProd";#N/A,#N/A,FALSE,"CompJobhrs";#N/A,#N/A,FALSE,"Escalation";#N/A,#N/A,FALSE,"Contingency";#N/A,#N/A,FALSE,"GM";#N/A,#N/A,FALSE,"CompWage";#N/A,#N/A,FALSE,"costSum"}</definedName>
    <definedName name="wrn.all." localSheetId="19" hidden="1">{#N/A,#N/A,FALSE,"Pricing";#N/A,#N/A,FALSE,"Summary";#N/A,#N/A,FALSE,"CompProd";#N/A,#N/A,FALSE,"CompJobhrs";#N/A,#N/A,FALSE,"Escalation";#N/A,#N/A,FALSE,"Contingency";#N/A,#N/A,FALSE,"GM";#N/A,#N/A,FALSE,"CompWage";#N/A,#N/A,FALSE,"costSum"}</definedName>
    <definedName name="wrn.all." localSheetId="11" hidden="1">{#N/A,#N/A,FALSE,"Pricing";#N/A,#N/A,FALSE,"Summary";#N/A,#N/A,FALSE,"CompProd";#N/A,#N/A,FALSE,"CompJobhrs";#N/A,#N/A,FALSE,"Escalation";#N/A,#N/A,FALSE,"Contingency";#N/A,#N/A,FALSE,"GM";#N/A,#N/A,FALSE,"CompWage";#N/A,#N/A,FALSE,"costSum"}</definedName>
    <definedName name="wrn.all." localSheetId="7" hidden="1">{#N/A,#N/A,FALSE,"Pricing";#N/A,#N/A,FALSE,"Summary";#N/A,#N/A,FALSE,"CompProd";#N/A,#N/A,FALSE,"CompJobhrs";#N/A,#N/A,FALSE,"Escalation";#N/A,#N/A,FALSE,"Contingency";#N/A,#N/A,FALSE,"GM";#N/A,#N/A,FALSE,"CompWage";#N/A,#N/A,FALSE,"costSum"}</definedName>
    <definedName name="wrn.all." localSheetId="18" hidden="1">{#N/A,#N/A,FALSE,"Pricing";#N/A,#N/A,FALSE,"Summary";#N/A,#N/A,FALSE,"CompProd";#N/A,#N/A,FALSE,"CompJobhrs";#N/A,#N/A,FALSE,"Escalation";#N/A,#N/A,FALSE,"Contingency";#N/A,#N/A,FALSE,"GM";#N/A,#N/A,FALSE,"CompWage";#N/A,#N/A,FALSE,"costSum"}</definedName>
    <definedName name="wrn.all." localSheetId="3" hidden="1">{#N/A,#N/A,FALSE,"Pricing";#N/A,#N/A,FALSE,"Summary";#N/A,#N/A,FALSE,"CompProd";#N/A,#N/A,FALSE,"CompJobhrs";#N/A,#N/A,FALSE,"Escalation";#N/A,#N/A,FALSE,"Contingency";#N/A,#N/A,FALSE,"GM";#N/A,#N/A,FALSE,"CompWage";#N/A,#N/A,FALSE,"costSum"}</definedName>
    <definedName name="wrn.all." localSheetId="8"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9" hidden="1">{#N/A,#N/A,FALSE,"Primary";#N/A,#N/A,FALSE,"Secondary";#N/A,#N/A,FALSE,"Latent";#N/A,#N/A,FALSE,"Demand Inputs";#N/A,#N/A,FALSE,"Supply Addn";#N/A,#N/A,FALSE,"Mkt Pen"}</definedName>
    <definedName name="wrn.All._.Inputs." localSheetId="4" hidden="1">{#N/A,#N/A,FALSE,"Primary";#N/A,#N/A,FALSE,"Secondary";#N/A,#N/A,FALSE,"Latent";#N/A,#N/A,FALSE,"Demand Inputs";#N/A,#N/A,FALSE,"Supply Addn";#N/A,#N/A,FALSE,"Mkt Pen"}</definedName>
    <definedName name="wrn.All._.Inputs." localSheetId="19" hidden="1">{#N/A,#N/A,FALSE,"Primary";#N/A,#N/A,FALSE,"Secondary";#N/A,#N/A,FALSE,"Latent";#N/A,#N/A,FALSE,"Demand Inputs";#N/A,#N/A,FALSE,"Supply Addn";#N/A,#N/A,FALSE,"Mkt Pen"}</definedName>
    <definedName name="wrn.All._.Inputs." localSheetId="11" hidden="1">{#N/A,#N/A,FALSE,"Primary";#N/A,#N/A,FALSE,"Secondary";#N/A,#N/A,FALSE,"Latent";#N/A,#N/A,FALSE,"Demand Inputs";#N/A,#N/A,FALSE,"Supply Addn";#N/A,#N/A,FALSE,"Mkt Pen"}</definedName>
    <definedName name="wrn.All._.Inputs." localSheetId="7" hidden="1">{#N/A,#N/A,FALSE,"Primary";#N/A,#N/A,FALSE,"Secondary";#N/A,#N/A,FALSE,"Latent";#N/A,#N/A,FALSE,"Demand Inputs";#N/A,#N/A,FALSE,"Supply Addn";#N/A,#N/A,FALSE,"Mkt Pen"}</definedName>
    <definedName name="wrn.All._.Inputs." localSheetId="18" hidden="1">{#N/A,#N/A,FALSE,"Primary";#N/A,#N/A,FALSE,"Secondary";#N/A,#N/A,FALSE,"Latent";#N/A,#N/A,FALSE,"Demand Inputs";#N/A,#N/A,FALSE,"Supply Addn";#N/A,#N/A,FALSE,"Mkt Pen"}</definedName>
    <definedName name="wrn.All._.Inputs." localSheetId="3" hidden="1">{#N/A,#N/A,FALSE,"Primary";#N/A,#N/A,FALSE,"Secondary";#N/A,#N/A,FALSE,"Latent";#N/A,#N/A,FALSE,"Demand Inputs";#N/A,#N/A,FALSE,"Supply Addn";#N/A,#N/A,FALSE,"Mkt Pen"}</definedName>
    <definedName name="wrn.All._.Inputs." localSheetId="8"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9" hidden="1">{#N/A,#N/A,FALSE,"Summary";#N/A,#N/A,FALSE,"3TJ";#N/A,#N/A,FALSE,"3TN";#N/A,#N/A,FALSE,"3TP";#N/A,#N/A,FALSE,"3SJ";#N/A,#N/A,FALSE,"3CJ";#N/A,#N/A,FALSE,"3CN";#N/A,#N/A,FALSE,"3CP";#N/A,#N/A,FALSE,"3A"}</definedName>
    <definedName name="wrn.all._.lines." localSheetId="4" hidden="1">{#N/A,#N/A,FALSE,"Summary";#N/A,#N/A,FALSE,"3TJ";#N/A,#N/A,FALSE,"3TN";#N/A,#N/A,FALSE,"3TP";#N/A,#N/A,FALSE,"3SJ";#N/A,#N/A,FALSE,"3CJ";#N/A,#N/A,FALSE,"3CN";#N/A,#N/A,FALSE,"3CP";#N/A,#N/A,FALSE,"3A"}</definedName>
    <definedName name="wrn.all._.lines." localSheetId="19" hidden="1">{#N/A,#N/A,FALSE,"Summary";#N/A,#N/A,FALSE,"3TJ";#N/A,#N/A,FALSE,"3TN";#N/A,#N/A,FALSE,"3TP";#N/A,#N/A,FALSE,"3SJ";#N/A,#N/A,FALSE,"3CJ";#N/A,#N/A,FALSE,"3CN";#N/A,#N/A,FALSE,"3CP";#N/A,#N/A,FALSE,"3A"}</definedName>
    <definedName name="wrn.all._.lines." localSheetId="11" hidden="1">{#N/A,#N/A,FALSE,"Summary";#N/A,#N/A,FALSE,"3TJ";#N/A,#N/A,FALSE,"3TN";#N/A,#N/A,FALSE,"3TP";#N/A,#N/A,FALSE,"3SJ";#N/A,#N/A,FALSE,"3CJ";#N/A,#N/A,FALSE,"3CN";#N/A,#N/A,FALSE,"3CP";#N/A,#N/A,FALSE,"3A"}</definedName>
    <definedName name="wrn.all._.lines." localSheetId="7" hidden="1">{#N/A,#N/A,FALSE,"Summary";#N/A,#N/A,FALSE,"3TJ";#N/A,#N/A,FALSE,"3TN";#N/A,#N/A,FALSE,"3TP";#N/A,#N/A,FALSE,"3SJ";#N/A,#N/A,FALSE,"3CJ";#N/A,#N/A,FALSE,"3CN";#N/A,#N/A,FALSE,"3CP";#N/A,#N/A,FALSE,"3A"}</definedName>
    <definedName name="wrn.all._.lines." localSheetId="18" hidden="1">{#N/A,#N/A,FALSE,"Summary";#N/A,#N/A,FALSE,"3TJ";#N/A,#N/A,FALSE,"3TN";#N/A,#N/A,FALSE,"3TP";#N/A,#N/A,FALSE,"3SJ";#N/A,#N/A,FALSE,"3CJ";#N/A,#N/A,FALSE,"3CN";#N/A,#N/A,FALSE,"3CP";#N/A,#N/A,FALSE,"3A"}</definedName>
    <definedName name="wrn.all._.lines." localSheetId="3" hidden="1">{#N/A,#N/A,FALSE,"Summary";#N/A,#N/A,FALSE,"3TJ";#N/A,#N/A,FALSE,"3TN";#N/A,#N/A,FALSE,"3TP";#N/A,#N/A,FALSE,"3SJ";#N/A,#N/A,FALSE,"3CJ";#N/A,#N/A,FALSE,"3CN";#N/A,#N/A,FALSE,"3CP";#N/A,#N/A,FALSE,"3A"}</definedName>
    <definedName name="wrn.all._.lines." localSheetId="8"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rbara._.Modular._.Indirects." localSheetId="19" hidden="1">{#N/A,#N/A,FALSE,"COVER";#N/A,#N/A,FALSE,"RECAP";#N/A,#N/A,FALSE,"SANTA BARBARA NONMANUAL";#N/A,#N/A,FALSE,"CEQUIP";#N/A,#N/A,FALSE,"WRATE";#N/A,#N/A,FALSE,"INDIRECT";#N/A,#N/A,FALSE,"TRAIN";#N/A,#N/A,FALSE,"MANLOADED SCHEDULE"}</definedName>
    <definedName name="wrn.Barbara._.Modular._.Indirects." localSheetId="11" hidden="1">{#N/A,#N/A,FALSE,"COVER";#N/A,#N/A,FALSE,"RECAP";#N/A,#N/A,FALSE,"SANTA BARBARA NONMANUAL";#N/A,#N/A,FALSE,"CEQUIP";#N/A,#N/A,FALSE,"WRATE";#N/A,#N/A,FALSE,"INDIRECT";#N/A,#N/A,FALSE,"TRAIN";#N/A,#N/A,FALSE,"MANLOADED SCHEDULE"}</definedName>
    <definedName name="wrn.Barbara._.Modular._.Indirects." localSheetId="18" hidden="1">{#N/A,#N/A,FALSE,"COVER";#N/A,#N/A,FALSE,"RECAP";#N/A,#N/A,FALSE,"SANTA BARBARA NONMANUAL";#N/A,#N/A,FALSE,"CEQUIP";#N/A,#N/A,FALSE,"WRATE";#N/A,#N/A,FALSE,"INDIRECT";#N/A,#N/A,FALSE,"TRAIN";#N/A,#N/A,FALSE,"MANLOADED SCHEDULE"}</definedName>
    <definedName name="wrn.Barbara._.Modular._.Indirects." hidden="1">{#N/A,#N/A,FALSE,"COVER";#N/A,#N/A,FALSE,"RECAP";#N/A,#N/A,FALSE,"SANTA BARBARA NONMANUAL";#N/A,#N/A,FALSE,"CEQUIP";#N/A,#N/A,FALSE,"WRATE";#N/A,#N/A,FALSE,"INDIRECT";#N/A,#N/A,FALSE,"TRAIN";#N/A,#N/A,FALSE,"MANLOADED SCHEDULE"}</definedName>
    <definedName name="wrn.BaseYearDemand." localSheetId="9" hidden="1">{"Base Year Demand",#N/A,FALSE,"Demand-Base Year"}</definedName>
    <definedName name="wrn.BaseYearDemand." localSheetId="4" hidden="1">{"Base Year Demand",#N/A,FALSE,"Demand-Base Year"}</definedName>
    <definedName name="wrn.BaseYearDemand." localSheetId="19" hidden="1">{"Base Year Demand",#N/A,FALSE,"Demand-Base Year"}</definedName>
    <definedName name="wrn.BaseYearDemand." localSheetId="11" hidden="1">{"Base Year Demand",#N/A,FALSE,"Demand-Base Year"}</definedName>
    <definedName name="wrn.BaseYearDemand." localSheetId="7" hidden="1">{"Base Year Demand",#N/A,FALSE,"Demand-Base Year"}</definedName>
    <definedName name="wrn.BaseYearDemand." localSheetId="18" hidden="1">{"Base Year Demand",#N/A,FALSE,"Demand-Base Year"}</definedName>
    <definedName name="wrn.BaseYearDemand." localSheetId="3" hidden="1">{"Base Year Demand",#N/A,FALSE,"Demand-Base Year"}</definedName>
    <definedName name="wrn.BaseYearDemand." localSheetId="8" hidden="1">{"Base Year Demand",#N/A,FALSE,"Demand-Base Year"}</definedName>
    <definedName name="wrn.BaseYearDemand." hidden="1">{"Base Year Demand",#N/A,FALSE,"Demand-Base Year"}</definedName>
    <definedName name="wrn.bh." localSheetId="19" hidden="1">{#N/A,#N/A,FALSE,"TELEFON"}</definedName>
    <definedName name="wrn.bh." localSheetId="11" hidden="1">{#N/A,#N/A,FALSE,"TELEFON"}</definedName>
    <definedName name="wrn.bh." localSheetId="18" hidden="1">{#N/A,#N/A,FALSE,"TELEFON"}</definedName>
    <definedName name="wrn.bh." hidden="1">{#N/A,#N/A,FALSE,"TELEFON"}</definedName>
    <definedName name="wrn.bh1." localSheetId="19" hidden="1">{#N/A,#N/A,FALSE,"TELEFON"}</definedName>
    <definedName name="wrn.bh1." localSheetId="11" hidden="1">{#N/A,#N/A,FALSE,"TELEFON"}</definedName>
    <definedName name="wrn.bh1." localSheetId="18" hidden="1">{#N/A,#N/A,FALSE,"TELEFON"}</definedName>
    <definedName name="wrn.bh1." hidden="1">{#N/A,#N/A,FALSE,"TELEFON"}</definedName>
    <definedName name="wrn.Both._.Outputs." localSheetId="9" hidden="1">{"LTV Output",#N/A,FALSE,"Output";"DCR Output",#N/A,FALSE,"Output"}</definedName>
    <definedName name="wrn.Both._.Outputs." localSheetId="4" hidden="1">{"LTV Output",#N/A,FALSE,"Output";"DCR Output",#N/A,FALSE,"Output"}</definedName>
    <definedName name="wrn.Both._.Outputs." localSheetId="19" hidden="1">{"LTV Output",#N/A,FALSE,"Output";"DCR Output",#N/A,FALSE,"Output"}</definedName>
    <definedName name="wrn.Both._.Outputs." localSheetId="11" hidden="1">{"LTV Output",#N/A,FALSE,"Output";"DCR Output",#N/A,FALSE,"Output"}</definedName>
    <definedName name="wrn.Both._.Outputs." localSheetId="7" hidden="1">{"LTV Output",#N/A,FALSE,"Output";"DCR Output",#N/A,FALSE,"Output"}</definedName>
    <definedName name="wrn.Both._.Outputs." localSheetId="18" hidden="1">{"LTV Output",#N/A,FALSE,"Output";"DCR Output",#N/A,FALSE,"Output"}</definedName>
    <definedName name="wrn.Both._.Outputs." localSheetId="3" hidden="1">{"LTV Output",#N/A,FALSE,"Output";"DCR Output",#N/A,FALSE,"Output"}</definedName>
    <definedName name="wrn.Both._.Outputs." localSheetId="8" hidden="1">{"LTV Output",#N/A,FALSE,"Output";"DCR Output",#N/A,FALSE,"Output"}</definedName>
    <definedName name="wrn.Both._.Outputs." hidden="1">{"LTV Output",#N/A,FALSE,"Output";"DCR Output",#N/A,FALSE,"Output"}</definedName>
    <definedName name="wrn.CHIEF._.REVIEW." localSheetId="19" hidden="1">{#N/A,#N/A,FALSE,"Q&amp;AE";#N/A,#N/A,FALSE,"Params";#N/A,#N/A,FALSE,"ReconE";#N/A,#N/A,FALSE,"CostCompE";#N/A,#N/A,FALSE,"SummaryE";#N/A,#N/A,FALSE,"Detail";#N/A,#N/A,FALSE,"PayItem"}</definedName>
    <definedName name="wrn.CHIEF._.REVIEW." localSheetId="11" hidden="1">{#N/A,#N/A,FALSE,"Q&amp;AE";#N/A,#N/A,FALSE,"Params";#N/A,#N/A,FALSE,"ReconE";#N/A,#N/A,FALSE,"CostCompE";#N/A,#N/A,FALSE,"SummaryE";#N/A,#N/A,FALSE,"Detail";#N/A,#N/A,FALSE,"PayItem"}</definedName>
    <definedName name="wrn.CHIEF._.REVIEW." localSheetId="18" hidden="1">{#N/A,#N/A,FALSE,"Q&amp;AE";#N/A,#N/A,FALSE,"Params";#N/A,#N/A,FALSE,"ReconE";#N/A,#N/A,FALSE,"CostCompE";#N/A,#N/A,FALSE,"SummaryE";#N/A,#N/A,FALSE,"Detail";#N/A,#N/A,FALSE,"PayItem"}</definedName>
    <definedName name="wrn.CHIEF._.REVIEW." hidden="1">{#N/A,#N/A,FALSE,"Q&amp;AE";#N/A,#N/A,FALSE,"Params";#N/A,#N/A,FALSE,"ReconE";#N/A,#N/A,FALSE,"CostCompE";#N/A,#N/A,FALSE,"SummaryE";#N/A,#N/A,FALSE,"Detail";#N/A,#N/A,FALSE,"PayItem"}</definedName>
    <definedName name="wrn.CIRCUITS." localSheetId="19" hidden="1">{"DBANK",#N/A,FALSE,"PriceE";"CKTS",#N/A,FALSE,"PriceE"}</definedName>
    <definedName name="wrn.CIRCUITS." localSheetId="11" hidden="1">{"DBANK",#N/A,FALSE,"PriceE";"CKTS",#N/A,FALSE,"PriceE"}</definedName>
    <definedName name="wrn.CIRCUITS." localSheetId="18" hidden="1">{"DBANK",#N/A,FALSE,"PriceE";"CKTS",#N/A,FALSE,"PriceE"}</definedName>
    <definedName name="wrn.CIRCUITS." hidden="1">{"DBANK",#N/A,FALSE,"PriceE";"CKTS",#N/A,FALSE,"PriceE"}</definedName>
    <definedName name="wrn.Complete._.Cost._.Sheet." localSheetId="9"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9"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8"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8"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st._.Summary." localSheetId="9" hidden="1">{"Cost Summary",#N/A,FALSE,"B";"Cost Detail 1",#N/A,FALSE,"C";"Cost Detail 2",#N/A,FALSE,"C"}</definedName>
    <definedName name="wrn.Cost._.Summary." localSheetId="19" hidden="1">{"Cost Summary",#N/A,FALSE,"B";"Cost Detail 1",#N/A,FALSE,"C";"Cost Detail 2",#N/A,FALSE,"C"}</definedName>
    <definedName name="wrn.Cost._.Summary." localSheetId="11" hidden="1">{"Cost Summary",#N/A,FALSE,"B";"Cost Detail 1",#N/A,FALSE,"C";"Cost Detail 2",#N/A,FALSE,"C"}</definedName>
    <definedName name="wrn.Cost._.Summary." localSheetId="18" hidden="1">{"Cost Summary",#N/A,FALSE,"B";"Cost Detail 1",#N/A,FALSE,"C";"Cost Detail 2",#N/A,FALSE,"C"}</definedName>
    <definedName name="wrn.Cost._.Summary." localSheetId="8" hidden="1">{"Cost Summary",#N/A,FALSE,"B";"Cost Detail 1",#N/A,FALSE,"C";"Cost Detail 2",#N/A,FALSE,"C"}</definedName>
    <definedName name="wrn.Cost._.Summary." hidden="1">{"Cost Summary",#N/A,FALSE,"B";"Cost Detail 1",#N/A,FALSE,"C";"Cost Detail 2",#N/A,FALSE,"C"}</definedName>
    <definedName name="wrn.COST_SHEETS." localSheetId="9" hidden="1">{#N/A,#N/A,FALSE,"WBS 1.06";#N/A,#N/A,FALSE,"WBS 1.14";#N/A,#N/A,FALSE,"WBS 1.17";#N/A,#N/A,FALSE,"WBS 1.18"}</definedName>
    <definedName name="wrn.COST_SHEETS." localSheetId="4" hidden="1">{#N/A,#N/A,FALSE,"WBS 1.06";#N/A,#N/A,FALSE,"WBS 1.14";#N/A,#N/A,FALSE,"WBS 1.17";#N/A,#N/A,FALSE,"WBS 1.18"}</definedName>
    <definedName name="wrn.COST_SHEETS." localSheetId="19" hidden="1">{#N/A,#N/A,FALSE,"WBS 1.06";#N/A,#N/A,FALSE,"WBS 1.14";#N/A,#N/A,FALSE,"WBS 1.17";#N/A,#N/A,FALSE,"WBS 1.18"}</definedName>
    <definedName name="wrn.COST_SHEETS." localSheetId="11" hidden="1">{#N/A,#N/A,FALSE,"WBS 1.06";#N/A,#N/A,FALSE,"WBS 1.14";#N/A,#N/A,FALSE,"WBS 1.17";#N/A,#N/A,FALSE,"WBS 1.18"}</definedName>
    <definedName name="wrn.COST_SHEETS." localSheetId="7" hidden="1">{#N/A,#N/A,FALSE,"WBS 1.06";#N/A,#N/A,FALSE,"WBS 1.14";#N/A,#N/A,FALSE,"WBS 1.17";#N/A,#N/A,FALSE,"WBS 1.18"}</definedName>
    <definedName name="wrn.COST_SHEETS." localSheetId="18" hidden="1">{#N/A,#N/A,FALSE,"WBS 1.06";#N/A,#N/A,FALSE,"WBS 1.14";#N/A,#N/A,FALSE,"WBS 1.17";#N/A,#N/A,FALSE,"WBS 1.18"}</definedName>
    <definedName name="wrn.COST_SHEETS." localSheetId="3" hidden="1">{#N/A,#N/A,FALSE,"WBS 1.06";#N/A,#N/A,FALSE,"WBS 1.14";#N/A,#N/A,FALSE,"WBS 1.17";#N/A,#N/A,FALSE,"WBS 1.18"}</definedName>
    <definedName name="wrn.COST_SHEETS." localSheetId="8" hidden="1">{#N/A,#N/A,FALSE,"WBS 1.06";#N/A,#N/A,FALSE,"WBS 1.14";#N/A,#N/A,FALSE,"WBS 1.17";#N/A,#N/A,FALSE,"WBS 1.18"}</definedName>
    <definedName name="wrn.COST_SHEETS." hidden="1">{#N/A,#N/A,FALSE,"WBS 1.06";#N/A,#N/A,FALSE,"WBS 1.14";#N/A,#N/A,FALSE,"WBS 1.17";#N/A,#N/A,FALSE,"WBS 1.18"}</definedName>
    <definedName name="wrn.D_Price._.List." localSheetId="19" hidden="1">{"D_Price list",#N/A,FALSE,"Sheet1"}</definedName>
    <definedName name="wrn.D_Price._.List." localSheetId="11" hidden="1">{"D_Price list",#N/A,FALSE,"Sheet1"}</definedName>
    <definedName name="wrn.D_Price._.List." localSheetId="18" hidden="1">{"D_Price list",#N/A,FALSE,"Sheet1"}</definedName>
    <definedName name="wrn.D_Price._.List." hidden="1">{"D_Price list",#N/A,FALSE,"Sheet1"}</definedName>
    <definedName name="wrn.DCR._.Output." localSheetId="9" hidden="1">{"DCR Output",#N/A,FALSE,"Output"}</definedName>
    <definedName name="wrn.DCR._.Output." localSheetId="4" hidden="1">{"DCR Output",#N/A,FALSE,"Output"}</definedName>
    <definedName name="wrn.DCR._.Output." localSheetId="19" hidden="1">{"DCR Output",#N/A,FALSE,"Output"}</definedName>
    <definedName name="wrn.DCR._.Output." localSheetId="11" hidden="1">{"DCR Output",#N/A,FALSE,"Output"}</definedName>
    <definedName name="wrn.DCR._.Output." localSheetId="7" hidden="1">{"DCR Output",#N/A,FALSE,"Output"}</definedName>
    <definedName name="wrn.DCR._.Output." localSheetId="18" hidden="1">{"DCR Output",#N/A,FALSE,"Output"}</definedName>
    <definedName name="wrn.DCR._.Output." localSheetId="3" hidden="1">{"DCR Output",#N/A,FALSE,"Output"}</definedName>
    <definedName name="wrn.DCR._.Output." localSheetId="8" hidden="1">{"DCR Output",#N/A,FALSE,"Output"}</definedName>
    <definedName name="wrn.DCR._.Output." hidden="1">{"DCR Output",#N/A,FALSE,"Output"}</definedName>
    <definedName name="wrn.Demand._.Calcs." localSheetId="9" hidden="1">{#N/A,#N/A,FALSE,"Demand Calcs"}</definedName>
    <definedName name="wrn.Demand._.Calcs." localSheetId="4" hidden="1">{#N/A,#N/A,FALSE,"Demand Calcs"}</definedName>
    <definedName name="wrn.Demand._.Calcs." localSheetId="19" hidden="1">{#N/A,#N/A,FALSE,"Demand Calcs"}</definedName>
    <definedName name="wrn.Demand._.Calcs." localSheetId="11" hidden="1">{#N/A,#N/A,FALSE,"Demand Calcs"}</definedName>
    <definedName name="wrn.Demand._.Calcs." localSheetId="7" hidden="1">{#N/A,#N/A,FALSE,"Demand Calcs"}</definedName>
    <definedName name="wrn.Demand._.Calcs." localSheetId="18" hidden="1">{#N/A,#N/A,FALSE,"Demand Calcs"}</definedName>
    <definedName name="wrn.Demand._.Calcs." localSheetId="3" hidden="1">{#N/A,#N/A,FALSE,"Demand Calcs"}</definedName>
    <definedName name="wrn.Demand._.Calcs." localSheetId="8" hidden="1">{#N/A,#N/A,FALSE,"Demand Calcs"}</definedName>
    <definedName name="wrn.Demand._.Calcs." hidden="1">{#N/A,#N/A,FALSE,"Demand Calcs"}</definedName>
    <definedName name="wrn.Demand._.Inputs." localSheetId="9" hidden="1">{#N/A,#N/A,FALSE,"Demand Inputs"}</definedName>
    <definedName name="wrn.Demand._.Inputs." localSheetId="4" hidden="1">{#N/A,#N/A,FALSE,"Demand Inputs"}</definedName>
    <definedName name="wrn.Demand._.Inputs." localSheetId="19" hidden="1">{#N/A,#N/A,FALSE,"Demand Inputs"}</definedName>
    <definedName name="wrn.Demand._.Inputs." localSheetId="11" hidden="1">{#N/A,#N/A,FALSE,"Demand Inputs"}</definedName>
    <definedName name="wrn.Demand._.Inputs." localSheetId="7" hidden="1">{#N/A,#N/A,FALSE,"Demand Inputs"}</definedName>
    <definedName name="wrn.Demand._.Inputs." localSheetId="18" hidden="1">{#N/A,#N/A,FALSE,"Demand Inputs"}</definedName>
    <definedName name="wrn.Demand._.Inputs." localSheetId="3" hidden="1">{#N/A,#N/A,FALSE,"Demand Inputs"}</definedName>
    <definedName name="wrn.Demand._.Inputs." localSheetId="8" hidden="1">{#N/A,#N/A,FALSE,"Demand Inputs"}</definedName>
    <definedName name="wrn.Demand._.Inputs." hidden="1">{#N/A,#N/A,FALSE,"Demand Inputs"}</definedName>
    <definedName name="wrn.dış." localSheetId="19"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dış." localSheetId="1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dış." localSheetId="18"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dış."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ekinci._.imalat." localSheetId="19" hidden="1">{#N/A,#N/A,TRUE,"ÝCMAL";#N/A,#N/A,TRUE,"22071CO";#N/A,#N/A,TRUE,"22072CO";#N/A,#N/A,TRUE,"22073CO";#N/A,#N/A,TRUE,"22074CK";#N/A,#N/A,TRUE,"22075CO";#N/A,#N/A,TRUE,"22076CO";#N/A,#N/A,TRUE,"22081BO";#N/A,#N/A,TRUE,"22082BO";#N/A,#N/A,TRUE,"22083BO";#N/A,#N/A,TRUE,"22084BO";#N/A,#N/A,TRUE,"22085BO";#N/A,#N/A,TRUE,"22086CO";#N/A,#N/A,TRUE,"22087CK";#N/A,#N/A,TRUE,"22091BO";#N/A,#N/A,TRUE,"22092BO";#N/A,#N/A,TRUE,"22093BO";#N/A,#N/A,TRUE,"22094BO";#N/A,#N/A,TRUE,"22095CO";#N/A,#N/A,TRUE,"22096CK";#N/A,#N/A,TRUE,"22101CO";#N/A,#N/A,TRUE,"22102CO";#N/A,#N/A,TRUE,"22103CO";#N/A,#N/A,TRUE,"22104CO";#N/A,#N/A,TRUE,"22106BK";#N/A,#N/A,TRUE,"22105CO";#N/A,#N/A,TRUE,"22106BK";#N/A,#N/A,TRUE,"22107BO";#N/A,#N/A,TRUE,"22131CK";#N/A,#N/A,TRUE,"22132CO";#N/A,#N/A,TRUE,"22133CO";#N/A,#N/A,TRUE,"22134CO";#N/A,#N/A,TRUE,"22141BK";#N/A,#N/A,TRUE,"22142BO";#N/A,#N/A,TRUE,"22143CO";#N/A,#N/A,TRUE,"22144CO";#N/A,#N/A,TRUE,"22145CO";#N/A,#N/A,TRUE,"22146CO";#N/A,#N/A,TRUE,"22161CO";#N/A,#N/A,TRUE,"22162CO";#N/A,#N/A,TRUE,"22163CK";#N/A,#N/A,TRUE,"22164CK";#N/A,#N/A,TRUE,"22165CO";#N/A,#N/A,TRUE,"22166CO";#N/A,#N/A,TRUE,"22167CO";#N/A,#N/A,TRUE,"22171CK";#N/A,#N/A,TRUE,"22172CO";#N/A,#N/A,TRUE,"22173CO";#N/A,#N/A,TRUE,"22174CK";#N/A,#N/A,TRUE,"22175CO";#N/A,#N/A,TRUE,"22176CO";#N/A,#N/A,TRUE,"22177CO"}</definedName>
    <definedName name="wrn.ekinci._.imalat." localSheetId="11" hidden="1">{#N/A,#N/A,TRUE,"ÝCMAL";#N/A,#N/A,TRUE,"22071CO";#N/A,#N/A,TRUE,"22072CO";#N/A,#N/A,TRUE,"22073CO";#N/A,#N/A,TRUE,"22074CK";#N/A,#N/A,TRUE,"22075CO";#N/A,#N/A,TRUE,"22076CO";#N/A,#N/A,TRUE,"22081BO";#N/A,#N/A,TRUE,"22082BO";#N/A,#N/A,TRUE,"22083BO";#N/A,#N/A,TRUE,"22084BO";#N/A,#N/A,TRUE,"22085BO";#N/A,#N/A,TRUE,"22086CO";#N/A,#N/A,TRUE,"22087CK";#N/A,#N/A,TRUE,"22091BO";#N/A,#N/A,TRUE,"22092BO";#N/A,#N/A,TRUE,"22093BO";#N/A,#N/A,TRUE,"22094BO";#N/A,#N/A,TRUE,"22095CO";#N/A,#N/A,TRUE,"22096CK";#N/A,#N/A,TRUE,"22101CO";#N/A,#N/A,TRUE,"22102CO";#N/A,#N/A,TRUE,"22103CO";#N/A,#N/A,TRUE,"22104CO";#N/A,#N/A,TRUE,"22106BK";#N/A,#N/A,TRUE,"22105CO";#N/A,#N/A,TRUE,"22106BK";#N/A,#N/A,TRUE,"22107BO";#N/A,#N/A,TRUE,"22131CK";#N/A,#N/A,TRUE,"22132CO";#N/A,#N/A,TRUE,"22133CO";#N/A,#N/A,TRUE,"22134CO";#N/A,#N/A,TRUE,"22141BK";#N/A,#N/A,TRUE,"22142BO";#N/A,#N/A,TRUE,"22143CO";#N/A,#N/A,TRUE,"22144CO";#N/A,#N/A,TRUE,"22145CO";#N/A,#N/A,TRUE,"22146CO";#N/A,#N/A,TRUE,"22161CO";#N/A,#N/A,TRUE,"22162CO";#N/A,#N/A,TRUE,"22163CK";#N/A,#N/A,TRUE,"22164CK";#N/A,#N/A,TRUE,"22165CO";#N/A,#N/A,TRUE,"22166CO";#N/A,#N/A,TRUE,"22167CO";#N/A,#N/A,TRUE,"22171CK";#N/A,#N/A,TRUE,"22172CO";#N/A,#N/A,TRUE,"22173CO";#N/A,#N/A,TRUE,"22174CK";#N/A,#N/A,TRUE,"22175CO";#N/A,#N/A,TRUE,"22176CO";#N/A,#N/A,TRUE,"22177CO"}</definedName>
    <definedName name="wrn.ekinci._.imalat." localSheetId="18" hidden="1">{#N/A,#N/A,TRUE,"ÝCMAL";#N/A,#N/A,TRUE,"22071CO";#N/A,#N/A,TRUE,"22072CO";#N/A,#N/A,TRUE,"22073CO";#N/A,#N/A,TRUE,"22074CK";#N/A,#N/A,TRUE,"22075CO";#N/A,#N/A,TRUE,"22076CO";#N/A,#N/A,TRUE,"22081BO";#N/A,#N/A,TRUE,"22082BO";#N/A,#N/A,TRUE,"22083BO";#N/A,#N/A,TRUE,"22084BO";#N/A,#N/A,TRUE,"22085BO";#N/A,#N/A,TRUE,"22086CO";#N/A,#N/A,TRUE,"22087CK";#N/A,#N/A,TRUE,"22091BO";#N/A,#N/A,TRUE,"22092BO";#N/A,#N/A,TRUE,"22093BO";#N/A,#N/A,TRUE,"22094BO";#N/A,#N/A,TRUE,"22095CO";#N/A,#N/A,TRUE,"22096CK";#N/A,#N/A,TRUE,"22101CO";#N/A,#N/A,TRUE,"22102CO";#N/A,#N/A,TRUE,"22103CO";#N/A,#N/A,TRUE,"22104CO";#N/A,#N/A,TRUE,"22106BK";#N/A,#N/A,TRUE,"22105CO";#N/A,#N/A,TRUE,"22106BK";#N/A,#N/A,TRUE,"22107BO";#N/A,#N/A,TRUE,"22131CK";#N/A,#N/A,TRUE,"22132CO";#N/A,#N/A,TRUE,"22133CO";#N/A,#N/A,TRUE,"22134CO";#N/A,#N/A,TRUE,"22141BK";#N/A,#N/A,TRUE,"22142BO";#N/A,#N/A,TRUE,"22143CO";#N/A,#N/A,TRUE,"22144CO";#N/A,#N/A,TRUE,"22145CO";#N/A,#N/A,TRUE,"22146CO";#N/A,#N/A,TRUE,"22161CO";#N/A,#N/A,TRUE,"22162CO";#N/A,#N/A,TRUE,"22163CK";#N/A,#N/A,TRUE,"22164CK";#N/A,#N/A,TRUE,"22165CO";#N/A,#N/A,TRUE,"22166CO";#N/A,#N/A,TRUE,"22167CO";#N/A,#N/A,TRUE,"22171CK";#N/A,#N/A,TRUE,"22172CO";#N/A,#N/A,TRUE,"22173CO";#N/A,#N/A,TRUE,"22174CK";#N/A,#N/A,TRUE,"22175CO";#N/A,#N/A,TRUE,"22176CO";#N/A,#N/A,TRUE,"22177CO"}</definedName>
    <definedName name="wrn.ekinci._.imalat." hidden="1">{#N/A,#N/A,TRUE,"ÝCMAL";#N/A,#N/A,TRUE,"22071CO";#N/A,#N/A,TRUE,"22072CO";#N/A,#N/A,TRUE,"22073CO";#N/A,#N/A,TRUE,"22074CK";#N/A,#N/A,TRUE,"22075CO";#N/A,#N/A,TRUE,"22076CO";#N/A,#N/A,TRUE,"22081BO";#N/A,#N/A,TRUE,"22082BO";#N/A,#N/A,TRUE,"22083BO";#N/A,#N/A,TRUE,"22084BO";#N/A,#N/A,TRUE,"22085BO";#N/A,#N/A,TRUE,"22086CO";#N/A,#N/A,TRUE,"22087CK";#N/A,#N/A,TRUE,"22091BO";#N/A,#N/A,TRUE,"22092BO";#N/A,#N/A,TRUE,"22093BO";#N/A,#N/A,TRUE,"22094BO";#N/A,#N/A,TRUE,"22095CO";#N/A,#N/A,TRUE,"22096CK";#N/A,#N/A,TRUE,"22101CO";#N/A,#N/A,TRUE,"22102CO";#N/A,#N/A,TRUE,"22103CO";#N/A,#N/A,TRUE,"22104CO";#N/A,#N/A,TRUE,"22106BK";#N/A,#N/A,TRUE,"22105CO";#N/A,#N/A,TRUE,"22106BK";#N/A,#N/A,TRUE,"22107BO";#N/A,#N/A,TRUE,"22131CK";#N/A,#N/A,TRUE,"22132CO";#N/A,#N/A,TRUE,"22133CO";#N/A,#N/A,TRUE,"22134CO";#N/A,#N/A,TRUE,"22141BK";#N/A,#N/A,TRUE,"22142BO";#N/A,#N/A,TRUE,"22143CO";#N/A,#N/A,TRUE,"22144CO";#N/A,#N/A,TRUE,"22145CO";#N/A,#N/A,TRUE,"22146CO";#N/A,#N/A,TRUE,"22161CO";#N/A,#N/A,TRUE,"22162CO";#N/A,#N/A,TRUE,"22163CK";#N/A,#N/A,TRUE,"22164CK";#N/A,#N/A,TRUE,"22165CO";#N/A,#N/A,TRUE,"22166CO";#N/A,#N/A,TRUE,"22167CO";#N/A,#N/A,TRUE,"22171CK";#N/A,#N/A,TRUE,"22172CO";#N/A,#N/A,TRUE,"22173CO";#N/A,#N/A,TRUE,"22174CK";#N/A,#N/A,TRUE,"22175CO";#N/A,#N/A,TRUE,"22176CO";#N/A,#N/A,TRUE,"22177CO"}</definedName>
    <definedName name="wrn.Fair._.Share._.Calcs." localSheetId="9" hidden="1">{#N/A,#N/A,FALSE,"Fair Share"}</definedName>
    <definedName name="wrn.Fair._.Share._.Calcs." localSheetId="4" hidden="1">{#N/A,#N/A,FALSE,"Fair Share"}</definedName>
    <definedName name="wrn.Fair._.Share._.Calcs." localSheetId="19" hidden="1">{#N/A,#N/A,FALSE,"Fair Share"}</definedName>
    <definedName name="wrn.Fair._.Share._.Calcs." localSheetId="11" hidden="1">{#N/A,#N/A,FALSE,"Fair Share"}</definedName>
    <definedName name="wrn.Fair._.Share._.Calcs." localSheetId="7" hidden="1">{#N/A,#N/A,FALSE,"Fair Share"}</definedName>
    <definedName name="wrn.Fair._.Share._.Calcs." localSheetId="18" hidden="1">{#N/A,#N/A,FALSE,"Fair Share"}</definedName>
    <definedName name="wrn.Fair._.Share._.Calcs." localSheetId="3" hidden="1">{#N/A,#N/A,FALSE,"Fair Share"}</definedName>
    <definedName name="wrn.Fair._.Share._.Calcs." localSheetId="8" hidden="1">{#N/A,#N/A,FALSE,"Fair Share"}</definedName>
    <definedName name="wrn.Fair._.Share._.Calcs." hidden="1">{#N/A,#N/A,FALSE,"Fair Share"}</definedName>
    <definedName name="wrn.FINAL._.ESTIMATE." localSheetId="19" hidden="1">{#N/A,#N/A,FALSE,"ProjInfo";#N/A,#N/A,FALSE,"Params";#N/A,#N/A,FALSE,"Q&amp;AE";#N/A,#N/A,FALSE,"CostCompE";#N/A,#N/A,FALSE,"SummaryE";#N/A,#N/A,FALSE,"PayItem";#N/A,#N/A,FALSE,"Detail";#N/A,#N/A,FALSE,"ReconE"}</definedName>
    <definedName name="wrn.FINAL._.ESTIMATE." localSheetId="11" hidden="1">{#N/A,#N/A,FALSE,"ProjInfo";#N/A,#N/A,FALSE,"Params";#N/A,#N/A,FALSE,"Q&amp;AE";#N/A,#N/A,FALSE,"CostCompE";#N/A,#N/A,FALSE,"SummaryE";#N/A,#N/A,FALSE,"PayItem";#N/A,#N/A,FALSE,"Detail";#N/A,#N/A,FALSE,"ReconE"}</definedName>
    <definedName name="wrn.FINAL._.ESTIMATE." localSheetId="18" hidden="1">{#N/A,#N/A,FALSE,"ProjInfo";#N/A,#N/A,FALSE,"Params";#N/A,#N/A,FALSE,"Q&amp;AE";#N/A,#N/A,FALSE,"CostCompE";#N/A,#N/A,FALSE,"SummaryE";#N/A,#N/A,FALSE,"PayItem";#N/A,#N/A,FALSE,"Detail";#N/A,#N/A,FALSE,"ReconE"}</definedName>
    <definedName name="wrn.FINAL._.ESTIMATE." hidden="1">{#N/A,#N/A,FALSE,"ProjInfo";#N/A,#N/A,FALSE,"Params";#N/A,#N/A,FALSE,"Q&amp;AE";#N/A,#N/A,FALSE,"CostCompE";#N/A,#N/A,FALSE,"SummaryE";#N/A,#N/A,FALSE,"PayItem";#N/A,#N/A,FALSE,"Detail";#N/A,#N/A,FALSE,"ReconE"}</definedName>
    <definedName name="wrn.Final._.Output." localSheetId="9" hidden="1">{#N/A,#N/A,FALSE,"Final Output"}</definedName>
    <definedName name="wrn.Final._.Output." localSheetId="4" hidden="1">{#N/A,#N/A,FALSE,"Final Output"}</definedName>
    <definedName name="wrn.Final._.Output." localSheetId="19" hidden="1">{#N/A,#N/A,FALSE,"Final Output"}</definedName>
    <definedName name="wrn.Final._.Output." localSheetId="11" hidden="1">{#N/A,#N/A,FALSE,"Final Output"}</definedName>
    <definedName name="wrn.Final._.Output." localSheetId="7" hidden="1">{#N/A,#N/A,FALSE,"Final Output"}</definedName>
    <definedName name="wrn.Final._.Output." localSheetId="18" hidden="1">{#N/A,#N/A,FALSE,"Final Output"}</definedName>
    <definedName name="wrn.Final._.Output." localSheetId="3" hidden="1">{#N/A,#N/A,FALSE,"Final Output"}</definedName>
    <definedName name="wrn.Final._.Output." localSheetId="8" hidden="1">{#N/A,#N/A,FALSE,"Final Output"}</definedName>
    <definedName name="wrn.Final._.Output." hidden="1">{#N/A,#N/A,FALSE,"Final Output"}</definedName>
    <definedName name="wrn.FIZIB." localSheetId="19" hidden="1">{#N/A,#N/A,TRUE,"kapak";#N/A,#N/A,TRUE,"Paylaşım";#N/A,#N/A,TRUE,"Nakit Değerlendirme";#N/A,#N/A,TRUE,"Grafik";#N/A,#N/A,TRUE,"Nakit";#N/A,#N/A,TRUE," Nakit Tablosu";#N/A,#N/A,TRUE,"K-Z";#N/A,#N/A,TRUE,"Satış";#N/A,#N/A,TRUE,"Peşinat+Taksitler (2)";#N/A,#N/A,TRUE,"Peşinat+Taksitler";#N/A,#N/A,TRUE,"Maliyet";#N/A,#N/A,TRUE,"Maliyet Analizi 1.Etap";#N/A,#N/A,TRUE,"Maliyet Analizi 2.Etap ";#N/A,#N/A,TRUE,"iş Programı 1.Etap";#N/A,#N/A,TRUE,"iş Programı 2.Etap"}</definedName>
    <definedName name="wrn.FIZIB." localSheetId="11" hidden="1">{#N/A,#N/A,TRUE,"kapak";#N/A,#N/A,TRUE,"Paylaşım";#N/A,#N/A,TRUE,"Nakit Değerlendirme";#N/A,#N/A,TRUE,"Grafik";#N/A,#N/A,TRUE,"Nakit";#N/A,#N/A,TRUE," Nakit Tablosu";#N/A,#N/A,TRUE,"K-Z";#N/A,#N/A,TRUE,"Satış";#N/A,#N/A,TRUE,"Peşinat+Taksitler (2)";#N/A,#N/A,TRUE,"Peşinat+Taksitler";#N/A,#N/A,TRUE,"Maliyet";#N/A,#N/A,TRUE,"Maliyet Analizi 1.Etap";#N/A,#N/A,TRUE,"Maliyet Analizi 2.Etap ";#N/A,#N/A,TRUE,"iş Programı 1.Etap";#N/A,#N/A,TRUE,"iş Programı 2.Etap"}</definedName>
    <definedName name="wrn.FIZIB." localSheetId="18" hidden="1">{#N/A,#N/A,TRUE,"kapak";#N/A,#N/A,TRUE,"Paylaşım";#N/A,#N/A,TRUE,"Nakit Değerlendirme";#N/A,#N/A,TRUE,"Grafik";#N/A,#N/A,TRUE,"Nakit";#N/A,#N/A,TRUE," Nakit Tablosu";#N/A,#N/A,TRUE,"K-Z";#N/A,#N/A,TRUE,"Satış";#N/A,#N/A,TRUE,"Peşinat+Taksitler (2)";#N/A,#N/A,TRUE,"Peşinat+Taksitler";#N/A,#N/A,TRUE,"Maliyet";#N/A,#N/A,TRUE,"Maliyet Analizi 1.Etap";#N/A,#N/A,TRUE,"Maliyet Analizi 2.Etap ";#N/A,#N/A,TRUE,"iş Programı 1.Etap";#N/A,#N/A,TRUE,"iş Programı 2.Etap"}</definedName>
    <definedName name="wrn.FIZIB." hidden="1">{#N/A,#N/A,TRUE,"kapak";#N/A,#N/A,TRUE,"Paylaşım";#N/A,#N/A,TRUE,"Nakit Değerlendirme";#N/A,#N/A,TRUE,"Grafik";#N/A,#N/A,TRUE,"Nakit";#N/A,#N/A,TRUE," Nakit Tablosu";#N/A,#N/A,TRUE,"K-Z";#N/A,#N/A,TRUE,"Satış";#N/A,#N/A,TRUE,"Peşinat+Taksitler (2)";#N/A,#N/A,TRUE,"Peşinat+Taksitler";#N/A,#N/A,TRUE,"Maliyet";#N/A,#N/A,TRUE,"Maliyet Analizi 1.Etap";#N/A,#N/A,TRUE,"Maliyet Analizi 2.Etap ";#N/A,#N/A,TRUE,"iş Programı 1.Etap";#N/A,#N/A,TRUE,"iş Programı 2.Etap"}</definedName>
    <definedName name="wrn.Fuel._.oil._.option." localSheetId="19" hidden="1">{"FUEL OIL",#N/A,FALSE,"Option"}</definedName>
    <definedName name="wrn.Fuel._.oil._.option." localSheetId="11" hidden="1">{"FUEL OIL",#N/A,FALSE,"Option"}</definedName>
    <definedName name="wrn.Fuel._.oil._.option." localSheetId="18" hidden="1">{"FUEL OIL",#N/A,FALSE,"Option"}</definedName>
    <definedName name="wrn.Fuel._.oil._.option." hidden="1">{"FUEL OIL",#N/A,FALSE,"Option"}</definedName>
    <definedName name="wrn.Full._.Report." localSheetId="9" hidden="1">{#N/A,#N/A,TRUE,"Front";#N/A,#N/A,TRUE,"Simple Letter";#N/A,#N/A,TRUE,"Inside";#N/A,#N/A,TRUE,"Contents";#N/A,#N/A,TRUE,"Basis";#N/A,#N/A,TRUE,"Inclusions";#N/A,#N/A,TRUE,"Exclusions";#N/A,#N/A,TRUE,"Areas";#N/A,#N/A,TRUE,"Summary";#N/A,#N/A,TRUE,"Detail"}</definedName>
    <definedName name="wrn.Full._.Report." localSheetId="4" hidden="1">{#N/A,#N/A,TRUE,"Front";#N/A,#N/A,TRUE,"Simple Letter";#N/A,#N/A,TRUE,"Inside";#N/A,#N/A,TRUE,"Contents";#N/A,#N/A,TRUE,"Basis";#N/A,#N/A,TRUE,"Inclusions";#N/A,#N/A,TRUE,"Exclusions";#N/A,#N/A,TRUE,"Areas";#N/A,#N/A,TRUE,"Summary";#N/A,#N/A,TRUE,"Detail"}</definedName>
    <definedName name="wrn.Full._.Report." localSheetId="19" hidden="1">{#N/A,#N/A,TRUE,"Front";#N/A,#N/A,TRUE,"Simple Letter";#N/A,#N/A,TRUE,"Inside";#N/A,#N/A,TRUE,"Contents";#N/A,#N/A,TRUE,"Basis";#N/A,#N/A,TRUE,"Inclusions";#N/A,#N/A,TRUE,"Exclusions";#N/A,#N/A,TRUE,"Areas";#N/A,#N/A,TRUE,"Summary";#N/A,#N/A,TRUE,"Detail"}</definedName>
    <definedName name="wrn.Full._.Report." localSheetId="11" hidden="1">{#N/A,#N/A,TRUE,"Front";#N/A,#N/A,TRUE,"Simple Letter";#N/A,#N/A,TRUE,"Inside";#N/A,#N/A,TRUE,"Contents";#N/A,#N/A,TRUE,"Basis";#N/A,#N/A,TRUE,"Inclusions";#N/A,#N/A,TRUE,"Exclusions";#N/A,#N/A,TRUE,"Areas";#N/A,#N/A,TRUE,"Summary";#N/A,#N/A,TRUE,"Detail"}</definedName>
    <definedName name="wrn.Full._.Report." localSheetId="7" hidden="1">{#N/A,#N/A,TRUE,"Front";#N/A,#N/A,TRUE,"Simple Letter";#N/A,#N/A,TRUE,"Inside";#N/A,#N/A,TRUE,"Contents";#N/A,#N/A,TRUE,"Basis";#N/A,#N/A,TRUE,"Inclusions";#N/A,#N/A,TRUE,"Exclusions";#N/A,#N/A,TRUE,"Areas";#N/A,#N/A,TRUE,"Summary";#N/A,#N/A,TRUE,"Detail"}</definedName>
    <definedName name="wrn.Full._.Report." localSheetId="18" hidden="1">{#N/A,#N/A,TRUE,"Front";#N/A,#N/A,TRUE,"Simple Letter";#N/A,#N/A,TRUE,"Inside";#N/A,#N/A,TRUE,"Contents";#N/A,#N/A,TRUE,"Basis";#N/A,#N/A,TRUE,"Inclusions";#N/A,#N/A,TRUE,"Exclusions";#N/A,#N/A,TRUE,"Areas";#N/A,#N/A,TRUE,"Summary";#N/A,#N/A,TRUE,"Detail"}</definedName>
    <definedName name="wrn.Full._.Report." localSheetId="3" hidden="1">{#N/A,#N/A,TRUE,"Front";#N/A,#N/A,TRUE,"Simple Letter";#N/A,#N/A,TRUE,"Inside";#N/A,#N/A,TRUE,"Contents";#N/A,#N/A,TRUE,"Basis";#N/A,#N/A,TRUE,"Inclusions";#N/A,#N/A,TRUE,"Exclusions";#N/A,#N/A,TRUE,"Areas";#N/A,#N/A,TRUE,"Summary";#N/A,#N/A,TRUE,"Detail"}</definedName>
    <definedName name="wrn.Full._.Report." localSheetId="8"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hakkari._.imalat." localSheetId="19" hidden="1">{#N/A,#N/A,FALSE,"HAB1CO";#N/A,#N/A,FALSE,"HAB2CO";#N/A,#N/A,FALSE,"HAB3BO";#N/A,#N/A,FALSE,"HAB4BO";#N/A,#N/A,FALSE,"HAB5BO";#N/A,#N/A,FALSE,"HAB6BK";#N/A,#N/A,FALSE,"HAB7CK";#N/A,#N/A,FALSE,"HAB8CO";#N/A,#N/A,FALSE,"HAC1CO";#N/A,#N/A,FALSE,"HAC2CO";#N/A,#N/A,FALSE,"HAC3CK";#N/A,#N/A,FALSE,"HAC4CO";#N/A,#N/A,FALSE,"HAC5CO";#N/A,#N/A,FALSE,"HAC6CO";#N/A,#N/A,FALSE,"HAC7CO";#N/A,#N/A,FALSE,"HAC8CK";#N/A,#N/A,FALSE,"HAG4BO";#N/A,#N/A,FALSE,"HAG5BK";#N/A,#N/A,FALSE,"HAI1CO";#N/A,#N/A,FALSE,"HAI2CO";#N/A,#N/A,FALSE,"HAI3BO";#N/A,#N/A,FALSE,"HAI4BO";#N/A,#N/A,FALSE,"HAI5CK";#N/A,#N/A,FALSE,"HAI6CO";#N/A,#N/A,FALSE,"ÝCMAL"}</definedName>
    <definedName name="wrn.hakkari._.imalat." localSheetId="11" hidden="1">{#N/A,#N/A,FALSE,"HAB1CO";#N/A,#N/A,FALSE,"HAB2CO";#N/A,#N/A,FALSE,"HAB3BO";#N/A,#N/A,FALSE,"HAB4BO";#N/A,#N/A,FALSE,"HAB5BO";#N/A,#N/A,FALSE,"HAB6BK";#N/A,#N/A,FALSE,"HAB7CK";#N/A,#N/A,FALSE,"HAB8CO";#N/A,#N/A,FALSE,"HAC1CO";#N/A,#N/A,FALSE,"HAC2CO";#N/A,#N/A,FALSE,"HAC3CK";#N/A,#N/A,FALSE,"HAC4CO";#N/A,#N/A,FALSE,"HAC5CO";#N/A,#N/A,FALSE,"HAC6CO";#N/A,#N/A,FALSE,"HAC7CO";#N/A,#N/A,FALSE,"HAC8CK";#N/A,#N/A,FALSE,"HAG4BO";#N/A,#N/A,FALSE,"HAG5BK";#N/A,#N/A,FALSE,"HAI1CO";#N/A,#N/A,FALSE,"HAI2CO";#N/A,#N/A,FALSE,"HAI3BO";#N/A,#N/A,FALSE,"HAI4BO";#N/A,#N/A,FALSE,"HAI5CK";#N/A,#N/A,FALSE,"HAI6CO";#N/A,#N/A,FALSE,"ÝCMAL"}</definedName>
    <definedName name="wrn.hakkari._.imalat." localSheetId="18" hidden="1">{#N/A,#N/A,FALSE,"HAB1CO";#N/A,#N/A,FALSE,"HAB2CO";#N/A,#N/A,FALSE,"HAB3BO";#N/A,#N/A,FALSE,"HAB4BO";#N/A,#N/A,FALSE,"HAB5BO";#N/A,#N/A,FALSE,"HAB6BK";#N/A,#N/A,FALSE,"HAB7CK";#N/A,#N/A,FALSE,"HAB8CO";#N/A,#N/A,FALSE,"HAC1CO";#N/A,#N/A,FALSE,"HAC2CO";#N/A,#N/A,FALSE,"HAC3CK";#N/A,#N/A,FALSE,"HAC4CO";#N/A,#N/A,FALSE,"HAC5CO";#N/A,#N/A,FALSE,"HAC6CO";#N/A,#N/A,FALSE,"HAC7CO";#N/A,#N/A,FALSE,"HAC8CK";#N/A,#N/A,FALSE,"HAG4BO";#N/A,#N/A,FALSE,"HAG5BK";#N/A,#N/A,FALSE,"HAI1CO";#N/A,#N/A,FALSE,"HAI2CO";#N/A,#N/A,FALSE,"HAI3BO";#N/A,#N/A,FALSE,"HAI4BO";#N/A,#N/A,FALSE,"HAI5CK";#N/A,#N/A,FALSE,"HAI6CO";#N/A,#N/A,FALSE,"ÝCMAL"}</definedName>
    <definedName name="wrn.hakkari._.imalat." hidden="1">{#N/A,#N/A,FALSE,"HAB1CO";#N/A,#N/A,FALSE,"HAB2CO";#N/A,#N/A,FALSE,"HAB3BO";#N/A,#N/A,FALSE,"HAB4BO";#N/A,#N/A,FALSE,"HAB5BO";#N/A,#N/A,FALSE,"HAB6BK";#N/A,#N/A,FALSE,"HAB7CK";#N/A,#N/A,FALSE,"HAB8CO";#N/A,#N/A,FALSE,"HAC1CO";#N/A,#N/A,FALSE,"HAC2CO";#N/A,#N/A,FALSE,"HAC3CK";#N/A,#N/A,FALSE,"HAC4CO";#N/A,#N/A,FALSE,"HAC5CO";#N/A,#N/A,FALSE,"HAC6CO";#N/A,#N/A,FALSE,"HAC7CO";#N/A,#N/A,FALSE,"HAC8CK";#N/A,#N/A,FALSE,"HAG4BO";#N/A,#N/A,FALSE,"HAG5BK";#N/A,#N/A,FALSE,"HAI1CO";#N/A,#N/A,FALSE,"HAI2CO";#N/A,#N/A,FALSE,"HAI3BO";#N/A,#N/A,FALSE,"HAI4BO";#N/A,#N/A,FALSE,"HAI5CK";#N/A,#N/A,FALSE,"HAI6CO";#N/A,#N/A,FALSE,"ÝCMAL"}</definedName>
    <definedName name="wrn.ihzarat." localSheetId="19"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ihzarat." localSheetId="1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ihzarat." localSheetId="18"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ihzarat."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Inputs." localSheetId="9" hidden="1">{#N/A,#N/A,FALSE,"Input"}</definedName>
    <definedName name="wrn.Inputs." localSheetId="4" hidden="1">{#N/A,#N/A,FALSE,"Input"}</definedName>
    <definedName name="wrn.Inputs." localSheetId="19" hidden="1">{#N/A,#N/A,FALSE,"Input"}</definedName>
    <definedName name="wrn.Inputs." localSheetId="11" hidden="1">{#N/A,#N/A,FALSE,"Input"}</definedName>
    <definedName name="wrn.Inputs." localSheetId="7" hidden="1">{#N/A,#N/A,FALSE,"Input"}</definedName>
    <definedName name="wrn.Inputs." localSheetId="18" hidden="1">{#N/A,#N/A,FALSE,"Input"}</definedName>
    <definedName name="wrn.Inputs." localSheetId="3" hidden="1">{#N/A,#N/A,FALSE,"Input"}</definedName>
    <definedName name="wrn.Inputs." localSheetId="8" hidden="1">{#N/A,#N/A,FALSE,"Input"}</definedName>
    <definedName name="wrn.Inputs." hidden="1">{#N/A,#N/A,FALSE,"Input"}</definedName>
    <definedName name="wrn.kocoglu._.imalat." localSheetId="19"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wrn.kocoglu._.imalat." localSheetId="11"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wrn.kocoglu._.imalat." localSheetId="18"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wrn.kocoglu._.imalat."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wrn.Latent._.Demand._.Inputs." localSheetId="9" hidden="1">{#N/A,#N/A,FALSE,"Latent"}</definedName>
    <definedName name="wrn.Latent._.Demand._.Inputs." localSheetId="4" hidden="1">{#N/A,#N/A,FALSE,"Latent"}</definedName>
    <definedName name="wrn.Latent._.Demand._.Inputs." localSheetId="19" hidden="1">{#N/A,#N/A,FALSE,"Latent"}</definedName>
    <definedName name="wrn.Latent._.Demand._.Inputs." localSheetId="11" hidden="1">{#N/A,#N/A,FALSE,"Latent"}</definedName>
    <definedName name="wrn.Latent._.Demand._.Inputs." localSheetId="7" hidden="1">{#N/A,#N/A,FALSE,"Latent"}</definedName>
    <definedName name="wrn.Latent._.Demand._.Inputs." localSheetId="18" hidden="1">{#N/A,#N/A,FALSE,"Latent"}</definedName>
    <definedName name="wrn.Latent._.Demand._.Inputs." localSheetId="3" hidden="1">{#N/A,#N/A,FALSE,"Latent"}</definedName>
    <definedName name="wrn.Latent._.Demand._.Inputs." localSheetId="8" hidden="1">{#N/A,#N/A,FALSE,"Latent"}</definedName>
    <definedName name="wrn.Latent._.Demand._.Inputs." hidden="1">{#N/A,#N/A,FALSE,"Latent"}</definedName>
    <definedName name="wrn.LTV._.Output." localSheetId="9" hidden="1">{"LTV Output",#N/A,FALSE,"Output"}</definedName>
    <definedName name="wrn.LTV._.Output." localSheetId="4" hidden="1">{"LTV Output",#N/A,FALSE,"Output"}</definedName>
    <definedName name="wrn.LTV._.Output." localSheetId="19" hidden="1">{"LTV Output",#N/A,FALSE,"Output"}</definedName>
    <definedName name="wrn.LTV._.Output." localSheetId="11" hidden="1">{"LTV Output",#N/A,FALSE,"Output"}</definedName>
    <definedName name="wrn.LTV._.Output." localSheetId="7" hidden="1">{"LTV Output",#N/A,FALSE,"Output"}</definedName>
    <definedName name="wrn.LTV._.Output." localSheetId="18" hidden="1">{"LTV Output",#N/A,FALSE,"Output"}</definedName>
    <definedName name="wrn.LTV._.Output." localSheetId="3" hidden="1">{"LTV Output",#N/A,FALSE,"Output"}</definedName>
    <definedName name="wrn.LTV._.Output." localSheetId="8" hidden="1">{"LTV Output",#N/A,FALSE,"Output"}</definedName>
    <definedName name="wrn.LTV._.Output." hidden="1">{"LTV Output",#N/A,FALSE,"Output"}</definedName>
    <definedName name="wrn.Manpower._.Details." localSheetId="9"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9"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1"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8"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8"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üşterek." localSheetId="19"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wrn.müşterek." localSheetId="11"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wrn.müşterek." localSheetId="18"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wrn.müşterek."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wrn.Occupancy._.Calcs." localSheetId="9" hidden="1">{#N/A,#N/A,FALSE,"Occ. Calcs"}</definedName>
    <definedName name="wrn.Occupancy._.Calcs." localSheetId="4" hidden="1">{#N/A,#N/A,FALSE,"Occ. Calcs"}</definedName>
    <definedName name="wrn.Occupancy._.Calcs." localSheetId="19" hidden="1">{#N/A,#N/A,FALSE,"Occ. Calcs"}</definedName>
    <definedName name="wrn.Occupancy._.Calcs." localSheetId="11" hidden="1">{#N/A,#N/A,FALSE,"Occ. Calcs"}</definedName>
    <definedName name="wrn.Occupancy._.Calcs." localSheetId="7" hidden="1">{#N/A,#N/A,FALSE,"Occ. Calcs"}</definedName>
    <definedName name="wrn.Occupancy._.Calcs." localSheetId="18" hidden="1">{#N/A,#N/A,FALSE,"Occ. Calcs"}</definedName>
    <definedName name="wrn.Occupancy._.Calcs." localSheetId="3" hidden="1">{#N/A,#N/A,FALSE,"Occ. Calcs"}</definedName>
    <definedName name="wrn.Occupancy._.Calcs." localSheetId="8" hidden="1">{#N/A,#N/A,FALSE,"Occ. Calcs"}</definedName>
    <definedName name="wrn.Occupancy._.Calcs." hidden="1">{#N/A,#N/A,FALSE,"Occ. Calcs"}</definedName>
    <definedName name="wrn.oztas._.imalat." localSheetId="19"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wrn.oztas._.imalat." localSheetId="11"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wrn.oztas._.imalat." localSheetId="18"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wrn.oztas._.imalat."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wrn.Penetration." localSheetId="9" hidden="1">{#N/A,#N/A,FALSE,"Mkt Pen"}</definedName>
    <definedName name="wrn.Penetration." localSheetId="4" hidden="1">{#N/A,#N/A,FALSE,"Mkt Pen"}</definedName>
    <definedName name="wrn.Penetration." localSheetId="19" hidden="1">{#N/A,#N/A,FALSE,"Mkt Pen"}</definedName>
    <definedName name="wrn.Penetration." localSheetId="11" hidden="1">{#N/A,#N/A,FALSE,"Mkt Pen"}</definedName>
    <definedName name="wrn.Penetration." localSheetId="7" hidden="1">{#N/A,#N/A,FALSE,"Mkt Pen"}</definedName>
    <definedName name="wrn.Penetration." localSheetId="18" hidden="1">{#N/A,#N/A,FALSE,"Mkt Pen"}</definedName>
    <definedName name="wrn.Penetration." localSheetId="3" hidden="1">{#N/A,#N/A,FALSE,"Mkt Pen"}</definedName>
    <definedName name="wrn.Penetration." localSheetId="8" hidden="1">{#N/A,#N/A,FALSE,"Mkt Pen"}</definedName>
    <definedName name="wrn.Penetration." hidden="1">{#N/A,#N/A,FALSE,"Mkt Pen"}</definedName>
    <definedName name="wrn.pr3sty." localSheetId="9" hidden="1">{#N/A,#N/A,FALSE,"intag";#N/A,#N/A,FALSE,"budg";#N/A,#N/A,FALSE,"samtl"}</definedName>
    <definedName name="wrn.pr3sty." localSheetId="4" hidden="1">{#N/A,#N/A,FALSE,"intag";#N/A,#N/A,FALSE,"budg";#N/A,#N/A,FALSE,"samtl"}</definedName>
    <definedName name="wrn.pr3sty." localSheetId="19" hidden="1">{#N/A,#N/A,FALSE,"intag";#N/A,#N/A,FALSE,"budg";#N/A,#N/A,FALSE,"samtl"}</definedName>
    <definedName name="wrn.pr3sty." localSheetId="11" hidden="1">{#N/A,#N/A,FALSE,"intag";#N/A,#N/A,FALSE,"budg";#N/A,#N/A,FALSE,"samtl"}</definedName>
    <definedName name="wrn.pr3sty." localSheetId="7" hidden="1">{#N/A,#N/A,FALSE,"intag";#N/A,#N/A,FALSE,"budg";#N/A,#N/A,FALSE,"samtl"}</definedName>
    <definedName name="wrn.pr3sty." localSheetId="18" hidden="1">{#N/A,#N/A,FALSE,"intag";#N/A,#N/A,FALSE,"budg";#N/A,#N/A,FALSE,"samtl"}</definedName>
    <definedName name="wrn.pr3sty." localSheetId="3" hidden="1">{#N/A,#N/A,FALSE,"intag";#N/A,#N/A,FALSE,"budg";#N/A,#N/A,FALSE,"samtl"}</definedName>
    <definedName name="wrn.pr3sty." localSheetId="8" hidden="1">{#N/A,#N/A,FALSE,"intag";#N/A,#N/A,FALSE,"budg";#N/A,#N/A,FALSE,"samtl"}</definedName>
    <definedName name="wrn.pr3sty." hidden="1">{#N/A,#N/A,FALSE,"intag";#N/A,#N/A,FALSE,"budg";#N/A,#N/A,FALSE,"samtl"}</definedName>
    <definedName name="wrn.pr3sty.neu" localSheetId="9" hidden="1">{#N/A,#N/A,FALSE,"intag";#N/A,#N/A,FALSE,"budg";#N/A,#N/A,FALSE,"samtl"}</definedName>
    <definedName name="wrn.pr3sty.neu" localSheetId="4" hidden="1">{#N/A,#N/A,FALSE,"intag";#N/A,#N/A,FALSE,"budg";#N/A,#N/A,FALSE,"samtl"}</definedName>
    <definedName name="wrn.pr3sty.neu" localSheetId="19" hidden="1">{#N/A,#N/A,FALSE,"intag";#N/A,#N/A,FALSE,"budg";#N/A,#N/A,FALSE,"samtl"}</definedName>
    <definedName name="wrn.pr3sty.neu" localSheetId="11" hidden="1">{#N/A,#N/A,FALSE,"intag";#N/A,#N/A,FALSE,"budg";#N/A,#N/A,FALSE,"samtl"}</definedName>
    <definedName name="wrn.pr3sty.neu" localSheetId="7" hidden="1">{#N/A,#N/A,FALSE,"intag";#N/A,#N/A,FALSE,"budg";#N/A,#N/A,FALSE,"samtl"}</definedName>
    <definedName name="wrn.pr3sty.neu" localSheetId="18" hidden="1">{#N/A,#N/A,FALSE,"intag";#N/A,#N/A,FALSE,"budg";#N/A,#N/A,FALSE,"samtl"}</definedName>
    <definedName name="wrn.pr3sty.neu" localSheetId="3" hidden="1">{#N/A,#N/A,FALSE,"intag";#N/A,#N/A,FALSE,"budg";#N/A,#N/A,FALSE,"samtl"}</definedName>
    <definedName name="wrn.pr3sty.neu" localSheetId="8" hidden="1">{#N/A,#N/A,FALSE,"intag";#N/A,#N/A,FALSE,"budg";#N/A,#N/A,FALSE,"samtl"}</definedName>
    <definedName name="wrn.pr3sty.neu" hidden="1">{#N/A,#N/A,FALSE,"intag";#N/A,#N/A,FALSE,"budg";#N/A,#N/A,FALSE,"samtl"}</definedName>
    <definedName name="wrn.Primary._.Competition." localSheetId="9" hidden="1">{#N/A,#N/A,FALSE,"Primary"}</definedName>
    <definedName name="wrn.Primary._.Competition." localSheetId="4" hidden="1">{#N/A,#N/A,FALSE,"Primary"}</definedName>
    <definedName name="wrn.Primary._.Competition." localSheetId="19" hidden="1">{#N/A,#N/A,FALSE,"Primary"}</definedName>
    <definedName name="wrn.Primary._.Competition." localSheetId="11" hidden="1">{#N/A,#N/A,FALSE,"Primary"}</definedName>
    <definedName name="wrn.Primary._.Competition." localSheetId="7" hidden="1">{#N/A,#N/A,FALSE,"Primary"}</definedName>
    <definedName name="wrn.Primary._.Competition." localSheetId="18" hidden="1">{#N/A,#N/A,FALSE,"Primary"}</definedName>
    <definedName name="wrn.Primary._.Competition." localSheetId="3" hidden="1">{#N/A,#N/A,FALSE,"Primary"}</definedName>
    <definedName name="wrn.Primary._.Competition." localSheetId="8" hidden="1">{#N/A,#N/A,FALSE,"Primary"}</definedName>
    <definedName name="wrn.Primary._.Competition." hidden="1">{#N/A,#N/A,FALSE,"Primary"}</definedName>
    <definedName name="wrn.PrintallD." localSheetId="9" hidden="1">{#N/A,#N/A,FALSE,"SumD";#N/A,#N/A,FALSE,"ElecD";#N/A,#N/A,FALSE,"MechD";#N/A,#N/A,FALSE,"GeotD";#N/A,#N/A,FALSE,"PrcsD";#N/A,#N/A,FALSE,"TunnD";#N/A,#N/A,FALSE,"CivlD";#N/A,#N/A,FALSE,"NtwkD";#N/A,#N/A,FALSE,"EstgD";#N/A,#N/A,FALSE,"PEngD"}</definedName>
    <definedName name="wrn.PrintallD." localSheetId="4" hidden="1">{#N/A,#N/A,FALSE,"SumD";#N/A,#N/A,FALSE,"ElecD";#N/A,#N/A,FALSE,"MechD";#N/A,#N/A,FALSE,"GeotD";#N/A,#N/A,FALSE,"PrcsD";#N/A,#N/A,FALSE,"TunnD";#N/A,#N/A,FALSE,"CivlD";#N/A,#N/A,FALSE,"NtwkD";#N/A,#N/A,FALSE,"EstgD";#N/A,#N/A,FALSE,"PEngD"}</definedName>
    <definedName name="wrn.PrintallD." localSheetId="19" hidden="1">{#N/A,#N/A,FALSE,"SumD";#N/A,#N/A,FALSE,"ElecD";#N/A,#N/A,FALSE,"MechD";#N/A,#N/A,FALSE,"GeotD";#N/A,#N/A,FALSE,"PrcsD";#N/A,#N/A,FALSE,"TunnD";#N/A,#N/A,FALSE,"CivlD";#N/A,#N/A,FALSE,"NtwkD";#N/A,#N/A,FALSE,"EstgD";#N/A,#N/A,FALSE,"PEngD"}</definedName>
    <definedName name="wrn.PrintallD." localSheetId="11" hidden="1">{#N/A,#N/A,FALSE,"SumD";#N/A,#N/A,FALSE,"ElecD";#N/A,#N/A,FALSE,"MechD";#N/A,#N/A,FALSE,"GeotD";#N/A,#N/A,FALSE,"PrcsD";#N/A,#N/A,FALSE,"TunnD";#N/A,#N/A,FALSE,"CivlD";#N/A,#N/A,FALSE,"NtwkD";#N/A,#N/A,FALSE,"EstgD";#N/A,#N/A,FALSE,"PEngD"}</definedName>
    <definedName name="wrn.PrintallD." localSheetId="7" hidden="1">{#N/A,#N/A,FALSE,"SumD";#N/A,#N/A,FALSE,"ElecD";#N/A,#N/A,FALSE,"MechD";#N/A,#N/A,FALSE,"GeotD";#N/A,#N/A,FALSE,"PrcsD";#N/A,#N/A,FALSE,"TunnD";#N/A,#N/A,FALSE,"CivlD";#N/A,#N/A,FALSE,"NtwkD";#N/A,#N/A,FALSE,"EstgD";#N/A,#N/A,FALSE,"PEngD"}</definedName>
    <definedName name="wrn.PrintallD." localSheetId="18" hidden="1">{#N/A,#N/A,FALSE,"SumD";#N/A,#N/A,FALSE,"ElecD";#N/A,#N/A,FALSE,"MechD";#N/A,#N/A,FALSE,"GeotD";#N/A,#N/A,FALSE,"PrcsD";#N/A,#N/A,FALSE,"TunnD";#N/A,#N/A,FALSE,"CivlD";#N/A,#N/A,FALSE,"NtwkD";#N/A,#N/A,FALSE,"EstgD";#N/A,#N/A,FALSE,"PEngD"}</definedName>
    <definedName name="wrn.PrintallD." localSheetId="3" hidden="1">{#N/A,#N/A,FALSE,"SumD";#N/A,#N/A,FALSE,"ElecD";#N/A,#N/A,FALSE,"MechD";#N/A,#N/A,FALSE,"GeotD";#N/A,#N/A,FALSE,"PrcsD";#N/A,#N/A,FALSE,"TunnD";#N/A,#N/A,FALSE,"CivlD";#N/A,#N/A,FALSE,"NtwkD";#N/A,#N/A,FALSE,"EstgD";#N/A,#N/A,FALSE,"PEngD"}</definedName>
    <definedName name="wrn.PrintallD." localSheetId="8"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9" hidden="1">{#N/A,#N/A,FALSE,"SumG";#N/A,#N/A,FALSE,"ElecG";#N/A,#N/A,FALSE,"MechG";#N/A,#N/A,FALSE,"GeotG";#N/A,#N/A,FALSE,"PrcsG";#N/A,#N/A,FALSE,"TunnG";#N/A,#N/A,FALSE,"CivlG";#N/A,#N/A,FALSE,"NtwkG";#N/A,#N/A,FALSE,"EstgG";#N/A,#N/A,FALSE,"PEngG"}</definedName>
    <definedName name="wrn.PrintallG." localSheetId="4" hidden="1">{#N/A,#N/A,FALSE,"SumG";#N/A,#N/A,FALSE,"ElecG";#N/A,#N/A,FALSE,"MechG";#N/A,#N/A,FALSE,"GeotG";#N/A,#N/A,FALSE,"PrcsG";#N/A,#N/A,FALSE,"TunnG";#N/A,#N/A,FALSE,"CivlG";#N/A,#N/A,FALSE,"NtwkG";#N/A,#N/A,FALSE,"EstgG";#N/A,#N/A,FALSE,"PEngG"}</definedName>
    <definedName name="wrn.PrintallG." localSheetId="19" hidden="1">{#N/A,#N/A,FALSE,"SumG";#N/A,#N/A,FALSE,"ElecG";#N/A,#N/A,FALSE,"MechG";#N/A,#N/A,FALSE,"GeotG";#N/A,#N/A,FALSE,"PrcsG";#N/A,#N/A,FALSE,"TunnG";#N/A,#N/A,FALSE,"CivlG";#N/A,#N/A,FALSE,"NtwkG";#N/A,#N/A,FALSE,"EstgG";#N/A,#N/A,FALSE,"PEngG"}</definedName>
    <definedName name="wrn.PrintallG." localSheetId="11" hidden="1">{#N/A,#N/A,FALSE,"SumG";#N/A,#N/A,FALSE,"ElecG";#N/A,#N/A,FALSE,"MechG";#N/A,#N/A,FALSE,"GeotG";#N/A,#N/A,FALSE,"PrcsG";#N/A,#N/A,FALSE,"TunnG";#N/A,#N/A,FALSE,"CivlG";#N/A,#N/A,FALSE,"NtwkG";#N/A,#N/A,FALSE,"EstgG";#N/A,#N/A,FALSE,"PEngG"}</definedName>
    <definedName name="wrn.PrintallG." localSheetId="7" hidden="1">{#N/A,#N/A,FALSE,"SumG";#N/A,#N/A,FALSE,"ElecG";#N/A,#N/A,FALSE,"MechG";#N/A,#N/A,FALSE,"GeotG";#N/A,#N/A,FALSE,"PrcsG";#N/A,#N/A,FALSE,"TunnG";#N/A,#N/A,FALSE,"CivlG";#N/A,#N/A,FALSE,"NtwkG";#N/A,#N/A,FALSE,"EstgG";#N/A,#N/A,FALSE,"PEngG"}</definedName>
    <definedName name="wrn.PrintallG." localSheetId="18" hidden="1">{#N/A,#N/A,FALSE,"SumG";#N/A,#N/A,FALSE,"ElecG";#N/A,#N/A,FALSE,"MechG";#N/A,#N/A,FALSE,"GeotG";#N/A,#N/A,FALSE,"PrcsG";#N/A,#N/A,FALSE,"TunnG";#N/A,#N/A,FALSE,"CivlG";#N/A,#N/A,FALSE,"NtwkG";#N/A,#N/A,FALSE,"EstgG";#N/A,#N/A,FALSE,"PEngG"}</definedName>
    <definedName name="wrn.PrintallG." localSheetId="3" hidden="1">{#N/A,#N/A,FALSE,"SumG";#N/A,#N/A,FALSE,"ElecG";#N/A,#N/A,FALSE,"MechG";#N/A,#N/A,FALSE,"GeotG";#N/A,#N/A,FALSE,"PrcsG";#N/A,#N/A,FALSE,"TunnG";#N/A,#N/A,FALSE,"CivlG";#N/A,#N/A,FALSE,"NtwkG";#N/A,#N/A,FALSE,"EstgG";#N/A,#N/A,FALSE,"PEngG"}</definedName>
    <definedName name="wrn.PrintallG." localSheetId="8"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Redundant._.Equipment._.Option." localSheetId="19" hidden="1">{"pumps",#N/A,FALSE,"Option"}</definedName>
    <definedName name="wrn.Redundant._.Equipment._.Option." localSheetId="11" hidden="1">{"pumps",#N/A,FALSE,"Option"}</definedName>
    <definedName name="wrn.Redundant._.Equipment._.Option." localSheetId="18" hidden="1">{"pumps",#N/A,FALSE,"Option"}</definedName>
    <definedName name="wrn.Redundant._.Equipment._.Option." hidden="1">{"pumps",#N/A,FALSE,"Option"}</definedName>
    <definedName name="wrn.S_PRICE._.LIST." localSheetId="19" hidden="1">{"S_Price List",#N/A,FALSE,"Sheet1"}</definedName>
    <definedName name="wrn.S_PRICE._.LIST." localSheetId="11" hidden="1">{"S_Price List",#N/A,FALSE,"Sheet1"}</definedName>
    <definedName name="wrn.S_PRICE._.LIST." localSheetId="18" hidden="1">{"S_Price List",#N/A,FALSE,"Sheet1"}</definedName>
    <definedName name="wrn.S_PRICE._.LIST." hidden="1">{"S_Price List",#N/A,FALSE,"Sheet1"}</definedName>
    <definedName name="wrn.Secondary._.Competition." localSheetId="9" hidden="1">{#N/A,#N/A,FALSE,"Secondary"}</definedName>
    <definedName name="wrn.Secondary._.Competition." localSheetId="4" hidden="1">{#N/A,#N/A,FALSE,"Secondary"}</definedName>
    <definedName name="wrn.Secondary._.Competition." localSheetId="19" hidden="1">{#N/A,#N/A,FALSE,"Secondary"}</definedName>
    <definedName name="wrn.Secondary._.Competition." localSheetId="11" hidden="1">{#N/A,#N/A,FALSE,"Secondary"}</definedName>
    <definedName name="wrn.Secondary._.Competition." localSheetId="7" hidden="1">{#N/A,#N/A,FALSE,"Secondary"}</definedName>
    <definedName name="wrn.Secondary._.Competition." localSheetId="18" hidden="1">{#N/A,#N/A,FALSE,"Secondary"}</definedName>
    <definedName name="wrn.Secondary._.Competition." localSheetId="3" hidden="1">{#N/A,#N/A,FALSE,"Secondary"}</definedName>
    <definedName name="wrn.Secondary._.Competition." localSheetId="8" hidden="1">{#N/A,#N/A,FALSE,"Secondary"}</definedName>
    <definedName name="wrn.Secondary._.Competition." hidden="1">{#N/A,#N/A,FALSE,"Secondary"}</definedName>
    <definedName name="wrn.sirnak._.imalat." localSheetId="19"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wrn.sirnak._.imalat." localSheetId="11"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wrn.sirnak._.imalat." localSheetId="18"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wrn.sirnak._.imalat."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wrn.STAMPA._.TUTTO." localSheetId="9" hidden="1">{#N/A,#N/A,FALSE,"C3";#N/A,#N/A,FALSE,"D2-17";#N/A,#N/A,FALSE,"C2-17";#N/A,#N/A,FALSE,"C2-CIVIL";#N/A,#N/A,FALSE,"D1-C1 contract";#N/A,#N/A,FALSE,"D1-CIVIL";#N/A,#N/A,FALSE,"C1 hourly";#N/A,#N/A,FALSE,"C1 contract";#N/A,#N/A,FALSE,"D1-C1 hourly"}</definedName>
    <definedName name="wrn.STAMPA._.TUTTO." localSheetId="4" hidden="1">{#N/A,#N/A,FALSE,"C3";#N/A,#N/A,FALSE,"D2-17";#N/A,#N/A,FALSE,"C2-17";#N/A,#N/A,FALSE,"C2-CIVIL";#N/A,#N/A,FALSE,"D1-C1 contract";#N/A,#N/A,FALSE,"D1-CIVIL";#N/A,#N/A,FALSE,"C1 hourly";#N/A,#N/A,FALSE,"C1 contract";#N/A,#N/A,FALSE,"D1-C1 hourly"}</definedName>
    <definedName name="wrn.STAMPA._.TUTTO." localSheetId="19" hidden="1">{#N/A,#N/A,FALSE,"C3";#N/A,#N/A,FALSE,"D2-17";#N/A,#N/A,FALSE,"C2-17";#N/A,#N/A,FALSE,"C2-CIVIL";#N/A,#N/A,FALSE,"D1-C1 contract";#N/A,#N/A,FALSE,"D1-CIVIL";#N/A,#N/A,FALSE,"C1 hourly";#N/A,#N/A,FALSE,"C1 contract";#N/A,#N/A,FALSE,"D1-C1 hourly"}</definedName>
    <definedName name="wrn.STAMPA._.TUTTO." localSheetId="11" hidden="1">{#N/A,#N/A,FALSE,"C3";#N/A,#N/A,FALSE,"D2-17";#N/A,#N/A,FALSE,"C2-17";#N/A,#N/A,FALSE,"C2-CIVIL";#N/A,#N/A,FALSE,"D1-C1 contract";#N/A,#N/A,FALSE,"D1-CIVIL";#N/A,#N/A,FALSE,"C1 hourly";#N/A,#N/A,FALSE,"C1 contract";#N/A,#N/A,FALSE,"D1-C1 hourly"}</definedName>
    <definedName name="wrn.STAMPA._.TUTTO." localSheetId="7" hidden="1">{#N/A,#N/A,FALSE,"C3";#N/A,#N/A,FALSE,"D2-17";#N/A,#N/A,FALSE,"C2-17";#N/A,#N/A,FALSE,"C2-CIVIL";#N/A,#N/A,FALSE,"D1-C1 contract";#N/A,#N/A,FALSE,"D1-CIVIL";#N/A,#N/A,FALSE,"C1 hourly";#N/A,#N/A,FALSE,"C1 contract";#N/A,#N/A,FALSE,"D1-C1 hourly"}</definedName>
    <definedName name="wrn.STAMPA._.TUTTO." localSheetId="18" hidden="1">{#N/A,#N/A,FALSE,"C3";#N/A,#N/A,FALSE,"D2-17";#N/A,#N/A,FALSE,"C2-17";#N/A,#N/A,FALSE,"C2-CIVIL";#N/A,#N/A,FALSE,"D1-C1 contract";#N/A,#N/A,FALSE,"D1-CIVIL";#N/A,#N/A,FALSE,"C1 hourly";#N/A,#N/A,FALSE,"C1 contract";#N/A,#N/A,FALSE,"D1-C1 hourly"}</definedName>
    <definedName name="wrn.STAMPA._.TUTTO." localSheetId="3" hidden="1">{#N/A,#N/A,FALSE,"C3";#N/A,#N/A,FALSE,"D2-17";#N/A,#N/A,FALSE,"C2-17";#N/A,#N/A,FALSE,"C2-CIVIL";#N/A,#N/A,FALSE,"D1-C1 contract";#N/A,#N/A,FALSE,"D1-CIVIL";#N/A,#N/A,FALSE,"C1 hourly";#N/A,#N/A,FALSE,"C1 contract";#N/A,#N/A,FALSE,"D1-C1 hourly"}</definedName>
    <definedName name="wrn.STAMPA._.TUTTO." localSheetId="8"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ANDARD._.RACKS." localSheetId="19" hidden="1">{"IMRAK42x8x8",#N/A,TRUE,"IMRAK 1400 42U 800X800";"IMRAK32x6x6",#N/A,TRUE,"IMRAK 1400 32U 600x600";"IMRAK42x12x8",#N/A,TRUE,"IMRAK 1400 42U 1200x800";"IMRAK15x6x4",#N/A,TRUE,"IMRAK 400 15U FRONT SECTION"}</definedName>
    <definedName name="wrn.STANDARD._.RACKS." localSheetId="11" hidden="1">{"IMRAK42x8x8",#N/A,TRUE,"IMRAK 1400 42U 800X800";"IMRAK32x6x6",#N/A,TRUE,"IMRAK 1400 32U 600x600";"IMRAK42x12x8",#N/A,TRUE,"IMRAK 1400 42U 1200x800";"IMRAK15x6x4",#N/A,TRUE,"IMRAK 400 15U FRONT SECTION"}</definedName>
    <definedName name="wrn.STANDARD._.RACKS." localSheetId="18" hidden="1">{"IMRAK42x8x8",#N/A,TRUE,"IMRAK 1400 42U 800X800";"IMRAK32x6x6",#N/A,TRUE,"IMRAK 1400 32U 600x600";"IMRAK42x12x8",#N/A,TRUE,"IMRAK 1400 42U 1200x800";"IMRAK15x6x4",#N/A,TRUE,"IMRAK 400 15U FRONT SECTION"}</definedName>
    <definedName name="wrn.STANDARD._.RACKS." hidden="1">{"IMRAK42x8x8",#N/A,TRUE,"IMRAK 1400 42U 800X800";"IMRAK32x6x6",#N/A,TRUE,"IMRAK 1400 32U 600x600";"IMRAK42x12x8",#N/A,TRUE,"IMRAK 1400 42U 1200x800";"IMRAK15x6x4",#N/A,TRUE,"IMRAK 400 15U FRONT SECTION"}</definedName>
    <definedName name="wrn.STG._.BLDG._.ENCLOSURE." localSheetId="19" hidden="1">{"turbine",#N/A,FALSE,"Option"}</definedName>
    <definedName name="wrn.STG._.BLDG._.ENCLOSURE." localSheetId="11" hidden="1">{"turbine",#N/A,FALSE,"Option"}</definedName>
    <definedName name="wrn.STG._.BLDG._.ENCLOSURE." localSheetId="18" hidden="1">{"turbine",#N/A,FALSE,"Option"}</definedName>
    <definedName name="wrn.STG._.BLDG._.ENCLOSURE." hidden="1">{"turbine",#N/A,FALSE,"Option"}</definedName>
    <definedName name="wrn.struckgi." localSheetId="9" hidden="1">{#N/A,#N/A,TRUE,"arnitower";#N/A,#N/A,TRUE,"arnigarage "}</definedName>
    <definedName name="wrn.struckgi." localSheetId="4" hidden="1">{#N/A,#N/A,TRUE,"arnitower";#N/A,#N/A,TRUE,"arnigarage "}</definedName>
    <definedName name="wrn.struckgi." localSheetId="19" hidden="1">{#N/A,#N/A,TRUE,"arnitower";#N/A,#N/A,TRUE,"arnigarage "}</definedName>
    <definedName name="wrn.struckgi." localSheetId="11" hidden="1">{#N/A,#N/A,TRUE,"arnitower";#N/A,#N/A,TRUE,"arnigarage "}</definedName>
    <definedName name="wrn.struckgi." localSheetId="7" hidden="1">{#N/A,#N/A,TRUE,"arnitower";#N/A,#N/A,TRUE,"arnigarage "}</definedName>
    <definedName name="wrn.struckgi." localSheetId="18" hidden="1">{#N/A,#N/A,TRUE,"arnitower";#N/A,#N/A,TRUE,"arnigarage "}</definedName>
    <definedName name="wrn.struckgi." localSheetId="3" hidden="1">{#N/A,#N/A,TRUE,"arnitower";#N/A,#N/A,TRUE,"arnigarage "}</definedName>
    <definedName name="wrn.struckgi." localSheetId="8" hidden="1">{#N/A,#N/A,TRUE,"arnitower";#N/A,#N/A,TRUE,"arnigarage "}</definedName>
    <definedName name="wrn.struckgi." hidden="1">{#N/A,#N/A,TRUE,"arnitower";#N/A,#N/A,TRUE,"arnigarage "}</definedName>
    <definedName name="wrn.Supply._.Additions." localSheetId="9" hidden="1">{#N/A,#N/A,FALSE,"Supply Addn"}</definedName>
    <definedName name="wrn.Supply._.Additions." localSheetId="4" hidden="1">{#N/A,#N/A,FALSE,"Supply Addn"}</definedName>
    <definedName name="wrn.Supply._.Additions." localSheetId="19" hidden="1">{#N/A,#N/A,FALSE,"Supply Addn"}</definedName>
    <definedName name="wrn.Supply._.Additions." localSheetId="11" hidden="1">{#N/A,#N/A,FALSE,"Supply Addn"}</definedName>
    <definedName name="wrn.Supply._.Additions." localSheetId="7" hidden="1">{#N/A,#N/A,FALSE,"Supply Addn"}</definedName>
    <definedName name="wrn.Supply._.Additions." localSheetId="18" hidden="1">{#N/A,#N/A,FALSE,"Supply Addn"}</definedName>
    <definedName name="wrn.Supply._.Additions." localSheetId="3" hidden="1">{#N/A,#N/A,FALSE,"Supply Addn"}</definedName>
    <definedName name="wrn.Supply._.Additions." localSheetId="8" hidden="1">{#N/A,#N/A,FALSE,"Supply Addn"}</definedName>
    <definedName name="wrn.Supply._.Additions." hidden="1">{#N/A,#N/A,FALSE,"Supply Addn"}</definedName>
    <definedName name="wrn.trial." localSheetId="19" hidden="1">{#N/A,#N/A,FALSE,"mpph1";#N/A,#N/A,FALSE,"mpmseb";#N/A,#N/A,FALSE,"mpph2"}</definedName>
    <definedName name="wrn.trial." localSheetId="11" hidden="1">{#N/A,#N/A,FALSE,"mpph1";#N/A,#N/A,FALSE,"mpmseb";#N/A,#N/A,FALSE,"mpph2"}</definedName>
    <definedName name="wrn.trial." localSheetId="18" hidden="1">{#N/A,#N/A,FALSE,"mpph1";#N/A,#N/A,FALSE,"mpmseb";#N/A,#N/A,FALSE,"mpph2"}</definedName>
    <definedName name="wrn.trial." hidden="1">{#N/A,#N/A,FALSE,"mpph1";#N/A,#N/A,FALSE,"mpmseb";#N/A,#N/A,FALSE,"mpph2"}</definedName>
    <definedName name="wrn.Warrington._.Widnes._.QS._.Costs." localSheetId="9" hidden="1">{#N/A,#N/A,TRUE,"Cover";#N/A,#N/A,TRUE,"Conts";#N/A,#N/A,TRUE,"VOS";#N/A,#N/A,TRUE,"Warrington";#N/A,#N/A,TRUE,"Widnes"}</definedName>
    <definedName name="wrn.Warrington._.Widnes._.QS._.Costs." localSheetId="4" hidden="1">{#N/A,#N/A,TRUE,"Cover";#N/A,#N/A,TRUE,"Conts";#N/A,#N/A,TRUE,"VOS";#N/A,#N/A,TRUE,"Warrington";#N/A,#N/A,TRUE,"Widnes"}</definedName>
    <definedName name="wrn.Warrington._.Widnes._.QS._.Costs." localSheetId="19" hidden="1">{#N/A,#N/A,TRUE,"Cover";#N/A,#N/A,TRUE,"Conts";#N/A,#N/A,TRUE,"VOS";#N/A,#N/A,TRUE,"Warrington";#N/A,#N/A,TRUE,"Widnes"}</definedName>
    <definedName name="wrn.Warrington._.Widnes._.QS._.Costs." localSheetId="11" hidden="1">{#N/A,#N/A,TRUE,"Cover";#N/A,#N/A,TRUE,"Conts";#N/A,#N/A,TRUE,"VOS";#N/A,#N/A,TRUE,"Warrington";#N/A,#N/A,TRUE,"Widnes"}</definedName>
    <definedName name="wrn.Warrington._.Widnes._.QS._.Costs." localSheetId="7" hidden="1">{#N/A,#N/A,TRUE,"Cover";#N/A,#N/A,TRUE,"Conts";#N/A,#N/A,TRUE,"VOS";#N/A,#N/A,TRUE,"Warrington";#N/A,#N/A,TRUE,"Widnes"}</definedName>
    <definedName name="wrn.Warrington._.Widnes._.QS._.Costs." localSheetId="18" hidden="1">{#N/A,#N/A,TRUE,"Cover";#N/A,#N/A,TRUE,"Conts";#N/A,#N/A,TRUE,"VOS";#N/A,#N/A,TRUE,"Warrington";#N/A,#N/A,TRUE,"Widnes"}</definedName>
    <definedName name="wrn.Warrington._.Widnes._.QS._.Costs." localSheetId="3" hidden="1">{#N/A,#N/A,TRUE,"Cover";#N/A,#N/A,TRUE,"Conts";#N/A,#N/A,TRUE,"VOS";#N/A,#N/A,TRUE,"Warrington";#N/A,#N/A,TRUE,"Widnes"}</definedName>
    <definedName name="wrn.Warrington._.Widnes._.QS._.Costs." localSheetId="8" hidden="1">{#N/A,#N/A,TRUE,"Cover";#N/A,#N/A,TRUE,"Conts";#N/A,#N/A,TRUE,"VOS";#N/A,#N/A,TRUE,"Warrington";#N/A,#N/A,TRUE,"Widnes"}</definedName>
    <definedName name="wrn.Warrington._.Widnes._.QS._.Costs." hidden="1">{#N/A,#N/A,TRUE,"Cover";#N/A,#N/A,TRUE,"Conts";#N/A,#N/A,TRUE,"VOS";#N/A,#N/A,TRUE,"Warrington";#N/A,#N/A,TRUE,"Widnes"}</definedName>
    <definedName name="wrn.WHOUSE._.CT." localSheetId="19" hidden="1">{"WESTINGHOUSE",#N/A,FALSE,"Option"}</definedName>
    <definedName name="wrn.WHOUSE._.CT." localSheetId="11" hidden="1">{"WESTINGHOUSE",#N/A,FALSE,"Option"}</definedName>
    <definedName name="wrn.WHOUSE._.CT." localSheetId="18" hidden="1">{"WESTINGHOUSE",#N/A,FALSE,"Option"}</definedName>
    <definedName name="wrn.WHOUSE._.CT." hidden="1">{"WESTINGHOUSE",#N/A,FALSE,"Option"}</definedName>
    <definedName name="wrn.Общая._.спецификация." localSheetId="19"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Общая._.спецификация." localSheetId="11"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Общая._.спецификация." localSheetId="18"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Общая._.спецификация."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الأمثل." localSheetId="19" hidden="1">{"الليمبو",#N/A,FALSE,"حديد"}</definedName>
    <definedName name="wrn.الأمثل." localSheetId="11" hidden="1">{"الليمبو",#N/A,FALSE,"حديد"}</definedName>
    <definedName name="wrn.الأمثل." localSheetId="18" hidden="1">{"الليمبو",#N/A,FALSE,"حديد"}</definedName>
    <definedName name="wrn.الأمثل." hidden="1">{"الليمبو",#N/A,FALSE,"حديد"}</definedName>
    <definedName name="wrrwerwrew" localSheetId="9" hidden="1">{#N/A,#N/A,TRUE,"Cover";#N/A,#N/A,TRUE,"Conts";#N/A,#N/A,TRUE,"VOS";#N/A,#N/A,TRUE,"Warrington";#N/A,#N/A,TRUE,"Widnes"}</definedName>
    <definedName name="wrrwerwrew" localSheetId="4" hidden="1">{#N/A,#N/A,TRUE,"Cover";#N/A,#N/A,TRUE,"Conts";#N/A,#N/A,TRUE,"VOS";#N/A,#N/A,TRUE,"Warrington";#N/A,#N/A,TRUE,"Widnes"}</definedName>
    <definedName name="wrrwerwrew" localSheetId="19" hidden="1">{#N/A,#N/A,TRUE,"Cover";#N/A,#N/A,TRUE,"Conts";#N/A,#N/A,TRUE,"VOS";#N/A,#N/A,TRUE,"Warrington";#N/A,#N/A,TRUE,"Widnes"}</definedName>
    <definedName name="wrrwerwrew" localSheetId="11" hidden="1">{#N/A,#N/A,TRUE,"Cover";#N/A,#N/A,TRUE,"Conts";#N/A,#N/A,TRUE,"VOS";#N/A,#N/A,TRUE,"Warrington";#N/A,#N/A,TRUE,"Widnes"}</definedName>
    <definedName name="wrrwerwrew" localSheetId="7" hidden="1">{#N/A,#N/A,TRUE,"Cover";#N/A,#N/A,TRUE,"Conts";#N/A,#N/A,TRUE,"VOS";#N/A,#N/A,TRUE,"Warrington";#N/A,#N/A,TRUE,"Widnes"}</definedName>
    <definedName name="wrrwerwrew" localSheetId="18" hidden="1">{#N/A,#N/A,TRUE,"Cover";#N/A,#N/A,TRUE,"Conts";#N/A,#N/A,TRUE,"VOS";#N/A,#N/A,TRUE,"Warrington";#N/A,#N/A,TRUE,"Widnes"}</definedName>
    <definedName name="wrrwerwrew" localSheetId="3" hidden="1">{#N/A,#N/A,TRUE,"Cover";#N/A,#N/A,TRUE,"Conts";#N/A,#N/A,TRUE,"VOS";#N/A,#N/A,TRUE,"Warrington";#N/A,#N/A,TRUE,"Widnes"}</definedName>
    <definedName name="wrrwerwrew" localSheetId="8" hidden="1">{#N/A,#N/A,TRUE,"Cover";#N/A,#N/A,TRUE,"Conts";#N/A,#N/A,TRUE,"VOS";#N/A,#N/A,TRUE,"Warrington";#N/A,#N/A,TRUE,"Widnes"}</definedName>
    <definedName name="wrrwerwrew" hidden="1">{#N/A,#N/A,TRUE,"Cover";#N/A,#N/A,TRUE,"Conts";#N/A,#N/A,TRUE,"VOS";#N/A,#N/A,TRUE,"Warrington";#N/A,#N/A,TRUE,"Widnes"}</definedName>
    <definedName name="wryuwyrututwys" localSheetId="9" hidden="1">{#N/A,#N/A,TRUE,"Cover";#N/A,#N/A,TRUE,"Conts";#N/A,#N/A,TRUE,"VOS";#N/A,#N/A,TRUE,"Warrington";#N/A,#N/A,TRUE,"Widnes"}</definedName>
    <definedName name="wryuwyrututwys" localSheetId="4" hidden="1">{#N/A,#N/A,TRUE,"Cover";#N/A,#N/A,TRUE,"Conts";#N/A,#N/A,TRUE,"VOS";#N/A,#N/A,TRUE,"Warrington";#N/A,#N/A,TRUE,"Widnes"}</definedName>
    <definedName name="wryuwyrututwys" localSheetId="19" hidden="1">{#N/A,#N/A,TRUE,"Cover";#N/A,#N/A,TRUE,"Conts";#N/A,#N/A,TRUE,"VOS";#N/A,#N/A,TRUE,"Warrington";#N/A,#N/A,TRUE,"Widnes"}</definedName>
    <definedName name="wryuwyrututwys" localSheetId="11" hidden="1">{#N/A,#N/A,TRUE,"Cover";#N/A,#N/A,TRUE,"Conts";#N/A,#N/A,TRUE,"VOS";#N/A,#N/A,TRUE,"Warrington";#N/A,#N/A,TRUE,"Widnes"}</definedName>
    <definedName name="wryuwyrututwys" localSheetId="7" hidden="1">{#N/A,#N/A,TRUE,"Cover";#N/A,#N/A,TRUE,"Conts";#N/A,#N/A,TRUE,"VOS";#N/A,#N/A,TRUE,"Warrington";#N/A,#N/A,TRUE,"Widnes"}</definedName>
    <definedName name="wryuwyrututwys" localSheetId="18" hidden="1">{#N/A,#N/A,TRUE,"Cover";#N/A,#N/A,TRUE,"Conts";#N/A,#N/A,TRUE,"VOS";#N/A,#N/A,TRUE,"Warrington";#N/A,#N/A,TRUE,"Widnes"}</definedName>
    <definedName name="wryuwyrututwys" localSheetId="3" hidden="1">{#N/A,#N/A,TRUE,"Cover";#N/A,#N/A,TRUE,"Conts";#N/A,#N/A,TRUE,"VOS";#N/A,#N/A,TRUE,"Warrington";#N/A,#N/A,TRUE,"Widnes"}</definedName>
    <definedName name="wryuwyrututwys" localSheetId="8" hidden="1">{#N/A,#N/A,TRUE,"Cover";#N/A,#N/A,TRUE,"Conts";#N/A,#N/A,TRUE,"VOS";#N/A,#N/A,TRUE,"Warrington";#N/A,#N/A,TRUE,"Widnes"}</definedName>
    <definedName name="wryuwyrututwys" hidden="1">{#N/A,#N/A,TRUE,"Cover";#N/A,#N/A,TRUE,"Conts";#N/A,#N/A,TRUE,"VOS";#N/A,#N/A,TRUE,"Warrington";#N/A,#N/A,TRUE,"Widnes"}</definedName>
    <definedName name="wsd">#REF!</definedName>
    <definedName name="WT" localSheetId="9" hidden="1">{#N/A,#N/A,TRUE,"Cover";#N/A,#N/A,TRUE,"Conts";#N/A,#N/A,TRUE,"VOS";#N/A,#N/A,TRUE,"Warrington";#N/A,#N/A,TRUE,"Widnes"}</definedName>
    <definedName name="WT" localSheetId="4" hidden="1">{#N/A,#N/A,TRUE,"Cover";#N/A,#N/A,TRUE,"Conts";#N/A,#N/A,TRUE,"VOS";#N/A,#N/A,TRUE,"Warrington";#N/A,#N/A,TRUE,"Widnes"}</definedName>
    <definedName name="WT" localSheetId="19" hidden="1">{#N/A,#N/A,TRUE,"Cover";#N/A,#N/A,TRUE,"Conts";#N/A,#N/A,TRUE,"VOS";#N/A,#N/A,TRUE,"Warrington";#N/A,#N/A,TRUE,"Widnes"}</definedName>
    <definedName name="WT" localSheetId="11" hidden="1">{#N/A,#N/A,TRUE,"Cover";#N/A,#N/A,TRUE,"Conts";#N/A,#N/A,TRUE,"VOS";#N/A,#N/A,TRUE,"Warrington";#N/A,#N/A,TRUE,"Widnes"}</definedName>
    <definedName name="WT" localSheetId="7" hidden="1">{#N/A,#N/A,TRUE,"Cover";#N/A,#N/A,TRUE,"Conts";#N/A,#N/A,TRUE,"VOS";#N/A,#N/A,TRUE,"Warrington";#N/A,#N/A,TRUE,"Widnes"}</definedName>
    <definedName name="WT" localSheetId="18" hidden="1">{#N/A,#N/A,TRUE,"Cover";#N/A,#N/A,TRUE,"Conts";#N/A,#N/A,TRUE,"VOS";#N/A,#N/A,TRUE,"Warrington";#N/A,#N/A,TRUE,"Widnes"}</definedName>
    <definedName name="WT" localSheetId="3" hidden="1">{#N/A,#N/A,TRUE,"Cover";#N/A,#N/A,TRUE,"Conts";#N/A,#N/A,TRUE,"VOS";#N/A,#N/A,TRUE,"Warrington";#N/A,#N/A,TRUE,"Widnes"}</definedName>
    <definedName name="WT" localSheetId="8" hidden="1">{#N/A,#N/A,TRUE,"Cover";#N/A,#N/A,TRUE,"Conts";#N/A,#N/A,TRUE,"VOS";#N/A,#N/A,TRUE,"Warrington";#N/A,#N/A,TRUE,"Widnes"}</definedName>
    <definedName name="WT" hidden="1">{#N/A,#N/A,TRUE,"Cover";#N/A,#N/A,TRUE,"Conts";#N/A,#N/A,TRUE,"VOS";#N/A,#N/A,TRUE,"Warrington";#N/A,#N/A,TRUE,"Widnes"}</definedName>
    <definedName name="wtey" localSheetId="9" hidden="1">{#N/A,#N/A,TRUE,"Cover";#N/A,#N/A,TRUE,"Conts";#N/A,#N/A,TRUE,"VOS";#N/A,#N/A,TRUE,"Warrington";#N/A,#N/A,TRUE,"Widnes"}</definedName>
    <definedName name="wtey" localSheetId="4" hidden="1">{#N/A,#N/A,TRUE,"Cover";#N/A,#N/A,TRUE,"Conts";#N/A,#N/A,TRUE,"VOS";#N/A,#N/A,TRUE,"Warrington";#N/A,#N/A,TRUE,"Widnes"}</definedName>
    <definedName name="wtey" localSheetId="19" hidden="1">{#N/A,#N/A,TRUE,"Cover";#N/A,#N/A,TRUE,"Conts";#N/A,#N/A,TRUE,"VOS";#N/A,#N/A,TRUE,"Warrington";#N/A,#N/A,TRUE,"Widnes"}</definedName>
    <definedName name="wtey" localSheetId="11" hidden="1">{#N/A,#N/A,TRUE,"Cover";#N/A,#N/A,TRUE,"Conts";#N/A,#N/A,TRUE,"VOS";#N/A,#N/A,TRUE,"Warrington";#N/A,#N/A,TRUE,"Widnes"}</definedName>
    <definedName name="wtey" localSheetId="7" hidden="1">{#N/A,#N/A,TRUE,"Cover";#N/A,#N/A,TRUE,"Conts";#N/A,#N/A,TRUE,"VOS";#N/A,#N/A,TRUE,"Warrington";#N/A,#N/A,TRUE,"Widnes"}</definedName>
    <definedName name="wtey" localSheetId="18" hidden="1">{#N/A,#N/A,TRUE,"Cover";#N/A,#N/A,TRUE,"Conts";#N/A,#N/A,TRUE,"VOS";#N/A,#N/A,TRUE,"Warrington";#N/A,#N/A,TRUE,"Widnes"}</definedName>
    <definedName name="wtey" localSheetId="3" hidden="1">{#N/A,#N/A,TRUE,"Cover";#N/A,#N/A,TRUE,"Conts";#N/A,#N/A,TRUE,"VOS";#N/A,#N/A,TRUE,"Warrington";#N/A,#N/A,TRUE,"Widnes"}</definedName>
    <definedName name="wtey" localSheetId="8" hidden="1">{#N/A,#N/A,TRUE,"Cover";#N/A,#N/A,TRUE,"Conts";#N/A,#N/A,TRUE,"VOS";#N/A,#N/A,TRUE,"Warrington";#N/A,#N/A,TRUE,"Widnes"}</definedName>
    <definedName name="wtey" hidden="1">{#N/A,#N/A,TRUE,"Cover";#N/A,#N/A,TRUE,"Conts";#N/A,#N/A,TRUE,"VOS";#N/A,#N/A,TRUE,"Warrington";#N/A,#N/A,TRUE,"Widnes"}</definedName>
    <definedName name="wtrwt" localSheetId="9" hidden="1">{#N/A,#N/A,TRUE,"Cover";#N/A,#N/A,TRUE,"Conts";#N/A,#N/A,TRUE,"VOS";#N/A,#N/A,TRUE,"Warrington";#N/A,#N/A,TRUE,"Widnes"}</definedName>
    <definedName name="wtrwt" localSheetId="4" hidden="1">{#N/A,#N/A,TRUE,"Cover";#N/A,#N/A,TRUE,"Conts";#N/A,#N/A,TRUE,"VOS";#N/A,#N/A,TRUE,"Warrington";#N/A,#N/A,TRUE,"Widnes"}</definedName>
    <definedName name="wtrwt" localSheetId="19" hidden="1">{#N/A,#N/A,TRUE,"Cover";#N/A,#N/A,TRUE,"Conts";#N/A,#N/A,TRUE,"VOS";#N/A,#N/A,TRUE,"Warrington";#N/A,#N/A,TRUE,"Widnes"}</definedName>
    <definedName name="wtrwt" localSheetId="11" hidden="1">{#N/A,#N/A,TRUE,"Cover";#N/A,#N/A,TRUE,"Conts";#N/A,#N/A,TRUE,"VOS";#N/A,#N/A,TRUE,"Warrington";#N/A,#N/A,TRUE,"Widnes"}</definedName>
    <definedName name="wtrwt" localSheetId="7" hidden="1">{#N/A,#N/A,TRUE,"Cover";#N/A,#N/A,TRUE,"Conts";#N/A,#N/A,TRUE,"VOS";#N/A,#N/A,TRUE,"Warrington";#N/A,#N/A,TRUE,"Widnes"}</definedName>
    <definedName name="wtrwt" localSheetId="18" hidden="1">{#N/A,#N/A,TRUE,"Cover";#N/A,#N/A,TRUE,"Conts";#N/A,#N/A,TRUE,"VOS";#N/A,#N/A,TRUE,"Warrington";#N/A,#N/A,TRUE,"Widnes"}</definedName>
    <definedName name="wtrwt" localSheetId="3" hidden="1">{#N/A,#N/A,TRUE,"Cover";#N/A,#N/A,TRUE,"Conts";#N/A,#N/A,TRUE,"VOS";#N/A,#N/A,TRUE,"Warrington";#N/A,#N/A,TRUE,"Widnes"}</definedName>
    <definedName name="wtrwt" localSheetId="8" hidden="1">{#N/A,#N/A,TRUE,"Cover";#N/A,#N/A,TRUE,"Conts";#N/A,#N/A,TRUE,"VOS";#N/A,#N/A,TRUE,"Warrington";#N/A,#N/A,TRUE,"Widnes"}</definedName>
    <definedName name="wtrwt" hidden="1">{#N/A,#N/A,TRUE,"Cover";#N/A,#N/A,TRUE,"Conts";#N/A,#N/A,TRUE,"VOS";#N/A,#N/A,TRUE,"Warrington";#N/A,#N/A,TRUE,"Widnes"}</definedName>
    <definedName name="wtrywryt" localSheetId="9" hidden="1">{#N/A,#N/A,TRUE,"Cover";#N/A,#N/A,TRUE,"Conts";#N/A,#N/A,TRUE,"VOS";#N/A,#N/A,TRUE,"Warrington";#N/A,#N/A,TRUE,"Widnes"}</definedName>
    <definedName name="wtrywryt" localSheetId="4" hidden="1">{#N/A,#N/A,TRUE,"Cover";#N/A,#N/A,TRUE,"Conts";#N/A,#N/A,TRUE,"VOS";#N/A,#N/A,TRUE,"Warrington";#N/A,#N/A,TRUE,"Widnes"}</definedName>
    <definedName name="wtrywryt" localSheetId="19" hidden="1">{#N/A,#N/A,TRUE,"Cover";#N/A,#N/A,TRUE,"Conts";#N/A,#N/A,TRUE,"VOS";#N/A,#N/A,TRUE,"Warrington";#N/A,#N/A,TRUE,"Widnes"}</definedName>
    <definedName name="wtrywryt" localSheetId="11" hidden="1">{#N/A,#N/A,TRUE,"Cover";#N/A,#N/A,TRUE,"Conts";#N/A,#N/A,TRUE,"VOS";#N/A,#N/A,TRUE,"Warrington";#N/A,#N/A,TRUE,"Widnes"}</definedName>
    <definedName name="wtrywryt" localSheetId="7" hidden="1">{#N/A,#N/A,TRUE,"Cover";#N/A,#N/A,TRUE,"Conts";#N/A,#N/A,TRUE,"VOS";#N/A,#N/A,TRUE,"Warrington";#N/A,#N/A,TRUE,"Widnes"}</definedName>
    <definedName name="wtrywryt" localSheetId="18" hidden="1">{#N/A,#N/A,TRUE,"Cover";#N/A,#N/A,TRUE,"Conts";#N/A,#N/A,TRUE,"VOS";#N/A,#N/A,TRUE,"Warrington";#N/A,#N/A,TRUE,"Widnes"}</definedName>
    <definedName name="wtrywryt" localSheetId="3" hidden="1">{#N/A,#N/A,TRUE,"Cover";#N/A,#N/A,TRUE,"Conts";#N/A,#N/A,TRUE,"VOS";#N/A,#N/A,TRUE,"Warrington";#N/A,#N/A,TRUE,"Widnes"}</definedName>
    <definedName name="wtrywryt" localSheetId="8" hidden="1">{#N/A,#N/A,TRUE,"Cover";#N/A,#N/A,TRUE,"Conts";#N/A,#N/A,TRUE,"VOS";#N/A,#N/A,TRUE,"Warrington";#N/A,#N/A,TRUE,"Widnes"}</definedName>
    <definedName name="wtrywryt" hidden="1">{#N/A,#N/A,TRUE,"Cover";#N/A,#N/A,TRUE,"Conts";#N/A,#N/A,TRUE,"VOS";#N/A,#N/A,TRUE,"Warrington";#N/A,#N/A,TRUE,"Widnes"}</definedName>
    <definedName name="wtwt" localSheetId="9" hidden="1">{#N/A,#N/A,TRUE,"Cover";#N/A,#N/A,TRUE,"Conts";#N/A,#N/A,TRUE,"VOS";#N/A,#N/A,TRUE,"Warrington";#N/A,#N/A,TRUE,"Widnes"}</definedName>
    <definedName name="wtwt" localSheetId="4" hidden="1">{#N/A,#N/A,TRUE,"Cover";#N/A,#N/A,TRUE,"Conts";#N/A,#N/A,TRUE,"VOS";#N/A,#N/A,TRUE,"Warrington";#N/A,#N/A,TRUE,"Widnes"}</definedName>
    <definedName name="wtwt" localSheetId="19" hidden="1">{#N/A,#N/A,TRUE,"Cover";#N/A,#N/A,TRUE,"Conts";#N/A,#N/A,TRUE,"VOS";#N/A,#N/A,TRUE,"Warrington";#N/A,#N/A,TRUE,"Widnes"}</definedName>
    <definedName name="wtwt" localSheetId="11" hidden="1">{#N/A,#N/A,TRUE,"Cover";#N/A,#N/A,TRUE,"Conts";#N/A,#N/A,TRUE,"VOS";#N/A,#N/A,TRUE,"Warrington";#N/A,#N/A,TRUE,"Widnes"}</definedName>
    <definedName name="wtwt" localSheetId="7" hidden="1">{#N/A,#N/A,TRUE,"Cover";#N/A,#N/A,TRUE,"Conts";#N/A,#N/A,TRUE,"VOS";#N/A,#N/A,TRUE,"Warrington";#N/A,#N/A,TRUE,"Widnes"}</definedName>
    <definedName name="wtwt" localSheetId="18" hidden="1">{#N/A,#N/A,TRUE,"Cover";#N/A,#N/A,TRUE,"Conts";#N/A,#N/A,TRUE,"VOS";#N/A,#N/A,TRUE,"Warrington";#N/A,#N/A,TRUE,"Widnes"}</definedName>
    <definedName name="wtwt" localSheetId="3" hidden="1">{#N/A,#N/A,TRUE,"Cover";#N/A,#N/A,TRUE,"Conts";#N/A,#N/A,TRUE,"VOS";#N/A,#N/A,TRUE,"Warrington";#N/A,#N/A,TRUE,"Widnes"}</definedName>
    <definedName name="wtwt" localSheetId="8" hidden="1">{#N/A,#N/A,TRUE,"Cover";#N/A,#N/A,TRUE,"Conts";#N/A,#N/A,TRUE,"VOS";#N/A,#N/A,TRUE,"Warrington";#N/A,#N/A,TRUE,"Widnes"}</definedName>
    <definedName name="wtwt" hidden="1">{#N/A,#N/A,TRUE,"Cover";#N/A,#N/A,TRUE,"Conts";#N/A,#N/A,TRUE,"VOS";#N/A,#N/A,TRUE,"Warrington";#N/A,#N/A,TRUE,"Widnes"}</definedName>
    <definedName name="wtwy" localSheetId="9" hidden="1">{#N/A,#N/A,TRUE,"Cover";#N/A,#N/A,TRUE,"Conts";#N/A,#N/A,TRUE,"VOS";#N/A,#N/A,TRUE,"Warrington";#N/A,#N/A,TRUE,"Widnes"}</definedName>
    <definedName name="wtwy" localSheetId="4" hidden="1">{#N/A,#N/A,TRUE,"Cover";#N/A,#N/A,TRUE,"Conts";#N/A,#N/A,TRUE,"VOS";#N/A,#N/A,TRUE,"Warrington";#N/A,#N/A,TRUE,"Widnes"}</definedName>
    <definedName name="wtwy" localSheetId="19" hidden="1">{#N/A,#N/A,TRUE,"Cover";#N/A,#N/A,TRUE,"Conts";#N/A,#N/A,TRUE,"VOS";#N/A,#N/A,TRUE,"Warrington";#N/A,#N/A,TRUE,"Widnes"}</definedName>
    <definedName name="wtwy" localSheetId="11" hidden="1">{#N/A,#N/A,TRUE,"Cover";#N/A,#N/A,TRUE,"Conts";#N/A,#N/A,TRUE,"VOS";#N/A,#N/A,TRUE,"Warrington";#N/A,#N/A,TRUE,"Widnes"}</definedName>
    <definedName name="wtwy" localSheetId="7" hidden="1">{#N/A,#N/A,TRUE,"Cover";#N/A,#N/A,TRUE,"Conts";#N/A,#N/A,TRUE,"VOS";#N/A,#N/A,TRUE,"Warrington";#N/A,#N/A,TRUE,"Widnes"}</definedName>
    <definedName name="wtwy" localSheetId="18" hidden="1">{#N/A,#N/A,TRUE,"Cover";#N/A,#N/A,TRUE,"Conts";#N/A,#N/A,TRUE,"VOS";#N/A,#N/A,TRUE,"Warrington";#N/A,#N/A,TRUE,"Widnes"}</definedName>
    <definedName name="wtwy" localSheetId="3" hidden="1">{#N/A,#N/A,TRUE,"Cover";#N/A,#N/A,TRUE,"Conts";#N/A,#N/A,TRUE,"VOS";#N/A,#N/A,TRUE,"Warrington";#N/A,#N/A,TRUE,"Widnes"}</definedName>
    <definedName name="wtwy" localSheetId="8" hidden="1">{#N/A,#N/A,TRUE,"Cover";#N/A,#N/A,TRUE,"Conts";#N/A,#N/A,TRUE,"VOS";#N/A,#N/A,TRUE,"Warrington";#N/A,#N/A,TRUE,"Widnes"}</definedName>
    <definedName name="wtwy" hidden="1">{#N/A,#N/A,TRUE,"Cover";#N/A,#N/A,TRUE,"Conts";#N/A,#N/A,TRUE,"VOS";#N/A,#N/A,TRUE,"Warrington";#N/A,#N/A,TRUE,"Widnes"}</definedName>
    <definedName name="www" localSheetId="9" hidden="1">{#N/A,#N/A,TRUE,"Cover";#N/A,#N/A,TRUE,"Conts";#N/A,#N/A,TRUE,"VOS";#N/A,#N/A,TRUE,"Warrington";#N/A,#N/A,TRUE,"Widnes"}</definedName>
    <definedName name="www" localSheetId="4" hidden="1">{#N/A,#N/A,TRUE,"Cover";#N/A,#N/A,TRUE,"Conts";#N/A,#N/A,TRUE,"VOS";#N/A,#N/A,TRUE,"Warrington";#N/A,#N/A,TRUE,"Widnes"}</definedName>
    <definedName name="www" localSheetId="19" hidden="1">{#N/A,#N/A,TRUE,"Cover";#N/A,#N/A,TRUE,"Conts";#N/A,#N/A,TRUE,"VOS";#N/A,#N/A,TRUE,"Warrington";#N/A,#N/A,TRUE,"Widnes"}</definedName>
    <definedName name="www" localSheetId="11" hidden="1">{#N/A,#N/A,TRUE,"Cover";#N/A,#N/A,TRUE,"Conts";#N/A,#N/A,TRUE,"VOS";#N/A,#N/A,TRUE,"Warrington";#N/A,#N/A,TRUE,"Widnes"}</definedName>
    <definedName name="www" localSheetId="7" hidden="1">{#N/A,#N/A,TRUE,"Cover";#N/A,#N/A,TRUE,"Conts";#N/A,#N/A,TRUE,"VOS";#N/A,#N/A,TRUE,"Warrington";#N/A,#N/A,TRUE,"Widnes"}</definedName>
    <definedName name="www" localSheetId="18" hidden="1">{#N/A,#N/A,TRUE,"Cover";#N/A,#N/A,TRUE,"Conts";#N/A,#N/A,TRUE,"VOS";#N/A,#N/A,TRUE,"Warrington";#N/A,#N/A,TRUE,"Widnes"}</definedName>
    <definedName name="www" localSheetId="3" hidden="1">{#N/A,#N/A,TRUE,"Cover";#N/A,#N/A,TRUE,"Conts";#N/A,#N/A,TRUE,"VOS";#N/A,#N/A,TRUE,"Warrington";#N/A,#N/A,TRUE,"Widnes"}</definedName>
    <definedName name="www" localSheetId="8" hidden="1">{#N/A,#N/A,TRUE,"Cover";#N/A,#N/A,TRUE,"Conts";#N/A,#N/A,TRUE,"VOS";#N/A,#N/A,TRUE,"Warrington";#N/A,#N/A,TRUE,"Widnes"}</definedName>
    <definedName name="www" hidden="1">{#N/A,#N/A,TRUE,"Cover";#N/A,#N/A,TRUE,"Conts";#N/A,#N/A,TRUE,"VOS";#N/A,#N/A,TRUE,"Warrington";#N/A,#N/A,TRUE,"Widnes"}</definedName>
    <definedName name="wwwww" localSheetId="9" hidden="1">{#N/A,#N/A,TRUE,"Cover";#N/A,#N/A,TRUE,"Conts";#N/A,#N/A,TRUE,"VOS";#N/A,#N/A,TRUE,"Warrington";#N/A,#N/A,TRUE,"Widnes"}</definedName>
    <definedName name="wwwww" localSheetId="4" hidden="1">{#N/A,#N/A,TRUE,"Cover";#N/A,#N/A,TRUE,"Conts";#N/A,#N/A,TRUE,"VOS";#N/A,#N/A,TRUE,"Warrington";#N/A,#N/A,TRUE,"Widnes"}</definedName>
    <definedName name="wwwww" localSheetId="19" hidden="1">{#N/A,#N/A,TRUE,"Cover";#N/A,#N/A,TRUE,"Conts";#N/A,#N/A,TRUE,"VOS";#N/A,#N/A,TRUE,"Warrington";#N/A,#N/A,TRUE,"Widnes"}</definedName>
    <definedName name="wwwww" localSheetId="11" hidden="1">{#N/A,#N/A,TRUE,"Cover";#N/A,#N/A,TRUE,"Conts";#N/A,#N/A,TRUE,"VOS";#N/A,#N/A,TRUE,"Warrington";#N/A,#N/A,TRUE,"Widnes"}</definedName>
    <definedName name="wwwww" localSheetId="7" hidden="1">{#N/A,#N/A,TRUE,"Cover";#N/A,#N/A,TRUE,"Conts";#N/A,#N/A,TRUE,"VOS";#N/A,#N/A,TRUE,"Warrington";#N/A,#N/A,TRUE,"Widnes"}</definedName>
    <definedName name="wwwww" localSheetId="18" hidden="1">{#N/A,#N/A,TRUE,"Cover";#N/A,#N/A,TRUE,"Conts";#N/A,#N/A,TRUE,"VOS";#N/A,#N/A,TRUE,"Warrington";#N/A,#N/A,TRUE,"Widnes"}</definedName>
    <definedName name="wwwww" localSheetId="3" hidden="1">{#N/A,#N/A,TRUE,"Cover";#N/A,#N/A,TRUE,"Conts";#N/A,#N/A,TRUE,"VOS";#N/A,#N/A,TRUE,"Warrington";#N/A,#N/A,TRUE,"Widnes"}</definedName>
    <definedName name="wwwww" localSheetId="8" hidden="1">{#N/A,#N/A,TRUE,"Cover";#N/A,#N/A,TRUE,"Conts";#N/A,#N/A,TRUE,"VOS";#N/A,#N/A,TRUE,"Warrington";#N/A,#N/A,TRUE,"Widnes"}</definedName>
    <definedName name="wwwww" hidden="1">{#N/A,#N/A,TRUE,"Cover";#N/A,#N/A,TRUE,"Conts";#N/A,#N/A,TRUE,"VOS";#N/A,#N/A,TRUE,"Warrington";#N/A,#N/A,TRUE,"Widnes"}</definedName>
    <definedName name="wwwwwwwww" localSheetId="9" hidden="1">#REF!</definedName>
    <definedName name="wwwwwwwww" localSheetId="7" hidden="1">#REF!</definedName>
    <definedName name="wwwwwwwww" hidden="1">#REF!</definedName>
    <definedName name="wy7u7y" localSheetId="9" hidden="1">{#N/A,#N/A,TRUE,"Cover";#N/A,#N/A,TRUE,"Conts";#N/A,#N/A,TRUE,"VOS";#N/A,#N/A,TRUE,"Warrington";#N/A,#N/A,TRUE,"Widnes"}</definedName>
    <definedName name="wy7u7y" localSheetId="4" hidden="1">{#N/A,#N/A,TRUE,"Cover";#N/A,#N/A,TRUE,"Conts";#N/A,#N/A,TRUE,"VOS";#N/A,#N/A,TRUE,"Warrington";#N/A,#N/A,TRUE,"Widnes"}</definedName>
    <definedName name="wy7u7y" localSheetId="19" hidden="1">{#N/A,#N/A,TRUE,"Cover";#N/A,#N/A,TRUE,"Conts";#N/A,#N/A,TRUE,"VOS";#N/A,#N/A,TRUE,"Warrington";#N/A,#N/A,TRUE,"Widnes"}</definedName>
    <definedName name="wy7u7y" localSheetId="11" hidden="1">{#N/A,#N/A,TRUE,"Cover";#N/A,#N/A,TRUE,"Conts";#N/A,#N/A,TRUE,"VOS";#N/A,#N/A,TRUE,"Warrington";#N/A,#N/A,TRUE,"Widnes"}</definedName>
    <definedName name="wy7u7y" localSheetId="7" hidden="1">{#N/A,#N/A,TRUE,"Cover";#N/A,#N/A,TRUE,"Conts";#N/A,#N/A,TRUE,"VOS";#N/A,#N/A,TRUE,"Warrington";#N/A,#N/A,TRUE,"Widnes"}</definedName>
    <definedName name="wy7u7y" localSheetId="18" hidden="1">{#N/A,#N/A,TRUE,"Cover";#N/A,#N/A,TRUE,"Conts";#N/A,#N/A,TRUE,"VOS";#N/A,#N/A,TRUE,"Warrington";#N/A,#N/A,TRUE,"Widnes"}</definedName>
    <definedName name="wy7u7y" localSheetId="3" hidden="1">{#N/A,#N/A,TRUE,"Cover";#N/A,#N/A,TRUE,"Conts";#N/A,#N/A,TRUE,"VOS";#N/A,#N/A,TRUE,"Warrington";#N/A,#N/A,TRUE,"Widnes"}</definedName>
    <definedName name="wy7u7y" localSheetId="8" hidden="1">{#N/A,#N/A,TRUE,"Cover";#N/A,#N/A,TRUE,"Conts";#N/A,#N/A,TRUE,"VOS";#N/A,#N/A,TRUE,"Warrington";#N/A,#N/A,TRUE,"Widnes"}</definedName>
    <definedName name="wy7u7y" hidden="1">{#N/A,#N/A,TRUE,"Cover";#N/A,#N/A,TRUE,"Conts";#N/A,#N/A,TRUE,"VOS";#N/A,#N/A,TRUE,"Warrington";#N/A,#N/A,TRUE,"Widnes"}</definedName>
    <definedName name="xc" localSheetId="19" hidden="1">{#N/A,#N/A,FALSE,"SumD";#N/A,#N/A,FALSE,"ElecD";#N/A,#N/A,FALSE,"MechD";#N/A,#N/A,FALSE,"GeotD";#N/A,#N/A,FALSE,"PrcsD";#N/A,#N/A,FALSE,"TunnD";#N/A,#N/A,FALSE,"CivlD";#N/A,#N/A,FALSE,"NtwkD";#N/A,#N/A,FALSE,"EstgD";#N/A,#N/A,FALSE,"PEngD"}</definedName>
    <definedName name="xc" localSheetId="11" hidden="1">{#N/A,#N/A,FALSE,"SumD";#N/A,#N/A,FALSE,"ElecD";#N/A,#N/A,FALSE,"MechD";#N/A,#N/A,FALSE,"GeotD";#N/A,#N/A,FALSE,"PrcsD";#N/A,#N/A,FALSE,"TunnD";#N/A,#N/A,FALSE,"CivlD";#N/A,#N/A,FALSE,"NtwkD";#N/A,#N/A,FALSE,"EstgD";#N/A,#N/A,FALSE,"PEngD"}</definedName>
    <definedName name="xc" localSheetId="18" hidden="1">{#N/A,#N/A,FALSE,"SumD";#N/A,#N/A,FALSE,"ElecD";#N/A,#N/A,FALSE,"MechD";#N/A,#N/A,FALSE,"GeotD";#N/A,#N/A,FALSE,"PrcsD";#N/A,#N/A,FALSE,"TunnD";#N/A,#N/A,FALSE,"CivlD";#N/A,#N/A,FALSE,"NtwkD";#N/A,#N/A,FALSE,"EstgD";#N/A,#N/A,FALSE,"PEngD"}</definedName>
    <definedName name="xc" hidden="1">{#N/A,#N/A,FALSE,"SumD";#N/A,#N/A,FALSE,"ElecD";#N/A,#N/A,FALSE,"MechD";#N/A,#N/A,FALSE,"GeotD";#N/A,#N/A,FALSE,"PrcsD";#N/A,#N/A,FALSE,"TunnD";#N/A,#N/A,FALSE,"CivlD";#N/A,#N/A,FALSE,"NtwkD";#N/A,#N/A,FALSE,"EstgD";#N/A,#N/A,FALSE,"PEngD"}</definedName>
    <definedName name="XWALL_XWALL" localSheetId="9">'[56]#REF'!$AM$191</definedName>
    <definedName name="XWALL_XWALL" localSheetId="3">'[57]#REF'!$AM$191</definedName>
    <definedName name="XWALL_XWALL">'[56]#REF'!$AM$191</definedName>
    <definedName name="XX">OFFSET(#REF!,0,0,1,14)</definedName>
    <definedName name="XXXXXXXXXX" hidden="1">#REF!</definedName>
    <definedName name="xz">#REF!</definedName>
    <definedName name="yapiimar" localSheetId="19" hidden="1">{#N/A,#N/A,FALSE,"ihz. icmal";#N/A,#N/A,FALSE,"avans";#N/A,#N/A,FALSE,"mal_FF_icm";#N/A,#N/A,FALSE,"fat_ihz";#N/A,#N/A,FALSE,"söz_fiy_fark";#N/A,#N/A,FALSE,"kap2"}</definedName>
    <definedName name="yapiimar" localSheetId="11" hidden="1">{#N/A,#N/A,FALSE,"ihz. icmal";#N/A,#N/A,FALSE,"avans";#N/A,#N/A,FALSE,"mal_FF_icm";#N/A,#N/A,FALSE,"fat_ihz";#N/A,#N/A,FALSE,"söz_fiy_fark";#N/A,#N/A,FALSE,"kap2"}</definedName>
    <definedName name="yapiimar" localSheetId="18" hidden="1">{#N/A,#N/A,FALSE,"ihz. icmal";#N/A,#N/A,FALSE,"avans";#N/A,#N/A,FALSE,"mal_FF_icm";#N/A,#N/A,FALSE,"fat_ihz";#N/A,#N/A,FALSE,"söz_fiy_fark";#N/A,#N/A,FALSE,"kap2"}</definedName>
    <definedName name="yapiimar" hidden="1">{#N/A,#N/A,FALSE,"ihz. icmal";#N/A,#N/A,FALSE,"avans";#N/A,#N/A,FALSE,"mal_FF_icm";#N/A,#N/A,FALSE,"fat_ihz";#N/A,#N/A,FALSE,"söz_fiy_fark";#N/A,#N/A,FALSE,"kap2"}</definedName>
    <definedName name="yas" hidden="1">#REF!</definedName>
    <definedName name="yasin" hidden="1">#REF!</definedName>
    <definedName name="yes" localSheetId="9" hidden="1">{#N/A,#N/A,TRUE,"Front";#N/A,#N/A,TRUE,"Simple Letter";#N/A,#N/A,TRUE,"Inside";#N/A,#N/A,TRUE,"Contents";#N/A,#N/A,TRUE,"Basis";#N/A,#N/A,TRUE,"Inclusions";#N/A,#N/A,TRUE,"Exclusions";#N/A,#N/A,TRUE,"Areas";#N/A,#N/A,TRUE,"Summary";#N/A,#N/A,TRUE,"Detail"}</definedName>
    <definedName name="yes" localSheetId="4" hidden="1">{#N/A,#N/A,TRUE,"Front";#N/A,#N/A,TRUE,"Simple Letter";#N/A,#N/A,TRUE,"Inside";#N/A,#N/A,TRUE,"Contents";#N/A,#N/A,TRUE,"Basis";#N/A,#N/A,TRUE,"Inclusions";#N/A,#N/A,TRUE,"Exclusions";#N/A,#N/A,TRUE,"Areas";#N/A,#N/A,TRUE,"Summary";#N/A,#N/A,TRUE,"Detail"}</definedName>
    <definedName name="yes" localSheetId="19" hidden="1">{#N/A,#N/A,TRUE,"Front";#N/A,#N/A,TRUE,"Simple Letter";#N/A,#N/A,TRUE,"Inside";#N/A,#N/A,TRUE,"Contents";#N/A,#N/A,TRUE,"Basis";#N/A,#N/A,TRUE,"Inclusions";#N/A,#N/A,TRUE,"Exclusions";#N/A,#N/A,TRUE,"Areas";#N/A,#N/A,TRUE,"Summary";#N/A,#N/A,TRUE,"Detail"}</definedName>
    <definedName name="yes" localSheetId="11" hidden="1">{#N/A,#N/A,TRUE,"Front";#N/A,#N/A,TRUE,"Simple Letter";#N/A,#N/A,TRUE,"Inside";#N/A,#N/A,TRUE,"Contents";#N/A,#N/A,TRUE,"Basis";#N/A,#N/A,TRUE,"Inclusions";#N/A,#N/A,TRUE,"Exclusions";#N/A,#N/A,TRUE,"Areas";#N/A,#N/A,TRUE,"Summary";#N/A,#N/A,TRUE,"Detail"}</definedName>
    <definedName name="yes" localSheetId="7" hidden="1">{#N/A,#N/A,TRUE,"Front";#N/A,#N/A,TRUE,"Simple Letter";#N/A,#N/A,TRUE,"Inside";#N/A,#N/A,TRUE,"Contents";#N/A,#N/A,TRUE,"Basis";#N/A,#N/A,TRUE,"Inclusions";#N/A,#N/A,TRUE,"Exclusions";#N/A,#N/A,TRUE,"Areas";#N/A,#N/A,TRUE,"Summary";#N/A,#N/A,TRUE,"Detail"}</definedName>
    <definedName name="yes" localSheetId="18" hidden="1">{#N/A,#N/A,TRUE,"Front";#N/A,#N/A,TRUE,"Simple Letter";#N/A,#N/A,TRUE,"Inside";#N/A,#N/A,TRUE,"Contents";#N/A,#N/A,TRUE,"Basis";#N/A,#N/A,TRUE,"Inclusions";#N/A,#N/A,TRUE,"Exclusions";#N/A,#N/A,TRUE,"Areas";#N/A,#N/A,TRUE,"Summary";#N/A,#N/A,TRUE,"Detail"}</definedName>
    <definedName name="yes" localSheetId="3" hidden="1">{#N/A,#N/A,TRUE,"Front";#N/A,#N/A,TRUE,"Simple Letter";#N/A,#N/A,TRUE,"Inside";#N/A,#N/A,TRUE,"Contents";#N/A,#N/A,TRUE,"Basis";#N/A,#N/A,TRUE,"Inclusions";#N/A,#N/A,TRUE,"Exclusions";#N/A,#N/A,TRUE,"Areas";#N/A,#N/A,TRUE,"Summary";#N/A,#N/A,TRUE,"Detail"}</definedName>
    <definedName name="yes" localSheetId="8"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9" hidden="1">{#N/A,#N/A,TRUE,"Cover";#N/A,#N/A,TRUE,"Conts";#N/A,#N/A,TRUE,"VOS";#N/A,#N/A,TRUE,"Warrington";#N/A,#N/A,TRUE,"Widnes"}</definedName>
    <definedName name="yhrsh" localSheetId="4" hidden="1">{#N/A,#N/A,TRUE,"Cover";#N/A,#N/A,TRUE,"Conts";#N/A,#N/A,TRUE,"VOS";#N/A,#N/A,TRUE,"Warrington";#N/A,#N/A,TRUE,"Widnes"}</definedName>
    <definedName name="yhrsh" localSheetId="19" hidden="1">{#N/A,#N/A,TRUE,"Cover";#N/A,#N/A,TRUE,"Conts";#N/A,#N/A,TRUE,"VOS";#N/A,#N/A,TRUE,"Warrington";#N/A,#N/A,TRUE,"Widnes"}</definedName>
    <definedName name="yhrsh" localSheetId="11" hidden="1">{#N/A,#N/A,TRUE,"Cover";#N/A,#N/A,TRUE,"Conts";#N/A,#N/A,TRUE,"VOS";#N/A,#N/A,TRUE,"Warrington";#N/A,#N/A,TRUE,"Widnes"}</definedName>
    <definedName name="yhrsh" localSheetId="7" hidden="1">{#N/A,#N/A,TRUE,"Cover";#N/A,#N/A,TRUE,"Conts";#N/A,#N/A,TRUE,"VOS";#N/A,#N/A,TRUE,"Warrington";#N/A,#N/A,TRUE,"Widnes"}</definedName>
    <definedName name="yhrsh" localSheetId="18" hidden="1">{#N/A,#N/A,TRUE,"Cover";#N/A,#N/A,TRUE,"Conts";#N/A,#N/A,TRUE,"VOS";#N/A,#N/A,TRUE,"Warrington";#N/A,#N/A,TRUE,"Widnes"}</definedName>
    <definedName name="yhrsh" localSheetId="3" hidden="1">{#N/A,#N/A,TRUE,"Cover";#N/A,#N/A,TRUE,"Conts";#N/A,#N/A,TRUE,"VOS";#N/A,#N/A,TRUE,"Warrington";#N/A,#N/A,TRUE,"Widnes"}</definedName>
    <definedName name="yhrsh" localSheetId="8" hidden="1">{#N/A,#N/A,TRUE,"Cover";#N/A,#N/A,TRUE,"Conts";#N/A,#N/A,TRUE,"VOS";#N/A,#N/A,TRUE,"Warrington";#N/A,#N/A,TRUE,"Widnes"}</definedName>
    <definedName name="yhrsh" hidden="1">{#N/A,#N/A,TRUE,"Cover";#N/A,#N/A,TRUE,"Conts";#N/A,#N/A,TRUE,"VOS";#N/A,#N/A,TRUE,"Warrington";#N/A,#N/A,TRUE,"Widnes"}</definedName>
    <definedName name="ykhljkdggzsf" localSheetId="9" hidden="1">{#N/A,#N/A,TRUE,"Cover";#N/A,#N/A,TRUE,"Conts";#N/A,#N/A,TRUE,"VOS";#N/A,#N/A,TRUE,"Warrington";#N/A,#N/A,TRUE,"Widnes"}</definedName>
    <definedName name="ykhljkdggzsf" localSheetId="4" hidden="1">{#N/A,#N/A,TRUE,"Cover";#N/A,#N/A,TRUE,"Conts";#N/A,#N/A,TRUE,"VOS";#N/A,#N/A,TRUE,"Warrington";#N/A,#N/A,TRUE,"Widnes"}</definedName>
    <definedName name="ykhljkdggzsf" localSheetId="19" hidden="1">{#N/A,#N/A,TRUE,"Cover";#N/A,#N/A,TRUE,"Conts";#N/A,#N/A,TRUE,"VOS";#N/A,#N/A,TRUE,"Warrington";#N/A,#N/A,TRUE,"Widnes"}</definedName>
    <definedName name="ykhljkdggzsf" localSheetId="11" hidden="1">{#N/A,#N/A,TRUE,"Cover";#N/A,#N/A,TRUE,"Conts";#N/A,#N/A,TRUE,"VOS";#N/A,#N/A,TRUE,"Warrington";#N/A,#N/A,TRUE,"Widnes"}</definedName>
    <definedName name="ykhljkdggzsf" localSheetId="7" hidden="1">{#N/A,#N/A,TRUE,"Cover";#N/A,#N/A,TRUE,"Conts";#N/A,#N/A,TRUE,"VOS";#N/A,#N/A,TRUE,"Warrington";#N/A,#N/A,TRUE,"Widnes"}</definedName>
    <definedName name="ykhljkdggzsf" localSheetId="18" hidden="1">{#N/A,#N/A,TRUE,"Cover";#N/A,#N/A,TRUE,"Conts";#N/A,#N/A,TRUE,"VOS";#N/A,#N/A,TRUE,"Warrington";#N/A,#N/A,TRUE,"Widnes"}</definedName>
    <definedName name="ykhljkdggzsf" localSheetId="3" hidden="1">{#N/A,#N/A,TRUE,"Cover";#N/A,#N/A,TRUE,"Conts";#N/A,#N/A,TRUE,"VOS";#N/A,#N/A,TRUE,"Warrington";#N/A,#N/A,TRUE,"Widnes"}</definedName>
    <definedName name="ykhljkdggzsf" localSheetId="8" hidden="1">{#N/A,#N/A,TRUE,"Cover";#N/A,#N/A,TRUE,"Conts";#N/A,#N/A,TRUE,"VOS";#N/A,#N/A,TRUE,"Warrington";#N/A,#N/A,TRUE,"Widnes"}</definedName>
    <definedName name="ykhljkdggzsf" hidden="1">{#N/A,#N/A,TRUE,"Cover";#N/A,#N/A,TRUE,"Conts";#N/A,#N/A,TRUE,"VOS";#N/A,#N/A,TRUE,"Warrington";#N/A,#N/A,TRUE,"Widnes"}</definedName>
    <definedName name="ykkllylulf" localSheetId="9" hidden="1">{#N/A,#N/A,TRUE,"Cover";#N/A,#N/A,TRUE,"Conts";#N/A,#N/A,TRUE,"VOS";#N/A,#N/A,TRUE,"Warrington";#N/A,#N/A,TRUE,"Widnes"}</definedName>
    <definedName name="ykkllylulf" localSheetId="4" hidden="1">{#N/A,#N/A,TRUE,"Cover";#N/A,#N/A,TRUE,"Conts";#N/A,#N/A,TRUE,"VOS";#N/A,#N/A,TRUE,"Warrington";#N/A,#N/A,TRUE,"Widnes"}</definedName>
    <definedName name="ykkllylulf" localSheetId="19" hidden="1">{#N/A,#N/A,TRUE,"Cover";#N/A,#N/A,TRUE,"Conts";#N/A,#N/A,TRUE,"VOS";#N/A,#N/A,TRUE,"Warrington";#N/A,#N/A,TRUE,"Widnes"}</definedName>
    <definedName name="ykkllylulf" localSheetId="11" hidden="1">{#N/A,#N/A,TRUE,"Cover";#N/A,#N/A,TRUE,"Conts";#N/A,#N/A,TRUE,"VOS";#N/A,#N/A,TRUE,"Warrington";#N/A,#N/A,TRUE,"Widnes"}</definedName>
    <definedName name="ykkllylulf" localSheetId="7" hidden="1">{#N/A,#N/A,TRUE,"Cover";#N/A,#N/A,TRUE,"Conts";#N/A,#N/A,TRUE,"VOS";#N/A,#N/A,TRUE,"Warrington";#N/A,#N/A,TRUE,"Widnes"}</definedName>
    <definedName name="ykkllylulf" localSheetId="18" hidden="1">{#N/A,#N/A,TRUE,"Cover";#N/A,#N/A,TRUE,"Conts";#N/A,#N/A,TRUE,"VOS";#N/A,#N/A,TRUE,"Warrington";#N/A,#N/A,TRUE,"Widnes"}</definedName>
    <definedName name="ykkllylulf" localSheetId="3" hidden="1">{#N/A,#N/A,TRUE,"Cover";#N/A,#N/A,TRUE,"Conts";#N/A,#N/A,TRUE,"VOS";#N/A,#N/A,TRUE,"Warrington";#N/A,#N/A,TRUE,"Widnes"}</definedName>
    <definedName name="ykkllylulf" localSheetId="8" hidden="1">{#N/A,#N/A,TRUE,"Cover";#N/A,#N/A,TRUE,"Conts";#N/A,#N/A,TRUE,"VOS";#N/A,#N/A,TRUE,"Warrington";#N/A,#N/A,TRUE,"Widnes"}</definedName>
    <definedName name="ykkllylulf" hidden="1">{#N/A,#N/A,TRUE,"Cover";#N/A,#N/A,TRUE,"Conts";#N/A,#N/A,TRUE,"VOS";#N/A,#N/A,TRUE,"Warrington";#N/A,#N/A,TRUE,"Widnes"}</definedName>
    <definedName name="yrtyet" localSheetId="9" hidden="1">{#N/A,#N/A,TRUE,"Cover";#N/A,#N/A,TRUE,"Conts";#N/A,#N/A,TRUE,"VOS";#N/A,#N/A,TRUE,"Warrington";#N/A,#N/A,TRUE,"Widnes"}</definedName>
    <definedName name="yrtyet" localSheetId="4" hidden="1">{#N/A,#N/A,TRUE,"Cover";#N/A,#N/A,TRUE,"Conts";#N/A,#N/A,TRUE,"VOS";#N/A,#N/A,TRUE,"Warrington";#N/A,#N/A,TRUE,"Widnes"}</definedName>
    <definedName name="yrtyet" localSheetId="19" hidden="1">{#N/A,#N/A,TRUE,"Cover";#N/A,#N/A,TRUE,"Conts";#N/A,#N/A,TRUE,"VOS";#N/A,#N/A,TRUE,"Warrington";#N/A,#N/A,TRUE,"Widnes"}</definedName>
    <definedName name="yrtyet" localSheetId="11" hidden="1">{#N/A,#N/A,TRUE,"Cover";#N/A,#N/A,TRUE,"Conts";#N/A,#N/A,TRUE,"VOS";#N/A,#N/A,TRUE,"Warrington";#N/A,#N/A,TRUE,"Widnes"}</definedName>
    <definedName name="yrtyet" localSheetId="7" hidden="1">{#N/A,#N/A,TRUE,"Cover";#N/A,#N/A,TRUE,"Conts";#N/A,#N/A,TRUE,"VOS";#N/A,#N/A,TRUE,"Warrington";#N/A,#N/A,TRUE,"Widnes"}</definedName>
    <definedName name="yrtyet" localSheetId="18" hidden="1">{#N/A,#N/A,TRUE,"Cover";#N/A,#N/A,TRUE,"Conts";#N/A,#N/A,TRUE,"VOS";#N/A,#N/A,TRUE,"Warrington";#N/A,#N/A,TRUE,"Widnes"}</definedName>
    <definedName name="yrtyet" localSheetId="3" hidden="1">{#N/A,#N/A,TRUE,"Cover";#N/A,#N/A,TRUE,"Conts";#N/A,#N/A,TRUE,"VOS";#N/A,#N/A,TRUE,"Warrington";#N/A,#N/A,TRUE,"Widnes"}</definedName>
    <definedName name="yrtyet" localSheetId="8" hidden="1">{#N/A,#N/A,TRUE,"Cover";#N/A,#N/A,TRUE,"Conts";#N/A,#N/A,TRUE,"VOS";#N/A,#N/A,TRUE,"Warrington";#N/A,#N/A,TRUE,"Widnes"}</definedName>
    <definedName name="yrtyet" hidden="1">{#N/A,#N/A,TRUE,"Cover";#N/A,#N/A,TRUE,"Conts";#N/A,#N/A,TRUE,"VOS";#N/A,#N/A,TRUE,"Warrington";#N/A,#N/A,TRUE,"Widnes"}</definedName>
    <definedName name="yry" localSheetId="9" hidden="1">{#N/A,#N/A,TRUE,"Cover";#N/A,#N/A,TRUE,"Conts";#N/A,#N/A,TRUE,"VOS";#N/A,#N/A,TRUE,"Warrington";#N/A,#N/A,TRUE,"Widnes"}</definedName>
    <definedName name="yry" localSheetId="4" hidden="1">{#N/A,#N/A,TRUE,"Cover";#N/A,#N/A,TRUE,"Conts";#N/A,#N/A,TRUE,"VOS";#N/A,#N/A,TRUE,"Warrington";#N/A,#N/A,TRUE,"Widnes"}</definedName>
    <definedName name="yry" localSheetId="19" hidden="1">{#N/A,#N/A,TRUE,"Cover";#N/A,#N/A,TRUE,"Conts";#N/A,#N/A,TRUE,"VOS";#N/A,#N/A,TRUE,"Warrington";#N/A,#N/A,TRUE,"Widnes"}</definedName>
    <definedName name="yry" localSheetId="11" hidden="1">{#N/A,#N/A,TRUE,"Cover";#N/A,#N/A,TRUE,"Conts";#N/A,#N/A,TRUE,"VOS";#N/A,#N/A,TRUE,"Warrington";#N/A,#N/A,TRUE,"Widnes"}</definedName>
    <definedName name="yry" localSheetId="7" hidden="1">{#N/A,#N/A,TRUE,"Cover";#N/A,#N/A,TRUE,"Conts";#N/A,#N/A,TRUE,"VOS";#N/A,#N/A,TRUE,"Warrington";#N/A,#N/A,TRUE,"Widnes"}</definedName>
    <definedName name="yry" localSheetId="18" hidden="1">{#N/A,#N/A,TRUE,"Cover";#N/A,#N/A,TRUE,"Conts";#N/A,#N/A,TRUE,"VOS";#N/A,#N/A,TRUE,"Warrington";#N/A,#N/A,TRUE,"Widnes"}</definedName>
    <definedName name="yry" localSheetId="3" hidden="1">{#N/A,#N/A,TRUE,"Cover";#N/A,#N/A,TRUE,"Conts";#N/A,#N/A,TRUE,"VOS";#N/A,#N/A,TRUE,"Warrington";#N/A,#N/A,TRUE,"Widnes"}</definedName>
    <definedName name="yry" localSheetId="8" hidden="1">{#N/A,#N/A,TRUE,"Cover";#N/A,#N/A,TRUE,"Conts";#N/A,#N/A,TRUE,"VOS";#N/A,#N/A,TRUE,"Warrington";#N/A,#N/A,TRUE,"Widnes"}</definedName>
    <definedName name="yry" hidden="1">{#N/A,#N/A,TRUE,"Cover";#N/A,#N/A,TRUE,"Conts";#N/A,#N/A,TRUE,"VOS";#N/A,#N/A,TRUE,"Warrington";#N/A,#N/A,TRUE,"Widnes"}</definedName>
    <definedName name="yt" localSheetId="9" hidden="1">{#N/A,#N/A,TRUE,"Cover";#N/A,#N/A,TRUE,"Conts";#N/A,#N/A,TRUE,"VOS";#N/A,#N/A,TRUE,"Warrington";#N/A,#N/A,TRUE,"Widnes"}</definedName>
    <definedName name="yt" localSheetId="4" hidden="1">{#N/A,#N/A,TRUE,"Cover";#N/A,#N/A,TRUE,"Conts";#N/A,#N/A,TRUE,"VOS";#N/A,#N/A,TRUE,"Warrington";#N/A,#N/A,TRUE,"Widnes"}</definedName>
    <definedName name="yt" localSheetId="19" hidden="1">{#N/A,#N/A,TRUE,"Cover";#N/A,#N/A,TRUE,"Conts";#N/A,#N/A,TRUE,"VOS";#N/A,#N/A,TRUE,"Warrington";#N/A,#N/A,TRUE,"Widnes"}</definedName>
    <definedName name="yt" localSheetId="11" hidden="1">{#N/A,#N/A,TRUE,"Cover";#N/A,#N/A,TRUE,"Conts";#N/A,#N/A,TRUE,"VOS";#N/A,#N/A,TRUE,"Warrington";#N/A,#N/A,TRUE,"Widnes"}</definedName>
    <definedName name="yt" localSheetId="7" hidden="1">{#N/A,#N/A,TRUE,"Cover";#N/A,#N/A,TRUE,"Conts";#N/A,#N/A,TRUE,"VOS";#N/A,#N/A,TRUE,"Warrington";#N/A,#N/A,TRUE,"Widnes"}</definedName>
    <definedName name="yt" localSheetId="18" hidden="1">{#N/A,#N/A,TRUE,"Cover";#N/A,#N/A,TRUE,"Conts";#N/A,#N/A,TRUE,"VOS";#N/A,#N/A,TRUE,"Warrington";#N/A,#N/A,TRUE,"Widnes"}</definedName>
    <definedName name="yt" localSheetId="3" hidden="1">{#N/A,#N/A,TRUE,"Cover";#N/A,#N/A,TRUE,"Conts";#N/A,#N/A,TRUE,"VOS";#N/A,#N/A,TRUE,"Warrington";#N/A,#N/A,TRUE,"Widnes"}</definedName>
    <definedName name="yt" localSheetId="8" hidden="1">{#N/A,#N/A,TRUE,"Cover";#N/A,#N/A,TRUE,"Conts";#N/A,#N/A,TRUE,"VOS";#N/A,#N/A,TRUE,"Warrington";#N/A,#N/A,TRUE,"Widnes"}</definedName>
    <definedName name="yt" hidden="1">{#N/A,#N/A,TRUE,"Cover";#N/A,#N/A,TRUE,"Conts";#N/A,#N/A,TRUE,"VOS";#N/A,#N/A,TRUE,"Warrington";#N/A,#N/A,TRUE,"Widnes"}</definedName>
    <definedName name="ytjtyjre" localSheetId="9" hidden="1">{#N/A,#N/A,TRUE,"Cover";#N/A,#N/A,TRUE,"Conts";#N/A,#N/A,TRUE,"VOS";#N/A,#N/A,TRUE,"Warrington";#N/A,#N/A,TRUE,"Widnes"}</definedName>
    <definedName name="ytjtyjre" localSheetId="4" hidden="1">{#N/A,#N/A,TRUE,"Cover";#N/A,#N/A,TRUE,"Conts";#N/A,#N/A,TRUE,"VOS";#N/A,#N/A,TRUE,"Warrington";#N/A,#N/A,TRUE,"Widnes"}</definedName>
    <definedName name="ytjtyjre" localSheetId="19" hidden="1">{#N/A,#N/A,TRUE,"Cover";#N/A,#N/A,TRUE,"Conts";#N/A,#N/A,TRUE,"VOS";#N/A,#N/A,TRUE,"Warrington";#N/A,#N/A,TRUE,"Widnes"}</definedName>
    <definedName name="ytjtyjre" localSheetId="11" hidden="1">{#N/A,#N/A,TRUE,"Cover";#N/A,#N/A,TRUE,"Conts";#N/A,#N/A,TRUE,"VOS";#N/A,#N/A,TRUE,"Warrington";#N/A,#N/A,TRUE,"Widnes"}</definedName>
    <definedName name="ytjtyjre" localSheetId="7" hidden="1">{#N/A,#N/A,TRUE,"Cover";#N/A,#N/A,TRUE,"Conts";#N/A,#N/A,TRUE,"VOS";#N/A,#N/A,TRUE,"Warrington";#N/A,#N/A,TRUE,"Widnes"}</definedName>
    <definedName name="ytjtyjre" localSheetId="18" hidden="1">{#N/A,#N/A,TRUE,"Cover";#N/A,#N/A,TRUE,"Conts";#N/A,#N/A,TRUE,"VOS";#N/A,#N/A,TRUE,"Warrington";#N/A,#N/A,TRUE,"Widnes"}</definedName>
    <definedName name="ytjtyjre" localSheetId="3" hidden="1">{#N/A,#N/A,TRUE,"Cover";#N/A,#N/A,TRUE,"Conts";#N/A,#N/A,TRUE,"VOS";#N/A,#N/A,TRUE,"Warrington";#N/A,#N/A,TRUE,"Widnes"}</definedName>
    <definedName name="ytjtyjre" localSheetId="8" hidden="1">{#N/A,#N/A,TRUE,"Cover";#N/A,#N/A,TRUE,"Conts";#N/A,#N/A,TRUE,"VOS";#N/A,#N/A,TRUE,"Warrington";#N/A,#N/A,TRUE,"Widnes"}</definedName>
    <definedName name="ytjtyjre" hidden="1">{#N/A,#N/A,TRUE,"Cover";#N/A,#N/A,TRUE,"Conts";#N/A,#N/A,TRUE,"VOS";#N/A,#N/A,TRUE,"Warrington";#N/A,#N/A,TRUE,"Widnes"}</definedName>
    <definedName name="ytuloioio" localSheetId="9" hidden="1">{#N/A,#N/A,TRUE,"Cover";#N/A,#N/A,TRUE,"Conts";#N/A,#N/A,TRUE,"VOS";#N/A,#N/A,TRUE,"Warrington";#N/A,#N/A,TRUE,"Widnes"}</definedName>
    <definedName name="ytuloioio" localSheetId="4" hidden="1">{#N/A,#N/A,TRUE,"Cover";#N/A,#N/A,TRUE,"Conts";#N/A,#N/A,TRUE,"VOS";#N/A,#N/A,TRUE,"Warrington";#N/A,#N/A,TRUE,"Widnes"}</definedName>
    <definedName name="ytuloioio" localSheetId="19" hidden="1">{#N/A,#N/A,TRUE,"Cover";#N/A,#N/A,TRUE,"Conts";#N/A,#N/A,TRUE,"VOS";#N/A,#N/A,TRUE,"Warrington";#N/A,#N/A,TRUE,"Widnes"}</definedName>
    <definedName name="ytuloioio" localSheetId="11" hidden="1">{#N/A,#N/A,TRUE,"Cover";#N/A,#N/A,TRUE,"Conts";#N/A,#N/A,TRUE,"VOS";#N/A,#N/A,TRUE,"Warrington";#N/A,#N/A,TRUE,"Widnes"}</definedName>
    <definedName name="ytuloioio" localSheetId="7" hidden="1">{#N/A,#N/A,TRUE,"Cover";#N/A,#N/A,TRUE,"Conts";#N/A,#N/A,TRUE,"VOS";#N/A,#N/A,TRUE,"Warrington";#N/A,#N/A,TRUE,"Widnes"}</definedName>
    <definedName name="ytuloioio" localSheetId="18" hidden="1">{#N/A,#N/A,TRUE,"Cover";#N/A,#N/A,TRUE,"Conts";#N/A,#N/A,TRUE,"VOS";#N/A,#N/A,TRUE,"Warrington";#N/A,#N/A,TRUE,"Widnes"}</definedName>
    <definedName name="ytuloioio" localSheetId="3" hidden="1">{#N/A,#N/A,TRUE,"Cover";#N/A,#N/A,TRUE,"Conts";#N/A,#N/A,TRUE,"VOS";#N/A,#N/A,TRUE,"Warrington";#N/A,#N/A,TRUE,"Widnes"}</definedName>
    <definedName name="ytuloioio" localSheetId="8" hidden="1">{#N/A,#N/A,TRUE,"Cover";#N/A,#N/A,TRUE,"Conts";#N/A,#N/A,TRUE,"VOS";#N/A,#N/A,TRUE,"Warrington";#N/A,#N/A,TRUE,"Widnes"}</definedName>
    <definedName name="ytuloioio" hidden="1">{#N/A,#N/A,TRUE,"Cover";#N/A,#N/A,TRUE,"Conts";#N/A,#N/A,TRUE,"VOS";#N/A,#N/A,TRUE,"Warrington";#N/A,#N/A,TRUE,"Widnes"}</definedName>
    <definedName name="yuti7i78o" localSheetId="9" hidden="1">{#N/A,#N/A,TRUE,"Cover";#N/A,#N/A,TRUE,"Conts";#N/A,#N/A,TRUE,"VOS";#N/A,#N/A,TRUE,"Warrington";#N/A,#N/A,TRUE,"Widnes"}</definedName>
    <definedName name="yuti7i78o" localSheetId="4" hidden="1">{#N/A,#N/A,TRUE,"Cover";#N/A,#N/A,TRUE,"Conts";#N/A,#N/A,TRUE,"VOS";#N/A,#N/A,TRUE,"Warrington";#N/A,#N/A,TRUE,"Widnes"}</definedName>
    <definedName name="yuti7i78o" localSheetId="19" hidden="1">{#N/A,#N/A,TRUE,"Cover";#N/A,#N/A,TRUE,"Conts";#N/A,#N/A,TRUE,"VOS";#N/A,#N/A,TRUE,"Warrington";#N/A,#N/A,TRUE,"Widnes"}</definedName>
    <definedName name="yuti7i78o" localSheetId="11" hidden="1">{#N/A,#N/A,TRUE,"Cover";#N/A,#N/A,TRUE,"Conts";#N/A,#N/A,TRUE,"VOS";#N/A,#N/A,TRUE,"Warrington";#N/A,#N/A,TRUE,"Widnes"}</definedName>
    <definedName name="yuti7i78o" localSheetId="7" hidden="1">{#N/A,#N/A,TRUE,"Cover";#N/A,#N/A,TRUE,"Conts";#N/A,#N/A,TRUE,"VOS";#N/A,#N/A,TRUE,"Warrington";#N/A,#N/A,TRUE,"Widnes"}</definedName>
    <definedName name="yuti7i78o" localSheetId="18" hidden="1">{#N/A,#N/A,TRUE,"Cover";#N/A,#N/A,TRUE,"Conts";#N/A,#N/A,TRUE,"VOS";#N/A,#N/A,TRUE,"Warrington";#N/A,#N/A,TRUE,"Widnes"}</definedName>
    <definedName name="yuti7i78o" localSheetId="3" hidden="1">{#N/A,#N/A,TRUE,"Cover";#N/A,#N/A,TRUE,"Conts";#N/A,#N/A,TRUE,"VOS";#N/A,#N/A,TRUE,"Warrington";#N/A,#N/A,TRUE,"Widnes"}</definedName>
    <definedName name="yuti7i78o" localSheetId="8" hidden="1">{#N/A,#N/A,TRUE,"Cover";#N/A,#N/A,TRUE,"Conts";#N/A,#N/A,TRUE,"VOS";#N/A,#N/A,TRUE,"Warrington";#N/A,#N/A,TRUE,"Widnes"}</definedName>
    <definedName name="yuti7i78o" hidden="1">{#N/A,#N/A,TRUE,"Cover";#N/A,#N/A,TRUE,"Conts";#N/A,#N/A,TRUE,"VOS";#N/A,#N/A,TRUE,"Warrington";#N/A,#N/A,TRUE,"Widnes"}</definedName>
    <definedName name="yyy" localSheetId="9" hidden="1">{#N/A,#N/A,TRUE,"Cover";#N/A,#N/A,TRUE,"Conts";#N/A,#N/A,TRUE,"VOS";#N/A,#N/A,TRUE,"Warrington";#N/A,#N/A,TRUE,"Widnes"}</definedName>
    <definedName name="yyy" localSheetId="4" hidden="1">{#N/A,#N/A,TRUE,"Cover";#N/A,#N/A,TRUE,"Conts";#N/A,#N/A,TRUE,"VOS";#N/A,#N/A,TRUE,"Warrington";#N/A,#N/A,TRUE,"Widnes"}</definedName>
    <definedName name="yyy" localSheetId="19" hidden="1">{#N/A,#N/A,TRUE,"Cover";#N/A,#N/A,TRUE,"Conts";#N/A,#N/A,TRUE,"VOS";#N/A,#N/A,TRUE,"Warrington";#N/A,#N/A,TRUE,"Widnes"}</definedName>
    <definedName name="yyy" localSheetId="11" hidden="1">{#N/A,#N/A,TRUE,"Cover";#N/A,#N/A,TRUE,"Conts";#N/A,#N/A,TRUE,"VOS";#N/A,#N/A,TRUE,"Warrington";#N/A,#N/A,TRUE,"Widnes"}</definedName>
    <definedName name="yyy" localSheetId="7" hidden="1">{#N/A,#N/A,TRUE,"Cover";#N/A,#N/A,TRUE,"Conts";#N/A,#N/A,TRUE,"VOS";#N/A,#N/A,TRUE,"Warrington";#N/A,#N/A,TRUE,"Widnes"}</definedName>
    <definedName name="yyy" localSheetId="18" hidden="1">{#N/A,#N/A,TRUE,"Cover";#N/A,#N/A,TRUE,"Conts";#N/A,#N/A,TRUE,"VOS";#N/A,#N/A,TRUE,"Warrington";#N/A,#N/A,TRUE,"Widnes"}</definedName>
    <definedName name="yyy" localSheetId="3" hidden="1">{#N/A,#N/A,TRUE,"Cover";#N/A,#N/A,TRUE,"Conts";#N/A,#N/A,TRUE,"VOS";#N/A,#N/A,TRUE,"Warrington";#N/A,#N/A,TRUE,"Widnes"}</definedName>
    <definedName name="yyy" localSheetId="8" hidden="1">{#N/A,#N/A,TRUE,"Cover";#N/A,#N/A,TRUE,"Conts";#N/A,#N/A,TRUE,"VOS";#N/A,#N/A,TRUE,"Warrington";#N/A,#N/A,TRUE,"Widnes"}</definedName>
    <definedName name="yyy" hidden="1">{#N/A,#N/A,TRUE,"Cover";#N/A,#N/A,TRUE,"Conts";#N/A,#N/A,TRUE,"VOS";#N/A,#N/A,TRUE,"Warrington";#N/A,#N/A,TRUE,"Widnes"}</definedName>
    <definedName name="Z_0C509CAE_4B28_497F_9463_E056D87AE422_.wvu.Rows" localSheetId="9" hidden="1">[25]Micro!#REF!</definedName>
    <definedName name="Z_0C509CAE_4B28_497F_9463_E056D87AE422_.wvu.Rows" hidden="1">[25]Micro!#REF!</definedName>
    <definedName name="Z_0E5612F1_1C5C_4147_BE42_908BDE0B1405_.wvu.FilterData" localSheetId="9" hidden="1">#REF!</definedName>
    <definedName name="Z_0E5612F1_1C5C_4147_BE42_908BDE0B1405_.wvu.FilterData" localSheetId="7" hidden="1">#REF!</definedName>
    <definedName name="Z_0E5612F1_1C5C_4147_BE42_908BDE0B1405_.wvu.FilterData" hidden="1">#REF!</definedName>
    <definedName name="Z_0E5612F1_1C5C_4147_BE42_908BDE0B1405_.wvu.PrintTitles" localSheetId="9" hidden="1">#REF!</definedName>
    <definedName name="Z_0E5612F1_1C5C_4147_BE42_908BDE0B1405_.wvu.PrintTitles" localSheetId="7" hidden="1">#REF!</definedName>
    <definedName name="Z_0E5612F1_1C5C_4147_BE42_908BDE0B1405_.wvu.PrintTitles" hidden="1">#REF!</definedName>
    <definedName name="Z_5A4CDE39_BC84_48C0_8208_6970E7A71896_.wvu.Cols" localSheetId="9" hidden="1">'[58]GM &amp; TA'!$F:$F,'[58]GM &amp; TA'!$G:$G,'[58]GM &amp; TA'!$I:$T</definedName>
    <definedName name="Z_5A4CDE39_BC84_48C0_8208_6970E7A71896_.wvu.Cols" localSheetId="3" hidden="1">'[59]GM &amp; TA'!$F:$F,'[59]GM &amp; TA'!$G:$G,'[59]GM &amp; TA'!$I:$T</definedName>
    <definedName name="Z_5A4CDE39_BC84_48C0_8208_6970E7A71896_.wvu.Cols" hidden="1">'[58]GM &amp; TA'!$F:$F,'[58]GM &amp; TA'!$G:$G,'[58]GM &amp; TA'!$I:$T</definedName>
    <definedName name="Z_64FBE21F_D610_4122_B662_C1CA556F0E6B_.wvu.Rows" localSheetId="9" hidden="1">[60]Macro!$9:$47,[60]Macro!$49:$49</definedName>
    <definedName name="Z_64FBE21F_D610_4122_B662_C1CA556F0E6B_.wvu.Rows" localSheetId="3" hidden="1">[25]Macro!$9:$47,[25]Macro!$49:$49</definedName>
    <definedName name="Z_64FBE21F_D610_4122_B662_C1CA556F0E6B_.wvu.Rows" hidden="1">[60]Macro!$9:$47,[60]Macro!$49:$49</definedName>
    <definedName name="Z_821080B5_A53F_46D5_A7A8_C550E9A6DB8E_.wvu.Rows" localSheetId="9" hidden="1">'[25]Scaff-Rose'!#REF!</definedName>
    <definedName name="Z_821080B5_A53F_46D5_A7A8_C550E9A6DB8E_.wvu.Rows" hidden="1">'[25]Scaff-Rose'!#REF!</definedName>
    <definedName name="Z_893D3CDD_E6EC_4FBE_9F4B_7C063AADDAA3_.wvu.FilterData" localSheetId="9" hidden="1">#REF!</definedName>
    <definedName name="Z_893D3CDD_E6EC_4FBE_9F4B_7C063AADDAA3_.wvu.FilterData" localSheetId="7" hidden="1">#REF!</definedName>
    <definedName name="Z_893D3CDD_E6EC_4FBE_9F4B_7C063AADDAA3_.wvu.FilterData" hidden="1">#REF!</definedName>
    <definedName name="Z_893D3CDD_E6EC_4FBE_9F4B_7C063AADDAA3_.wvu.PrintTitles" localSheetId="9" hidden="1">#REF!</definedName>
    <definedName name="Z_893D3CDD_E6EC_4FBE_9F4B_7C063AADDAA3_.wvu.PrintTitles" localSheetId="7" hidden="1">#REF!</definedName>
    <definedName name="Z_893D3CDD_E6EC_4FBE_9F4B_7C063AADDAA3_.wvu.PrintTitles" hidden="1">#REF!</definedName>
    <definedName name="Z_893D3CDD_E6EC_4FBE_9F4B_7C063AADDAA3_.wvu.Rows" localSheetId="9" hidden="1">#REF!</definedName>
    <definedName name="Z_893D3CDD_E6EC_4FBE_9F4B_7C063AADDAA3_.wvu.Rows" localSheetId="7" hidden="1">#REF!</definedName>
    <definedName name="Z_893D3CDD_E6EC_4FBE_9F4B_7C063AADDAA3_.wvu.Rows" hidden="1">#REF!</definedName>
    <definedName name="Z_89FC4C3A_6586_42BA_B0E6_F0959042E6A0_.wvu.Rows" localSheetId="9" hidden="1">'[25]Scaff-Rose'!#REF!</definedName>
    <definedName name="Z_89FC4C3A_6586_42BA_B0E6_F0959042E6A0_.wvu.Rows" hidden="1">'[25]Scaff-Rose'!#REF!</definedName>
    <definedName name="Z_8FCC9949_BB10_48DD_835F_9D6E68B3AE12_.wvu.PrintTitles" localSheetId="9" hidden="1">#REF!</definedName>
    <definedName name="Z_8FCC9949_BB10_48DD_835F_9D6E68B3AE12_.wvu.PrintTitles" localSheetId="7" hidden="1">#REF!</definedName>
    <definedName name="Z_8FCC9949_BB10_48DD_835F_9D6E68B3AE12_.wvu.PrintTitles" hidden="1">#REF!</definedName>
    <definedName name="Z_8FCC9949_BB10_48DD_835F_9D6E68B3AE12_.wvu.Rows" localSheetId="9" hidden="1">'[59]GM &amp; TA'!#REF!,'[59]GM &amp; TA'!#REF!</definedName>
    <definedName name="Z_8FCC9949_BB10_48DD_835F_9D6E68B3AE12_.wvu.Rows" hidden="1">'[59]GM &amp; TA'!#REF!,'[59]GM &amp; TA'!#REF!</definedName>
    <definedName name="Z_911FCEE4_2CBF_4A90_9E55_ED72CBEECF9A_.wvu.FilterData" localSheetId="9" hidden="1">#REF!</definedName>
    <definedName name="Z_911FCEE4_2CBF_4A90_9E55_ED72CBEECF9A_.wvu.FilterData" localSheetId="7" hidden="1">#REF!</definedName>
    <definedName name="Z_911FCEE4_2CBF_4A90_9E55_ED72CBEECF9A_.wvu.FilterData" hidden="1">#REF!</definedName>
    <definedName name="Z_C4987C22_A4BC_4088_8093_02A2E532FBED_.wvu.FilterData" localSheetId="9" hidden="1">#REF!</definedName>
    <definedName name="Z_C4987C22_A4BC_4088_8093_02A2E532FBED_.wvu.FilterData" localSheetId="7" hidden="1">#REF!</definedName>
    <definedName name="Z_C4987C22_A4BC_4088_8093_02A2E532FBED_.wvu.FilterData" hidden="1">#REF!</definedName>
    <definedName name="Z_C4987C22_A4BC_4088_8093_02A2E532FBED_.wvu.PrintTitles" localSheetId="9" hidden="1">#REF!</definedName>
    <definedName name="Z_C4987C22_A4BC_4088_8093_02A2E532FBED_.wvu.PrintTitles" localSheetId="7" hidden="1">#REF!</definedName>
    <definedName name="Z_C4987C22_A4BC_4088_8093_02A2E532FBED_.wvu.PrintTitles" hidden="1">#REF!</definedName>
    <definedName name="Z_CC59586C_277A_4B31_AB4B_EDCE8E2B9707_.wvu.FilterData" localSheetId="26" hidden="1">'OLD BOQ'!$A$11:$F$53</definedName>
    <definedName name="Z_CC59586C_277A_4B31_AB4B_EDCE8E2B9707_.wvu.FilterData" localSheetId="25" hidden="1">'STANDBY BOQ'!$A$11:$F$53</definedName>
    <definedName name="Z_CC59586C_277A_4B31_AB4B_EDCE8E2B9707_.wvu.PrintArea" localSheetId="26" hidden="1">'OLD BOQ'!$A$1:$H$608</definedName>
    <definedName name="Z_CC59586C_277A_4B31_AB4B_EDCE8E2B9707_.wvu.PrintArea" localSheetId="25" hidden="1">'STANDBY BOQ'!$A$1:$H$600</definedName>
    <definedName name="Z_CC59586C_277A_4B31_AB4B_EDCE8E2B9707_.wvu.PrintTitles" localSheetId="26" hidden="1">'OLD BOQ'!$1:$5</definedName>
    <definedName name="Z_CC59586C_277A_4B31_AB4B_EDCE8E2B9707_.wvu.PrintTitles" localSheetId="25" hidden="1">'STANDBY BOQ'!$1:$5</definedName>
    <definedName name="Z_CC59586C_277A_4B31_AB4B_EDCE8E2B9707_.wvu.Rows" localSheetId="26" hidden="1">'OLD BOQ'!#REF!</definedName>
    <definedName name="Z_CC59586C_277A_4B31_AB4B_EDCE8E2B9707_.wvu.Rows" localSheetId="25" hidden="1">'STANDBY BOQ'!#REF!</definedName>
    <definedName name="Z_E61184E6_4A82_48AD_BD46_AD03682B9E61_.wvu.Rows" localSheetId="9" hidden="1">[25]Micro!#REF!</definedName>
    <definedName name="Z_E61184E6_4A82_48AD_BD46_AD03682B9E61_.wvu.Rows" hidden="1">[25]Micro!#REF!</definedName>
    <definedName name="Z_F8A287BF_980C_4986_B08C_54EAB9AA17CB_.wvu.FilterData" localSheetId="9" hidden="1">#REF!</definedName>
    <definedName name="Z_F8A287BF_980C_4986_B08C_54EAB9AA17CB_.wvu.FilterData" localSheetId="7" hidden="1">#REF!</definedName>
    <definedName name="Z_F8A287BF_980C_4986_B08C_54EAB9AA17CB_.wvu.FilterData" hidden="1">#REF!</definedName>
    <definedName name="Z_F8A287BF_980C_4986_B08C_54EAB9AA17CB_.wvu.PrintTitles" localSheetId="9" hidden="1">#REF!</definedName>
    <definedName name="Z_F8A287BF_980C_4986_B08C_54EAB9AA17CB_.wvu.PrintTitles" localSheetId="7" hidden="1">#REF!</definedName>
    <definedName name="Z_F8A287BF_980C_4986_B08C_54EAB9AA17CB_.wvu.PrintTitles" hidden="1">#REF!</definedName>
    <definedName name="zaed" localSheetId="9" hidden="1">{#N/A,#N/A,TRUE,"Cover";#N/A,#N/A,TRUE,"Conts";#N/A,#N/A,TRUE,"VOS";#N/A,#N/A,TRUE,"Warrington";#N/A,#N/A,TRUE,"Widnes"}</definedName>
    <definedName name="zaed" localSheetId="4" hidden="1">{#N/A,#N/A,TRUE,"Cover";#N/A,#N/A,TRUE,"Conts";#N/A,#N/A,TRUE,"VOS";#N/A,#N/A,TRUE,"Warrington";#N/A,#N/A,TRUE,"Widnes"}</definedName>
    <definedName name="zaed" localSheetId="19" hidden="1">{#N/A,#N/A,TRUE,"Cover";#N/A,#N/A,TRUE,"Conts";#N/A,#N/A,TRUE,"VOS";#N/A,#N/A,TRUE,"Warrington";#N/A,#N/A,TRUE,"Widnes"}</definedName>
    <definedName name="zaed" localSheetId="11" hidden="1">{#N/A,#N/A,TRUE,"Cover";#N/A,#N/A,TRUE,"Conts";#N/A,#N/A,TRUE,"VOS";#N/A,#N/A,TRUE,"Warrington";#N/A,#N/A,TRUE,"Widnes"}</definedName>
    <definedName name="zaed" localSheetId="7" hidden="1">{#N/A,#N/A,TRUE,"Cover";#N/A,#N/A,TRUE,"Conts";#N/A,#N/A,TRUE,"VOS";#N/A,#N/A,TRUE,"Warrington";#N/A,#N/A,TRUE,"Widnes"}</definedName>
    <definedName name="zaed" localSheetId="18" hidden="1">{#N/A,#N/A,TRUE,"Cover";#N/A,#N/A,TRUE,"Conts";#N/A,#N/A,TRUE,"VOS";#N/A,#N/A,TRUE,"Warrington";#N/A,#N/A,TRUE,"Widnes"}</definedName>
    <definedName name="zaed" localSheetId="3" hidden="1">{#N/A,#N/A,TRUE,"Cover";#N/A,#N/A,TRUE,"Conts";#N/A,#N/A,TRUE,"VOS";#N/A,#N/A,TRUE,"Warrington";#N/A,#N/A,TRUE,"Widnes"}</definedName>
    <definedName name="zaed" localSheetId="8" hidden="1">{#N/A,#N/A,TRUE,"Cover";#N/A,#N/A,TRUE,"Conts";#N/A,#N/A,TRUE,"VOS";#N/A,#N/A,TRUE,"Warrington";#N/A,#N/A,TRUE,"Widnes"}</definedName>
    <definedName name="zaed" hidden="1">{#N/A,#N/A,TRUE,"Cover";#N/A,#N/A,TRUE,"Conts";#N/A,#N/A,TRUE,"VOS";#N/A,#N/A,TRUE,"Warrington";#N/A,#N/A,TRUE,"Widnes"}</definedName>
    <definedName name="ZBDZBDFB" localSheetId="9" hidden="1">{#N/A,#N/A,TRUE,"Cover";#N/A,#N/A,TRUE,"Conts";#N/A,#N/A,TRUE,"VOS";#N/A,#N/A,TRUE,"Warrington";#N/A,#N/A,TRUE,"Widnes"}</definedName>
    <definedName name="ZBDZBDFB" localSheetId="4" hidden="1">{#N/A,#N/A,TRUE,"Cover";#N/A,#N/A,TRUE,"Conts";#N/A,#N/A,TRUE,"VOS";#N/A,#N/A,TRUE,"Warrington";#N/A,#N/A,TRUE,"Widnes"}</definedName>
    <definedName name="ZBDZBDFB" localSheetId="19" hidden="1">{#N/A,#N/A,TRUE,"Cover";#N/A,#N/A,TRUE,"Conts";#N/A,#N/A,TRUE,"VOS";#N/A,#N/A,TRUE,"Warrington";#N/A,#N/A,TRUE,"Widnes"}</definedName>
    <definedName name="ZBDZBDFB" localSheetId="11" hidden="1">{#N/A,#N/A,TRUE,"Cover";#N/A,#N/A,TRUE,"Conts";#N/A,#N/A,TRUE,"VOS";#N/A,#N/A,TRUE,"Warrington";#N/A,#N/A,TRUE,"Widnes"}</definedName>
    <definedName name="ZBDZBDFB" localSheetId="7" hidden="1">{#N/A,#N/A,TRUE,"Cover";#N/A,#N/A,TRUE,"Conts";#N/A,#N/A,TRUE,"VOS";#N/A,#N/A,TRUE,"Warrington";#N/A,#N/A,TRUE,"Widnes"}</definedName>
    <definedName name="ZBDZBDFB" localSheetId="18" hidden="1">{#N/A,#N/A,TRUE,"Cover";#N/A,#N/A,TRUE,"Conts";#N/A,#N/A,TRUE,"VOS";#N/A,#N/A,TRUE,"Warrington";#N/A,#N/A,TRUE,"Widnes"}</definedName>
    <definedName name="ZBDZBDFB" localSheetId="3" hidden="1">{#N/A,#N/A,TRUE,"Cover";#N/A,#N/A,TRUE,"Conts";#N/A,#N/A,TRUE,"VOS";#N/A,#N/A,TRUE,"Warrington";#N/A,#N/A,TRUE,"Widnes"}</definedName>
    <definedName name="ZBDZBDFB" localSheetId="8" hidden="1">{#N/A,#N/A,TRUE,"Cover";#N/A,#N/A,TRUE,"Conts";#N/A,#N/A,TRUE,"VOS";#N/A,#N/A,TRUE,"Warrington";#N/A,#N/A,TRUE,"Widnes"}</definedName>
    <definedName name="ZBDZBDFB" hidden="1">{#N/A,#N/A,TRUE,"Cover";#N/A,#N/A,TRUE,"Conts";#N/A,#N/A,TRUE,"VOS";#N/A,#N/A,TRUE,"Warrington";#N/A,#N/A,TRUE,"Widnes"}</definedName>
    <definedName name="Zo">#REF!</definedName>
    <definedName name="zse" localSheetId="9" hidden="1">{#N/A,#N/A,FALSE,"SumG";#N/A,#N/A,FALSE,"ElecG";#N/A,#N/A,FALSE,"MechG";#N/A,#N/A,FALSE,"GeotG";#N/A,#N/A,FALSE,"PrcsG";#N/A,#N/A,FALSE,"TunnG";#N/A,#N/A,FALSE,"CivlG";#N/A,#N/A,FALSE,"NtwkG";#N/A,#N/A,FALSE,"EstgG";#N/A,#N/A,FALSE,"PEngG"}</definedName>
    <definedName name="zse" localSheetId="4" hidden="1">{#N/A,#N/A,FALSE,"SumG";#N/A,#N/A,FALSE,"ElecG";#N/A,#N/A,FALSE,"MechG";#N/A,#N/A,FALSE,"GeotG";#N/A,#N/A,FALSE,"PrcsG";#N/A,#N/A,FALSE,"TunnG";#N/A,#N/A,FALSE,"CivlG";#N/A,#N/A,FALSE,"NtwkG";#N/A,#N/A,FALSE,"EstgG";#N/A,#N/A,FALSE,"PEngG"}</definedName>
    <definedName name="zse" localSheetId="19" hidden="1">{#N/A,#N/A,FALSE,"SumG";#N/A,#N/A,FALSE,"ElecG";#N/A,#N/A,FALSE,"MechG";#N/A,#N/A,FALSE,"GeotG";#N/A,#N/A,FALSE,"PrcsG";#N/A,#N/A,FALSE,"TunnG";#N/A,#N/A,FALSE,"CivlG";#N/A,#N/A,FALSE,"NtwkG";#N/A,#N/A,FALSE,"EstgG";#N/A,#N/A,FALSE,"PEngG"}</definedName>
    <definedName name="zse" localSheetId="11" hidden="1">{#N/A,#N/A,FALSE,"SumG";#N/A,#N/A,FALSE,"ElecG";#N/A,#N/A,FALSE,"MechG";#N/A,#N/A,FALSE,"GeotG";#N/A,#N/A,FALSE,"PrcsG";#N/A,#N/A,FALSE,"TunnG";#N/A,#N/A,FALSE,"CivlG";#N/A,#N/A,FALSE,"NtwkG";#N/A,#N/A,FALSE,"EstgG";#N/A,#N/A,FALSE,"PEngG"}</definedName>
    <definedName name="zse" localSheetId="7" hidden="1">{#N/A,#N/A,FALSE,"SumG";#N/A,#N/A,FALSE,"ElecG";#N/A,#N/A,FALSE,"MechG";#N/A,#N/A,FALSE,"GeotG";#N/A,#N/A,FALSE,"PrcsG";#N/A,#N/A,FALSE,"TunnG";#N/A,#N/A,FALSE,"CivlG";#N/A,#N/A,FALSE,"NtwkG";#N/A,#N/A,FALSE,"EstgG";#N/A,#N/A,FALSE,"PEngG"}</definedName>
    <definedName name="zse" localSheetId="18" hidden="1">{#N/A,#N/A,FALSE,"SumG";#N/A,#N/A,FALSE,"ElecG";#N/A,#N/A,FALSE,"MechG";#N/A,#N/A,FALSE,"GeotG";#N/A,#N/A,FALSE,"PrcsG";#N/A,#N/A,FALSE,"TunnG";#N/A,#N/A,FALSE,"CivlG";#N/A,#N/A,FALSE,"NtwkG";#N/A,#N/A,FALSE,"EstgG";#N/A,#N/A,FALSE,"PEngG"}</definedName>
    <definedName name="zse" localSheetId="3" hidden="1">{#N/A,#N/A,FALSE,"SumG";#N/A,#N/A,FALSE,"ElecG";#N/A,#N/A,FALSE,"MechG";#N/A,#N/A,FALSE,"GeotG";#N/A,#N/A,FALSE,"PrcsG";#N/A,#N/A,FALSE,"TunnG";#N/A,#N/A,FALSE,"CivlG";#N/A,#N/A,FALSE,"NtwkG";#N/A,#N/A,FALSE,"EstgG";#N/A,#N/A,FALSE,"PEngG"}</definedName>
    <definedName name="zse" localSheetId="8"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C">#REF!</definedName>
    <definedName name="zxdvzdv" localSheetId="9" hidden="1">{#N/A,#N/A,TRUE,"Cover";#N/A,#N/A,TRUE,"Conts";#N/A,#N/A,TRUE,"VOS";#N/A,#N/A,TRUE,"Warrington";#N/A,#N/A,TRUE,"Widnes"}</definedName>
    <definedName name="zxdvzdv" localSheetId="4" hidden="1">{#N/A,#N/A,TRUE,"Cover";#N/A,#N/A,TRUE,"Conts";#N/A,#N/A,TRUE,"VOS";#N/A,#N/A,TRUE,"Warrington";#N/A,#N/A,TRUE,"Widnes"}</definedName>
    <definedName name="zxdvzdv" localSheetId="19" hidden="1">{#N/A,#N/A,TRUE,"Cover";#N/A,#N/A,TRUE,"Conts";#N/A,#N/A,TRUE,"VOS";#N/A,#N/A,TRUE,"Warrington";#N/A,#N/A,TRUE,"Widnes"}</definedName>
    <definedName name="zxdvzdv" localSheetId="11" hidden="1">{#N/A,#N/A,TRUE,"Cover";#N/A,#N/A,TRUE,"Conts";#N/A,#N/A,TRUE,"VOS";#N/A,#N/A,TRUE,"Warrington";#N/A,#N/A,TRUE,"Widnes"}</definedName>
    <definedName name="zxdvzdv" localSheetId="7" hidden="1">{#N/A,#N/A,TRUE,"Cover";#N/A,#N/A,TRUE,"Conts";#N/A,#N/A,TRUE,"VOS";#N/A,#N/A,TRUE,"Warrington";#N/A,#N/A,TRUE,"Widnes"}</definedName>
    <definedName name="zxdvzdv" localSheetId="18" hidden="1">{#N/A,#N/A,TRUE,"Cover";#N/A,#N/A,TRUE,"Conts";#N/A,#N/A,TRUE,"VOS";#N/A,#N/A,TRUE,"Warrington";#N/A,#N/A,TRUE,"Widnes"}</definedName>
    <definedName name="zxdvzdv" localSheetId="3" hidden="1">{#N/A,#N/A,TRUE,"Cover";#N/A,#N/A,TRUE,"Conts";#N/A,#N/A,TRUE,"VOS";#N/A,#N/A,TRUE,"Warrington";#N/A,#N/A,TRUE,"Widnes"}</definedName>
    <definedName name="zxdvzdv" localSheetId="8" hidden="1">{#N/A,#N/A,TRUE,"Cover";#N/A,#N/A,TRUE,"Conts";#N/A,#N/A,TRUE,"VOS";#N/A,#N/A,TRUE,"Warrington";#N/A,#N/A,TRUE,"Widnes"}</definedName>
    <definedName name="zxdvzdv" hidden="1">{#N/A,#N/A,TRUE,"Cover";#N/A,#N/A,TRUE,"Conts";#N/A,#N/A,TRUE,"VOS";#N/A,#N/A,TRUE,"Warrington";#N/A,#N/A,TRUE,"Widnes"}</definedName>
    <definedName name="zz" localSheetId="9" hidden="1">{#N/A,#N/A,FALSE,"SumD";#N/A,#N/A,FALSE,"ElecD";#N/A,#N/A,FALSE,"MechD";#N/A,#N/A,FALSE,"GeotD";#N/A,#N/A,FALSE,"PrcsD";#N/A,#N/A,FALSE,"TunnD";#N/A,#N/A,FALSE,"CivlD";#N/A,#N/A,FALSE,"NtwkD";#N/A,#N/A,FALSE,"EstgD";#N/A,#N/A,FALSE,"PEngD"}</definedName>
    <definedName name="ZZ">'[29]DET.ENGG.PROG'!$A$1:$Q$23</definedName>
    <definedName name="zzz" localSheetId="9" hidden="1">{#N/A,#N/A,TRUE,"Cover";#N/A,#N/A,TRUE,"Conts";#N/A,#N/A,TRUE,"VOS";#N/A,#N/A,TRUE,"Warrington";#N/A,#N/A,TRUE,"Widnes"}</definedName>
    <definedName name="zzz" localSheetId="4" hidden="1">{#N/A,#N/A,TRUE,"Cover";#N/A,#N/A,TRUE,"Conts";#N/A,#N/A,TRUE,"VOS";#N/A,#N/A,TRUE,"Warrington";#N/A,#N/A,TRUE,"Widnes"}</definedName>
    <definedName name="zzz" localSheetId="19" hidden="1">{#N/A,#N/A,TRUE,"Cover";#N/A,#N/A,TRUE,"Conts";#N/A,#N/A,TRUE,"VOS";#N/A,#N/A,TRUE,"Warrington";#N/A,#N/A,TRUE,"Widnes"}</definedName>
    <definedName name="zzz" localSheetId="11" hidden="1">{#N/A,#N/A,TRUE,"Cover";#N/A,#N/A,TRUE,"Conts";#N/A,#N/A,TRUE,"VOS";#N/A,#N/A,TRUE,"Warrington";#N/A,#N/A,TRUE,"Widnes"}</definedName>
    <definedName name="zzz" localSheetId="7" hidden="1">{#N/A,#N/A,TRUE,"Cover";#N/A,#N/A,TRUE,"Conts";#N/A,#N/A,TRUE,"VOS";#N/A,#N/A,TRUE,"Warrington";#N/A,#N/A,TRUE,"Widnes"}</definedName>
    <definedName name="zzz" localSheetId="18" hidden="1">{#N/A,#N/A,TRUE,"Cover";#N/A,#N/A,TRUE,"Conts";#N/A,#N/A,TRUE,"VOS";#N/A,#N/A,TRUE,"Warrington";#N/A,#N/A,TRUE,"Widnes"}</definedName>
    <definedName name="zzz" localSheetId="3" hidden="1">{#N/A,#N/A,TRUE,"Cover";#N/A,#N/A,TRUE,"Conts";#N/A,#N/A,TRUE,"VOS";#N/A,#N/A,TRUE,"Warrington";#N/A,#N/A,TRUE,"Widnes"}</definedName>
    <definedName name="zzz" localSheetId="8" hidden="1">{#N/A,#N/A,TRUE,"Cover";#N/A,#N/A,TRUE,"Conts";#N/A,#N/A,TRUE,"VOS";#N/A,#N/A,TRUE,"Warrington";#N/A,#N/A,TRUE,"Widnes"}</definedName>
    <definedName name="zzz" hidden="1">{#N/A,#N/A,TRUE,"Cover";#N/A,#N/A,TRUE,"Conts";#N/A,#N/A,TRUE,"VOS";#N/A,#N/A,TRUE,"Warrington";#N/A,#N/A,TRUE,"Widnes"}</definedName>
    <definedName name="بيص">[14]Lookups!#REF!</definedName>
    <definedName name="입력범위">OFFSET(#REF!,0,0,1,14)</definedName>
  </definedNames>
  <calcPr calcId="191028" iterateDelta="1E-4"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0" i="164" l="1"/>
  <c r="P11" i="164"/>
  <c r="J11" i="164"/>
  <c r="AT36" i="235" l="1"/>
  <c r="AS36" i="235"/>
  <c r="P36" i="235"/>
  <c r="AU35" i="235"/>
  <c r="AP35" i="235"/>
  <c r="AJ35" i="235"/>
  <c r="AI35" i="235"/>
  <c r="AH35" i="235"/>
  <c r="Z35" i="235"/>
  <c r="Y35" i="235"/>
  <c r="V35" i="235"/>
  <c r="I35" i="235"/>
  <c r="H35" i="235"/>
  <c r="G35" i="235"/>
  <c r="F35" i="235"/>
  <c r="D35" i="235"/>
  <c r="AU33" i="235"/>
  <c r="AP33" i="235"/>
  <c r="AU32" i="235"/>
  <c r="AP32" i="235"/>
  <c r="AU31" i="235"/>
  <c r="AP31" i="235"/>
  <c r="AK31" i="235"/>
  <c r="AF31" i="235"/>
  <c r="AK30" i="235"/>
  <c r="AF30" i="235"/>
  <c r="AK29" i="235"/>
  <c r="AF29" i="235"/>
  <c r="Q29" i="235"/>
  <c r="N29" i="235"/>
  <c r="AU28" i="235"/>
  <c r="AP28" i="235"/>
  <c r="AK28" i="235"/>
  <c r="AF28" i="235"/>
  <c r="Q28" i="235"/>
  <c r="AK27" i="235"/>
  <c r="BD20" i="235"/>
  <c r="BC20" i="235"/>
  <c r="BB20" i="235"/>
  <c r="AU20" i="235"/>
  <c r="AT20" i="235"/>
  <c r="AS20" i="235"/>
  <c r="AA20" i="235"/>
  <c r="Z20" i="235"/>
  <c r="X20" i="235"/>
  <c r="H20" i="235"/>
  <c r="G20" i="235"/>
  <c r="F20" i="235"/>
  <c r="D20" i="235"/>
  <c r="Q8" i="235"/>
  <c r="N8" i="235"/>
  <c r="E35" i="198"/>
  <c r="E34" i="198"/>
  <c r="E13" i="198"/>
  <c r="Q36" i="235" l="1"/>
  <c r="AF35" i="235"/>
  <c r="AK35" i="235"/>
  <c r="AP36" i="235"/>
  <c r="AF6" i="199"/>
  <c r="AQ7" i="234" l="1"/>
  <c r="H16" i="169"/>
  <c r="I16" i="169" s="1"/>
  <c r="J16" i="169" s="1"/>
  <c r="L16" i="169" s="1"/>
  <c r="M16" i="169"/>
  <c r="Q39" i="220" l="1"/>
  <c r="R39" i="220" s="1"/>
  <c r="R27" i="164"/>
  <c r="T12" i="164"/>
  <c r="T11" i="164"/>
  <c r="T10" i="164"/>
  <c r="I11" i="164"/>
  <c r="D2" i="162"/>
  <c r="E2" i="234"/>
  <c r="F2" i="234"/>
  <c r="G2" i="234"/>
  <c r="H2" i="234"/>
  <c r="I2" i="234"/>
  <c r="J2" i="234"/>
  <c r="K2" i="234"/>
  <c r="L2" i="234"/>
  <c r="M2" i="234"/>
  <c r="N2" i="234"/>
  <c r="O2" i="234"/>
  <c r="P2" i="234"/>
  <c r="Q2" i="234"/>
  <c r="R2" i="234"/>
  <c r="S2" i="234"/>
  <c r="T2" i="234"/>
  <c r="U2" i="234"/>
  <c r="V2" i="234"/>
  <c r="W2" i="234"/>
  <c r="X2" i="234"/>
  <c r="Y2" i="234"/>
  <c r="Z2" i="234"/>
  <c r="AA2" i="234"/>
  <c r="AB2" i="234"/>
  <c r="AC2" i="234"/>
  <c r="AD2" i="234"/>
  <c r="AE2" i="234"/>
  <c r="AF2" i="234"/>
  <c r="AG2" i="234"/>
  <c r="AH2" i="234"/>
  <c r="AI2" i="234"/>
  <c r="AJ2" i="234"/>
  <c r="AK2" i="234"/>
  <c r="AL2" i="234"/>
  <c r="AM2" i="234"/>
  <c r="AN2" i="234"/>
  <c r="AO2" i="234"/>
  <c r="AP2" i="234"/>
  <c r="AQ2" i="234"/>
  <c r="AR2" i="234"/>
  <c r="AS2" i="234"/>
  <c r="AT2" i="234"/>
  <c r="AU2" i="234"/>
  <c r="AV2" i="234"/>
  <c r="AW2" i="234"/>
  <c r="AX2" i="234"/>
  <c r="AY2" i="234"/>
  <c r="AZ2" i="234"/>
  <c r="BA2" i="234"/>
  <c r="BB2" i="234"/>
  <c r="BC2" i="234"/>
  <c r="BD2" i="234"/>
  <c r="BE2" i="234"/>
  <c r="BF2" i="234"/>
  <c r="BG2" i="234"/>
  <c r="BH2" i="234"/>
  <c r="BI2" i="234"/>
  <c r="BJ2" i="234"/>
  <c r="BK2" i="234"/>
  <c r="BL2" i="234"/>
  <c r="BM2" i="234"/>
  <c r="BN2" i="234"/>
  <c r="BO2" i="234"/>
  <c r="BP2" i="234"/>
  <c r="BQ2" i="234"/>
  <c r="BR2" i="234"/>
  <c r="BS2" i="234"/>
  <c r="BT2" i="234"/>
  <c r="BU2" i="234"/>
  <c r="BV2" i="234"/>
  <c r="BW2" i="234"/>
  <c r="BX2" i="234"/>
  <c r="BY2" i="234"/>
  <c r="BZ2" i="234"/>
  <c r="CA2" i="234"/>
  <c r="CB2" i="234"/>
  <c r="CC2" i="234"/>
  <c r="CD2" i="234"/>
  <c r="CE2" i="234"/>
  <c r="CF2" i="234"/>
  <c r="CG2" i="234"/>
  <c r="CH2" i="234"/>
  <c r="CI2" i="234"/>
  <c r="CJ2" i="234"/>
  <c r="CK2" i="234"/>
  <c r="CL2" i="234"/>
  <c r="CM2" i="234"/>
  <c r="CN2" i="234"/>
  <c r="D2" i="234"/>
  <c r="CO5" i="234"/>
  <c r="CO2" i="234" s="1"/>
  <c r="D42" i="234"/>
  <c r="AB31" i="234"/>
  <c r="AA31" i="234"/>
  <c r="Z31" i="234"/>
  <c r="Y31" i="234"/>
  <c r="X31" i="234"/>
  <c r="W31" i="234"/>
  <c r="V31" i="234"/>
  <c r="U31" i="234"/>
  <c r="T31" i="234"/>
  <c r="S31" i="234"/>
  <c r="R31" i="234"/>
  <c r="Q31" i="234"/>
  <c r="P31" i="234"/>
  <c r="O31" i="234"/>
  <c r="N31" i="234"/>
  <c r="M31" i="234"/>
  <c r="L31" i="234"/>
  <c r="K31" i="234"/>
  <c r="J31" i="234"/>
  <c r="I31" i="234"/>
  <c r="H31" i="234"/>
  <c r="G31" i="234"/>
  <c r="F31" i="234"/>
  <c r="E31" i="234"/>
  <c r="D31" i="234"/>
  <c r="D32" i="234" s="1"/>
  <c r="CS4" i="234"/>
  <c r="Q38" i="220"/>
  <c r="CP5" i="234" l="1"/>
  <c r="E32" i="234"/>
  <c r="F32" i="234" s="1"/>
  <c r="G32" i="234" s="1"/>
  <c r="H32" i="234" s="1"/>
  <c r="I32" i="234" s="1"/>
  <c r="J32" i="234" s="1"/>
  <c r="K32" i="234" s="1"/>
  <c r="L32" i="234" s="1"/>
  <c r="M32" i="234" s="1"/>
  <c r="N32" i="234" s="1"/>
  <c r="O32" i="234" s="1"/>
  <c r="P32" i="234" s="1"/>
  <c r="Q32" i="234" s="1"/>
  <c r="R32" i="234" s="1"/>
  <c r="S32" i="234" s="1"/>
  <c r="T32" i="234" s="1"/>
  <c r="U32" i="234" s="1"/>
  <c r="V32" i="234" s="1"/>
  <c r="W32" i="234" s="1"/>
  <c r="X32" i="234" s="1"/>
  <c r="Y32" i="234" s="1"/>
  <c r="Z32" i="234" s="1"/>
  <c r="AA32" i="234" s="1"/>
  <c r="AB32" i="234" s="1"/>
  <c r="E42" i="234"/>
  <c r="CQ5" i="234" l="1"/>
  <c r="CP2" i="234"/>
  <c r="F42" i="234"/>
  <c r="N7" i="162"/>
  <c r="L14" i="172"/>
  <c r="L13" i="172"/>
  <c r="L12" i="172"/>
  <c r="L11" i="172"/>
  <c r="L10" i="172"/>
  <c r="L9" i="172"/>
  <c r="L8" i="172"/>
  <c r="L7" i="172"/>
  <c r="L6" i="172"/>
  <c r="L5" i="172"/>
  <c r="CR5" i="234" l="1"/>
  <c r="CQ2" i="234"/>
  <c r="G42" i="234"/>
  <c r="M12" i="164"/>
  <c r="CS5" i="234" l="1"/>
  <c r="CR2" i="234"/>
  <c r="H42" i="234"/>
  <c r="R101" i="220"/>
  <c r="H107" i="220"/>
  <c r="R107" i="220" s="1"/>
  <c r="X40" i="164"/>
  <c r="Y40" i="164"/>
  <c r="Z40" i="164"/>
  <c r="AA40" i="164"/>
  <c r="AB40" i="164"/>
  <c r="AC40" i="164"/>
  <c r="AD40" i="164"/>
  <c r="AE40" i="164"/>
  <c r="AF40" i="164"/>
  <c r="AG40" i="164"/>
  <c r="AH40" i="164"/>
  <c r="AI40" i="164"/>
  <c r="AJ40" i="164"/>
  <c r="AK40" i="164"/>
  <c r="AL40" i="164"/>
  <c r="AM40" i="164"/>
  <c r="AN40" i="164"/>
  <c r="AO40" i="164"/>
  <c r="AP40" i="164"/>
  <c r="AQ40" i="164"/>
  <c r="AR40" i="164"/>
  <c r="AS40" i="164"/>
  <c r="AT40" i="164"/>
  <c r="AU40" i="164"/>
  <c r="AV40" i="164"/>
  <c r="AW40" i="164"/>
  <c r="AX40" i="164"/>
  <c r="AY40" i="164"/>
  <c r="AZ40" i="164"/>
  <c r="BA40" i="164"/>
  <c r="BB40" i="164"/>
  <c r="BC40" i="164"/>
  <c r="BD40" i="164"/>
  <c r="BE40" i="164"/>
  <c r="BF40" i="164"/>
  <c r="BG40" i="164"/>
  <c r="BH40" i="164"/>
  <c r="BI40" i="164"/>
  <c r="BJ40" i="164"/>
  <c r="BK40" i="164"/>
  <c r="BL40" i="164"/>
  <c r="BM40" i="164"/>
  <c r="BN40" i="164"/>
  <c r="BO40" i="164"/>
  <c r="BP40" i="164"/>
  <c r="BQ40" i="164"/>
  <c r="BR40" i="164"/>
  <c r="BS40" i="164"/>
  <c r="BT40" i="164"/>
  <c r="BU40" i="164"/>
  <c r="BV40" i="164"/>
  <c r="BW40" i="164"/>
  <c r="BX40" i="164"/>
  <c r="BY40" i="164"/>
  <c r="BZ40" i="164"/>
  <c r="CA40" i="164"/>
  <c r="H40" i="164"/>
  <c r="I40" i="164"/>
  <c r="J40" i="164"/>
  <c r="K40" i="164"/>
  <c r="L40" i="164"/>
  <c r="M40" i="164"/>
  <c r="N40" i="164"/>
  <c r="O40" i="164"/>
  <c r="P40" i="164"/>
  <c r="Q40" i="164"/>
  <c r="R40" i="164"/>
  <c r="S40" i="164"/>
  <c r="T40" i="164"/>
  <c r="U40" i="164"/>
  <c r="V40" i="164"/>
  <c r="W40" i="164"/>
  <c r="G40" i="164"/>
  <c r="G41" i="164" s="1"/>
  <c r="CT5" i="234" l="1"/>
  <c r="CT2" i="234" s="1"/>
  <c r="CS2" i="234"/>
  <c r="I42" i="234"/>
  <c r="H41" i="164"/>
  <c r="I41" i="164" s="1"/>
  <c r="J41" i="164" s="1"/>
  <c r="K41" i="164" s="1"/>
  <c r="L41" i="164" s="1"/>
  <c r="M41" i="164" s="1"/>
  <c r="N41" i="164" s="1"/>
  <c r="O41" i="164" s="1"/>
  <c r="P41" i="164" s="1"/>
  <c r="Q41" i="164" s="1"/>
  <c r="R41" i="164" s="1"/>
  <c r="S41" i="164" s="1"/>
  <c r="T41" i="164" s="1"/>
  <c r="U41" i="164" s="1"/>
  <c r="V41" i="164" s="1"/>
  <c r="W41" i="164" s="1"/>
  <c r="X41" i="164" s="1"/>
  <c r="Y41" i="164" s="1"/>
  <c r="Z41" i="164" s="1"/>
  <c r="AA41" i="164" s="1"/>
  <c r="AB41" i="164" s="1"/>
  <c r="AC41" i="164" s="1"/>
  <c r="AD41" i="164" s="1"/>
  <c r="AE41" i="164" s="1"/>
  <c r="AF41" i="164" s="1"/>
  <c r="AG41" i="164" s="1"/>
  <c r="AH41" i="164" s="1"/>
  <c r="AI41" i="164" s="1"/>
  <c r="AJ41" i="164" s="1"/>
  <c r="AK41" i="164" s="1"/>
  <c r="AL41" i="164" s="1"/>
  <c r="AM41" i="164" s="1"/>
  <c r="AN41" i="164" s="1"/>
  <c r="AO41" i="164" s="1"/>
  <c r="AP41" i="164" s="1"/>
  <c r="AQ41" i="164" s="1"/>
  <c r="AR41" i="164" s="1"/>
  <c r="AS41" i="164" s="1"/>
  <c r="AT41" i="164" s="1"/>
  <c r="AU41" i="164" s="1"/>
  <c r="AV41" i="164" s="1"/>
  <c r="AW41" i="164" s="1"/>
  <c r="AX41" i="164" s="1"/>
  <c r="AY41" i="164" s="1"/>
  <c r="AZ41" i="164" s="1"/>
  <c r="BA41" i="164" s="1"/>
  <c r="BB41" i="164" s="1"/>
  <c r="BC41" i="164" s="1"/>
  <c r="BD41" i="164" s="1"/>
  <c r="BE41" i="164" s="1"/>
  <c r="BF41" i="164" s="1"/>
  <c r="BG41" i="164" s="1"/>
  <c r="BH41" i="164" s="1"/>
  <c r="BI41" i="164" s="1"/>
  <c r="BJ41" i="164" s="1"/>
  <c r="BK41" i="164" s="1"/>
  <c r="BL41" i="164" s="1"/>
  <c r="BM41" i="164" s="1"/>
  <c r="BN41" i="164" s="1"/>
  <c r="BO41" i="164" s="1"/>
  <c r="BP41" i="164" s="1"/>
  <c r="BQ41" i="164" s="1"/>
  <c r="BR41" i="164" s="1"/>
  <c r="BS41" i="164" s="1"/>
  <c r="BT41" i="164" s="1"/>
  <c r="BU41" i="164" s="1"/>
  <c r="BV41" i="164" s="1"/>
  <c r="BW41" i="164" s="1"/>
  <c r="BX41" i="164" s="1"/>
  <c r="BY41" i="164" s="1"/>
  <c r="BZ41" i="164" s="1"/>
  <c r="CA41" i="164" s="1"/>
  <c r="J42" i="234" l="1"/>
  <c r="AG46" i="196"/>
  <c r="AF46" i="196"/>
  <c r="AG45" i="196"/>
  <c r="AF45" i="196"/>
  <c r="AG44" i="196"/>
  <c r="AF44" i="196"/>
  <c r="AG43" i="196"/>
  <c r="AF43" i="196"/>
  <c r="AG42" i="196"/>
  <c r="AF42" i="196"/>
  <c r="AG41" i="196"/>
  <c r="AF41" i="196"/>
  <c r="AG40" i="196"/>
  <c r="AF40" i="196"/>
  <c r="AG39" i="196"/>
  <c r="AF39" i="196"/>
  <c r="AG38" i="196"/>
  <c r="AF38" i="196"/>
  <c r="AG37" i="196"/>
  <c r="AF37" i="196"/>
  <c r="AG36" i="196"/>
  <c r="AF36" i="196"/>
  <c r="AG35" i="196"/>
  <c r="AF35" i="196"/>
  <c r="AG34" i="196"/>
  <c r="AF34" i="196"/>
  <c r="AG33" i="196"/>
  <c r="AF33" i="196"/>
  <c r="AG32" i="196"/>
  <c r="AF32" i="196"/>
  <c r="AG31" i="196"/>
  <c r="AF31" i="196"/>
  <c r="AG30" i="196"/>
  <c r="AF30" i="196"/>
  <c r="AG29" i="196"/>
  <c r="AF29" i="196"/>
  <c r="AG28" i="196"/>
  <c r="AF28" i="196"/>
  <c r="AG27" i="196"/>
  <c r="AF27" i="196"/>
  <c r="AG26" i="196"/>
  <c r="AF26" i="196"/>
  <c r="AG25" i="196"/>
  <c r="AF25" i="196"/>
  <c r="AV24" i="196"/>
  <c r="AW24" i="196" s="1"/>
  <c r="AN24" i="196"/>
  <c r="AG24" i="196"/>
  <c r="AF24" i="196"/>
  <c r="AV23" i="196"/>
  <c r="AN23" i="196"/>
  <c r="AG23" i="196"/>
  <c r="AF23" i="196"/>
  <c r="AV22" i="196"/>
  <c r="AN22" i="196"/>
  <c r="AG22" i="196"/>
  <c r="AF22" i="196"/>
  <c r="AV21" i="196"/>
  <c r="AN21" i="196"/>
  <c r="AG21" i="196"/>
  <c r="AF21" i="196"/>
  <c r="AV20" i="196"/>
  <c r="AN20" i="196"/>
  <c r="AG20" i="196"/>
  <c r="AF20" i="196"/>
  <c r="AG19" i="196"/>
  <c r="AF19" i="196"/>
  <c r="AG18" i="196"/>
  <c r="AF18" i="196"/>
  <c r="AO16" i="196"/>
  <c r="AN11" i="196"/>
  <c r="AN10" i="196"/>
  <c r="BB4" i="196"/>
  <c r="K42" i="234" l="1"/>
  <c r="AW27" i="196"/>
  <c r="AR33" i="196" s="1"/>
  <c r="AN31" i="196"/>
  <c r="AF17" i="196"/>
  <c r="Q49" i="196" s="1"/>
  <c r="AC10" i="196" s="1"/>
  <c r="AY22" i="196"/>
  <c r="AW23" i="196"/>
  <c r="AY23" i="196"/>
  <c r="AV25" i="196"/>
  <c r="AX23" i="196" s="1"/>
  <c r="AY20" i="196"/>
  <c r="AY21" i="196"/>
  <c r="AW20" i="196"/>
  <c r="AW21" i="196"/>
  <c r="AW22" i="196"/>
  <c r="L42" i="234" l="1"/>
  <c r="AX22" i="196"/>
  <c r="AX24" i="196"/>
  <c r="AW25" i="196"/>
  <c r="AR31" i="196" s="1"/>
  <c r="AW31" i="196" s="1"/>
  <c r="AY25" i="196"/>
  <c r="AX21" i="196"/>
  <c r="AX20" i="196"/>
  <c r="M42" i="234" l="1"/>
  <c r="AX25" i="196"/>
  <c r="N42" i="234" l="1"/>
  <c r="N8" i="205"/>
  <c r="O29" i="164"/>
  <c r="O42" i="234" l="1"/>
  <c r="U11" i="164"/>
  <c r="S19" i="164"/>
  <c r="F24" i="164"/>
  <c r="F26" i="164" s="1"/>
  <c r="F27" i="164" s="1"/>
  <c r="K23" i="164"/>
  <c r="P42" i="234" l="1"/>
  <c r="H11" i="164"/>
  <c r="Q42" i="234" l="1"/>
  <c r="N11" i="164"/>
  <c r="G11" i="164"/>
  <c r="F11" i="164"/>
  <c r="M11" i="164"/>
  <c r="AB5" i="163"/>
  <c r="R42" i="234" l="1"/>
  <c r="F19" i="164"/>
  <c r="F21" i="164" s="1"/>
  <c r="F22" i="164" s="1"/>
  <c r="F4" i="199"/>
  <c r="S42" i="234" l="1"/>
  <c r="J13" i="172"/>
  <c r="J12" i="172"/>
  <c r="J11" i="172"/>
  <c r="J10" i="172"/>
  <c r="J8" i="172"/>
  <c r="J7" i="172"/>
  <c r="J6" i="172"/>
  <c r="T42" i="234" l="1"/>
  <c r="M10" i="164"/>
  <c r="D42" i="162"/>
  <c r="E42" i="162" s="1"/>
  <c r="F42" i="162" s="1"/>
  <c r="E31" i="162"/>
  <c r="F31" i="162"/>
  <c r="G31" i="162"/>
  <c r="H31" i="162"/>
  <c r="I31" i="162"/>
  <c r="J31" i="162"/>
  <c r="K31" i="162"/>
  <c r="L31" i="162"/>
  <c r="M31" i="162"/>
  <c r="N31" i="162"/>
  <c r="O31" i="162"/>
  <c r="P31" i="162"/>
  <c r="Q31" i="162"/>
  <c r="R31" i="162"/>
  <c r="S31" i="162"/>
  <c r="T31" i="162"/>
  <c r="U31" i="162"/>
  <c r="V31" i="162"/>
  <c r="W31" i="162"/>
  <c r="X31" i="162"/>
  <c r="Y31" i="162"/>
  <c r="Z31" i="162"/>
  <c r="AA31" i="162"/>
  <c r="AB31" i="162"/>
  <c r="D31" i="162"/>
  <c r="D32" i="162" s="1"/>
  <c r="G33" i="205"/>
  <c r="H33" i="205" s="1"/>
  <c r="I33" i="205" s="1"/>
  <c r="J33" i="205" s="1"/>
  <c r="K33" i="205" s="1"/>
  <c r="L33" i="205" s="1"/>
  <c r="M33" i="205" s="1"/>
  <c r="N33" i="205" s="1"/>
  <c r="O33" i="205" s="1"/>
  <c r="P33" i="205" s="1"/>
  <c r="Q33" i="205" s="1"/>
  <c r="R33" i="205" s="1"/>
  <c r="S33" i="205" s="1"/>
  <c r="T33" i="205" s="1"/>
  <c r="U33" i="205" s="1"/>
  <c r="V33" i="205" s="1"/>
  <c r="W33" i="205" s="1"/>
  <c r="X33" i="205" s="1"/>
  <c r="Y33" i="205" s="1"/>
  <c r="Z33" i="205" s="1"/>
  <c r="AA33" i="205" s="1"/>
  <c r="AB33" i="205" s="1"/>
  <c r="U42" i="234" l="1"/>
  <c r="G34" i="205"/>
  <c r="AC33" i="205"/>
  <c r="AB34" i="205"/>
  <c r="S34" i="205"/>
  <c r="AA34" i="205"/>
  <c r="Y34" i="205"/>
  <c r="X34" i="205"/>
  <c r="T34" i="205"/>
  <c r="Q34" i="205"/>
  <c r="N34" i="205"/>
  <c r="M34" i="205"/>
  <c r="Z34" i="205"/>
  <c r="W34" i="205"/>
  <c r="R34" i="205"/>
  <c r="O34" i="205"/>
  <c r="K34" i="205"/>
  <c r="J34" i="205"/>
  <c r="V34" i="205"/>
  <c r="P34" i="205"/>
  <c r="L34" i="205"/>
  <c r="I34" i="205"/>
  <c r="H34" i="205"/>
  <c r="U34" i="205"/>
  <c r="G42" i="162"/>
  <c r="E32" i="162"/>
  <c r="F32" i="162" s="1"/>
  <c r="G32" i="162" s="1"/>
  <c r="H32" i="162" s="1"/>
  <c r="I32" i="162" s="1"/>
  <c r="J32" i="162" s="1"/>
  <c r="K32" i="162" s="1"/>
  <c r="L32" i="162" s="1"/>
  <c r="M32" i="162" s="1"/>
  <c r="N32" i="162" s="1"/>
  <c r="O32" i="162" s="1"/>
  <c r="P32" i="162" s="1"/>
  <c r="Q32" i="162" s="1"/>
  <c r="R32" i="162" s="1"/>
  <c r="S32" i="162" s="1"/>
  <c r="T32" i="162" s="1"/>
  <c r="U32" i="162" s="1"/>
  <c r="V32" i="162" s="1"/>
  <c r="W32" i="162" s="1"/>
  <c r="X32" i="162" s="1"/>
  <c r="Y32" i="162" s="1"/>
  <c r="Z32" i="162" s="1"/>
  <c r="AA32" i="162" s="1"/>
  <c r="AB32" i="162" s="1"/>
  <c r="J16" i="163"/>
  <c r="J15" i="163"/>
  <c r="J14" i="163"/>
  <c r="H9" i="164"/>
  <c r="H10" i="164"/>
  <c r="X18" i="163"/>
  <c r="X17" i="163"/>
  <c r="X16" i="163"/>
  <c r="W16" i="163"/>
  <c r="W15" i="163"/>
  <c r="S16" i="163"/>
  <c r="R18" i="163"/>
  <c r="R17" i="163"/>
  <c r="R16" i="163"/>
  <c r="R15" i="163"/>
  <c r="R14" i="163"/>
  <c r="Q18" i="163"/>
  <c r="Q17" i="163"/>
  <c r="Q16" i="163"/>
  <c r="Q15" i="163"/>
  <c r="Q14" i="163"/>
  <c r="V17" i="163"/>
  <c r="U17" i="163"/>
  <c r="V15" i="163"/>
  <c r="U15" i="163"/>
  <c r="V14" i="163"/>
  <c r="U14" i="163"/>
  <c r="M7" i="162"/>
  <c r="V42" i="234" l="1"/>
  <c r="H14" i="164"/>
  <c r="AD33" i="205"/>
  <c r="AC34" i="205"/>
  <c r="H42" i="162"/>
  <c r="W42" i="234" l="1"/>
  <c r="AE33" i="205"/>
  <c r="AD34" i="205"/>
  <c r="N10" i="164"/>
  <c r="X15" i="163"/>
  <c r="I42" i="162"/>
  <c r="R11" i="164"/>
  <c r="D13" i="164"/>
  <c r="X42" i="234" l="1"/>
  <c r="AF33" i="205"/>
  <c r="AE34" i="205"/>
  <c r="J42" i="162"/>
  <c r="Y42" i="234" l="1"/>
  <c r="AG33" i="205"/>
  <c r="AF34" i="205"/>
  <c r="K42" i="162"/>
  <c r="Z42" i="234" l="1"/>
  <c r="AH33" i="205"/>
  <c r="AG34" i="205"/>
  <c r="L42" i="162"/>
  <c r="AA42" i="234" l="1"/>
  <c r="AI33" i="205"/>
  <c r="AH34" i="205"/>
  <c r="M42" i="162"/>
  <c r="AB42" i="234" l="1"/>
  <c r="AJ33" i="205"/>
  <c r="AI34" i="205"/>
  <c r="N42" i="162"/>
  <c r="AC42" i="234" l="1"/>
  <c r="AK33" i="205"/>
  <c r="AJ34" i="205"/>
  <c r="O42" i="162"/>
  <c r="AD42" i="234" l="1"/>
  <c r="AL33" i="205"/>
  <c r="AK34" i="205"/>
  <c r="P42" i="162"/>
  <c r="T16" i="163"/>
  <c r="T15" i="163"/>
  <c r="S15" i="163"/>
  <c r="AE42" i="234" l="1"/>
  <c r="AM33" i="205"/>
  <c r="AL34" i="205"/>
  <c r="Q42" i="162"/>
  <c r="P9" i="164"/>
  <c r="P14" i="164" s="1"/>
  <c r="K15" i="172" s="1"/>
  <c r="T9" i="164"/>
  <c r="J10" i="164"/>
  <c r="J9" i="164"/>
  <c r="J15" i="172" l="1"/>
  <c r="L15" i="172"/>
  <c r="AF42" i="234"/>
  <c r="N9" i="164"/>
  <c r="T14" i="163" s="1"/>
  <c r="X14" i="163"/>
  <c r="S14" i="163"/>
  <c r="W14" i="163"/>
  <c r="AN33" i="205"/>
  <c r="AM34" i="205"/>
  <c r="R42" i="162"/>
  <c r="L7" i="162"/>
  <c r="J14" i="172"/>
  <c r="H15" i="169"/>
  <c r="I15" i="169" s="1"/>
  <c r="J15" i="169" s="1"/>
  <c r="L15" i="169" s="1"/>
  <c r="M15" i="169"/>
  <c r="AG42" i="234" l="1"/>
  <c r="AO33" i="205"/>
  <c r="AN34" i="205"/>
  <c r="S42" i="162"/>
  <c r="Y3" i="220"/>
  <c r="R110" i="220"/>
  <c r="R102" i="220"/>
  <c r="R93" i="220"/>
  <c r="R90" i="220"/>
  <c r="R87" i="220"/>
  <c r="R86" i="220"/>
  <c r="R85" i="220"/>
  <c r="R79" i="220"/>
  <c r="R74" i="220"/>
  <c r="R73" i="220"/>
  <c r="R67" i="220"/>
  <c r="R66" i="220"/>
  <c r="R65" i="220"/>
  <c r="R63" i="220"/>
  <c r="R59" i="220"/>
  <c r="R55" i="220"/>
  <c r="R54" i="220"/>
  <c r="R49" i="220"/>
  <c r="R48" i="220"/>
  <c r="R47" i="220"/>
  <c r="R46" i="220"/>
  <c r="R45" i="220"/>
  <c r="R41" i="220"/>
  <c r="R38" i="220"/>
  <c r="R37" i="220"/>
  <c r="R32" i="220"/>
  <c r="R18" i="220"/>
  <c r="R17" i="220"/>
  <c r="R16" i="220"/>
  <c r="R15" i="220"/>
  <c r="R14" i="220"/>
  <c r="R13" i="220"/>
  <c r="R12" i="220"/>
  <c r="R11" i="220"/>
  <c r="R10" i="220"/>
  <c r="R9" i="220"/>
  <c r="R8" i="220"/>
  <c r="AH42" i="234" l="1"/>
  <c r="AP33" i="205"/>
  <c r="AO34" i="205"/>
  <c r="T42" i="162"/>
  <c r="AI42" i="234" l="1"/>
  <c r="AQ33" i="205"/>
  <c r="AP34" i="205"/>
  <c r="U42" i="162"/>
  <c r="AJ42" i="234" l="1"/>
  <c r="AR33" i="205"/>
  <c r="AQ34" i="205"/>
  <c r="V42" i="162"/>
  <c r="X29" i="199"/>
  <c r="M29" i="199"/>
  <c r="E29" i="199"/>
  <c r="Y27" i="199"/>
  <c r="AB6" i="199" l="1"/>
  <c r="AK42" i="234"/>
  <c r="AS33" i="205"/>
  <c r="AR34" i="205"/>
  <c r="W42" i="162"/>
  <c r="AL42" i="234" l="1"/>
  <c r="AT33" i="205"/>
  <c r="AS34" i="205"/>
  <c r="X42" i="162"/>
  <c r="AB7" i="163"/>
  <c r="J6" i="163"/>
  <c r="AH3" i="163"/>
  <c r="AM42" i="234" l="1"/>
  <c r="AU33" i="205"/>
  <c r="AT34" i="205"/>
  <c r="Y42" i="162"/>
  <c r="J14" i="169"/>
  <c r="L14" i="169" s="1"/>
  <c r="J13" i="169"/>
  <c r="L13" i="169" s="1"/>
  <c r="J12" i="169"/>
  <c r="L12" i="169" s="1"/>
  <c r="AN42" i="234" l="1"/>
  <c r="AV33" i="205"/>
  <c r="AU34" i="205"/>
  <c r="Z42" i="162"/>
  <c r="G14" i="164"/>
  <c r="AO42" i="234" l="1"/>
  <c r="AW33" i="205"/>
  <c r="AV34" i="205"/>
  <c r="AA42" i="162"/>
  <c r="N8" i="163"/>
  <c r="AP42" i="234" l="1"/>
  <c r="AQ42" i="234" s="1"/>
  <c r="AR42" i="234" s="1"/>
  <c r="AS42" i="234" s="1"/>
  <c r="AT42" i="234" s="1"/>
  <c r="AU42" i="234" s="1"/>
  <c r="AV42" i="234" s="1"/>
  <c r="AW42" i="234" s="1"/>
  <c r="AX42" i="234" s="1"/>
  <c r="AY42" i="234" s="1"/>
  <c r="AZ42" i="234" s="1"/>
  <c r="BA42" i="234" s="1"/>
  <c r="BB42" i="234" s="1"/>
  <c r="BC42" i="234" s="1"/>
  <c r="BD42" i="234" s="1"/>
  <c r="BE42" i="234" s="1"/>
  <c r="BF42" i="234" s="1"/>
  <c r="BG42" i="234" s="1"/>
  <c r="BH42" i="234" s="1"/>
  <c r="BI42" i="234" s="1"/>
  <c r="BJ42" i="234" s="1"/>
  <c r="BK42" i="234" s="1"/>
  <c r="BL42" i="234" s="1"/>
  <c r="BM42" i="234" s="1"/>
  <c r="BN42" i="234" s="1"/>
  <c r="BO42" i="234" s="1"/>
  <c r="BP42" i="234" s="1"/>
  <c r="BQ42" i="234" s="1"/>
  <c r="BR42" i="234" s="1"/>
  <c r="BS42" i="234" s="1"/>
  <c r="BT42" i="234" s="1"/>
  <c r="BU42" i="234" s="1"/>
  <c r="BV42" i="234" s="1"/>
  <c r="BW42" i="234" s="1"/>
  <c r="BX42" i="234" s="1"/>
  <c r="BY42" i="234" s="1"/>
  <c r="BZ42" i="234" s="1"/>
  <c r="CA42" i="234" s="1"/>
  <c r="CB42" i="234" s="1"/>
  <c r="CC42" i="234" s="1"/>
  <c r="CD42" i="234" s="1"/>
  <c r="CE42" i="234" s="1"/>
  <c r="CF42" i="234" s="1"/>
  <c r="CG42" i="234" s="1"/>
  <c r="CH42" i="234" s="1"/>
  <c r="CI42" i="234" s="1"/>
  <c r="CJ42" i="234" s="1"/>
  <c r="CK42" i="234" s="1"/>
  <c r="CL42" i="234" s="1"/>
  <c r="CM42" i="234" s="1"/>
  <c r="CN42" i="234" s="1"/>
  <c r="CO42" i="234" s="1"/>
  <c r="CP42" i="234" s="1"/>
  <c r="CQ42" i="234" s="1"/>
  <c r="CR42" i="234" s="1"/>
  <c r="AW34" i="205"/>
  <c r="AX33" i="205"/>
  <c r="AB42" i="162"/>
  <c r="G6" i="153"/>
  <c r="F6" i="153"/>
  <c r="I4" i="203"/>
  <c r="D43" i="234" l="1"/>
  <c r="E43" i="234"/>
  <c r="F43" i="234"/>
  <c r="G43" i="234"/>
  <c r="H43" i="234"/>
  <c r="I43" i="234"/>
  <c r="J43" i="234"/>
  <c r="K43" i="234"/>
  <c r="L43" i="234"/>
  <c r="M43" i="234"/>
  <c r="N43" i="234"/>
  <c r="O43" i="234"/>
  <c r="P43" i="234"/>
  <c r="Q43" i="234"/>
  <c r="R43" i="234"/>
  <c r="S43" i="234"/>
  <c r="T43" i="234"/>
  <c r="U43" i="234"/>
  <c r="V43" i="234"/>
  <c r="W43" i="234"/>
  <c r="X43" i="234"/>
  <c r="Y43" i="234"/>
  <c r="Z43" i="234"/>
  <c r="AA43" i="234"/>
  <c r="AB43" i="234"/>
  <c r="AC43" i="234"/>
  <c r="AD43" i="234"/>
  <c r="AE43" i="234"/>
  <c r="AF43" i="234"/>
  <c r="AG43" i="234"/>
  <c r="AH43" i="234"/>
  <c r="AI43" i="234"/>
  <c r="AJ43" i="234"/>
  <c r="AK43" i="234"/>
  <c r="AL43" i="234"/>
  <c r="AM43" i="234"/>
  <c r="AN43" i="234"/>
  <c r="AO43" i="234"/>
  <c r="AY33" i="205"/>
  <c r="AX34" i="205"/>
  <c r="AC42" i="162"/>
  <c r="Q5" i="163"/>
  <c r="I21" i="169"/>
  <c r="AZ33" i="205" l="1"/>
  <c r="AY34" i="205"/>
  <c r="AD42" i="162"/>
  <c r="I22" i="169"/>
  <c r="S8" i="169" s="1"/>
  <c r="S7" i="169"/>
  <c r="BA33" i="205" l="1"/>
  <c r="AZ34" i="205"/>
  <c r="AE42" i="162"/>
  <c r="D14" i="164"/>
  <c r="N13" i="164"/>
  <c r="M13" i="164"/>
  <c r="S18" i="163" s="1"/>
  <c r="I13" i="164"/>
  <c r="J18" i="163" s="1"/>
  <c r="N12" i="164"/>
  <c r="S17" i="163"/>
  <c r="I12" i="164"/>
  <c r="J17" i="163" s="1"/>
  <c r="T17" i="163" l="1"/>
  <c r="W17" i="163"/>
  <c r="T18" i="163"/>
  <c r="O13" i="164"/>
  <c r="W18" i="163" s="1"/>
  <c r="H15" i="164"/>
  <c r="L27" i="164" s="1"/>
  <c r="D19" i="164"/>
  <c r="BB33" i="205"/>
  <c r="BA34" i="205"/>
  <c r="AF42" i="162"/>
  <c r="E11" i="164"/>
  <c r="E13" i="164"/>
  <c r="D15" i="164"/>
  <c r="G15" i="164"/>
  <c r="L14" i="164"/>
  <c r="L15" i="164" s="1"/>
  <c r="K14" i="164"/>
  <c r="P15" i="164" s="1"/>
  <c r="N14" i="164"/>
  <c r="N15" i="164" s="1"/>
  <c r="J14" i="164"/>
  <c r="S10" i="164" l="1"/>
  <c r="S11" i="164"/>
  <c r="S9" i="164"/>
  <c r="BC33" i="205"/>
  <c r="BB34" i="205"/>
  <c r="AG42" i="162"/>
  <c r="E14" i="164"/>
  <c r="I14" i="164"/>
  <c r="I15" i="164" s="1"/>
  <c r="J15" i="164"/>
  <c r="P27" i="164" s="1"/>
  <c r="O14" i="164"/>
  <c r="O15" i="164" s="1"/>
  <c r="S15" i="164" s="1"/>
  <c r="O30" i="164" l="1"/>
  <c r="T14" i="164"/>
  <c r="BD33" i="205"/>
  <c r="BC34" i="205"/>
  <c r="AH42" i="162"/>
  <c r="M14" i="164"/>
  <c r="M15" i="164" s="1"/>
  <c r="F14" i="164"/>
  <c r="F15" i="164" s="1"/>
  <c r="V16" i="163"/>
  <c r="U16" i="163"/>
  <c r="BE33" i="205" l="1"/>
  <c r="BD34" i="205"/>
  <c r="AI42" i="162"/>
  <c r="Q19" i="163"/>
  <c r="R19" i="163"/>
  <c r="BF33" i="205" l="1"/>
  <c r="BE34" i="205"/>
  <c r="AJ42" i="162"/>
  <c r="AA4" i="162"/>
  <c r="BG33" i="205" l="1"/>
  <c r="BF34" i="205"/>
  <c r="AK42" i="162"/>
  <c r="K3" i="183"/>
  <c r="BH33" i="205" l="1"/>
  <c r="BG34" i="205"/>
  <c r="AL42" i="162"/>
  <c r="E5" i="172"/>
  <c r="E6" i="172" l="1"/>
  <c r="E7" i="172" s="1"/>
  <c r="BI33" i="205"/>
  <c r="BH34" i="205"/>
  <c r="AM42" i="162"/>
  <c r="BJ33" i="205" l="1"/>
  <c r="BI34" i="205"/>
  <c r="AN42" i="162"/>
  <c r="E8" i="172"/>
  <c r="BK33" i="205" l="1"/>
  <c r="BJ34" i="205"/>
  <c r="AO42" i="162"/>
  <c r="E9" i="172"/>
  <c r="BL33" i="205" l="1"/>
  <c r="BK34" i="205"/>
  <c r="AP42" i="162"/>
  <c r="AQ42" i="162" s="1"/>
  <c r="AR42" i="162" s="1"/>
  <c r="AS42" i="162" s="1"/>
  <c r="AT42" i="162" s="1"/>
  <c r="AU42" i="162" s="1"/>
  <c r="AV42" i="162" s="1"/>
  <c r="AW42" i="162" s="1"/>
  <c r="AX42" i="162" s="1"/>
  <c r="AY42" i="162" s="1"/>
  <c r="AZ42" i="162" s="1"/>
  <c r="BA42" i="162" s="1"/>
  <c r="BB42" i="162" s="1"/>
  <c r="BC42" i="162" s="1"/>
  <c r="BD42" i="162" s="1"/>
  <c r="BE42" i="162" s="1"/>
  <c r="BF42" i="162" s="1"/>
  <c r="BG42" i="162" s="1"/>
  <c r="BH42" i="162" s="1"/>
  <c r="BI42" i="162" s="1"/>
  <c r="BJ42" i="162" s="1"/>
  <c r="BK42" i="162" s="1"/>
  <c r="BL42" i="162" s="1"/>
  <c r="BM42" i="162" s="1"/>
  <c r="BN42" i="162" s="1"/>
  <c r="BO42" i="162" s="1"/>
  <c r="BP42" i="162" s="1"/>
  <c r="BQ42" i="162" s="1"/>
  <c r="BR42" i="162" s="1"/>
  <c r="BS42" i="162" s="1"/>
  <c r="BT42" i="162" s="1"/>
  <c r="BU42" i="162" s="1"/>
  <c r="BV42" i="162" s="1"/>
  <c r="BW42" i="162" s="1"/>
  <c r="BX42" i="162" s="1"/>
  <c r="BY42" i="162" s="1"/>
  <c r="BZ42" i="162" s="1"/>
  <c r="CA42" i="162" s="1"/>
  <c r="CB42" i="162" s="1"/>
  <c r="CC42" i="162" s="1"/>
  <c r="CD42" i="162" s="1"/>
  <c r="CE42" i="162" s="1"/>
  <c r="CF42" i="162" s="1"/>
  <c r="CG42" i="162" s="1"/>
  <c r="CH42" i="162" s="1"/>
  <c r="CI42" i="162" s="1"/>
  <c r="CJ42" i="162" s="1"/>
  <c r="CK42" i="162" s="1"/>
  <c r="CL42" i="162" s="1"/>
  <c r="CM42" i="162" s="1"/>
  <c r="CN42" i="162" s="1"/>
  <c r="CO42" i="162" s="1"/>
  <c r="CP42" i="162" s="1"/>
  <c r="CQ42" i="162" s="1"/>
  <c r="CR42" i="162" s="1"/>
  <c r="E10" i="172"/>
  <c r="BM33" i="205" l="1"/>
  <c r="BL34" i="205"/>
  <c r="E43" i="162"/>
  <c r="F43" i="162"/>
  <c r="D43" i="162"/>
  <c r="G43" i="162"/>
  <c r="H43" i="162"/>
  <c r="I43" i="162"/>
  <c r="J43" i="162"/>
  <c r="K43" i="162"/>
  <c r="L43" i="162"/>
  <c r="M43" i="162"/>
  <c r="N43" i="162"/>
  <c r="O43" i="162"/>
  <c r="P43" i="162"/>
  <c r="Q43" i="162"/>
  <c r="R43" i="162"/>
  <c r="S43" i="162"/>
  <c r="T43" i="162"/>
  <c r="U43" i="162"/>
  <c r="V43" i="162"/>
  <c r="W43" i="162"/>
  <c r="X43" i="162"/>
  <c r="Y43" i="162"/>
  <c r="Z43" i="162"/>
  <c r="AA43" i="162"/>
  <c r="AB43" i="162"/>
  <c r="AC43" i="162"/>
  <c r="AD43" i="162"/>
  <c r="AE43" i="162"/>
  <c r="AF43" i="162"/>
  <c r="AG43" i="162"/>
  <c r="AH43" i="162"/>
  <c r="AI43" i="162"/>
  <c r="AJ43" i="162"/>
  <c r="AK43" i="162"/>
  <c r="AL43" i="162"/>
  <c r="AM43" i="162"/>
  <c r="AN43" i="162"/>
  <c r="AO43" i="162"/>
  <c r="E11" i="172"/>
  <c r="BN33" i="205" l="1"/>
  <c r="BM34" i="205"/>
  <c r="E12" i="172"/>
  <c r="BO33" i="205" l="1"/>
  <c r="BN34" i="205"/>
  <c r="E13" i="172"/>
  <c r="BP33" i="205" l="1"/>
  <c r="BO34" i="205"/>
  <c r="E14" i="172"/>
  <c r="O14" i="172" l="1"/>
  <c r="BQ33" i="205"/>
  <c r="BP34" i="205"/>
  <c r="E15" i="172"/>
  <c r="G15" i="163"/>
  <c r="BR33" i="205" l="1"/>
  <c r="BQ34" i="205"/>
  <c r="E16" i="172"/>
  <c r="BS33" i="205" l="1"/>
  <c r="BR34" i="205"/>
  <c r="E17" i="172"/>
  <c r="BT33" i="205" l="1"/>
  <c r="BS34" i="205"/>
  <c r="E18" i="172"/>
  <c r="I18" i="163"/>
  <c r="I17" i="163"/>
  <c r="I16" i="163"/>
  <c r="I15" i="163"/>
  <c r="I14" i="163"/>
  <c r="BU33" i="205" l="1"/>
  <c r="BT34" i="205"/>
  <c r="E19" i="172"/>
  <c r="BU34" i="205" l="1"/>
  <c r="BV33" i="205"/>
  <c r="E20" i="172"/>
  <c r="BW33" i="205" l="1"/>
  <c r="BV34" i="205"/>
  <c r="E21" i="172"/>
  <c r="C6" i="172"/>
  <c r="C7" i="172" s="1"/>
  <c r="C8" i="172" s="1"/>
  <c r="C9" i="172" s="1"/>
  <c r="C10" i="172" s="1"/>
  <c r="C11" i="172" s="1"/>
  <c r="C12" i="172" s="1"/>
  <c r="C13" i="172" s="1"/>
  <c r="C14" i="172" s="1"/>
  <c r="C15" i="172" s="1"/>
  <c r="C16" i="172" s="1"/>
  <c r="C17" i="172" s="1"/>
  <c r="C18" i="172" s="1"/>
  <c r="C19" i="172" s="1"/>
  <c r="C20" i="172" s="1"/>
  <c r="C21" i="172" s="1"/>
  <c r="C22" i="172" s="1"/>
  <c r="C23" i="172" s="1"/>
  <c r="C24" i="172" s="1"/>
  <c r="C25" i="172" s="1"/>
  <c r="C26" i="172" s="1"/>
  <c r="C27" i="172" s="1"/>
  <c r="C28" i="172" s="1"/>
  <c r="C29" i="172" s="1"/>
  <c r="L76" i="163"/>
  <c r="L80" i="163"/>
  <c r="S5" i="169"/>
  <c r="T64" i="163" s="1"/>
  <c r="AA5" i="169"/>
  <c r="AD5" i="169"/>
  <c r="T63" i="163" s="1"/>
  <c r="G6" i="169"/>
  <c r="Q6" i="163" s="1"/>
  <c r="L6" i="169"/>
  <c r="T65" i="163"/>
  <c r="W6" i="169"/>
  <c r="AA6" i="169"/>
  <c r="W7" i="169"/>
  <c r="P61" i="163" s="1"/>
  <c r="AA7" i="169"/>
  <c r="T61" i="163" s="1"/>
  <c r="W64" i="163" s="1"/>
  <c r="F8" i="169"/>
  <c r="W8" i="169"/>
  <c r="P62" i="163" s="1"/>
  <c r="AA8" i="169"/>
  <c r="T62" i="163" s="1"/>
  <c r="W65" i="163" s="1"/>
  <c r="J21" i="169"/>
  <c r="L21" i="169"/>
  <c r="H22" i="169"/>
  <c r="K7" i="169" s="1"/>
  <c r="K22" i="169"/>
  <c r="O8" i="169" s="1"/>
  <c r="R22" i="169"/>
  <c r="Y22" i="169"/>
  <c r="AC22" i="169"/>
  <c r="AE22" i="169"/>
  <c r="N5" i="163"/>
  <c r="U5" i="163"/>
  <c r="AC5" i="163"/>
  <c r="D6" i="163"/>
  <c r="D7" i="163"/>
  <c r="D8" i="163"/>
  <c r="G8" i="163"/>
  <c r="C14" i="163"/>
  <c r="E14" i="163"/>
  <c r="L14" i="163" s="1"/>
  <c r="G14" i="163"/>
  <c r="H14" i="163"/>
  <c r="K14" i="163"/>
  <c r="C15" i="163"/>
  <c r="E15" i="163"/>
  <c r="H15" i="163"/>
  <c r="K15" i="163"/>
  <c r="C16" i="163"/>
  <c r="E16" i="163"/>
  <c r="G16" i="163"/>
  <c r="H16" i="163"/>
  <c r="K16" i="163"/>
  <c r="C17" i="163"/>
  <c r="E17" i="163"/>
  <c r="G17" i="163"/>
  <c r="H17" i="163"/>
  <c r="K17" i="163"/>
  <c r="C18" i="163"/>
  <c r="E18" i="163"/>
  <c r="G18" i="163"/>
  <c r="H18" i="163"/>
  <c r="K18" i="163"/>
  <c r="AC22" i="163"/>
  <c r="AD22" i="163"/>
  <c r="AF22" i="163"/>
  <c r="AC23" i="163"/>
  <c r="AD23" i="163"/>
  <c r="AC24" i="163"/>
  <c r="AD24" i="163"/>
  <c r="AF24" i="163"/>
  <c r="AC25" i="163"/>
  <c r="AD25" i="163"/>
  <c r="AF25" i="163"/>
  <c r="AC26" i="163"/>
  <c r="AD26" i="163"/>
  <c r="AF26" i="163"/>
  <c r="AC27" i="163"/>
  <c r="AD27" i="163"/>
  <c r="AF27" i="163"/>
  <c r="C48" i="163"/>
  <c r="E48" i="163"/>
  <c r="F48" i="163"/>
  <c r="G48" i="163"/>
  <c r="H48" i="163"/>
  <c r="H53" i="163" s="1"/>
  <c r="I48" i="163"/>
  <c r="J48" i="163"/>
  <c r="J53" i="163" s="1"/>
  <c r="K48" i="163"/>
  <c r="K53" i="163" s="1"/>
  <c r="L48" i="163"/>
  <c r="Z48" i="163"/>
  <c r="AB48" i="163"/>
  <c r="AD48" i="163"/>
  <c r="AE48" i="163"/>
  <c r="AF48" i="163"/>
  <c r="C49" i="163"/>
  <c r="E49" i="163"/>
  <c r="F49" i="163"/>
  <c r="G49" i="163"/>
  <c r="H49" i="163"/>
  <c r="I49" i="163"/>
  <c r="J49" i="163"/>
  <c r="K49" i="163"/>
  <c r="L49" i="163"/>
  <c r="M49" i="163"/>
  <c r="S49" i="163"/>
  <c r="U49" i="163"/>
  <c r="V49" i="163"/>
  <c r="W49" i="163"/>
  <c r="X49" i="163"/>
  <c r="Z49" i="163"/>
  <c r="AB49" i="163"/>
  <c r="AD49" i="163"/>
  <c r="AE49" i="163"/>
  <c r="AF49" i="163"/>
  <c r="C50" i="163"/>
  <c r="E50" i="163"/>
  <c r="F50" i="163"/>
  <c r="G50" i="163"/>
  <c r="H50" i="163"/>
  <c r="I50" i="163"/>
  <c r="J50" i="163"/>
  <c r="K50" i="163"/>
  <c r="L50" i="163"/>
  <c r="M50" i="163"/>
  <c r="P50" i="163"/>
  <c r="Q50" i="163"/>
  <c r="R50" i="163"/>
  <c r="S50" i="163"/>
  <c r="T50" i="163"/>
  <c r="U50" i="163"/>
  <c r="V50" i="163"/>
  <c r="W50" i="163"/>
  <c r="X50" i="163"/>
  <c r="Z50" i="163"/>
  <c r="AB50" i="163"/>
  <c r="AD50" i="163"/>
  <c r="AE50" i="163"/>
  <c r="AF50" i="163"/>
  <c r="C51" i="163"/>
  <c r="E51" i="163"/>
  <c r="F51" i="163"/>
  <c r="G51" i="163"/>
  <c r="H51" i="163"/>
  <c r="I51" i="163"/>
  <c r="J51" i="163"/>
  <c r="K51" i="163"/>
  <c r="L51" i="163"/>
  <c r="M51" i="163"/>
  <c r="P51" i="163"/>
  <c r="Q51" i="163"/>
  <c r="R51" i="163"/>
  <c r="S51" i="163"/>
  <c r="T51" i="163"/>
  <c r="U51" i="163"/>
  <c r="V51" i="163"/>
  <c r="W51" i="163"/>
  <c r="X51" i="163"/>
  <c r="Z51" i="163"/>
  <c r="AB51" i="163"/>
  <c r="AD51" i="163"/>
  <c r="AE51" i="163"/>
  <c r="AF51" i="163"/>
  <c r="C52" i="163"/>
  <c r="E52" i="163"/>
  <c r="F52" i="163"/>
  <c r="G52" i="163"/>
  <c r="H52" i="163"/>
  <c r="I52" i="163"/>
  <c r="J52" i="163"/>
  <c r="K52" i="163"/>
  <c r="L52" i="163"/>
  <c r="M52" i="163"/>
  <c r="P52" i="163"/>
  <c r="Q52" i="163"/>
  <c r="R52" i="163"/>
  <c r="S52" i="163"/>
  <c r="T52" i="163"/>
  <c r="U52" i="163"/>
  <c r="V52" i="163"/>
  <c r="W52" i="163"/>
  <c r="X52" i="163"/>
  <c r="Z52" i="163"/>
  <c r="AB52" i="163"/>
  <c r="AD52" i="163"/>
  <c r="AE52" i="163"/>
  <c r="AF52" i="163"/>
  <c r="Z53" i="163"/>
  <c r="AB53" i="163"/>
  <c r="AD53" i="163"/>
  <c r="AE53" i="163"/>
  <c r="AF53" i="163"/>
  <c r="Q54" i="163"/>
  <c r="W54" i="163"/>
  <c r="Z54" i="163"/>
  <c r="AB54" i="163"/>
  <c r="AD54" i="163"/>
  <c r="AE54" i="163"/>
  <c r="AF54" i="163"/>
  <c r="Q55" i="163"/>
  <c r="W55" i="163"/>
  <c r="Z55" i="163"/>
  <c r="AB55" i="163"/>
  <c r="AD55" i="163"/>
  <c r="AE55" i="163"/>
  <c r="AF55" i="163"/>
  <c r="Q56" i="163"/>
  <c r="W56" i="163"/>
  <c r="Z56" i="163"/>
  <c r="AB56" i="163"/>
  <c r="AD56" i="163"/>
  <c r="AE56" i="163"/>
  <c r="AF56" i="163"/>
  <c r="C57" i="163"/>
  <c r="E57" i="163"/>
  <c r="E62" i="163" s="1"/>
  <c r="F57" i="163"/>
  <c r="F62" i="163" s="1"/>
  <c r="G57" i="163"/>
  <c r="G62" i="163" s="1"/>
  <c r="H57" i="163"/>
  <c r="H62" i="163" s="1"/>
  <c r="I57" i="163"/>
  <c r="I62" i="163" s="1"/>
  <c r="J57" i="163"/>
  <c r="J62" i="163" s="1"/>
  <c r="K57" i="163"/>
  <c r="L57" i="163"/>
  <c r="L62" i="163" s="1"/>
  <c r="M57" i="163"/>
  <c r="Q57" i="163"/>
  <c r="W57" i="163"/>
  <c r="Z57" i="163"/>
  <c r="AB57" i="163"/>
  <c r="AD57" i="163"/>
  <c r="AE57" i="163"/>
  <c r="AF57" i="163"/>
  <c r="C58" i="163"/>
  <c r="E58" i="163"/>
  <c r="F58" i="163"/>
  <c r="G58" i="163"/>
  <c r="H58" i="163"/>
  <c r="I58" i="163"/>
  <c r="J58" i="163"/>
  <c r="K58" i="163"/>
  <c r="L58" i="163"/>
  <c r="M58" i="163"/>
  <c r="Q58" i="163"/>
  <c r="W58" i="163"/>
  <c r="Z58" i="163"/>
  <c r="AB58" i="163"/>
  <c r="AD58" i="163"/>
  <c r="AE58" i="163"/>
  <c r="AF58" i="163"/>
  <c r="C59" i="163"/>
  <c r="E59" i="163"/>
  <c r="F59" i="163"/>
  <c r="G59" i="163"/>
  <c r="H59" i="163"/>
  <c r="I59" i="163"/>
  <c r="J59" i="163"/>
  <c r="K59" i="163"/>
  <c r="L59" i="163"/>
  <c r="M59" i="163"/>
  <c r="Z59" i="163"/>
  <c r="AE59" i="163"/>
  <c r="AF59" i="163"/>
  <c r="C60" i="163"/>
  <c r="E60" i="163"/>
  <c r="F60" i="163"/>
  <c r="G60" i="163"/>
  <c r="H60" i="163"/>
  <c r="I60" i="163"/>
  <c r="J60" i="163"/>
  <c r="K60" i="163"/>
  <c r="L60" i="163"/>
  <c r="M60" i="163"/>
  <c r="P60" i="163"/>
  <c r="Z60" i="163"/>
  <c r="AB60" i="163"/>
  <c r="AD60" i="163"/>
  <c r="AE60" i="163"/>
  <c r="AF60" i="163"/>
  <c r="C61" i="163"/>
  <c r="E61" i="163"/>
  <c r="F61" i="163"/>
  <c r="G61" i="163"/>
  <c r="H61" i="163"/>
  <c r="I61" i="163"/>
  <c r="J61" i="163"/>
  <c r="K61" i="163"/>
  <c r="L61" i="163"/>
  <c r="M61" i="163"/>
  <c r="Z61" i="163"/>
  <c r="AB61" i="163"/>
  <c r="AD61" i="163"/>
  <c r="AE61" i="163"/>
  <c r="AF61" i="163"/>
  <c r="Z62" i="163"/>
  <c r="AB62" i="163"/>
  <c r="AD62" i="163"/>
  <c r="AE62" i="163"/>
  <c r="AF62" i="163"/>
  <c r="Z63" i="163"/>
  <c r="AB63" i="163"/>
  <c r="AD63" i="163"/>
  <c r="AE63" i="163"/>
  <c r="AF63" i="163"/>
  <c r="P64" i="163"/>
  <c r="P65" i="163"/>
  <c r="C66" i="163"/>
  <c r="E66" i="163"/>
  <c r="F66" i="163"/>
  <c r="G66" i="163"/>
  <c r="H66" i="163"/>
  <c r="I66" i="163"/>
  <c r="J66" i="163"/>
  <c r="K66" i="163"/>
  <c r="C67" i="163"/>
  <c r="E67" i="163"/>
  <c r="F67" i="163"/>
  <c r="G67" i="163"/>
  <c r="H67" i="163"/>
  <c r="K67" i="163"/>
  <c r="C68" i="163"/>
  <c r="E68" i="163"/>
  <c r="F68" i="163"/>
  <c r="G68" i="163"/>
  <c r="H68" i="163"/>
  <c r="K68" i="163"/>
  <c r="Y68" i="163"/>
  <c r="Z68" i="163"/>
  <c r="AA68" i="163"/>
  <c r="AF68" i="163"/>
  <c r="AG68" i="163"/>
  <c r="AH68" i="163"/>
  <c r="AI68" i="163"/>
  <c r="C69" i="163"/>
  <c r="E69" i="163"/>
  <c r="F69" i="163"/>
  <c r="G69" i="163"/>
  <c r="H69" i="163"/>
  <c r="I69" i="163"/>
  <c r="J69" i="163"/>
  <c r="K69" i="163"/>
  <c r="C70" i="163"/>
  <c r="E70" i="163"/>
  <c r="F70" i="163"/>
  <c r="G70" i="163"/>
  <c r="I70" i="163"/>
  <c r="K70" i="163"/>
  <c r="N70" i="163"/>
  <c r="O70" i="163"/>
  <c r="P70" i="163"/>
  <c r="T70" i="163"/>
  <c r="U70" i="163"/>
  <c r="Y70" i="163"/>
  <c r="Z70" i="163"/>
  <c r="AA70" i="163"/>
  <c r="AF70" i="163"/>
  <c r="AG70" i="163"/>
  <c r="AH70" i="163"/>
  <c r="AI70" i="163"/>
  <c r="C72" i="163"/>
  <c r="Y72" i="163"/>
  <c r="Z72" i="163"/>
  <c r="AA72" i="163"/>
  <c r="AF72" i="163"/>
  <c r="AG72" i="163"/>
  <c r="AH72" i="163"/>
  <c r="AI72" i="163"/>
  <c r="C73" i="163"/>
  <c r="N73" i="163"/>
  <c r="O73" i="163"/>
  <c r="O80" i="163" s="1"/>
  <c r="R70" i="163" s="1"/>
  <c r="P73" i="163"/>
  <c r="P80" i="163" s="1"/>
  <c r="S70" i="163" s="1"/>
  <c r="U73" i="163"/>
  <c r="V73" i="163"/>
  <c r="W73" i="163"/>
  <c r="X73" i="163"/>
  <c r="C74" i="163"/>
  <c r="H74" i="163"/>
  <c r="N74" i="163"/>
  <c r="O74" i="163"/>
  <c r="P74" i="163"/>
  <c r="U74" i="163"/>
  <c r="V74" i="163"/>
  <c r="W74" i="163"/>
  <c r="X74" i="163"/>
  <c r="C75" i="163"/>
  <c r="D75" i="163"/>
  <c r="E75" i="163"/>
  <c r="F75" i="163"/>
  <c r="G75" i="163"/>
  <c r="H75" i="163"/>
  <c r="I75" i="163"/>
  <c r="J75" i="163"/>
  <c r="K75" i="163"/>
  <c r="L75" i="163"/>
  <c r="M75" i="163"/>
  <c r="N75" i="163"/>
  <c r="O75" i="163"/>
  <c r="P75" i="163"/>
  <c r="U75" i="163"/>
  <c r="V75" i="163"/>
  <c r="W75" i="163"/>
  <c r="X75" i="163"/>
  <c r="C76" i="163"/>
  <c r="E76" i="163"/>
  <c r="F76" i="163"/>
  <c r="G76" i="163"/>
  <c r="H76" i="163"/>
  <c r="I76" i="163"/>
  <c r="J76" i="163"/>
  <c r="K76" i="163"/>
  <c r="N76" i="163"/>
  <c r="O76" i="163"/>
  <c r="P76" i="163"/>
  <c r="U76" i="163"/>
  <c r="V76" i="163"/>
  <c r="W76" i="163"/>
  <c r="X76" i="163"/>
  <c r="Y76" i="163"/>
  <c r="Z76" i="163"/>
  <c r="C77" i="163"/>
  <c r="F77" i="163"/>
  <c r="J77" i="163"/>
  <c r="N77" i="163"/>
  <c r="O77" i="163"/>
  <c r="P77" i="163"/>
  <c r="U77" i="163"/>
  <c r="V77" i="163"/>
  <c r="W77" i="163"/>
  <c r="X77" i="163"/>
  <c r="Y77" i="163"/>
  <c r="Z77" i="163"/>
  <c r="AF77" i="163" s="1"/>
  <c r="F78" i="163"/>
  <c r="H78" i="163"/>
  <c r="N78" i="163"/>
  <c r="O78" i="163"/>
  <c r="P78" i="163"/>
  <c r="U78" i="163"/>
  <c r="V78" i="163"/>
  <c r="W78" i="163"/>
  <c r="X78" i="163"/>
  <c r="Y78" i="163"/>
  <c r="Z78" i="163"/>
  <c r="AE78" i="163" s="1"/>
  <c r="C79" i="163"/>
  <c r="D79" i="163"/>
  <c r="E79" i="163"/>
  <c r="F79" i="163"/>
  <c r="G79" i="163"/>
  <c r="H79" i="163"/>
  <c r="I79" i="163"/>
  <c r="J79" i="163"/>
  <c r="K79" i="163"/>
  <c r="L79" i="163"/>
  <c r="M79" i="163"/>
  <c r="N79" i="163"/>
  <c r="O79" i="163"/>
  <c r="P79" i="163"/>
  <c r="U79" i="163"/>
  <c r="V79" i="163"/>
  <c r="W79" i="163"/>
  <c r="X79" i="163"/>
  <c r="Y79" i="163"/>
  <c r="Z79" i="163"/>
  <c r="AG79" i="163" s="1"/>
  <c r="C80" i="163"/>
  <c r="D80" i="163"/>
  <c r="E80" i="163"/>
  <c r="F80" i="163"/>
  <c r="G80" i="163"/>
  <c r="H80" i="163"/>
  <c r="I80" i="163"/>
  <c r="J80" i="163"/>
  <c r="K80" i="163"/>
  <c r="Y80" i="163"/>
  <c r="Z80" i="163"/>
  <c r="AE80" i="163" s="1"/>
  <c r="Y81" i="163"/>
  <c r="Z81" i="163"/>
  <c r="AE81" i="163" s="1"/>
  <c r="Y82" i="163"/>
  <c r="Z82" i="163"/>
  <c r="AF82" i="163" s="1"/>
  <c r="Y83" i="163"/>
  <c r="Z83" i="163"/>
  <c r="AH83" i="163" s="1"/>
  <c r="Y84" i="163"/>
  <c r="Z84" i="163"/>
  <c r="C86" i="163"/>
  <c r="H86" i="163"/>
  <c r="N86" i="163"/>
  <c r="S88" i="163"/>
  <c r="T88" i="163"/>
  <c r="AI88" i="163"/>
  <c r="S89" i="163"/>
  <c r="T89" i="163"/>
  <c r="AI89" i="163"/>
  <c r="S90" i="163"/>
  <c r="T90" i="163"/>
  <c r="AI90" i="163"/>
  <c r="S91" i="163"/>
  <c r="T91" i="163"/>
  <c r="U91" i="163"/>
  <c r="Y91" i="163"/>
  <c r="Z91" i="163"/>
  <c r="AH91" i="163"/>
  <c r="AI91" i="163"/>
  <c r="S92" i="163"/>
  <c r="T92" i="163"/>
  <c r="U92" i="163"/>
  <c r="Y92" i="163"/>
  <c r="Z92" i="163"/>
  <c r="AH92" i="163"/>
  <c r="AI92" i="163"/>
  <c r="E5" i="162"/>
  <c r="I67" i="163"/>
  <c r="J67" i="163"/>
  <c r="I68" i="163"/>
  <c r="J68" i="163"/>
  <c r="H70" i="163"/>
  <c r="J70" i="163"/>
  <c r="E71" i="163"/>
  <c r="F71" i="163"/>
  <c r="G71" i="163"/>
  <c r="H5" i="153"/>
  <c r="AI22" i="163" s="1"/>
  <c r="E6" i="153"/>
  <c r="AF23" i="163" s="1"/>
  <c r="H6" i="153"/>
  <c r="AI23" i="163" s="1"/>
  <c r="H7" i="153"/>
  <c r="AI24" i="163" s="1"/>
  <c r="H8" i="153"/>
  <c r="AI25" i="163" s="1"/>
  <c r="H9" i="153"/>
  <c r="AI26" i="163" s="1"/>
  <c r="H10" i="153"/>
  <c r="AI27" i="163" s="1"/>
  <c r="J5" i="163"/>
  <c r="D16" i="152"/>
  <c r="L5" i="163" s="1"/>
  <c r="D17" i="152"/>
  <c r="L6" i="163" s="1"/>
  <c r="D18" i="152"/>
  <c r="L7" i="163" s="1"/>
  <c r="D19" i="152"/>
  <c r="L8" i="163" s="1"/>
  <c r="D23" i="152"/>
  <c r="F5" i="162" l="1"/>
  <c r="E2" i="162"/>
  <c r="AE83" i="163"/>
  <c r="AG27" i="163"/>
  <c r="AH27" i="163"/>
  <c r="AH22" i="163"/>
  <c r="AG22" i="163"/>
  <c r="AG26" i="163"/>
  <c r="AH26" i="163"/>
  <c r="AH25" i="163"/>
  <c r="AG25" i="163"/>
  <c r="AH23" i="163"/>
  <c r="AG23" i="163"/>
  <c r="AH24" i="163"/>
  <c r="AG24" i="163"/>
  <c r="BX33" i="205"/>
  <c r="BW34" i="205"/>
  <c r="T66" i="163"/>
  <c r="K8" i="169"/>
  <c r="U6" i="163"/>
  <c r="O7" i="169"/>
  <c r="P66" i="163" s="1"/>
  <c r="T60" i="163"/>
  <c r="W63" i="163" s="1"/>
  <c r="AF83" i="163"/>
  <c r="AE79" i="163"/>
  <c r="AE77" i="163"/>
  <c r="E22" i="172"/>
  <c r="M14" i="163"/>
  <c r="AG5" i="169"/>
  <c r="AE82" i="163"/>
  <c r="AF84" i="163"/>
  <c r="AE84" i="163"/>
  <c r="N15" i="163"/>
  <c r="M15" i="163"/>
  <c r="L15" i="163"/>
  <c r="M17" i="163"/>
  <c r="M62" i="163"/>
  <c r="AH84" i="163"/>
  <c r="AI48" i="163"/>
  <c r="AG84" i="163"/>
  <c r="AI49" i="163"/>
  <c r="K19" i="163"/>
  <c r="W62" i="163" s="1"/>
  <c r="J19" i="163"/>
  <c r="W61" i="163" s="1"/>
  <c r="I19" i="163"/>
  <c r="AI82" i="163"/>
  <c r="AH82" i="163"/>
  <c r="AI84" i="163"/>
  <c r="AG82" i="163"/>
  <c r="Y18" i="163"/>
  <c r="L17" i="163"/>
  <c r="H19" i="163"/>
  <c r="Y14" i="163"/>
  <c r="Z16" i="163"/>
  <c r="N17" i="163"/>
  <c r="AI80" i="163"/>
  <c r="AH80" i="163"/>
  <c r="AG80" i="163"/>
  <c r="AF80" i="163"/>
  <c r="Z14" i="163"/>
  <c r="AI78" i="163"/>
  <c r="AI77" i="163"/>
  <c r="N14" i="163"/>
  <c r="AH78" i="163"/>
  <c r="AH81" i="163"/>
  <c r="AG78" i="163"/>
  <c r="AH77" i="163"/>
  <c r="Z18" i="163"/>
  <c r="Y16" i="163"/>
  <c r="AF81" i="163"/>
  <c r="AF78" i="163"/>
  <c r="AG77" i="163"/>
  <c r="X19" i="163"/>
  <c r="P63" i="163"/>
  <c r="V80" i="163"/>
  <c r="K71" i="163"/>
  <c r="M48" i="163"/>
  <c r="M53" i="163" s="1"/>
  <c r="I53" i="163"/>
  <c r="M18" i="163"/>
  <c r="N18" i="163"/>
  <c r="L18" i="163"/>
  <c r="L16" i="163"/>
  <c r="N16" i="163"/>
  <c r="AF79" i="163"/>
  <c r="AH79" i="163"/>
  <c r="AI79" i="163"/>
  <c r="G53" i="163"/>
  <c r="F53" i="163"/>
  <c r="G19" i="163"/>
  <c r="E19" i="163"/>
  <c r="AG8" i="169"/>
  <c r="E53" i="163"/>
  <c r="AD22" i="169"/>
  <c r="X80" i="163"/>
  <c r="W80" i="163"/>
  <c r="Y17" i="163"/>
  <c r="Z17" i="163"/>
  <c r="Z15" i="163"/>
  <c r="Y15" i="163"/>
  <c r="W70" i="163"/>
  <c r="W19" i="163"/>
  <c r="AG81" i="163"/>
  <c r="AI81" i="163"/>
  <c r="AE76" i="163"/>
  <c r="AF76" i="163"/>
  <c r="AI76" i="163"/>
  <c r="AG76" i="163"/>
  <c r="AH76" i="163"/>
  <c r="V70" i="163"/>
  <c r="K62" i="163"/>
  <c r="L22" i="169"/>
  <c r="H71" i="163"/>
  <c r="S19" i="163"/>
  <c r="J22" i="169"/>
  <c r="J71" i="163"/>
  <c r="T19" i="163"/>
  <c r="G7" i="169"/>
  <c r="Q7" i="163" s="1"/>
  <c r="AD7" i="169"/>
  <c r="AG83" i="163"/>
  <c r="AI83" i="163"/>
  <c r="M16" i="163"/>
  <c r="I71" i="163"/>
  <c r="L53" i="163"/>
  <c r="D7" i="234" l="1"/>
  <c r="F7" i="234"/>
  <c r="E7" i="234"/>
  <c r="G7" i="234"/>
  <c r="G5" i="162"/>
  <c r="F2" i="162"/>
  <c r="AA17" i="163"/>
  <c r="Z8" i="163"/>
  <c r="U8" i="163"/>
  <c r="X8" i="163" s="1"/>
  <c r="BY33" i="205"/>
  <c r="BX34" i="205"/>
  <c r="AA14" i="163"/>
  <c r="AA16" i="163"/>
  <c r="AA18" i="163"/>
  <c r="AA15" i="163"/>
  <c r="E23" i="172"/>
  <c r="O14" i="163"/>
  <c r="U7" i="163"/>
  <c r="AB16" i="163"/>
  <c r="P15" i="163"/>
  <c r="O15" i="163"/>
  <c r="L19" i="163"/>
  <c r="N19" i="163"/>
  <c r="H7" i="205" s="1"/>
  <c r="P14" i="163"/>
  <c r="P17" i="163"/>
  <c r="O17" i="163"/>
  <c r="V19" i="163"/>
  <c r="Y19" i="163"/>
  <c r="Z5" i="163" s="1"/>
  <c r="U19" i="163"/>
  <c r="AB14" i="163"/>
  <c r="X70" i="163"/>
  <c r="P16" i="163"/>
  <c r="O16" i="163"/>
  <c r="O18" i="163"/>
  <c r="P18" i="163"/>
  <c r="G8" i="169"/>
  <c r="Q8" i="163" s="1"/>
  <c r="W60" i="163"/>
  <c r="F14" i="163"/>
  <c r="F15" i="163"/>
  <c r="F17" i="163"/>
  <c r="F16" i="163"/>
  <c r="F18" i="163"/>
  <c r="Z19" i="163"/>
  <c r="AB15" i="163"/>
  <c r="M19" i="163"/>
  <c r="H7" i="234" l="1"/>
  <c r="H5" i="162"/>
  <c r="G2" i="162"/>
  <c r="M7" i="234" s="1"/>
  <c r="J7" i="234"/>
  <c r="K7" i="234"/>
  <c r="I7" i="234"/>
  <c r="H6" i="205"/>
  <c r="H8" i="205" s="1"/>
  <c r="BZ33" i="205"/>
  <c r="BY34" i="205"/>
  <c r="L7" i="205"/>
  <c r="X6" i="163"/>
  <c r="X5" i="163"/>
  <c r="E24" i="172"/>
  <c r="F19" i="163"/>
  <c r="P19" i="163"/>
  <c r="O19" i="163"/>
  <c r="AB19" i="163"/>
  <c r="Z6" i="163"/>
  <c r="AA19" i="163"/>
  <c r="Z7" i="163" s="1"/>
  <c r="L7" i="234" l="1"/>
  <c r="N7" i="234"/>
  <c r="I5" i="162"/>
  <c r="H2" i="162"/>
  <c r="P7" i="234" s="1"/>
  <c r="O7" i="234"/>
  <c r="CA33" i="205"/>
  <c r="BZ34" i="205"/>
  <c r="X7" i="163"/>
  <c r="E25" i="172"/>
  <c r="C13" i="146"/>
  <c r="C15" i="146"/>
  <c r="D18" i="150"/>
  <c r="D17" i="150"/>
  <c r="C26" i="150"/>
  <c r="C27" i="150"/>
  <c r="C28" i="150"/>
  <c r="D14" i="150"/>
  <c r="D15" i="150"/>
  <c r="D16" i="150"/>
  <c r="D13" i="150"/>
  <c r="A28" i="150"/>
  <c r="A16" i="150" s="1"/>
  <c r="A27" i="150"/>
  <c r="A15" i="150" s="1"/>
  <c r="A26" i="150"/>
  <c r="A14" i="150" s="1"/>
  <c r="C25" i="150"/>
  <c r="A25" i="150"/>
  <c r="A13" i="150" s="1"/>
  <c r="C24" i="150"/>
  <c r="A24" i="150"/>
  <c r="A12" i="150" s="1"/>
  <c r="D7" i="150"/>
  <c r="F7" i="150" s="1"/>
  <c r="G7" i="150" s="1"/>
  <c r="D6" i="150"/>
  <c r="F6" i="150" s="1"/>
  <c r="G6" i="150" s="1"/>
  <c r="D5" i="150"/>
  <c r="F5" i="150" s="1"/>
  <c r="G5" i="150" s="1"/>
  <c r="D4" i="150"/>
  <c r="F4" i="150" s="1"/>
  <c r="G4" i="150" s="1"/>
  <c r="D3" i="150"/>
  <c r="F3" i="150" s="1"/>
  <c r="G3" i="150" s="1"/>
  <c r="S7" i="234" l="1"/>
  <c r="R7" i="234"/>
  <c r="Q7" i="234"/>
  <c r="J5" i="162"/>
  <c r="I2" i="162"/>
  <c r="U7" i="234" s="1"/>
  <c r="CB33" i="205"/>
  <c r="CA34" i="205"/>
  <c r="E26" i="172"/>
  <c r="H3" i="150"/>
  <c r="D24" i="150"/>
  <c r="E24" i="150" s="1"/>
  <c r="H5" i="150"/>
  <c r="D26" i="150"/>
  <c r="E26" i="150" s="1"/>
  <c r="D27" i="150"/>
  <c r="E27" i="150" s="1"/>
  <c r="C6" i="151" s="1"/>
  <c r="H6" i="150"/>
  <c r="B6" i="151" s="1"/>
  <c r="H4" i="150"/>
  <c r="D25" i="150"/>
  <c r="E25" i="150" s="1"/>
  <c r="H7" i="150"/>
  <c r="B9" i="151" s="1"/>
  <c r="D28" i="150"/>
  <c r="E28" i="150" s="1"/>
  <c r="C9" i="151" s="1"/>
  <c r="X7" i="234" l="1"/>
  <c r="T7" i="234"/>
  <c r="W7" i="234"/>
  <c r="V7" i="234"/>
  <c r="K5" i="162"/>
  <c r="J2" i="162"/>
  <c r="E27" i="172"/>
  <c r="F26" i="172" s="1"/>
  <c r="CC33" i="205"/>
  <c r="CB34" i="205"/>
  <c r="H8" i="150"/>
  <c r="Z7" i="234" l="1"/>
  <c r="Y7" i="234"/>
  <c r="L5" i="162"/>
  <c r="K2" i="162"/>
  <c r="CD33" i="205"/>
  <c r="CC34" i="205"/>
  <c r="G5" i="172"/>
  <c r="F27" i="172"/>
  <c r="F5" i="172"/>
  <c r="F7" i="172"/>
  <c r="F6" i="172"/>
  <c r="F8" i="172"/>
  <c r="F9" i="172"/>
  <c r="F10" i="172"/>
  <c r="F11" i="172"/>
  <c r="F12" i="172"/>
  <c r="F13" i="172"/>
  <c r="F14" i="172"/>
  <c r="F15" i="172"/>
  <c r="F16" i="172"/>
  <c r="F17" i="172"/>
  <c r="F18" i="172"/>
  <c r="F19" i="172"/>
  <c r="F20" i="172"/>
  <c r="F21" i="172"/>
  <c r="F22" i="172"/>
  <c r="F23" i="172"/>
  <c r="F24" i="172"/>
  <c r="F25" i="172"/>
  <c r="F604" i="148"/>
  <c r="F599" i="148"/>
  <c r="F598" i="148"/>
  <c r="A571" i="148"/>
  <c r="A567" i="148"/>
  <c r="A566" i="148"/>
  <c r="A565" i="148"/>
  <c r="A564" i="148"/>
  <c r="A563" i="148"/>
  <c r="A562" i="148"/>
  <c r="A561" i="148"/>
  <c r="A560" i="148"/>
  <c r="A559" i="148"/>
  <c r="F558" i="148"/>
  <c r="F571" i="148" s="1"/>
  <c r="A558" i="148"/>
  <c r="F557" i="148"/>
  <c r="F596" i="148" s="1"/>
  <c r="F556" i="148"/>
  <c r="F555" i="148"/>
  <c r="F554" i="148"/>
  <c r="F553" i="148"/>
  <c r="A552" i="148"/>
  <c r="A551" i="148"/>
  <c r="A550" i="148"/>
  <c r="A549" i="148"/>
  <c r="A548" i="148"/>
  <c r="A545" i="148"/>
  <c r="A544" i="148"/>
  <c r="A543" i="148"/>
  <c r="A542" i="148"/>
  <c r="A541" i="148"/>
  <c r="A540" i="148"/>
  <c r="F539" i="148"/>
  <c r="F538" i="148"/>
  <c r="F595" i="148" s="1"/>
  <c r="F537" i="148"/>
  <c r="F536" i="148"/>
  <c r="F534" i="148"/>
  <c r="F533" i="148"/>
  <c r="F532" i="148"/>
  <c r="F531" i="148"/>
  <c r="F530" i="148"/>
  <c r="A529" i="148"/>
  <c r="A528" i="148"/>
  <c r="A527" i="148"/>
  <c r="A526" i="148"/>
  <c r="A525" i="148"/>
  <c r="A524" i="148"/>
  <c r="A522" i="148"/>
  <c r="A521" i="148"/>
  <c r="A520" i="148"/>
  <c r="A519" i="148"/>
  <c r="F518" i="148"/>
  <c r="F517" i="148"/>
  <c r="F516" i="148"/>
  <c r="F515" i="148"/>
  <c r="F514" i="148"/>
  <c r="F513" i="148"/>
  <c r="F594" i="148" s="1"/>
  <c r="F512" i="148"/>
  <c r="F511" i="148"/>
  <c r="F510" i="148"/>
  <c r="F509" i="148"/>
  <c r="F507" i="148"/>
  <c r="F506" i="148"/>
  <c r="F505" i="148"/>
  <c r="F504" i="148"/>
  <c r="F503" i="148"/>
  <c r="F502" i="148"/>
  <c r="F501" i="148"/>
  <c r="F500" i="148"/>
  <c r="F499" i="148"/>
  <c r="F498" i="148"/>
  <c r="F497" i="148"/>
  <c r="A496" i="148"/>
  <c r="A495" i="148"/>
  <c r="A494" i="148"/>
  <c r="A493" i="148"/>
  <c r="F492" i="148"/>
  <c r="A492" i="148"/>
  <c r="F491" i="148"/>
  <c r="F593" i="148" s="1"/>
  <c r="A491" i="148"/>
  <c r="F490" i="148"/>
  <c r="A490" i="148"/>
  <c r="A489" i="148"/>
  <c r="A488" i="148"/>
  <c r="A487" i="148"/>
  <c r="A486" i="148"/>
  <c r="A485" i="148"/>
  <c r="A484" i="148"/>
  <c r="A483" i="148"/>
  <c r="A482" i="148"/>
  <c r="F481" i="148"/>
  <c r="A481" i="148"/>
  <c r="F480" i="148"/>
  <c r="A480" i="148"/>
  <c r="A479" i="148"/>
  <c r="A478" i="148"/>
  <c r="A477" i="148"/>
  <c r="A476" i="148"/>
  <c r="A475" i="148"/>
  <c r="A474" i="148"/>
  <c r="A473" i="148"/>
  <c r="F472" i="148"/>
  <c r="A472" i="148"/>
  <c r="F471" i="148"/>
  <c r="A471" i="148"/>
  <c r="F470" i="148"/>
  <c r="F592" i="148" s="1"/>
  <c r="A470" i="148"/>
  <c r="A469" i="148"/>
  <c r="A468" i="148"/>
  <c r="A467" i="148"/>
  <c r="A466" i="148"/>
  <c r="A465" i="148"/>
  <c r="A464" i="148"/>
  <c r="A463" i="148"/>
  <c r="A462" i="148"/>
  <c r="A461" i="148"/>
  <c r="A460" i="148"/>
  <c r="A459" i="148"/>
  <c r="A458" i="148"/>
  <c r="A457" i="148"/>
  <c r="A456" i="148"/>
  <c r="A455" i="148"/>
  <c r="A454" i="148"/>
  <c r="A453" i="148"/>
  <c r="A452" i="148"/>
  <c r="F451" i="148"/>
  <c r="A451" i="148"/>
  <c r="F450" i="148"/>
  <c r="A450" i="148"/>
  <c r="F449" i="148"/>
  <c r="F591" i="148" s="1"/>
  <c r="A449" i="148"/>
  <c r="F448" i="148"/>
  <c r="A445" i="148"/>
  <c r="A444" i="148"/>
  <c r="A443" i="148"/>
  <c r="A442" i="148"/>
  <c r="A441" i="148"/>
  <c r="A440" i="148"/>
  <c r="A439" i="148"/>
  <c r="A438" i="148"/>
  <c r="A437" i="148"/>
  <c r="F436" i="148"/>
  <c r="A436" i="148"/>
  <c r="F435" i="148"/>
  <c r="A435" i="148"/>
  <c r="F434" i="148"/>
  <c r="A434" i="148"/>
  <c r="A433" i="148"/>
  <c r="A432" i="148"/>
  <c r="A431" i="148"/>
  <c r="F430" i="148"/>
  <c r="A430" i="148"/>
  <c r="F429" i="148"/>
  <c r="A429" i="148"/>
  <c r="F428" i="148"/>
  <c r="A428" i="148"/>
  <c r="F427" i="148"/>
  <c r="A427" i="148"/>
  <c r="F426" i="148"/>
  <c r="A425" i="148"/>
  <c r="A424" i="148"/>
  <c r="A423" i="148"/>
  <c r="A422" i="148"/>
  <c r="A421" i="148"/>
  <c r="A420" i="148"/>
  <c r="A419" i="148"/>
  <c r="A418" i="148"/>
  <c r="A417" i="148"/>
  <c r="A416" i="148"/>
  <c r="A415" i="148"/>
  <c r="A414" i="148"/>
  <c r="A413" i="148"/>
  <c r="F412" i="148"/>
  <c r="A412" i="148"/>
  <c r="F411" i="148"/>
  <c r="A411" i="148"/>
  <c r="F410" i="148"/>
  <c r="A410" i="148"/>
  <c r="A406" i="148"/>
  <c r="A405" i="148"/>
  <c r="A404" i="148"/>
  <c r="A403" i="148"/>
  <c r="A402" i="148"/>
  <c r="A401" i="148"/>
  <c r="A400" i="148"/>
  <c r="A399" i="148"/>
  <c r="A398" i="148"/>
  <c r="F397" i="148"/>
  <c r="A397" i="148"/>
  <c r="A396" i="148"/>
  <c r="A395" i="148"/>
  <c r="A394" i="148"/>
  <c r="A393" i="148"/>
  <c r="A392" i="148"/>
  <c r="F391" i="148"/>
  <c r="A391" i="148"/>
  <c r="F390" i="148"/>
  <c r="A390" i="148"/>
  <c r="F389" i="148"/>
  <c r="F590" i="148" s="1"/>
  <c r="A389" i="148"/>
  <c r="A388" i="148"/>
  <c r="A387" i="148"/>
  <c r="A386" i="148"/>
  <c r="A385" i="148"/>
  <c r="A384" i="148"/>
  <c r="A383" i="148"/>
  <c r="A382" i="148"/>
  <c r="A381" i="148"/>
  <c r="A380" i="148"/>
  <c r="A379" i="148"/>
  <c r="A378" i="148"/>
  <c r="A377" i="148"/>
  <c r="A376" i="148"/>
  <c r="A375" i="148"/>
  <c r="A374" i="148"/>
  <c r="A373" i="148"/>
  <c r="F372" i="148"/>
  <c r="A372" i="148"/>
  <c r="F371" i="148"/>
  <c r="A371" i="148"/>
  <c r="F370" i="148"/>
  <c r="A370" i="148"/>
  <c r="F369" i="148"/>
  <c r="A369" i="148"/>
  <c r="F368" i="148"/>
  <c r="F367" i="148"/>
  <c r="F589" i="148" s="1"/>
  <c r="A366" i="148"/>
  <c r="A365" i="148"/>
  <c r="A363" i="148"/>
  <c r="A362" i="148"/>
  <c r="A361" i="148"/>
  <c r="A360" i="148"/>
  <c r="A359" i="148"/>
  <c r="A358" i="148"/>
  <c r="A357" i="148"/>
  <c r="A356" i="148"/>
  <c r="A355" i="148"/>
  <c r="A354" i="148"/>
  <c r="A353" i="148"/>
  <c r="A352" i="148"/>
  <c r="F351" i="148"/>
  <c r="F350" i="148"/>
  <c r="A350" i="148"/>
  <c r="F349" i="148"/>
  <c r="A348" i="148"/>
  <c r="A347" i="148"/>
  <c r="A346" i="148"/>
  <c r="A345" i="148"/>
  <c r="A344" i="148"/>
  <c r="F342" i="148"/>
  <c r="F341" i="148"/>
  <c r="F340" i="148"/>
  <c r="A338" i="148"/>
  <c r="A337" i="148"/>
  <c r="A336" i="148"/>
  <c r="A335" i="148"/>
  <c r="A334" i="148"/>
  <c r="A332" i="148"/>
  <c r="A331" i="148"/>
  <c r="A330" i="148"/>
  <c r="A329" i="148"/>
  <c r="A328" i="148"/>
  <c r="A327" i="148"/>
  <c r="A325" i="148"/>
  <c r="A324" i="148"/>
  <c r="A323" i="148"/>
  <c r="A322" i="148"/>
  <c r="A321" i="148"/>
  <c r="A320" i="148"/>
  <c r="F319" i="148"/>
  <c r="F318" i="148"/>
  <c r="F317" i="148"/>
  <c r="F316" i="148"/>
  <c r="F587" i="148" s="1"/>
  <c r="A315" i="148"/>
  <c r="A314" i="148"/>
  <c r="A313" i="148"/>
  <c r="A312" i="148"/>
  <c r="A311" i="148"/>
  <c r="A310" i="148"/>
  <c r="A308" i="148"/>
  <c r="A307" i="148"/>
  <c r="A306" i="148"/>
  <c r="A305" i="148"/>
  <c r="A304" i="148"/>
  <c r="A303" i="148"/>
  <c r="A301" i="148"/>
  <c r="A300" i="148"/>
  <c r="A299" i="148"/>
  <c r="A298" i="148"/>
  <c r="F297" i="148"/>
  <c r="F296" i="148"/>
  <c r="F295" i="148"/>
  <c r="F294" i="148"/>
  <c r="F293" i="148"/>
  <c r="F586" i="148" s="1"/>
  <c r="F292" i="148"/>
  <c r="F291" i="148"/>
  <c r="F289" i="148"/>
  <c r="F288" i="148"/>
  <c r="F287" i="148"/>
  <c r="F286" i="148"/>
  <c r="F285" i="148"/>
  <c r="F284" i="148"/>
  <c r="F283" i="148"/>
  <c r="F282" i="148"/>
  <c r="F281" i="148"/>
  <c r="F280" i="148"/>
  <c r="F279" i="148"/>
  <c r="A278" i="148"/>
  <c r="A277" i="148"/>
  <c r="A276" i="148"/>
  <c r="A275" i="148"/>
  <c r="D274" i="148"/>
  <c r="A274" i="148"/>
  <c r="A273" i="148"/>
  <c r="D272" i="148"/>
  <c r="A272" i="148"/>
  <c r="F271" i="148"/>
  <c r="A271" i="148"/>
  <c r="F270" i="148"/>
  <c r="A270" i="148"/>
  <c r="F269" i="148"/>
  <c r="F585" i="148" s="1"/>
  <c r="F268" i="148"/>
  <c r="F267" i="148"/>
  <c r="F266" i="148"/>
  <c r="F265" i="148"/>
  <c r="F264" i="148"/>
  <c r="F263" i="148"/>
  <c r="F262" i="148"/>
  <c r="F260" i="148"/>
  <c r="A259" i="148"/>
  <c r="A257" i="148"/>
  <c r="F256" i="148"/>
  <c r="A255" i="148"/>
  <c r="A254" i="148"/>
  <c r="A253" i="148"/>
  <c r="F252" i="148"/>
  <c r="A252" i="148"/>
  <c r="F251" i="148"/>
  <c r="A251" i="148"/>
  <c r="F250" i="148"/>
  <c r="A250" i="148"/>
  <c r="A249" i="148"/>
  <c r="A248" i="148"/>
  <c r="A247" i="148"/>
  <c r="F246" i="148"/>
  <c r="A246" i="148"/>
  <c r="F245" i="148"/>
  <c r="A245" i="148"/>
  <c r="F244" i="148"/>
  <c r="F584" i="148" s="1"/>
  <c r="F243" i="148"/>
  <c r="A240" i="148"/>
  <c r="A239" i="148"/>
  <c r="A238" i="148"/>
  <c r="A237" i="148"/>
  <c r="A235" i="148"/>
  <c r="A234" i="148"/>
  <c r="A233" i="148"/>
  <c r="A232" i="148"/>
  <c r="A230" i="148"/>
  <c r="A229" i="148"/>
  <c r="A228" i="148"/>
  <c r="A227" i="148"/>
  <c r="F226" i="148"/>
  <c r="F225" i="148"/>
  <c r="A225" i="148"/>
  <c r="F224" i="148"/>
  <c r="A224" i="148"/>
  <c r="F223" i="148"/>
  <c r="F222" i="148"/>
  <c r="F221" i="148"/>
  <c r="F220" i="148"/>
  <c r="A218" i="148"/>
  <c r="A217" i="148"/>
  <c r="A216" i="148"/>
  <c r="A215" i="148"/>
  <c r="A214" i="148"/>
  <c r="D213" i="148"/>
  <c r="A213" i="148"/>
  <c r="D212" i="148"/>
  <c r="A212" i="148"/>
  <c r="D211" i="148"/>
  <c r="A211" i="148"/>
  <c r="A210" i="148"/>
  <c r="D209" i="148"/>
  <c r="A209" i="148"/>
  <c r="D208" i="148"/>
  <c r="A208" i="148"/>
  <c r="D207" i="148"/>
  <c r="A207" i="148"/>
  <c r="D206" i="148"/>
  <c r="A206" i="148"/>
  <c r="A205" i="148"/>
  <c r="A204" i="148"/>
  <c r="A203" i="148"/>
  <c r="F202" i="148"/>
  <c r="A202" i="148"/>
  <c r="F201" i="148"/>
  <c r="A201" i="148"/>
  <c r="F200" i="148"/>
  <c r="F199" i="148"/>
  <c r="F198" i="148"/>
  <c r="F197" i="148"/>
  <c r="F196" i="148"/>
  <c r="A195" i="148"/>
  <c r="A194" i="148"/>
  <c r="A193" i="148"/>
  <c r="A192" i="148"/>
  <c r="A191" i="148"/>
  <c r="A190" i="148"/>
  <c r="A189" i="148"/>
  <c r="A188" i="148"/>
  <c r="A187" i="148"/>
  <c r="A186" i="148"/>
  <c r="A185" i="148"/>
  <c r="A184" i="148"/>
  <c r="A183" i="148"/>
  <c r="F182" i="148"/>
  <c r="A182" i="148"/>
  <c r="F181" i="148"/>
  <c r="A181" i="148"/>
  <c r="F180" i="148"/>
  <c r="F179" i="148"/>
  <c r="A177" i="148"/>
  <c r="A176" i="148"/>
  <c r="A175" i="148"/>
  <c r="F174" i="148"/>
  <c r="A174" i="148"/>
  <c r="F173" i="148"/>
  <c r="A173" i="148"/>
  <c r="F172" i="148"/>
  <c r="A171" i="148"/>
  <c r="A170" i="148"/>
  <c r="A169" i="148"/>
  <c r="A168" i="148"/>
  <c r="A167" i="148"/>
  <c r="F166" i="148"/>
  <c r="A166" i="148"/>
  <c r="F165" i="148"/>
  <c r="A164" i="148"/>
  <c r="A163" i="148"/>
  <c r="A161" i="148"/>
  <c r="A160" i="148"/>
  <c r="A159" i="148"/>
  <c r="F157" i="148"/>
  <c r="F156" i="148"/>
  <c r="A152" i="148"/>
  <c r="A151" i="148"/>
  <c r="A150" i="148"/>
  <c r="A149" i="148"/>
  <c r="A147" i="148"/>
  <c r="A146" i="148"/>
  <c r="A145" i="148"/>
  <c r="A144" i="148"/>
  <c r="A142" i="148"/>
  <c r="A141" i="148"/>
  <c r="A140" i="148"/>
  <c r="A138" i="148"/>
  <c r="A137" i="148"/>
  <c r="A136" i="148"/>
  <c r="F135" i="148"/>
  <c r="F134" i="148"/>
  <c r="A134" i="148"/>
  <c r="F133" i="148"/>
  <c r="F132" i="148"/>
  <c r="F131" i="148"/>
  <c r="F130" i="148"/>
  <c r="F129" i="148"/>
  <c r="F128" i="148"/>
  <c r="F127" i="148"/>
  <c r="F126" i="148"/>
  <c r="F125" i="148"/>
  <c r="F124" i="148"/>
  <c r="F123" i="148"/>
  <c r="F122" i="148"/>
  <c r="A121" i="148"/>
  <c r="A120" i="148"/>
  <c r="A119" i="148"/>
  <c r="A118" i="148"/>
  <c r="A117" i="148"/>
  <c r="A116" i="148"/>
  <c r="A115" i="148"/>
  <c r="A114" i="148"/>
  <c r="A113" i="148"/>
  <c r="F112" i="148"/>
  <c r="A112" i="148"/>
  <c r="F111" i="148"/>
  <c r="F110" i="148"/>
  <c r="F109" i="148"/>
  <c r="A106" i="148"/>
  <c r="A105" i="148"/>
  <c r="A104" i="148"/>
  <c r="A103" i="148"/>
  <c r="A102" i="148"/>
  <c r="A101" i="148"/>
  <c r="A100" i="148"/>
  <c r="A99" i="148"/>
  <c r="F98" i="148"/>
  <c r="A98" i="148"/>
  <c r="E97" i="148"/>
  <c r="A97" i="148"/>
  <c r="E96" i="148"/>
  <c r="A96" i="148"/>
  <c r="A95" i="148"/>
  <c r="F94" i="148"/>
  <c r="A94" i="148"/>
  <c r="A93" i="148"/>
  <c r="A92" i="148"/>
  <c r="A91" i="148"/>
  <c r="F90" i="148"/>
  <c r="A90" i="148"/>
  <c r="F89" i="148"/>
  <c r="A83" i="148"/>
  <c r="F82" i="148"/>
  <c r="A82" i="148"/>
  <c r="A81" i="148"/>
  <c r="A80" i="148"/>
  <c r="A79" i="148"/>
  <c r="A78" i="148"/>
  <c r="F77" i="148"/>
  <c r="A77" i="148"/>
  <c r="A76" i="148"/>
  <c r="A75" i="148"/>
  <c r="F74" i="148"/>
  <c r="A74" i="148"/>
  <c r="F73" i="148"/>
  <c r="A72" i="148"/>
  <c r="F71" i="148"/>
  <c r="A71" i="148"/>
  <c r="F70" i="148"/>
  <c r="A68" i="148"/>
  <c r="A67" i="148"/>
  <c r="D66" i="148"/>
  <c r="A66" i="148"/>
  <c r="A65" i="148"/>
  <c r="F64" i="148"/>
  <c r="A64" i="148"/>
  <c r="A63" i="148"/>
  <c r="A62" i="148"/>
  <c r="A61" i="148"/>
  <c r="A60" i="148"/>
  <c r="A59" i="148"/>
  <c r="A58" i="148"/>
  <c r="A57" i="148"/>
  <c r="A56" i="148"/>
  <c r="F55" i="148"/>
  <c r="A55" i="148"/>
  <c r="F54" i="148"/>
  <c r="F53" i="148"/>
  <c r="F575" i="148" s="1"/>
  <c r="F52" i="148"/>
  <c r="F50" i="148"/>
  <c r="F46" i="148"/>
  <c r="F45" i="148"/>
  <c r="F44" i="148"/>
  <c r="A43" i="148"/>
  <c r="A42" i="148"/>
  <c r="A41" i="148"/>
  <c r="A40" i="148"/>
  <c r="A39" i="148"/>
  <c r="A38" i="148"/>
  <c r="A37" i="148"/>
  <c r="A36" i="148"/>
  <c r="A35" i="148"/>
  <c r="A34" i="148"/>
  <c r="A33" i="148"/>
  <c r="F32" i="148"/>
  <c r="F574" i="148" s="1"/>
  <c r="A24" i="148"/>
  <c r="A23" i="148"/>
  <c r="A22" i="148"/>
  <c r="A21" i="148"/>
  <c r="A20" i="148"/>
  <c r="A19" i="148"/>
  <c r="A18" i="148"/>
  <c r="A17" i="148"/>
  <c r="A16" i="148"/>
  <c r="A15" i="148"/>
  <c r="A14" i="148"/>
  <c r="A13" i="148"/>
  <c r="A12" i="148"/>
  <c r="A11" i="148"/>
  <c r="A10" i="148"/>
  <c r="A9" i="148"/>
  <c r="A8" i="148"/>
  <c r="A7" i="148"/>
  <c r="H1" i="148"/>
  <c r="A1" i="148"/>
  <c r="C16" i="146"/>
  <c r="C17" i="146"/>
  <c r="F612" i="147"/>
  <c r="F607" i="147"/>
  <c r="F606" i="147"/>
  <c r="A579" i="147"/>
  <c r="A575" i="147"/>
  <c r="A574" i="147"/>
  <c r="A573" i="147"/>
  <c r="A572" i="147"/>
  <c r="A571" i="147"/>
  <c r="A570" i="147"/>
  <c r="A569" i="147"/>
  <c r="A568" i="147"/>
  <c r="A567" i="147"/>
  <c r="F566" i="147"/>
  <c r="F579" i="147" s="1"/>
  <c r="A566" i="147"/>
  <c r="F565" i="147"/>
  <c r="F604" i="147" s="1"/>
  <c r="F564" i="147"/>
  <c r="F563" i="147"/>
  <c r="F562" i="147"/>
  <c r="F561" i="147"/>
  <c r="A560" i="147"/>
  <c r="A559" i="147"/>
  <c r="A558" i="147"/>
  <c r="A557" i="147"/>
  <c r="A556" i="147"/>
  <c r="A553" i="147"/>
  <c r="A552" i="147"/>
  <c r="A551" i="147"/>
  <c r="A550" i="147"/>
  <c r="A549" i="147"/>
  <c r="A548" i="147"/>
  <c r="F547" i="147"/>
  <c r="F546" i="147"/>
  <c r="F603" i="147" s="1"/>
  <c r="F545" i="147"/>
  <c r="F544" i="147"/>
  <c r="F542" i="147"/>
  <c r="F541" i="147"/>
  <c r="F540" i="147"/>
  <c r="F539" i="147"/>
  <c r="F538" i="147"/>
  <c r="A537" i="147"/>
  <c r="A536" i="147"/>
  <c r="A535" i="147"/>
  <c r="A534" i="147"/>
  <c r="A533" i="147"/>
  <c r="A532" i="147"/>
  <c r="A530" i="147"/>
  <c r="A529" i="147"/>
  <c r="A528" i="147"/>
  <c r="A527" i="147"/>
  <c r="F526" i="147"/>
  <c r="F525" i="147"/>
  <c r="F524" i="147"/>
  <c r="F523" i="147"/>
  <c r="F522" i="147"/>
  <c r="F521" i="147"/>
  <c r="F602" i="147" s="1"/>
  <c r="F520" i="147"/>
  <c r="F519" i="147"/>
  <c r="F518" i="147"/>
  <c r="F517" i="147"/>
  <c r="F515" i="147"/>
  <c r="F514" i="147"/>
  <c r="F513" i="147"/>
  <c r="F512" i="147"/>
  <c r="F511" i="147"/>
  <c r="F510" i="147"/>
  <c r="F509" i="147"/>
  <c r="F508" i="147"/>
  <c r="F507" i="147"/>
  <c r="F506" i="147"/>
  <c r="F505" i="147"/>
  <c r="A504" i="147"/>
  <c r="A503" i="147"/>
  <c r="A502" i="147"/>
  <c r="A501" i="147"/>
  <c r="F500" i="147"/>
  <c r="A500" i="147"/>
  <c r="F499" i="147"/>
  <c r="F601" i="147" s="1"/>
  <c r="A499" i="147"/>
  <c r="F498" i="147"/>
  <c r="A498" i="147"/>
  <c r="A497" i="147"/>
  <c r="A496" i="147"/>
  <c r="A495" i="147"/>
  <c r="A494" i="147"/>
  <c r="A493" i="147"/>
  <c r="A492" i="147"/>
  <c r="A491" i="147"/>
  <c r="A490" i="147"/>
  <c r="F489" i="147"/>
  <c r="A489" i="147"/>
  <c r="F488" i="147"/>
  <c r="A488" i="147"/>
  <c r="A487" i="147"/>
  <c r="A486" i="147"/>
  <c r="A485" i="147"/>
  <c r="A484" i="147"/>
  <c r="A483" i="147"/>
  <c r="A482" i="147"/>
  <c r="A481" i="147"/>
  <c r="F480" i="147"/>
  <c r="A480" i="147"/>
  <c r="F479" i="147"/>
  <c r="A479" i="147"/>
  <c r="F478" i="147"/>
  <c r="F600" i="147" s="1"/>
  <c r="A478" i="147"/>
  <c r="A477" i="147"/>
  <c r="A476" i="147"/>
  <c r="A475" i="147"/>
  <c r="A474" i="147"/>
  <c r="A473" i="147"/>
  <c r="A472" i="147"/>
  <c r="A471" i="147"/>
  <c r="A470" i="147"/>
  <c r="A469" i="147"/>
  <c r="A468" i="147"/>
  <c r="A467" i="147"/>
  <c r="A466" i="147"/>
  <c r="A465" i="147"/>
  <c r="A464" i="147"/>
  <c r="A463" i="147"/>
  <c r="A462" i="147"/>
  <c r="A461" i="147"/>
  <c r="A460" i="147"/>
  <c r="F459" i="147"/>
  <c r="A459" i="147"/>
  <c r="F458" i="147"/>
  <c r="A458" i="147"/>
  <c r="F457" i="147"/>
  <c r="F599" i="147" s="1"/>
  <c r="A457" i="147"/>
  <c r="F456" i="147"/>
  <c r="A453" i="147"/>
  <c r="A452" i="147"/>
  <c r="A451" i="147"/>
  <c r="A450" i="147"/>
  <c r="A449" i="147"/>
  <c r="A448" i="147"/>
  <c r="A447" i="147"/>
  <c r="A446" i="147"/>
  <c r="A445" i="147"/>
  <c r="F444" i="147"/>
  <c r="A444" i="147"/>
  <c r="F443" i="147"/>
  <c r="A443" i="147"/>
  <c r="F442" i="147"/>
  <c r="A442" i="147"/>
  <c r="A441" i="147"/>
  <c r="A440" i="147"/>
  <c r="A439" i="147"/>
  <c r="F438" i="147"/>
  <c r="A438" i="147"/>
  <c r="F437" i="147"/>
  <c r="A437" i="147"/>
  <c r="F436" i="147"/>
  <c r="A436" i="147"/>
  <c r="F435" i="147"/>
  <c r="A435" i="147"/>
  <c r="F434" i="147"/>
  <c r="A433" i="147"/>
  <c r="A432" i="147"/>
  <c r="A431" i="147"/>
  <c r="A430" i="147"/>
  <c r="A429" i="147"/>
  <c r="A428" i="147"/>
  <c r="A427" i="147"/>
  <c r="A426" i="147"/>
  <c r="A425" i="147"/>
  <c r="A424" i="147"/>
  <c r="A423" i="147"/>
  <c r="A422" i="147"/>
  <c r="A421" i="147"/>
  <c r="F420" i="147"/>
  <c r="A420" i="147"/>
  <c r="F419" i="147"/>
  <c r="A419" i="147"/>
  <c r="F418" i="147"/>
  <c r="A418" i="147"/>
  <c r="A414" i="147"/>
  <c r="A413" i="147"/>
  <c r="A412" i="147"/>
  <c r="A411" i="147"/>
  <c r="A410" i="147"/>
  <c r="A409" i="147"/>
  <c r="A408" i="147"/>
  <c r="A407" i="147"/>
  <c r="A406" i="147"/>
  <c r="F405" i="147"/>
  <c r="A405" i="147"/>
  <c r="A404" i="147"/>
  <c r="A403" i="147"/>
  <c r="A402" i="147"/>
  <c r="A401" i="147"/>
  <c r="A400" i="147"/>
  <c r="F399" i="147"/>
  <c r="A399" i="147"/>
  <c r="F398" i="147"/>
  <c r="A398" i="147"/>
  <c r="F397" i="147"/>
  <c r="F598" i="147" s="1"/>
  <c r="A397" i="147"/>
  <c r="A396" i="147"/>
  <c r="A395" i="147"/>
  <c r="A394" i="147"/>
  <c r="A393" i="147"/>
  <c r="A392" i="147"/>
  <c r="A391" i="147"/>
  <c r="A390" i="147"/>
  <c r="A389" i="147"/>
  <c r="A388" i="147"/>
  <c r="A387" i="147"/>
  <c r="A386" i="147"/>
  <c r="A385" i="147"/>
  <c r="A384" i="147"/>
  <c r="A383" i="147"/>
  <c r="A382" i="147"/>
  <c r="A381" i="147"/>
  <c r="F380" i="147"/>
  <c r="A380" i="147"/>
  <c r="F379" i="147"/>
  <c r="A379" i="147"/>
  <c r="F378" i="147"/>
  <c r="A378" i="147"/>
  <c r="F377" i="147"/>
  <c r="A377" i="147"/>
  <c r="F376" i="147"/>
  <c r="F375" i="147"/>
  <c r="F597" i="147" s="1"/>
  <c r="A374" i="147"/>
  <c r="A373" i="147"/>
  <c r="A371" i="147"/>
  <c r="A370" i="147"/>
  <c r="A369" i="147"/>
  <c r="A368" i="147"/>
  <c r="A367" i="147"/>
  <c r="A366" i="147"/>
  <c r="A365" i="147"/>
  <c r="A364" i="147"/>
  <c r="A363" i="147"/>
  <c r="A362" i="147"/>
  <c r="A361" i="147"/>
  <c r="A360" i="147"/>
  <c r="F359" i="147"/>
  <c r="F358" i="147"/>
  <c r="A358" i="147"/>
  <c r="F357" i="147"/>
  <c r="A356" i="147"/>
  <c r="A355" i="147"/>
  <c r="A354" i="147"/>
  <c r="A353" i="147"/>
  <c r="A352" i="147"/>
  <c r="F350" i="147"/>
  <c r="F349" i="147"/>
  <c r="F348" i="147"/>
  <c r="A346" i="147"/>
  <c r="A345" i="147"/>
  <c r="A344" i="147"/>
  <c r="A343" i="147"/>
  <c r="A342" i="147"/>
  <c r="A340" i="147"/>
  <c r="A339" i="147"/>
  <c r="A338" i="147"/>
  <c r="A337" i="147"/>
  <c r="A336" i="147"/>
  <c r="A335" i="147"/>
  <c r="A333" i="147"/>
  <c r="A332" i="147"/>
  <c r="A331" i="147"/>
  <c r="A330" i="147"/>
  <c r="A329" i="147"/>
  <c r="A328" i="147"/>
  <c r="F327" i="147"/>
  <c r="F326" i="147"/>
  <c r="F325" i="147"/>
  <c r="F324" i="147"/>
  <c r="F595" i="147" s="1"/>
  <c r="A323" i="147"/>
  <c r="A322" i="147"/>
  <c r="A321" i="147"/>
  <c r="A320" i="147"/>
  <c r="A319" i="147"/>
  <c r="A318" i="147"/>
  <c r="A316" i="147"/>
  <c r="A315" i="147"/>
  <c r="A314" i="147"/>
  <c r="A313" i="147"/>
  <c r="A312" i="147"/>
  <c r="A311" i="147"/>
  <c r="A309" i="147"/>
  <c r="A308" i="147"/>
  <c r="A307" i="147"/>
  <c r="A306" i="147"/>
  <c r="F305" i="147"/>
  <c r="F304" i="147"/>
  <c r="F303" i="147"/>
  <c r="F302" i="147"/>
  <c r="F301" i="147"/>
  <c r="F594" i="147" s="1"/>
  <c r="F300" i="147"/>
  <c r="F299" i="147"/>
  <c r="F297" i="147"/>
  <c r="F296" i="147"/>
  <c r="F295" i="147"/>
  <c r="F294" i="147"/>
  <c r="F293" i="147"/>
  <c r="F292" i="147"/>
  <c r="F291" i="147"/>
  <c r="F290" i="147"/>
  <c r="F289" i="147"/>
  <c r="F288" i="147"/>
  <c r="F287" i="147"/>
  <c r="A286" i="147"/>
  <c r="A285" i="147"/>
  <c r="A284" i="147"/>
  <c r="A283" i="147"/>
  <c r="D282" i="147"/>
  <c r="A282" i="147"/>
  <c r="A281" i="147"/>
  <c r="D280" i="147"/>
  <c r="A280" i="147"/>
  <c r="F279" i="147"/>
  <c r="A279" i="147"/>
  <c r="F278" i="147"/>
  <c r="A278" i="147"/>
  <c r="F277" i="147"/>
  <c r="F593" i="147" s="1"/>
  <c r="F276" i="147"/>
  <c r="F275" i="147"/>
  <c r="F274" i="147"/>
  <c r="F273" i="147"/>
  <c r="F272" i="147"/>
  <c r="F271" i="147"/>
  <c r="F270" i="147"/>
  <c r="F268" i="147"/>
  <c r="A267" i="147"/>
  <c r="A265" i="147"/>
  <c r="F264" i="147"/>
  <c r="A263" i="147"/>
  <c r="A262" i="147"/>
  <c r="A261" i="147"/>
  <c r="F260" i="147"/>
  <c r="A260" i="147"/>
  <c r="F259" i="147"/>
  <c r="A259" i="147"/>
  <c r="F258" i="147"/>
  <c r="A258" i="147"/>
  <c r="A257" i="147"/>
  <c r="A256" i="147"/>
  <c r="A255" i="147"/>
  <c r="F254" i="147"/>
  <c r="A254" i="147"/>
  <c r="F253" i="147"/>
  <c r="A253" i="147"/>
  <c r="F252" i="147"/>
  <c r="F592" i="147" s="1"/>
  <c r="F251" i="147"/>
  <c r="A248" i="147"/>
  <c r="A247" i="147"/>
  <c r="A246" i="147"/>
  <c r="A245" i="147"/>
  <c r="A243" i="147"/>
  <c r="A242" i="147"/>
  <c r="A241" i="147"/>
  <c r="A240" i="147"/>
  <c r="A238" i="147"/>
  <c r="A237" i="147"/>
  <c r="A236" i="147"/>
  <c r="A235" i="147"/>
  <c r="F234" i="147"/>
  <c r="F233" i="147"/>
  <c r="A233" i="147"/>
  <c r="F232" i="147"/>
  <c r="A232" i="147"/>
  <c r="F231" i="147"/>
  <c r="F230" i="147"/>
  <c r="F229" i="147"/>
  <c r="F228" i="147"/>
  <c r="A226" i="147"/>
  <c r="A225" i="147"/>
  <c r="A224" i="147"/>
  <c r="A223" i="147"/>
  <c r="A222" i="147"/>
  <c r="D221" i="147"/>
  <c r="A221" i="147"/>
  <c r="D220" i="147"/>
  <c r="A220" i="147"/>
  <c r="D219" i="147"/>
  <c r="A219" i="147"/>
  <c r="A218" i="147"/>
  <c r="D217" i="147"/>
  <c r="A217" i="147"/>
  <c r="D216" i="147"/>
  <c r="A216" i="147"/>
  <c r="D215" i="147"/>
  <c r="A215" i="147"/>
  <c r="D214" i="147"/>
  <c r="A214" i="147"/>
  <c r="A213" i="147"/>
  <c r="A212" i="147"/>
  <c r="A211" i="147"/>
  <c r="F210" i="147"/>
  <c r="A210" i="147"/>
  <c r="F209" i="147"/>
  <c r="A209" i="147"/>
  <c r="F208" i="147"/>
  <c r="F207" i="147"/>
  <c r="F206" i="147"/>
  <c r="F205" i="147"/>
  <c r="F204" i="147"/>
  <c r="A203" i="147"/>
  <c r="A202" i="147"/>
  <c r="A201" i="147"/>
  <c r="A200" i="147"/>
  <c r="A199" i="147"/>
  <c r="A198" i="147"/>
  <c r="A197" i="147"/>
  <c r="A196" i="147"/>
  <c r="A195" i="147"/>
  <c r="A194" i="147"/>
  <c r="A193" i="147"/>
  <c r="A192" i="147"/>
  <c r="A191" i="147"/>
  <c r="F190" i="147"/>
  <c r="A190" i="147"/>
  <c r="F189" i="147"/>
  <c r="A189" i="147"/>
  <c r="F188" i="147"/>
  <c r="F187" i="147"/>
  <c r="A185" i="147"/>
  <c r="A184" i="147"/>
  <c r="A183" i="147"/>
  <c r="F182" i="147"/>
  <c r="A182" i="147"/>
  <c r="F181" i="147"/>
  <c r="A181" i="147"/>
  <c r="F180" i="147"/>
  <c r="A179" i="147"/>
  <c r="A178" i="147"/>
  <c r="A177" i="147"/>
  <c r="A176" i="147"/>
  <c r="A175" i="147"/>
  <c r="F174" i="147"/>
  <c r="A174" i="147"/>
  <c r="F173" i="147"/>
  <c r="A172" i="147"/>
  <c r="A171" i="147"/>
  <c r="A169" i="147"/>
  <c r="A168" i="147"/>
  <c r="A167" i="147"/>
  <c r="F165" i="147"/>
  <c r="F164" i="147"/>
  <c r="A160" i="147"/>
  <c r="A159" i="147"/>
  <c r="A158" i="147"/>
  <c r="A157" i="147"/>
  <c r="A155" i="147"/>
  <c r="A154" i="147"/>
  <c r="A153" i="147"/>
  <c r="A152" i="147"/>
  <c r="A150" i="147"/>
  <c r="A149" i="147"/>
  <c r="A148" i="147"/>
  <c r="A146" i="147"/>
  <c r="A145" i="147"/>
  <c r="A144" i="147"/>
  <c r="F143" i="147"/>
  <c r="F142" i="147"/>
  <c r="A142" i="147"/>
  <c r="F141" i="147"/>
  <c r="F140" i="147"/>
  <c r="F139" i="147"/>
  <c r="F138" i="147"/>
  <c r="F137" i="147"/>
  <c r="F136" i="147"/>
  <c r="F135" i="147"/>
  <c r="F134" i="147"/>
  <c r="F133" i="147"/>
  <c r="F132" i="147"/>
  <c r="F131" i="147"/>
  <c r="F130" i="147"/>
  <c r="A129" i="147"/>
  <c r="A128" i="147"/>
  <c r="A127" i="147"/>
  <c r="A126" i="147"/>
  <c r="A125" i="147"/>
  <c r="A124" i="147"/>
  <c r="A123" i="147"/>
  <c r="A122" i="147"/>
  <c r="A121" i="147"/>
  <c r="F120" i="147"/>
  <c r="A120" i="147"/>
  <c r="F119" i="147"/>
  <c r="F118" i="147"/>
  <c r="F117" i="147"/>
  <c r="A114" i="147"/>
  <c r="A113" i="147"/>
  <c r="A112" i="147"/>
  <c r="A111" i="147"/>
  <c r="A110" i="147"/>
  <c r="A109" i="147"/>
  <c r="A108" i="147"/>
  <c r="A107" i="147"/>
  <c r="F106" i="147"/>
  <c r="A106" i="147"/>
  <c r="E105" i="147"/>
  <c r="A105" i="147"/>
  <c r="E104" i="147"/>
  <c r="A104" i="147"/>
  <c r="A103" i="147"/>
  <c r="F102" i="147"/>
  <c r="A102" i="147"/>
  <c r="A101" i="147"/>
  <c r="A100" i="147"/>
  <c r="A99" i="147"/>
  <c r="F98" i="147"/>
  <c r="A98" i="147"/>
  <c r="F97" i="147"/>
  <c r="A91" i="147"/>
  <c r="F90" i="147"/>
  <c r="A90" i="147"/>
  <c r="A89" i="147"/>
  <c r="A88" i="147"/>
  <c r="A87" i="147"/>
  <c r="A86" i="147"/>
  <c r="F85" i="147"/>
  <c r="A85" i="147"/>
  <c r="D84" i="147"/>
  <c r="A84" i="147"/>
  <c r="A83" i="147"/>
  <c r="D82" i="147"/>
  <c r="A82" i="147"/>
  <c r="A81" i="147"/>
  <c r="F80" i="147"/>
  <c r="A80" i="147"/>
  <c r="F79" i="147"/>
  <c r="A78" i="147"/>
  <c r="A77" i="147"/>
  <c r="F76" i="147"/>
  <c r="A76" i="147"/>
  <c r="F75" i="147"/>
  <c r="D73" i="147"/>
  <c r="A73" i="147"/>
  <c r="D72" i="147"/>
  <c r="A72" i="147"/>
  <c r="D71" i="147"/>
  <c r="A71" i="147"/>
  <c r="A70" i="147"/>
  <c r="D69" i="147"/>
  <c r="A69" i="147"/>
  <c r="D68" i="147"/>
  <c r="A68" i="147"/>
  <c r="D67" i="147"/>
  <c r="A67" i="147"/>
  <c r="A66" i="147"/>
  <c r="F65" i="147"/>
  <c r="A65" i="147"/>
  <c r="A64" i="147"/>
  <c r="A63" i="147"/>
  <c r="A62" i="147"/>
  <c r="A61" i="147"/>
  <c r="A60" i="147"/>
  <c r="A59" i="147"/>
  <c r="A58" i="147"/>
  <c r="A57" i="147"/>
  <c r="A56" i="147"/>
  <c r="F55" i="147"/>
  <c r="A55" i="147"/>
  <c r="F54" i="147"/>
  <c r="F53" i="147"/>
  <c r="F583" i="147" s="1"/>
  <c r="F52" i="147"/>
  <c r="F50" i="147"/>
  <c r="F46" i="147"/>
  <c r="F45" i="147"/>
  <c r="F44" i="147"/>
  <c r="A43" i="147"/>
  <c r="A42" i="147"/>
  <c r="A41" i="147"/>
  <c r="A40" i="147"/>
  <c r="A39" i="147"/>
  <c r="A38" i="147"/>
  <c r="A37" i="147"/>
  <c r="A36" i="147"/>
  <c r="A35" i="147"/>
  <c r="A34" i="147"/>
  <c r="A33" i="147"/>
  <c r="F32" i="147"/>
  <c r="F582" i="147" s="1"/>
  <c r="A24" i="147"/>
  <c r="A23" i="147"/>
  <c r="A22" i="147"/>
  <c r="A21" i="147"/>
  <c r="A20" i="147"/>
  <c r="A19" i="147"/>
  <c r="A18" i="147"/>
  <c r="A17" i="147"/>
  <c r="A16" i="147"/>
  <c r="A15" i="147"/>
  <c r="A14" i="147"/>
  <c r="A13" i="147"/>
  <c r="A12" i="147"/>
  <c r="A11" i="147"/>
  <c r="A10" i="147"/>
  <c r="A9" i="147"/>
  <c r="A8" i="147"/>
  <c r="A7" i="147"/>
  <c r="H1" i="147"/>
  <c r="A1" i="147"/>
  <c r="M5" i="162" l="1"/>
  <c r="L2" i="162"/>
  <c r="G24" i="172"/>
  <c r="G26" i="172"/>
  <c r="G10" i="172"/>
  <c r="G15" i="172"/>
  <c r="G23" i="172"/>
  <c r="G22" i="172"/>
  <c r="G13" i="172"/>
  <c r="G18" i="172"/>
  <c r="G19" i="172"/>
  <c r="G9" i="172"/>
  <c r="G12" i="172"/>
  <c r="G8" i="172"/>
  <c r="G20" i="172"/>
  <c r="G6" i="172"/>
  <c r="G29" i="172"/>
  <c r="G28" i="172"/>
  <c r="G17" i="172"/>
  <c r="G16" i="172"/>
  <c r="G25" i="172"/>
  <c r="G7" i="172"/>
  <c r="G27" i="172"/>
  <c r="G14" i="172"/>
  <c r="G11" i="172"/>
  <c r="G21" i="172"/>
  <c r="CE33" i="205"/>
  <c r="CD34" i="205"/>
  <c r="F611" i="147"/>
  <c r="F614" i="147" s="1"/>
  <c r="F603" i="148"/>
  <c r="F606" i="148" s="1"/>
  <c r="F600" i="148"/>
  <c r="F608" i="147"/>
  <c r="N5" i="162" l="1"/>
  <c r="M2" i="162"/>
  <c r="CF33" i="205"/>
  <c r="CE34" i="205"/>
  <c r="F607" i="148"/>
  <c r="F615" i="147"/>
  <c r="O5" i="162" l="1"/>
  <c r="N2" i="162"/>
  <c r="CG33" i="205"/>
  <c r="CF34" i="205"/>
  <c r="A17" i="146"/>
  <c r="A16" i="146"/>
  <c r="A15" i="146"/>
  <c r="C14" i="146"/>
  <c r="A14" i="146"/>
  <c r="A13" i="146"/>
  <c r="D7" i="146"/>
  <c r="F7" i="146" s="1"/>
  <c r="G7" i="146" s="1"/>
  <c r="D6" i="146"/>
  <c r="F6" i="146" s="1"/>
  <c r="G6" i="146" s="1"/>
  <c r="D5" i="146"/>
  <c r="F5" i="146" s="1"/>
  <c r="G5" i="146" s="1"/>
  <c r="D4" i="146"/>
  <c r="F4" i="146" s="1"/>
  <c r="G4" i="146" s="1"/>
  <c r="D3" i="146"/>
  <c r="F3" i="146" s="1"/>
  <c r="G3" i="146" s="1"/>
  <c r="P5" i="162" l="1"/>
  <c r="O2" i="162"/>
  <c r="CH33" i="205"/>
  <c r="CG34" i="205"/>
  <c r="D14" i="146"/>
  <c r="E14" i="146" s="1"/>
  <c r="C4" i="151" s="1"/>
  <c r="H4" i="146"/>
  <c r="B4" i="151" s="1"/>
  <c r="D13" i="146"/>
  <c r="E13" i="146" s="1"/>
  <c r="C3" i="151" s="1"/>
  <c r="H3" i="146"/>
  <c r="B3" i="151" s="1"/>
  <c r="D15" i="146"/>
  <c r="E15" i="146" s="1"/>
  <c r="C5" i="151" s="1"/>
  <c r="H5" i="146"/>
  <c r="B5" i="151" s="1"/>
  <c r="D16" i="146"/>
  <c r="E16" i="146" s="1"/>
  <c r="C7" i="151" s="1"/>
  <c r="H6" i="146"/>
  <c r="B7" i="151" s="1"/>
  <c r="D17" i="146"/>
  <c r="E17" i="146" s="1"/>
  <c r="C8" i="151" s="1"/>
  <c r="H7" i="146"/>
  <c r="B8" i="151" s="1"/>
  <c r="Q5" i="162" l="1"/>
  <c r="P2" i="162"/>
  <c r="CI33" i="205"/>
  <c r="CH34" i="205"/>
  <c r="B10" i="151"/>
  <c r="H8" i="146"/>
  <c r="R5" i="162" l="1"/>
  <c r="Q2" i="162"/>
  <c r="CJ33" i="205"/>
  <c r="CI34" i="205"/>
  <c r="S5" i="162" l="1"/>
  <c r="R2" i="162"/>
  <c r="CK33" i="205"/>
  <c r="CJ34" i="205"/>
  <c r="T5" i="162" l="1"/>
  <c r="S2" i="162"/>
  <c r="CL33" i="205"/>
  <c r="CK34" i="205"/>
  <c r="U5" i="162" l="1"/>
  <c r="T2" i="162"/>
  <c r="CM33" i="205"/>
  <c r="CL34" i="205"/>
  <c r="V5" i="162" l="1"/>
  <c r="U2" i="162"/>
  <c r="CN33" i="205"/>
  <c r="CM34" i="205"/>
  <c r="W5" i="162" l="1"/>
  <c r="V2" i="162"/>
  <c r="CN34" i="205"/>
  <c r="CO33" i="205"/>
  <c r="X5" i="162" l="1"/>
  <c r="W2" i="162"/>
  <c r="CP33" i="205"/>
  <c r="CO34" i="205"/>
  <c r="Y5" i="162" l="1"/>
  <c r="X2" i="162"/>
  <c r="CQ33" i="205"/>
  <c r="CP34" i="205"/>
  <c r="Z5" i="162" l="1"/>
  <c r="Y2" i="162"/>
  <c r="CQ34" i="205"/>
  <c r="CR33" i="205"/>
  <c r="AA5" i="162" l="1"/>
  <c r="Z2" i="162"/>
  <c r="CS33" i="205"/>
  <c r="CR34" i="205"/>
  <c r="AB5" i="162" l="1"/>
  <c r="AA2" i="162"/>
  <c r="CT33" i="205"/>
  <c r="CS34" i="205"/>
  <c r="AB2" i="162" l="1"/>
  <c r="AC7" i="234"/>
  <c r="AB7" i="234"/>
  <c r="AG7" i="234"/>
  <c r="AJ7" i="234"/>
  <c r="AA7" i="234"/>
  <c r="AE7" i="234"/>
  <c r="AM7" i="234"/>
  <c r="AH7" i="234"/>
  <c r="AF7" i="234"/>
  <c r="AK7" i="234"/>
  <c r="AD7" i="234"/>
  <c r="AI7" i="234"/>
  <c r="AN7" i="234"/>
  <c r="AL7" i="234"/>
  <c r="AP7" i="234"/>
  <c r="AO7" i="234"/>
  <c r="CU33" i="205"/>
  <c r="CT34" i="205"/>
  <c r="CV33" i="205" l="1"/>
  <c r="CU34" i="205"/>
  <c r="CW33" i="205" l="1"/>
  <c r="CV34" i="205"/>
  <c r="CX33" i="205" l="1"/>
  <c r="CW34" i="205"/>
  <c r="CY33" i="205" l="1"/>
  <c r="CX34" i="205"/>
  <c r="CZ33" i="205" l="1"/>
  <c r="CY34" i="205"/>
  <c r="DA33" i="205" l="1"/>
  <c r="CZ34" i="205"/>
  <c r="DB33" i="205" l="1"/>
  <c r="DB34" i="205" s="1"/>
  <c r="DA34" i="20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Hassan, Ahmed/RYD</author>
  </authors>
  <commentList>
    <comment ref="K5" authorId="0" shapeId="0" xr:uid="{00000000-0006-0000-1000-000001000000}">
      <text>
        <r>
          <rPr>
            <b/>
            <sz val="9"/>
            <color indexed="81"/>
            <rFont val="Tahoma"/>
            <family val="2"/>
          </rPr>
          <t>Without O&amp;M Cost</t>
        </r>
      </text>
    </comment>
    <comment ref="D6" authorId="0" shapeId="0" xr:uid="{00000000-0006-0000-1000-000002000000}">
      <text>
        <r>
          <rPr>
            <b/>
            <sz val="9"/>
            <color indexed="81"/>
            <rFont val="Tahoma"/>
            <family val="2"/>
          </rPr>
          <t>Without O&amp;M Cost</t>
        </r>
      </text>
    </comment>
    <comment ref="G6" authorId="0" shapeId="0" xr:uid="{00000000-0006-0000-1000-000003000000}">
      <text>
        <r>
          <rPr>
            <b/>
            <sz val="9"/>
            <color indexed="81"/>
            <rFont val="Tahoma"/>
            <family val="2"/>
          </rPr>
          <t>Without O&amp;M Cost</t>
        </r>
      </text>
    </comment>
  </commentList>
</comments>
</file>

<file path=xl/sharedStrings.xml><?xml version="1.0" encoding="utf-8"?>
<sst xmlns="http://schemas.openxmlformats.org/spreadsheetml/2006/main" count="7849" uniqueCount="2745">
  <si>
    <t>جدول الكميات</t>
  </si>
  <si>
    <t>BILL OF QUANTITIES</t>
  </si>
  <si>
    <t>الأعمال الكهربائية</t>
  </si>
  <si>
    <t>ELECTRICAL WORKS</t>
  </si>
  <si>
    <t>الاتصالات</t>
  </si>
  <si>
    <t xml:space="preserve">العبارات </t>
  </si>
  <si>
    <t>Road Crossing</t>
  </si>
  <si>
    <t>البند</t>
  </si>
  <si>
    <t>وصف البند</t>
  </si>
  <si>
    <t>الوحدة</t>
  </si>
  <si>
    <t xml:space="preserve">الكمية </t>
  </si>
  <si>
    <t>السعر  (ريال سعودي)</t>
  </si>
  <si>
    <t>المبلغ (ريال سعودي)</t>
  </si>
  <si>
    <t>ITEM DESCRIPTION</t>
  </si>
  <si>
    <t>ITEM</t>
  </si>
  <si>
    <t>Unit</t>
  </si>
  <si>
    <t>QUANTITY</t>
  </si>
  <si>
    <t>PRICE (S.R)</t>
  </si>
  <si>
    <t>AMOUNT (S.R)</t>
  </si>
  <si>
    <t>Total</t>
  </si>
  <si>
    <t xml:space="preserve">أعمال الطرق </t>
  </si>
  <si>
    <t xml:space="preserve"> ROAD WORKS</t>
  </si>
  <si>
    <t>أعمال الهدم</t>
  </si>
  <si>
    <t>DEMOLITION</t>
  </si>
  <si>
    <t>02 41 00</t>
  </si>
  <si>
    <t>إزالة أسفلت قائم</t>
  </si>
  <si>
    <r>
      <rPr>
        <sz val="10"/>
        <rFont val="Arial"/>
        <family val="2"/>
      </rPr>
      <t>m</t>
    </r>
    <r>
      <rPr>
        <vertAlign val="superscript"/>
        <sz val="10"/>
        <rFont val="Times New Roman"/>
        <family val="1"/>
      </rPr>
      <t>2</t>
    </r>
  </si>
  <si>
    <t>Demolition of existing Asphalt</t>
  </si>
  <si>
    <t>B1.02 41 00.1</t>
  </si>
  <si>
    <t>اعداد طبقة الاساس الحصوي القائمة</t>
  </si>
  <si>
    <t>Compaction of existing aggregate base course layer</t>
  </si>
  <si>
    <t>B1.02 41 00.2</t>
  </si>
  <si>
    <t>إزالة بردورات قائمه</t>
  </si>
  <si>
    <t>m</t>
  </si>
  <si>
    <t>Demolition of existing Kerbs</t>
  </si>
  <si>
    <t>B1.02 41 00.3</t>
  </si>
  <si>
    <t xml:space="preserve"> الأعمال الترابية و التسوية</t>
  </si>
  <si>
    <t>EARTHWORKS AND SITE GRADING</t>
  </si>
  <si>
    <t>31 22 00</t>
  </si>
  <si>
    <t>حفريات الطرق</t>
  </si>
  <si>
    <t>m3</t>
  </si>
  <si>
    <t xml:space="preserve">Excavation for cuttings </t>
  </si>
  <si>
    <t>B1.31 22 00.01</t>
  </si>
  <si>
    <t>ردميات الطرق</t>
  </si>
  <si>
    <t>Fill to the roads</t>
  </si>
  <si>
    <t>B1.31 22 00.02</t>
  </si>
  <si>
    <t>طبقة القاعدة</t>
  </si>
  <si>
    <t>Subgrade</t>
  </si>
  <si>
    <t>B1.31 22 00.03</t>
  </si>
  <si>
    <t>طبقة أساس حصوية</t>
  </si>
  <si>
    <t>AGGREGATE BASE COURSE</t>
  </si>
  <si>
    <t>32 11 23</t>
  </si>
  <si>
    <t>Aggregate base course</t>
  </si>
  <si>
    <t>B1.32 11 23.01</t>
  </si>
  <si>
    <t xml:space="preserve">الإنشاء البيتوميني </t>
  </si>
  <si>
    <t>BITUMINOUS CONSTRUCTION</t>
  </si>
  <si>
    <t>32 11 26</t>
  </si>
  <si>
    <t>الطبقة الأساس البيتومينية (تدرج 1 - صنف أ)، شاملاً الطبقة اللاصقة (MC1) &amp; (RC2) .</t>
  </si>
  <si>
    <t>Bituminous base course (Grading I - Class A), including Prime Coat (MC1) &amp; (RC2).</t>
  </si>
  <si>
    <t>B1.32 11 26.02</t>
  </si>
  <si>
    <t>طبقة السطح العليا</t>
  </si>
  <si>
    <t>ASPHALT WEARING COURSE</t>
  </si>
  <si>
    <t>32 12 16</t>
  </si>
  <si>
    <t>طبقة السطح العليا من الخرسانة البيتومينية (تدرج 1 - صنف أ) شاملاً الطبقة اللاصقة (RC2) .</t>
  </si>
  <si>
    <t>Bituminous concrete wearing course, (Grading I - Class A), including tack coat (RC2).</t>
  </si>
  <si>
    <t>B1.32 12 16.01</t>
  </si>
  <si>
    <t>بردورات مسبقة الصب</t>
  </si>
  <si>
    <t>PRECAST CONCRETE CURB</t>
  </si>
  <si>
    <t>32 14 13</t>
  </si>
  <si>
    <t>بردورات نوع (K1A)</t>
  </si>
  <si>
    <t>Concrete curb, Type (K1A)</t>
  </si>
  <si>
    <t>B1.32 14 13.01</t>
  </si>
  <si>
    <t>بردورات نوع (K1B)</t>
  </si>
  <si>
    <t>Concrete curb, Type (K1B)</t>
  </si>
  <si>
    <t>B1.32 14 13.02</t>
  </si>
  <si>
    <t>بردورات نوع (K2)</t>
  </si>
  <si>
    <t>Concrete curb, Type (K2)</t>
  </si>
  <si>
    <t>B1.32 14 13.03</t>
  </si>
  <si>
    <t>يتم ترحيل الطرق  - إلى التجميع</t>
  </si>
  <si>
    <t>ريال سعودي</t>
  </si>
  <si>
    <t>CARRIED TO ROADS - COLLECTION</t>
  </si>
  <si>
    <t>العلامات الأرضية</t>
  </si>
  <si>
    <t>PAVEMENT MARKINGS</t>
  </si>
  <si>
    <t>32 17 23</t>
  </si>
  <si>
    <t>دهان ثرموبلاستيك (أبيض / أصفر)</t>
  </si>
  <si>
    <t>Thermoplastic pavement marking (White/Yellow)</t>
  </si>
  <si>
    <t>32 17 23.01</t>
  </si>
  <si>
    <t>دهانات مرورية بيضاء عاكسة بلاستيكية حرارية</t>
  </si>
  <si>
    <t>m²</t>
  </si>
  <si>
    <t xml:space="preserve">Retroreflective Thermoplastic White Traffic </t>
  </si>
  <si>
    <t>B1.32 17 23.01.01</t>
  </si>
  <si>
    <t>دهانات مرورية صفراء عاكسة بلاستيكية حرارية</t>
  </si>
  <si>
    <t>Retroreflective Thermoplastic Yellow Traffic</t>
  </si>
  <si>
    <t>B1.32 17 23.01.02</t>
  </si>
  <si>
    <t xml:space="preserve"> اللوحات الإرشادية للطرق </t>
  </si>
  <si>
    <t>TRAFFIC SIGNAGE</t>
  </si>
  <si>
    <t>10 14 53</t>
  </si>
  <si>
    <t>لوحات مرورية  المثبتة بالأرض مصنوعة من ألواح ألومنيوم مع حواملها القابلة للإنفصال بالقاعدة مكونة من لوحة مروريه وعمود واحد مع كافة الاكسسورات وكل ما يلزم حسب المخططات والمواصفات.</t>
  </si>
  <si>
    <t>Traffic signs,  ground mounted, 1 Sheet Alumenium, (breakaway) Single post, with all accessories according to the drawings and specifications.</t>
  </si>
  <si>
    <t>B1.10 14 53.01</t>
  </si>
  <si>
    <t>لوحات مرورية المثبتة بالأرض مصنوعة من ألواح ألومنيوم مع حواملها القابلة للإنفصال بالقاعدة مكونة من لوحتين مروريتين وعمود واحد مع كافة الاكسسورات وكل ما يلزم حسب المخططات والمواصفات.</t>
  </si>
  <si>
    <t>Traffic signs,  ground mounted, 2 Sheet Alumenium, (breakaway) Single post, with all accessories according to the drawings and specifications.</t>
  </si>
  <si>
    <t>B1.10 14 53.02</t>
  </si>
  <si>
    <t xml:space="preserve"> لوحات مرورية مصنوعة من ألواح الإلمنيوم مع حواملها (قابلة للانفصال بالقاعدة) مكونة من لوحه مروريه وعمودين مع كافات الاكسسورات، وكل ما يلزم حسب المخططات والمواصفات.</t>
  </si>
  <si>
    <t>Traffic signs, ground mounted, Sheet Alumenium, (breakaway) Double post with all accessories according to the drawings and specifications.</t>
  </si>
  <si>
    <t>B1.10 14 53.03</t>
  </si>
  <si>
    <t>علامات أرضية بارزة عاكسة (نوع - أ)</t>
  </si>
  <si>
    <t>Retroreflective raised pavement markers (Type A)</t>
  </si>
  <si>
    <t>B1.10 14 53.04</t>
  </si>
  <si>
    <t>علامات أرضية بارزة مصنوعة من السيراميك</t>
  </si>
  <si>
    <t>Ceramic raised pavement markers</t>
  </si>
  <si>
    <t>B1.10 14 53.05</t>
  </si>
  <si>
    <t>علامات أرضية مضيئة تعمل بالطاقة الشمسية (عيون القط)</t>
  </si>
  <si>
    <t>Solar powered lighting cateyes pavement markers</t>
  </si>
  <si>
    <t>B1.10 14 53.06</t>
  </si>
  <si>
    <t xml:space="preserve"> خندق كابل الجهد المتوسط</t>
  </si>
  <si>
    <t>MEDIUM VOLTAGE CABLE TRENCH</t>
  </si>
  <si>
    <t>31 23 00</t>
  </si>
  <si>
    <t xml:space="preserve">حفر خندق كابل بعرض 40 سم وعمق 80 سم يسع لعدد (1) كابل  </t>
  </si>
  <si>
    <t>m³</t>
  </si>
  <si>
    <t>Excavation for Trench size 40cm wide and 80cm deep (for 1 cable)</t>
  </si>
  <si>
    <t>B2.31 23 00.01</t>
  </si>
  <si>
    <t xml:space="preserve">حفر خندق كابل بعرض 60 سم وعمق 80 سم يسع لعدد (2) كابل    </t>
  </si>
  <si>
    <t>Excavation for Trench size 60cm wide and 80cm deep ( for  2 cables)</t>
  </si>
  <si>
    <t>B2.31 23 00.02</t>
  </si>
  <si>
    <t xml:space="preserve">حفر خندق كابل بعرض 90 سم وعمق 80 سم يسع لعدد (3) كابل    </t>
  </si>
  <si>
    <t xml:space="preserve">Excavation for Trench size 90cm wide and 80cm deep ( for 3 cables) </t>
  </si>
  <si>
    <t>B2.31 23 00.03</t>
  </si>
  <si>
    <t>B2.31 23 00.04</t>
  </si>
  <si>
    <t xml:space="preserve">حفر خندق كابل بعرض 150 سم وعمق 80 سم يسع لعدد (5) كابل    </t>
  </si>
  <si>
    <t xml:space="preserve">Excavation for Trench size 150 cm wide and 80 cm deep ( for 5 cables) </t>
  </si>
  <si>
    <t>B2.31 23 00.05</t>
  </si>
  <si>
    <t xml:space="preserve">حفر خندق كابل بعرض 180 سم وعمق 80 سم يسع لعدد (6) كابل    </t>
  </si>
  <si>
    <t xml:space="preserve">Excavation for Trench size 180 cm wide and 80 cm deep ( for 6 cables) </t>
  </si>
  <si>
    <t>عبارات كابلات الجهد المتوسط</t>
  </si>
  <si>
    <t>MEDIUM VOLTAGE CABLES DUCT BANKS</t>
  </si>
  <si>
    <t>33 71 19</t>
  </si>
  <si>
    <t>عبارة  لعدد ( 2 ) ماسورة</t>
  </si>
  <si>
    <t>Duct bank 2 way</t>
  </si>
  <si>
    <t>B2.33 71 19.01</t>
  </si>
  <si>
    <t>عبارة لعدد (4) ماسورة</t>
  </si>
  <si>
    <t>Duct bank 4 way</t>
  </si>
  <si>
    <t>B2.33 71 19.02</t>
  </si>
  <si>
    <t>-</t>
  </si>
  <si>
    <t>B2.33 71 19.03</t>
  </si>
  <si>
    <t>B2.33 71 19.04</t>
  </si>
  <si>
    <t xml:space="preserve"> كيابل الجهد المتوسط </t>
  </si>
  <si>
    <t>MEDIUM VOLTAGE CABLES</t>
  </si>
  <si>
    <t>26 05 13.16</t>
  </si>
  <si>
    <t xml:space="preserve">كيبل جهد 15 ك.ف.500*3C مم2  AL/ XLPE/ LLDPE غير مسلح </t>
  </si>
  <si>
    <t>Cable: 15KV 3Cx500mm² AL/XLPE/LLDPE unarmored</t>
  </si>
  <si>
    <t>B2.26.05.13.16.01</t>
  </si>
  <si>
    <t>كابل نحاس أحادي القلب جهد 15 ك.ف غير مسلح (3x1Cx50mm²,Cu/LLDPE/PVC).</t>
  </si>
  <si>
    <t>Single Core Cables, Copper, 15kV (3x1Cx50mm²,Cu/LLDPE/PVC).</t>
  </si>
  <si>
    <t>B2.26.05.13.16.02</t>
  </si>
  <si>
    <t>وصلات كيابل مستقيمة جهد 15 ك.ف. 3C x 500 مم2  Al /XLPE/LLDPE غير مسلح</t>
  </si>
  <si>
    <t>Straight joints cables for 15KV 3x500mm² AL/XLPE/LLDPE unarmored</t>
  </si>
  <si>
    <t>B2.26.05.13.16.03</t>
  </si>
  <si>
    <t xml:space="preserve">نهاية كابل جهد 15 ك.ف. 3C x 500 مم2 Al /XLPE/LLDPE </t>
  </si>
  <si>
    <t>Cable Termination for 15KV 3Cx500mm² AL/XLPE/LLDPE</t>
  </si>
  <si>
    <t>B2.26.05.13.16.04</t>
  </si>
  <si>
    <t>يتم ترحيل شبكة التوزيع الكهربائية  - إلى التجميع</t>
  </si>
  <si>
    <t>CARRIED TO ELECTRICAL DISTRIBUTION NETWORK - COLLECTION</t>
  </si>
  <si>
    <t xml:space="preserve">مفاتيح الجهد المتوسط   </t>
  </si>
  <si>
    <t>MEDIUM VOLTAGE SWITCHGEARS</t>
  </si>
  <si>
    <t>26 13 00</t>
  </si>
  <si>
    <t xml:space="preserve">مفتاح جهد متوسط (13.8 ك.ف) (وحدة الربط الحلقي) لنقاط الفتح بين المغذيات (NOP) من النوع الخارجي طبقاً لمواصفات الشركة السعودية للكهرباء ومتطلباتها </t>
  </si>
  <si>
    <t>Normally Open Point  (R M U) 13.8 kv for Outdoor type according to the Saudi Electric Company specifications and requirements</t>
  </si>
  <si>
    <t>B2.26 13 00.01</t>
  </si>
  <si>
    <t>إنارة الطرق</t>
  </si>
  <si>
    <t>ROAD  LIGHTING</t>
  </si>
  <si>
    <t xml:space="preserve">محطات الإنارة </t>
  </si>
  <si>
    <t>STREET LIGHTING SUB-STATION</t>
  </si>
  <si>
    <t>26 11 16</t>
  </si>
  <si>
    <t xml:space="preserve">محطة مصندقة  13.8/0.4  ك ف ،  500 ك.ف .ا, شاملة القواعد الخرسانية والسياج .حسب مواصفات ومعايير شركة الكهرباء </t>
  </si>
  <si>
    <t>Unit Substation 13.8/0.4 K V, 500kVA ,Including concrete foundations and fencing,  According to the specifications and standards of SEC</t>
  </si>
  <si>
    <t>B2.26 11 16.01</t>
  </si>
  <si>
    <t xml:space="preserve">وحدة الجهد المتوسط الحلقية الالية 15 ك ف , RMU.  حسب مواصفات ومعايير شركة الكهرباء </t>
  </si>
  <si>
    <t>Ring Main Unit RMU, 15 KV, According to the specifications and standards of SEC</t>
  </si>
  <si>
    <t>B2.26 11 16.04</t>
  </si>
  <si>
    <t xml:space="preserve">كابلات الضغط المنخفض </t>
  </si>
  <si>
    <t>LOW VOLTAGE CABLES</t>
  </si>
  <si>
    <t>26 05 19</t>
  </si>
  <si>
    <t>كابل الومنيوم, (4Cx185mm²,AL/XLPE/PVC).</t>
  </si>
  <si>
    <t>Cables, Aluminium, (4Cx185mm²,AL/XLPE/PVC).</t>
  </si>
  <si>
    <t>B2.26 05 19.01</t>
  </si>
  <si>
    <t>كابل نحاس, (4Cx50mm²,Cu/XLPE/SWA/PVC + 1x25mm² PVC/ECC).</t>
  </si>
  <si>
    <t>Cables, Copper, (4Cx50mm²,Cu/XLPE/SWA/PVC + 1x25mm² PVC/ECC).</t>
  </si>
  <si>
    <t>B2.26 05 19.02</t>
  </si>
  <si>
    <t>كابل نحاس, (4Cx95mm²,Cu/XLPE/SWA/PVC + 1x50mm² PVC/ECC).</t>
  </si>
  <si>
    <t>Cables, Copper, (4Cx95mm²,Cu/XLPE/SWA/PVC + 1x50mm² PVC/ECC).</t>
  </si>
  <si>
    <t>B2.26 05 19.03</t>
  </si>
  <si>
    <t>كابل نحاس, (4Cx16mm²,Cu/XLPE/SWA/PVC +1x10mm² PVC/PVC)</t>
  </si>
  <si>
    <t>Cables, Copper, (4Cx16mm²,Cu/XLPE/SWA/PVC +1x10mm² PVC/PVC)</t>
  </si>
  <si>
    <t>B2.26 05 19.04</t>
  </si>
  <si>
    <t>لوحات توزيع الجهد المنخفض</t>
  </si>
  <si>
    <t>LOW VOLTAGE DISTRIBUTION PANEL</t>
  </si>
  <si>
    <t>26 27 33</t>
  </si>
  <si>
    <t xml:space="preserve">كابينه توزيع الجهد المنخفض Main: 100A, MCCB </t>
  </si>
  <si>
    <t>100A MCCB Low Voltage Distribution Cabinet.</t>
  </si>
  <si>
    <t>B2.26 27 33.01</t>
  </si>
  <si>
    <t>أعمدة إنارة</t>
  </si>
  <si>
    <t xml:space="preserve">LIGHTING POLES </t>
  </si>
  <si>
    <t>26 56 19</t>
  </si>
  <si>
    <t>أعمدة أنارة مع ذراعين ، إرتفاع 16 متر،  تشمل علبة توزيع الطاقة والكوابل، والقاعدة الخرسانية</t>
  </si>
  <si>
    <t>Lighting poles with double arm, height of  ( 16 ) meters, including the power distribution box,  cables , and RCC foundation.</t>
  </si>
  <si>
    <t>B2.26 56 19.01</t>
  </si>
  <si>
    <t>أعمدة أنارة مع ذراع واحد ، إرتفاع 16 متر،  تشمل علبة توزيع الطاقة والكوابل، والقاعدة الخرسانية</t>
  </si>
  <si>
    <t>Lighting poles with single arm, height of  ( 16 ) meters, including the power distribution box,  cables , and RCC foundation.</t>
  </si>
  <si>
    <t>B2.26 56 19.02</t>
  </si>
  <si>
    <t>أعمدة أنارة مع ذراع واحد ، إرتفاع 12 متر،  تشمل علبة توزيع الطاقة والكوابل، والقاعدة الخرسانية</t>
  </si>
  <si>
    <t>Lighting poles with single arm, height of  ( 12 ) meters, including the power distribution box, cables , and RCC foundation.</t>
  </si>
  <si>
    <t>B2.26 56 19.03</t>
  </si>
  <si>
    <t xml:space="preserve">وحدات إنارة الشوارع </t>
  </si>
  <si>
    <t>STREET LIGHTING LUMINAIRE</t>
  </si>
  <si>
    <t>وحدة إنارة LED نظام اضاءة بمخرج ≥ 50000 lumen كاملة مع جهاز التحكم والمصباح ، (305) واط, 230 فولت, 60 هرتز .</t>
  </si>
  <si>
    <t>Street Lighting ( LED) Luminaire,of Output≥ 50000 lumen complete with control gear and lamp, 305 WATT, 230 Volt, 60 HZ</t>
  </si>
  <si>
    <t>B2.26.56.19.04</t>
  </si>
  <si>
    <t>وحدة إنارة LED نظام اضاءة بمخرج ≥ 26000 lumen  كاملة مع جهاز التحكم والمصباح ، (154) واط, 230 فولت, 60 هرتز .</t>
  </si>
  <si>
    <t>Street Lighting ( LED) Luminaire,of Output≥ 26000 lumen complete with control gear and lamp, 154 WATT, 230 Volt, 60 HZ</t>
  </si>
  <si>
    <t>B2.26.56.19.05</t>
  </si>
  <si>
    <t>وحدة إنارة LED نظام اضاءة بمخرج ≥ 19000 lumen  كاملة مع جهاز التحكم والمصباح ، (114) واط, 230 فولت, 60 هرتز .</t>
  </si>
  <si>
    <t>Street Lighting ( LED) Luminaire,of Output≥ 19000 lumen complete with control gear and lamp, 114 WATT, 230 Volt, 60 HZ</t>
  </si>
  <si>
    <t>B2.26.56.19.06</t>
  </si>
  <si>
    <t xml:space="preserve"> نظام التاريض </t>
  </si>
  <si>
    <t xml:space="preserve">EARTHING  SYSTEM </t>
  </si>
  <si>
    <t>26 05 26</t>
  </si>
  <si>
    <t xml:space="preserve"> </t>
  </si>
  <si>
    <t>يشمل تأريض الأعمدة والصوارى وكبائن التغذية ومحطة التوزيع ووحدات الربط الحلقي  ومغذيات الجهد المنخفض لدوائر الإنارة وعداد قياس الطاقة.</t>
  </si>
  <si>
    <t xml:space="preserve">Including earthing of  lighting poles ,masts. feeder pillars , unit substations, RMU, L.V feeders and KWH meter. </t>
  </si>
  <si>
    <t>B2.26 05 26.01</t>
  </si>
  <si>
    <t xml:space="preserve">عبارات عبور كابلات الطرق </t>
  </si>
  <si>
    <t xml:space="preserve">ROAD CROSSING DUCTS </t>
  </si>
  <si>
    <t>عبارة طرق لكابلات إنارة شوارع ذات أثنين منفذ من مواسير بوليفنيل الكلوريد (2x100 مم)</t>
  </si>
  <si>
    <t>Road crossing ducts, 2 way (2 x 100mm PVC)</t>
  </si>
  <si>
    <t xml:space="preserve">لوحات الانارة وكبائن التوزيع </t>
  </si>
  <si>
    <t>LIGHTING PANELS</t>
  </si>
  <si>
    <t>26 24 16</t>
  </si>
  <si>
    <t>كبائن التوزيع لدوائر الانارة</t>
  </si>
  <si>
    <t xml:space="preserve">Street Lighting Feeder pillars </t>
  </si>
  <si>
    <t>B2.26 24 16.01</t>
  </si>
  <si>
    <t>توريد وتركيب جدار مع الإطار لتركيب عداد قياس الطاقة من بلوك خرساني حسب معايير ومواصفات الشركة السعودية للكهرباء.</t>
  </si>
  <si>
    <t>Supply and installation of concrete block wall including the frame and the concrete block wall for installation of KWH meter according to the standards and specifications of SEC.</t>
  </si>
  <si>
    <t>B2.26 24 16.02</t>
  </si>
  <si>
    <t xml:space="preserve">حفر سحب الكابلات </t>
  </si>
  <si>
    <t>DRAWPITS</t>
  </si>
  <si>
    <t xml:space="preserve">33 71 19.13 </t>
  </si>
  <si>
    <t xml:space="preserve">حفرة سحب مع غطاء حديد متوسط التحمل بأبعاد 600*600*1000 مم </t>
  </si>
  <si>
    <t>Drawpit with medium duty steel cover, size 600x600x1000mm</t>
  </si>
  <si>
    <t>B2.33 71 19.13.01</t>
  </si>
  <si>
    <t>TELECOMMUNICATIONS</t>
  </si>
  <si>
    <t>عبارات عبور كابلات الطرق من الخرسانة المسلحة</t>
  </si>
  <si>
    <t xml:space="preserve">ROAD CROSSING REINFORCED CONCRETE ENCASEMENT DUCTS </t>
  </si>
  <si>
    <t>عبارات عبور الطريق من المواسير البولي ايثلين 6 خطوط بقطر 50 مم</t>
  </si>
  <si>
    <t xml:space="preserve">6 way 50mm HDPE duct </t>
  </si>
  <si>
    <t>B2.33 71 19.05</t>
  </si>
  <si>
    <t>عبارات عبور كابلات الطرق من الخرسانة الغير مسلحة</t>
  </si>
  <si>
    <t xml:space="preserve">UNREINFORCED CONCRETE DUCTS </t>
  </si>
  <si>
    <t>B2.33 71 19.06</t>
  </si>
  <si>
    <t>DUCTS</t>
  </si>
  <si>
    <t>المواسير من البولي ايثلين 2 خطوط بقطر 32 مم</t>
  </si>
  <si>
    <t>2 x 32 mm diameter HDPE ducts</t>
  </si>
  <si>
    <t>B2.33 71 19.07</t>
  </si>
  <si>
    <t>غرف تفتيش (مانهولات)</t>
  </si>
  <si>
    <t>MANHOLES</t>
  </si>
  <si>
    <t>33 71 19.13</t>
  </si>
  <si>
    <t>غرفة تقتيش (مانهول) من النوع 1</t>
  </si>
  <si>
    <t>nr</t>
  </si>
  <si>
    <t>Manhole type 1</t>
  </si>
  <si>
    <t>B2.33.71.19.13.02</t>
  </si>
  <si>
    <t>غرفة تقتيش (مانهول) من النوع 2</t>
  </si>
  <si>
    <t xml:space="preserve">Manhole type 2 </t>
  </si>
  <si>
    <t>B2.33.71.19.13.03</t>
  </si>
  <si>
    <t>غرفة تقتيش (مانهول) من النوع 3</t>
  </si>
  <si>
    <t xml:space="preserve">Manhole type 3 </t>
  </si>
  <si>
    <t>B2.33.71.19.13.04</t>
  </si>
  <si>
    <t>شبكة مياه الشرب</t>
  </si>
  <si>
    <t>POTABLE WATER NETWORK</t>
  </si>
  <si>
    <t>أعمال المواسير - المواسير</t>
  </si>
  <si>
    <t>PIPEWORK-PIPES</t>
  </si>
  <si>
    <t xml:space="preserve">مواسير من البولي إيتلين العالي الكثافة PE 100 SDR 11 (PN 16 Bar) </t>
  </si>
  <si>
    <t>High Density Polyethylene pipes PE 100 SDR 11 (PN 16 Bar)</t>
  </si>
  <si>
    <t>33 14 13</t>
  </si>
  <si>
    <t>قطر 110 مم</t>
  </si>
  <si>
    <t>110mm Diameter</t>
  </si>
  <si>
    <t xml:space="preserve">عمق 0 - 1.5 م </t>
  </si>
  <si>
    <t xml:space="preserve">Depth: 0.0m - 1.5m  </t>
  </si>
  <si>
    <t>B3.33 14 13.01</t>
  </si>
  <si>
    <t xml:space="preserve">عمق 1.51 - 2.5 م </t>
  </si>
  <si>
    <t xml:space="preserve">Depth: 1.51m - 2.5m  </t>
  </si>
  <si>
    <t>B3.33 14 13.02</t>
  </si>
  <si>
    <t>عمق اكبر من 2.51 م</t>
  </si>
  <si>
    <t xml:space="preserve">Depth: Greater than 2.51m  </t>
  </si>
  <si>
    <t>B3.33 14 13.03</t>
  </si>
  <si>
    <t>قطر 160 مم</t>
  </si>
  <si>
    <t>160mm Diameter</t>
  </si>
  <si>
    <t>B3.33 14 13.04</t>
  </si>
  <si>
    <t>B3.33 14 13.05</t>
  </si>
  <si>
    <t>قطر 200 مم</t>
  </si>
  <si>
    <t>200mm Diameter</t>
  </si>
  <si>
    <t>B3.33 14 13.07</t>
  </si>
  <si>
    <t>B3.33 14 13.08</t>
  </si>
  <si>
    <t xml:space="preserve">عمق 2.51 - 3.5 م </t>
  </si>
  <si>
    <t xml:space="preserve">Depth: 2.51m - 3.5m  </t>
  </si>
  <si>
    <t>B3.33 14 13.09</t>
  </si>
  <si>
    <t>عمق اكبر من 3.51 م</t>
  </si>
  <si>
    <t xml:space="preserve">Depth: Greater than 3.51m  </t>
  </si>
  <si>
    <t>قطر 250 مم</t>
  </si>
  <si>
    <t>250mm Diameter</t>
  </si>
  <si>
    <t>B3.33 14 13.11</t>
  </si>
  <si>
    <t>B3.33 14 13.12</t>
  </si>
  <si>
    <t>B3.33 14 13.13</t>
  </si>
  <si>
    <t>B3.33 14 13.14</t>
  </si>
  <si>
    <t>يتم ترحيل شبكة مياه الشرب - إلى التجميع</t>
  </si>
  <si>
    <t>CARRIED TO POTABLE WATER NETWORK - COLLECTION</t>
  </si>
  <si>
    <t>قطر 315 مم</t>
  </si>
  <si>
    <t>315mm Diameter</t>
  </si>
  <si>
    <t>B3.33 14 13.15</t>
  </si>
  <si>
    <t>B3.33 14 13.16</t>
  </si>
  <si>
    <t>B3.33 14 13.17</t>
  </si>
  <si>
    <t>قطر 355 مم</t>
  </si>
  <si>
    <t>355mm Diameter</t>
  </si>
  <si>
    <t>B3.33 14 13.18</t>
  </si>
  <si>
    <t>عمق اكبر من 1.51 م</t>
  </si>
  <si>
    <t xml:space="preserve">Depth: Greater than 1.51m  </t>
  </si>
  <si>
    <t>B3.33 14 13.19</t>
  </si>
  <si>
    <t xml:space="preserve"> تغليف خرسانية للمواسير</t>
  </si>
  <si>
    <t>Pipe Encasements,</t>
  </si>
  <si>
    <t>33 14 11</t>
  </si>
  <si>
    <t xml:space="preserve"> تغليف خرسانية لمواسير قطر 160 مم </t>
  </si>
  <si>
    <t xml:space="preserve">Pipe encasement diameter 160 mm </t>
  </si>
  <si>
    <t>B3.33 14 11.01</t>
  </si>
  <si>
    <t xml:space="preserve"> تغليف خرسانية لمواسير قطر 200 مم </t>
  </si>
  <si>
    <t xml:space="preserve">Pipe encasement diameter 200 mm </t>
  </si>
  <si>
    <t>B3.33 14 11.02</t>
  </si>
  <si>
    <t xml:space="preserve"> تغليف خرسانية لمواسير قطر 250 مم </t>
  </si>
  <si>
    <t xml:space="preserve">Pipe encasement diameter 250 mm </t>
  </si>
  <si>
    <t>B3.33 14 11.03</t>
  </si>
  <si>
    <t xml:space="preserve"> تغليف خرسانية لمواسير قطر 315 مم </t>
  </si>
  <si>
    <t xml:space="preserve">Pipe encasement diameter 315 mm </t>
  </si>
  <si>
    <t>B3.33 14 11.04</t>
  </si>
  <si>
    <t xml:space="preserve"> تغليف خرسانية لمواسير قطر 355 مم </t>
  </si>
  <si>
    <t xml:space="preserve">Pipe encasement diameter 355 mm </t>
  </si>
  <si>
    <t>B3.33 14 11.05</t>
  </si>
  <si>
    <t xml:space="preserve"> أعمال المواسير - الصمامات</t>
  </si>
  <si>
    <t xml:space="preserve"> PIPEWORK -  VALVES </t>
  </si>
  <si>
    <t xml:space="preserve">الصمامات </t>
  </si>
  <si>
    <t xml:space="preserve">Valves </t>
  </si>
  <si>
    <t>33 14 19</t>
  </si>
  <si>
    <t>الصمام البوابي  (مدفون)</t>
  </si>
  <si>
    <t>Gate (Sluice) valves (Direct buried)</t>
  </si>
  <si>
    <t>صمام قفل بوابي بقطر 150 مم على خط مواسير بقطر160 مم .</t>
  </si>
  <si>
    <t>Gate valves dia (150) mm on pipe dia (160) mm .</t>
  </si>
  <si>
    <t>B3.33 14 19.01</t>
  </si>
  <si>
    <t>صمام قفل بوابي بقطر 200 مم على خط مواسير بقطر200 مم .</t>
  </si>
  <si>
    <t>Gate valves dia (200) mm on pipe dia (200) mm .</t>
  </si>
  <si>
    <t>B3.33 14 19.02</t>
  </si>
  <si>
    <t>صمام قفل بوابي بقطر 250 مم على خط مواسير بقطر250 مم .</t>
  </si>
  <si>
    <t>Gate valves dia (250) mm on pipe dia (250) mm .</t>
  </si>
  <si>
    <t>B3.33 14 19.03</t>
  </si>
  <si>
    <t xml:space="preserve">صمامات الفراشة </t>
  </si>
  <si>
    <t xml:space="preserve">Butterfly valves </t>
  </si>
  <si>
    <t>صمام فراشة بقطر 300 مم على خط مواسير بقطر315 مم .</t>
  </si>
  <si>
    <t>Butterfly valves with dia (300) mm on pipe dia (315) mm .</t>
  </si>
  <si>
    <t>B3.33 14 19.04</t>
  </si>
  <si>
    <t>صمام فراشة بقطر 350 مم على خط مواسير بقطر355 مم .</t>
  </si>
  <si>
    <t>Butterfly valves with dia (350) mm on pipe dia (355) mm .</t>
  </si>
  <si>
    <t>B3.33 14 19.05</t>
  </si>
  <si>
    <t xml:space="preserve">صمام التنظيف (الغسيل) </t>
  </si>
  <si>
    <t>Wash-out Valves</t>
  </si>
  <si>
    <t>محابس غسيل بقطر 100 مم على خط مواسير بقطر160 مم .</t>
  </si>
  <si>
    <t>Wash out valve with dia 100 mm on pipe dia (160) mm .</t>
  </si>
  <si>
    <t>B3.33 14 19.06</t>
  </si>
  <si>
    <t>محابس غسيل بقطر 100 مم على خط مواسير بقطر200 مم .</t>
  </si>
  <si>
    <t>Wash out valve with dia 100 mm on pipe dia (200) mm .</t>
  </si>
  <si>
    <t>B3.33 14 19.07</t>
  </si>
  <si>
    <t>محابس غسيل بقطر 100 مم على خط مواسير بقطر250 مم .</t>
  </si>
  <si>
    <t>Wash out valve with dia 100 mm on pipe dia (250) mm .</t>
  </si>
  <si>
    <t>B3.33 14 19.08</t>
  </si>
  <si>
    <t>محابس غسيل بقطر 100 مم على خط مواسير بقطر315 مم .</t>
  </si>
  <si>
    <t>Wash out valve with dia 100 mm on pipe dia (315) mm .</t>
  </si>
  <si>
    <t>B3.33 14 19.09</t>
  </si>
  <si>
    <t xml:space="preserve"> صمامات الهواء</t>
  </si>
  <si>
    <t>Air Valves</t>
  </si>
  <si>
    <t>محابس هواء بقطر 50 مم على خط مواسير بقطر 160 مم.</t>
  </si>
  <si>
    <t>Air valves with dia 50 mm on pipe dia (160) mm.</t>
  </si>
  <si>
    <t>B3.33 14 19.10</t>
  </si>
  <si>
    <t>محابس هواء بقطر 50 مم على خط مواسير بقطر 200 مم.</t>
  </si>
  <si>
    <t>Air valves with dia 50 mm on pipe dia (200) mm.</t>
  </si>
  <si>
    <t>B3.33 14 19.11</t>
  </si>
  <si>
    <t>محابس هواء بقطر 50 مم على خط مواسير بقطر 250 مم.</t>
  </si>
  <si>
    <t>Air valves with dia 50 mm on pipe dia (250) mm.</t>
  </si>
  <si>
    <t>B3.33 14 19.12</t>
  </si>
  <si>
    <t>فوهات حريق</t>
  </si>
  <si>
    <t xml:space="preserve">Fire Hydrant </t>
  </si>
  <si>
    <t>فوهة حريق 3 مخارج (مخرجين قياس 2.5 بوصة ومخرج قياس 4 بوصة) على شكل اسطوانة مفرغة جافة قابلة للإنفصال.</t>
  </si>
  <si>
    <t>3-outlet fire hydrant (2 x 2.5 inch and 1 x 4.5 inch) in the form of a separate dry vacuum cylinder</t>
  </si>
  <si>
    <t>B3.33 14 19.13</t>
  </si>
  <si>
    <t xml:space="preserve"> أعمال المواسير - غرف تفتيش الصمامات - الأعمال المدنية</t>
  </si>
  <si>
    <t>PIPEWORK-Valve chambers - Civil Works</t>
  </si>
  <si>
    <t xml:space="preserve">غرف تفتيش للصمامات  </t>
  </si>
  <si>
    <t>Valve chambers</t>
  </si>
  <si>
    <t>B3.33 14 13</t>
  </si>
  <si>
    <t xml:space="preserve">غرفة على خط أنبوب بقطر 315 مم  </t>
  </si>
  <si>
    <t>Chamber at pipe 315 mm Dia</t>
  </si>
  <si>
    <t xml:space="preserve">غرفة على خط أنبوب بقطر 355 مم   </t>
  </si>
  <si>
    <t>Chamber at pipe 355 mm Dia</t>
  </si>
  <si>
    <t>غرف تفتيش للتنظيف (الغسيل)</t>
  </si>
  <si>
    <t xml:space="preserve">Wash out chambers </t>
  </si>
  <si>
    <t xml:space="preserve">غرفة تنظيف على خط مواسير بقطر 160 مم </t>
  </si>
  <si>
    <t xml:space="preserve">Wash out chamber; on 160 mm dia pipeline </t>
  </si>
  <si>
    <t xml:space="preserve">غرفة تنظيف على خط مواسير بقطر 200 مم </t>
  </si>
  <si>
    <t xml:space="preserve">Wash out chamber; on 200 mm dia pipeline </t>
  </si>
  <si>
    <t>غرفة تنظيف على خط مواسير بقطر 250 مم</t>
  </si>
  <si>
    <t xml:space="preserve">Wash out chamber; on 250 mm dia pipeline </t>
  </si>
  <si>
    <t>غرفة تنظيف على خط مواسير بقطر 315 مم</t>
  </si>
  <si>
    <t xml:space="preserve">Wash out chamber; on 315 mm dia pipeline </t>
  </si>
  <si>
    <t>B3.33 14 13.06</t>
  </si>
  <si>
    <t xml:space="preserve">غرف صمامات الهواء </t>
  </si>
  <si>
    <t xml:space="preserve">Air Valve chambers </t>
  </si>
  <si>
    <t xml:space="preserve">غرفة صمام الهواء على خط مواسير بقطر 160 مم </t>
  </si>
  <si>
    <t>Air valve chamber; on 160 mm dia pipeline</t>
  </si>
  <si>
    <t xml:space="preserve">غرفة صمام الهواء على خط مواسير بقطر 200 مم </t>
  </si>
  <si>
    <t xml:space="preserve">Air valve chamber; on 200 mm dia pipeline </t>
  </si>
  <si>
    <t xml:space="preserve">غرفة صمام الهواء على خط مواسير بقطر 250 مم </t>
  </si>
  <si>
    <t xml:space="preserve">Air valve chamber; on 250 mm dia pipeline </t>
  </si>
  <si>
    <t>الوصلات القاطعة للشوارع</t>
  </si>
  <si>
    <t>وصله HDPE قاطعة للشوارع بقطر 160 مم (تشمل أغطية النهايات, محبس العزل, الخ...)</t>
  </si>
  <si>
    <t>HDPE road croosing with dia 160 mm (Including end cap, isolation valve, etc...)</t>
  </si>
  <si>
    <t>B3.33 71 19.01</t>
  </si>
  <si>
    <t>أعمال الهدم والإزالات</t>
  </si>
  <si>
    <t>Demolition works</t>
  </si>
  <si>
    <t>33 05 04</t>
  </si>
  <si>
    <t>إزالة ماسورة قطر 200 مم</t>
  </si>
  <si>
    <t xml:space="preserve">Removal of Pipe diameter 200 mm </t>
  </si>
  <si>
    <t>B3.33 05 04.01</t>
  </si>
  <si>
    <t>إزالة ماسورة قطر 500 مم</t>
  </si>
  <si>
    <t xml:space="preserve">Removal of Pipe diameter 500 mm </t>
  </si>
  <si>
    <t>B3.33 05 04.02</t>
  </si>
  <si>
    <t>شبكة الري</t>
  </si>
  <si>
    <t>TSE NETWORK</t>
  </si>
  <si>
    <t xml:space="preserve"> PIPEWORK-PIPES</t>
  </si>
  <si>
    <t>High Density Polyethylene pipes PE 100 SDR 11 ( PN 16 Bar)</t>
  </si>
  <si>
    <t>33 31 00</t>
  </si>
  <si>
    <t>B4.33 31 00.01</t>
  </si>
  <si>
    <t>Depth: 1.51m - 2.5m</t>
  </si>
  <si>
    <t>B4.33 31 00.02</t>
  </si>
  <si>
    <t>B4.33 31 00.03</t>
  </si>
  <si>
    <t>B4.33 31 00.04</t>
  </si>
  <si>
    <t>B4.33 31 00.05</t>
  </si>
  <si>
    <t xml:space="preserve">عمق 1.50 - 2.5 م </t>
  </si>
  <si>
    <t>Depth: 1.50m - 2.5m</t>
  </si>
  <si>
    <t>B4.33 31 00.06</t>
  </si>
  <si>
    <t>B4.33 31 00.07</t>
  </si>
  <si>
    <t>B4.33 31 00.08</t>
  </si>
  <si>
    <t>B4.33 31 00.09</t>
  </si>
  <si>
    <t>B4.33 31 00.10</t>
  </si>
  <si>
    <t xml:space="preserve">مجاري تمديدات انابيب الري من نوع  uPVC من الفئة 4 </t>
  </si>
  <si>
    <t xml:space="preserve">Class 4 uPVC irrigation ducts </t>
  </si>
  <si>
    <t>32 81 11</t>
  </si>
  <si>
    <t>Pipe with diameter 200 mm.</t>
  </si>
  <si>
    <t>B4.32 81 11.01</t>
  </si>
  <si>
    <t>يتم ترحيل شبكة مياه المعالجة - إلى التجميع</t>
  </si>
  <si>
    <t>CARRIED TO TSE NETWORK - COLLECTION</t>
  </si>
  <si>
    <t>مواسير تغليف خرسانية</t>
  </si>
  <si>
    <t>B4.33 14 11</t>
  </si>
  <si>
    <t>تغليف خرساني لمواسير قطر 110 مم</t>
  </si>
  <si>
    <t>Pipe encasement dia 110 mm</t>
  </si>
  <si>
    <t>B4.33 14 11.01</t>
  </si>
  <si>
    <t>تغليف خرساني لمواسير قطر 160 مم</t>
  </si>
  <si>
    <t>Pipe encasement dia 160 mm</t>
  </si>
  <si>
    <t>B4.33 14 11.02</t>
  </si>
  <si>
    <t>تغليف خرساني لمواسير قطر 200 مم</t>
  </si>
  <si>
    <t>Pipe encasement dia 200 mm</t>
  </si>
  <si>
    <t>B4.33 14 11.03</t>
  </si>
  <si>
    <t>محابس قفل بوابي بقطر 100 مم على خط مواسير بقطر110 مم .</t>
  </si>
  <si>
    <t>Gate valves dia (100) mm on pipe dia (110) mm .</t>
  </si>
  <si>
    <t>B4.33 14 19.01</t>
  </si>
  <si>
    <t>محابس قفل بوابي بقطر 150 مم على خط مواسير بقطر160 مم .</t>
  </si>
  <si>
    <t>B4.33 14 19.02</t>
  </si>
  <si>
    <t xml:space="preserve">محابس قفل بوابي بقطر 200 مم على خط مواسير بقطر200 مم . </t>
  </si>
  <si>
    <t>B4.33 14 19.03</t>
  </si>
  <si>
    <t>محابس غسيل بقطر 100 مم على خط مواسير بقطر110 مم .</t>
  </si>
  <si>
    <t>Wash out valve with dia 100 mm on pipe dia (110) mm .</t>
  </si>
  <si>
    <t>B4.33 14 19.04</t>
  </si>
  <si>
    <t>محابس هواء بقطر 50 مم على خط مواسير بقطر110 مم .</t>
  </si>
  <si>
    <t>Air valves with dia 50 mm on pipe dia (110) mm .</t>
  </si>
  <si>
    <t>B4.33 14 19.05</t>
  </si>
  <si>
    <t>B4.33 14 13</t>
  </si>
  <si>
    <t>غرفة تنظيف على خط مواسير بقطر 110 مم</t>
  </si>
  <si>
    <t xml:space="preserve">Wash out chamber; on 110 mm dia pipeline </t>
  </si>
  <si>
    <t>B4.33 14 13.01</t>
  </si>
  <si>
    <t xml:space="preserve">غرفة صمام الهواء على خط مواسير بقطر 110 مم </t>
  </si>
  <si>
    <t>Air valve chamber; on 110 mm dia pipeline</t>
  </si>
  <si>
    <t>B4.33 14 13.02</t>
  </si>
  <si>
    <t>32 84 00</t>
  </si>
  <si>
    <t>وصله HDPE قاطعة للشوارع بقطر 110 مم (تشمل أغطية النهايات, محبس العزل, الخ...)</t>
  </si>
  <si>
    <t>HDPE road croosing with dia 110 mm (Including end cap, isolation valve, etc...)</t>
  </si>
  <si>
    <t>B4.32 84 00.01</t>
  </si>
  <si>
    <t>كابلات الري</t>
  </si>
  <si>
    <t>Irrigation Cables</t>
  </si>
  <si>
    <t>32 80 00</t>
  </si>
  <si>
    <t>كابل مزدوج مبروم 12 AWG بين الصمامات وأجهزة التحكم ، يجب سحب الكابلات من خلال مواسير 32Ø UPVC و صندوق صمام دائري كل 100 متر  للفحص</t>
  </si>
  <si>
    <t>Decoder cables 12 AWG between valves and controllers, The cables shall be pulled through 32Ø UPVC conduit and inspection 10" round valve box every 100 meters, as per standard specification and drawings</t>
  </si>
  <si>
    <t>B4.32 80 00.01</t>
  </si>
  <si>
    <t>شبكة الصرف الصحي</t>
  </si>
  <si>
    <t>SEWERAGE NETWORK</t>
  </si>
  <si>
    <t xml:space="preserve"> أعمال المواسير - المواسير</t>
  </si>
  <si>
    <t>مواسير GRP:
الصلابة 5000 حتى عمق 3.5 م
الصلابة 10000 لأي عمق أكثر من 3.5 م</t>
  </si>
  <si>
    <t>Glass Reinforced Plastic (GRP):
SN 5000 up to depth 3.5 m
SN 10000 depth more than 3.5 m</t>
  </si>
  <si>
    <t>قطر 150 مم</t>
  </si>
  <si>
    <t>150mm Diameter</t>
  </si>
  <si>
    <t xml:space="preserve">عمق 0.0 - 1.5 م </t>
  </si>
  <si>
    <t>Depth : 0.0m - 1.5m</t>
  </si>
  <si>
    <t>B5.33 31 00.01</t>
  </si>
  <si>
    <t>Depth : 1.51m - 2.5m</t>
  </si>
  <si>
    <t>B5.33 31 00.02</t>
  </si>
  <si>
    <t>Depth : 2.51m - 3.5m</t>
  </si>
  <si>
    <t>B5.33 31 00.03</t>
  </si>
  <si>
    <t>B5.33 31 00.05</t>
  </si>
  <si>
    <t>B5.33 31 00.06</t>
  </si>
  <si>
    <t>Depth: 2.51m - 3.5m</t>
  </si>
  <si>
    <t>B5.33 31 00.07</t>
  </si>
  <si>
    <t>عمق 3.51 - 4.5 م</t>
  </si>
  <si>
    <t>Depth: 3.51m - 4.5m</t>
  </si>
  <si>
    <t>B5.33 31 00.08</t>
  </si>
  <si>
    <t xml:space="preserve">عمق 4.51 - 5.5 م </t>
  </si>
  <si>
    <t>Depth: 4.51m - 5.5m</t>
  </si>
  <si>
    <t>B5.33 31 00.09</t>
  </si>
  <si>
    <t>عمق اكبر من 5.51 م</t>
  </si>
  <si>
    <t xml:space="preserve">Depth: Greater than 5.51m  </t>
  </si>
  <si>
    <t>B5.33 31 00.10</t>
  </si>
  <si>
    <t>B5.33 31 00.11</t>
  </si>
  <si>
    <t>B5.33 31 00.12</t>
  </si>
  <si>
    <t xml:space="preserve">عمق 2.51 -3.5 م </t>
  </si>
  <si>
    <t>B5.33 31 00.13</t>
  </si>
  <si>
    <t xml:space="preserve">عمق 3.51 - 4.5 م </t>
  </si>
  <si>
    <t>B5.33 31 00.14</t>
  </si>
  <si>
    <t>B5.33 31 00.15</t>
  </si>
  <si>
    <t>B5.33 31 00.16</t>
  </si>
  <si>
    <t>يتم ترحيل شبكة الصرف الصحي - إلى التجميع</t>
  </si>
  <si>
    <t>CARRIED TO SEWERAGE NETWORK - COLLECTION</t>
  </si>
  <si>
    <t>قطر 300 مم</t>
  </si>
  <si>
    <t>300mm Diameter</t>
  </si>
  <si>
    <t>Depth: 0.0m - 1.5m</t>
  </si>
  <si>
    <t>B5.33 31 00.17</t>
  </si>
  <si>
    <t>B5.33 31 00.18</t>
  </si>
  <si>
    <t>عمق 2.51 - 3.5 م</t>
  </si>
  <si>
    <t>B5.33 31 00.19</t>
  </si>
  <si>
    <t>B5.33 31 00.20</t>
  </si>
  <si>
    <t>B5.33 31 00.21</t>
  </si>
  <si>
    <t>B5.33 31 00.22</t>
  </si>
  <si>
    <t>قطر 400 مم</t>
  </si>
  <si>
    <t>400mm Diameter</t>
  </si>
  <si>
    <t>B5.33 31 00.23</t>
  </si>
  <si>
    <t>B5.33 31 00.24</t>
  </si>
  <si>
    <t>B5.33 31 00.25</t>
  </si>
  <si>
    <t>عمق 3.50 - 4.5 م</t>
  </si>
  <si>
    <t>Depth: 3.50m - 4.5m</t>
  </si>
  <si>
    <t>B5.33 31 00.26</t>
  </si>
  <si>
    <t>B5.33 31 00.27</t>
  </si>
  <si>
    <t>B5.33 31 00.28</t>
  </si>
  <si>
    <t>قطر 500 مم</t>
  </si>
  <si>
    <t>500mm Diameter</t>
  </si>
  <si>
    <t>B5.33 31 00.29</t>
  </si>
  <si>
    <t>B5.33 31 00.30</t>
  </si>
  <si>
    <t>B5.33 31 00.31</t>
  </si>
  <si>
    <t>B5.33 31 00.32</t>
  </si>
  <si>
    <t>B5.33 31 00.33</t>
  </si>
  <si>
    <t>قطر 600 مم</t>
  </si>
  <si>
    <t>600mm Diameter</t>
  </si>
  <si>
    <t>B5.33 31 00.34</t>
  </si>
  <si>
    <t>B5.33 31 00.35</t>
  </si>
  <si>
    <t>B5.33 31 00.36</t>
  </si>
  <si>
    <t xml:space="preserve">عمق 5.51 - 6.5 م </t>
  </si>
  <si>
    <t>Depth: 5.51m - 6.5m</t>
  </si>
  <si>
    <t>B5.33 31 00.37</t>
  </si>
  <si>
    <t>عمق اكبر من 6.51 م</t>
  </si>
  <si>
    <t xml:space="preserve">Depth: Greater than 6.51m  </t>
  </si>
  <si>
    <t>B5.33 31 00.38</t>
  </si>
  <si>
    <t xml:space="preserve"> أعمال المواسير - المانهولات وملحقات أعمال المواسير</t>
  </si>
  <si>
    <t>PIPEWORK ANCILLARIES</t>
  </si>
  <si>
    <t>غرف المانهولات</t>
  </si>
  <si>
    <t>Manholes</t>
  </si>
  <si>
    <t>33 05 13</t>
  </si>
  <si>
    <t xml:space="preserve">غرف مانهولات (مطابق) بقطر داخلى 1200 مم </t>
  </si>
  <si>
    <t xml:space="preserve">Precast Manhole ring 1200 mm internal dia. </t>
  </si>
  <si>
    <t>مانهول بعمق 0-1.5 م</t>
  </si>
  <si>
    <t>MH depth 0 - 1.5m</t>
  </si>
  <si>
    <t>B5.33 05 13.01</t>
  </si>
  <si>
    <t>مانهول بعمق 1.51-2.5 م</t>
  </si>
  <si>
    <t>MH depth 1.51 - 2.5m</t>
  </si>
  <si>
    <t>B5.33 05 13.02</t>
  </si>
  <si>
    <t>مانهول بعمق 1.51-2.5 م مع سقوط خلفي</t>
  </si>
  <si>
    <t>MH depth 1.51 - 2.5m with back drop</t>
  </si>
  <si>
    <t>B5.33 05 13.03</t>
  </si>
  <si>
    <t>مانهول بعمق  2.51-3.5 م</t>
  </si>
  <si>
    <t>MH depth 2.51 - 3.5m</t>
  </si>
  <si>
    <t>B5.33 05 13.04</t>
  </si>
  <si>
    <t>مانهول بعمق  2.51-3.5 م مع سقوط خلفي</t>
  </si>
  <si>
    <t>MH depth 2.51 - 3.5m with back drop</t>
  </si>
  <si>
    <t>B5.33 05 13.05</t>
  </si>
  <si>
    <t>مانهول بعمق 3.51-4.5 م</t>
  </si>
  <si>
    <t>MH depth 3.51 -4.5m</t>
  </si>
  <si>
    <t>B5.33 05 13.06</t>
  </si>
  <si>
    <t>مانهول بعمق 3.51-4.5 م مع سقوط خلفي</t>
  </si>
  <si>
    <t>MH depth 3.51 -4.5m with back drop</t>
  </si>
  <si>
    <t>B5.33 05 13.07</t>
  </si>
  <si>
    <t>مانهول بعمق 4.51-5.5 م</t>
  </si>
  <si>
    <t>MH depth 4.51 -5.5m</t>
  </si>
  <si>
    <t>B5.33 05 13.08</t>
  </si>
  <si>
    <t>مانهول بعمق 4.51-5.5 م مع سقوط خلفي</t>
  </si>
  <si>
    <t>MH depth 4.51 -5.5m with back drop</t>
  </si>
  <si>
    <t>B5.33 05 13.09</t>
  </si>
  <si>
    <t>مانهول بعمق 5.51-6.5 م</t>
  </si>
  <si>
    <t>MH depth 5.51 -6.5m</t>
  </si>
  <si>
    <t>B5.33 05 13.10</t>
  </si>
  <si>
    <t>مانهول بعمق 5.51-6.5 م مع سقوط خلفي</t>
  </si>
  <si>
    <t>MH depth 5.51 -6.5m with back drop</t>
  </si>
  <si>
    <t>B5.33 05 13.11</t>
  </si>
  <si>
    <t>مانهول بعمق 6.51-7.5 م</t>
  </si>
  <si>
    <t>MH depth 6.51 -7.5m</t>
  </si>
  <si>
    <t>B5.33 05 13.12</t>
  </si>
  <si>
    <t xml:space="preserve">غرف مانهولات (مطابق) بقطر داخلى 1600 مم </t>
  </si>
  <si>
    <t xml:space="preserve">Precast Manhole ring 1600 mm internal dia. </t>
  </si>
  <si>
    <t>B5.33 05 13.13</t>
  </si>
  <si>
    <t>B5.33 05 13.14</t>
  </si>
  <si>
    <t>شبكة صرف مياه الأمطار</t>
  </si>
  <si>
    <t>STORM WATER DRAINAGE NETWORK</t>
  </si>
  <si>
    <t>الفئة (I): أعمال المواسير - المواسير</t>
  </si>
  <si>
    <t>CLASS I: PIPEWORK-PIPES</t>
  </si>
  <si>
    <t>المواسير الدائرية (GRP)</t>
  </si>
  <si>
    <t>Circular pipes (GRP)</t>
  </si>
  <si>
    <t>33 42 11</t>
  </si>
  <si>
    <t>B6.33 42 11.01</t>
  </si>
  <si>
    <t>B6.33 42 11.02</t>
  </si>
  <si>
    <t>B6.33 42 11.03</t>
  </si>
  <si>
    <t>B6.33 42 11.04</t>
  </si>
  <si>
    <t>عمق اكبر من 4.51 م</t>
  </si>
  <si>
    <t xml:space="preserve">Depth: Greater than 4.51m  </t>
  </si>
  <si>
    <t>B6.33 42 11.06</t>
  </si>
  <si>
    <t>B6.33 42 11.07</t>
  </si>
  <si>
    <t>B6.33 42 11.08</t>
  </si>
  <si>
    <t>B6.33 42 11.09</t>
  </si>
  <si>
    <t>B6.33 42 11.10</t>
  </si>
  <si>
    <t>B6.33 42 11.11</t>
  </si>
  <si>
    <t>B6.33 42 11.12</t>
  </si>
  <si>
    <t>B6.33 42 11.13</t>
  </si>
  <si>
    <t>B6.33 42 11.14</t>
  </si>
  <si>
    <t>يتم ترحيل شبكة صرف مياه الأمطار - إلى التجميع</t>
  </si>
  <si>
    <t>CARRIED TO STORMWATER NETWORK - COLLECTION</t>
  </si>
  <si>
    <t>قطر 700 مم</t>
  </si>
  <si>
    <t>700mm Diameter</t>
  </si>
  <si>
    <t>B6.33 42 11.15</t>
  </si>
  <si>
    <t xml:space="preserve">عمق 1.5 - 2.5 م </t>
  </si>
  <si>
    <t>B6.33 42 11.16</t>
  </si>
  <si>
    <t>B6.33 42 11.17</t>
  </si>
  <si>
    <t>B6.33 42 11.18</t>
  </si>
  <si>
    <t>قطر 800 مم</t>
  </si>
  <si>
    <t>800mm Diameter</t>
  </si>
  <si>
    <t>B6.33 42 11.19</t>
  </si>
  <si>
    <t>Depth : 1.50m - 2.5m</t>
  </si>
  <si>
    <t>B6.33 42 11.20</t>
  </si>
  <si>
    <t>B6.33 42 11.21</t>
  </si>
  <si>
    <t>B6.33 42 11.22</t>
  </si>
  <si>
    <t>قطر 900 مم</t>
  </si>
  <si>
    <t>900mm Diameter</t>
  </si>
  <si>
    <t>B6.33 42 11.23</t>
  </si>
  <si>
    <t>B6.33 42 11.24</t>
  </si>
  <si>
    <t xml:space="preserve">عمق 2.50 - 3.5 م </t>
  </si>
  <si>
    <t>Depth : 2.50m - 3.5m</t>
  </si>
  <si>
    <t>B6.33 42 11.25</t>
  </si>
  <si>
    <t>B6.33 42 11.26</t>
  </si>
  <si>
    <t>قطر 1000 مم</t>
  </si>
  <si>
    <t>1000mm Diameter</t>
  </si>
  <si>
    <t>B6.33 42 11.27</t>
  </si>
  <si>
    <t>B6.33 42 11.28</t>
  </si>
  <si>
    <t>B6.33 42 11.29</t>
  </si>
  <si>
    <t>B6.33 42 11.30</t>
  </si>
  <si>
    <t>B6.33 42 11.31</t>
  </si>
  <si>
    <t>قطر 1200 مم</t>
  </si>
  <si>
    <t>1200mm Diameter</t>
  </si>
  <si>
    <t>B6.33 42 11.32</t>
  </si>
  <si>
    <t>B6.33 42 11.33</t>
  </si>
  <si>
    <t>B6.33 42 11.34</t>
  </si>
  <si>
    <t>B6.33 42 11.35</t>
  </si>
  <si>
    <t>B6.33 42 11.36</t>
  </si>
  <si>
    <t>B6.33 42 11.37</t>
  </si>
  <si>
    <t>المواسير الدائرية (uPVC)</t>
  </si>
  <si>
    <t>Circular pipes (uPVC)</t>
  </si>
  <si>
    <t>مواسير من البلاستك ( uPVC) من الفئة 4 لزوم مصائد الأمطار</t>
  </si>
  <si>
    <t>Class 4 uPVC For catch basins</t>
  </si>
  <si>
    <t>B6.33 42 11.38</t>
  </si>
  <si>
    <t>B6.33 42 11.39</t>
  </si>
  <si>
    <t>الفئة (K): أعمال المواسير - المانهولات (مطابق) وملحقات أعمال المواسير</t>
  </si>
  <si>
    <t>CLASS K: PIPEWORK-MANHOLES AND PIPEWORK ANCILLARIES</t>
  </si>
  <si>
    <t xml:space="preserve">مانهولات من الخرسانة لدخول المياه </t>
  </si>
  <si>
    <t xml:space="preserve">Inlet Manholes </t>
  </si>
  <si>
    <t>33 05 39</t>
  </si>
  <si>
    <t>مانهول دائري بقطر داخلي 1200 مم</t>
  </si>
  <si>
    <t>مانهول بعمق 1.50-2.5 م</t>
  </si>
  <si>
    <t>MH depth 1.50 - 2.5m</t>
  </si>
  <si>
    <t>B6.33 05 39.01</t>
  </si>
  <si>
    <t xml:space="preserve">مانهول بعمق 1.50-2.5 م
مع سقوط خلفي </t>
  </si>
  <si>
    <t xml:space="preserve">MH depth 1.50 - 2.5m
With backdrop </t>
  </si>
  <si>
    <t>B6.33 05 39.02</t>
  </si>
  <si>
    <t>مانهول بعمق 2.51-3.5 م</t>
  </si>
  <si>
    <t>B6.33 05 39.03</t>
  </si>
  <si>
    <t>مانهول بعمق 2.51-3.5 م
مع سقوط خلفي</t>
  </si>
  <si>
    <t xml:space="preserve">MH depth 2.51 - 3.5m
With backdrop </t>
  </si>
  <si>
    <t>B6.33 05 39.04</t>
  </si>
  <si>
    <t>MH depth 3.51 - 4.5m</t>
  </si>
  <si>
    <t>B6.33 05 39.05</t>
  </si>
  <si>
    <t>مانهول بعمق 3.51-4.5 م
مع سقوط خلفي</t>
  </si>
  <si>
    <t>MH depth 3.51 - 4.5m
With backdrop</t>
  </si>
  <si>
    <t>B6.33 05 39.06</t>
  </si>
  <si>
    <t>MH depth 4.51 - 5.5m</t>
  </si>
  <si>
    <t>B6.33 05 39.07</t>
  </si>
  <si>
    <t xml:space="preserve">مانهول بعمق 4.51-5.5 م
مع سقوط خلفي </t>
  </si>
  <si>
    <t>MH depth 4.51 - 5.5m
With backdrop</t>
  </si>
  <si>
    <t>B6.33 05 39.08</t>
  </si>
  <si>
    <t>مانهول بعمق اكبر من 5.51 م</t>
  </si>
  <si>
    <t>MH depth greater than 5.51m</t>
  </si>
  <si>
    <t>B6.33 05 39.09</t>
  </si>
  <si>
    <t>مانهول دائري بقطر داخلي 1200 مم بغطاء شبكي</t>
  </si>
  <si>
    <t>Precast Manhole ring 1200 mm internal dia. With grated cover</t>
  </si>
  <si>
    <t>B6.33 05 39.10</t>
  </si>
  <si>
    <t>مانهول بعمق 3.50-4.5 م</t>
  </si>
  <si>
    <t>MH depth 3.50 - 4.5m</t>
  </si>
  <si>
    <t>B6.33 05 39.11</t>
  </si>
  <si>
    <t>مانهول دائري بقطر داخلي 1500 مم</t>
  </si>
  <si>
    <t xml:space="preserve">Precast Manhole ring 1500 mm internal dia. </t>
  </si>
  <si>
    <t>مانهول بعمق 1.5-2.5 م</t>
  </si>
  <si>
    <t>MH depth 1.5 - 2.5m</t>
  </si>
  <si>
    <t>B6.33 05 39.12</t>
  </si>
  <si>
    <t>B6.33 05 39.13</t>
  </si>
  <si>
    <t xml:space="preserve">مانهول بعمق 2.51-3.5 م
مع سقوط خلفي </t>
  </si>
  <si>
    <t>B6.33 05 39.14</t>
  </si>
  <si>
    <t>B6.33 05 39.15</t>
  </si>
  <si>
    <t>B6.33 05 39.16</t>
  </si>
  <si>
    <t>مانهول دائري بقطر داخلي 2000 مم</t>
  </si>
  <si>
    <t xml:space="preserve">Precast Manhole ring 2000 mm internal dia. </t>
  </si>
  <si>
    <t>مانهول بعمق 2.5-3.5 م</t>
  </si>
  <si>
    <t>B6.33 05 39.17</t>
  </si>
  <si>
    <t>MH depth 2.51 - 3.5m
With backdrop</t>
  </si>
  <si>
    <t>B6.33 05 39.18</t>
  </si>
  <si>
    <t>B6.33 05 39.19</t>
  </si>
  <si>
    <t>B6.33 05 39.20</t>
  </si>
  <si>
    <t>B6.33 05 39.22</t>
  </si>
  <si>
    <t>مانهول بعمق 4.51-5.5 م
مع سقوط خلفي</t>
  </si>
  <si>
    <t xml:space="preserve">MH depth 4.51 - 5.5m
With backdrop </t>
  </si>
  <si>
    <t>B6.33 05 39.23</t>
  </si>
  <si>
    <t>MH depth 5.51 - 6.5m</t>
  </si>
  <si>
    <t>B6.33 05 39.24</t>
  </si>
  <si>
    <t>مانهول بعمق 5.51-6.5 م
مع سقوط خلفي</t>
  </si>
  <si>
    <t>MH depth 5.51 - 6.5m
With backdrop</t>
  </si>
  <si>
    <t>B6.33 05 39.25</t>
  </si>
  <si>
    <t>فتحات الدخول أعلي الأنابيب الصندوقية</t>
  </si>
  <si>
    <t>Access Opening above the Box coduits</t>
  </si>
  <si>
    <t>فتحة بأبعاد داخلية 1000*1000 مم وعلي أعماق مختلفة</t>
  </si>
  <si>
    <t>Access opening with dimensions1000*1000 mm at variable depth</t>
  </si>
  <si>
    <t>B6.33 05 39.27</t>
  </si>
  <si>
    <t>مانهول مربع الشكل بأبعاد داخلية 3000* 3000 مم</t>
  </si>
  <si>
    <t xml:space="preserve">Precast Manholes internal diminsion 3000 * 3000 mm </t>
  </si>
  <si>
    <t>مانهول بعمق  3.0 -4.0 م</t>
  </si>
  <si>
    <t>MH depth 3.0 - 4.0m</t>
  </si>
  <si>
    <t>B6.33 05 39.28</t>
  </si>
  <si>
    <t>مصائد الأمطار</t>
  </si>
  <si>
    <t>Concrete catch basin</t>
  </si>
  <si>
    <t>أحواض تجميع  مياه الأمطار Single Catch Basins</t>
  </si>
  <si>
    <t>Single Catch basin</t>
  </si>
  <si>
    <t>B6.33 05 39.29</t>
  </si>
  <si>
    <t>أحواض تجميع  مياه الأمطار Double Catch Basins</t>
  </si>
  <si>
    <t>Double Catch basin</t>
  </si>
  <si>
    <t>B6.33 05 39.30</t>
  </si>
  <si>
    <t>عبارات/علب صندوقية من الخرسانة الجاهزة وتشمل حوائط التوجيه</t>
  </si>
  <si>
    <t>Precast Concrete Box Culverts/Conduits including the wing walls</t>
  </si>
  <si>
    <t>33 42 16</t>
  </si>
  <si>
    <t xml:space="preserve">خرسانة عادية للعبارات الصندوقية </t>
  </si>
  <si>
    <t>Plain Concrete for box culvert</t>
  </si>
  <si>
    <t>B6.03 30 00.01</t>
  </si>
  <si>
    <t>خرسانة مسلحة للعبارات الصندوقية شاملة أعمال العزل البيتوميني (يتم قياس حديد التسليح في بند منفصل)</t>
  </si>
  <si>
    <t>Reinforced Concrete for box culvert including bitumenous coating (Steel Reinforcement is measured separately)</t>
  </si>
  <si>
    <t>B6.03 30 00.02</t>
  </si>
  <si>
    <t>حديد تسليح للعبارات الصندوقية وفقا للمخططات وحسب توجيهات المهندس المشرف.</t>
  </si>
  <si>
    <t>ton</t>
  </si>
  <si>
    <t>Steel Reinforcement for box culverts as per drawings and the Engineer's instructions</t>
  </si>
  <si>
    <t>B6.03 30 00.03</t>
  </si>
  <si>
    <t>المصبات الخرسانية</t>
  </si>
  <si>
    <t>Concrete Outfalls</t>
  </si>
  <si>
    <t xml:space="preserve">هيكل المصب الخرساني </t>
  </si>
  <si>
    <t xml:space="preserve">Concrete Outfall structure </t>
  </si>
  <si>
    <t>المدخل الخرساني</t>
  </si>
  <si>
    <t>Concrete inlets</t>
  </si>
  <si>
    <t xml:space="preserve">هيكل المدخل الخرساني </t>
  </si>
  <si>
    <t xml:space="preserve">Concrete inlet structure </t>
  </si>
  <si>
    <t>B6.33 05 39.31</t>
  </si>
  <si>
    <t>ساتر ترابي</t>
  </si>
  <si>
    <t>Dike</t>
  </si>
  <si>
    <t>B6.31 22 00</t>
  </si>
  <si>
    <t>ردميات من مواد طبيعيه كما هو موضح بالرسومات.</t>
  </si>
  <si>
    <t>Natural ground compacted soil as showin in drawings.</t>
  </si>
  <si>
    <t>B6.31 22 00.01</t>
  </si>
  <si>
    <t>أعمال التكسية الحجرية (Grouted Riprap) بسمك لا يقل عن 0.3 م كما هو موضح بالرسومات .</t>
  </si>
  <si>
    <t>Grouted Riprap for protection with thick 0.3 m minimum as shown in drawings.</t>
  </si>
  <si>
    <t>B6.31 22 00.02</t>
  </si>
  <si>
    <t xml:space="preserve"> قنوات الصرف المكشوف</t>
  </si>
  <si>
    <t>OPEN CHANNEL</t>
  </si>
  <si>
    <t>إزالة أعمال التدبيش لقاع القناة القائمه</t>
  </si>
  <si>
    <t>Demolition works for the riprap at the existing channel</t>
  </si>
  <si>
    <t xml:space="preserve">حفريات القنوات السطحية المفتوحة لتصريف الأمطار  في جميع أنواع التربة لمختلف الأعماق متضمناً أعمال تسوية وتجهيز السطح بعد الحفر والتخلص من ناتج الحفر </t>
  </si>
  <si>
    <t>Channel excavation in all type of soil for any depth including  levelling, compaction and disposal of surplus material</t>
  </si>
  <si>
    <t>ردميات من مواد طبيعيه لزوم أرضيه القناه كما هو موضح بالرسومات.</t>
  </si>
  <si>
    <t>Natural ground compacted soil for bed as showin in drawings.</t>
  </si>
  <si>
    <t>B6.31 22 00.03</t>
  </si>
  <si>
    <t>أعمال التكسية الحجرية (Grouted Riprap) لأسطح القنوات المفتوحة بسمك لا يقل عن 0.3 م كما هو موضح بالرسومات .</t>
  </si>
  <si>
    <t>B6.31 22 00.04</t>
  </si>
  <si>
    <t>أعمال الري والمناظر الطبيعة</t>
  </si>
  <si>
    <t>LANDSCAPE AND IRRIGATION WORKS</t>
  </si>
  <si>
    <t>أعمال المناظر الطبيعة</t>
  </si>
  <si>
    <t>LANDSCAPE WORKS</t>
  </si>
  <si>
    <t>النباتات</t>
  </si>
  <si>
    <t>PLANTS</t>
  </si>
  <si>
    <t xml:space="preserve">توريد وزراعة الأشجار والنباتات بما في ذلك أعمال الموقع وأعمال التربة الزراعية </t>
  </si>
  <si>
    <t>Supply and planting the trees and plants; including site preparation, agricultural soil</t>
  </si>
  <si>
    <t>32 92 00</t>
  </si>
  <si>
    <t>غطاء التربة</t>
  </si>
  <si>
    <t>GROUND COVER AND SHRUBS</t>
  </si>
  <si>
    <t>لانتانا مونتيفيديويه</t>
  </si>
  <si>
    <r>
      <t>m</t>
    </r>
    <r>
      <rPr>
        <vertAlign val="superscript"/>
        <sz val="10"/>
        <rFont val="Arial Narrow"/>
        <family val="2"/>
      </rPr>
      <t>2</t>
    </r>
  </si>
  <si>
    <t xml:space="preserve">Lantana montevidensis </t>
  </si>
  <si>
    <t>B7.32 92 00.01</t>
  </si>
  <si>
    <t>رجلة الزهور</t>
  </si>
  <si>
    <t xml:space="preserve">Portulaca grandiflora </t>
  </si>
  <si>
    <t>B7.32 92 00.02</t>
  </si>
  <si>
    <t>دودونيا فيسكوزا</t>
  </si>
  <si>
    <t xml:space="preserve">Dodonaea viscosa </t>
  </si>
  <si>
    <t>B7.32 92 00.03</t>
  </si>
  <si>
    <t>الرغل الملحي</t>
  </si>
  <si>
    <t xml:space="preserve">Atriplex halimus </t>
  </si>
  <si>
    <t>B7.32 92 00.04</t>
  </si>
  <si>
    <t>32 93 00</t>
  </si>
  <si>
    <t>الأشجار والنخيل</t>
  </si>
  <si>
    <t>Trees/ Palms</t>
  </si>
  <si>
    <t>شجر جوانب الطريق - شجر المخيط</t>
  </si>
  <si>
    <t xml:space="preserve">Roadside tree - Cordia sebestena </t>
  </si>
  <si>
    <t>B7.32 93 00.01</t>
  </si>
  <si>
    <t>شجر جوانب الطريق - شجر الباركنسونية الحاده</t>
  </si>
  <si>
    <t xml:space="preserve">Roadside tree - Parkinsonia aculeata </t>
  </si>
  <si>
    <t>B7.32 93 00.02</t>
  </si>
  <si>
    <t>شجر جوانب الطريق - شجر السيسام</t>
  </si>
  <si>
    <t xml:space="preserve">Roadside tree - Dalbergia sissoo </t>
  </si>
  <si>
    <t>B7.32 93 00.03</t>
  </si>
  <si>
    <t>شجر جوانب الطريق - شجر أكاسيا أستنوفيلا</t>
  </si>
  <si>
    <t xml:space="preserve">Roadside tree - Acacia stenophylla </t>
  </si>
  <si>
    <t>B7.32 93 00.04</t>
  </si>
  <si>
    <t>شجر جوانب الطريق - شجر الخطمي الساحلي</t>
  </si>
  <si>
    <t xml:space="preserve">Roadside tree - Hibiscus tiliaceus </t>
  </si>
  <si>
    <t>B7.32 93 00.05</t>
  </si>
  <si>
    <t>شجر جوانب الطريق - شجر النيم</t>
  </si>
  <si>
    <t xml:space="preserve">Roadside tree - Azadirachta indica </t>
  </si>
  <si>
    <t>B7.32 93 00.06</t>
  </si>
  <si>
    <t>يتم ترحيل أعمال الري والمناظر الطبيعة - إلى التجميع</t>
  </si>
  <si>
    <t>CARRIED TO LANDSCAPE AND IRRIGATION WORKS - COLLECTION</t>
  </si>
  <si>
    <t>32 93 34</t>
  </si>
  <si>
    <t>بنود متنوعة لأعمال التشجير:</t>
  </si>
  <si>
    <t>Miscellaneous landscaping items</t>
  </si>
  <si>
    <t>توريد وإنشاء بلاطات خرسانية مسبقة الصب 200*200*60 مم للأرصفة بلون بيج متنوع وتشطيب أملس</t>
  </si>
  <si>
    <t>Supply and install Precast concrete block paving for sidewalk, mixed grey colour (light grey + mid grey + dark grey), 200 x 200 x 60mm with shot blasted finish.</t>
  </si>
  <si>
    <t>B7.32 93 34.01</t>
  </si>
  <si>
    <t>توريد وإنشاء بلاطات خرسانية مسبقة الصب 200*200*60 مم للتقاطعات بلون بيج فاتح وتشطيب أملس</t>
  </si>
  <si>
    <t>Supply and install Precast concrete block paving for main intrsection, colour light grey, 200 x 200 x 60mm with shot blasted finish.</t>
  </si>
  <si>
    <t>B7.32 93 34.02</t>
  </si>
  <si>
    <t>توريد وإنشاء بلاطات خرسانية مسبقة الصب 200*200*60 مم للتقاطعات بلون بيج متوسط وتشطيب أملس</t>
  </si>
  <si>
    <t>Supply and install Precast concrete block paving for main intrsection, colour mid grey, 200 x 200 x 60mm with shot blasted finish.</t>
  </si>
  <si>
    <t>B7.32 93 34.03</t>
  </si>
  <si>
    <t>توريد وإنشاء بلاطات خرسانية مسبقة الصب 200*200*60 مم للتقاطعات بلون بيج غامق متنوع وتشطيب أملس</t>
  </si>
  <si>
    <t>Supply and install Precast concrete block paving for main intrsection, colour dark grey, 200 x 200 x 60mm with shot blasted finish.</t>
  </si>
  <si>
    <t>B7.32 93 34.04</t>
  </si>
  <si>
    <t>الحصى الصغير: في حجم من 30 - 50 مم كحد أقصى،  لون بيج فاتح ومتوسط وغامق، بسمك 70مم</t>
  </si>
  <si>
    <t>Gravel, mixed dark beige + medium beige + light beige, 30 - 50mm dia., laid 70mm deep</t>
  </si>
  <si>
    <t>B7.32 93 34.05</t>
  </si>
  <si>
    <t xml:space="preserve">بردورة من الخرسانة 300*500*100 مم (احواض الزراعه والمسطحات الخضراء) تلصق بمونة الأسمنت والرمل سمك 20 مم على فرشة تأسيس من الخرسانة العادية 300مم بسمك 100 مم. وكل الأعمال اللازمة طبقا للمخططات والمواصفات (C01). </t>
  </si>
  <si>
    <t>300 x 500 x 100 mm concrete heel kerb (shrubs &amp; groundcovers planting bed, sidewalk edge) set on 20 mm thick mortar setting bed on 300mm width, 100mm thick. Plain concrete bed and all the related works as per drawings and specification (C01).</t>
  </si>
  <si>
    <t>B7.32 93 34.06</t>
  </si>
  <si>
    <t>شبكة الري الفرعيه</t>
  </si>
  <si>
    <t>SECONDARY IRRIGATION</t>
  </si>
  <si>
    <t>مواسير بولي اثيلين عالي الكثافة للشبكة الثانوية</t>
  </si>
  <si>
    <t>High Density Polyethylene pipes for secondary network</t>
  </si>
  <si>
    <t>مواسير قطر 90 مم عمق 0 إلى 1.5 م - 10 بار</t>
  </si>
  <si>
    <t>Pipe line O.D  90 mm PN 10, in depth 0 to 1.5 m</t>
  </si>
  <si>
    <t>B7.33.14.11.01</t>
  </si>
  <si>
    <t>مواسير قطر 75 مم عمق 0 إلى 1.5 م - 10 بار</t>
  </si>
  <si>
    <t>Pipe line O.D  75 mm PN 10, in depth 0 to 1.5 m</t>
  </si>
  <si>
    <t>B7.33.14.11.02</t>
  </si>
  <si>
    <t>مواسير قطر 63 مم عمق 0 إلى 1.5 م - 10 بار</t>
  </si>
  <si>
    <t>Pipe line O.D  63 mm PN 10, in depth 0 to 1.5 m</t>
  </si>
  <si>
    <t>B7.33.14.11.03</t>
  </si>
  <si>
    <t>مواسير قطر 50 مم عمق 0 إلى 1.5 م - 10 بار</t>
  </si>
  <si>
    <t>Pipe line O.D  50 mm PN 10, in depth 0 to 1.5 m</t>
  </si>
  <si>
    <t>B7.33.14.11.04</t>
  </si>
  <si>
    <t>مواسير قطر32  مم عمق 0 إلى 1.5 م - 10 بار</t>
  </si>
  <si>
    <t>Pipe line O.D  32 mm PN 10, in depth 0 to 1.5 m</t>
  </si>
  <si>
    <t>B7.33.14.11.05</t>
  </si>
  <si>
    <t xml:space="preserve">التصميم التفصيلي وتوريد وتركيب (بما في ذلك توصيلات الكهرباء والتحكم وبرمجة الأنظمة) واختبار وتهيئة وضمان 18 شهر لشبكة الري ومكوناتها، حسب المخططات ومواصفات المصنع المعتمد والموافقة النهائية من مدن على المواصفات </t>
  </si>
  <si>
    <t>Design, Delive, install, wiring, control, programming, testing, commissioning, start-up, 18 months guarantee and warrantee of complete irrigation system as per the design and the specifications of the approved supplier (specifications and materials subject to approval of MODON)</t>
  </si>
  <si>
    <t>توريد وتركيب محبس سولينويد  بمنظم ضغط  ( 1")  داخل صندوق PVC يشمل جميع الملحقات من ( وحدة تنظيم الضغط،   ومناسب لمياه TSE، وفلتر ، , ومحبس بوابي يدوي، وصندوق الصمام مع الغطاء، وجميع الملحقات الأخرى اللازمة لإكمال الأعمال وفقًا للمواصفات والرسومات.)</t>
  </si>
  <si>
    <t>Supply and installation of Electrical Solenoid Valve ( 1") inside PVC box with all accessories( pressure regulator module, manual bleeding, expedient for TSE water, in line filter, manual valve, valve box with cover, and all other accessories necessary to complete the works in accordance with specification and drawings.)</t>
  </si>
  <si>
    <t>B7.33.14.19.01</t>
  </si>
  <si>
    <t>توريد وتركيب محبس سولينويد  بمنظم ضغط  ( 1.5")  داخل صندوق PVC يشمل جميع الملحقات من ( وحدة تنظيم الضغط،   ومناسب لمياه TSE، وفلتر ، , ومحبس بوابي يدوي، وصندوق الصمام مع الغطاء، وجميع الملحقات الأخرى اللازمة لإكمال الأعمال وفقًا للمواصفات والرسومات.)</t>
  </si>
  <si>
    <t>Supply and installation of Electrical Solenoid Valve ( 1.5") inside PVC box with all accessories( pressure regulator module, manual bleeding, expedient for TSE water, in line filter, manual valve, valve box with cover, and all other accessories necessary to complete the works in accordance with specification and drawings.)</t>
  </si>
  <si>
    <t>B7.33.14.19.02</t>
  </si>
  <si>
    <t>توريد وتركيب محبس سولينويد بمنظم ضغط  ( 2") داخل صندوق PVC يشمل جميع الملحقات من ( وحدة تنظيم الضغط،   ومناسب لمياه TSE، وفلتر ، , ومحبس بوابي يدوي، وصندوق الصمام مع الغطاء، وجميع الملحقات الأخرى اللازمة لإكمال الأعمال وفقًا للمواصفات والرسومات.)</t>
  </si>
  <si>
    <t>Supply and installation of Electrical Solenoid Valve ( 2") inside PVC box with all accessories ( pressure regulator module, manual bleeding, flow control, expedient for TSE water, in line filter, manual valve, valve box with cover, and all other accessories necessary to complete the works in accordance with specification and drawings.)</t>
  </si>
  <si>
    <t>B7.33.14.19.03</t>
  </si>
  <si>
    <t>وصلة ربط سريع مقاس 1 بوصة داخل صندوق PVC</t>
  </si>
  <si>
    <t xml:space="preserve"> Supply and installation of 1"  quick coupler valve inside PVC box</t>
  </si>
  <si>
    <t>B7.33.14.19.04</t>
  </si>
  <si>
    <t>توريد وتركيب أنابيب  LDPE DN 16mm (PN 4) بما في ذلك  الوصلات و السوادل و جميع الملحقات الأخرى اللازمة لإكمال الأعمال وفقاً للمواصفات والرسومات.</t>
  </si>
  <si>
    <t>Supply and install LDPE plain pipes DN 16mm  (PN 4) including compression fittings, saddles and all other accessories necessary to complete the works in accordance with specifications and drawings.</t>
  </si>
  <si>
    <t>B7.32.80.00.01</t>
  </si>
  <si>
    <t>توريد وتركيب منقطات تعويض الضغط ، بما في ذلك جميع الملحقات اللازمة لإكمال الأعمال طبقاً للمواصفات والرسومات. (نقاطات   بتصرف  26.5LPH  للأشجار )</t>
  </si>
  <si>
    <t>Supply and install online pressure compensating emitters, including all accessories necessary to complete the works in accordance with specifications and drawings.(Pressure compensating 37.85LPH emitter for trees)</t>
  </si>
  <si>
    <t>B7.32.80.00.02</t>
  </si>
  <si>
    <t>توريد وتركيب أنابيب بولي إيثيلين منخفضة الكثافة بقطر 16 مم (OD) بما في ذلك خط P.C. النقاطات والملحقات و الوصلات ، وجميع المتطلبات اللازمة لإنهاء العمل وفقًا للرسومات (خط التنقيط بتصرف   3.4LPH مع تباعد بين الباعثات 45 سم وتباعد بين الخطوط  مسافة 35 سم)</t>
  </si>
  <si>
    <t>Supply and installation of 16 mm dia (O.D.) linear low density polyethylene tubing including in line P.C. emitters, accessories, stakes, takeoff /risers connections from laterals, and all requirements needed to finish work as per drawings (In line dripper line 3.4LPH dripper with spacing between emitters 45 cm and dripline spaced at 35cm )</t>
  </si>
  <si>
    <t>B7.32.80.00.03</t>
  </si>
  <si>
    <t>توريد وتركيب جهاز تحكم متقدم حسب اعتماد المالك، يمكنه الاتصال بنظام التحكم المركزي وقادر على التكامل مع أنظمة المدينة الذكية أو نظام BMS أو نظام Scada ، يمكنه تسجيل معدل التدفق الحقيقي لكل محطة</t>
  </si>
  <si>
    <t>Supply and installation of Advanced Irrigation controller subject to client approval, can connect with Centarl Control system and cabable to integrate with Smart City systems,BMS or Scada system ,Can record the real flow rate per stations,</t>
  </si>
  <si>
    <t>B7.32.80.00.04</t>
  </si>
  <si>
    <t>توريد وتركيب وحدة فك ترميز أحادية المحطة لتوصيل الصمام بوحدة التحكم الميدانية بما في ذلك الموصلات المقاومة للمياه وجميع الملحقات الأخرى اللازمة لإكمال الأعمال وفقًا للمواصفات والرسومات (وحدة فك ترميز واحدة)</t>
  </si>
  <si>
    <t>Supply and install  single station decoder for valve connection to field controller including waterproof connectors and all other accessories necessary to complete the works in accordance with specifications and drawings (Decoder Single station ).</t>
  </si>
  <si>
    <t>B7.32.80.00.05</t>
  </si>
  <si>
    <t>التجميع</t>
  </si>
  <si>
    <t>COLLECTION</t>
  </si>
  <si>
    <t xml:space="preserve">الصفحة       1  </t>
  </si>
  <si>
    <t>Page         1</t>
  </si>
  <si>
    <t xml:space="preserve">الصفحة       2  </t>
  </si>
  <si>
    <t>Page         2</t>
  </si>
  <si>
    <t>الصفحة       3</t>
  </si>
  <si>
    <t>Page         3</t>
  </si>
  <si>
    <t>الصفحة       4</t>
  </si>
  <si>
    <t>Page         4</t>
  </si>
  <si>
    <t>الصفحة       5</t>
  </si>
  <si>
    <t>Page         5</t>
  </si>
  <si>
    <t>الصفحة       6</t>
  </si>
  <si>
    <t>Page         6</t>
  </si>
  <si>
    <t>الصفحة       7</t>
  </si>
  <si>
    <t>Page         7</t>
  </si>
  <si>
    <t>الصفحة       8</t>
  </si>
  <si>
    <t>Page         8</t>
  </si>
  <si>
    <t>الصفحة       9</t>
  </si>
  <si>
    <t>Page         9</t>
  </si>
  <si>
    <t>الصفحة       10</t>
  </si>
  <si>
    <t>Page         10</t>
  </si>
  <si>
    <t>الصفحة       11</t>
  </si>
  <si>
    <t>Page         11</t>
  </si>
  <si>
    <t>الصفحة       12</t>
  </si>
  <si>
    <t>Page         12</t>
  </si>
  <si>
    <t>الصفحة       13</t>
  </si>
  <si>
    <t>Page         13</t>
  </si>
  <si>
    <t>الصفحة       14</t>
  </si>
  <si>
    <t>Page         14</t>
  </si>
  <si>
    <t>الصفحة       15</t>
  </si>
  <si>
    <t>Page         15</t>
  </si>
  <si>
    <t>الصفحة       16</t>
  </si>
  <si>
    <t>Page         16</t>
  </si>
  <si>
    <t>الصفحة       17</t>
  </si>
  <si>
    <t>Page         17</t>
  </si>
  <si>
    <t>الصفحة       18</t>
  </si>
  <si>
    <t>Page         18</t>
  </si>
  <si>
    <t>الصفحة       19</t>
  </si>
  <si>
    <t>Page         19</t>
  </si>
  <si>
    <t>الصفحة       20</t>
  </si>
  <si>
    <t>Page         20</t>
  </si>
  <si>
    <t>الصفحة       21</t>
  </si>
  <si>
    <t>Page         21</t>
  </si>
  <si>
    <t>الصفحة       22</t>
  </si>
  <si>
    <t>Page         22</t>
  </si>
  <si>
    <t>الصفحة       23</t>
  </si>
  <si>
    <t>Page         23</t>
  </si>
  <si>
    <t>الصفحة       24</t>
  </si>
  <si>
    <t>Page         24</t>
  </si>
  <si>
    <t>الصفحة       25</t>
  </si>
  <si>
    <t>Page         25</t>
  </si>
  <si>
    <t>الصفحة       26</t>
  </si>
  <si>
    <t>Page         26</t>
  </si>
  <si>
    <t>يتم ترحيل ملخص الجدول للملخص الإجمالي</t>
  </si>
  <si>
    <t>BILL OF SUMMARY CARRIED TO GRAND TOTAL</t>
  </si>
  <si>
    <t>check</t>
  </si>
  <si>
    <t>Product</t>
  </si>
  <si>
    <t>Sum</t>
  </si>
  <si>
    <t>Difference(10)</t>
  </si>
  <si>
    <t>TOTAL LENGTH</t>
  </si>
  <si>
    <t>NO. OF CABLES</t>
  </si>
  <si>
    <t>EXCAVATION LENGTH</t>
  </si>
  <si>
    <t>FACTOR</t>
  </si>
  <si>
    <t>FINAL EXCAVATION LENGTH</t>
  </si>
  <si>
    <t>ADJUSTMENT</t>
  </si>
  <si>
    <t>FINAL CABLE LENGTH</t>
  </si>
  <si>
    <t>1 CABLE</t>
  </si>
  <si>
    <t>2 CABLES</t>
  </si>
  <si>
    <t>3 CABLES</t>
  </si>
  <si>
    <t>5 CABLES</t>
  </si>
  <si>
    <t>6 CABLES</t>
  </si>
  <si>
    <t>No. of Cables</t>
  </si>
  <si>
    <t>DIM.</t>
  </si>
  <si>
    <t>EXCAVATION AREA</t>
  </si>
  <si>
    <t>EXCAVATION QTY.</t>
  </si>
  <si>
    <t>ADJUSTED EXCAVATION QTY.</t>
  </si>
  <si>
    <t>0.4 X 0.8</t>
  </si>
  <si>
    <t>0.6 X 0.8</t>
  </si>
  <si>
    <t>0.9 X 0.8</t>
  </si>
  <si>
    <t>1.5 X 0.8</t>
  </si>
  <si>
    <t>1.8 X 0.8</t>
  </si>
  <si>
    <t>ADUSTED EXCAVATION</t>
  </si>
  <si>
    <t>4 CABLES</t>
  </si>
  <si>
    <t>8 CABLES</t>
  </si>
  <si>
    <t>CABLE ITEM</t>
  </si>
  <si>
    <t>increment</t>
  </si>
  <si>
    <t>Cable excavation actual width</t>
  </si>
  <si>
    <t>1.2 X 0.8</t>
  </si>
  <si>
    <t>2.4 X 0.8</t>
  </si>
  <si>
    <t>TOTAL CABLE LENGTH</t>
  </si>
  <si>
    <t>EXCAVATION  QTY.</t>
  </si>
  <si>
    <t xml:space="preserve">حفر خندق كابل عرض 2.4 م وعمق 80 سم  </t>
  </si>
  <si>
    <t>Excavation for Trench size 2.4m wide and 80cm deep</t>
  </si>
  <si>
    <t xml:space="preserve">حفر خندق كابل عرض 1.2 م وعمق 80 سم  </t>
  </si>
  <si>
    <t>Excavation for Trench size 1.2m wide and 80cm deep</t>
  </si>
  <si>
    <t xml:space="preserve">حفر خندق كابل عرض 0.9 م وعمق 80 سم  </t>
  </si>
  <si>
    <t>Excavation for Trench size 0.9m wide and 80cm deep</t>
  </si>
  <si>
    <t xml:space="preserve">حفر خندق كابل عرض 0.6 م وعمق 80 سم  </t>
  </si>
  <si>
    <t>Excavation for Trench size 0.6m wide and 80cm deep</t>
  </si>
  <si>
    <t xml:space="preserve">حفر خندق كابل عرض 0.4 م وعمق 80 سم  </t>
  </si>
  <si>
    <t>Excavation for Trench size 0.4m wide and 80cm deep</t>
  </si>
  <si>
    <t>عبارات كوابل 6 مسارات (6x150mm duct)</t>
  </si>
  <si>
    <t>6-way Duct Bank (6x150mm duct)</t>
  </si>
  <si>
    <t>عبارات كوابل 4 مسارات (4x150mm duct)</t>
  </si>
  <si>
    <t>4-way Duct Bank (4x150mm duct)</t>
  </si>
  <si>
    <t>عبارات كوابل 2 مسارات (2x150mm duct)</t>
  </si>
  <si>
    <t>2-way Duct Bank (2x150mm duct)</t>
  </si>
  <si>
    <t xml:space="preserve">كيبل جهد 36 ك.ف.400*3C مم2  AL/ XLPE/ LLDPE غير مسلح </t>
  </si>
  <si>
    <t>Cable: 36KV 3Cx400mm² AL/XLPE/LLDPE unarmored</t>
  </si>
  <si>
    <t>B2.26.05.13.16.05</t>
  </si>
  <si>
    <t>كابل نحاس أحادي القلب جهد 36 ك.ف غير مسلح (3x1Cx50mm²,Cu/LLDPE/PVC).</t>
  </si>
  <si>
    <t>Single Core Cables, Copper, 36kV (3x1Cx50mm²,Cu/LLDPE/PVC).</t>
  </si>
  <si>
    <t>B2.26.05.13.16.06</t>
  </si>
  <si>
    <t>وصلات كيابل مستقيمة جهد 36 ك.ف. 3C x 400 مم2  Al /XLPE/LLDPE غير مسلح</t>
  </si>
  <si>
    <t>Straight joints cables for 36KV 3x400mm² AL/XLPE/LLDPE unarmored</t>
  </si>
  <si>
    <t>B2.26.05.13.16.07</t>
  </si>
  <si>
    <t xml:space="preserve">نهاية كابل جهد 36 ك.ف. 3C x 400 مم2 Al /XLPE/LLDPE </t>
  </si>
  <si>
    <t>Cable Termination for 36KV 3Cx400mm² AL/XLPE/LLDPE</t>
  </si>
  <si>
    <t>B2.26.05.13.16.08</t>
  </si>
  <si>
    <t xml:space="preserve">مفتاح جهد متوسط (33 ك.ف) (وحدة الربط الحلقي) لنقاط الفتح بين المغذيات (NOP) من النوع الخارجي طبقاً لمواصفات الشركة السعودية للكهرباء ومتطلباتها </t>
  </si>
  <si>
    <t>Normally Open Point  (R M U) 33 kv for Outdoor type according to the Saudi Electric Company specifications and requirements</t>
  </si>
  <si>
    <t>B2.26 13 00.02</t>
  </si>
  <si>
    <t xml:space="preserve">وحدة الجهد المتوسط الحلقية الالية 13.8 ك ف , RMU.  حسب مواصفات ومعايير شركة الكهرباء </t>
  </si>
  <si>
    <t>Ring Main Unit RMU, 13.8KV, According to the specifications and standards of SEC</t>
  </si>
  <si>
    <t>B2.26 11 16.02</t>
  </si>
  <si>
    <t xml:space="preserve">محطة مصندقة  33/0.4  ك ف ،  500 ك.ف .ا, شاملة القواعد الخرسانية والسياج .حسب مواصفات ومعايير شركة الكهرباء </t>
  </si>
  <si>
    <t>Unit Substation 33/0.4 K V, 500kVA ,Including concrete foundations and fencing,  According to the specifications and standards of SEC</t>
  </si>
  <si>
    <t>B2.26 11 16.03</t>
  </si>
  <si>
    <t xml:space="preserve">وحدة الجهد المتوسط الحلقية الالية 33 ك ف , RMU.  حسب مواصفات ومعايير شركة الكهرباء </t>
  </si>
  <si>
    <t>Ring Main Unit RMU, 33KV, According to the specifications and standards of SEC</t>
  </si>
  <si>
    <t>Variance</t>
  </si>
  <si>
    <t>Forecast Completion</t>
  </si>
  <si>
    <t>Committed Completion Date</t>
  </si>
  <si>
    <t>Revised Completion Date</t>
  </si>
  <si>
    <t>Original Completion (Hijri)</t>
  </si>
  <si>
    <t>Site Handover Date (Hijri)</t>
  </si>
  <si>
    <t>Contract Sign Date (Hijri)</t>
  </si>
  <si>
    <t>Contract Award Date (Hijri)</t>
  </si>
  <si>
    <t>Original Completion</t>
  </si>
  <si>
    <t>Site Handover Date</t>
  </si>
  <si>
    <t>Contract Sign Date</t>
  </si>
  <si>
    <t>Contract Award Date</t>
  </si>
  <si>
    <t>Key Dates</t>
  </si>
  <si>
    <t>Modon PM</t>
  </si>
  <si>
    <t>Status</t>
  </si>
  <si>
    <t>Stage</t>
  </si>
  <si>
    <t>Consultant</t>
  </si>
  <si>
    <t>Contractor</t>
  </si>
  <si>
    <t>Project ID</t>
  </si>
  <si>
    <t>Project Name</t>
  </si>
  <si>
    <t>Contract General Information</t>
  </si>
  <si>
    <t>Weekly Progress Report - Construction Projects</t>
  </si>
  <si>
    <t>Start</t>
  </si>
  <si>
    <t>Project Handover</t>
  </si>
  <si>
    <t>Medium voltage network</t>
  </si>
  <si>
    <t>Road works</t>
  </si>
  <si>
    <t>Complete Mobilization</t>
  </si>
  <si>
    <t>Days
Change</t>
  </si>
  <si>
    <t>Forecast</t>
  </si>
  <si>
    <t>Latest</t>
  </si>
  <si>
    <t>Original 
(Baseline)</t>
  </si>
  <si>
    <t>Milestones</t>
  </si>
  <si>
    <t>Item
 No.</t>
  </si>
  <si>
    <t>*QC Observations refer only to the practices and documentation observed at time of inspection. The responsibility of the CM and Contractor is to ensure that aspects of Quality are suitably managed. 
*Scores are a reflection of the general site conditions based upon the findings at the time of the walk through
*If Applicable</t>
  </si>
  <si>
    <t xml:space="preserve">Issued to PM: </t>
  </si>
  <si>
    <t>Prepared by:</t>
  </si>
  <si>
    <t>*QC %</t>
  </si>
  <si>
    <t>Score</t>
  </si>
  <si>
    <t>Waste Management Control</t>
  </si>
  <si>
    <t>Sufficient Number of QC Inspectors</t>
  </si>
  <si>
    <t>Safety Overview</t>
  </si>
  <si>
    <t>Project Progress Planview</t>
  </si>
  <si>
    <t>Reinforced Steel Quality</t>
  </si>
  <si>
    <t>Logistics Plan</t>
  </si>
  <si>
    <t>Manholes Storing and Quality</t>
  </si>
  <si>
    <t>Storage Inventory System</t>
  </si>
  <si>
    <t>Material Control</t>
  </si>
  <si>
    <t>Calibrated Lab Tools &amp; Equipment</t>
  </si>
  <si>
    <t>Storage Management in/out Control</t>
  </si>
  <si>
    <t>As Build Drawings Status*</t>
  </si>
  <si>
    <t>Protection Applied to Completed Work</t>
  </si>
  <si>
    <t>Material Testing Results &amp; Certification</t>
  </si>
  <si>
    <t>Scaffold/Ladders/Slope/Bridge Compliance</t>
  </si>
  <si>
    <t>Site Handover Letter</t>
  </si>
  <si>
    <t xml:space="preserve">Qualified Subcontractor </t>
  </si>
  <si>
    <t>Invoice Status</t>
  </si>
  <si>
    <t>QC of MCC/ATS Plant Units</t>
  </si>
  <si>
    <t>DWG Log</t>
  </si>
  <si>
    <t>Electric Rooms</t>
  </si>
  <si>
    <t>Lifting Plan*</t>
  </si>
  <si>
    <t>Tanks Method Statement Work</t>
  </si>
  <si>
    <t>Pending Material Status</t>
  </si>
  <si>
    <t>Stairs Quality</t>
  </si>
  <si>
    <t>Material List</t>
  </si>
  <si>
    <t>Quality of Finishing Indoors</t>
  </si>
  <si>
    <t>Design Change was Applied*</t>
  </si>
  <si>
    <t>Max Score Available</t>
  </si>
  <si>
    <t>QC of Finishing Outdoors</t>
  </si>
  <si>
    <t>Design Change Official Paperwork*</t>
  </si>
  <si>
    <t>%</t>
  </si>
  <si>
    <t>Roads / Parking Markings</t>
  </si>
  <si>
    <t>MODON Weekly Report</t>
  </si>
  <si>
    <t>Percentage (%)</t>
  </si>
  <si>
    <t xml:space="preserve">Total Score </t>
  </si>
  <si>
    <t xml:space="preserve">Siporex Finishing Quality </t>
  </si>
  <si>
    <t>ITP</t>
  </si>
  <si>
    <t>Siporex Quality Pre-installation</t>
  </si>
  <si>
    <t>Monthly Quality Reports*</t>
  </si>
  <si>
    <t>Siporex Lifting &amp; Unloading</t>
  </si>
  <si>
    <t>Project Risk Plan/Management*</t>
  </si>
  <si>
    <t>&lt;- Excludes N/A items</t>
  </si>
  <si>
    <t>Maz Score Available:</t>
  </si>
  <si>
    <t>Pedestals/Columns/Beams Alignment</t>
  </si>
  <si>
    <t>MODON Standard*</t>
  </si>
  <si>
    <t>Concrete Surface Finishing</t>
  </si>
  <si>
    <t>NCR Log</t>
  </si>
  <si>
    <t>Quality of Concrete Placing</t>
  </si>
  <si>
    <t>NCRs Control &amp; Procedure</t>
  </si>
  <si>
    <t>N/A</t>
  </si>
  <si>
    <t>counts</t>
  </si>
  <si>
    <t>Design Change List</t>
  </si>
  <si>
    <t>RFI, FIR, &amp; MIR Inventory system</t>
  </si>
  <si>
    <t>Improve</t>
  </si>
  <si>
    <t>Quality of Form Work</t>
  </si>
  <si>
    <t>RFI, FIR, &amp; MIR Procedure</t>
  </si>
  <si>
    <t>Average</t>
  </si>
  <si>
    <t>Pump Stations Units</t>
  </si>
  <si>
    <t>MS Log and Paperwork</t>
  </si>
  <si>
    <t xml:space="preserve">Good </t>
  </si>
  <si>
    <t>Layers/Backfilling Sampling</t>
  </si>
  <si>
    <t xml:space="preserve">Contractor's Quality Plan/CM (Updated and Reviewed) </t>
  </si>
  <si>
    <t>Excellent</t>
  </si>
  <si>
    <t>QC of Interlock &amp; Curbstone</t>
  </si>
  <si>
    <t>Project Documents and Progress</t>
  </si>
  <si>
    <t>Relevant</t>
  </si>
  <si>
    <t>Overall</t>
  </si>
  <si>
    <t>QC of Roads/Round about</t>
  </si>
  <si>
    <t>Document Control Administration</t>
  </si>
  <si>
    <t>Distributtion</t>
  </si>
  <si>
    <t>Item Count</t>
  </si>
  <si>
    <t>QC of Excavation</t>
  </si>
  <si>
    <t>Control of Access to Site/Office</t>
  </si>
  <si>
    <t>N/A (0)</t>
  </si>
  <si>
    <t>I (1)</t>
  </si>
  <si>
    <t>A (2)</t>
  </si>
  <si>
    <t>G (3)</t>
  </si>
  <si>
    <t>E (4)</t>
  </si>
  <si>
    <t>Topic</t>
  </si>
  <si>
    <t>No.</t>
  </si>
  <si>
    <t>Zero</t>
  </si>
  <si>
    <t xml:space="preserve">Item was not applicable or this item was not reviewed during the inspection. </t>
  </si>
  <si>
    <t>≤ 69</t>
  </si>
  <si>
    <t>Quality and Control is NOT being managed effectively. Needs Improvement</t>
  </si>
  <si>
    <t>70 - 79</t>
  </si>
  <si>
    <t xml:space="preserve">Indication level of compliance with standards but there is room for improvement </t>
  </si>
  <si>
    <t>80 - 89</t>
  </si>
  <si>
    <t xml:space="preserve">Evidence of compliance with plans and procedures. </t>
  </si>
  <si>
    <t>Good</t>
  </si>
  <si>
    <t>QC Overall Score</t>
  </si>
  <si>
    <t>90 - 100</t>
  </si>
  <si>
    <t>Quality Management System is being practiced and applies to MODON System</t>
  </si>
  <si>
    <t>EGIS</t>
  </si>
  <si>
    <t>Contractor: 
Consultant:</t>
  </si>
  <si>
    <t>Project</t>
  </si>
  <si>
    <t>Inspection Day:</t>
  </si>
  <si>
    <t>OBS No.</t>
  </si>
  <si>
    <t>Project No.</t>
  </si>
  <si>
    <t>QC OBSERVATIONS CHECKLIST</t>
  </si>
  <si>
    <t>Quality Score</t>
  </si>
  <si>
    <t xml:space="preserve">TOTAL </t>
  </si>
  <si>
    <t>Processed</t>
  </si>
  <si>
    <t>D</t>
  </si>
  <si>
    <t>C</t>
  </si>
  <si>
    <t>B</t>
  </si>
  <si>
    <t>A</t>
  </si>
  <si>
    <t>Material Delivery Completion (Date)</t>
  </si>
  <si>
    <t>Remaining Materials</t>
  </si>
  <si>
    <t>Remaining P.O</t>
  </si>
  <si>
    <t>Actual P.O.
To Date</t>
  </si>
  <si>
    <t>Total Number of P.O.</t>
  </si>
  <si>
    <t>Item Per WBS</t>
  </si>
  <si>
    <t>Procurement Summary</t>
  </si>
  <si>
    <t>with Designer</t>
  </si>
  <si>
    <t>Total Submittals</t>
  </si>
  <si>
    <t xml:space="preserve">Pending </t>
  </si>
  <si>
    <t>Remaining to approve</t>
  </si>
  <si>
    <t>Material Approval</t>
  </si>
  <si>
    <t>&gt; 60
Days</t>
  </si>
  <si>
    <t>31-60
Days</t>
  </si>
  <si>
    <t>21-30
Days</t>
  </si>
  <si>
    <t>11-20
Days</t>
  </si>
  <si>
    <t>0-10
Days</t>
  </si>
  <si>
    <t>Avg. Closing
(Days)</t>
  </si>
  <si>
    <t>Pending</t>
  </si>
  <si>
    <t>Closed</t>
  </si>
  <si>
    <t>Issued</t>
  </si>
  <si>
    <t>Item</t>
  </si>
  <si>
    <t>Quality Reports</t>
  </si>
  <si>
    <t>Safety Results</t>
  </si>
  <si>
    <t>Sent to MODON PM:</t>
  </si>
  <si>
    <t xml:space="preserve">Project Leadership Site Tours - 
(Provide evidence of proactive safety performance/Deficient discovered discussed/Positive feedback/Workers resolving safety issues)
 </t>
  </si>
  <si>
    <t>Lifting Operations &amp; Rigging - 
(Lifting Plan/Lifting devices &amp; gears/PTW/Condition/3rd party certification/bank-man/rigger/slingers/man-basket/inspection record/tagged)</t>
  </si>
  <si>
    <t>HSE Awareness, Training &amp; Competence - 
(Policy /Objective &amp; targets/Information, training/Climatic condition awareness/Reponses in emergency situation/ Safety Behavior Observation)</t>
  </si>
  <si>
    <t>Vehicle and mobile equipment / Plant - 
(dumpers; excavators, cranes, piling rigs, grader, roller, loaders/condition/KSA License/certification)</t>
  </si>
  <si>
    <t>Health, Safety &amp; Environment Incident reporting - 
(Review of HSE Statistics, Reporting of Unsafe Act &amp; Conditions/ Reporting of Near Miss incident/Reporting of FA cases/Record MT cases)</t>
  </si>
  <si>
    <t>Manual Handling - 
(Lifting/loading/pulling/pushing/twisting/awkward posture/repetitive task/frequent and prolong physical effort/Reasonable practicable use of mechanical aid)</t>
  </si>
  <si>
    <t xml:space="preserve">26 points &gt; 4 minors then is it’s a serious issue </t>
  </si>
  <si>
    <t>HSE Plan &amp; Associated Procedures - 
(Approved updated HSE Plan/ CEMP/HAZComm/Procedures/Standards/Project Safety Risk Register)</t>
  </si>
  <si>
    <t>Tools &amp; Equipment - 
(Includes, powered, hydraulic &amp; pneumatic/Guards in place/Properly stored/RCD Protection/Earthed/Good condition &amp; tagged)</t>
  </si>
  <si>
    <t>HSE Communications &amp; Meetings  - 
(Schedule HSE Meetings/Safety Committee meetings/Alerts / Lesson learned/Safety Bulletin contains latest HSE KPI)</t>
  </si>
  <si>
    <t>Electrical Safety - 
(Electrical qualified /RCD/GFCI/Industrial Cocket/LOTO/Cable-overhung or buried/Cords in good condition/current inspection tag)</t>
  </si>
  <si>
    <t xml:space="preserve">No issues </t>
  </si>
  <si>
    <t>Green</t>
  </si>
  <si>
    <t>Environmental Incident Measures - 
(Spill/ Leakage / Concrete wash / vehicle &amp; eqpts. wash / waste disposal/Sewers and drains/emissions/Emergency Management/Training/site run-off water)</t>
  </si>
  <si>
    <t>Health Surveillance - 
(Expose to excessive noise/vibration/dust/silica/CO/cement/radiation/extreme weather condition)</t>
  </si>
  <si>
    <t>Minor or near miss (3 days to comply)</t>
  </si>
  <si>
    <t xml:space="preserve">Yellow </t>
  </si>
  <si>
    <t>Health &amp; Welfare - 
(Adequate drinking water/shaded - eating &amp; rest area/washing &amp; sanitary facilities/Certified FA/FA Box &amp; Stock/adequate toilets/Ambulance)</t>
  </si>
  <si>
    <t>Site Waste Management - 
(Hazardous waste /Combustible waste / Human waste /  Construction waste - asphalt, cable, timber, paving roof sheeting tiles, plastic &amp; bricks)</t>
  </si>
  <si>
    <t>Serious injury or death (immediately)</t>
  </si>
  <si>
    <t xml:space="preserve">Red </t>
  </si>
  <si>
    <t>Fire Protection - 
(Flammable/Oxy. LPG /Combustible separated/FE's/Flashback arrestor/Sparks &amp; slags/Smoking area/PTW/Generators/MS &amp; RA/Emergency Management)</t>
  </si>
  <si>
    <t>Storage of Materials - 
(Transporting, storage, training and use - Combustible / Flammable / Hazardous substances (COSHH)</t>
  </si>
  <si>
    <t>Confined Space - 
(PTW/Training/competence/Emergency Management/MS &amp; RA/Safe access/egress)</t>
  </si>
  <si>
    <t>Housekeeping - 
(Material correctly stored/Rubbish cleaned &amp; removed daily/slips &amp; trips hazards)</t>
  </si>
  <si>
    <t>Excavation &amp; Trenches - 
(PTW/Edge protection/buffer zone/Slope/Benching/Shoring/Geo-tech report/Atmospheric hazards/Acess&amp;egress/Emergency management / MS&amp;RA/H.E)</t>
  </si>
  <si>
    <t>PPE Compliance - 
(Use, storage, stock, handling &amp; checks - Head, Foot, Eye, Hearing)</t>
  </si>
  <si>
    <t>Mobile Elevated Work platform (MEWP) - 
(PTW/competence requirements/conditions/inspections/tagged/training/Full-body harness)</t>
  </si>
  <si>
    <t>Site Signage - 
(Project Notice Board &amp; General Signage)</t>
  </si>
  <si>
    <t>Scaffolding - 
(Temp. Scaffolding  Work-platform (All types) - qualified scaffolder / Inspection / Tagged / Safe Access/egress / PTW/Falsework &amp; Formwork)</t>
  </si>
  <si>
    <t>Traffic Management - 
(Loading/unloading/sheeting/temp. routes/speed/parking/competence)</t>
  </si>
  <si>
    <t>HSE Compliance</t>
  </si>
  <si>
    <t>Wt.</t>
  </si>
  <si>
    <t>Atcitty Not Applicable for this Site Inspection Report</t>
  </si>
  <si>
    <t>Fail (Life Threatening Activity) / Comliance with Plan &amp; Procedures</t>
  </si>
  <si>
    <t>Need Improvement</t>
  </si>
  <si>
    <t>Good Practice</t>
  </si>
  <si>
    <t xml:space="preserve">Inspections are a snapshot in time and refer only to the practices and documentation observed at the time of the Inspection. It remains the responsibility of the Consultant and Contractor to ensure that all aspects of Health &amp; Safety are suitably managed. </t>
  </si>
  <si>
    <t>Safety Performance</t>
  </si>
  <si>
    <t>MOFARREH GROUP</t>
  </si>
  <si>
    <t>Project Name:</t>
  </si>
  <si>
    <t>MODON PM Name</t>
  </si>
  <si>
    <t>Report No.</t>
  </si>
  <si>
    <t>KHJ1-02-007</t>
  </si>
  <si>
    <t>Project ID.</t>
  </si>
  <si>
    <t>Date</t>
  </si>
  <si>
    <t>MODON HSE Site Inspection Report</t>
  </si>
  <si>
    <t>Cumulative</t>
  </si>
  <si>
    <t>Year to Date</t>
  </si>
  <si>
    <t>This Month</t>
  </si>
  <si>
    <t xml:space="preserve">This Week </t>
  </si>
  <si>
    <t>Category</t>
  </si>
  <si>
    <t>Safety Awards/Incentives</t>
  </si>
  <si>
    <t>No. of Toolbox Talks</t>
  </si>
  <si>
    <t>No.of Internal Audit</t>
  </si>
  <si>
    <t>No.of Internal Training</t>
  </si>
  <si>
    <t xml:space="preserve">Induction Training </t>
  </si>
  <si>
    <t>Proactive</t>
  </si>
  <si>
    <t>Property Damages</t>
  </si>
  <si>
    <t>Vehicle Incident</t>
  </si>
  <si>
    <t>Fire Incident Cases</t>
  </si>
  <si>
    <t>Fatality</t>
  </si>
  <si>
    <t>First Aid Cases</t>
  </si>
  <si>
    <t>Near Miss</t>
  </si>
  <si>
    <t>MTC (Healed w/ Disability)</t>
  </si>
  <si>
    <t>MTC (Healed w/o Disability)</t>
  </si>
  <si>
    <t>LTI</t>
  </si>
  <si>
    <t>Reactive</t>
  </si>
  <si>
    <t>Safe Hours Worked</t>
  </si>
  <si>
    <t>Total Hours Worked</t>
  </si>
  <si>
    <t>Safety Statistics</t>
  </si>
  <si>
    <t>3. Consequence/Effect</t>
  </si>
  <si>
    <t>2. Event = Threat, Opportunity, or Issue</t>
  </si>
  <si>
    <t xml:space="preserve">1. Source/Cause </t>
  </si>
  <si>
    <t>Risk Description (add all 3):</t>
  </si>
  <si>
    <t>12. Operation, Maintenance</t>
  </si>
  <si>
    <t>11. Testing, Commissioning, Handover</t>
  </si>
  <si>
    <t>10. Construction, Execution</t>
  </si>
  <si>
    <t>9. Design, Engineering</t>
  </si>
  <si>
    <t>8. Process, Tools, Technique, Technology</t>
  </si>
  <si>
    <t>7. Requirements, Specifications, Scope, Procurement, Contract</t>
  </si>
  <si>
    <t>6. Stakeholders, Authorities, Approvals, Permits</t>
  </si>
  <si>
    <t>`</t>
  </si>
  <si>
    <t>5. Human Resources</t>
  </si>
  <si>
    <t>4. Management, Governance, Policies, KPI, Performance</t>
  </si>
  <si>
    <t>3. Funding, Finance, Budget</t>
  </si>
  <si>
    <t>2. Legal, Regulatory, Compliance</t>
  </si>
  <si>
    <t>1. Political</t>
  </si>
  <si>
    <t xml:space="preserve">Category (select 1): </t>
  </si>
  <si>
    <t>NOTES:</t>
  </si>
  <si>
    <t>Open</t>
  </si>
  <si>
    <t>Low</t>
  </si>
  <si>
    <t>31, Dec 2025</t>
  </si>
  <si>
    <t>Working on it with the client</t>
  </si>
  <si>
    <t>Control</t>
  </si>
  <si>
    <t>Share</t>
  </si>
  <si>
    <t>Drawings</t>
  </si>
  <si>
    <t>Distant</t>
  </si>
  <si>
    <t>Moderate</t>
  </si>
  <si>
    <t>Project progress delay</t>
  </si>
  <si>
    <t>Authorities / Permits</t>
  </si>
  <si>
    <t>Internal</t>
  </si>
  <si>
    <t>Issue</t>
  </si>
  <si>
    <t>Al Kharj</t>
  </si>
  <si>
    <t>Central</t>
  </si>
  <si>
    <t>Medium</t>
  </si>
  <si>
    <t>As discussed an RFI has been sent with all required to start working on a resoluation and open aprper communication channel with the end user</t>
  </si>
  <si>
    <t>High</t>
  </si>
  <si>
    <t>Helipad Location and end user requirement</t>
  </si>
  <si>
    <t>Design / Planning</t>
  </si>
  <si>
    <t>External</t>
  </si>
  <si>
    <t xml:space="preserve">Email has been sent to the consultant, to advise and address this issue with stakeholder </t>
  </si>
  <si>
    <t>Existing Site offices, fencing and work shop in zone B</t>
  </si>
  <si>
    <t>Site Obstacle</t>
  </si>
  <si>
    <t>Construction / Obstacle</t>
  </si>
  <si>
    <t>Risk Score</t>
  </si>
  <si>
    <t>Impact</t>
  </si>
  <si>
    <t>Liklihood</t>
  </si>
  <si>
    <t>Due</t>
  </si>
  <si>
    <t>Treatment Action Owner</t>
  </si>
  <si>
    <t>Treatment Acton Description</t>
  </si>
  <si>
    <t>Treatment Action</t>
  </si>
  <si>
    <t>Risk Response Strategy</t>
  </si>
  <si>
    <t>Identified</t>
  </si>
  <si>
    <t>Consequence / Effect</t>
  </si>
  <si>
    <t>Risk</t>
  </si>
  <si>
    <t>Cause / Source</t>
  </si>
  <si>
    <t>Internal/External</t>
  </si>
  <si>
    <t>T/O/I</t>
  </si>
  <si>
    <t>Risk Status</t>
  </si>
  <si>
    <t>City</t>
  </si>
  <si>
    <t>Section / Group</t>
  </si>
  <si>
    <t>Region</t>
  </si>
  <si>
    <t>Risk ID</t>
  </si>
  <si>
    <t>Treatment Status</t>
  </si>
  <si>
    <t>Most Likely</t>
  </si>
  <si>
    <t>Treatment Control Dates</t>
  </si>
  <si>
    <t>Risk Response &amp; Treatment Action</t>
  </si>
  <si>
    <t>Risk Owner</t>
  </si>
  <si>
    <t>Risk Proximity</t>
  </si>
  <si>
    <t>Risk Manageability</t>
  </si>
  <si>
    <t>Risk Control Dates</t>
  </si>
  <si>
    <t>Risk Description</t>
  </si>
  <si>
    <t>Risk Data</t>
  </si>
  <si>
    <t>Project Location:</t>
  </si>
  <si>
    <t>Project No.:</t>
  </si>
  <si>
    <t>Project:</t>
  </si>
  <si>
    <t>Program</t>
  </si>
  <si>
    <t>Department:</t>
  </si>
  <si>
    <t>Remarks</t>
  </si>
  <si>
    <t>Data Date</t>
  </si>
  <si>
    <t>Start Date</t>
  </si>
  <si>
    <t>Duration Elapsed</t>
  </si>
  <si>
    <t>Expected/Actual
Closure</t>
  </si>
  <si>
    <t>Current Status</t>
  </si>
  <si>
    <t>Action Taken</t>
  </si>
  <si>
    <t>Responsibility</t>
  </si>
  <si>
    <t>Issue Description</t>
  </si>
  <si>
    <t>Date Identified</t>
  </si>
  <si>
    <t>Issue No</t>
  </si>
  <si>
    <t>Idle</t>
  </si>
  <si>
    <t>Actual</t>
  </si>
  <si>
    <t>Type</t>
  </si>
  <si>
    <t>Planned</t>
  </si>
  <si>
    <t>MONTHS</t>
  </si>
  <si>
    <t>Month</t>
  </si>
  <si>
    <t>Mitigation</t>
  </si>
  <si>
    <t>Responsible</t>
  </si>
  <si>
    <t>Top 5 Issues</t>
  </si>
  <si>
    <t>Top Issues and Risks</t>
  </si>
  <si>
    <t>Weekly Prgoress Photos</t>
  </si>
  <si>
    <t>Act to Date</t>
  </si>
  <si>
    <t>Plan to Date</t>
  </si>
  <si>
    <t>Measu Unit</t>
  </si>
  <si>
    <t>Total Qty</t>
  </si>
  <si>
    <t xml:space="preserve">Item Description </t>
  </si>
  <si>
    <t>BOQ N0.</t>
  </si>
  <si>
    <t>Major Quantity Trackers</t>
  </si>
  <si>
    <t>Key Trade</t>
  </si>
  <si>
    <t>Major Equipment</t>
  </si>
  <si>
    <t>Manpower Breakdown by Trade</t>
  </si>
  <si>
    <t>Total Actual</t>
  </si>
  <si>
    <t>Total Plan</t>
  </si>
  <si>
    <t>Saudi Staff</t>
  </si>
  <si>
    <t>Next Month Forecast</t>
  </si>
  <si>
    <t>Total Head Count</t>
  </si>
  <si>
    <t>Head Count - Manual</t>
  </si>
  <si>
    <t>Head Count - Non Manual</t>
  </si>
  <si>
    <t>Resources at Site</t>
  </si>
  <si>
    <t>Duration</t>
  </si>
  <si>
    <t>Date Approved</t>
  </si>
  <si>
    <t>Sch Impact (Months)</t>
  </si>
  <si>
    <t>Cost</t>
  </si>
  <si>
    <t>Description of Change</t>
  </si>
  <si>
    <t>Date Added</t>
  </si>
  <si>
    <t>CCO No.</t>
  </si>
  <si>
    <t>Deduction / Penalties (SAR)</t>
  </si>
  <si>
    <t>Deduction / Penalties %</t>
  </si>
  <si>
    <t>Total Paid  (SAR)</t>
  </si>
  <si>
    <t>Retention (SAR)</t>
  </si>
  <si>
    <t>Retention %</t>
  </si>
  <si>
    <t>Latest Contract Change Order Log</t>
  </si>
  <si>
    <t>PM Approved (SAR)</t>
  </si>
  <si>
    <t>Advance Payment (SAR)</t>
  </si>
  <si>
    <t>Advance Payment %</t>
  </si>
  <si>
    <t>Material on Site</t>
  </si>
  <si>
    <t>Total Materials</t>
  </si>
  <si>
    <t>Submitted  (SAR)</t>
  </si>
  <si>
    <t>Last Submitted Period</t>
  </si>
  <si>
    <t>No of Pending Invoices</t>
  </si>
  <si>
    <t>Earned Value (SR)</t>
  </si>
  <si>
    <t>Paid  Invoices (SAR)</t>
  </si>
  <si>
    <t xml:space="preserve">No of Paid  Invoices </t>
  </si>
  <si>
    <t>Planned Value (SR)</t>
  </si>
  <si>
    <t>PM Approved Invoices (SAR)</t>
  </si>
  <si>
    <t>PM Approved Invoices</t>
  </si>
  <si>
    <t>Contract Value (SR)</t>
  </si>
  <si>
    <t>Submitted Invoices (SAR)</t>
  </si>
  <si>
    <t>Total Submitted Invoices</t>
  </si>
  <si>
    <t>22(28)</t>
  </si>
  <si>
    <t>Invoices Summary</t>
  </si>
  <si>
    <t>10 No of Approved Version of BOQ</t>
  </si>
  <si>
    <t xml:space="preserve">5 Construction Plan Approval </t>
  </si>
  <si>
    <t>9 BOQ Approval Date</t>
  </si>
  <si>
    <t xml:space="preserve">4 Safety Plan Last Up </t>
  </si>
  <si>
    <t>8 Last Approved Schedule</t>
  </si>
  <si>
    <t xml:space="preserve">3 Safety Plan Approval </t>
  </si>
  <si>
    <t>7 No of Approved Version of Schedule</t>
  </si>
  <si>
    <t xml:space="preserve">2 Quality Plan Last Up </t>
  </si>
  <si>
    <t>Total Submitted Material</t>
  </si>
  <si>
    <t>Total Hours Worked Vs Safe Hours Worked</t>
  </si>
  <si>
    <t>6 Baseline Approval</t>
  </si>
  <si>
    <t xml:space="preserve">1 Quality Plan Approval </t>
  </si>
  <si>
    <t>Key Submittals Approval Status</t>
  </si>
  <si>
    <t>Field Inspection (FIR)</t>
  </si>
  <si>
    <t>Material Inspection (MIR)</t>
  </si>
  <si>
    <t>Site Instruction (SIR)</t>
  </si>
  <si>
    <t>Non Conformance (NCR)</t>
  </si>
  <si>
    <t>General</t>
  </si>
  <si>
    <t xml:space="preserve">Remaining </t>
  </si>
  <si>
    <t>Total Submitted Drawings</t>
  </si>
  <si>
    <t>Proactive Vs Reactive Actions Taken</t>
  </si>
  <si>
    <t>Design</t>
  </si>
  <si>
    <t>Safety</t>
  </si>
  <si>
    <t xml:space="preserve">Quality </t>
  </si>
  <si>
    <t>Submittals Status</t>
  </si>
  <si>
    <t xml:space="preserve">Performance overview </t>
  </si>
  <si>
    <t xml:space="preserve">  </t>
  </si>
  <si>
    <t>Latest Plan</t>
  </si>
  <si>
    <t xml:space="preserve">Construction Milestones </t>
  </si>
  <si>
    <t>SPI</t>
  </si>
  <si>
    <t>Earned %</t>
  </si>
  <si>
    <t>Plan %</t>
  </si>
  <si>
    <t>Earned</t>
  </si>
  <si>
    <t>(Manhours)</t>
  </si>
  <si>
    <t>Revised Planned %</t>
  </si>
  <si>
    <t>Original Plan %</t>
  </si>
  <si>
    <t>Revised Planned</t>
  </si>
  <si>
    <t>Original Plan</t>
  </si>
  <si>
    <t>To Date Physical Progress</t>
  </si>
  <si>
    <t>Weekly Physical Progress</t>
  </si>
  <si>
    <t>% Wt.</t>
  </si>
  <si>
    <t>Budgeted</t>
  </si>
  <si>
    <t>To Date (SAR)</t>
  </si>
  <si>
    <t>Weekly (SAR)</t>
  </si>
  <si>
    <t>BOQ Value (SAR)</t>
  </si>
  <si>
    <t>WBS</t>
  </si>
  <si>
    <t>Earned Value Progress (%)</t>
  </si>
  <si>
    <t>Physical Progress (Effort)</t>
  </si>
  <si>
    <t>Earned Value Progress (SAR)</t>
  </si>
  <si>
    <t>Progress Overview</t>
  </si>
  <si>
    <t>Invoiced %</t>
  </si>
  <si>
    <t>FIR %</t>
  </si>
  <si>
    <t xml:space="preserve">Potential Changes </t>
  </si>
  <si>
    <t>Safety 
Score</t>
  </si>
  <si>
    <t>Estimate At Completion Value</t>
  </si>
  <si>
    <t>Site Handover  (Hijri)</t>
  </si>
  <si>
    <t xml:space="preserve">Site Handover </t>
  </si>
  <si>
    <t>Phys. Earn Value</t>
  </si>
  <si>
    <t>Submitted Invoices (Gross Value)</t>
  </si>
  <si>
    <t>EAC</t>
  </si>
  <si>
    <t>Revised Contract Value</t>
  </si>
  <si>
    <t xml:space="preserve">Committed Completion </t>
  </si>
  <si>
    <t>Contract Sign  (Hijri)</t>
  </si>
  <si>
    <t xml:space="preserve">Contract Sign </t>
  </si>
  <si>
    <t>Phys. Plan Value</t>
  </si>
  <si>
    <t>Plan Value</t>
  </si>
  <si>
    <t>O&amp;M Value (if any)</t>
  </si>
  <si>
    <t>Original Contract Value</t>
  </si>
  <si>
    <t xml:space="preserve">Revised Completion </t>
  </si>
  <si>
    <t>Contract Award  (Hijri)</t>
  </si>
  <si>
    <t xml:space="preserve">Contract Award </t>
  </si>
  <si>
    <t>Project Scope</t>
  </si>
  <si>
    <t>Performance Summary</t>
  </si>
  <si>
    <t>Cost Summary (SR)</t>
  </si>
  <si>
    <t>MODON - Weekly Progress Report - Construction Projects</t>
  </si>
  <si>
    <t>Development of infrastructure networks in Al-Kharj industrial city, which is located almost 100 kilometers southeast of Riyadh, The project is comprised of two zones (A , B and Labor Community Area ), which have a total area of approximately 3.50 square kilometers</t>
  </si>
  <si>
    <t>Project Scope Statement</t>
  </si>
  <si>
    <t>#</t>
  </si>
  <si>
    <t/>
  </si>
  <si>
    <t>Duration (days)</t>
  </si>
  <si>
    <t xml:space="preserve">SR </t>
  </si>
  <si>
    <t>CONTRACT CHANGE ORDER (CCO)</t>
  </si>
  <si>
    <t>TOTAL</t>
  </si>
  <si>
    <t>Amount Pending</t>
  </si>
  <si>
    <t>Payment Period (d)</t>
  </si>
  <si>
    <t>Paid %</t>
  </si>
  <si>
    <t>Amount Paid</t>
  </si>
  <si>
    <t>Date Paid</t>
  </si>
  <si>
    <t>Days Elapsed</t>
  </si>
  <si>
    <t>Accounts Approval Date</t>
  </si>
  <si>
    <t>Accounts Approval
(Yes/No)</t>
  </si>
  <si>
    <t>Date to Accounts</t>
  </si>
  <si>
    <t>PM Reply Date</t>
  </si>
  <si>
    <t>PM Approval
(Yes/No)</t>
  </si>
  <si>
    <t>Date to PM</t>
  </si>
  <si>
    <t>CM / PgM Reply Date</t>
  </si>
  <si>
    <t>CM / PgM Approval
(Yes/No)</t>
  </si>
  <si>
    <t>Date to CM / PgM</t>
  </si>
  <si>
    <t>End Date</t>
  </si>
  <si>
    <t>Amount (net) + VAT 15%</t>
  </si>
  <si>
    <t>Deduction / Penalties</t>
  </si>
  <si>
    <t>Retention</t>
  </si>
  <si>
    <t>Gross Value</t>
  </si>
  <si>
    <t>Submittal Rev. #</t>
  </si>
  <si>
    <t>Doc Control reference</t>
  </si>
  <si>
    <t>Invoice No.</t>
  </si>
  <si>
    <t>Total Invoice Duration</t>
  </si>
  <si>
    <t>Payment Status</t>
  </si>
  <si>
    <t>Modon PM &amp; Accounts Approval</t>
  </si>
  <si>
    <t xml:space="preserve"> CM / PgM Approval Timeline</t>
  </si>
  <si>
    <t>Period Covered</t>
  </si>
  <si>
    <t>Invoice Value</t>
  </si>
  <si>
    <t>Invoice Reference</t>
  </si>
  <si>
    <t>Invoices Average total Duration</t>
  </si>
  <si>
    <t>Paid Invoices  (SAR)</t>
  </si>
  <si>
    <t xml:space="preserve">No of Paid Invoices </t>
  </si>
  <si>
    <t>Retention Cumulative (SAR)</t>
  </si>
  <si>
    <t>Penalties and deduction (SAR)</t>
  </si>
  <si>
    <t>Total Deduction</t>
  </si>
  <si>
    <t>Payments Average Duration</t>
  </si>
  <si>
    <t>Invoice Submitted Compared to Contract Value</t>
  </si>
  <si>
    <t>Approved Invoices (PM) (SAR)</t>
  </si>
  <si>
    <t>No of Approved Invoices (PM)</t>
  </si>
  <si>
    <t>AP Recovery (SAR)</t>
  </si>
  <si>
    <t>Penalties and deduction %</t>
  </si>
  <si>
    <t>MODON PM &amp; Accounts Average Approval duration</t>
  </si>
  <si>
    <t>Approved Invoices (CM) (SAR)</t>
  </si>
  <si>
    <t>No of Approved Invoices (CM)</t>
  </si>
  <si>
    <t>Revised O&amp;M Value</t>
  </si>
  <si>
    <t xml:space="preserve"> CM / PgM Average Approval duration</t>
  </si>
  <si>
    <t>Submiited Invoice Peroid</t>
  </si>
  <si>
    <t>No of Submitted Invoices</t>
  </si>
  <si>
    <t>O&amp;M Value</t>
  </si>
  <si>
    <t>Average Invoices durations</t>
  </si>
  <si>
    <t xml:space="preserve">Project Value </t>
  </si>
  <si>
    <t>Weekly Progress Report - Invoice Log</t>
  </si>
  <si>
    <t>This Week</t>
  </si>
  <si>
    <t>Revised / Recovery Plan</t>
  </si>
  <si>
    <t>Baseline Plan</t>
  </si>
  <si>
    <t>Plan Wt.%</t>
  </si>
  <si>
    <t>Cum Effort</t>
  </si>
  <si>
    <t>Monthly Effort</t>
  </si>
  <si>
    <t>Earned Effort %</t>
  </si>
  <si>
    <t>Testing &amp; Commissioning</t>
  </si>
  <si>
    <t>Closed Comments</t>
  </si>
  <si>
    <t>Open Comments</t>
  </si>
  <si>
    <t>% 
Completed</t>
  </si>
  <si>
    <t>Actual Finish Date</t>
  </si>
  <si>
    <t>Actual Start Date</t>
  </si>
  <si>
    <t>Forecast Finish Date</t>
  </si>
  <si>
    <t>Forecast Start Date</t>
  </si>
  <si>
    <t>Planned Finish Date</t>
  </si>
  <si>
    <t>Planned Start Date</t>
  </si>
  <si>
    <t>Testing and Commissioning</t>
  </si>
  <si>
    <t>KH1-02-007</t>
  </si>
  <si>
    <t>Development of infrastructure in Kharj Industrial City</t>
  </si>
  <si>
    <t xml:space="preserve">Access and Egress - 
(General access to site, segregated from vehicles, / Overhead protection, while entering into the building /Adequate lighting provided when dark or overnight work)							</t>
  </si>
  <si>
    <t>Mohamed Adel</t>
  </si>
  <si>
    <t>WEEKLY SAFETY STATISTICS REPORT</t>
  </si>
  <si>
    <t>0</t>
  </si>
  <si>
    <t>Inspected By</t>
  </si>
  <si>
    <r>
      <rPr>
        <b/>
        <sz val="12"/>
        <rFont val="Aptos Display"/>
        <family val="2"/>
      </rPr>
      <t>Risk Status:</t>
    </r>
    <r>
      <rPr>
        <sz val="12"/>
        <rFont val="Aptos Display"/>
        <family val="2"/>
      </rPr>
      <t xml:space="preserve"> 1.Open, 2.Closed, or 3.Realized</t>
    </r>
  </si>
  <si>
    <r>
      <rPr>
        <b/>
        <sz val="12"/>
        <rFont val="Aptos Display"/>
        <family val="2"/>
      </rPr>
      <t>T/O/I:</t>
    </r>
    <r>
      <rPr>
        <sz val="12"/>
        <rFont val="Aptos Display"/>
        <family val="2"/>
      </rPr>
      <t xml:space="preserve"> 1.Threat, 2.Opportunity, or 3.Issue</t>
    </r>
  </si>
  <si>
    <r>
      <rPr>
        <b/>
        <sz val="12"/>
        <rFont val="Aptos Display"/>
        <family val="2"/>
      </rPr>
      <t>Risk Response Strategy for Threats:</t>
    </r>
    <r>
      <rPr>
        <sz val="12"/>
        <rFont val="Aptos Display"/>
        <family val="2"/>
      </rPr>
      <t xml:space="preserve"> 1.Terminate, 2.Tolerate, 3.Transfer, or 4.Treat </t>
    </r>
  </si>
  <si>
    <r>
      <rPr>
        <b/>
        <sz val="12"/>
        <rFont val="Aptos Display"/>
        <family val="2"/>
      </rPr>
      <t xml:space="preserve">Risk Response Strategy for Opportunities: </t>
    </r>
    <r>
      <rPr>
        <sz val="12"/>
        <rFont val="Aptos Display"/>
        <family val="2"/>
      </rPr>
      <t xml:space="preserve">1.Ignore, 2.Share, or 3.Enhance/Exploit </t>
    </r>
  </si>
  <si>
    <r>
      <rPr>
        <b/>
        <sz val="12"/>
        <rFont val="Aptos Display"/>
        <family val="2"/>
      </rPr>
      <t>Treatment Action:</t>
    </r>
    <r>
      <rPr>
        <sz val="12"/>
        <rFont val="Aptos Display"/>
        <family val="2"/>
      </rPr>
      <t xml:space="preserve"> 1.Mitigate, 2.Control, or 3.Fall Back</t>
    </r>
  </si>
  <si>
    <r>
      <rPr>
        <b/>
        <sz val="12"/>
        <rFont val="Aptos Display"/>
        <family val="2"/>
      </rPr>
      <t xml:space="preserve">Treatment Status: </t>
    </r>
    <r>
      <rPr>
        <sz val="12"/>
        <rFont val="Aptos Display"/>
        <family val="2"/>
      </rPr>
      <t>1</t>
    </r>
    <r>
      <rPr>
        <b/>
        <sz val="12"/>
        <rFont val="Aptos Display"/>
        <family val="2"/>
      </rPr>
      <t>.</t>
    </r>
    <r>
      <rPr>
        <sz val="12"/>
        <rFont val="Aptos Display"/>
        <family val="2"/>
      </rPr>
      <t>Unapproved, 2.Active, or 3.Closed</t>
    </r>
  </si>
  <si>
    <r>
      <rPr>
        <b/>
        <sz val="12"/>
        <rFont val="Aptos Display"/>
        <family val="2"/>
      </rPr>
      <t>Risk Level/Score:</t>
    </r>
    <r>
      <rPr>
        <sz val="12"/>
        <rFont val="Aptos Display"/>
        <family val="2"/>
      </rPr>
      <t xml:space="preserve"> Likelihood x Highest Impact (Safety, Cost, Schedule, Environment, Quality, or Reputation. See Risk Scoring Matrix tab)</t>
    </r>
  </si>
  <si>
    <t>RISK Register</t>
  </si>
  <si>
    <t>Issues Log</t>
  </si>
  <si>
    <t>Earned  Value</t>
  </si>
  <si>
    <t>FIR Value (up To date)</t>
  </si>
  <si>
    <t>Engineering</t>
  </si>
  <si>
    <t>Procurement</t>
  </si>
  <si>
    <t>Construction</t>
  </si>
  <si>
    <t xml:space="preserve"> Close Out</t>
  </si>
  <si>
    <t>NA</t>
  </si>
  <si>
    <t>Orignal Planned</t>
  </si>
  <si>
    <t>Development Industrial City-Alkharj</t>
  </si>
  <si>
    <t>Moffreh Group</t>
  </si>
  <si>
    <t>Weekly Progress Photos</t>
  </si>
  <si>
    <t>Industrial City-Alkharj</t>
  </si>
  <si>
    <t>Weather / Environmental</t>
  </si>
  <si>
    <t>Weather</t>
  </si>
  <si>
    <t>Treat</t>
  </si>
  <si>
    <t>Mitigate</t>
  </si>
  <si>
    <t>15, Feb 2026</t>
  </si>
  <si>
    <t>Material Category</t>
  </si>
  <si>
    <t>Quantity</t>
  </si>
  <si>
    <t>PR Status</t>
  </si>
  <si>
    <t>Civil/Mech/Elec/Arch</t>
  </si>
  <si>
    <t>Yes / No</t>
  </si>
  <si>
    <t>Duration/Days</t>
  </si>
  <si>
    <t>Procurment / Logistic</t>
  </si>
  <si>
    <t xml:space="preserve">Rains/ Winds/ Dust/Hrash </t>
  </si>
  <si>
    <t>Subgrade Fill/Manholes/ Pipes</t>
  </si>
  <si>
    <t>Safety / Quality</t>
  </si>
  <si>
    <t>Construction Work</t>
  </si>
  <si>
    <t>Deep Excavation</t>
  </si>
  <si>
    <t>Interface / Communication</t>
  </si>
  <si>
    <t>Existing Services &amp; Roads</t>
  </si>
  <si>
    <t>Expected</t>
  </si>
  <si>
    <t>28, Dec. 2026</t>
  </si>
  <si>
    <t>Portacabin services Tie-ins</t>
  </si>
  <si>
    <t>Client</t>
  </si>
  <si>
    <t>MMAH</t>
  </si>
  <si>
    <t>Client &amp;MMAH</t>
  </si>
  <si>
    <t>Accept</t>
  </si>
  <si>
    <t>27, Jan 2026</t>
  </si>
  <si>
    <t>Working on it to resolve the delay and assign many suppliers</t>
  </si>
  <si>
    <t>Safety measures and plans</t>
  </si>
  <si>
    <t>it will be coordinate with the client and the EndUsers of those existing sevices</t>
  </si>
  <si>
    <t>5, Feb 2026</t>
  </si>
  <si>
    <t>20, Dec 2025</t>
  </si>
  <si>
    <t>07, Feb 2026</t>
  </si>
  <si>
    <t>15, Feb 2027</t>
  </si>
  <si>
    <t>Site Obstacles</t>
  </si>
  <si>
    <t>Logistic / Procurement</t>
  </si>
  <si>
    <t>Logistics and Procurement services to be improved and expedited.</t>
  </si>
  <si>
    <t>MV Network</t>
  </si>
  <si>
    <t>Finalize a deal with approved SEC contractor and Consultant to carry out the work and supervise it.</t>
  </si>
  <si>
    <t>Contract Milestones</t>
  </si>
  <si>
    <t>Location Closed
Pending Requirments</t>
  </si>
  <si>
    <r>
      <t xml:space="preserve">An RFI has been sent with all required to start working on a resolution and open aprper communication channel with the end user :
1-Existing obstacles between the factory boundary and Local Roads 19 and 20 are preventing the commencement of the planned works.
2- Along Local Road 18, there are old rooms and a fenced storage area currently in use, in addition to installed signage.
3-A diesel tank is located within the affected area; clarification is required regarding the party responsible for its removal.
4- The crusher area must be officially handed over to MAH to proceed with surveying, as the existing NGL differs from the approved design levels.
5-An existing fenced storage area and site offices must be removed to allow access and ensure uninterrupted progress of the works)
</t>
    </r>
    <r>
      <rPr>
        <b/>
        <u/>
        <sz val="12"/>
        <rFont val="Aptos Display"/>
        <family val="2"/>
      </rPr>
      <t>Action Taken : Meeting Held in Maddon Office and discussed the all challenges with all parties, and all challenges in process to be solved and removed .</t>
    </r>
  </si>
  <si>
    <t>DEVELOPMENT OF INFRASTRUCTURE NETWORKS, AL KHARJ 
INDUSTRIAL CITY (MODON), RIYADH</t>
  </si>
  <si>
    <t xml:space="preserve">MOFFAREH ALHARBI &amp; PARTNERS
Egis Saudi Egnieering </t>
  </si>
  <si>
    <t>Engr. Adil Ghafoor Sulehria</t>
  </si>
  <si>
    <t>YES</t>
  </si>
  <si>
    <t>CIVIL</t>
  </si>
  <si>
    <t>ELECTRICAL</t>
  </si>
  <si>
    <t>Arch</t>
  </si>
  <si>
    <t>ARCH</t>
  </si>
  <si>
    <t>EA</t>
  </si>
  <si>
    <t>yes</t>
  </si>
  <si>
    <t>LM</t>
  </si>
  <si>
    <t>07 Feb &amp; 14 FEB</t>
  </si>
  <si>
    <t>KHJ1-02-007-MAH-TS9-1-MEC-MRIR-0002 &amp; 004</t>
  </si>
  <si>
    <t>KHJ1-02-007-MAH-TS9-1-MEC-MRIR-0001</t>
  </si>
  <si>
    <t>MRIR no.</t>
  </si>
  <si>
    <t>Comments</t>
  </si>
  <si>
    <t>Close</t>
  </si>
  <si>
    <t>Topi+U11:AB15c</t>
  </si>
  <si>
    <t>Penalities &amp; Retention</t>
  </si>
  <si>
    <t>Accepted as Noted</t>
  </si>
  <si>
    <t>Accepted</t>
  </si>
  <si>
    <t>UR-Under Review</t>
  </si>
  <si>
    <t>The Contractor : MOFFAREH ALHARBI &amp; PARTNERS</t>
  </si>
  <si>
    <t>FIR Detail</t>
  </si>
  <si>
    <t>NCR  Detail</t>
  </si>
  <si>
    <t>MAR Detail</t>
  </si>
  <si>
    <t>Shop Drawing</t>
  </si>
  <si>
    <t>ITP ( Inspection Test Plan)</t>
  </si>
  <si>
    <t>MES ( Method statement)</t>
  </si>
  <si>
    <t>Received</t>
  </si>
  <si>
    <t>Code A</t>
  </si>
  <si>
    <t>Code B</t>
  </si>
  <si>
    <t>Code C/D</t>
  </si>
  <si>
    <t>UR</t>
  </si>
  <si>
    <t>KPI %</t>
  </si>
  <si>
    <t>Issued/Received</t>
  </si>
  <si>
    <r>
      <rPr>
        <b/>
        <sz val="12"/>
        <color rgb="FFFFFFFF"/>
        <rFont val="Calibri"/>
        <family val="2"/>
      </rPr>
      <t>Closed</t>
    </r>
  </si>
  <si>
    <t xml:space="preserve">OPEN </t>
  </si>
  <si>
    <r>
      <rPr>
        <b/>
        <sz val="12"/>
        <color rgb="FFFFFFFF"/>
        <rFont val="Calibri"/>
        <family val="2"/>
      </rPr>
      <t>UR</t>
    </r>
  </si>
  <si>
    <t>Previous</t>
  </si>
  <si>
    <t xml:space="preserve">Current </t>
  </si>
  <si>
    <t>CIV</t>
  </si>
  <si>
    <r>
      <rPr>
        <b/>
        <sz val="12"/>
        <rFont val="Calibri"/>
        <family val="2"/>
      </rPr>
      <t>Electrical</t>
    </r>
  </si>
  <si>
    <t>Electrical</t>
  </si>
  <si>
    <t>MEP</t>
  </si>
  <si>
    <t>Storm</t>
  </si>
  <si>
    <t>Mechanical</t>
  </si>
  <si>
    <t>Sewer</t>
  </si>
  <si>
    <t>Arc</t>
  </si>
  <si>
    <r>
      <rPr>
        <b/>
        <sz val="12"/>
        <rFont val="Calibri"/>
        <family val="2"/>
      </rPr>
      <t>General</t>
    </r>
  </si>
  <si>
    <t>Road</t>
  </si>
  <si>
    <t>Survey</t>
  </si>
  <si>
    <t>ROAD</t>
  </si>
  <si>
    <r>
      <rPr>
        <b/>
        <sz val="12"/>
        <rFont val="Calibri"/>
        <family val="2"/>
      </rPr>
      <t>TOTAL</t>
    </r>
  </si>
  <si>
    <t>PQD (Prequalification Documents)</t>
  </si>
  <si>
    <t>SIR/SOR  Detail</t>
  </si>
  <si>
    <t xml:space="preserve">MRIR </t>
  </si>
  <si>
    <t>As built Drawing</t>
  </si>
  <si>
    <t>MIR ( Material Receiving Inspection)</t>
  </si>
  <si>
    <r>
      <rPr>
        <b/>
        <sz val="12"/>
        <color rgb="FFFFFFFF"/>
        <rFont val="Calibri"/>
        <family val="2"/>
      </rPr>
      <t>TOTAL</t>
    </r>
  </si>
  <si>
    <t xml:space="preserve">Contractiual  Milestones </t>
  </si>
  <si>
    <t>All Networks</t>
  </si>
  <si>
    <t>open</t>
  </si>
  <si>
    <t>closed</t>
  </si>
  <si>
    <r>
      <t xml:space="preserve">QC OBSERVATIONS CHECKLIST  </t>
    </r>
    <r>
      <rPr>
        <b/>
        <u/>
        <sz val="18"/>
        <color theme="0"/>
        <rFont val="Aptos Display"/>
        <family val="2"/>
      </rPr>
      <t>FIR Summary</t>
    </r>
  </si>
  <si>
    <t>Material Description</t>
  </si>
  <si>
    <t>BOQ Number</t>
  </si>
  <si>
    <t>Long Lead Item</t>
  </si>
  <si>
    <t>PO Status</t>
  </si>
  <si>
    <t>Delivery Time Frame</t>
  </si>
  <si>
    <t>Delivery Status</t>
  </si>
  <si>
    <t>MRIR Status</t>
  </si>
  <si>
    <t>MIR Status</t>
  </si>
  <si>
    <t>Short/Long</t>
  </si>
  <si>
    <t>0/1</t>
  </si>
  <si>
    <t>MIR no.</t>
  </si>
  <si>
    <t>GRP Pipes</t>
  </si>
  <si>
    <t>150mm Diameter - SEWER</t>
  </si>
  <si>
    <t>15/3/2026</t>
  </si>
  <si>
    <t>200mm Diameter - SEWER</t>
  </si>
  <si>
    <t>250mm Diameter - SEWER</t>
  </si>
  <si>
    <t>300mm Diameter - SEWER</t>
  </si>
  <si>
    <t>400mm Diameter -STORM &amp; SEWER</t>
  </si>
  <si>
    <t>500mm Diameter -STORM &amp; SEWER</t>
  </si>
  <si>
    <t>600mm Diameter -STORM &amp; SEWER</t>
  </si>
  <si>
    <t>700mm Diameter  -STORM</t>
  </si>
  <si>
    <t>800mm Diameter -STORM</t>
  </si>
  <si>
    <t>900mm Diameter -STORM</t>
  </si>
  <si>
    <t>1000mm Diameter -STORM</t>
  </si>
  <si>
    <t>1200mm Diameter -STORM</t>
  </si>
  <si>
    <t>HDPE  Pipes</t>
  </si>
  <si>
    <t>80 days</t>
  </si>
  <si>
    <t>18/3/2026</t>
  </si>
  <si>
    <t>30/6/2026</t>
  </si>
  <si>
    <t>32mm Diameter</t>
  </si>
  <si>
    <t>50mm Diameter</t>
  </si>
  <si>
    <t>75 mm Diameter</t>
  </si>
  <si>
    <t>90mm Diameter</t>
  </si>
  <si>
    <t>UPVC   Pipes</t>
  </si>
  <si>
    <t>60 days</t>
  </si>
  <si>
    <t>INREVIEW</t>
  </si>
  <si>
    <t>as per site request to start</t>
  </si>
  <si>
    <t>Curbstone</t>
  </si>
  <si>
    <t xml:space="preserve">90-100 </t>
  </si>
  <si>
    <t xml:space="preserve">confirmed </t>
  </si>
  <si>
    <t>Concrete Mix for PC works</t>
  </si>
  <si>
    <t>Concrete Mix for RC works</t>
  </si>
  <si>
    <t>Done</t>
  </si>
  <si>
    <t>Reinforcement Steel</t>
  </si>
  <si>
    <t>KHJ1-02-007-MAH-TS9-1-CIV-MIR-0004</t>
  </si>
  <si>
    <t>Paving blocks 200*100*60 mm</t>
  </si>
  <si>
    <t xml:space="preserve">20 days </t>
  </si>
  <si>
    <t>Structural steeL for Prefab Portcabibn</t>
  </si>
  <si>
    <t>Traffic signage</t>
  </si>
  <si>
    <t>Asphalt</t>
  </si>
  <si>
    <t>under review</t>
  </si>
  <si>
    <t>ICT Manholes Cover with frame</t>
  </si>
  <si>
    <t>27/04/2026</t>
  </si>
  <si>
    <t>Telecome Manholes</t>
  </si>
  <si>
    <t>MV Cables</t>
  </si>
  <si>
    <t>84 DAYS</t>
  </si>
  <si>
    <t>Unit Substation &amp; RMU</t>
  </si>
  <si>
    <t>LV Cables</t>
  </si>
  <si>
    <t>15/5/2026</t>
  </si>
  <si>
    <t>Electrical Panels</t>
  </si>
  <si>
    <t>Street Lights Lighting Fixtures</t>
  </si>
  <si>
    <t>Street Lighting Poles</t>
  </si>
  <si>
    <t>20/5/2026</t>
  </si>
  <si>
    <t>Manhole Covers</t>
  </si>
  <si>
    <t>Sewer Manholes</t>
  </si>
  <si>
    <t>AS PER SITE NEEDED</t>
  </si>
  <si>
    <t>Storm Manholes</t>
  </si>
  <si>
    <t>Connection Chamber</t>
  </si>
  <si>
    <t>inspection Chambers</t>
  </si>
  <si>
    <t>Catch Basin</t>
  </si>
  <si>
    <t>Termination Kits</t>
  </si>
  <si>
    <t>as per site request</t>
  </si>
  <si>
    <t>Fire Hydrants</t>
  </si>
  <si>
    <t>130 days</t>
  </si>
  <si>
    <t>30/4/2026</t>
  </si>
  <si>
    <t>Concrete Culvert Box</t>
  </si>
  <si>
    <t>KHJ1-02-007-MAH-TS9-1-CIV-MRIR-0027 KHJ1-02-007-MAH-TS9-1-CBC-MRIR-0044</t>
  </si>
  <si>
    <t>Hard</t>
  </si>
  <si>
    <t>Delay in procurement of key materials</t>
  </si>
  <si>
    <t>20-Apr-2026</t>
  </si>
  <si>
    <t>Overall delay against approved baseline</t>
  </si>
  <si>
    <t xml:space="preserve">400mm Diameter </t>
  </si>
  <si>
    <t>KHJ1-02-007-MAH-TS9-1-CIV-MAR-0054 &amp; 54</t>
  </si>
  <si>
    <t xml:space="preserve">30 days </t>
  </si>
  <si>
    <t>under process</t>
  </si>
  <si>
    <t>27/4/2026</t>
  </si>
  <si>
    <t>16/4/2026</t>
  </si>
  <si>
    <r>
      <t>Prepare &amp; implement recovery plan, add resources, additional shifts "</t>
    </r>
    <r>
      <rPr>
        <b/>
        <u/>
        <sz val="12"/>
        <rFont val="Aptos Display"/>
        <family val="2"/>
      </rPr>
      <t xml:space="preserve"> Closed"</t>
    </r>
  </si>
  <si>
    <t>SPI Weekly Interval</t>
  </si>
  <si>
    <t>Planned %</t>
  </si>
  <si>
    <t>MEC</t>
  </si>
  <si>
    <t>STR</t>
  </si>
  <si>
    <t>IRR</t>
  </si>
  <si>
    <t>9</t>
  </si>
  <si>
    <t>Project ID:</t>
  </si>
  <si>
    <t>WEEKLY QUALITY STATISTICS 
REPORT (WQSR)</t>
  </si>
  <si>
    <t>Contractor: MOFFAREH ALHARBI &amp; PARTNERS</t>
  </si>
  <si>
    <t>For the Week of:</t>
  </si>
  <si>
    <t>Document Ref. Number</t>
  </si>
  <si>
    <r>
      <t>The Following facts (</t>
    </r>
    <r>
      <rPr>
        <b/>
        <sz val="13"/>
        <color indexed="17"/>
        <rFont val="Calibri"/>
        <family val="2"/>
        <scheme val="minor"/>
      </rPr>
      <t>provided as guideline</t>
    </r>
    <r>
      <rPr>
        <sz val="13"/>
        <rFont val="Calibri"/>
        <family val="2"/>
        <scheme val="minor"/>
      </rPr>
      <t>) in figures indicate the current trends of Quality highlights improvement and areas of concerns as well towards overall site Quality aspects of this project.</t>
    </r>
  </si>
  <si>
    <t>GENERAL</t>
  </si>
  <si>
    <t>Previous Week</t>
  </si>
  <si>
    <t>Brief Description/Comment</t>
  </si>
  <si>
    <t xml:space="preserve">Planned Project Progress </t>
  </si>
  <si>
    <t xml:space="preserve">Actual Project Progress </t>
  </si>
  <si>
    <t xml:space="preserve">QAC Leading Indicators </t>
  </si>
  <si>
    <t xml:space="preserve">Brief Description/Comment </t>
  </si>
  <si>
    <t>No. of Quality Induction conducted</t>
  </si>
  <si>
    <r>
      <rPr>
        <sz val="13"/>
        <rFont val="Calibri"/>
        <family val="2"/>
        <scheme val="minor"/>
      </rPr>
      <t>No. of Quality Training Delivered</t>
    </r>
    <r>
      <rPr>
        <sz val="16"/>
        <rFont val="Calibri"/>
        <family val="2"/>
        <scheme val="minor"/>
      </rPr>
      <t>*</t>
    </r>
  </si>
  <si>
    <t>No. of Approved Field Inspection Report (FIR)</t>
  </si>
  <si>
    <t>No. of Rejected Field Inspection Report (FIR)</t>
  </si>
  <si>
    <t>No. of under review Field Inspection Report (FIR)</t>
  </si>
  <si>
    <t>No. of Approved Material Inspection Request (MIR)</t>
  </si>
  <si>
    <t>No. of Rejected Material Inspection Request (MIR)</t>
  </si>
  <si>
    <t>No. of Request For Information (RFI) - Open</t>
  </si>
  <si>
    <t>No. of Request For Information (RFI) - Closed</t>
  </si>
  <si>
    <t>No. of Approved Material Received Inspection Report (MRIR)</t>
  </si>
  <si>
    <t>No. of Rejected Material Received Inspection Report (MRIR)</t>
  </si>
  <si>
    <t xml:space="preserve">No. of Review/Approved Shop drawings </t>
  </si>
  <si>
    <t xml:space="preserve">No. of Rejected Shop drawings </t>
  </si>
  <si>
    <t xml:space="preserve">No. of under review Shop drawings </t>
  </si>
  <si>
    <t>Copy of weekly MOM and progress status*</t>
  </si>
  <si>
    <t>No. of Inspection &amp; Test Plan (ITP) Reviewed/approved*</t>
  </si>
  <si>
    <t>No. of Quality inspections/Site walkthrough performed*</t>
  </si>
  <si>
    <t>No. of Quality Site Instruction Issued*</t>
  </si>
  <si>
    <t>No. of Non-Conformance Report (NCR) issued*</t>
  </si>
  <si>
    <t>Type &amp; No. of Test performed*</t>
  </si>
  <si>
    <t>Compaction-Soil Sampling-Borehole-Concrete Compressive Test</t>
  </si>
  <si>
    <t>Amount &amp; No.of Penalties/Fines Applied*</t>
  </si>
  <si>
    <t xml:space="preserve">No. of Change/ Variation Request </t>
  </si>
  <si>
    <t>No. of critical long lead iteams and status*</t>
  </si>
  <si>
    <t>No. of Internal/External Audit Conducted</t>
  </si>
  <si>
    <t xml:space="preserve">Work Done this week </t>
  </si>
  <si>
    <r>
      <t xml:space="preserve">E.g.
1 - Quality Toolbox Meeting for Borehole Geotechnical Investigation, Drilling and Sampling Activities.
2 - Quality inspections/Site walkthrough performed.
3 - Internal weekly MOM done. 
</t>
    </r>
    <r>
      <rPr>
        <sz val="13"/>
        <color indexed="8"/>
        <rFont val="Arial"/>
        <family val="2"/>
      </rPr>
      <t xml:space="preserve">
                                                                                                                                                                                                                                                                                                                                                                                                                                                                                                                                                                                                                                                                                                                                                                                                                                                                                                                                                                                                                                                                                                                                                                                                                                                                                                                                                                                                                                                                      </t>
    </r>
  </si>
  <si>
    <t>Name: Adil Ghafoor</t>
  </si>
  <si>
    <t xml:space="preserve">Approved By: </t>
  </si>
  <si>
    <t xml:space="preserve">Position: QA QC Manager </t>
  </si>
  <si>
    <t xml:space="preserve">Position: </t>
  </si>
  <si>
    <t>Signature:</t>
  </si>
  <si>
    <t>1.Civil (CIV)</t>
  </si>
  <si>
    <t>2.Road (ROD)</t>
  </si>
  <si>
    <t>3. Concrete Box Culvet (CBC)</t>
  </si>
  <si>
    <t>5.Sewer (SEW)</t>
  </si>
  <si>
    <t>6.Storm (STR)</t>
  </si>
  <si>
    <t>9.Irrigation (IRR)</t>
  </si>
  <si>
    <t>CBC</t>
  </si>
  <si>
    <t>ROD</t>
  </si>
  <si>
    <t>TEL</t>
  </si>
  <si>
    <t>SEW</t>
  </si>
  <si>
    <t>LSC</t>
  </si>
  <si>
    <t>Tel</t>
  </si>
  <si>
    <t>10.Potable (POT)</t>
  </si>
  <si>
    <t>Serial #</t>
  </si>
  <si>
    <t>FIR #</t>
  </si>
  <si>
    <t xml:space="preserve">FIR Description  </t>
  </si>
  <si>
    <t>Duration days</t>
  </si>
  <si>
    <t>No FIR Submitted in Mechanical Decipline.</t>
  </si>
  <si>
    <t>POT</t>
  </si>
  <si>
    <t>CIV/ROD</t>
  </si>
  <si>
    <t>Telecom</t>
  </si>
  <si>
    <t>Total Quantity</t>
  </si>
  <si>
    <t>المورد</t>
  </si>
  <si>
    <t>اجمالي الكمية</t>
  </si>
  <si>
    <t>Sail Alreyadha Saudi Industrial Co (SIEFCO)</t>
  </si>
  <si>
    <t xml:space="preserve">Agyad Sign </t>
  </si>
  <si>
    <t>Manhole ( Storm)</t>
  </si>
  <si>
    <t>AL-BILAD CONCRETE PIPES CO.</t>
  </si>
  <si>
    <t>T. Nagadi Preformed Concrete Factory</t>
  </si>
  <si>
    <t>DI Cover &amp; FRAME (Sewage &amp; Storm&amp;ICT CATCH BASIN )</t>
  </si>
  <si>
    <t>UKC</t>
  </si>
  <si>
    <t>Kaayan advanced construction</t>
  </si>
  <si>
    <t>Manhole  (ICT)</t>
  </si>
  <si>
    <t>National Kham Plastic Factory Co.</t>
  </si>
  <si>
    <t>Low Voltage Cables, Copper &amp; Aluminium,</t>
  </si>
  <si>
    <t xml:space="preserve">Elsewedy </t>
  </si>
  <si>
    <t>Ring Main unit-RMU</t>
  </si>
  <si>
    <t xml:space="preserve">Al Fanar </t>
  </si>
  <si>
    <t>Unit Substation 13.8/0.4 kv ,</t>
  </si>
  <si>
    <t xml:space="preserve">Street Lighting poles &amp; Fixtures </t>
  </si>
  <si>
    <t>Al-Babtain Power &amp; Telecom</t>
  </si>
  <si>
    <t xml:space="preserve">UPVC Pipes &amp; Fittings </t>
  </si>
  <si>
    <t xml:space="preserve">HDPE duct pipe </t>
  </si>
  <si>
    <t>UNION PIPES INDUSTRY CO. LTD</t>
  </si>
  <si>
    <t xml:space="preserve">HDPE Pipe &amp; Fittings </t>
  </si>
  <si>
    <t>potable Valve &amp; accessories (Sluice) valves (Direct buried)</t>
  </si>
  <si>
    <t>AVK (Gaweea Global Trading Est.)</t>
  </si>
  <si>
    <t xml:space="preserve">Fire hydrant , Valve &amp; Accessories </t>
  </si>
  <si>
    <t xml:space="preserve">GRP Pipes &amp; Fittings </t>
  </si>
  <si>
    <t>T. Nagadi Fiberglass Pipes Factory</t>
  </si>
  <si>
    <t xml:space="preserve">Secondary Irrigation </t>
  </si>
  <si>
    <t xml:space="preserve">Gulf Bazar </t>
  </si>
  <si>
    <t>Plantataion &amp; Shurbs</t>
  </si>
  <si>
    <t>Revised &amp; Resubmit</t>
  </si>
  <si>
    <t>تحت التوريد</t>
  </si>
  <si>
    <t>حالة المشتريات الرئيسية - مشروع الخرج</t>
  </si>
  <si>
    <t>Manhole ( Sewage)</t>
  </si>
  <si>
    <t>4.Mechanical(MEC)</t>
  </si>
  <si>
    <t>7.Electrical(ELE)</t>
  </si>
  <si>
    <t>IRI</t>
  </si>
  <si>
    <t>KHJ1-02-007-MAH-TS9-1-MEC-MRIR-0026&amp; 48</t>
  </si>
  <si>
    <t>KHJ1-02-007-MAH-TS9-1-MEC-MRIR-0006,KHJ1-02-007-МАН-TS9-1-MEC-MRIR-0068</t>
  </si>
  <si>
    <t>KHJ1-02-007-MAH-TS9-1-STR-MIR-0047</t>
  </si>
  <si>
    <t>KHJ1-02-007-MAH-TS9-1-MEC-MRIR-0018,KHJ1-02-007-MAH-TS9-1-MEC-MRIR-0037</t>
  </si>
  <si>
    <t>KHJ1-02-007-MAH-TS9-1-MEC-MRIR-0068</t>
  </si>
  <si>
    <t>KHJ1-02-007-MAH-TS9-1-MEC-MRIR-0015 &amp; 48,KHJ1-02-007-MAH-TS9-1-STR-MIR-0047</t>
  </si>
  <si>
    <t>KHJ1-02-007-MAH-TS9-1-MEC-MRIR-0017,KHJ1-02-007-MAH-TS9-1-MEC-MRIR-0019,KHJ1-02-007-MAH-TS9-1-MEC-MRIR-0021</t>
  </si>
  <si>
    <t>KHJ1-02-007-МАН-TS9-1-MEC-MRIR-0068,KHJ1-02-007-MAH-TS9-1-STR-MIR-0047</t>
  </si>
  <si>
    <t>KHJ1-02-007-MAH-TS9-1-MEC-MRIR-0037,KHJ1-02-007-МАН-TS9-1-MEC-MRIR-0068</t>
  </si>
  <si>
    <t>KHJ1-02-007-МАН-TS9-1-MEC-MRIR-0098</t>
  </si>
  <si>
    <t>KHJ1-02-007-MAH-TS9-1-MEC-MRIR-0001&amp; 48,KHJ1-02-007-МАН-TS9-1-MEC-MRIR-0064</t>
  </si>
  <si>
    <t>KHJ1-02-007-МАН-TS9-1-MEC-MRIR-0063</t>
  </si>
  <si>
    <t>KHJ1-02-007-MAH-TS9-1-MEC-MRIR-0003,KHJ1-02-007-MAH-TS9-1-MEC-MRIR-0025</t>
  </si>
  <si>
    <t>KHJ1-02-007-MAH-TS9-1-MEC-MRIR-0003,KHJ1-02-007-MAH-TS9-1-MEC-MRIR-0007,KHJ1-02-007-MAH-TS9-1-MEC-MRIR-0033</t>
  </si>
  <si>
    <t>KHJ1-02-007-MAH-TS9-1-MEC-MRIR-0011</t>
  </si>
  <si>
    <t>KHJ1-02-007-MAH-TS9-1-CIV-MAR-001-01KHJ1-02-007-MAH-TS9-1-CIV-MRIR-0029 KHJ1-02-007-MAH-TS9-1-CIV-MRIR-0036,</t>
  </si>
  <si>
    <t>KHJ-1-02-007-MAH-TS9-1-MEC-MRIR-0010-00 KHJ-1-02-007-MAH-TS9-1-MEC-MRIR-0012-01,KHJ1-02-007-МАН-TS9-1-SEW-MRIR-0057</t>
  </si>
  <si>
    <t>KHJ1-02-007-MAH-TS9-1-STR-MIR-0027,KHJ1-02-007-MAH-TS9-1-STR-MIR-0065-00</t>
  </si>
  <si>
    <t>KHJ-1-02-007-MAH-TS9-1-MEC-MRIR-0012-00 KHJ1-02-007-MAH-TS9-1-MEC-MRIR-0034,KHJ1-02-007-МАН-TS9-1-SEW-MRIR-0057</t>
  </si>
  <si>
    <t>KHJ1-02-007-МАН-TS9-1-STR-MRIR-0104,KHJ1-02-007-MAH-TS9-1-STR -MIR-0031</t>
  </si>
  <si>
    <t>KHJ1-02-007-МАН-TS9-1-MEC-MRIR-0065,KHJ1-02-007-MAH-TS9-1-MEC-MRIR-0080,KHJ1-02-007-MAH-TS9-1-MEC-MRIR-0107</t>
  </si>
  <si>
    <t>KHJ1-02-007-MAH-TS9-1-STR-MIR-0009,KHJ1-02-007-MAH-TS9-1-MEC-MIR-0023,KHJ1-02-007-MAH-TS9-1-STR-MIR-0051-00,KHJ1-02-007-MAH-TS9-1-STR-MIR-0066-00</t>
  </si>
  <si>
    <t>MV cable, waiting for SEC to wave off FAT test to start delivery</t>
  </si>
  <si>
    <t>ARC</t>
  </si>
  <si>
    <t>Procurement- Material Status</t>
  </si>
  <si>
    <t> </t>
  </si>
  <si>
    <t>KHJ1-02-007-MAH-TS9-1-MEC-MIR-0005</t>
  </si>
  <si>
    <t> KHJ1-02-007-MAH-TS9-1-MEC-MIR-0005</t>
  </si>
  <si>
    <t>KHJ1-02-007-MAH-TS9-1-STR-MIR-0047,KHJ1-02-007-MAH-TS9-1-STR-MIR-0103</t>
  </si>
  <si>
    <t>kHJ1-02-007-MAH-TS9-1-STR-MIR-0047,KHJ1-02-007-MAH-TS9-1-STR-MIR-0103</t>
  </si>
  <si>
    <t> KHJ1-02-007-MAH-TS9-1-STR-MIR-0103</t>
  </si>
  <si>
    <t> KHJ1-02-007-MAH-TS9-1-MEC-MRIR-0030</t>
  </si>
  <si>
    <t> KHJ1-02-007-MAH-TS9-1-STR-MIR-0107</t>
  </si>
  <si>
    <t> KHJ1-02-007-MAH-TS9-1-CIV-MRIR-0030</t>
  </si>
  <si>
    <t> KHJ1-02-007-MAH-TS9-1-STR-MIR-0102,KHJ1-02-007-MAH-TS9-1-CIV-MIR-0098</t>
  </si>
  <si>
    <t> KHJ1-02-007-MAH-TS9-1-STR-MIR-0010</t>
  </si>
  <si>
    <r>
      <t>MMAH Team Needs to recover and Put the follwing on track.
1- Engineering Work Completion. "</t>
    </r>
    <r>
      <rPr>
        <b/>
        <u/>
        <sz val="12"/>
        <rFont val="Aptos Display"/>
        <family val="2"/>
      </rPr>
      <t xml:space="preserve"> Closed"</t>
    </r>
    <r>
      <rPr>
        <sz val="12"/>
        <rFont val="Aptos Display"/>
        <family val="2"/>
      </rPr>
      <t xml:space="preserve">
2- Procurement Work. </t>
    </r>
    <r>
      <rPr>
        <b/>
        <u/>
        <sz val="12"/>
        <rFont val="Aptos Display"/>
        <family val="2"/>
      </rPr>
      <t>" Closed"</t>
    </r>
    <r>
      <rPr>
        <sz val="12"/>
        <rFont val="Aptos Display"/>
        <family val="2"/>
      </rPr>
      <t xml:space="preserve">
3- Construction Work. </t>
    </r>
    <r>
      <rPr>
        <b/>
        <u/>
        <sz val="12"/>
        <rFont val="Aptos Display"/>
        <family val="2"/>
      </rPr>
      <t>" On Going"</t>
    </r>
  </si>
  <si>
    <t>Cum.Act. Wt.%</t>
  </si>
  <si>
    <t>Cum. Effort</t>
  </si>
  <si>
    <t>Amount After Retention</t>
  </si>
  <si>
    <t>30/08/2026</t>
  </si>
  <si>
    <t>KHJ1-02-007-MAH-TS9-1-STR-MIR-0048,KHJ1-02-007-MAH-TS9-1-STR-MIR-0047,KHJ1-02-007-MAH-TS9-1-MEC-MIR-0119</t>
  </si>
  <si>
    <t>KHJ1-02-007-MAH-TS9-1-STR-MIR-0047,KHJ1-02-007-MAH-TS9-1-STR-MIR-0103,KHJ1-02-007-MAH-TS9-1-MEC-MIR-0119</t>
  </si>
  <si>
    <t> KHJ1-02-007-MAH-TS9-1-MEC-MIR-0005,KHJ1-02-007-MAH-TS9-1-STR-MIR-0103,KHJ1-02-007-MAH-TS9-1-MEC-MIR-0119</t>
  </si>
  <si>
    <t>KHJ1-02-007-MAH-TS9-1-STR-MIR-0047,KHJ1-02-007-MAH-TS9-1-MEC-MIR-0119</t>
  </si>
  <si>
    <t> KHJ1-02-007-МАН-TS9-1-TEL-MRIR-0082</t>
  </si>
  <si>
    <t> KHJ1-02-007-MAH-TS9-1-STR-MIR-0107,</t>
  </si>
  <si>
    <t> KHJ1-02-007-MAH-TS9-1-STR-MIR-0102,KHJ1-02-007-MAH-TS9-1-MEC-MRIR-0025</t>
  </si>
  <si>
    <t> KHJ1-02-007-MAH-TS9-1-MEC-MRIR-0011</t>
  </si>
  <si>
    <t>1</t>
  </si>
  <si>
    <t xml:space="preserve">                  -  </t>
  </si>
  <si>
    <t>Back filling</t>
  </si>
  <si>
    <t>90 days</t>
  </si>
  <si>
    <t>KHJ1-02-007-MAH-TS9-1-MEC-MRIR-0046 &amp; 47, 50 , 51 &amp;  52 , 56</t>
  </si>
  <si>
    <t>20/4/2026</t>
  </si>
  <si>
    <t>20/7/2026</t>
  </si>
  <si>
    <t>KHJ1-02-007-MAH-TS9-1-ROD-MRIR-0038 KHJ1-02-007-MAH-TS9-1-ROD-MRIR-0049 KHJ1-02-007-MAH-TS9-1-ROD-MRIR-0053</t>
  </si>
  <si>
    <t>KHJ1-02-007-MAH-TS9-1-CIV-MIR-0001 KHJ1-02-007-MAH-TS9-1-CIV-MIR-0002</t>
  </si>
  <si>
    <t xml:space="preserve">Aggregate base course </t>
  </si>
  <si>
    <t>Waterproofing membrane</t>
  </si>
  <si>
    <t>lm</t>
  </si>
  <si>
    <t xml:space="preserve"> HBS </t>
  </si>
  <si>
    <t>Block work Accessories</t>
  </si>
  <si>
    <t xml:space="preserve">10 days </t>
  </si>
  <si>
    <t>Sand Cement Plaster for Internal Walls</t>
  </si>
  <si>
    <t>Paint INTERNAL &amp; External Areas</t>
  </si>
  <si>
    <t>m2</t>
  </si>
  <si>
    <t>Plaster for External Walls</t>
  </si>
  <si>
    <t>45 days</t>
  </si>
  <si>
    <t>Porcelain Tiling</t>
  </si>
  <si>
    <t xml:space="preserve">Sample has been submitted for approval </t>
  </si>
  <si>
    <t>False Ceilings</t>
  </si>
  <si>
    <t>Access ladder</t>
  </si>
  <si>
    <t>confirmed under cancillation</t>
  </si>
  <si>
    <t>Lighting Poles Precast Foundation &amp; Bolt</t>
  </si>
  <si>
    <t>Doors &amp; Windows</t>
  </si>
  <si>
    <t xml:space="preserve">wait mock up sample from alumaco for approval </t>
  </si>
  <si>
    <t>Granite, ceramic</t>
  </si>
  <si>
    <t>30 days</t>
  </si>
  <si>
    <t>Trees and Bushes-Landscape ( soft)</t>
  </si>
  <si>
    <t xml:space="preserve">21 days </t>
  </si>
  <si>
    <t>Generator</t>
  </si>
  <si>
    <t>Pqd under review</t>
  </si>
  <si>
    <t>Public address System</t>
  </si>
  <si>
    <t>15/7/2026</t>
  </si>
  <si>
    <t>LV Conductors (part of the panels)</t>
  </si>
  <si>
    <t>Drain &amp; Clean Out</t>
  </si>
  <si>
    <t>Split AC Package</t>
  </si>
  <si>
    <t>Ventilation Unit-Fan</t>
  </si>
  <si>
    <t>Fire Pump</t>
  </si>
  <si>
    <t>PVC &amp; EMT conduits</t>
  </si>
  <si>
    <t>CCTV Pole</t>
  </si>
  <si>
    <t>Underground Ducts-HDPE</t>
  </si>
  <si>
    <t>28/3/2026</t>
  </si>
  <si>
    <t>30/7/2026</t>
  </si>
  <si>
    <t>KHJ1-02-007-MAH-TS9-1-ELE-MRIR-0042 KHJ1-02-007-MAH-TS9-1-ELE-MRIR-0040</t>
  </si>
  <si>
    <t>LIGHTING FIXTURES (buildings Internal)</t>
  </si>
  <si>
    <t>Earthing System</t>
  </si>
  <si>
    <t>15/6/2026</t>
  </si>
  <si>
    <t>KHJ1-02-007-MAH-TS9-1-ELE-MRIR-0043</t>
  </si>
  <si>
    <t>Cable glands, lugs and accessories</t>
  </si>
  <si>
    <t>Wiring Devices and Switches</t>
  </si>
  <si>
    <t>DALI Cabinet (external lighting control)</t>
  </si>
  <si>
    <t>GI duct work with insulation &amp; Support</t>
  </si>
  <si>
    <t>External Lighting Fixtures</t>
  </si>
  <si>
    <t>Secondary Irrigation System</t>
  </si>
  <si>
    <t>Sanitory Ware, Plumbing Fixtures, Toilet Accessories</t>
  </si>
  <si>
    <t>Ductile Iron Valves &amp; Fittings</t>
  </si>
  <si>
    <t> KHJ1-02-007-MAH-TS9-1-MEC-MIR-0053,KHJ1-02-007-MAH-TS9-1-STR-MIR-0067</t>
  </si>
  <si>
    <t>Hose Bib</t>
  </si>
  <si>
    <t>PPR Pipes &amp; Fittings</t>
  </si>
  <si>
    <t>KHJ1-02-007-MAH-TS9-1-STR-MIR-0078</t>
  </si>
  <si>
    <t>Irrigation Manholes Cover with frame</t>
  </si>
  <si>
    <t>Potable Manholes Cover with frame</t>
  </si>
  <si>
    <t>Bitumen Paint (Bituminous Damp proofing)</t>
  </si>
  <si>
    <t>KHJ1-02-007-MAH-TS9-1-MEC-MRIR-0041</t>
  </si>
  <si>
    <t>Anti Termite &amp; Pest Control</t>
  </si>
  <si>
    <t>FINISHED</t>
  </si>
  <si>
    <t>OS &amp; Y Gate valve</t>
  </si>
  <si>
    <t>Fire Extinguisher</t>
  </si>
  <si>
    <t>07 DAYS</t>
  </si>
  <si>
    <t>Fire Alarm  systems &amp; cable</t>
  </si>
  <si>
    <t>Water Heater</t>
  </si>
  <si>
    <t>15 DAYS</t>
  </si>
  <si>
    <t>HDPE House Connections Chambers</t>
  </si>
  <si>
    <t>Polythlien sheets</t>
  </si>
  <si>
    <t>31/3/2026</t>
  </si>
  <si>
    <t>KHJ1-02-007-MAH-TS9-1-CIV-MRIR-0031</t>
  </si>
  <si>
    <t>NB: Insert 1, or 0 in the required cell only.</t>
  </si>
  <si>
    <t xml:space="preserve">     </t>
  </si>
  <si>
    <t xml:space="preserve">                                                                                                                                                  </t>
  </si>
  <si>
    <t>C-Revised &amp; Resubmit</t>
  </si>
  <si>
    <t>اسم المشروع</t>
  </si>
  <si>
    <t>Parent Project ID</t>
  </si>
  <si>
    <t>القطاع</t>
  </si>
  <si>
    <t xml:space="preserve">مواد التوريدات </t>
  </si>
  <si>
    <t>رقم التواصل مع المورد</t>
  </si>
  <si>
    <t>الموقف الحالي</t>
  </si>
  <si>
    <t>تاريخ بدء التوريد المجدول</t>
  </si>
  <si>
    <t>اجتماعات الموردين</t>
  </si>
  <si>
    <t>خارجي/ داخلي</t>
  </si>
  <si>
    <t>نسبة التوريد المحلي %</t>
  </si>
  <si>
    <t>نسبة التوريد الخارجي %</t>
  </si>
  <si>
    <t>الكمية التي تم توريدها</t>
  </si>
  <si>
    <t>وحدة القياس</t>
  </si>
  <si>
    <t>ملاحظات (حالة المادة - عوائق - تأخير - ظروف خارجية, التأخر بالدفع من المقاول أو المورد)</t>
  </si>
  <si>
    <t xml:space="preserve">DEVELOPMENT OF INFRASTRUCTURE NETWORKS, AL KHARJ INDUSTRIAL CITY </t>
  </si>
  <si>
    <t>مدن - الرياض</t>
  </si>
  <si>
    <t>يونيو 2026</t>
  </si>
  <si>
    <t>تم الانتهاء</t>
  </si>
  <si>
    <t>داخلي</t>
  </si>
  <si>
    <t>ابريل 2026</t>
  </si>
  <si>
    <t>NOS</t>
  </si>
  <si>
    <t>لم يقدم للإعتماد</t>
  </si>
  <si>
    <t>جاري الإعتماد</t>
  </si>
  <si>
    <t xml:space="preserve">تم الإعتماد </t>
  </si>
  <si>
    <t>تم اصدار امر الشراء ولم يتم الدفع</t>
  </si>
  <si>
    <t>مارس 2026</t>
  </si>
  <si>
    <t>جاري التصنيع</t>
  </si>
  <si>
    <t xml:space="preserve">جاري التوريد </t>
  </si>
  <si>
    <t>سبتمبر 2026</t>
  </si>
  <si>
    <t>تم التوريد</t>
  </si>
  <si>
    <t>Km</t>
  </si>
  <si>
    <t>Ton</t>
  </si>
  <si>
    <t>set</t>
  </si>
  <si>
    <t xml:space="preserve">فبراير 2026 </t>
  </si>
  <si>
    <t xml:space="preserve"> LOT</t>
  </si>
  <si>
    <t>Rakan Alotaibi</t>
  </si>
  <si>
    <t>KHJ1-02-007-MAH-ST9-1-SUV-FIR-37-00</t>
  </si>
  <si>
    <t>Eng\Rakan</t>
  </si>
  <si>
    <t>Interlock</t>
  </si>
  <si>
    <t>Mr. MUSTAFA KADRI</t>
  </si>
  <si>
    <r>
      <t>تحت</t>
    </r>
    <r>
      <rPr>
        <b/>
        <sz val="6"/>
        <color rgb="FF000000"/>
        <rFont val="Aptos Display"/>
        <family val="2"/>
      </rPr>
      <t xml:space="preserve"> </t>
    </r>
    <r>
      <rPr>
        <b/>
        <sz val="6"/>
        <color rgb="FF000000"/>
        <rFont val="TheSansArabic Plain"/>
      </rPr>
      <t>التوريد</t>
    </r>
  </si>
  <si>
    <r>
      <t>يونيو</t>
    </r>
    <r>
      <rPr>
        <b/>
        <sz val="6"/>
        <color rgb="FF000000"/>
        <rFont val="Aptos Display"/>
        <family val="2"/>
      </rPr>
      <t xml:space="preserve"> 2026</t>
    </r>
  </si>
  <si>
    <r>
      <t>تم</t>
    </r>
    <r>
      <rPr>
        <b/>
        <sz val="6"/>
        <color rgb="FF000000"/>
        <rFont val="Aptos Display"/>
        <family val="2"/>
      </rPr>
      <t xml:space="preserve"> </t>
    </r>
    <r>
      <rPr>
        <b/>
        <sz val="6"/>
        <color rgb="FF000000"/>
        <rFont val="TheSansArabic Plain"/>
      </rPr>
      <t>الانتهاء</t>
    </r>
  </si>
  <si>
    <t>Curb stone</t>
  </si>
  <si>
    <t>Mr. Amar Ashri</t>
  </si>
  <si>
    <t>Mr. Mahmoud Attia</t>
  </si>
  <si>
    <t>Mr. Ahmed Eldeeb</t>
  </si>
  <si>
    <t>Mr. Mohammad Hany</t>
  </si>
  <si>
    <t>Mr. M salah</t>
  </si>
  <si>
    <t>Mr. Abdullah</t>
  </si>
  <si>
    <t>+966 53 484 9346</t>
  </si>
  <si>
    <t>Mr. Fahmi Zaitoon</t>
  </si>
  <si>
    <t>+966 56 596 1202</t>
  </si>
  <si>
    <t>Mr. Reda Hegazy</t>
  </si>
  <si>
    <t>+966 58 128 6668</t>
  </si>
  <si>
    <t>Mr. M Rabie Elsaady</t>
  </si>
  <si>
    <t>Mr. Islam Ezzeldin</t>
  </si>
  <si>
    <t>Mr. Mohammad Sohail</t>
  </si>
  <si>
    <t>+966 54 320 2000</t>
  </si>
  <si>
    <r>
      <t>تحت</t>
    </r>
    <r>
      <rPr>
        <b/>
        <sz val="6"/>
        <color rgb="FF0A2C52"/>
        <rFont val="Aptos Display"/>
        <family val="2"/>
      </rPr>
      <t xml:space="preserve"> </t>
    </r>
    <r>
      <rPr>
        <b/>
        <sz val="6"/>
        <color rgb="FF0A2C52"/>
        <rFont val="TheSansArabic Plain"/>
      </rPr>
      <t>التوريد</t>
    </r>
  </si>
  <si>
    <t>"Mr. Youseff</t>
  </si>
  <si>
    <t>+966 54 337 2517"</t>
  </si>
  <si>
    <r>
      <t>اكتبر</t>
    </r>
    <r>
      <rPr>
        <b/>
        <sz val="6"/>
        <color rgb="FF000000"/>
        <rFont val="Aptos Display"/>
        <family val="2"/>
      </rPr>
      <t xml:space="preserve"> 2026</t>
    </r>
  </si>
  <si>
    <t>M2</t>
  </si>
  <si>
    <r>
      <t xml:space="preserve">  تم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التوريد</t>
    </r>
    <r>
      <rPr>
        <sz val="18"/>
        <color rgb="FF000000"/>
        <rFont val="Calibri"/>
        <family val="2"/>
      </rPr>
      <t xml:space="preserve"> جارى طبقا لاحتياجات الموقع</t>
    </r>
  </si>
  <si>
    <r>
      <t xml:space="preserve"> </t>
    </r>
    <r>
      <rPr>
        <sz val="18"/>
        <color rgb="FF000000"/>
        <rFont val="TheSansArabic Plain"/>
      </rPr>
      <t>لم يتم</t>
    </r>
    <r>
      <rPr>
        <sz val="18"/>
        <color rgb="FF000000"/>
        <rFont val="Calibri"/>
        <family val="2"/>
      </rPr>
      <t xml:space="preserve">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التوريد</t>
    </r>
    <r>
      <rPr>
        <sz val="18"/>
        <color rgb="FF000000"/>
        <rFont val="Calibri"/>
        <family val="2"/>
      </rPr>
      <t xml:space="preserve"> </t>
    </r>
    <r>
      <rPr>
        <sz val="18"/>
        <color rgb="FF000000"/>
        <rFont val="TheSansArabic Plain"/>
      </rPr>
      <t>متوقف</t>
    </r>
    <r>
      <rPr>
        <sz val="18"/>
        <color rgb="FF000000"/>
        <rFont val="Calibri"/>
        <family val="2"/>
      </rPr>
      <t xml:space="preserve"> لحين الاعتماد</t>
    </r>
  </si>
  <si>
    <r>
      <t>تم</t>
    </r>
    <r>
      <rPr>
        <sz val="18"/>
        <color rgb="FF000000"/>
        <rFont val="Calibri"/>
        <family val="2"/>
      </rPr>
      <t xml:space="preserve"> </t>
    </r>
    <r>
      <rPr>
        <sz val="18"/>
        <color rgb="FF000000"/>
        <rFont val="TheSansArabic Plain"/>
      </rPr>
      <t>الانتهاء</t>
    </r>
  </si>
  <si>
    <r>
      <t>تم</t>
    </r>
    <r>
      <rPr>
        <sz val="18"/>
        <color rgb="FF000000"/>
        <rFont val="Calibri"/>
        <family val="2"/>
      </rPr>
      <t xml:space="preserve">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الانتهاء</t>
    </r>
    <r>
      <rPr>
        <sz val="18"/>
        <color rgb="FF000000"/>
        <rFont val="Calibri"/>
        <family val="2"/>
      </rPr>
      <t xml:space="preserve"> </t>
    </r>
    <r>
      <rPr>
        <sz val="18"/>
        <color rgb="FF000000"/>
        <rFont val="TheSansArabic Plain"/>
      </rPr>
      <t>فى</t>
    </r>
    <r>
      <rPr>
        <sz val="18"/>
        <color rgb="FF000000"/>
        <rFont val="Calibri"/>
        <family val="2"/>
      </rPr>
      <t xml:space="preserve"> </t>
    </r>
    <r>
      <rPr>
        <sz val="18"/>
        <color rgb="FF000000"/>
        <rFont val="TheSansArabic Plain"/>
      </rPr>
      <t>التوريد</t>
    </r>
    <r>
      <rPr>
        <sz val="18"/>
        <color rgb="FF000000"/>
        <rFont val="Calibri"/>
        <family val="2"/>
      </rPr>
      <t xml:space="preserve"> </t>
    </r>
    <r>
      <rPr>
        <sz val="18"/>
        <color rgb="FF000000"/>
        <rFont val="TheSansArabic Plain"/>
      </rPr>
      <t>اخر</t>
    </r>
    <r>
      <rPr>
        <sz val="18"/>
        <color rgb="FF000000"/>
        <rFont val="Calibri"/>
        <family val="2"/>
      </rPr>
      <t xml:space="preserve"> 20  Oct</t>
    </r>
  </si>
  <si>
    <r>
      <t>تم</t>
    </r>
    <r>
      <rPr>
        <sz val="18"/>
        <color rgb="FF000000"/>
        <rFont val="Calibri"/>
        <family val="2"/>
      </rPr>
      <t xml:space="preserve">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جارى</t>
    </r>
    <r>
      <rPr>
        <sz val="18"/>
        <color rgb="FF000000"/>
        <rFont val="Calibri"/>
        <family val="2"/>
      </rPr>
      <t xml:space="preserve"> </t>
    </r>
    <r>
      <rPr>
        <sz val="18"/>
        <color rgb="FF000000"/>
        <rFont val="TheSansArabic Plain"/>
      </rPr>
      <t>انتاج</t>
    </r>
    <r>
      <rPr>
        <sz val="18"/>
        <color rgb="FF000000"/>
        <rFont val="Calibri"/>
        <family val="2"/>
      </rPr>
      <t xml:space="preserve"> </t>
    </r>
    <r>
      <rPr>
        <sz val="18"/>
        <color rgb="FF000000"/>
        <rFont val="TheSansArabic Plain"/>
      </rPr>
      <t>المواد</t>
    </r>
    <r>
      <rPr>
        <sz val="18"/>
        <color rgb="FF000000"/>
        <rFont val="Calibri"/>
        <family val="2"/>
      </rPr>
      <t xml:space="preserve"> - </t>
    </r>
    <r>
      <rPr>
        <sz val="18"/>
        <color rgb="FF000000"/>
        <rFont val="TheSansArabic Plain"/>
      </rPr>
      <t>الانتهاء</t>
    </r>
    <r>
      <rPr>
        <sz val="18"/>
        <color rgb="FF000000"/>
        <rFont val="Calibri"/>
        <family val="2"/>
      </rPr>
      <t xml:space="preserve"> </t>
    </r>
    <r>
      <rPr>
        <sz val="18"/>
        <color rgb="FF000000"/>
        <rFont val="TheSansArabic Plain"/>
      </rPr>
      <t>من</t>
    </r>
    <r>
      <rPr>
        <sz val="18"/>
        <color rgb="FF000000"/>
        <rFont val="Calibri"/>
        <family val="2"/>
      </rPr>
      <t xml:space="preserve"> </t>
    </r>
    <r>
      <rPr>
        <sz val="18"/>
        <color rgb="FF000000"/>
        <rFont val="TheSansArabic Plain"/>
      </rPr>
      <t>التوريد</t>
    </r>
    <r>
      <rPr>
        <sz val="18"/>
        <color rgb="FF000000"/>
        <rFont val="Calibri"/>
        <family val="2"/>
      </rPr>
      <t xml:space="preserve"> 20 Nov</t>
    </r>
  </si>
  <si>
    <r>
      <t>تم</t>
    </r>
    <r>
      <rPr>
        <sz val="18"/>
        <color rgb="FF000000"/>
        <rFont val="Calibri"/>
        <family val="2"/>
      </rPr>
      <t xml:space="preserve">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الانتهاء</t>
    </r>
    <r>
      <rPr>
        <sz val="18"/>
        <color rgb="FF000000"/>
        <rFont val="Calibri"/>
        <family val="2"/>
      </rPr>
      <t xml:space="preserve"> </t>
    </r>
    <r>
      <rPr>
        <sz val="18"/>
        <color rgb="FF000000"/>
        <rFont val="TheSansArabic Plain"/>
      </rPr>
      <t>من</t>
    </r>
    <r>
      <rPr>
        <sz val="18"/>
        <color rgb="FF000000"/>
        <rFont val="Calibri"/>
        <family val="2"/>
      </rPr>
      <t xml:space="preserve"> </t>
    </r>
    <r>
      <rPr>
        <sz val="18"/>
        <color rgb="FF000000"/>
        <rFont val="TheSansArabic Plain"/>
      </rPr>
      <t>التوريد</t>
    </r>
    <r>
      <rPr>
        <sz val="18"/>
        <color rgb="FF000000"/>
        <rFont val="Calibri"/>
        <family val="2"/>
      </rPr>
      <t xml:space="preserve"> </t>
    </r>
    <r>
      <rPr>
        <sz val="18"/>
        <color rgb="FF000000"/>
        <rFont val="TheSansArabic Plain"/>
      </rPr>
      <t>اخر</t>
    </r>
    <r>
      <rPr>
        <sz val="18"/>
        <color rgb="FF000000"/>
        <rFont val="Calibri"/>
        <family val="2"/>
      </rPr>
      <t xml:space="preserve"> 20  Oct</t>
    </r>
  </si>
  <si>
    <r>
      <t>تم</t>
    </r>
    <r>
      <rPr>
        <sz val="18"/>
        <color rgb="FF000000"/>
        <rFont val="Calibri"/>
        <family val="2"/>
      </rPr>
      <t xml:space="preserve">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الانتهاء</t>
    </r>
    <r>
      <rPr>
        <sz val="18"/>
        <color rgb="FF000000"/>
        <rFont val="Calibri"/>
        <family val="2"/>
      </rPr>
      <t xml:space="preserve"> </t>
    </r>
    <r>
      <rPr>
        <sz val="18"/>
        <color rgb="FF000000"/>
        <rFont val="TheSansArabic Plain"/>
      </rPr>
      <t>من ى التوريد</t>
    </r>
    <r>
      <rPr>
        <sz val="18"/>
        <color rgb="FF000000"/>
        <rFont val="Calibri"/>
        <family val="2"/>
      </rPr>
      <t xml:space="preserve"> ا 20  Oct</t>
    </r>
  </si>
  <si>
    <r>
      <t>تم</t>
    </r>
    <r>
      <rPr>
        <sz val="18"/>
        <color rgb="FF000000"/>
        <rFont val="Calibri"/>
        <family val="2"/>
      </rPr>
      <t xml:space="preserve">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جارى توريد المواد</t>
    </r>
  </si>
  <si>
    <t>Continue asphalt works without interruption</t>
  </si>
  <si>
    <t>The close proximity of the Medium Voltage (MV) network to the water and irrigation networks is preventing the commencement of internal MV network works</t>
  </si>
  <si>
    <t>Ongoing excavation in the box culvert area in Zone A for completion of the stormwater drainage network is conflicting with existing utilities, including Low Voltage (LV) and Medium Voltage (MV) cables, as well as water and irrigation pipelines</t>
  </si>
  <si>
    <t>Technical</t>
  </si>
  <si>
    <t>Identify and utilize potential financial/technical savings within the project</t>
  </si>
  <si>
    <t>MG</t>
  </si>
  <si>
    <t>Activity Name</t>
  </si>
  <si>
    <t>Finish</t>
  </si>
  <si>
    <t>Spreadsheet Field</t>
  </si>
  <si>
    <t xml:space="preserve">  ICKMO1-cost unite</t>
  </si>
  <si>
    <t>Budgeted Units</t>
  </si>
  <si>
    <t>As Pre Revised Schedule</t>
  </si>
  <si>
    <t>8.TELECOM(TEL)</t>
  </si>
  <si>
    <t>Inspection of Sand Backfill around &amp; above to Bottom of Sub Grade layer of HDPE Pipe (Dia 110mm) of TSE Irrigation line 22 from Station 0+050 to 0+450 at local road # 19 in Zone B</t>
  </si>
  <si>
    <t>Inspection of Sand Backfill around &amp; above to Bottom of Sub Grade layer  of HDPE Pipe (Dia 110mm) of Irrigation TSE Line-21 From Station 0+100 to 0+225 at local Road # 18 in Zone B</t>
  </si>
  <si>
    <t>Excavation, Sand Bedding and Installation of HDPE Pipe (Dia 160mm) of TSE Irrigation Crossing at BGV-B-46 station 1+555 at local road # 26 in Zone B</t>
  </si>
  <si>
    <t>Excavation ,sand bedding and installation of HDPE pipe (Dia 160mm) Potable water network Crossing LINE -250-3 0+815   Road # 7 Zone A</t>
  </si>
  <si>
    <r>
      <t>تم</t>
    </r>
    <r>
      <rPr>
        <sz val="18"/>
        <color rgb="FF000000"/>
        <rFont val="Calibri"/>
        <family val="2"/>
      </rPr>
      <t xml:space="preserve">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الانتهاء</t>
    </r>
    <r>
      <rPr>
        <sz val="18"/>
        <color rgb="FF000000"/>
        <rFont val="Calibri"/>
        <family val="2"/>
      </rPr>
      <t xml:space="preserve">  </t>
    </r>
    <r>
      <rPr>
        <sz val="18"/>
        <color rgb="FF000000"/>
        <rFont val="TheSansArabic Plain"/>
      </rPr>
      <t>من التوريد</t>
    </r>
    <r>
      <rPr>
        <sz val="18"/>
        <color rgb="FF000000"/>
        <rFont val="Calibri"/>
        <family val="2"/>
      </rPr>
      <t xml:space="preserve"> 20 oct</t>
    </r>
  </si>
  <si>
    <r>
      <t>تم</t>
    </r>
    <r>
      <rPr>
        <sz val="18"/>
        <color rgb="FF000000"/>
        <rFont val="Calibri"/>
        <family val="2"/>
      </rPr>
      <t xml:space="preserve">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الانتهاء</t>
    </r>
    <r>
      <rPr>
        <sz val="18"/>
        <color rgb="FF000000"/>
        <rFont val="Calibri"/>
        <family val="2"/>
      </rPr>
      <t xml:space="preserve"> </t>
    </r>
    <r>
      <rPr>
        <sz val="18"/>
        <color rgb="FF000000"/>
        <rFont val="TheSansArabic Plain"/>
      </rPr>
      <t>من التوريد</t>
    </r>
    <r>
      <rPr>
        <sz val="18"/>
        <color rgb="FF000000"/>
        <rFont val="Calibri"/>
        <family val="2"/>
      </rPr>
      <t xml:space="preserve"> 20 oct </t>
    </r>
  </si>
  <si>
    <r>
      <t>تم</t>
    </r>
    <r>
      <rPr>
        <sz val="18"/>
        <color rgb="FF000000"/>
        <rFont val="Calibri"/>
        <family val="2"/>
      </rPr>
      <t xml:space="preserve">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الانتهاء</t>
    </r>
    <r>
      <rPr>
        <sz val="18"/>
        <color rgb="FF000000"/>
        <rFont val="Calibri"/>
        <family val="2"/>
      </rPr>
      <t xml:space="preserve"> </t>
    </r>
    <r>
      <rPr>
        <sz val="18"/>
        <color rgb="FF000000"/>
        <rFont val="TheSansArabic Plain"/>
      </rPr>
      <t>فى</t>
    </r>
    <r>
      <rPr>
        <sz val="18"/>
        <color rgb="FF000000"/>
        <rFont val="Calibri"/>
        <family val="2"/>
      </rPr>
      <t xml:space="preserve"> </t>
    </r>
    <r>
      <rPr>
        <sz val="18"/>
        <color rgb="FF000000"/>
        <rFont val="TheSansArabic Plain"/>
      </rPr>
      <t>التوريد</t>
    </r>
    <r>
      <rPr>
        <sz val="18"/>
        <color rgb="FF000000"/>
        <rFont val="Calibri"/>
        <family val="2"/>
      </rPr>
      <t xml:space="preserve"> </t>
    </r>
    <r>
      <rPr>
        <sz val="18"/>
        <color rgb="FF000000"/>
        <rFont val="TheSansArabic Plain"/>
      </rPr>
      <t>اخر</t>
    </r>
    <r>
      <rPr>
        <sz val="18"/>
        <color rgb="FF000000"/>
        <rFont val="Calibri"/>
        <family val="2"/>
      </rPr>
      <t xml:space="preserve">  20  oct </t>
    </r>
  </si>
  <si>
    <t>فى انتظار الاتفاق على الكمية النهائية</t>
  </si>
  <si>
    <t xml:space="preserve">Budgeted Cost </t>
  </si>
  <si>
    <t xml:space="preserve">      WBS: ICKM01-13.Sep.2026-3.PRO  PROCUREMENT</t>
  </si>
  <si>
    <t>Activity ID</t>
  </si>
  <si>
    <t>Activity Status</t>
  </si>
  <si>
    <t>Original Duration</t>
  </si>
  <si>
    <t>Schedule % Complete</t>
  </si>
  <si>
    <t>Performance % Complete</t>
  </si>
  <si>
    <t>Cost % Complete</t>
  </si>
  <si>
    <t>Activity % Complete</t>
  </si>
  <si>
    <t>Duration % Complete</t>
  </si>
  <si>
    <t>Budgeted Labor Units</t>
  </si>
  <si>
    <t>Planned Value Labor Units</t>
  </si>
  <si>
    <t>Labor Units % Complete</t>
  </si>
  <si>
    <t>At Completion Total Cost</t>
  </si>
  <si>
    <t>Budgeted Total Cost</t>
  </si>
  <si>
    <t>Earned Value Cost</t>
  </si>
  <si>
    <t>Actual Cost</t>
  </si>
  <si>
    <t>BL Project Start</t>
  </si>
  <si>
    <t>BL Project Finish</t>
  </si>
  <si>
    <t>Industrial City in Alkharj - Modon (Revised Schedule)</t>
  </si>
  <si>
    <t>03-Dec-25 A</t>
  </si>
  <si>
    <t xml:space="preserve">  GENERAL</t>
  </si>
  <si>
    <t xml:space="preserve">  ENGINEERING</t>
  </si>
  <si>
    <t>06-Dec-25 A</t>
  </si>
  <si>
    <t>28-Sep-26 A</t>
  </si>
  <si>
    <t xml:space="preserve">  PROCUREMENT</t>
  </si>
  <si>
    <t xml:space="preserve">  CONSTRUCTION</t>
  </si>
  <si>
    <t xml:space="preserve">  Testing &amp; Commissionin</t>
  </si>
  <si>
    <t xml:space="preserve">  Close-out and Handover</t>
  </si>
  <si>
    <t>Report Number:KHJ1-02-007-MAH-TS9-1-QMS-QWR-0043-00 Contractors’ Submittal -27-September-2026 to 03-October-2026)</t>
  </si>
  <si>
    <t>KHJ1-02-007-MAH-TS9-1-CIV-FIR-0096</t>
  </si>
  <si>
    <t>KHJ1-02-007-MAH-TS9-1-CIV-FIR-0126</t>
  </si>
  <si>
    <t>KHJ1-02-007-MAH-TS9-1-CIV-FIR-0137</t>
  </si>
  <si>
    <t>Inspection for Sampling, Testing and Placement of Bituminous Base Course 2nd layer (70mm) from Station 0+825to 0+970 (LHS) at Collector Road-01 Zone A</t>
  </si>
  <si>
    <t>Soil Sampling of Aggregate Base Course material from Outsource (Saleh Abdulaziz Al Rashed &amp; Sons Co.) Stockpile Zone-B</t>
  </si>
  <si>
    <t>KHJ1-02-007-MAH-TS9-1-ROD-FIR-0849</t>
  </si>
  <si>
    <t>Inspection for Sampling, Testing and  Placement of 2nd Layer of Bituminous Base Course Left Side Remaining Area (5m) from Station 0+750 to 0+900 at Arterial Road - 01 Zone B.</t>
  </si>
  <si>
    <t>KHJ1-02-007-MAH-TS9-1-SEW-FIR-1644</t>
  </si>
  <si>
    <t>KHJ1-02-007-MAH-TS9-1-SEW-FIR-1138</t>
  </si>
  <si>
    <t>KHJ1-02-007-MAH-TS9-1-SEW-FIR-1645</t>
  </si>
  <si>
    <t>KHJ1-02-007-MAH-TS9-1-SEW-FIR-1646</t>
  </si>
  <si>
    <t>Sand Bedding and Installation of GRP Pipe (Dia200mm) ofSewer LinefromManhole MH-11to MH-12at localRoad #01inLabor Camp.</t>
  </si>
  <si>
    <t>KHJ1-02-007-MAH-TS9-1-SEW-FIR-1647</t>
  </si>
  <si>
    <t>Excavation, Sand Bedding and Installation of GRP Pipe (Dia200mm) of Sewer LinefromManhole MH-13to MH-14at localRoad #01inLabor Camp.</t>
  </si>
  <si>
    <t>KHJ1-02-007-MAH-TS9-1-SEW-FIR-1648</t>
  </si>
  <si>
    <t>Sand Bedding and Installation of GRP Pipe (Dia200mm) ofSewer LinefromManhole MH-16to MH-17at localRoad #01inLabor Camp.</t>
  </si>
  <si>
    <t>KHJ1-02-007-MAH-TS9-1-STR-FIR-2536</t>
  </si>
  <si>
    <t>KHJ1-02-007-MAH-TS9-1-STR-FIR-2538</t>
  </si>
  <si>
    <t>Inspection for Excavation, Location, level &amp; Blinding Concrete Pouring of Storm MH-32(A)_26 at Local Road # 03 Zone A.</t>
  </si>
  <si>
    <t>KHJ1-02-007-MAH-TS9-1-STR-FIR-2545</t>
  </si>
  <si>
    <t>Inspection for Excavation, Location, level &amp; Blinding Concrete Pouring of Storm MH-32(A)_27 at Local Road # 03 Zone A.</t>
  </si>
  <si>
    <t>KHJ1-02-007-MAH-TS9-1-STR-FIR-2546</t>
  </si>
  <si>
    <t>Inspection for Excavation, Location, level &amp; Blinding Concrete Pouring of Storm Catch Basin MH-32(A)_27-SCB-1 at Local Road # 03 Zone A.</t>
  </si>
  <si>
    <t>KHJ1-02-007-MAH-TS9-1-STR-FIR-2547</t>
  </si>
  <si>
    <t>Inspection for Excavation, Location, level &amp; Blinding Concrete Pouring of Storm Catch Basin MH-32(A)_27-SCB-2 at Local Road # 03 Zone A.</t>
  </si>
  <si>
    <t>KHJ1-02-007-MAH-TS9-1-STR-FIR-2548</t>
  </si>
  <si>
    <t>Inspection for Excavation, Location, level &amp; Blinding Concrete Pouring of Storm Catch Basin MH-32(A)_26-SCB-2 at Local Road # 03 Zone A.</t>
  </si>
  <si>
    <t>KHJ1-02-007-MAH-TS9-1-STR-FIR-2549</t>
  </si>
  <si>
    <t>Inspection for Excavation, Location, level &amp; Blinding Concrete Pouring of Storm Catch Basin MH-32(A)_26-SCB-3 at Local Road # 03 Zone A.</t>
  </si>
  <si>
    <t>KHJ1-02-007-MAH-TS9-1-STR-FIR-2550</t>
  </si>
  <si>
    <t>Inspection for Excavation, level &amp; Blinding Concrete Pouring of Storm Catch Basin MH-32(A)_26-DCB-1 at Local Road # 03 Zone A.</t>
  </si>
  <si>
    <t>KHJ1-02-007-MAH-TS9-1-STR-FIR-2564</t>
  </si>
  <si>
    <t>Excavation, Sand Bedding and Installation of GRP Pipe (Dia 400mm) of Storm Line from Manhole MH-5(L) to MH-O(L) at Collector Road #02 in Zone B</t>
  </si>
  <si>
    <t>KHJ1-02-007-MAH-TS9-1-STR-FIR-2565</t>
  </si>
  <si>
    <t>Inspection of Storm line Sand Backfill around &amp; above of Storm Pipe to Bottom of Sub Grade &amp; Laying of Warning Tape from MH-32(A)_16_5 to MH-32(A)_16_4 at Local Road # 4 Zone A.</t>
  </si>
  <si>
    <t>KHJ1-02-007-MAH-TS9-1-STR-FIR-2566</t>
  </si>
  <si>
    <t>Inspection of Storm line Sand Backfill around &amp; above of Storm Pipe to Bottom of Sub Grade &amp; Laying of Warning Tape from MH-32(A)_16_4 to MH-32(A)_16_3 at Local Road # 4 Zone A.</t>
  </si>
  <si>
    <t>KHJ1-02-007-MAH-TS9-1-STR-FIR-2568</t>
  </si>
  <si>
    <t>Inspection of Storm line Sand Backfill around &amp; above of Storm Pipe to Bottom of Sub Grade &amp; Laying of Warning Tape from MH-32(A)_16_1-SCB-1 to MH-32(A)_16_1 at Local Road # 4 Zone A.</t>
  </si>
  <si>
    <t>KHJ1-02-007-MAH-TS9-1-STR-FIR-2570</t>
  </si>
  <si>
    <t>Inspection of Storm line Sand Backfill around &amp; above of Storm Pipe to Bottom of Sub Grade &amp; Laying of Warning Tape from MH-32(A)_16_1-SCB-1 to MH-32(A)_16_1-DCB-2 at Local Road # 4 Zone A.</t>
  </si>
  <si>
    <t>KHJ1-02-007-MAH-TS9-1-STR-FIR-2571</t>
  </si>
  <si>
    <t>Inspection of Storm line Sand Backfill around &amp; above of Storm Pipe to Bottom of Sub Grade &amp; Laying of Warning Tape from MH-32(A)_16_3-SCB-4 to MH-32(A)_16_3-SCB-3 at Local Road #4 Zone A.</t>
  </si>
  <si>
    <t>KHJ1-02-007-MAH-TS9-1-STR-FIR-2572</t>
  </si>
  <si>
    <t>Inspection of Storm line Sand Backfill around &amp; above of Storm Pipe to Bottom of Sub Grade &amp; Laying of Warning Tape from MH-32(A)_16-SCB-5 to MH-32(A)_16-SCB-4 at Local Road # 4 Zone A.</t>
  </si>
  <si>
    <t>KHJ1-02-007-MAH-TS9-1-STR-FIR-2573</t>
  </si>
  <si>
    <t xml:space="preserve"> Inspection forexcavation, sand bedding andinstallation ofStormlineMH-9 to MH-10at Local Road # 01Labor Camp.</t>
  </si>
  <si>
    <t>KHJ1-02-007-MAH-TS9-1-ELE-FIR-0193</t>
  </si>
  <si>
    <t>Inspection for Excavation, Installation of Sleeve 2x110mm UPVC Formwork and Concrete Pouring of Street Light Duct Bank at ation (RD-03 St. 0-674) Local Road # 03 Zone A.</t>
  </si>
  <si>
    <t>KHJ1-02-007-MAH-TS9-1-ELE-FIR-0194</t>
  </si>
  <si>
    <t>Inspection for Excavation, Installation of Sleeve 2x110mm UPVC &amp; Formwork and Concrete Pouring of Street Light Duct Bank at Station (RD-03 St. 0+489) Local Road # 03 Zone A.</t>
  </si>
  <si>
    <t>KHJ1-02-007-MAH-TS9-1-TEL-FIR-0112</t>
  </si>
  <si>
    <t>Inspection for Excavation, Installation of 6x50mm HDPE Sleeve &amp; Formwork and Concrete Pouring of Telecom Network Duct TE-DB 6X50 Crossing at Station (RD-10 STA. 0+069) Local Road # 10 Zone A.</t>
  </si>
  <si>
    <t>KHJ1-02-007-MAH-TS9-1-TEL-FIR-0113</t>
  </si>
  <si>
    <t>Inspection for Excavation, Installation of 6x50mm HDPE Sleeve &amp; Formwork and Concrete Pouring of Telecom Network Duct TE-DB 6X50 Crossing at Station (RD-07 STA. 0+610) Local Road # 07 Zone A.</t>
  </si>
  <si>
    <t>KHJ1-02-007-MAH-TS9-1-TEL-FIR-0115</t>
  </si>
  <si>
    <t>Inspection for Excavation, Installation of 6x50mm HDPE Sleeve &amp; Formwork and Concrete Pouring of Telecom Network Duct TE-DB 6X50 Crossing at Station (RD-03 STA. 0+787) Local Road # 03 Zone A.</t>
  </si>
  <si>
    <t>KHJ1-02-007-MAH-TS9-1-TEL-FIR-0117</t>
  </si>
  <si>
    <t>KHJ1-02-007-MAH-TS9-1-TEL-FIR-0118</t>
  </si>
  <si>
    <t>Laying of Warning Tape and Sand Backfilling up to Bottom of Sub Grade for Telecom Duct bank crossing at station (RD-07 STA. 0+120) at Local Road # 07 Zone A</t>
  </si>
  <si>
    <t>KHJ1-02-007-MAH-TS9-1-TEL-FIR-0119</t>
  </si>
  <si>
    <t>Laying of Warning Tape and Sand Backfilling up to Bottom of Sub Grade for Telecom Duct bank crossing at station (RD-10 STA. 0+069) at Local Road # 10 Zone A</t>
  </si>
  <si>
    <t>Excavation, Sand Bedding and Installation of HDPE Pipe (Dia 160mm) of TSE Irrigation Line 29 from station 0+250 to 0+525 at local road # 26 in Zone B</t>
  </si>
  <si>
    <t>Inspection of Sand Backfill around &amp; above of Potable Pipe to Bottom of Sub Grade &amp; Laying of Warning Tape at HDPE pipe (Dia 110mm) TSE  network crossing TSE-110-LINE- 2 TO BGV-90 at  road # 3 Zone A</t>
  </si>
  <si>
    <t>Excavation, Sand bedding and Installation of HDPE pipe (Dia 110mm) TSE-110 Line-13 0+000 TO 0+025 crossing at Road #03 Zone A.</t>
  </si>
  <si>
    <t>Excavation, Sand bedding and Installation of HDPE pipe (Dia 110mm) TSE-110 Line-14 0+635 TO 0+660 crossing at Road #03 Zone A.</t>
  </si>
  <si>
    <t>Excavation, Sand bedding and Installation of HDPE pipe (Dia 110mm) TSE-110 Line-11 0+620 TO 0+645 crossing at Road #03 Zone A.</t>
  </si>
  <si>
    <t>Excavation, Sand Bedding and Installation of HDPE Pipe (Dia 110mm) of Irrigation Line Crossing at BGV-B-44 (1+020) at local road # 26 in Zone B</t>
  </si>
  <si>
    <t>Excavation, Sand Bedding and Installation of HDPE Pipe (Dia 160mm) of Irrigation Line Crossing at BGV-B-17 (0+600 to 0+628) at local Road # 26 in Zone B</t>
  </si>
  <si>
    <t>Excavation, Sand bedding and Installation of HDPE pipe (Dia 110mm)  TSE-110 Line-02  0+110 TO 0+135  crossing at Road # 01 Zone A</t>
  </si>
  <si>
    <t xml:space="preserve">Excavation, Sand bedding and Installation of HDPE pipe (Dia 110mm)  TSE-110 Line-02  TO BGV-86   crossing at Road # 03 Zone A </t>
  </si>
  <si>
    <t>KHJ1-02-007-MAH-TS9-1-IRR-FIR-0309</t>
  </si>
  <si>
    <t>Excavation, Sand Bedding and Installation of HDPE Pipe (Dia 200mm) of Potable Line 200-1 from 0+050 to 0+100 and 0+150 to 0+400 at Collector Road # 02 in Zone B</t>
  </si>
  <si>
    <t>Excavation ,sand bedding and installation of HDPE pipe (Dia 160mm) Potable water network LINE 250-07  TO BGV-A-97 road # 2   Zone A</t>
  </si>
  <si>
    <t>Excavation ,sand bedding and installation of HDPE pipe (Dia 160mm) Potable water network LINE 250-1  0+000 TO 0+025  road # 3  Zone A</t>
  </si>
  <si>
    <t>Inspection of Sand Backfill around &amp; above of Potable Pipe to Bottom of Sub Grade &amp; Laying of Warning Tape at HDPE pipe (Dia 160mm) Potable water network LINE 250-04 BGV-A-79  STA 1+0005 road # 3  Zone A</t>
  </si>
  <si>
    <t>Inspection of Sand Backfill around &amp; above of Potable Pipe to Bottom of Sub Grade &amp; Laying of Warning Tape at HDPE pipe (Dia 160mm) Potable water network LINE 250-4 TO  BGV-A-16   road # 3  Zone A</t>
  </si>
  <si>
    <t>Inspection of Sand Backfill around &amp; above  of Potable Pipe to Bottom of Sub Grade &amp; Laying of Warning Tape at  HDPE pipe (Dia 315mm) Potable water network Crossing LINE
-315-1 ST 0+100 TO 0+130  Road # 3 Zone A</t>
  </si>
  <si>
    <t>Excavation, sand bedding and installation of HDPE pipe (Dia 250mm) Potable water network LINE -250-2 STA 1+500 TO 1+825 Road # 2 Zone A</t>
  </si>
  <si>
    <t>Excavation, Sand Bedding and Installation of HDPE Pipe (Dia 250mm) of Potable Line 250-1 from 1+225 to 1+325 at local Road # 26 in Zone B</t>
  </si>
  <si>
    <t>Excavation, Sand Bedding and Installation of HDPE Pipe (Dia 250mm) of Potable Line 250-1 from 0+875 to 0+900 at local Road # 26 in Zone B</t>
  </si>
  <si>
    <t>Excavation, Sand Bedding and Installation of HDPE Pipe (Dia 160mm) of Potable Line Crossing at BGV-B-49 (0+34 1+020) at local road # 26 in Zone B</t>
  </si>
  <si>
    <t>Excavation, Sand Bedding and Installation of HDPE Pipe (Dia 160mm) of Potable Line Crossing at BGV-B-50 (1+000) at local road # 26 in Zone B</t>
  </si>
  <si>
    <t>KHJ1-02-007-MAH-TS9-1-POT-FIR-0306</t>
  </si>
  <si>
    <t>KHJ1-02-007-MAH-TS9-1-POT-FIR-0307</t>
  </si>
  <si>
    <t>KHJ1-02-007-MAH-TS9-1-POT-FIR-0308</t>
  </si>
  <si>
    <t xml:space="preserve">  labor</t>
  </si>
  <si>
    <t xml:space="preserve">Head-Count </t>
  </si>
  <si>
    <t>Weeks</t>
  </si>
  <si>
    <t xml:space="preserve">Planned </t>
  </si>
  <si>
    <t xml:space="preserve">Actual </t>
  </si>
  <si>
    <t>Head-Count</t>
  </si>
  <si>
    <t>44th Week</t>
  </si>
  <si>
    <t>Week 1
14.Sep.2026</t>
  </si>
  <si>
    <t>Week 2
21.Sep.2026</t>
  </si>
  <si>
    <t>Week 3
28.Sep.2026</t>
  </si>
  <si>
    <t>Week 4
05.Oct.2026</t>
  </si>
  <si>
    <t>Week 5
012.Oct.2026</t>
  </si>
  <si>
    <t>23</t>
  </si>
  <si>
    <t>1881</t>
  </si>
  <si>
    <t>66</t>
  </si>
  <si>
    <t>215</t>
  </si>
  <si>
    <t xml:space="preserve">04-October-2026 to 10-October-2026  </t>
  </si>
  <si>
    <t xml:space="preserve">04-October-2026 to 10-October-2026   </t>
  </si>
  <si>
    <t>QWR-0044</t>
  </si>
  <si>
    <t>ST</t>
  </si>
  <si>
    <t>Inspection for block masonry (CMU) Above the parapet between posts as per highlight in attached drawing Mosque (Mosque Area)</t>
  </si>
  <si>
    <t>Inspection of Reinforcement Steel for Tie Beams Above the block masonry between posts as per highlight in attached drawing Mosque (Mosque Area).</t>
  </si>
  <si>
    <t>Inspection of Concrete Pouring for Tie Beams Above the block masonry between posts as per highlight in attached drawing Mosque (Mosque Area).</t>
  </si>
  <si>
    <t>KHJ1-02-007-MAH-TS9-1-ROD-FIR-0907</t>
  </si>
  <si>
    <t>Inspection for Sampling, Testing and Placement of Bituminous Base Course (70mm) Station Station 0+062.5 to 0+275 at Local Road # 11 Zone A.</t>
  </si>
  <si>
    <t>KHJ1-02-007-MAH-TS9-1-ROD-FIR-0910</t>
  </si>
  <si>
    <t>Inspection for Sampling, Testing and  Placement of Bituminous Base Course from Station 0+050 to 0+644 at Local Road - 25 Zone B.</t>
  </si>
  <si>
    <t>KHJ1-02-007-MAH-TS9-1-ROD-FIR-0916</t>
  </si>
  <si>
    <t>Inspection for Sampling, Testing and Placement of Bituminous Base Course Station 0+100 to 0+225 (70mm) at Local Road # 12 Zone A</t>
  </si>
  <si>
    <t>KHJ1-02-007-MAH-TS9-1-ROD-FIR-0920</t>
  </si>
  <si>
    <t>Inspection for Sampling, Testing and  Placement of Bituminous Base Course from Station 0+025 to 0+100 at Local Road - 23 Zone B.</t>
  </si>
  <si>
    <t>KHJ1-02-007-MAH-TS9-1-ROD-FIR-0925</t>
  </si>
  <si>
    <t>Inspection for Installation of Curb Stone (K1A-187m) Median Right Side of Road from station 0+400 to 0+587 at Arterial Road # 01 Zone B.</t>
  </si>
  <si>
    <t>KHJ1-02-007-MAH-TS9-1-ROD-FIR-0927</t>
  </si>
  <si>
    <t>Core sampling Inspection for Bitumen Base course   Station 0+062.5 to 0+275 (70mm) at Local Road # 11, 0+088 to 0+237 (70mm) at Local Road # 12 &amp; 0+200 to 0+300 (150mm) (LHS) at Collector Road # 01 Zone A</t>
  </si>
  <si>
    <t>KHJ1-02-007-MAH-TS9-1-ROD-FIR-0936</t>
  </si>
  <si>
    <t>Inspection for Placement, Location, level and Compaction for 1st layer of Sub Grade from Station 0+550 to 0+625 at Local Road # 02 Zone B.</t>
  </si>
  <si>
    <t>KHJ1-02-007-MAH-TS9-1-ROD-FIR-0937</t>
  </si>
  <si>
    <t>Inspection for Placement, Location, level and Compaction for 1st layer of Sub Grade from Station 1+250 to 1+675 at Local Road # 02 Zone B.</t>
  </si>
  <si>
    <t>KHJ1-02-007-MAH-TS9-1-ROD-FIR-0940</t>
  </si>
  <si>
    <t>Inspection for Sampling, Testing and Placement of Bituminous Base Course Station  0+200 to 0+300 (150mm) (LHS) at Collector Road # 01 Zone A</t>
  </si>
  <si>
    <t>KHJ1-02-007-MAH-TS9-1-ROD-FIR-0942</t>
  </si>
  <si>
    <t>Inspection for Sampling, Testing and Placement of Bituminous Base Course Station 0+010 to 0+025 at Local Road # 13 Zone A.</t>
  </si>
  <si>
    <t>KHJ1-02-007-MAH-TS9-1-ROD-FIR-0943</t>
  </si>
  <si>
    <t>Inspection for Sampling, Testing and Placement of Bituminous Base Course Station 0+010 to 0+025 at Local Road # 14 Zone A.</t>
  </si>
  <si>
    <t>KHJ1-02-007-MAH-TS9-1-ROD-FIR-0946</t>
  </si>
  <si>
    <t>Inspection for Installation of Curb Stone Both Side of Road from station 0+025 to 0+175 (LHS) (K1A-72.76m) &amp; 0+062.5 to 0+287.5 (RHS) (K1A-199.84m) at Local Road # 14 Zone A.</t>
  </si>
  <si>
    <t>KHJ1-02-007-MAH-TS9-1-ROD-FIR-0947</t>
  </si>
  <si>
    <t>Inspection for Installation of Curb Stone Both Side of Road from station 0+025 to 0+175 (LHS) (K1B-68.43m) &amp; 0+062.5 to 0+287.5 (RHS) (K1B-23.65m) at Local Road # 14 Zone A.</t>
  </si>
  <si>
    <t>KHJ1-02-007-MAH-TS9-1-ROD-FIR-0948</t>
  </si>
  <si>
    <t>Inspection for Installation of Curb Stone Both Side of Road from station 0+025 to 0+175 (LHS) (K2-5.58m) &amp; 0+062.5 to 0+287.5 (RHS) (K2-11.20m) at Local Road # 14 Zone A</t>
  </si>
  <si>
    <t>KHJ1-02-007-MAH-TS9-1-ROD-FIR-0883</t>
  </si>
  <si>
    <t>Inspection for Placement, Location, level and Compaction for Backfilling Up to TOE Layer (Bottom of Sub Grade) from Station 0+012.5 to 0+250 at Local Road - 27 Zone B. 250</t>
  </si>
  <si>
    <t>KHJ1-02-007-MAH-TS9-1-ROD-FIR-0884</t>
  </si>
  <si>
    <t>Inspection for Placement, Location, level and Compaction for 2nd layer of Sub Grade from Station 2+550 to 2+925 at Collector Road #02 Zone B.</t>
  </si>
  <si>
    <t>KHJ1-02-007-MAH-TS9-1-ROD-FIR-0888</t>
  </si>
  <si>
    <t>Location, level and Compaction for Backfilling (A-2-4) from Stockpile # 10 (Correction Layer) Bottom of Sub Grade from Station 0+400 to 0+600 at Local Road # 07 Zone A.</t>
  </si>
  <si>
    <t>KHJ1-02-007-MAH-TS9-1-ROD-FIR-0889</t>
  </si>
  <si>
    <t>KHJ1-02-007-MAH-TS9-1-ROD-FIR-0890</t>
  </si>
  <si>
    <t>Inspection for Placement,  Location,  level and Compaction for Backfilling (A-2-4) from Stockpile #  10 of Sub Grade 1st layer from Station 0+400 to 0+600 at Local Road # 7 Zone A.</t>
  </si>
  <si>
    <t>KHJ1-02-007-MAH-TS9-1-ROD-FIR-0892</t>
  </si>
  <si>
    <t>Location, level and Compaction for Backfilling (A-2-4) from Stockpile # 10 (Correction Layer) Bottom of Sub Grade from Station 0+025 to 0+200 at Local Road # 04 Zone A.</t>
  </si>
  <si>
    <t>KHJ1-02-007-MAH-TS9-1-ROD-FIR-0894</t>
  </si>
  <si>
    <t>Inspection for Placement,  Location,  level and Compaction for Backfilling (A-2-4) from Stockpile # 10 of Sub Grade 2nd layer from Station 0+075 to 0+225 at local Road # 10 Zone A</t>
  </si>
  <si>
    <t>KHJ1-02-007-MAH-TS9-1-ROD-FIR-0898</t>
  </si>
  <si>
    <t>Soil Sampling for Sub grade Material from Shabakat Al Toroq Co. stockpile Zone-A.</t>
  </si>
  <si>
    <t>KHJ1-02-007-MAH-TS9-1-ROD-FIR-0899</t>
  </si>
  <si>
    <t>Soil Sampling for Sub grade Material from Shabakat Al Toroq Co. stockpile Zone-A</t>
  </si>
  <si>
    <t>KHJ1-02-007-MAH-TS9-1-ROD-FIR-0900</t>
  </si>
  <si>
    <t>Sampling of Sand A3(Outsource) Material from Saud YAHYA ALSAADI from Stoke Pile-Zone B.</t>
  </si>
  <si>
    <t>KHJ1-02-007-MAH-TS9-1-ROD-FIR-0901</t>
  </si>
  <si>
    <t>Sampling of Sand A3(Outsource) Material from Saud YAHYA ALSAADI from Stoke Pile-Zone B</t>
  </si>
  <si>
    <t>KHJ1-02-007-MAH-TS9-1-ROD-FIR-0902</t>
  </si>
  <si>
    <t>Location, level and Compaction for Backfilling (A-2-4) from Stockpile # 10 (Correction Layer) Bottom of Sub Grade from Station 0+010 to 0+050 at Local Road # 08 Zone A.</t>
  </si>
  <si>
    <t>KHJ1-02-007-MAH-TS9-1-ROD-FIR-0903</t>
  </si>
  <si>
    <t xml:space="preserve"> Inspection for Placement,  Location,  level and Compaction for Backfilling (A-2-4) from Stockpile #  10 of Sub Grade 1st layer from Station 0+007 to 0+125 at Local Road # 08 Zone A</t>
  </si>
  <si>
    <t>KHJ1-02-007-MAH-TS9-1-ROD-FIR-0904</t>
  </si>
  <si>
    <t>Inspection for Placement,  Location,  level and Compaction of Aggregate Base Course(200mm)  (A-1-a)  from Station 0+087 to 0+237 at Local Road # 12 Zone A.</t>
  </si>
  <si>
    <t>KHJ1-02-007-MAH-TS9-1-ROD-FIR-0905</t>
  </si>
  <si>
    <t>Inspection of Application of Prime Coat from  Station  Station 0+088 to 0+237 at Local Road # 12 Zone A.</t>
  </si>
  <si>
    <t>KHJ1-02-007-MAH-TS9-1-ROD-FIR-0906</t>
  </si>
  <si>
    <t>Location, level and Compaction for Backfilling (A-2-4) from Stockpile # 10 (Correction Layer) Bottom of Sub Grade from Station 1+025 to 1+175 (-5m) at Local Road # 03 Zone A.</t>
  </si>
  <si>
    <t>KHJ1-02-007-MAH-TS9-1-ROD-FIR-0908</t>
  </si>
  <si>
    <t>Location, level and Compaction for Backfilling (A-2-4) from Stockpile # 10 (Correction Layer) Bottom of Sub Grade from Station 0+550 to 0+750 at Local Road # 02 Zone A.</t>
  </si>
  <si>
    <t>KHJ1-02-007-MAH-TS9-1-ROD-FIR-0909</t>
  </si>
  <si>
    <t>Location, level and Compaction for Backfilling (A-2-4) from Stockpile # 10 (Correction Layer) Bottom of Sub Grade from Station 2+225 to 2+450 at Local Road # 03 Zone A.</t>
  </si>
  <si>
    <t>KHJ1-02-007-MAH-TS9-1-ROD-FIR-0911</t>
  </si>
  <si>
    <t>Core sampling Inspection for of Bitumen Base course (7cm) from Station 0+050 to 0+644 at Local Road - 25 Zone B.</t>
  </si>
  <si>
    <t>KHJ1-02-007-MAH-TS9-1-ROD-FIR-0912</t>
  </si>
  <si>
    <t>Location, level and Compaction of Placement of Aggregate Base Course (200mm) from Station 0+150 to 0+400 at Local Road - 24 Zone B.</t>
  </si>
  <si>
    <t>KHJ1-02-007-MAH-TS9-1-ROD-FIR-0913</t>
  </si>
  <si>
    <t>Inspection for Application of Prime Coat from Station 0+150 to 0+400 at Local Road - 24 Zone B.</t>
  </si>
  <si>
    <t>KHJ1-02-007-MAH-TS9-1-ROD-FIR-0914</t>
  </si>
  <si>
    <t>Inspection for Placement, Location, level and Compaction of Aggregate Base Course (200mm) (A-1-a) from Station 0+200 to 0+300 (LHS) at Collector Road # 01 Zone A.</t>
  </si>
  <si>
    <t>KHJ1-02-007-MAH-TS9-1-ROD-FIR-0915</t>
  </si>
  <si>
    <t>Inspection of Application of Prime Coat from Station Station 0+ 200 to 0+300 (LHS) at Collector Road # 01 Zone A</t>
  </si>
  <si>
    <t>KHJ1-02-007-MAH-TS9-1-ROD-FIR-0917</t>
  </si>
  <si>
    <t>Location, level and Compaction for Backfilling (A-2-4) from Stockpile # 10 (Correction Layer) Bottom of Sub Grade from Station 0+600 to 0+664 at Local Road # 04 Zone A.</t>
  </si>
  <si>
    <t>KHJ1-02-007-MAH-TS9-1-ROD-FIR-0918</t>
  </si>
  <si>
    <t>Location, level and Compaction for Backfilling (A-2-4) from Stockpile # 10 (Correction Layer) Bottom of Sub Grade from Station 0+350 to 0+550 at Local Road # 02 Zone A.</t>
  </si>
  <si>
    <t>KHJ1-02-007-MAH-TS9-1-ROD-FIR-0919</t>
  </si>
  <si>
    <t>Inspection for Placement, Location, level and Compaction for Backfilling (A-2-4) from Stockpile # 10 of Sub Grade 2nd layer from Station 0+007 to 0+125 at Local Road # 08 Zone A.</t>
  </si>
  <si>
    <t>KHJ1-02-007-MAH-TS9-1-ROD-FIR-0921</t>
  </si>
  <si>
    <t>Core sampling Inspection for of Bitumen Base course (7cm) from Station 0+025 to 0+100 at Local Road - 23 Zone B.</t>
  </si>
  <si>
    <t>KHJ1-02-007-MAH-TS9-1-ROD-FIR-0922</t>
  </si>
  <si>
    <t>Inspection for Placement, Location, level and Compaction for 1st layer of Sub Grade from Station 0+025 to 0+250 at Local Road # 27 Zone B.</t>
  </si>
  <si>
    <t>KHJ1-02-007-MAH-TS9-1-ROD-FIR-0923</t>
  </si>
  <si>
    <t>Excavation, Location, level and Compaction of Curb Stone (K1A-187m) Median Right Side of Road from station 0+400 to 0+587 at Arterial Road # 01 Zone B.</t>
  </si>
  <si>
    <t>KHJ1-02-007-MAH-TS9-1-ROD-FIR-0924</t>
  </si>
  <si>
    <t>Inspection for Blinding Concrete Under Curb Stone (K1A-187m) Median Right Side of Road from station 0+400 to 0+587 at Arterial Road # 01 Zone B.</t>
  </si>
  <si>
    <t>KHJ1-02-007-MAH-TS9-1-ROD-FIR-0926</t>
  </si>
  <si>
    <t>Inspection for Backing Concrete Pouring of Curb Stone (K1A-437m) Median Right Side of Road from station 0+150 to 0+587 at Arterial Road # 01 Zone B.</t>
  </si>
  <si>
    <t>KHJ1-02-007-MAH-TS9-1-ROD-FIR-0928</t>
  </si>
  <si>
    <t xml:space="preserve"> Inspection for Placement,  Location,  level and Compaction for Backfilling (A-2-4) from Stockpile #  10 of Sub Grade 1st layer from Station 0+025 to 0+200 at Local Road # 04 Zone A.</t>
  </si>
  <si>
    <t>KHJ1-02-007-MAH-TS9-1-ROD-FIR-0929</t>
  </si>
  <si>
    <t xml:space="preserve"> Inspection for Placement,  Location,  level and Compaction for Backfilling (A-2-4) from Stockpile #  10 of Sub Grade 1st layer from Station 0+550 to 0+750 at Local Road # 02 Zone A.</t>
  </si>
  <si>
    <t>KHJ1-02-007-MAH-TS9-1-ROD-FIR-0930</t>
  </si>
  <si>
    <t>Inspection for Placement, Location, level and Compaction of Aggregate Base Course (200mm) (A-1-a) from Station 0+075 to 0+250 at Local Road # 07 Zone A.</t>
  </si>
  <si>
    <t>KHJ1-02-007-MAH-TS9-1-ROD-FIR-0931</t>
  </si>
  <si>
    <t>Inspection of Application of Prime Coat from  Station  Station 0+075 to 0+250 at Local Road # 07 Zone A.</t>
  </si>
  <si>
    <t>KHJ1-02-007-MAH-TS9-1-ROD-FIR-0932</t>
  </si>
  <si>
    <t>KHJ1-02-007-MAH-TS9-1-ROD-FIR-0933</t>
  </si>
  <si>
    <t>Inspection for Placement Location level and Compaction for 2nd layer of Sub Grade from Station 0+025 to 0+250 at local road # 27 Zone B</t>
  </si>
  <si>
    <t>KHJ1-02-007-MAH-TS9-1-ROD-FIR-0938</t>
  </si>
  <si>
    <t>Inspection for Placement,  Location,  level and Compaction of Aggregate Base Course(200mm)  (A-1-a)  from Station 0+250 to 0+325 at Local Road # 07 Zone A.</t>
  </si>
  <si>
    <t>KHJ1-02-007-MAH-TS9-1-ROD-FIR-0939</t>
  </si>
  <si>
    <t>Inspection of Application of Prime Coat from  Station  Station 0+250 to 0+325 at Local Road # 07 Zone A</t>
  </si>
  <si>
    <t>KHJ1-02-007-MAH-TS9-1-ROD-FIR-0941</t>
  </si>
  <si>
    <t>Inspection for Sampling, Testing and Placement of Bituminous Base Course Station 0+075 to 0+325 at Local Road # 07 Zone A.</t>
  </si>
  <si>
    <t>KHJ1-02-007-MAH-TS9-1-ROD-FIR-0944</t>
  </si>
  <si>
    <t>Inspection for Sampling, Testing and Placement of Bituminous Base Course from Station 0+007 to 0+125 at Local Road # 08 Zone A.</t>
  </si>
  <si>
    <t>KHJ1-02-007-MAH-TS9-1-ROD-FIR-0945</t>
  </si>
  <si>
    <t>Inspection for Sampling, Testing and Placement of Bituminous Base Course from Station 0+010 to 0+075 at Local Road # 09 Zone A.</t>
  </si>
  <si>
    <t>KHJ1-02-007-MAH-TS9-1-ROD-FIR-0949</t>
  </si>
  <si>
    <t>Inspection for Placement,  Location,  level and Compaction for Backfilling (A-2-4) from Stockpile #  10 of Sub Grade 1st layer from Station 0+350 to 0+550 at Local Road # 02 Zone A.</t>
  </si>
  <si>
    <t>KHJ1-02-007-MAH-TS9-1-ROD-FIR-0951</t>
  </si>
  <si>
    <t>Inspection for Placement,  Location,  level and Compaction of Aggregate Base Course(200mm)  (A-1-a)  from Station 0+075 to 0+275 at Local Road # 10 Zone A.</t>
  </si>
  <si>
    <t>KHJ1-02-007-MAH-TS9-1-ROD-FIR-0952</t>
  </si>
  <si>
    <t>Inspection of Application of Prime Coat from  Station0+010 to 0+075 at Local Road # 09 &amp; 0+075 to 0+275 at Local Road # 10 Zone A.</t>
  </si>
  <si>
    <t>KHJ1-02-007-MAH-TS9-1-ROD-FIR-0953</t>
  </si>
  <si>
    <t>Location, level and Compaction for Backfilling (A-2-4) from Stockpile # 10 (Correction Layer) Bottom of Sub Grade from Station 1+850 to 2+275 at Local Road # 03 Zone A.</t>
  </si>
  <si>
    <t>KHJ1-02-007-MAH-TS9-1-ROD-FIR-0954</t>
  </si>
  <si>
    <t>Location, level and Compaction of Placement of Aggregate Base Course (200mm) from Station 0+325 to 0+450 at Local Road # 27 Zone B.</t>
  </si>
  <si>
    <t>KHJ1-02-007-MAH-TS9-1-ROD-FIR-0955</t>
  </si>
  <si>
    <t>Inspection for Application of Prime Coat from Station 0+325 to 0+575 at Local Road # 27 Zone B.</t>
  </si>
  <si>
    <t>KHJ1-02-007-MAH-TS9-1-ROD-FIR-0958</t>
  </si>
  <si>
    <t>Location, level and Compaction of Placement of Aggregate Base Course (200mm) from Station 0+062.5 to 0+325 at Local Road # 27 Zone B.</t>
  </si>
  <si>
    <t>KHJ1-02-007-MAH-TS9-1-ROD-FIR-0959</t>
  </si>
  <si>
    <t>Inspection for Application of Prime Coat from Station 0+062.5 to 0+325 at Local Road # 27 Zone B.</t>
  </si>
  <si>
    <t>KHJ1-02-007-MAH-TS9-1-ROD-FIR-0960</t>
  </si>
  <si>
    <t>Inspection for Placement, Location, level and Compaction for 1st layer of Sub Grade from Station 1+850 to 1+875 at Collector Road #02 Zone B.</t>
  </si>
  <si>
    <t>KHJ1-02-007-MAH-TS9-1-ROD-FIR-0961</t>
  </si>
  <si>
    <t>Inspection for Placement, Location, level and Compaction for 2nd layer of Sub Grade from Station 0+550 to 0+625 at Collector Road #02 Zone B.</t>
  </si>
  <si>
    <t>KHJ1-02-007-MAH-TS9-1-ROD-FIR-0962</t>
  </si>
  <si>
    <t>Inspection for Placement, Location, level and Compaction for 2nd layer of Sub Grade from Station 1+250 to 1+525 at Collector Road #02 Zone B.</t>
  </si>
  <si>
    <t>KHJ1-02-007-MAH-TS9-1-ROD-FIR-0963</t>
  </si>
  <si>
    <t>Inspection for Placement, Location, level and Compaction for 2nd layer of Sub Grade from Station 1+675 to 1+875 at Collector Road #02 Zone B.</t>
  </si>
  <si>
    <t>KHJ1-02-007-MAH-TS9-1-ROD-FIR-0964</t>
  </si>
  <si>
    <t>Inspection for Sampling, Testing and Placement of Bituminous Base Course from Station 0+150 to 0+400 at Local Road - 24 Zone B.</t>
  </si>
  <si>
    <t>KHJ1-02-007-MAH-TS9-1-ROD-FIR-0965</t>
  </si>
  <si>
    <t>Core sampling Inspection for of Bitumen Base course (7cm) from Station 0+150 to 0+400 at Local Road - 24 Zone B.</t>
  </si>
  <si>
    <t>KHJ1-02-007-MAH-TS9-1-ROD-FIR-0966</t>
  </si>
  <si>
    <t>Inspection for As Built for Backfilling at Road 18,19,20,21,22, 23,24,25,26,27, Arterial # 01 and Collector Road # 02 in Zone B.</t>
  </si>
  <si>
    <t>KHJ1-02-007-MAH-TS9-1-ROD-FIR-0967</t>
  </si>
  <si>
    <t>Inspection for As Built for Backfilling at Road 1,2,3,4,5,6,7,8,9,10,11,12,13,14,15,16,17 and Collectr Road # 01 in Zone A</t>
  </si>
  <si>
    <t>KHJ1-02-007-MAH-TS9-1-ROD-FIR-0970</t>
  </si>
  <si>
    <t>Inspection of Application of Prime Coat from Station 0+007 to 0+125 at Local Road # 08 Zone A</t>
  </si>
  <si>
    <t>KHJ1-02-007-MAH-TS9-1-ROD-FIR-0971</t>
  </si>
  <si>
    <t>Inspection of Concrete Pouring for Traffic Sign Ground-Mounted Breakaway Single Post Foundation (28 Pcs) for Zone-A and Zone-B</t>
  </si>
  <si>
    <t>KHJ1-02-007-MAH-TS9-1-ROD-FIR-0974</t>
  </si>
  <si>
    <t>Inspection of Application of Prime Coat from Station 0+550 to 0+750 at Local Road # 02 Zone A</t>
  </si>
  <si>
    <t>KHJ1-02-007-MAH-TS9-1-ROD-FIR-0975</t>
  </si>
  <si>
    <t>Inspection for Sampling, Testing and Placement of Bituminous Base Course 0+075 to 0+275 at Local Road # 10 Zone A.</t>
  </si>
  <si>
    <t>KHJ1-02-007-MAH-TS9-1-ROD-FIR-0979</t>
  </si>
  <si>
    <t>Inspection for Application of Prime Coat Left Side from Station 2+675 to 2+825 at Collector Road # 02 Zone B.</t>
  </si>
  <si>
    <t>KHJ1-02-007-MAH-TS9-1-ROD-FIR-0981</t>
  </si>
  <si>
    <t>Inspection for Placement, Location, level and Compaction for Backfilling Up to TOE Layer (Bottom of Sub Grade) from Station 0+000 to 0+350 at Local Road - 26 Zone B.</t>
  </si>
  <si>
    <t>KHJ1-02-007-MAH-TS9-1-ROD-FIR-0957</t>
  </si>
  <si>
    <t>Inspection for Placement,  Location,  level and Compaction of Aggregate Base Course(200mm)  (A-1-a)  from Station 0+010 to 0+075 at Local Road # 09 Zone A.</t>
  </si>
  <si>
    <t>KHJ1-02-007-MAH-TS9-1-CBC-FIR-0127</t>
  </si>
  <si>
    <t>Inspection of Reinforcement for Base and Apron Slab Cast-in-Situ Part for Up stream and Down Stream at Culvert # 07 Local Road-24 Zone B.</t>
  </si>
  <si>
    <t>KHJ1-02-007-MAH-TS9-1-CBC-FIR-0129</t>
  </si>
  <si>
    <t>Inspection for Formwork and Concrete Pouring for Head Beam Cast-in-Situ Part for Up stream and Down Stream at Culvert # 04 Local Road-22 Zone B.</t>
  </si>
  <si>
    <t>KHJ1-02-007-MAH-TS9-1-CBC-FIR-0128</t>
  </si>
  <si>
    <t>Inspection for Formwork and Concrete Pouring for Top Slab and Vertical Walls Cast-in-Situ Part for Up stream and Down Stream at Culvert # 04 Local Road-22 Zone B.</t>
  </si>
  <si>
    <t>KHJ1-02-007-MAH-TS9-1-CBC-FIR-0130</t>
  </si>
  <si>
    <t>Inspection for Formwork and Concrete Pouring for Base and Apron Slab Cast-in-Situ Part for Up stream and Down Stream at Culvert # 05 Local Road-23 Zone B.</t>
  </si>
  <si>
    <t>KHJ1-02-007-MAH-TS9-1-SEW-FIR-1634</t>
  </si>
  <si>
    <t>Inspection for Excavation, Location, level and Compaction and Blinding Concrete Pouring for Sewer MH-2.32 at local road # 03 Zone-A.</t>
  </si>
  <si>
    <t>KHJ1-02-007-MAH-TS9-1-SEW-FIR-1635</t>
  </si>
  <si>
    <t>Inspection for Excavation, Location, level and Compaction and Blinding Concrete Pouring for Sewer MH-2.33 at local road # 03 Zone-A.</t>
  </si>
  <si>
    <t>KHJ1-02-007-MAH-TS9-1-SEW-FIR-1636</t>
  </si>
  <si>
    <t>Inspection for Excavation, Location, level and Compaction and Blinding Concrete Pouring for Sewer MH-2.31.1 at local road # 03 Zone-A.</t>
  </si>
  <si>
    <t>KHJ1-02-007-MAH-TS9-1-SEW-FIR-1649</t>
  </si>
  <si>
    <t>Inspection for Excavation, Location, level and Compaction and Blinding Concrete Pouring for Sewer MH-2.29 at local road # 03 Zone-A.</t>
  </si>
  <si>
    <t>KHJ1-02-007-MAH-TS9-1-SEW-FIR-1650</t>
  </si>
  <si>
    <t>Inspection for Excavation, Location, level and Compaction and Blinding Concrete Pouring for Sewer MH-2.29.1 at local road # 03 Zone-A.</t>
  </si>
  <si>
    <t>KHJ1-02-007-MAH-TS9-1-SEW-FIR-1651</t>
  </si>
  <si>
    <t>Inspection for Excavation, Location, level and Compaction and Blinding Concrete Pouring for Sewer MH-2.30 at local road # 03 Zone-A.</t>
  </si>
  <si>
    <t>KHJ1-02-007-MAH-TS9-1-SEW-FIR-1652</t>
  </si>
  <si>
    <t>Inspection for Excavation, Location, level and Compaction and Blinding Concrete Pouring for Sewer MH-2.30.1 at local road # 03 Zone-A.</t>
  </si>
  <si>
    <t>KHJ1-02-007-MAH-TS9-1-SEW-FIR-1653</t>
  </si>
  <si>
    <t>Inspection for Blinding Concrete Pouring of Sewer MH-1 at labor camp road # 01 Zone A.</t>
  </si>
  <si>
    <t>KHJ1-02-007-MAH-TS9-1-SEW-FIR-1654</t>
  </si>
  <si>
    <t>Inspection for Blinding Concrete Pouring of Sewer MH-1-1, MH-1-2 &amp; MH-1-3 at labor camp road # 01 Zone A.</t>
  </si>
  <si>
    <t>KHJ1-02-007-MAH-TS9-1-SEW-FIR-1655</t>
  </si>
  <si>
    <t>Inspection for Blinding Concrete Pouring of Sewer MH-1-4 &amp; MH-1-5 at labor camp road # 01 Zone A.</t>
  </si>
  <si>
    <t>KHJ1-02-007-MAH-TS9-1-SEW-FIR-1656</t>
  </si>
  <si>
    <t>Inspection for Blinding Concrete Pouring of Sewer MH-1-6, MH-1-7 &amp; MH-1-8 at labor camp road # 01 Zone A.</t>
  </si>
  <si>
    <t>KHJ1-02-007-MAH-TS9-1-SEW-FIR-1657</t>
  </si>
  <si>
    <t>Inspection for Blinding Concrete Pouring of Sewer MH-1-9 at labor camp road # 01 Zone A.</t>
  </si>
  <si>
    <t>KHJ1-02-007-MAH-TS9-1-SEW-FIR-1658</t>
  </si>
  <si>
    <t>Placement and Installation of Sewer Manhole Base MH-1 at local Road # 01 in Labor Camp</t>
  </si>
  <si>
    <t>KHJ1-02-007-MAH-TS9-1-SEW-FIR-1659</t>
  </si>
  <si>
    <t>Placement and Installation of Sewer Manhole Base MH-1-1, MH-1-2 and MH-1-3 at local Road #01 in Labor Camp</t>
  </si>
  <si>
    <t>KHJ1-02-007-MAH-TS9-1-SEW-FIR-1660</t>
  </si>
  <si>
    <t>Placement and Installation of Sewer Manhole Base MH-1-4 and MH-1-5 at local Road #01 in Labor Camp</t>
  </si>
  <si>
    <t>KHJ1-02-007-MAH-TS9-1-SEW-FIR-1661</t>
  </si>
  <si>
    <t>Placement and Installation of Sewer Manhole Base MH-1-6, MH-1-7 and MH-1-8 at local Road #01 in Labor Camp</t>
  </si>
  <si>
    <t>KHJ1-02-007-MAH-TS9-1-SEW-FIR-1662</t>
  </si>
  <si>
    <t>Placement and Installation of Sewer Manhole Base MH-1-9 at local Road # 01 in Labor Camp</t>
  </si>
  <si>
    <t>KHJ1-02-007-MAH-TS9-1-SEW-FIR-1664</t>
  </si>
  <si>
    <t>Excavation, Sand Bedding and Installation of GRP Pipe (Dia 200mm) of Sewer Line from Manhole MH-10 to MH-11 at local Road # 01 in Labor Camp.</t>
  </si>
  <si>
    <t>KHJ1-02-007-MAH-TS9-1-SEW-FIR-1665</t>
  </si>
  <si>
    <t xml:space="preserve">Excavation, Sand Bedding and Installation of GRP Pipe (Dia 200mm) of Sewer Line from Manhole MH-2.19.5 to MH-2.19.6 at local Road # 02 in Zone A. </t>
  </si>
  <si>
    <t>KHJ1-02-007-MAH-TS9-1-SEW-FIR-1666</t>
  </si>
  <si>
    <t>Excavation, Sand Bedding and Installation of GRP Pipe (Dia 200mm) of Sewer Line from Manhole MH-2.19.6 to MH-2.19.7 at local Road # 02 in Zone A.</t>
  </si>
  <si>
    <t>KHJ1-02-007-MAH-TS9-1-SEW-FIR-1667</t>
  </si>
  <si>
    <t>Excavation, Sand Bedding and Installation of GRP Pipe (Dia 200mm) Sewer Crossing Manhole MH-2.19.7 to MH-2.19.8 at local Road # 02 in Zone A.</t>
  </si>
  <si>
    <t>KHJ1-02-007-MAH-TS9-1-SEW-FIR-1668</t>
  </si>
  <si>
    <t>Excavation, Sand Bedding and Installation of GRP Pipe (Dia 200mm) Sewer Crossing Manhole MH-2.27 to MH-2.27.1 at local Road #03 in Zone A.</t>
  </si>
  <si>
    <t>KHJ1-02-007-MAH-TS9-1-SEW-FIR-1672</t>
  </si>
  <si>
    <t>Excavation, Sand Bedding and Installation of GRP Pipe (Dia 150mm) of Sewer Line From Manhole MH-2.8.2 to MH-2.8.2.1 at local Road # 06 in Zone A</t>
  </si>
  <si>
    <t>KHJ1-02-007-MAH-TS9-1-SEW-FIR-1679</t>
  </si>
  <si>
    <t xml:space="preserve">Sand Bedding, Laying and Installation of GRP pipe (Dia 250mm) Sewer line from MH-9 to MH-8 at local road # 01 labor camp </t>
  </si>
  <si>
    <t>KHJ1-02-007-MAH-TS9-1-SEW-FIR-1680</t>
  </si>
  <si>
    <t>Inspection for Blinding Concrete Pouring of Sewer MH-1-11 &amp; MH-2 at labor camp road # 01 Zone A.</t>
  </si>
  <si>
    <t>KHJ1-02-007-MAH-TS9-1-SEW-FIR-1683</t>
  </si>
  <si>
    <t>Excavation, Sand Bedding and Installation of GRP Pipe (Dia 200mm) Sewer Crossing Manhole MH-2.29 to MH-2.29.1 at local Road # 03 in Zone A</t>
  </si>
  <si>
    <t>KHJ1-02-007-MAH-TS9-1-SEW-FIR-1689</t>
  </si>
  <si>
    <t>Placement and Installation of Sewer Manhole Base MH-1.10 &amp;MH-1.12 at local Road # 01 In Labour Camp.</t>
  </si>
  <si>
    <t>KHJ1-02-007-MAH-TS9-1-SEW-FIR-1690</t>
  </si>
  <si>
    <t>Placement and Installation of Sewer Manhole Base MH-1.11 &amp;MH-1.13 at local Road # 01 In Labour Camp.</t>
  </si>
  <si>
    <t>KHJ1-02-007-MAH-TS9-1-SEW-FIR-1691</t>
  </si>
  <si>
    <t>Placement and Installation of Manhole Base, Ring and FlatSlab MH-2.8.1 with external coating at Local Road # 6 Zone A</t>
  </si>
  <si>
    <t>KHJ1-02-007-MAH-TS9-1-SEW-FIR-1692</t>
  </si>
  <si>
    <t>Placement and Installation of Manhole Flat Slab MH-2.8.3 withexternal coating at Local Road # 6 Zone A</t>
  </si>
  <si>
    <t>KHJ1-02-007-MAH-TS9-1-SEW-FIR-1693</t>
  </si>
  <si>
    <t>Placement and Installation of Manhole Base, Ring and Flat Slab MH-2.8.4 and MH-2.8.5 with external coating at Local Road # 6 Zone A</t>
  </si>
  <si>
    <t>KHJ1-02-007-MAH-TS9-1-SEW-FIR-1694</t>
  </si>
  <si>
    <t xml:space="preserve"> Placement and Installation of Manhole Flat Slab MH-2.8.6 withexternal coating at Local Road # 6 Zone A</t>
  </si>
  <si>
    <t>KHJ1-02-007-MAH-TS9-1-SEW-FIR-1695</t>
  </si>
  <si>
    <t>Excavation, Sand Bedding and Installation of GRP Pipe (Dia 200mm) of Sewer Crossing from Manhole MH-2.26.1 to MH2.26.2 at local Road # 03 in Zone A.</t>
  </si>
  <si>
    <t>KHJ1-02-007-MAH-TS9-1-SEW-FIR-1696</t>
  </si>
  <si>
    <t>Excavation, Sand Bedding and Installation of GRP Pipe (Dia 150mm) of Sewer Crossing from Manhole MH-2.25 to MH2.251A at local Road # 03 in Zone A.</t>
  </si>
  <si>
    <t>KHJ1-02-007-MAH-TS9-1-SEW-FIR-1698</t>
  </si>
  <si>
    <t>Excavation, Sand Bedding and Installation of GRP Pipe (Dia 200mm) of Sewer Line from Manhole MH-2.31 to MH-2.32 at local Road # 03 in Zone A.</t>
  </si>
  <si>
    <t>KHJ1-02-007-MAH-TS9-1-SEW-FIR-1702</t>
  </si>
  <si>
    <t>Leak Test of GRP Pipe (Dia 200mm) of Sewer Line from Manhole MH-2.19.5 to MH-2.19.6 at local Road # 02 in Zone A</t>
  </si>
  <si>
    <t>KHJ1-02-007-MAH-TS9-1-SEW-FIR-1703</t>
  </si>
  <si>
    <t>Leak Test of GRP Pipe (Dia 200mm) of Sewer Line 1.12.3  from Manhole MH-1.12.3.4to MH-1.12.3.3 at local Road # 07 in Zone A</t>
  </si>
  <si>
    <t>KHJ1-02-007-MAH-TS9-1-SEW-FIR-1705</t>
  </si>
  <si>
    <t>Leak Test of GRP Pipe (Dia 200mm) of Sewer Line from Manhole MH-1.12.3.2 to1.12.3.3 at local Road # 01 in Zone A</t>
  </si>
  <si>
    <t>KHJ1-02-007-MAH-TS9-1-SEW-FIR-1707</t>
  </si>
  <si>
    <t>Leak Test of GRP pipe (Dia 150mm) Sewer line 2.6.2 from MH-2.6.2 to MH-2.6.2.1 at local road # 07 Zone A</t>
  </si>
  <si>
    <t>KHJ1-02-007-MAH-TS9-1-SEW-FIR-1708</t>
  </si>
  <si>
    <t>Leak Test of GRP pipe (Dia 150mm) Sewer line 1.12.3.3  from MH-1.12.3.3.1 to MH-1.12.3.3 at local road # 07 Zone A.</t>
  </si>
  <si>
    <t>KHJ1-02-007-MAH-TS9-1-SEW-FIR-1709</t>
  </si>
  <si>
    <t>Leak Test Laying of GRP pipe (200mm dia) for Sewer line 2.6.3 from MH-2.6.3.1 to MH-2.6.3 at Road # 07 Zone-A.</t>
  </si>
  <si>
    <t>KHJ1-02-007-MAH-TS9-1-SEW-FIR-1710</t>
  </si>
  <si>
    <t>Leak Test of GRP Pipe (Dia. 150 mm) For Sewer Line 2.6.1  from Manhole MH-2.6.1 to MH-2.6.1.1 at local Road # 07 in Zone A</t>
  </si>
  <si>
    <t>KHJ1-02-007-MAH-TS9-1-SEW-FIR-1711</t>
  </si>
  <si>
    <t>Leak Test  of GRP pipe (Dia 200mm) Sewer line 2.6 from MH-2.6.1 to MH-2.6  at local road # 07 Zone A.</t>
  </si>
  <si>
    <t>KHJ1-02-007-MAH-TS9-1-SEW-FIR-1712</t>
  </si>
  <si>
    <t>Leak Test  of GRP pipe (Dia 200mm) Sewer line 2.6 from MH-2.6.3 to MH-2.6.2 at local road # 07 Zone A.</t>
  </si>
  <si>
    <t>KHJ1-02-007-MAH-TS9-1-SEW-FIR-1713</t>
  </si>
  <si>
    <t>Leak Test  of GRP pipe (Dia 200mm) Sewer line 2.6 from MH-2.6.4 to MH-2.6.3 at local road # 07 Zone A.</t>
  </si>
  <si>
    <t>KHJ1-02-007-MAH-TS9-1-SEW-FIR-1714</t>
  </si>
  <si>
    <t>Leak Test of GRP pipe (Dia 200mm) Sewer line 2.6 from MH-2.6.4 to MH-2.6.3 at local road # 07 Zone A.</t>
  </si>
  <si>
    <t>KHJ1-02-007-MAH-TS9-1-SEW-FIR-1633</t>
  </si>
  <si>
    <t>Inspection for Excavation, Location, level and Compaction and Blinding Concrete Pouring for Sewer MH-2.31 at local road # 03 Zone-A.</t>
  </si>
  <si>
    <t>KHJ1-02-007-MAH-TS9-1-SEW-FIR-1663</t>
  </si>
  <si>
    <t>Excavation, Sand Bedding and Installation of GRP Pipe (Dia 200mm) of Sewer Line from Manhole MH-09 to MH-10 at local Road # 01 in Labor Camp.</t>
  </si>
  <si>
    <t>KHJ1-02-007-MAH-TS9-1-SEW-FIR-1669</t>
  </si>
  <si>
    <t>Leak Test of GRP pipe (Dia 200mm) of Sewer Line from Manhole MH-13 to MH-12 at Local Road # 01 in Labour Camp Zone A</t>
  </si>
  <si>
    <t>KHJ1-02-007-MAH-TS9-1-SEW-FIR-1671</t>
  </si>
  <si>
    <t>Excavation, Sand Bedding and Installation of GRP Pipe (Dia 150mm) of Sewer Line From Manhole MH-2.8.1 to MH-2.8.1.1 at local Road # 06 in Zone A</t>
  </si>
  <si>
    <t>KHJ1-02-007-MAH-TS9-1-SEW-FIR-1673</t>
  </si>
  <si>
    <t>Laying and installation of GRP pipe (Dia 250mm) Sewer line from MH-3 to MH-2 at local road # 01 labor camp</t>
  </si>
  <si>
    <t>KHJ1-02-007-MAH-TS9-1-SEW-FIR-1675</t>
  </si>
  <si>
    <t xml:space="preserve">Sand Bedding, Laying and Installation of GRP pipe (Dia 250mm) Sewer line from MH-5 to MH-4 at local road # 01 labor camp </t>
  </si>
  <si>
    <t>KHJ1-02-007-MAH-TS9-1-SEW-FIR-1676</t>
  </si>
  <si>
    <t xml:space="preserve">Sand Bedding, Laying and Installation of GRP pipe (Dia 250mm) Sewer line from MH-6 to MH-5 at local road # 01 labor camp </t>
  </si>
  <si>
    <t>KHJ1-02-007-MAH-TS9-1-SEW-FIR-1677</t>
  </si>
  <si>
    <t xml:space="preserve">Sand Bedding, Laying and Installation of GRP pipe (Dia 250mm) Sewer line from MH-7 to MH-6 at local road # 01 labor camp </t>
  </si>
  <si>
    <t>KHJ1-02-007-MAH-TS9-1-SEW-FIR-1678</t>
  </si>
  <si>
    <t xml:space="preserve">Sand Bedding, Laying and Installation of GRP pipe (Dia 250mm) Sewer line from MH-8 to MH-7 at local road # 01 labor camp </t>
  </si>
  <si>
    <t>KHJ1-02-007-MAH-TS9-1-SEW-FIR-1681</t>
  </si>
  <si>
    <t>Inspection for Blinding Concrete Pouring of Sewer MH-1-10,  MH-1-12, MH-1-13, MH-3, MH-4, MH-5, MH-6, MH-7, MH-8 &amp; MH-9  at labor camp road # 01 Zone A.</t>
  </si>
  <si>
    <t>KHJ1-02-007-MAH-TS9-1-SEW-FIR-1682</t>
  </si>
  <si>
    <t>Inspection for Blinding Concrete Pouring of Sewer MH-10, MH-11, MH-12, MH-13, MH-14, MH-15, MH-16, MH-17 &amp; MH-18 at labor camp road # 01 Zone A.</t>
  </si>
  <si>
    <t>KHJ1-02-007-MAH-TS9-1-SEW-FIR-1684</t>
  </si>
  <si>
    <t>Excavation, Sand Bedding and Installation of GRP Pipe (Dia 200mm) Sewer Crossing Manhole MH-2.28 to MH-2.28.1 at local Road #03 in Zone A.</t>
  </si>
  <si>
    <t>KHJ1-02-007-MAH-TS9-1-SEW-FIR-1685</t>
  </si>
  <si>
    <t>Sand Bedding, Laying and Installation of GRP pipe (Dia250mm) Sewer line from MH-2 to MH-1 at local road # 01 laborcamp.</t>
  </si>
  <si>
    <t>KHJ1-02-007-MAH-TS9-1-SEW-FIR-1686</t>
  </si>
  <si>
    <t>Sand Bedding, Laying and Installation of GRP pipe (Dia250mm) Sewer line 1 from MH-1 to MH-1-1 at local road #01labor camp.</t>
  </si>
  <si>
    <t>KHJ1-02-007-MAH-TS9-1-SEW-FIR-1687</t>
  </si>
  <si>
    <t>Sand Bedding, Laying and Installation of GRP pipe (Dia250mm) Sewer line 1 from MH-1-2 to MH-1-1 at local road #01labor camp.</t>
  </si>
  <si>
    <t>KHJ1-02-007-MAH-TS9-1-SEW-FIR-1688</t>
  </si>
  <si>
    <t xml:space="preserve"> Sand Bedding, Laying and Installation of GRP pipe (Dia250mm) Sewer line 1 from MH-1-3 to MH-1-2 at local road #01 labor camp.</t>
  </si>
  <si>
    <t>KHJ1-02-007-MAH-TS9-1-SEW-FIR-1699</t>
  </si>
  <si>
    <t>Excavation, Sand Bedding and Installation of GRP Pipe (Dia 150mm) Sewer Crossing Manhole MH-2.31 to MH-2.31.1 at local Road # 03 in Zone A.</t>
  </si>
  <si>
    <t>Excavation, Sand Bedding and Installation of GRP Pipe (Dia 200mm) of Sewer Crossing from Manhole MH-2.24 to MH2.25 at local Road # 03 in Zone A.</t>
  </si>
  <si>
    <t>Inspection for Sand Backfill from Around &amp; Top of Pipe to  Bottom of Sub Grade layer of sewer line 2 from MH-2.23 to MH-2.22 at Local Road # 1 Zone-A.</t>
  </si>
  <si>
    <t>Inspection for Sand Backfill from Around &amp; Top of Pipe to  Bottom of Sub Grade layer of sewer line 2 from MH-2.22 to MH-2.21 at Local Road # 1 Zone-A.</t>
  </si>
  <si>
    <t>Leak Test of of GRP pipe (Dia 200mm) Sewer line 2.8 from MH-2.8.1 to MH-2.8 at local road # 06 Zone A</t>
  </si>
  <si>
    <t>KHJ1-02-007-MAH-TS9-1-STR-FIR-2574</t>
  </si>
  <si>
    <t>Inspection of Storm line Sand Backfill around &amp; above of Storm Pipe to Bottom of Sub Grade &amp; Laying of Warning Tape from MH-32(A)_16-SCB-4 to MH-32(A)_16-DCB-3 at Local Road # 4 Zone A.</t>
  </si>
  <si>
    <t>KHJ1-02-007-MAH-TS9-1-STR-FIR-2575</t>
  </si>
  <si>
    <t>Inspection for Excavation, Location, level &amp; Blinding Concrete Pouring of Storm Catch Basin MH-32(A)_25-SCB-2 at Local Road # 03 Zone A.</t>
  </si>
  <si>
    <t>KHJ1-02-007-MAH-TS9-1-STR-FIR-2576</t>
  </si>
  <si>
    <t>Inspection for Excavation, Location, level &amp; Blinding Concrete Pouring of Storm Catch Basin MH-32(A)_25-SCB-3 at Local Road # 03 Zone A.</t>
  </si>
  <si>
    <t>KHJ1-02-007-MAH-TS9-1-STR-FIR-2577</t>
  </si>
  <si>
    <t>Inspection for Excavation, Location, level &amp; Blinding Concrete Pouring of Storm Catch Basin MH-32(A)_24-SCB-2 at Local Road # 03 Zone A.</t>
  </si>
  <si>
    <t>KHJ1-02-007-MAH-TS9-1-STR-FIR-2578</t>
  </si>
  <si>
    <t>Inspection for Excavation, Location, level &amp; Blinding Concrete Pouring of Storm Catch Basin MH-32(A)_24-SCB-3 at Local Road # 03 Zone A.</t>
  </si>
  <si>
    <t>KHJ1-02-007-MAH-TS9-1-STR-FIR-2579</t>
  </si>
  <si>
    <t>Inspection for Excavation, Location, level &amp; Blinding Concrete Pouring of Storm Catch Basin MH-32(A)_25-DCB-1 at Local Road # 03 Zone A.</t>
  </si>
  <si>
    <t>KHJ1-02-007-MAH-TS9-1-STR-FIR-2580</t>
  </si>
  <si>
    <t>Inspection for Excavation, Location, level &amp; Blinding Concrete Pouring of Storm Catch Basin MH-32(A)_24-DCB-1 at Local Road # 03 Zone A.</t>
  </si>
  <si>
    <t>KHJ1-02-007-MAH-TS9-1-STR-FIR-2581</t>
  </si>
  <si>
    <t>Inspection of Sand Backfill around &amp; above of Pipe to Bottom of Sub Grade layer and Laying of Warning Tape of Strom Catch Basin line from MH-1(L)-SCB-1 to MH-1(L)-SCB-2 at Collector Road # 02 Zone B.</t>
  </si>
  <si>
    <t>KHJ1-02-007-MAH-TS9-1-STR-FIR-2582</t>
  </si>
  <si>
    <t>Inspection of Sand Backfill around &amp; above of Pipe to Bottom of Sub Grade layer and Laying of Warning Tape of Strom Catch Basin line from MH-2(L)-SCB-1 to MH-2(L)-SCB-2 at Collector Road # 02 Zone B.</t>
  </si>
  <si>
    <t>KHJ1-02-007-MAH-TS9-1-STR-FIR-2583</t>
  </si>
  <si>
    <t>Inspection of Sand Backfill around &amp; above of Pipe to Bottom of Sub Grade layer and Laying of Warning Tape of Strom Catch Basin line from MH-3(L)-SCB-1 to MH-3(L)-SCB-2 at Collector Road # 02 Zone B.</t>
  </si>
  <si>
    <t>KHJ1-02-007-MAH-TS9-1-STR-FIR-2584</t>
  </si>
  <si>
    <t>Inspection of Sand Backfill around &amp; above of Pipe to Bottom of Sub Grade layer and Laying of Warning Tape of Strom line from MH-2(G) to MH-3(G) at Collector Road # 02 Zone B.</t>
  </si>
  <si>
    <t>KHJ1-02-007-MAH-TS9-1-STR-FIR-2585</t>
  </si>
  <si>
    <t>Placement and Installation of Storm Catch Basin MH-5(G)_1-SCB-1, MH-5(G)_1-SCB-2, MH-5(G)_1-SCB-3 at Collector Road # 02 in Zone B</t>
  </si>
  <si>
    <t>KHJ1-02-007-MAH-TS9-1-STR-FIR-2586</t>
  </si>
  <si>
    <t>Placement and Installation of Storm Manhole Ring &amp; Slab MH- 32(A)_11_2 with External Coating at Collector Road # 1 in Zone A</t>
  </si>
  <si>
    <t>KHJ1-02-007-MAH-TS9-1-STR-FIR-2587</t>
  </si>
  <si>
    <t>Excavation, Sand bedding and Installation of UPVC pipe (Dia 400mm) Secondary Storm line MH-32(A)_11_2-DCB-1 to MH- 32(A)_11_2 at Collector Road #01 Zone A</t>
  </si>
  <si>
    <t>KHJ1-02-007-MAH-TS9-1-STR-FIR-2589</t>
  </si>
  <si>
    <t>Placement and Installation of Storm Catch Basin MH-32(A)_24-SCB-2, MH-32(A)_24-SCB-3, MH-32(A)_25-SCB-2,MH-32_25-SCB-3, MH-32(A)_26-SCB-2, MH-32(A)_26-SCB-3at Local Road# 03 Zone A.</t>
  </si>
  <si>
    <t>KHJ1-02-007-MAH-TS9-1-STR-FIR-2590</t>
  </si>
  <si>
    <t>Placement and Installation of Storm Catch Basin MH-32(A)_23-SCB-2 at Local Road# 03 Zone A.</t>
  </si>
  <si>
    <t>KHJ1-02-007-MAH-TS9-1-STR-FIR-2591</t>
  </si>
  <si>
    <t>Inspection for Excavation, Location, level &amp; Blinding Concrete Pouring of Storm Catch Basin MH-32(A)_23-SCB-3 at Local Road # 03 Zone A.</t>
  </si>
  <si>
    <t>KHJ1-02-007-MAH-TS9-1-STR-FIR-2592</t>
  </si>
  <si>
    <t>Inspection for Excavation, Location, level &amp; Blinding Concrete Pouring of Storm Catch Basin MH-32(A)_23-DCB-1 at Local Road # 03 Zone A.</t>
  </si>
  <si>
    <t>KHJ1-02-007-MAH-TS9-1-STR-FIR-2593</t>
  </si>
  <si>
    <t>Excavation, Sand Bedding and Installation of UPVC pipe (Dia 300mm) of Storm Line from Manhole MH-32(A)_26-SCB-2 to MH-32(A)_26-SCB-3 at local Road # 03 in Zone A</t>
  </si>
  <si>
    <t>KHJ1-02-007-MAH-TS9-1-STR-FIR-2594</t>
  </si>
  <si>
    <t>Excavation, Sand Bedding and Installation of UPVC pipe (Dia 300mm) of Storm Line from Manhole MH-32(A)_26-DCB-1 to MH-32(A)_26-SCB-2 at local Road # 03 in Zone A</t>
  </si>
  <si>
    <t>KHJ1-02-007-MAH-TS9-1-STR-FIR-2595</t>
  </si>
  <si>
    <t>Excavation, Sand Bedding and Installation of UPVC pipe (Dia 300mm) of Storm Line from Manhole MH-32(A)_25-DCB-1 to MH-32(A)_25-SCB-2 at local Road # 03 in Zone A</t>
  </si>
  <si>
    <t>KHJ1-02-007-MAH-TS9-1-STR-FIR-2596</t>
  </si>
  <si>
    <t>Excavation, Sand Bedding and Installation of UPVC pipe (Dia 300mm) of Storm Line from Manhole MH-32(A)_25-SCB-2 to MH-32(A)_25-SCB-3 at local Road # 03 in Zone A</t>
  </si>
  <si>
    <t>KHJ1-02-007-MAH-TS9-1-STR-FIR-2597</t>
  </si>
  <si>
    <t>Excavation, Sand Bedding and Installation of UPVC pipe (Dia 300mm) of Storm Line from Manhole MH-32(A)_24-SCB-2 to MH-32(A)_24-SCB-3 at local Road # 03 in Zone A</t>
  </si>
  <si>
    <t>KHJ1-02-007-MAH-TS9-1-STR-FIR-2598</t>
  </si>
  <si>
    <t>Inspection for Excavation, Location, level &amp; Blinding Concrete Pouring of Storm MH-1 at  labor camp road # 01 Zone A.</t>
  </si>
  <si>
    <t>KHJ1-02-007-MAH-TS9-1-STR-FIR-2599</t>
  </si>
  <si>
    <t>Inspection for Excavation, Location, level &amp; Blinding Concrete Pouring of Storm MH-1-1, MH-1-2 &amp; MH-2 at  labor camp road # 01 Zone A.</t>
  </si>
  <si>
    <t>KHJ1-02-007-MAH-TS9-1-STR-FIR-2600</t>
  </si>
  <si>
    <t>Inspection for Excavation, Location, level &amp; Blinding Concrete Pouring of Storm MH-1-4, MH-1-5 &amp; MH-1-9 at  labor camp road # 01 Zone A.</t>
  </si>
  <si>
    <t>KHJ1-02-007-MAH-TS9-1-STR-FIR-2601</t>
  </si>
  <si>
    <t>Inspection for Excavation, Location, level &amp; Blinding Concrete Pouring of Storm MH-1-3, MH-1-6, MH-1-7, MH-1-8, MH-1-10, MH-1-11, MH-1-12 &amp; MH-1-13 at  labor camp road # 01 Zone A.</t>
  </si>
  <si>
    <t>KHJ1-02-007-MAH-TS9-1-STR-FIR-2588</t>
  </si>
  <si>
    <t>Inspection for Excavation, Location, level &amp; Blinding Concrete Pouring of Storm Catch Basin MH-32(A)_23-SCB-2 at Local Road # 03 Zone A.</t>
  </si>
  <si>
    <t>Inspection of Secondary line Sand Backfill around &amp; above of  Secondary Pipe to Bottom of Sub Grade layer and Laying of Warning Tape from MH-32(A)_14 MH-32(A)_13 at Collector Road # 01 Zone A.</t>
  </si>
  <si>
    <t>KHJ1-02-007-MAH-TS9-1-ELE-FIR-0198</t>
  </si>
  <si>
    <t>Inspection for Excavation, Installation of Sleeve 2x110mm UPVC &amp; Formwork and Concrete Pouring of Street Light Duct Bank at Station (RD-11 St. 0+035) Local Road # 11 Zone A.</t>
  </si>
  <si>
    <t>KHJ1-02-007-MAH-TS9-1-ELE-FIR-0210</t>
  </si>
  <si>
    <t>Installation of 120 mm² Bare Copper Ground Wire Around Mosque Building for Grounding System as per Attached Highlighted Drawing (Mosque Area)</t>
  </si>
  <si>
    <t>KHJ1-02-007-MAH-TS9-1-ELE-FIR-0211</t>
  </si>
  <si>
    <t>Excavation,Installation of Sleeve, Formwork and Concrete Pouring of Street Light Duct Bank Crossing at Station (CL-RD-02 St.2+225) Collector Road # 02 Zone B.</t>
  </si>
  <si>
    <t>KHJ1-02-007-MAH-TS9-1-ELE-FIR-0212</t>
  </si>
  <si>
    <t>Installation of 70 mm² Bare Copper Conductor for Lightning Protection System in Mosque Building as per Attached Highlighted Drawing (Mosque Area)</t>
  </si>
  <si>
    <t>KHJ1-02-007-MAH-TS9-1-ELE-FIR-0213</t>
  </si>
  <si>
    <t>Installation of Grounding Rods (2.4 m) around Mosque Building for Grounding &amp; Lightning Protection  System as per Attached Highlighted Drawing (Mosque Area)</t>
  </si>
  <si>
    <t>KHJ1-02-007-MAH-TS9-1-ELE-FIR-0214</t>
  </si>
  <si>
    <t>Exothermic Connection of Bare Copper Conductors (120mm2 &amp; 70 mm2) for Grounding &amp; Lightning Protection System as per Attached Highlighted Drawing (Mosque Area)</t>
  </si>
  <si>
    <t>KHJ1-02-007-MAH-TS9-1-ELE-FIR-0215</t>
  </si>
  <si>
    <t>Bonding Connection of 120 mm² &amp; 70 mm² Bare Copper Conductors to Grounding Rods through Clamps for Grounding and Lightning Protection System around Mosque Building, as per Attached Highlighted Drawing (Mosque Area)</t>
  </si>
  <si>
    <t>KHJ1-02-007-MAH-TS9-1-ELE-FIR-0199</t>
  </si>
  <si>
    <t>Sand Backfill up to Bottom of Sub Grade and Laying of warning tape for Street Lighting Duct bank crossing at station (RD-04 STA. 0+048) at Local Road # 04 Zone A</t>
  </si>
  <si>
    <t>KHJ1-02-007-MAH-TS9-1-ELE-FIR-0200</t>
  </si>
  <si>
    <t>Sand Backfill up to Bottom of Sub Grade and Laying of warning tape for Street Lighting Duct bank crossing at station (RD-27 STA. 0+098) at Local Road # 27 Zone B</t>
  </si>
  <si>
    <t>KHJ1-02-007-MAH-TS9-1-ELE-FIR-0204</t>
  </si>
  <si>
    <t>Sand Backfill up to Bottom of Sub Grade and Laying of warning tape for Street Lighting Duct bank crossing at station (CL-RD-02 STA. 0+040) at Collector Road # 02 Zone B</t>
  </si>
  <si>
    <t>KHJ1-02-007-MAH-TS9-1-ELE-FIR-0205</t>
  </si>
  <si>
    <t>Sand Backfill up to Bottom of Sub Grade and Laying of warning tape for Street Lighting Duct bank crossing at station (CL-RD-02 STA. 0+050) at Collector Road # 02 Zone B</t>
  </si>
  <si>
    <t>KHJ1-02-007-MAH-TS9-1-ELE-FIR-0206</t>
  </si>
  <si>
    <t>Sand Backfill up to Bottom of Sub Grade and Laying of warning tape for Street Lighting Duct bank crossing at station (RD-07 STA. 0+020) at Local Road # 07 Zone A</t>
  </si>
  <si>
    <t>KHJ1-02-007-MAH-TS9-1-ELE-FIR-0207</t>
  </si>
  <si>
    <t>Sand Backfill up to Bottom of Sub Grade and Laying of warning tape for Street Lighting Duct bank crossing at station (RD-07 STA. 0+280) at Local Road # 07 Zone A</t>
  </si>
  <si>
    <t>KHJ1-02-007-MAH-TS9-1-ELE-FIR-0208</t>
  </si>
  <si>
    <t>Sand Backfill up to Bottom of Sub Grade and Laying of warning tape for Street Lighting Duct bank crossing at station (CL-RD-02 STA. 2+500) at Collector Road # 02 Zone B</t>
  </si>
  <si>
    <t>KHJ1-02-007-MAH-TS9-1-ELE-FIR-0209</t>
  </si>
  <si>
    <t>Sand Backfill up to Bottom of Sub Grade and Laying of warning tape for Street Lighting Duct bank crossing at station (CL-RD-02 STA. 2+540) at Collector Road # 02 Zone B</t>
  </si>
  <si>
    <t>KHJ1-02-007-MAH-TS9-1-ELE-FIR-0218</t>
  </si>
  <si>
    <t>Sand Backfill up to Bottom of Sub Grade and Laying of warning tape for Street Lighting Duct bank crossing at station (RD-08 STA. 0+020) at Local Road # 08 Zone A</t>
  </si>
  <si>
    <t>KHJ1-02-007-MAH-TS9-1-ELE-FIR-0219</t>
  </si>
  <si>
    <t>Sand Backfill up to Bottom of Sub Grade and Laying of warning tape for Street Lighting Duct bank crossing at station (RD-08 STA. 0+050) at Local Road # 08 Zone A</t>
  </si>
  <si>
    <t>KHJ1-02-007-MAH-TS9-1-ELE-FIR-0216</t>
  </si>
  <si>
    <t>Inspection for Excavation, Location, level, Installation &amp; backfill of Street Lights Pole Foundations from (SLP-6/1/13/R - 6/2/12/B) (09 No's) at  Local Road # 13 Zone A</t>
  </si>
  <si>
    <t>Inspection for Excavation, Installation of 6x50mm HDPE Sleeve &amp; Formwork and Concrete Pouring of Telecom Network Duct TE-DB 6X50 Crossing at Station (RD-02 STA. 0+245) Local Road # 02 Zone A.</t>
  </si>
  <si>
    <t>KHJ1-02-007-MAH-TS9-1-TEL-FIR-0120</t>
  </si>
  <si>
    <t>Excavation,Installation of Sleeve 6x50 HDPE,Formwork and Concrete Pouring of Telecom Duct Bank Crossing  at Station (St.1+050) Collector Road # 02 Zone B.</t>
  </si>
  <si>
    <t>Approved as Noted</t>
  </si>
  <si>
    <t>KHJ1-02-007-MAH-TS9-1-TEL-FIR-0121</t>
  </si>
  <si>
    <t>Excavation,Installation of Sleeve 6x50 HDPE,Formwork and Concrete Pouring of Telecom Duct Bank Crossing  at Station (St.1+085) Collector Road # 02 Zone B.</t>
  </si>
  <si>
    <t>KHJ1-02-007-MAH-TS9-1-TEL-FIR-0122</t>
  </si>
  <si>
    <t>Inspection for Excavation, Installation of 6x50mm HDPE Sleeve &amp; Formwork and Concrete Pouring of Telecom Network Duct TE-DB 6X50 Crossing at Station (RD-03 STA. 1+004) Local Road # 03 Zone A.</t>
  </si>
  <si>
    <t>KHJ1-02-007-MAH-TS9-1-TEL-FIR-0123</t>
  </si>
  <si>
    <t>Inspection for Excavation, Installation of 6x50mm HDPE Sleeve &amp; Formwork and Concrete Pouring of Telecom Network Duct TE-DB 6X50 Crossing at Station (RD-01 STA. 0+245) Local Road # 01 Zone A</t>
  </si>
  <si>
    <t>KHJ1-02-007-MAH-TS9-1-TEL-FIR-0124</t>
  </si>
  <si>
    <t>Sand Backfilling up to Bottom of Sub Grade and Laying of Warning Tape for Telecom Duct bank crossing at station (RD-08 STA. 0+060) at Local Road # 08 Zone A</t>
  </si>
  <si>
    <t>KHJ1-02-007-MAH-TS9-1-IRR-FIR-0318</t>
  </si>
  <si>
    <t xml:space="preserve"> Inspection for Reinforcement of Chamber Walls - TSE Network Washout Chamber (B-9) at Station (0+937) Arterial Road # 01 Zone B.</t>
  </si>
  <si>
    <t>KHJ1-02-007-MAH-TS9-1-IRR-FIR-0319</t>
  </si>
  <si>
    <t xml:space="preserve"> Inspection for Formwork and Concrete of Chamber Walls - TSE Network Washout Chamber (B-9) at Station (0+937) Arterial Road # 01 Zone B.</t>
  </si>
  <si>
    <t>KHJ1-02-007-MAH-TS9-1-IRR-FIR-0310</t>
  </si>
  <si>
    <t>KHJ1-02-007-MAH-TS9-1-IRR-FIR-0311</t>
  </si>
  <si>
    <t>KHJ1-02-007-MAH-TS9-1-IRR-FIR-0312</t>
  </si>
  <si>
    <t>KHJ1-02-007-MAH-TS9-1-IRR-FIR-0314</t>
  </si>
  <si>
    <t>KHJ1-02-007-MAH-TS9-1-IRR-FIR-0317</t>
  </si>
  <si>
    <t>KHJ1-02-007-MAH-TS9-1-IRR-FIR-0320</t>
  </si>
  <si>
    <t>KHJ1-02-007-MAH-TS9-1-IRR-FIR-0321</t>
  </si>
  <si>
    <t>KHJ1-02-007-MAH-TS9-1-IRR-FIR-0322</t>
  </si>
  <si>
    <t>KHJ1-02-007-MAH-TS9-1-IRR-FIR-0323</t>
  </si>
  <si>
    <t>KHJ1-02-007-MAH-TS9-1-IRR-FIR-0324</t>
  </si>
  <si>
    <t>KHJ1-02-007-MAH-TS9-1-IRR-FIR-0327</t>
  </si>
  <si>
    <t>KHJ1-02-007-MAH-TS9-1-IRR-FIR-0328</t>
  </si>
  <si>
    <t>KHJ1-02-007-MAH-TS9-1-IRR-FIR-0313</t>
  </si>
  <si>
    <t>Inspection of Sand Backfill around &amp; above to Bottom of Sub Grade layer  of HDPE Pipe (Dia 110mm) of Irrigation TSE Line-19 From Station 1+200 to 1+400 at Collector Road # 02 in Zone B</t>
  </si>
  <si>
    <t>KHJ1-02-007-MAH-TS9-1-IRR-FIR-0315</t>
  </si>
  <si>
    <t>Inspection of Sand Backfill around &amp; above of Potable Pipe to Bottom of Sub Grade &amp; Laying of Warning Tape of HDPE pipe (Dia 110mm) TSE  network crossing TSE-110-LINE-18 TO BGV-64  at  road # 3 Zone A</t>
  </si>
  <si>
    <t>KHJ1-02-007-MAH-TS9-1-IRR-FIR-0326</t>
  </si>
  <si>
    <t>Excavation, Sand Bedding and Installation of HDPE Pipe (Dia 110mm) of Irrigation 110 Line 02 Crossing from 0+805 to 0+832 at local Road # 03 in Zone A</t>
  </si>
  <si>
    <t>KHJ1-02-007-MAH-TS9-1-POT-FIR-0309</t>
  </si>
  <si>
    <t>KHJ1-02-007-MAH-TS9-1-POT-FIR-0311</t>
  </si>
  <si>
    <t>KHJ1-02-007-MAH-TS9-1-POT-FIR-0312</t>
  </si>
  <si>
    <t>KHJ1-02-007-MAH-TS9-1-POT-FIR-0314</t>
  </si>
  <si>
    <t>KHJ1-02-007-MAH-TS9-1-POT-FIR-0315</t>
  </si>
  <si>
    <t>KHJ1-02-007-MAH-TS9-1-POT-FIR-0316</t>
  </si>
  <si>
    <t>KHJ1-02-007-MAH-TS9-1-POT-FIR-0317</t>
  </si>
  <si>
    <t>KHJ1-02-007-MAH-TS9-1-POT-FIR-0318</t>
  </si>
  <si>
    <t>KHJ1-02-007-MAH-TS9-1-POT-FIR-0319</t>
  </si>
  <si>
    <t>KHJ1-02-007-MAH-TS9-1-POT-FIR-0313</t>
  </si>
  <si>
    <t>Excavation, Sand Bedding and Installation of HDPE Pipe (Dia 160mm) of Potable Line Crossing at BGV-A-132 (STA 0+465) at local Road # 06 in Zone B</t>
  </si>
  <si>
    <t>KHJ1-02-007-MAH-TS9-1-POT-FIR-0320</t>
  </si>
  <si>
    <t>Excavation, Sand Bedding and Installation of HDPE Pipe(Dia 250mm) of potable line Crossing At BGV-A-10 (STA 0+621) at local Road # 05 In Zone A</t>
  </si>
  <si>
    <t>KHJ1-02-007-MAH-TS9-1-POT-FIR-0321</t>
  </si>
  <si>
    <t>Installation of fire Hydrant at Stataion 1+537 (Fire Hydrant A 90) with Isolation Valve at local Road # 01 in Zone A</t>
  </si>
  <si>
    <t>KHJ1-02-007-MAH-TS9-1-POT-FIR-0322</t>
  </si>
  <si>
    <t>Inspection of Sand Backfill around &amp; above of Potable Pipe to Bottom of Sub Grade &amp; Laying of Warning Tape of HDPE pipe (Dia 250mm) Potable water network LINE 200-4  BGV-A-28 0+425 at road # 1 Zone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</si>
</sst>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5">
    <numFmt numFmtId="44" formatCode="_(&quot;$&quot;* #,##0.00_);_(&quot;$&quot;* \(#,##0.00\);_(&quot;$&quot;* &quot;-&quot;??_);_(@_)"/>
    <numFmt numFmtId="43" formatCode="_(* #,##0.00_);_(* \(#,##0.00\);_(* &quot;-&quot;??_);_(@_)"/>
    <numFmt numFmtId="164" formatCode="_-* #,##0.00_-;\-* #,##0.00_-;_-* &quot;-&quot;??_-;_-@_-"/>
    <numFmt numFmtId="165" formatCode="_-* #,##0.00_-;_-* #,##0.00\-;_-* &quot;-&quot;??_-;_-@_-"/>
    <numFmt numFmtId="166" formatCode="#,##0.0"/>
    <numFmt numFmtId="167" formatCode="_(* #,##0_);_(* \(#,##0\);_(* &quot;-&quot;??_);_(@_)"/>
    <numFmt numFmtId="168" formatCode="0.000"/>
    <numFmt numFmtId="169" formatCode="0_);[Red]\(0\)"/>
    <numFmt numFmtId="170" formatCode="[$-409]dd\-mmm\-yy;@"/>
    <numFmt numFmtId="171" formatCode="[$-1170000]B2dd/mm/yyyy;@"/>
    <numFmt numFmtId="172" formatCode="#,##0;[Red]\(#,##0\)"/>
    <numFmt numFmtId="173" formatCode="0.0%"/>
    <numFmt numFmtId="174" formatCode="yyyy\-mm\-dd;@"/>
    <numFmt numFmtId="175" formatCode="d\-mmmm\-yyyy"/>
    <numFmt numFmtId="176" formatCode="#,##0_);\!\(#,##0\!\)"/>
    <numFmt numFmtId="177" formatCode="[$-409]d\-mmm\-yy;@"/>
    <numFmt numFmtId="178" formatCode="#,##0_ ;[Red]\-#,##0\ "/>
    <numFmt numFmtId="179" formatCode="[$-409]dd/mmm/yy;@"/>
    <numFmt numFmtId="180" formatCode="#,##0_);[Red]\!\(#,##0\!\)"/>
    <numFmt numFmtId="181" formatCode="#,##0.00\ &quot;€&quot;"/>
    <numFmt numFmtId="182" formatCode="#,##0.00_);\!\(#,##0.00\!\)"/>
    <numFmt numFmtId="183" formatCode="0.0%;[Red]\(0.0%\)"/>
    <numFmt numFmtId="184" formatCode="#,##0.00;\(#,##0.00\)"/>
    <numFmt numFmtId="185" formatCode="#,##0;\(#,##0\)"/>
    <numFmt numFmtId="186" formatCode="#,##0.00_);[Red]\(#,##0.00\)_)"/>
    <numFmt numFmtId="187" formatCode="[$-409]mmm\-yy;@"/>
    <numFmt numFmtId="188" formatCode="[$-409]mmmm\ d\,\ yyyy;@"/>
    <numFmt numFmtId="189" formatCode="00"/>
    <numFmt numFmtId="190" formatCode="0.000%"/>
    <numFmt numFmtId="191" formatCode="0.0000000000000"/>
    <numFmt numFmtId="192" formatCode="[$-F800]dddd\,\ mmmm\ dd\,\ yyyy"/>
    <numFmt numFmtId="193" formatCode="#,##0.000"/>
    <numFmt numFmtId="194" formatCode="[$-409]d\-mmm\-yyyy;@"/>
    <numFmt numFmtId="195" formatCode="_-* #,##0.0000_-;\-* #,##0.0000_-;_-* &quot;-&quot;??_-;_-@_-"/>
    <numFmt numFmtId="196" formatCode="dd\-mmm\-yy"/>
  </numFmts>
  <fonts count="272">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7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name val="Times New Roman"/>
      <family val="1"/>
    </font>
    <font>
      <sz val="10"/>
      <name val="Courier"/>
      <family val="3"/>
    </font>
    <font>
      <sz val="11"/>
      <color indexed="8"/>
      <name val="Arial"/>
      <family val="2"/>
    </font>
    <font>
      <sz val="11"/>
      <color indexed="9"/>
      <name val="Arial"/>
      <family val="2"/>
    </font>
    <font>
      <b/>
      <sz val="11"/>
      <color indexed="63"/>
      <name val="Arial"/>
      <family val="2"/>
    </font>
    <font>
      <sz val="11"/>
      <color indexed="62"/>
      <name val="Arial"/>
      <family val="2"/>
    </font>
    <font>
      <b/>
      <sz val="11"/>
      <color indexed="8"/>
      <name val="Arial"/>
      <family val="2"/>
    </font>
    <font>
      <sz val="11"/>
      <color indexed="17"/>
      <name val="Arial"/>
      <family val="2"/>
    </font>
    <font>
      <b/>
      <sz val="11"/>
      <color indexed="52"/>
      <name val="Arial"/>
      <family val="2"/>
    </font>
    <font>
      <b/>
      <sz val="11"/>
      <color indexed="9"/>
      <name val="Arial"/>
      <family val="2"/>
    </font>
    <font>
      <sz val="11"/>
      <color indexed="52"/>
      <name val="Arial"/>
      <family val="2"/>
    </font>
    <font>
      <sz val="11"/>
      <color indexed="20"/>
      <name val="Arial"/>
      <family val="2"/>
    </font>
    <font>
      <b/>
      <sz val="18"/>
      <color indexed="56"/>
      <name val="Times New Roman"/>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10"/>
      <name val="Arial"/>
      <family val="2"/>
    </font>
    <font>
      <i/>
      <sz val="11"/>
      <color indexed="23"/>
      <name val="Arial"/>
      <family val="2"/>
    </font>
    <font>
      <sz val="11"/>
      <color theme="1"/>
      <name val="Calibri"/>
      <family val="2"/>
      <charset val="178"/>
      <scheme val="minor"/>
    </font>
    <font>
      <sz val="10"/>
      <name val="Arial Narrow"/>
      <family val="2"/>
    </font>
    <font>
      <sz val="10"/>
      <color theme="1"/>
      <name val="Arial Narrow"/>
      <family val="2"/>
    </font>
    <font>
      <sz val="8"/>
      <name val="Arial"/>
      <family val="2"/>
    </font>
    <font>
      <b/>
      <sz val="12"/>
      <color theme="1"/>
      <name val="Arial Narrow"/>
      <family val="2"/>
    </font>
    <font>
      <b/>
      <sz val="10"/>
      <color theme="1"/>
      <name val="Arial Narrow"/>
      <family val="2"/>
    </font>
    <font>
      <u/>
      <sz val="12"/>
      <color theme="1"/>
      <name val="Arial Narrow"/>
      <family val="2"/>
    </font>
    <font>
      <b/>
      <u/>
      <sz val="12"/>
      <color theme="1"/>
      <name val="Arial Narrow"/>
      <family val="2"/>
    </font>
    <font>
      <sz val="10"/>
      <color rgb="FF000000"/>
      <name val="MS Sans Serif"/>
      <family val="2"/>
    </font>
    <font>
      <b/>
      <u/>
      <sz val="10"/>
      <color theme="1"/>
      <name val="Arial Narrow"/>
      <family val="2"/>
    </font>
    <font>
      <sz val="11"/>
      <color theme="1"/>
      <name val="Arial Narrow"/>
      <family val="2"/>
    </font>
    <font>
      <b/>
      <sz val="11"/>
      <color theme="1"/>
      <name val="Arial Narrow"/>
      <family val="2"/>
    </font>
    <font>
      <b/>
      <sz val="14"/>
      <color theme="1"/>
      <name val="Arial Narrow"/>
      <family val="2"/>
    </font>
    <font>
      <sz val="12"/>
      <color theme="1"/>
      <name val="Arial Narrow"/>
      <family val="2"/>
    </font>
    <font>
      <b/>
      <sz val="10"/>
      <name val="Arial Narrow"/>
      <family val="2"/>
    </font>
    <font>
      <b/>
      <u/>
      <sz val="10"/>
      <name val="Arial Narrow"/>
      <family val="2"/>
    </font>
    <font>
      <u/>
      <sz val="10"/>
      <name val="Arial Narrow"/>
      <family val="2"/>
    </font>
    <font>
      <sz val="11"/>
      <name val="Arial"/>
      <family val="2"/>
    </font>
    <font>
      <sz val="11"/>
      <color theme="1"/>
      <name val="Calibri"/>
      <family val="2"/>
    </font>
    <font>
      <b/>
      <u/>
      <sz val="12"/>
      <name val="Arial Narrow"/>
      <family val="2"/>
    </font>
    <font>
      <b/>
      <sz val="12"/>
      <name val="Arial Narrow"/>
      <family val="2"/>
    </font>
    <font>
      <sz val="12"/>
      <name val="Arial Narrow"/>
      <family val="2"/>
    </font>
    <font>
      <sz val="10"/>
      <name val="Arial"/>
      <family val="2"/>
      <charset val="178"/>
    </font>
    <font>
      <vertAlign val="superscript"/>
      <sz val="10"/>
      <name val="Arial Narrow"/>
      <family val="2"/>
    </font>
    <font>
      <b/>
      <u/>
      <sz val="12"/>
      <color rgb="FF000000"/>
      <name val="Arial Narrow"/>
      <family val="2"/>
    </font>
    <font>
      <vertAlign val="superscript"/>
      <sz val="10"/>
      <name val="Times New Roman"/>
      <family val="1"/>
    </font>
    <font>
      <u/>
      <sz val="12"/>
      <name val="Arial Narrow"/>
      <family val="2"/>
    </font>
    <font>
      <b/>
      <sz val="11"/>
      <color theme="1"/>
      <name val="Calibri"/>
      <family val="2"/>
      <scheme val="minor"/>
    </font>
    <font>
      <sz val="10"/>
      <color rgb="FFFF0000"/>
      <name val="Arial Narrow"/>
      <family val="2"/>
    </font>
    <font>
      <b/>
      <sz val="12"/>
      <color theme="1"/>
      <name val="Aptos Display"/>
      <family val="2"/>
    </font>
    <font>
      <sz val="12"/>
      <name val="Aptos Display"/>
      <family val="2"/>
    </font>
    <font>
      <sz val="12"/>
      <color theme="1"/>
      <name val="Aptos Display"/>
      <family val="2"/>
    </font>
    <font>
      <b/>
      <u/>
      <sz val="12"/>
      <name val="Aptos Display"/>
      <family val="2"/>
    </font>
    <font>
      <sz val="12"/>
      <color rgb="FF000000"/>
      <name val="Aptos Display"/>
      <family val="2"/>
    </font>
    <font>
      <b/>
      <sz val="12"/>
      <name val="Aptos Display"/>
      <family val="2"/>
    </font>
    <font>
      <b/>
      <sz val="12"/>
      <color rgb="FF000000"/>
      <name val="Aptos Display"/>
      <family val="2"/>
    </font>
    <font>
      <b/>
      <sz val="12"/>
      <color theme="0"/>
      <name val="Aptos Display"/>
      <family val="2"/>
    </font>
    <font>
      <sz val="11"/>
      <name val="Calibri"/>
      <family val="2"/>
    </font>
    <font>
      <b/>
      <sz val="14"/>
      <color theme="0"/>
      <name val="Aptos Display"/>
      <family val="2"/>
    </font>
    <font>
      <b/>
      <sz val="16"/>
      <color theme="0"/>
      <name val="Aptos Display"/>
      <family val="2"/>
    </font>
    <font>
      <b/>
      <sz val="16"/>
      <color rgb="FFFFFFFF"/>
      <name val="Aptos Display"/>
      <family val="2"/>
    </font>
    <font>
      <sz val="11"/>
      <color rgb="FF000000"/>
      <name val="Calibri"/>
      <family val="2"/>
    </font>
    <font>
      <b/>
      <sz val="9"/>
      <color indexed="81"/>
      <name val="Tahoma"/>
      <family val="2"/>
    </font>
    <font>
      <sz val="14"/>
      <name val="Calibri"/>
      <family val="2"/>
    </font>
    <font>
      <sz val="10"/>
      <color indexed="8"/>
      <name val="Arial"/>
      <family val="2"/>
    </font>
    <font>
      <sz val="11"/>
      <name val="Aptos Display"/>
      <family val="2"/>
    </font>
    <font>
      <sz val="11"/>
      <color rgb="FF000000"/>
      <name val="Aptos Display"/>
      <family val="2"/>
    </font>
    <font>
      <sz val="10"/>
      <name val="Aptos Display"/>
      <family val="2"/>
    </font>
    <font>
      <b/>
      <sz val="14"/>
      <color rgb="FFFFFFFF"/>
      <name val="Aptos Display"/>
      <family val="2"/>
    </font>
    <font>
      <b/>
      <sz val="11"/>
      <name val="Aptos Display"/>
      <family val="2"/>
    </font>
    <font>
      <sz val="16"/>
      <name val="Aptos Display"/>
      <family val="2"/>
    </font>
    <font>
      <sz val="16"/>
      <color rgb="FF000000"/>
      <name val="Aptos Display"/>
      <family val="2"/>
    </font>
    <font>
      <b/>
      <sz val="16"/>
      <color rgb="FF000000"/>
      <name val="Aptos Display"/>
      <family val="2"/>
    </font>
    <font>
      <sz val="18"/>
      <color theme="0"/>
      <name val="Aptos Display"/>
      <family val="2"/>
    </font>
    <font>
      <b/>
      <sz val="18"/>
      <color theme="0"/>
      <name val="Aptos Display"/>
      <family val="2"/>
    </font>
    <font>
      <b/>
      <sz val="12"/>
      <color rgb="FFFFFFFF"/>
      <name val="Aptos Display"/>
      <family val="2"/>
    </font>
    <font>
      <sz val="12"/>
      <color rgb="FFFF0000"/>
      <name val="Aptos Display"/>
      <family val="2"/>
    </font>
    <font>
      <b/>
      <sz val="12"/>
      <color rgb="FFFF0000"/>
      <name val="Aptos Display"/>
      <family val="2"/>
    </font>
    <font>
      <sz val="12"/>
      <name val="Calibri"/>
      <family val="2"/>
    </font>
    <font>
      <sz val="12"/>
      <color rgb="FFFFFFFF"/>
      <name val="Aptos Display"/>
      <family val="2"/>
    </font>
    <font>
      <b/>
      <sz val="14"/>
      <color rgb="FF000000"/>
      <name val="Aptos Display"/>
      <family val="2"/>
    </font>
    <font>
      <sz val="14"/>
      <name val="Aptos Display"/>
      <family val="2"/>
    </font>
    <font>
      <sz val="14"/>
      <color rgb="FF000000"/>
      <name val="Aptos Display"/>
      <family val="2"/>
    </font>
    <font>
      <sz val="12"/>
      <color theme="0"/>
      <name val="Aptos Display"/>
      <family val="2"/>
    </font>
    <font>
      <b/>
      <sz val="18"/>
      <color rgb="FFFFFFFF"/>
      <name val="Aptos Display"/>
      <family val="2"/>
    </font>
    <font>
      <sz val="12"/>
      <color theme="0" tint="-0.14999847407452621"/>
      <name val="TheSansArabic Bold"/>
    </font>
    <font>
      <b/>
      <sz val="14"/>
      <name val="Aptos Display"/>
      <family val="2"/>
    </font>
    <font>
      <sz val="18"/>
      <color rgb="FF000000"/>
      <name val="Aptos Display"/>
      <family val="2"/>
    </font>
    <font>
      <b/>
      <sz val="22"/>
      <color theme="0"/>
      <name val="Aptos Display"/>
      <family val="2"/>
    </font>
    <font>
      <b/>
      <sz val="12"/>
      <color rgb="FF2C6682"/>
      <name val="Aptos Display"/>
      <family val="2"/>
    </font>
    <font>
      <sz val="12"/>
      <color rgb="FF2C6682"/>
      <name val="Aptos Display"/>
      <family val="2"/>
    </font>
    <font>
      <sz val="12"/>
      <color rgb="FFC55911"/>
      <name val="Aptos Display"/>
      <family val="2"/>
    </font>
    <font>
      <b/>
      <sz val="12"/>
      <color rgb="FF1F4E79"/>
      <name val="Aptos Display"/>
      <family val="2"/>
    </font>
    <font>
      <b/>
      <sz val="12"/>
      <color rgb="FFFFC000"/>
      <name val="Aptos Display"/>
      <family val="2"/>
    </font>
    <font>
      <b/>
      <sz val="12"/>
      <color rgb="FFFFFF00"/>
      <name val="Aptos Display"/>
      <family val="2"/>
    </font>
    <font>
      <b/>
      <sz val="14"/>
      <color rgb="FF595959"/>
      <name val="Aptos Display"/>
      <family val="2"/>
    </font>
    <font>
      <sz val="12"/>
      <color indexed="8"/>
      <name val="Arial"/>
      <family val="2"/>
    </font>
    <font>
      <b/>
      <sz val="14"/>
      <color rgb="FFFFFFFF"/>
      <name val="Arial"/>
      <family val="2"/>
    </font>
    <font>
      <sz val="18"/>
      <name val="Calibri"/>
      <family val="2"/>
    </font>
    <font>
      <b/>
      <sz val="18"/>
      <color indexed="9"/>
      <name val="Arial"/>
      <family val="2"/>
    </font>
    <font>
      <b/>
      <sz val="12"/>
      <color theme="0"/>
      <name val="Arial"/>
      <family val="2"/>
    </font>
    <font>
      <b/>
      <i/>
      <sz val="14"/>
      <color rgb="FF000000"/>
      <name val="Aptos Display"/>
      <family val="2"/>
    </font>
    <font>
      <sz val="14"/>
      <color theme="1"/>
      <name val="Calibri"/>
      <family val="2"/>
      <scheme val="minor"/>
    </font>
    <font>
      <b/>
      <sz val="16"/>
      <color theme="0"/>
      <name val="Calibri"/>
      <family val="2"/>
      <scheme val="minor"/>
    </font>
    <font>
      <b/>
      <sz val="24"/>
      <color theme="0"/>
      <name val="Calibri"/>
      <family val="2"/>
      <scheme val="minor"/>
    </font>
    <font>
      <b/>
      <sz val="20"/>
      <color theme="0"/>
      <name val="TheSansArabic Bold"/>
    </font>
    <font>
      <sz val="10"/>
      <name val="Janna LT"/>
    </font>
    <font>
      <sz val="8"/>
      <name val="Janna LT"/>
    </font>
    <font>
      <b/>
      <sz val="20"/>
      <color theme="0"/>
      <name val="Gotham"/>
    </font>
    <font>
      <sz val="20"/>
      <color theme="0"/>
      <name val="Gotham"/>
    </font>
    <font>
      <sz val="10"/>
      <color theme="0"/>
      <name val="Janna LT"/>
    </font>
    <font>
      <sz val="10"/>
      <name val="Gotham"/>
    </font>
    <font>
      <b/>
      <sz val="10"/>
      <color theme="0"/>
      <name val="Gotham"/>
    </font>
    <font>
      <b/>
      <sz val="10"/>
      <color theme="1"/>
      <name val="Gotham"/>
    </font>
    <font>
      <sz val="9"/>
      <name val="Gotham"/>
    </font>
    <font>
      <b/>
      <sz val="10"/>
      <name val="Gotham"/>
    </font>
    <font>
      <b/>
      <sz val="9"/>
      <color theme="0"/>
      <name val="Gotham"/>
    </font>
    <font>
      <b/>
      <sz val="8"/>
      <name val="Gotham"/>
    </font>
    <font>
      <b/>
      <sz val="7.5"/>
      <name val="Gotham"/>
    </font>
    <font>
      <b/>
      <sz val="10"/>
      <color theme="0"/>
      <name val="Janna LT"/>
    </font>
    <font>
      <b/>
      <sz val="6"/>
      <name val="Gotham"/>
    </font>
    <font>
      <sz val="8"/>
      <name val="Gotham"/>
    </font>
    <font>
      <sz val="6"/>
      <color rgb="FFFF0000"/>
      <name val="Gotham"/>
    </font>
    <font>
      <sz val="10"/>
      <color rgb="FFFF0000"/>
      <name val="Gotham"/>
    </font>
    <font>
      <b/>
      <sz val="6"/>
      <color rgb="FFFF0000"/>
      <name val="Gotham"/>
    </font>
    <font>
      <sz val="8"/>
      <color rgb="FFFF0000"/>
      <name val="Gotham"/>
    </font>
    <font>
      <sz val="6"/>
      <color rgb="FFFF0000"/>
      <name val="Arial"/>
      <family val="2"/>
    </font>
    <font>
      <sz val="10"/>
      <color rgb="FFFF0000"/>
      <name val="Janna LT"/>
      <charset val="134"/>
    </font>
    <font>
      <sz val="10"/>
      <color rgb="FFFF0000"/>
      <name val="Arial"/>
      <family val="2"/>
    </font>
    <font>
      <b/>
      <sz val="6"/>
      <name val="Janna LT"/>
    </font>
    <font>
      <b/>
      <sz val="6"/>
      <color theme="0"/>
      <name val="Janna LT"/>
    </font>
    <font>
      <sz val="6"/>
      <name val="Gotham"/>
    </font>
    <font>
      <b/>
      <sz val="9"/>
      <name val="Gotham"/>
    </font>
    <font>
      <b/>
      <sz val="12"/>
      <name val="Gotham"/>
    </font>
    <font>
      <sz val="11"/>
      <name val="Gotham"/>
    </font>
    <font>
      <b/>
      <sz val="8"/>
      <name val="Janna LT"/>
    </font>
    <font>
      <b/>
      <sz val="9"/>
      <name val="Janna LT"/>
    </font>
    <font>
      <sz val="5"/>
      <name val="Janna LT"/>
    </font>
    <font>
      <b/>
      <sz val="8"/>
      <color theme="0"/>
      <name val="Janna LT"/>
    </font>
    <font>
      <sz val="11"/>
      <color theme="1"/>
      <name val="Calibri"/>
      <family val="2"/>
      <scheme val="minor"/>
    </font>
    <font>
      <sz val="10"/>
      <color rgb="FF000000"/>
      <name val="Times New Roman"/>
      <family val="1"/>
    </font>
    <font>
      <sz val="11"/>
      <color indexed="8"/>
      <name val="Calibri"/>
      <family val="2"/>
      <scheme val="minor"/>
    </font>
    <font>
      <sz val="10"/>
      <name val="Arial"/>
      <family val="2"/>
    </font>
    <font>
      <b/>
      <sz val="14"/>
      <name val="Arial"/>
      <family val="2"/>
    </font>
    <font>
      <b/>
      <sz val="14"/>
      <color rgb="FFFFFFFF"/>
      <name val="Calibri"/>
      <family val="2"/>
    </font>
    <font>
      <b/>
      <sz val="12"/>
      <color rgb="FFFFFFFF"/>
      <name val="Calibri"/>
      <family val="2"/>
    </font>
    <font>
      <b/>
      <sz val="12"/>
      <name val="Calibri"/>
      <family val="2"/>
    </font>
    <font>
      <b/>
      <sz val="12"/>
      <color rgb="FF000000"/>
      <name val="Calibri"/>
      <family val="2"/>
    </font>
    <font>
      <sz val="10"/>
      <name val="Times New Roman"/>
      <family val="1"/>
    </font>
    <font>
      <sz val="16"/>
      <color rgb="FF000000"/>
      <name val="Times New Roman"/>
      <family val="1"/>
    </font>
    <font>
      <b/>
      <sz val="10"/>
      <color rgb="FF000000"/>
      <name val="Aptos Display"/>
      <family val="2"/>
    </font>
    <font>
      <b/>
      <u/>
      <sz val="18"/>
      <color theme="0"/>
      <name val="Aptos Display"/>
      <family val="2"/>
    </font>
    <font>
      <b/>
      <sz val="10"/>
      <color theme="0"/>
      <name val="Aptos Display"/>
      <family val="2"/>
    </font>
    <font>
      <b/>
      <sz val="14"/>
      <color theme="1"/>
      <name val="Calibri"/>
      <family val="2"/>
      <scheme val="minor"/>
    </font>
    <font>
      <b/>
      <sz val="22"/>
      <name val="Arial"/>
      <family val="2"/>
    </font>
    <font>
      <sz val="14"/>
      <color theme="1"/>
      <name val="Aptos Display"/>
      <family val="2"/>
    </font>
    <font>
      <b/>
      <sz val="20"/>
      <color theme="1"/>
      <name val="Aptos Display"/>
      <family val="2"/>
    </font>
    <font>
      <b/>
      <sz val="16"/>
      <color theme="1"/>
      <name val="Aptos Display"/>
      <family val="2"/>
    </font>
    <font>
      <sz val="14"/>
      <color rgb="FF000000"/>
      <name val="Arial"/>
      <family val="2"/>
    </font>
    <font>
      <sz val="14"/>
      <color rgb="FF000000"/>
      <name val="Calibri"/>
      <family val="2"/>
      <scheme val="minor"/>
    </font>
    <font>
      <sz val="14"/>
      <name val="Arial"/>
      <family val="2"/>
    </font>
    <font>
      <sz val="13"/>
      <name val="Calibri"/>
      <family val="2"/>
      <scheme val="minor"/>
    </font>
    <font>
      <b/>
      <sz val="13"/>
      <name val="Calibri"/>
      <family val="2"/>
      <scheme val="minor"/>
    </font>
    <font>
      <b/>
      <sz val="26"/>
      <color theme="0"/>
      <name val="Calibri"/>
      <family val="2"/>
      <scheme val="minor"/>
    </font>
    <font>
      <b/>
      <sz val="11"/>
      <name val="Calibri"/>
      <family val="2"/>
      <scheme val="minor"/>
    </font>
    <font>
      <b/>
      <sz val="11"/>
      <name val="Cambria"/>
      <family val="2"/>
      <scheme val="major"/>
    </font>
    <font>
      <b/>
      <sz val="13"/>
      <color indexed="17"/>
      <name val="Calibri"/>
      <family val="2"/>
      <scheme val="minor"/>
    </font>
    <font>
      <b/>
      <sz val="13"/>
      <color indexed="8"/>
      <name val="Calibri"/>
      <family val="2"/>
      <scheme val="minor"/>
    </font>
    <font>
      <sz val="13"/>
      <color theme="1"/>
      <name val="Calibri"/>
      <family val="2"/>
      <scheme val="minor"/>
    </font>
    <font>
      <b/>
      <sz val="13"/>
      <color theme="4"/>
      <name val="Calibri"/>
      <family val="2"/>
      <scheme val="minor"/>
    </font>
    <font>
      <sz val="16"/>
      <name val="Calibri"/>
      <family val="2"/>
      <scheme val="minor"/>
    </font>
    <font>
      <sz val="13"/>
      <name val="The Sans"/>
      <charset val="134"/>
    </font>
    <font>
      <b/>
      <sz val="13"/>
      <color rgb="FFFF0000"/>
      <name val="Calibri"/>
      <family val="2"/>
      <scheme val="minor"/>
    </font>
    <font>
      <sz val="13"/>
      <color theme="1"/>
      <name val="The Sans"/>
      <charset val="134"/>
    </font>
    <font>
      <b/>
      <sz val="13"/>
      <name val="Arial"/>
      <family val="2"/>
    </font>
    <font>
      <sz val="13"/>
      <color theme="1"/>
      <name val="Arial"/>
      <family val="2"/>
    </font>
    <font>
      <sz val="13"/>
      <color indexed="8"/>
      <name val="Arial"/>
      <family val="2"/>
    </font>
    <font>
      <sz val="13"/>
      <color indexed="10"/>
      <name val="The Sans"/>
      <charset val="134"/>
    </font>
    <font>
      <b/>
      <sz val="36"/>
      <color rgb="FF000000"/>
      <name val="Calibri"/>
      <family val="2"/>
      <scheme val="minor"/>
    </font>
    <font>
      <sz val="12"/>
      <color theme="1"/>
      <name val="Calibri"/>
      <family val="2"/>
      <scheme val="minor"/>
    </font>
    <font>
      <b/>
      <sz val="14"/>
      <color rgb="FF000000"/>
      <name val="Arial"/>
      <family val="2"/>
    </font>
    <font>
      <sz val="11"/>
      <color rgb="FF000000"/>
      <name val="Arial"/>
      <family val="2"/>
    </font>
    <font>
      <sz val="12"/>
      <color rgb="FF00B0F0"/>
      <name val="Aptos Display"/>
      <family val="2"/>
    </font>
    <font>
      <b/>
      <sz val="36"/>
      <color rgb="FF00B0F0"/>
      <name val="Calibri"/>
      <family val="2"/>
      <scheme val="minor"/>
    </font>
    <font>
      <b/>
      <sz val="14"/>
      <name val="Calibri"/>
      <family val="2"/>
      <scheme val="minor"/>
    </font>
    <font>
      <b/>
      <sz val="16"/>
      <color theme="1"/>
      <name val="Calibri"/>
      <family val="2"/>
      <scheme val="minor"/>
    </font>
    <font>
      <b/>
      <sz val="20"/>
      <color rgb="FFFFFFFF"/>
      <name val="Aptos Display"/>
      <family val="2"/>
    </font>
    <font>
      <b/>
      <sz val="20"/>
      <color rgb="FF000000"/>
      <name val="Aptos Display"/>
      <family val="2"/>
    </font>
    <font>
      <b/>
      <sz val="16"/>
      <color rgb="FFF2F2F2"/>
      <name val="Aptos Display"/>
      <family val="2"/>
    </font>
    <font>
      <sz val="14"/>
      <color rgb="FFF2F2F2"/>
      <name val="Aptos Display"/>
      <family val="2"/>
    </font>
    <font>
      <sz val="16"/>
      <color theme="1"/>
      <name val="Calibri"/>
      <family val="2"/>
      <scheme val="minor"/>
    </font>
    <font>
      <b/>
      <sz val="20"/>
      <color rgb="FF000000"/>
      <name val="Calibri"/>
      <family val="2"/>
      <scheme val="minor"/>
    </font>
    <font>
      <sz val="24"/>
      <color theme="1"/>
      <name val="Calibri"/>
      <family val="2"/>
      <scheme val="minor"/>
    </font>
    <font>
      <sz val="11"/>
      <color theme="1"/>
      <name val="Calibri"/>
      <family val="2"/>
      <scheme val="minor"/>
    </font>
    <font>
      <b/>
      <sz val="18"/>
      <color theme="1"/>
      <name val="Calibri"/>
      <family val="2"/>
      <scheme val="minor"/>
    </font>
    <font>
      <sz val="14"/>
      <color rgb="FFFF0000"/>
      <name val="Aptos Display"/>
      <family val="2"/>
    </font>
    <font>
      <b/>
      <sz val="6"/>
      <color rgb="FF000000"/>
      <name val="Aptos Display"/>
      <family val="2"/>
    </font>
    <font>
      <b/>
      <sz val="6"/>
      <color rgb="FF000000"/>
      <name val="TheSansArabic Plain"/>
    </font>
    <font>
      <b/>
      <sz val="6"/>
      <color rgb="FF0A2C52"/>
      <name val="Aptos Display"/>
      <family val="2"/>
    </font>
    <font>
      <b/>
      <sz val="6"/>
      <color rgb="FF0A2C52"/>
      <name val="TheSansArabic Plain"/>
    </font>
    <font>
      <sz val="18"/>
      <color rgb="FF000000"/>
      <name val="TheSansArabic Plain"/>
    </font>
    <font>
      <sz val="18"/>
      <color rgb="FF000000"/>
      <name val="Calibri"/>
      <family val="2"/>
    </font>
    <font>
      <sz val="11"/>
      <color theme="1"/>
      <name val="Calibri"/>
      <family val="2"/>
      <scheme val="minor"/>
    </font>
    <font>
      <sz val="11"/>
      <color theme="1"/>
      <name val="Calibri"/>
      <family val="2"/>
      <scheme val="minor"/>
    </font>
    <font>
      <b/>
      <sz val="14"/>
      <color theme="1"/>
      <name val="Arial"/>
      <family val="2"/>
    </font>
    <font>
      <b/>
      <sz val="20"/>
      <color theme="1"/>
      <name val="Arial"/>
      <family val="2"/>
    </font>
    <font>
      <b/>
      <sz val="16"/>
      <color rgb="FF242424"/>
      <name val="Aptos Narrow"/>
      <family val="2"/>
    </font>
    <font>
      <b/>
      <sz val="12"/>
      <color rgb="FF000000"/>
      <name val="Arial"/>
      <family val="2"/>
    </font>
    <font>
      <b/>
      <sz val="16"/>
      <color theme="1"/>
      <name val="Times New Roman"/>
      <family val="1"/>
    </font>
    <font>
      <b/>
      <sz val="12"/>
      <color theme="1"/>
      <name val="Arial"/>
      <family val="2"/>
    </font>
    <font>
      <sz val="12"/>
      <color rgb="FF000000"/>
      <name val="Arial"/>
      <family val="2"/>
    </font>
    <font>
      <b/>
      <sz val="12"/>
      <color theme="1"/>
      <name val="Times New Roman"/>
      <family val="1"/>
    </font>
    <font>
      <sz val="12"/>
      <color theme="1"/>
      <name val="Arial"/>
      <family val="2"/>
    </font>
    <font>
      <b/>
      <sz val="16"/>
      <color rgb="FF000000"/>
      <name val="Arial"/>
      <family val="2"/>
    </font>
    <font>
      <b/>
      <sz val="16"/>
      <color theme="1"/>
      <name val="Arial"/>
      <family val="2"/>
    </font>
    <font>
      <b/>
      <sz val="16"/>
      <color rgb="FF242424"/>
      <name val="Arial"/>
      <family val="2"/>
    </font>
    <font>
      <b/>
      <sz val="16"/>
      <name val="Arial"/>
      <family val="2"/>
    </font>
    <font>
      <b/>
      <sz val="14"/>
      <name val="Calibri"/>
      <family val="1"/>
    </font>
    <font>
      <b/>
      <sz val="18"/>
      <color rgb="FF000000"/>
      <name val="Arial"/>
      <family val="2"/>
    </font>
    <font>
      <b/>
      <sz val="12"/>
      <color theme="1"/>
      <name val="Calibri"/>
      <family val="2"/>
      <scheme val="minor"/>
    </font>
    <font>
      <b/>
      <sz val="9"/>
      <color theme="1"/>
      <name val="Gotham"/>
    </font>
    <font>
      <b/>
      <sz val="18"/>
      <color rgb="FF242424"/>
      <name val="Aptos Narrow"/>
      <family val="2"/>
    </font>
  </fonts>
  <fills count="8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theme="4" tint="0.79998168889431442"/>
        <bgColor indexed="64"/>
      </patternFill>
    </fill>
    <fill>
      <patternFill patternType="solid">
        <fgColor theme="3" tint="0.79998168889431442"/>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4"/>
        <bgColor theme="4"/>
      </patternFill>
    </fill>
    <fill>
      <patternFill patternType="solid">
        <fgColor rgb="FF92D050"/>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rgb="FFFFFFCC"/>
      </patternFill>
    </fill>
    <fill>
      <patternFill patternType="solid">
        <fgColor theme="4" tint="-0.499984740745262"/>
        <bgColor indexed="64"/>
      </patternFill>
    </fill>
    <fill>
      <patternFill patternType="solid">
        <fgColor indexed="9"/>
        <bgColor indexed="64"/>
      </patternFill>
    </fill>
    <fill>
      <patternFill patternType="solid">
        <fgColor rgb="FF52B3DD"/>
        <bgColor indexed="64"/>
      </patternFill>
    </fill>
    <fill>
      <gradientFill degree="90">
        <stop position="0">
          <color rgb="FF53B3DD"/>
        </stop>
        <stop position="1">
          <color rgb="FF2C6682"/>
        </stop>
      </gradientFill>
    </fill>
    <fill>
      <patternFill patternType="solid">
        <fgColor rgb="FFF2F2F2"/>
        <bgColor indexed="64"/>
      </patternFill>
    </fill>
    <fill>
      <patternFill patternType="solid">
        <fgColor rgb="FF53B3DD"/>
        <bgColor indexed="64"/>
      </patternFill>
    </fill>
    <fill>
      <patternFill patternType="solid">
        <fgColor rgb="FF599595"/>
        <bgColor indexed="64"/>
      </patternFill>
    </fill>
    <fill>
      <patternFill patternType="solid">
        <fgColor rgb="FF2C6682"/>
        <bgColor indexed="64"/>
      </patternFill>
    </fill>
    <fill>
      <patternFill patternType="solid">
        <fgColor rgb="FFFFFFFF"/>
        <bgColor indexed="64"/>
      </patternFill>
    </fill>
    <fill>
      <patternFill patternType="solid">
        <fgColor rgb="FF8DC440"/>
        <bgColor indexed="64"/>
      </patternFill>
    </fill>
    <fill>
      <gradientFill degree="90">
        <stop position="0">
          <color rgb="FFFFFFFF"/>
        </stop>
        <stop position="1">
          <color rgb="FF53B3DD"/>
        </stop>
      </gradientFill>
    </fill>
    <fill>
      <gradientFill degree="180">
        <stop position="0">
          <color rgb="FFFFFFFF"/>
        </stop>
        <stop position="1">
          <color rgb="FF53B3DD"/>
        </stop>
      </gradientFill>
    </fill>
    <fill>
      <patternFill patternType="solid">
        <fgColor rgb="FFEDF4F7"/>
        <bgColor indexed="64"/>
      </patternFill>
    </fill>
    <fill>
      <gradientFill degree="270">
        <stop position="0">
          <color rgb="FFFFFFFF"/>
        </stop>
        <stop position="1">
          <color rgb="FF53B3DD"/>
        </stop>
      </gradientFill>
    </fill>
    <fill>
      <gradientFill degree="270">
        <stop position="0">
          <color rgb="FF53B3DD"/>
        </stop>
        <stop position="1">
          <color rgb="FF2C6682"/>
        </stop>
      </gradientFill>
    </fill>
    <fill>
      <gradientFill>
        <stop position="0">
          <color rgb="FFA4D7EE"/>
        </stop>
        <stop position="1">
          <color rgb="FFFFFFFF"/>
        </stop>
      </gradientFill>
    </fill>
    <fill>
      <gradientFill>
        <stop position="0">
          <color rgb="FF53B3DD"/>
        </stop>
        <stop position="1">
          <color rgb="FFFFFFFF"/>
        </stop>
      </gradientFill>
    </fill>
    <fill>
      <gradientFill degree="90">
        <stop position="0">
          <color rgb="FF53B3DD"/>
        </stop>
        <stop position="1">
          <color rgb="FFBED7EE"/>
        </stop>
      </gradientFill>
    </fill>
    <fill>
      <gradientFill degree="90">
        <stop position="0">
          <color rgb="FF53B3DD"/>
        </stop>
        <stop position="1">
          <color rgb="FFFFFFFF"/>
        </stop>
      </gradientFill>
    </fill>
    <fill>
      <patternFill patternType="solid">
        <fgColor rgb="FFFFFFCC"/>
        <bgColor indexed="64"/>
      </patternFill>
    </fill>
    <fill>
      <patternFill patternType="solid">
        <fgColor theme="4" tint="-0.499984740745262"/>
        <bgColor auto="1"/>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4" tint="-0.249977111117893"/>
        <bgColor auto="1"/>
      </patternFill>
    </fill>
    <fill>
      <patternFill patternType="solid">
        <fgColor theme="4" tint="-0.249977111117893"/>
        <bgColor indexed="0"/>
      </patternFill>
    </fill>
    <fill>
      <patternFill patternType="solid">
        <fgColor theme="4" tint="0.59999389629810485"/>
        <bgColor indexed="64"/>
      </patternFill>
    </fill>
    <fill>
      <patternFill patternType="solid">
        <fgColor rgb="FFFFFFFF"/>
        <bgColor rgb="FF000000"/>
      </patternFill>
    </fill>
    <fill>
      <patternFill patternType="solid">
        <fgColor rgb="FF8DC440"/>
        <bgColor rgb="FF000000"/>
      </patternFill>
    </fill>
    <fill>
      <patternFill patternType="solid">
        <fgColor theme="0"/>
        <bgColor rgb="FF000000"/>
      </patternFill>
    </fill>
    <fill>
      <patternFill patternType="solid">
        <fgColor theme="0" tint="-0.249977111117893"/>
        <bgColor indexed="64"/>
      </patternFill>
    </fill>
    <fill>
      <patternFill patternType="solid">
        <fgColor theme="0" tint="-0.34998626667073579"/>
        <bgColor indexed="64"/>
      </patternFill>
    </fill>
    <fill>
      <patternFill patternType="solid">
        <fgColor rgb="FF0070C0"/>
        <bgColor indexed="64"/>
      </patternFill>
    </fill>
    <fill>
      <patternFill patternType="solid">
        <fgColor theme="3" tint="0.39976195562608724"/>
        <bgColor indexed="64"/>
      </patternFill>
    </fill>
    <fill>
      <patternFill patternType="solid">
        <fgColor theme="3" tint="0.59999389629810485"/>
        <bgColor indexed="64"/>
      </patternFill>
    </fill>
    <fill>
      <patternFill patternType="solid">
        <fgColor rgb="FFE9EDF4"/>
        <bgColor indexed="64"/>
      </patternFill>
    </fill>
    <fill>
      <patternFill patternType="solid">
        <fgColor rgb="FFD0D8E9"/>
        <bgColor indexed="64"/>
      </patternFill>
    </fill>
    <fill>
      <patternFill patternType="solid">
        <fgColor rgb="FF00B0F0"/>
        <bgColor indexed="64"/>
      </patternFill>
    </fill>
    <fill>
      <patternFill patternType="solid">
        <fgColor theme="2" tint="-9.9978637043366805E-2"/>
        <bgColor indexed="64"/>
      </patternFill>
    </fill>
    <fill>
      <patternFill patternType="solid">
        <fgColor rgb="FF7030A0"/>
        <bgColor indexed="64"/>
      </patternFill>
    </fill>
    <fill>
      <patternFill patternType="solid">
        <fgColor theme="9" tint="-0.249977111117893"/>
        <bgColor indexed="64"/>
      </patternFill>
    </fill>
    <fill>
      <patternFill patternType="solid">
        <fgColor rgb="FF00B050"/>
        <bgColor indexed="64"/>
      </patternFill>
    </fill>
    <fill>
      <patternFill patternType="solid">
        <fgColor theme="4"/>
        <bgColor indexed="64"/>
      </patternFill>
    </fill>
    <fill>
      <patternFill patternType="solid">
        <fgColor theme="7"/>
        <bgColor indexed="64"/>
      </patternFill>
    </fill>
    <fill>
      <patternFill patternType="solid">
        <fgColor rgb="FF244062"/>
        <bgColor rgb="FF000000"/>
      </patternFill>
    </fill>
    <fill>
      <patternFill patternType="solid">
        <fgColor rgb="FF366092"/>
        <bgColor rgb="FF000000"/>
      </patternFill>
    </fill>
    <fill>
      <patternFill patternType="solid">
        <fgColor rgb="FFE2ECF8"/>
        <bgColor rgb="FF000000"/>
      </patternFill>
    </fill>
    <fill>
      <patternFill patternType="solid">
        <fgColor rgb="FF00B0F0"/>
        <bgColor rgb="FF000000"/>
      </patternFill>
    </fill>
    <fill>
      <patternFill patternType="solid">
        <fgColor theme="3" tint="0.89999084444715716"/>
        <bgColor indexed="64"/>
      </patternFill>
    </fill>
    <fill>
      <patternFill patternType="solid">
        <fgColor rgb="FFFFFF00"/>
        <bgColor rgb="FF000000"/>
      </patternFill>
    </fill>
    <fill>
      <patternFill patternType="solid">
        <fgColor theme="5"/>
        <bgColor indexed="64"/>
      </patternFill>
    </fill>
    <fill>
      <patternFill patternType="solid">
        <fgColor rgb="FF1F4E78"/>
        <bgColor rgb="FF1F4E78"/>
      </patternFill>
    </fill>
    <fill>
      <patternFill patternType="solid">
        <fgColor rgb="FF92D050"/>
        <bgColor rgb="FF000000"/>
      </patternFill>
    </fill>
  </fills>
  <borders count="380">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right/>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right/>
      <top/>
      <bottom style="dashed">
        <color indexed="64"/>
      </bottom>
      <diagonal/>
    </border>
    <border>
      <left style="thin">
        <color indexed="64"/>
      </left>
      <right style="thin">
        <color indexed="64"/>
      </right>
      <top/>
      <bottom style="dashed">
        <color indexed="64"/>
      </bottom>
      <diagonal/>
    </border>
    <border>
      <left style="thin">
        <color indexed="64"/>
      </left>
      <right style="thin">
        <color indexed="64"/>
      </right>
      <top style="dashed">
        <color indexed="64"/>
      </top>
      <bottom style="dashed">
        <color indexed="64"/>
      </bottom>
      <diagonal/>
    </border>
    <border>
      <left style="thin">
        <color indexed="64"/>
      </left>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indexed="64"/>
      </left>
      <right style="hair">
        <color indexed="64"/>
      </right>
      <top style="thin">
        <color indexed="64"/>
      </top>
      <bottom style="thin">
        <color indexed="64"/>
      </bottom>
      <diagonal/>
    </border>
    <border>
      <left/>
      <right/>
      <top style="thin">
        <color auto="1"/>
      </top>
      <bottom/>
      <diagonal/>
    </border>
    <border>
      <left/>
      <right style="thin">
        <color auto="1"/>
      </right>
      <top style="thin">
        <color auto="1"/>
      </top>
      <bottom/>
      <diagonal/>
    </border>
    <border>
      <left/>
      <right style="thin">
        <color indexed="64"/>
      </right>
      <top style="dashed">
        <color indexed="64"/>
      </top>
      <bottom style="dashed">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hair">
        <color indexed="64"/>
      </bottom>
      <diagonal/>
    </border>
    <border>
      <left style="thin">
        <color theme="0"/>
      </left>
      <right/>
      <top style="thick">
        <color theme="0"/>
      </top>
      <bottom/>
      <diagonal/>
    </border>
    <border>
      <left style="thin">
        <color theme="0"/>
      </left>
      <right/>
      <top/>
      <bottom/>
      <diagonal/>
    </border>
    <border>
      <left/>
      <right/>
      <top style="thick">
        <color theme="0"/>
      </top>
      <bottom/>
      <diagonal/>
    </border>
    <border>
      <left/>
      <right/>
      <top style="thin">
        <color theme="0"/>
      </top>
      <bottom/>
      <diagonal/>
    </border>
    <border>
      <left style="thin">
        <color theme="0"/>
      </left>
      <right/>
      <top style="thin">
        <color theme="0"/>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right style="medium">
        <color rgb="FFFFFFFF"/>
      </right>
      <top style="medium">
        <color rgb="FFFFFFFF"/>
      </top>
      <bottom style="medium">
        <color rgb="FFFFFFFF"/>
      </bottom>
      <diagonal/>
    </border>
    <border>
      <left/>
      <right/>
      <top style="medium">
        <color rgb="FFFFFFFF"/>
      </top>
      <bottom style="medium">
        <color rgb="FFFFFFFF"/>
      </bottom>
      <diagonal/>
    </border>
    <border>
      <left style="medium">
        <color rgb="FFFFFFFF"/>
      </left>
      <right/>
      <top style="medium">
        <color rgb="FFFFFFFF"/>
      </top>
      <bottom style="medium">
        <color rgb="FFFFFFFF"/>
      </bottom>
      <diagonal/>
    </border>
    <border>
      <left style="thin">
        <color indexed="64"/>
      </left>
      <right/>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thin">
        <color indexed="64"/>
      </left>
      <right style="thin">
        <color indexed="64"/>
      </right>
      <top style="double">
        <color indexed="64"/>
      </top>
      <bottom style="thin">
        <color indexed="64"/>
      </bottom>
      <diagonal/>
    </border>
    <border>
      <left style="medium">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style="hair">
        <color indexed="64"/>
      </bottom>
      <diagonal/>
    </border>
    <border>
      <left/>
      <right/>
      <top/>
      <bottom style="thin">
        <color rgb="FFFFFFFF"/>
      </bottom>
      <diagonal/>
    </border>
    <border>
      <left style="thin">
        <color rgb="FFFFFFFF"/>
      </left>
      <right/>
      <top/>
      <bottom style="thin">
        <color rgb="FFFFFFFF"/>
      </bottom>
      <diagonal/>
    </border>
    <border>
      <left style="thin">
        <color rgb="FFFFFFFF"/>
      </left>
      <right style="thin">
        <color rgb="FFFFFFFF"/>
      </right>
      <top style="thin">
        <color rgb="FFFFFFFF"/>
      </top>
      <bottom style="thin">
        <color rgb="FFFFFFFF"/>
      </bottom>
      <diagonal/>
    </border>
    <border>
      <left/>
      <right/>
      <top style="thin">
        <color rgb="FFFFFFFF"/>
      </top>
      <bottom/>
      <diagonal/>
    </border>
    <border>
      <left style="thin">
        <color rgb="FFFFFFFF"/>
      </left>
      <right/>
      <top style="thin">
        <color rgb="FFFFFFFF"/>
      </top>
      <bottom/>
      <diagonal/>
    </border>
    <border>
      <left style="hair">
        <color indexed="64"/>
      </left>
      <right style="hair">
        <color indexed="64"/>
      </right>
      <top style="hair">
        <color indexed="64"/>
      </top>
      <bottom style="hair">
        <color indexed="64"/>
      </bottom>
      <diagonal/>
    </border>
    <border>
      <left/>
      <right style="thin">
        <color rgb="FFFFFFFF"/>
      </right>
      <top/>
      <bottom style="thin">
        <color rgb="FFFFFFFF"/>
      </bottom>
      <diagonal/>
    </border>
    <border>
      <left/>
      <right style="thin">
        <color rgb="FFFFFFFF"/>
      </right>
      <top/>
      <bottom/>
      <diagonal/>
    </border>
    <border>
      <left style="thin">
        <color rgb="FFFFFFFF"/>
      </left>
      <right/>
      <top/>
      <bottom/>
      <diagonal/>
    </border>
    <border>
      <left/>
      <right style="thin">
        <color rgb="FFFFFFFF"/>
      </right>
      <top style="thin">
        <color rgb="FFFFFFFF"/>
      </top>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style="thin">
        <color indexed="64"/>
      </top>
      <bottom/>
      <diagonal/>
    </border>
    <border>
      <left/>
      <right style="hair">
        <color indexed="64"/>
      </right>
      <top style="hair">
        <color indexed="64"/>
      </top>
      <bottom style="hair">
        <color indexed="64"/>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thick">
        <color rgb="FFFFFFFF"/>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right/>
      <top style="thin">
        <color indexed="64"/>
      </top>
      <bottom style="hair">
        <color indexed="64"/>
      </bottom>
      <diagonal/>
    </border>
    <border>
      <left style="hair">
        <color rgb="FF53B3DD"/>
      </left>
      <right style="medium">
        <color rgb="FF2C6682"/>
      </right>
      <top style="hair">
        <color rgb="FF53B3DD"/>
      </top>
      <bottom style="medium">
        <color rgb="FF2C6682"/>
      </bottom>
      <diagonal/>
    </border>
    <border>
      <left style="hair">
        <color rgb="FF53B3DD"/>
      </left>
      <right style="hair">
        <color rgb="FF53B3DD"/>
      </right>
      <top style="hair">
        <color rgb="FF53B3DD"/>
      </top>
      <bottom style="medium">
        <color rgb="FF2C6682"/>
      </bottom>
      <diagonal/>
    </border>
    <border>
      <left/>
      <right style="hair">
        <color rgb="FF53B3DD"/>
      </right>
      <top style="hair">
        <color rgb="FF53B3DD"/>
      </top>
      <bottom style="medium">
        <color rgb="FF2C6682"/>
      </bottom>
      <diagonal/>
    </border>
    <border>
      <left/>
      <right/>
      <top style="hair">
        <color rgb="FF53B3DD"/>
      </top>
      <bottom style="medium">
        <color rgb="FF2C6682"/>
      </bottom>
      <diagonal/>
    </border>
    <border>
      <left style="hair">
        <color rgb="FF53B3DD"/>
      </left>
      <right/>
      <top style="hair">
        <color rgb="FF53B3DD"/>
      </top>
      <bottom style="medium">
        <color rgb="FF2C6682"/>
      </bottom>
      <diagonal/>
    </border>
    <border>
      <left/>
      <right style="medium">
        <color indexed="64"/>
      </right>
      <top/>
      <bottom style="medium">
        <color rgb="FF2C6682"/>
      </bottom>
      <diagonal/>
    </border>
    <border>
      <left/>
      <right/>
      <top/>
      <bottom style="medium">
        <color rgb="FF2C6682"/>
      </bottom>
      <diagonal/>
    </border>
    <border>
      <left style="medium">
        <color indexed="64"/>
      </left>
      <right/>
      <top/>
      <bottom style="medium">
        <color rgb="FF2C6682"/>
      </bottom>
      <diagonal/>
    </border>
    <border>
      <left style="medium">
        <color rgb="FF2C6682"/>
      </left>
      <right/>
      <top/>
      <bottom style="medium">
        <color rgb="FF2C6682"/>
      </bottom>
      <diagonal/>
    </border>
    <border>
      <left style="hair">
        <color rgb="FF53B3DD"/>
      </left>
      <right style="medium">
        <color rgb="FF2C6682"/>
      </right>
      <top style="hair">
        <color rgb="FF53B3DD"/>
      </top>
      <bottom style="hair">
        <color rgb="FF53B3DD"/>
      </bottom>
      <diagonal/>
    </border>
    <border>
      <left style="hair">
        <color rgb="FF53B3DD"/>
      </left>
      <right style="hair">
        <color rgb="FF53B3DD"/>
      </right>
      <top style="hair">
        <color rgb="FF53B3DD"/>
      </top>
      <bottom style="hair">
        <color rgb="FF53B3DD"/>
      </bottom>
      <diagonal/>
    </border>
    <border>
      <left/>
      <right style="hair">
        <color rgb="FF53B3DD"/>
      </right>
      <top style="hair">
        <color rgb="FF53B3DD"/>
      </top>
      <bottom style="hair">
        <color rgb="FF53B3DD"/>
      </bottom>
      <diagonal/>
    </border>
    <border>
      <left/>
      <right/>
      <top style="hair">
        <color rgb="FF53B3DD"/>
      </top>
      <bottom style="hair">
        <color rgb="FF53B3DD"/>
      </bottom>
      <diagonal/>
    </border>
    <border>
      <left style="hair">
        <color rgb="FF53B3DD"/>
      </left>
      <right/>
      <top style="hair">
        <color rgb="FF53B3DD"/>
      </top>
      <bottom style="hair">
        <color rgb="FF53B3DD"/>
      </bottom>
      <diagonal/>
    </border>
    <border>
      <left style="medium">
        <color rgb="FF2C6682"/>
      </left>
      <right/>
      <top/>
      <bottom/>
      <diagonal/>
    </border>
    <border>
      <left/>
      <right style="medium">
        <color rgb="FF2C6682"/>
      </right>
      <top style="thin">
        <color rgb="FFFFFFFF"/>
      </top>
      <bottom style="hair">
        <color rgb="FF53B3DD"/>
      </bottom>
      <diagonal/>
    </border>
    <border>
      <left/>
      <right/>
      <top style="thin">
        <color rgb="FFFFFFFF"/>
      </top>
      <bottom style="hair">
        <color rgb="FF53B3DD"/>
      </bottom>
      <diagonal/>
    </border>
    <border>
      <left style="medium">
        <color rgb="FF2C6682"/>
      </left>
      <right/>
      <top style="medium">
        <color indexed="64"/>
      </top>
      <bottom/>
      <diagonal/>
    </border>
    <border>
      <left/>
      <right style="medium">
        <color rgb="FF2C6682"/>
      </right>
      <top/>
      <bottom style="thin">
        <color rgb="FFFFFFFF"/>
      </bottom>
      <diagonal/>
    </border>
    <border>
      <left/>
      <right style="thin">
        <color rgb="FFFFFFFF"/>
      </right>
      <top style="thin">
        <color rgb="FFFFFFFF"/>
      </top>
      <bottom style="medium">
        <color indexed="64"/>
      </bottom>
      <diagonal/>
    </border>
    <border>
      <left/>
      <right/>
      <top style="thin">
        <color rgb="FFFFFFFF"/>
      </top>
      <bottom style="medium">
        <color indexed="64"/>
      </bottom>
      <diagonal/>
    </border>
    <border>
      <left style="medium">
        <color rgb="FF2C6682"/>
      </left>
      <right/>
      <top style="thin">
        <color rgb="FFFFFFFF"/>
      </top>
      <bottom style="medium">
        <color indexed="64"/>
      </bottom>
      <diagonal/>
    </border>
    <border>
      <left style="double">
        <color rgb="FFFFFFFF"/>
      </left>
      <right/>
      <top style="thin">
        <color rgb="FFFFFFFF"/>
      </top>
      <bottom style="thin">
        <color rgb="FFFFFFFF"/>
      </bottom>
      <diagonal/>
    </border>
    <border>
      <left style="medium">
        <color rgb="FF2C6682"/>
      </left>
      <right/>
      <top style="thin">
        <color rgb="FFFFFFFF"/>
      </top>
      <bottom/>
      <diagonal/>
    </border>
    <border>
      <left style="hair">
        <color rgb="FF53B3DD"/>
      </left>
      <right style="hair">
        <color rgb="FF53B3DD"/>
      </right>
      <top style="thin">
        <color rgb="FF53B3DD"/>
      </top>
      <bottom style="hair">
        <color rgb="FF53B3DD"/>
      </bottom>
      <diagonal/>
    </border>
    <border>
      <left style="thin">
        <color rgb="FF53B3DD"/>
      </left>
      <right style="hair">
        <color rgb="FF53B3DD"/>
      </right>
      <top style="thin">
        <color rgb="FF53B3DD"/>
      </top>
      <bottom style="hair">
        <color rgb="FF53B3DD"/>
      </bottom>
      <diagonal/>
    </border>
    <border>
      <left style="thin">
        <color rgb="FF53B3DD"/>
      </left>
      <right style="hair">
        <color rgb="FF53B3DD"/>
      </right>
      <top style="hair">
        <color rgb="FF53B3DD"/>
      </top>
      <bottom style="hair">
        <color rgb="FF53B3DD"/>
      </bottom>
      <diagonal/>
    </border>
    <border>
      <left/>
      <right/>
      <top style="thin">
        <color rgb="FF53B3DD"/>
      </top>
      <bottom style="thin">
        <color rgb="FF53B3DD"/>
      </bottom>
      <diagonal/>
    </border>
    <border>
      <left style="thin">
        <color rgb="FF53B3DD"/>
      </left>
      <right/>
      <top style="thin">
        <color rgb="FF53B3DD"/>
      </top>
      <bottom style="thin">
        <color rgb="FF53B3DD"/>
      </bottom>
      <diagonal/>
    </border>
    <border>
      <left/>
      <right style="thin">
        <color rgb="FF53B3DD"/>
      </right>
      <top style="thin">
        <color rgb="FF53B3DD"/>
      </top>
      <bottom style="thin">
        <color rgb="FF53B3DD"/>
      </bottom>
      <diagonal/>
    </border>
    <border>
      <left style="hair">
        <color rgb="FF53B3DD"/>
      </left>
      <right style="thin">
        <color rgb="FF53B3DD"/>
      </right>
      <top style="hair">
        <color rgb="FF53B3DD"/>
      </top>
      <bottom style="thin">
        <color rgb="FF53B3DD"/>
      </bottom>
      <diagonal/>
    </border>
    <border>
      <left style="hair">
        <color rgb="FF53B3DD"/>
      </left>
      <right style="hair">
        <color rgb="FF53B3DD"/>
      </right>
      <top style="hair">
        <color rgb="FF53B3DD"/>
      </top>
      <bottom style="thin">
        <color rgb="FF53B3DD"/>
      </bottom>
      <diagonal/>
    </border>
    <border>
      <left style="thin">
        <color rgb="FF53B3DD"/>
      </left>
      <right style="hair">
        <color rgb="FF53B3DD"/>
      </right>
      <top style="hair">
        <color rgb="FF53B3DD"/>
      </top>
      <bottom style="thin">
        <color rgb="FF53B3DD"/>
      </bottom>
      <diagonal/>
    </border>
    <border>
      <left style="medium">
        <color rgb="FF2C6682"/>
      </left>
      <right style="hair">
        <color rgb="FF53B3DD"/>
      </right>
      <top style="hair">
        <color rgb="FF53B3DD"/>
      </top>
      <bottom style="thin">
        <color rgb="FF53B3DD"/>
      </bottom>
      <diagonal/>
    </border>
    <border>
      <left style="hair">
        <color rgb="FF53B3DD"/>
      </left>
      <right/>
      <top style="hair">
        <color rgb="FF53B3DD"/>
      </top>
      <bottom style="thin">
        <color rgb="FF53B3DD"/>
      </bottom>
      <diagonal/>
    </border>
    <border>
      <left style="hair">
        <color rgb="FF53B3DD"/>
      </left>
      <right style="thin">
        <color rgb="FF53B3DD"/>
      </right>
      <top style="hair">
        <color rgb="FF53B3DD"/>
      </top>
      <bottom style="hair">
        <color rgb="FF53B3DD"/>
      </bottom>
      <diagonal/>
    </border>
    <border>
      <left style="medium">
        <color rgb="FF2C6682"/>
      </left>
      <right style="hair">
        <color rgb="FF53B3DD"/>
      </right>
      <top style="hair">
        <color rgb="FF53B3DD"/>
      </top>
      <bottom style="hair">
        <color rgb="FF53B3DD"/>
      </bottom>
      <diagonal/>
    </border>
    <border>
      <left style="hair">
        <color rgb="FF53B3DD"/>
      </left>
      <right style="thin">
        <color rgb="FF53B3DD"/>
      </right>
      <top style="thin">
        <color rgb="FF53B3DD"/>
      </top>
      <bottom style="hair">
        <color rgb="FF53B3DD"/>
      </bottom>
      <diagonal/>
    </border>
    <border>
      <left style="medium">
        <color rgb="FF2C6682"/>
      </left>
      <right style="hair">
        <color rgb="FF53B3DD"/>
      </right>
      <top style="thin">
        <color rgb="FF53B3DD"/>
      </top>
      <bottom style="hair">
        <color rgb="FF53B3DD"/>
      </bottom>
      <diagonal/>
    </border>
    <border>
      <left/>
      <right style="medium">
        <color rgb="FF2C6682"/>
      </right>
      <top style="thin">
        <color rgb="FF53B3DD"/>
      </top>
      <bottom style="thin">
        <color rgb="FF53B3DD"/>
      </bottom>
      <diagonal/>
    </border>
    <border>
      <left style="medium">
        <color rgb="FF53B3DD"/>
      </left>
      <right/>
      <top style="thin">
        <color rgb="FF53B3DD"/>
      </top>
      <bottom style="thin">
        <color rgb="FF53B3DD"/>
      </bottom>
      <diagonal/>
    </border>
    <border>
      <left/>
      <right style="medium">
        <color rgb="FF2C6682"/>
      </right>
      <top/>
      <bottom/>
      <diagonal/>
    </border>
    <border>
      <left style="medium">
        <color rgb="FF53B3DD"/>
      </left>
      <right/>
      <top/>
      <bottom/>
      <diagonal/>
    </border>
    <border>
      <left style="hair">
        <color rgb="FF53B3DD"/>
      </left>
      <right style="medium">
        <color rgb="FF2C6682"/>
      </right>
      <top style="hair">
        <color rgb="FF53B3DD"/>
      </top>
      <bottom style="thin">
        <color rgb="FF53B3DD"/>
      </bottom>
      <diagonal/>
    </border>
    <border>
      <left/>
      <right style="thin">
        <color rgb="FF53B3DD"/>
      </right>
      <top style="medium">
        <color rgb="FF53B3DD"/>
      </top>
      <bottom style="thin">
        <color rgb="FF53B3DD"/>
      </bottom>
      <diagonal/>
    </border>
    <border>
      <left/>
      <right/>
      <top style="medium">
        <color rgb="FF53B3DD"/>
      </top>
      <bottom style="thin">
        <color rgb="FF53B3DD"/>
      </bottom>
      <diagonal/>
    </border>
    <border>
      <left style="medium">
        <color rgb="FF2C6682"/>
      </left>
      <right/>
      <top style="medium">
        <color rgb="FF53B3DD"/>
      </top>
      <bottom style="thin">
        <color rgb="FF53B3DD"/>
      </bottom>
      <diagonal/>
    </border>
    <border>
      <left style="hair">
        <color rgb="FF53B3DD"/>
      </left>
      <right style="thin">
        <color rgb="FF53B3DD"/>
      </right>
      <top/>
      <bottom style="hair">
        <color rgb="FF53B3DD"/>
      </bottom>
      <diagonal/>
    </border>
    <border>
      <left style="hair">
        <color rgb="FF53B3DD"/>
      </left>
      <right style="hair">
        <color rgb="FF53B3DD"/>
      </right>
      <top/>
      <bottom style="hair">
        <color rgb="FF53B3DD"/>
      </bottom>
      <diagonal/>
    </border>
    <border>
      <left style="thin">
        <color rgb="FF53B3DD"/>
      </left>
      <right style="hair">
        <color rgb="FF53B3DD"/>
      </right>
      <top/>
      <bottom style="hair">
        <color rgb="FF53B3DD"/>
      </bottom>
      <diagonal/>
    </border>
    <border>
      <left/>
      <right style="thin">
        <color rgb="FF53B3DD"/>
      </right>
      <top style="thin">
        <color rgb="FF53B3DD"/>
      </top>
      <bottom style="medium">
        <color rgb="FF53B3DD"/>
      </bottom>
      <diagonal/>
    </border>
    <border>
      <left/>
      <right/>
      <top style="thin">
        <color rgb="FF53B3DD"/>
      </top>
      <bottom style="medium">
        <color rgb="FF53B3DD"/>
      </bottom>
      <diagonal/>
    </border>
    <border>
      <left style="medium">
        <color rgb="FF2C6682"/>
      </left>
      <right/>
      <top style="thin">
        <color rgb="FF53B3DD"/>
      </top>
      <bottom style="medium">
        <color rgb="FF53B3DD"/>
      </bottom>
      <diagonal/>
    </border>
    <border>
      <left style="thin">
        <color rgb="FF2C6682"/>
      </left>
      <right/>
      <top style="thin">
        <color rgb="FF53B3DD"/>
      </top>
      <bottom style="thin">
        <color rgb="FF53B3DD"/>
      </bottom>
      <diagonal/>
    </border>
    <border>
      <left style="thin">
        <color rgb="FF53B3DD"/>
      </left>
      <right style="thin">
        <color rgb="FF53B3DD"/>
      </right>
      <top style="thin">
        <color rgb="FF53B3DD"/>
      </top>
      <bottom style="thin">
        <color rgb="FF53B3DD"/>
      </bottom>
      <diagonal/>
    </border>
    <border>
      <left/>
      <right style="thin">
        <color rgb="FF53B3DD"/>
      </right>
      <top/>
      <bottom style="medium">
        <color rgb="FF53B3DD"/>
      </bottom>
      <diagonal/>
    </border>
    <border>
      <left style="medium">
        <color rgb="FF2C6682"/>
      </left>
      <right/>
      <top/>
      <bottom style="medium">
        <color rgb="FF53B3DD"/>
      </bottom>
      <diagonal/>
    </border>
    <border>
      <left style="thin">
        <color rgb="FF53B3DD"/>
      </left>
      <right style="thin">
        <color rgb="FF53B3DD"/>
      </right>
      <top style="medium">
        <color rgb="FF53B3DD"/>
      </top>
      <bottom style="thin">
        <color rgb="FF53B3DD"/>
      </bottom>
      <diagonal/>
    </border>
    <border>
      <left style="hair">
        <color rgb="FF53B3DD"/>
      </left>
      <right style="thin">
        <color rgb="FF53B3DD"/>
      </right>
      <top style="hair">
        <color rgb="FF53B3DD"/>
      </top>
      <bottom/>
      <diagonal/>
    </border>
    <border>
      <left style="hair">
        <color rgb="FF53B3DD"/>
      </left>
      <right style="medium">
        <color rgb="FF2C6682"/>
      </right>
      <top style="thin">
        <color rgb="FF53B3DD"/>
      </top>
      <bottom style="hair">
        <color rgb="FF53B3DD"/>
      </bottom>
      <diagonal/>
    </border>
    <border>
      <left style="thin">
        <color rgb="FF53B3DD"/>
      </left>
      <right/>
      <top/>
      <bottom/>
      <diagonal/>
    </border>
    <border>
      <left/>
      <right style="medium">
        <color rgb="FF2C6682"/>
      </right>
      <top/>
      <bottom style="thin">
        <color rgb="FF53B3DD"/>
      </bottom>
      <diagonal/>
    </border>
    <border>
      <left/>
      <right/>
      <top/>
      <bottom style="thin">
        <color rgb="FF53B3DD"/>
      </bottom>
      <diagonal/>
    </border>
    <border>
      <left style="thin">
        <color rgb="FF53B3DD"/>
      </left>
      <right/>
      <top/>
      <bottom style="thin">
        <color rgb="FF53B3DD"/>
      </bottom>
      <diagonal/>
    </border>
    <border>
      <left/>
      <right/>
      <top style="thin">
        <color rgb="FF53B3DD"/>
      </top>
      <bottom/>
      <diagonal/>
    </border>
    <border>
      <left style="medium">
        <color rgb="FFFFFFFF"/>
      </left>
      <right/>
      <top style="medium">
        <color rgb="FFFFFFFF"/>
      </top>
      <bottom style="medium">
        <color rgb="FF53B3DD"/>
      </bottom>
      <diagonal/>
    </border>
    <border>
      <left style="medium">
        <color rgb="FFFFFFFF"/>
      </left>
      <right style="medium">
        <color rgb="FFFFFFFF"/>
      </right>
      <top style="medium">
        <color rgb="FFFFFFFF"/>
      </top>
      <bottom style="medium">
        <color rgb="FF53B3DD"/>
      </bottom>
      <diagonal/>
    </border>
    <border>
      <left/>
      <right style="medium">
        <color rgb="FF53B3DD"/>
      </right>
      <top style="medium">
        <color rgb="FFFFFFFF"/>
      </top>
      <bottom style="medium">
        <color rgb="FF53B3DD"/>
      </bottom>
      <diagonal/>
    </border>
    <border>
      <left/>
      <right/>
      <top/>
      <bottom style="medium">
        <color rgb="FF53B3DD"/>
      </bottom>
      <diagonal/>
    </border>
    <border>
      <left/>
      <right style="medium">
        <color rgb="FF53B3DD"/>
      </right>
      <top style="medium">
        <color rgb="FFFFFFFF"/>
      </top>
      <bottom style="medium">
        <color rgb="FFFFFFFF"/>
      </bottom>
      <diagonal/>
    </border>
    <border>
      <left style="thin">
        <color rgb="FF53B3DD"/>
      </left>
      <right style="thin">
        <color rgb="FF53B3DD"/>
      </right>
      <top/>
      <bottom style="thin">
        <color rgb="FF53B3DD"/>
      </bottom>
      <diagonal/>
    </border>
    <border>
      <left style="thin">
        <color rgb="FF53B3DD"/>
      </left>
      <right style="thin">
        <color rgb="FF53B3DD"/>
      </right>
      <top style="thin">
        <color rgb="FFFFFFFF"/>
      </top>
      <bottom style="thin">
        <color rgb="FF53B3DD"/>
      </bottom>
      <diagonal/>
    </border>
    <border>
      <left style="medium">
        <color rgb="FF2C6682"/>
      </left>
      <right style="thin">
        <color rgb="FF53B3DD"/>
      </right>
      <top/>
      <bottom style="thin">
        <color rgb="FF53B3DD"/>
      </bottom>
      <diagonal/>
    </border>
    <border>
      <left/>
      <right style="medium">
        <color rgb="FF2C6682"/>
      </right>
      <top style="thin">
        <color rgb="FF53B3DD"/>
      </top>
      <bottom/>
      <diagonal/>
    </border>
    <border>
      <left style="thin">
        <color rgb="FF53B3DD"/>
      </left>
      <right/>
      <top style="thin">
        <color rgb="FF53B3DD"/>
      </top>
      <bottom/>
      <diagonal/>
    </border>
    <border>
      <left style="thin">
        <color rgb="FF53B3DD"/>
      </left>
      <right style="thin">
        <color rgb="FF53B3DD"/>
      </right>
      <top style="medium">
        <color rgb="FF53B3DD"/>
      </top>
      <bottom/>
      <diagonal/>
    </border>
    <border>
      <left style="thin">
        <color rgb="FF53B3DD"/>
      </left>
      <right style="thin">
        <color rgb="FF53B3DD"/>
      </right>
      <top style="medium">
        <color rgb="FF53B3DD"/>
      </top>
      <bottom style="thin">
        <color rgb="FFFFFFFF"/>
      </bottom>
      <diagonal/>
    </border>
    <border>
      <left style="medium">
        <color rgb="FF2C6682"/>
      </left>
      <right style="thin">
        <color rgb="FF53B3DD"/>
      </right>
      <top style="medium">
        <color rgb="FF53B3DD"/>
      </top>
      <bottom/>
      <diagonal/>
    </border>
    <border>
      <left style="hair">
        <color rgb="FF53B3DD"/>
      </left>
      <right style="hair">
        <color indexed="64"/>
      </right>
      <top style="hair">
        <color rgb="FF53B3DD"/>
      </top>
      <bottom style="thin">
        <color rgb="FF53B3DD"/>
      </bottom>
      <diagonal/>
    </border>
    <border>
      <left/>
      <right style="thin">
        <color rgb="FF53B3DD"/>
      </right>
      <top/>
      <bottom style="thin">
        <color rgb="FF53B3DD"/>
      </bottom>
      <diagonal/>
    </border>
    <border>
      <left style="medium">
        <color rgb="FFFFFFFF"/>
      </left>
      <right style="medium">
        <color rgb="FF53B3DD"/>
      </right>
      <top style="medium">
        <color rgb="FFFFFFFF"/>
      </top>
      <bottom style="medium">
        <color rgb="FFFFFFFF"/>
      </bottom>
      <diagonal/>
    </border>
    <border>
      <left style="thin">
        <color indexed="64"/>
      </left>
      <right style="thin">
        <color rgb="FF53B3DD"/>
      </right>
      <top style="medium">
        <color rgb="FF53B3DD"/>
      </top>
      <bottom style="medium">
        <color rgb="FF53B3DD"/>
      </bottom>
      <diagonal/>
    </border>
    <border>
      <left style="thin">
        <color indexed="64"/>
      </left>
      <right style="thin">
        <color indexed="64"/>
      </right>
      <top style="medium">
        <color rgb="FF53B3DD"/>
      </top>
      <bottom style="medium">
        <color rgb="FF53B3DD"/>
      </bottom>
      <diagonal/>
    </border>
    <border>
      <left style="medium">
        <color rgb="FF2C6682"/>
      </left>
      <right style="thin">
        <color indexed="64"/>
      </right>
      <top style="medium">
        <color rgb="FF53B3DD"/>
      </top>
      <bottom style="medium">
        <color rgb="FF53B3DD"/>
      </bottom>
      <diagonal/>
    </border>
    <border>
      <left style="hair">
        <color rgb="FF53B3DD"/>
      </left>
      <right style="hair">
        <color indexed="64"/>
      </right>
      <top style="hair">
        <color rgb="FF53B3DD"/>
      </top>
      <bottom style="hair">
        <color rgb="FF53B3DD"/>
      </bottom>
      <diagonal/>
    </border>
    <border>
      <left/>
      <right style="thin">
        <color rgb="FF53B3DD"/>
      </right>
      <top/>
      <bottom/>
      <diagonal/>
    </border>
    <border>
      <left style="medium">
        <color rgb="FFFFFFFF"/>
      </left>
      <right style="medium">
        <color rgb="FF53B3DD"/>
      </right>
      <top/>
      <bottom style="medium">
        <color rgb="FFFFFFFF"/>
      </bottom>
      <diagonal/>
    </border>
    <border>
      <left style="medium">
        <color rgb="FFFFFFFF"/>
      </left>
      <right style="medium">
        <color rgb="FFFFFFFF"/>
      </right>
      <top/>
      <bottom style="medium">
        <color rgb="FFFFFFFF"/>
      </bottom>
      <diagonal/>
    </border>
    <border>
      <left/>
      <right style="medium">
        <color rgb="FFFFFFFF"/>
      </right>
      <top/>
      <bottom style="medium">
        <color rgb="FFFFFFFF"/>
      </bottom>
      <diagonal/>
    </border>
    <border>
      <left/>
      <right style="medium">
        <color rgb="FF53B3DD"/>
      </right>
      <top/>
      <bottom style="medium">
        <color rgb="FFFFFFFF"/>
      </bottom>
      <diagonal/>
    </border>
    <border>
      <left/>
      <right style="thin">
        <color rgb="FF53B3DD"/>
      </right>
      <top style="thin">
        <color rgb="FFFFFFFF"/>
      </top>
      <bottom/>
      <diagonal/>
    </border>
    <border>
      <left/>
      <right style="thin">
        <color rgb="FF53B3DD"/>
      </right>
      <top/>
      <bottom style="thin">
        <color rgb="FFFFFFFF"/>
      </bottom>
      <diagonal/>
    </border>
    <border>
      <left/>
      <right style="medium">
        <color rgb="FF53B3DD"/>
      </right>
      <top/>
      <bottom/>
      <diagonal/>
    </border>
    <border>
      <left style="thin">
        <color rgb="FFFFFFFF"/>
      </left>
      <right style="thin">
        <color rgb="FFFFFFFF"/>
      </right>
      <top/>
      <bottom style="thin">
        <color rgb="FF53B3DD"/>
      </bottom>
      <diagonal/>
    </border>
    <border>
      <left style="thin">
        <color rgb="FFFFFFFF"/>
      </left>
      <right/>
      <top/>
      <bottom style="thin">
        <color rgb="FF53B3DD"/>
      </bottom>
      <diagonal/>
    </border>
    <border>
      <left/>
      <right style="thin">
        <color rgb="FFFFFFFF"/>
      </right>
      <top/>
      <bottom style="thin">
        <color rgb="FF53B3DD"/>
      </bottom>
      <diagonal/>
    </border>
    <border>
      <left style="medium">
        <color rgb="FF2C6682"/>
      </left>
      <right/>
      <top/>
      <bottom style="thin">
        <color rgb="FF53B3DD"/>
      </bottom>
      <diagonal/>
    </border>
    <border>
      <left style="hair">
        <color indexed="64"/>
      </left>
      <right/>
      <top/>
      <bottom/>
      <diagonal/>
    </border>
    <border>
      <left style="thin">
        <color rgb="FFFFFFFF"/>
      </left>
      <right style="thin">
        <color rgb="FFFFFFFF"/>
      </right>
      <top/>
      <bottom/>
      <diagonal/>
    </border>
    <border>
      <left style="thin">
        <color indexed="64"/>
      </left>
      <right/>
      <top style="medium">
        <color rgb="FF53B3DD"/>
      </top>
      <bottom style="medium">
        <color rgb="FF53B3DD"/>
      </bottom>
      <diagonal/>
    </border>
    <border>
      <left style="dotted">
        <color rgb="FF53B3DD"/>
      </left>
      <right style="dotted">
        <color rgb="FF53B3DD"/>
      </right>
      <top style="thin">
        <color rgb="FF53B3DD"/>
      </top>
      <bottom style="thin">
        <color rgb="FF53B3DD"/>
      </bottom>
      <diagonal/>
    </border>
    <border>
      <left style="thin">
        <color rgb="FFFFFFFF"/>
      </left>
      <right style="dotted">
        <color rgb="FF53B3DD"/>
      </right>
      <top style="thin">
        <color rgb="FF53B3DD"/>
      </top>
      <bottom style="thin">
        <color rgb="FF53B3DD"/>
      </bottom>
      <diagonal/>
    </border>
    <border>
      <left style="thin">
        <color rgb="FFFFFFFF"/>
      </left>
      <right style="thin">
        <color rgb="FFFFFFFF"/>
      </right>
      <top style="thin">
        <color rgb="FF53B3DD"/>
      </top>
      <bottom style="thin">
        <color rgb="FF53B3DD"/>
      </bottom>
      <diagonal/>
    </border>
    <border>
      <left style="thin">
        <color rgb="FF53B3DD"/>
      </left>
      <right style="thin">
        <color rgb="FFFFFFFF"/>
      </right>
      <top style="thin">
        <color rgb="FF53B3DD"/>
      </top>
      <bottom style="thin">
        <color rgb="FF53B3DD"/>
      </bottom>
      <diagonal/>
    </border>
    <border>
      <left style="thin">
        <color rgb="FF53B3DD"/>
      </left>
      <right style="thin">
        <color rgb="FF53B3DD"/>
      </right>
      <top style="thin">
        <color rgb="FF53B3DD"/>
      </top>
      <bottom/>
      <diagonal/>
    </border>
    <border>
      <left style="thin">
        <color rgb="FF2C6682"/>
      </left>
      <right style="hair">
        <color rgb="FF2C6682"/>
      </right>
      <top style="thin">
        <color rgb="FF53B3DD"/>
      </top>
      <bottom style="hair">
        <color rgb="FF2C6682"/>
      </bottom>
      <diagonal/>
    </border>
    <border>
      <left/>
      <right style="thin">
        <color rgb="FF2C6682"/>
      </right>
      <top style="thin">
        <color rgb="FFFFFFFF"/>
      </top>
      <bottom/>
      <diagonal/>
    </border>
    <border>
      <left style="thin">
        <color rgb="FF53B3DD"/>
      </left>
      <right/>
      <top style="thin">
        <color rgb="FFFFFFFF"/>
      </top>
      <bottom/>
      <diagonal/>
    </border>
    <border>
      <left style="hair">
        <color rgb="FF53B3DD"/>
      </left>
      <right style="hair">
        <color rgb="FF53B3DD"/>
      </right>
      <top style="hair">
        <color rgb="FF53B3DD"/>
      </top>
      <bottom/>
      <diagonal/>
    </border>
    <border>
      <left style="medium">
        <color rgb="FF2C6682"/>
      </left>
      <right style="hair">
        <color rgb="FF53B3DD"/>
      </right>
      <top style="hair">
        <color rgb="FF53B3DD"/>
      </top>
      <bottom/>
      <diagonal/>
    </border>
    <border>
      <left/>
      <right style="thin">
        <color rgb="FF2C6682"/>
      </right>
      <top style="thin">
        <color rgb="FFFFFFFF"/>
      </top>
      <bottom style="thin">
        <color rgb="FFFFFFFF"/>
      </bottom>
      <diagonal/>
    </border>
    <border>
      <left style="thin">
        <color rgb="FF53B3DD"/>
      </left>
      <right/>
      <top style="thin">
        <color rgb="FFFFFFFF"/>
      </top>
      <bottom style="thin">
        <color rgb="FFFFFFFF"/>
      </bottom>
      <diagonal/>
    </border>
    <border>
      <left style="hair">
        <color rgb="FF53B3DD"/>
      </left>
      <right style="hair">
        <color indexed="64"/>
      </right>
      <top style="thin">
        <color rgb="FF53B3DD"/>
      </top>
      <bottom style="hair">
        <color rgb="FF53B3DD"/>
      </bottom>
      <diagonal/>
    </border>
    <border>
      <left/>
      <right style="thin">
        <color rgb="FF53B3DD"/>
      </right>
      <top style="thin">
        <color rgb="FF53B3DD"/>
      </top>
      <bottom/>
      <diagonal/>
    </border>
    <border>
      <left style="thin">
        <color rgb="FFFFFFFF"/>
      </left>
      <right style="medium">
        <color rgb="FFFFFFFF"/>
      </right>
      <top/>
      <bottom/>
      <diagonal/>
    </border>
    <border>
      <left style="thin">
        <color rgb="FF53B3DD"/>
      </left>
      <right style="thin">
        <color rgb="FFFFFFFF"/>
      </right>
      <top style="thin">
        <color rgb="FFFFFFFF"/>
      </top>
      <bottom style="thin">
        <color rgb="FFFFFFFF"/>
      </bottom>
      <diagonal/>
    </border>
    <border>
      <left style="thin">
        <color rgb="FFFFFFFF"/>
      </left>
      <right style="medium">
        <color rgb="FFFFFFFF"/>
      </right>
      <top/>
      <bottom style="thin">
        <color rgb="FF53B3DD"/>
      </bottom>
      <diagonal/>
    </border>
    <border>
      <left style="thin">
        <color rgb="FF53B3DD"/>
      </left>
      <right style="thin">
        <color rgb="FFFFFFFF"/>
      </right>
      <top/>
      <bottom/>
      <diagonal/>
    </border>
    <border>
      <left style="dashed">
        <color rgb="FFFFFFFF"/>
      </left>
      <right style="thin">
        <color rgb="FF53B3DD"/>
      </right>
      <top/>
      <bottom style="thin">
        <color rgb="FF53B3DD"/>
      </bottom>
      <diagonal/>
    </border>
    <border>
      <left style="dashed">
        <color rgb="FFFFFFFF"/>
      </left>
      <right style="dashed">
        <color rgb="FFFFFFFF"/>
      </right>
      <top/>
      <bottom style="thin">
        <color rgb="FF53B3DD"/>
      </bottom>
      <diagonal/>
    </border>
    <border>
      <left/>
      <right style="dashed">
        <color rgb="FFFFFFFF"/>
      </right>
      <top/>
      <bottom style="thin">
        <color rgb="FF53B3DD"/>
      </bottom>
      <diagonal/>
    </border>
    <border>
      <left style="thin">
        <color rgb="FFFFFFFF"/>
      </left>
      <right style="medium">
        <color rgb="FFFFFFFF"/>
      </right>
      <top style="medium">
        <color rgb="FF53B3DD"/>
      </top>
      <bottom/>
      <diagonal/>
    </border>
    <border>
      <left style="thin">
        <color rgb="FFFFFFFF"/>
      </left>
      <right style="thin">
        <color rgb="FFFFFFFF"/>
      </right>
      <top style="medium">
        <color rgb="FF53B3DD"/>
      </top>
      <bottom/>
      <diagonal/>
    </border>
    <border>
      <left/>
      <right style="thin">
        <color rgb="FFFFFFFF"/>
      </right>
      <top style="medium">
        <color rgb="FF53B3DD"/>
      </top>
      <bottom/>
      <diagonal/>
    </border>
    <border>
      <left style="thin">
        <color rgb="FFFFFFFF"/>
      </left>
      <right/>
      <top style="medium">
        <color rgb="FF53B3DD"/>
      </top>
      <bottom/>
      <diagonal/>
    </border>
    <border>
      <left style="thin">
        <color rgb="FF53B3DD"/>
      </left>
      <right style="thin">
        <color rgb="FFFFFFFF"/>
      </right>
      <top style="medium">
        <color rgb="FF53B3DD"/>
      </top>
      <bottom/>
      <diagonal/>
    </border>
    <border>
      <left/>
      <right/>
      <top style="medium">
        <color rgb="FF53B3DD"/>
      </top>
      <bottom style="thin">
        <color rgb="FFFFFFFF"/>
      </bottom>
      <diagonal/>
    </border>
    <border>
      <left style="thin">
        <color rgb="FFFFFFFF"/>
      </left>
      <right/>
      <top style="medium">
        <color rgb="FF53B3DD"/>
      </top>
      <bottom style="thin">
        <color rgb="FFFFFFFF"/>
      </bottom>
      <diagonal/>
    </border>
    <border>
      <left style="thin">
        <color rgb="FFFFFFFF"/>
      </left>
      <right style="thin">
        <color rgb="FFFFFFFF"/>
      </right>
      <top style="medium">
        <color rgb="FF53B3DD"/>
      </top>
      <bottom style="thin">
        <color rgb="FFFFFFFF"/>
      </bottom>
      <diagonal/>
    </border>
    <border>
      <left style="thin">
        <color rgb="FF53B3DD"/>
      </left>
      <right style="thin">
        <color rgb="FFFFFFFF"/>
      </right>
      <top style="medium">
        <color rgb="FF53B3DD"/>
      </top>
      <bottom style="thin">
        <color rgb="FFFFFFFF"/>
      </bottom>
      <diagonal/>
    </border>
    <border>
      <left style="dashed">
        <color rgb="FFFFFFFF"/>
      </left>
      <right style="thin">
        <color rgb="FF53B3DD"/>
      </right>
      <top/>
      <bottom/>
      <diagonal/>
    </border>
    <border>
      <left style="dashed">
        <color rgb="FFFFFFFF"/>
      </left>
      <right style="dashed">
        <color rgb="FFFFFFFF"/>
      </right>
      <top/>
      <bottom/>
      <diagonal/>
    </border>
    <border>
      <left/>
      <right style="dashed">
        <color rgb="FFFFFFFF"/>
      </right>
      <top/>
      <bottom/>
      <diagonal/>
    </border>
    <border>
      <left style="dashed">
        <color rgb="FFFFFFFF"/>
      </left>
      <right/>
      <top/>
      <bottom/>
      <diagonal/>
    </border>
    <border>
      <left/>
      <right style="medium">
        <color rgb="FF2C6682"/>
      </right>
      <top style="medium">
        <color rgb="FFFFFFFF"/>
      </top>
      <bottom/>
      <diagonal/>
    </border>
    <border>
      <left/>
      <right/>
      <top style="medium">
        <color rgb="FFFFFFFF"/>
      </top>
      <bottom/>
      <diagonal/>
    </border>
    <border>
      <left/>
      <right style="medium">
        <color rgb="FFFFFFFF"/>
      </right>
      <top style="thin">
        <color rgb="FFFFFFFF"/>
      </top>
      <bottom/>
      <diagonal/>
    </border>
    <border>
      <left style="thin">
        <color indexed="64"/>
      </left>
      <right style="medium">
        <color rgb="FF53B3DD"/>
      </right>
      <top style="medium">
        <color rgb="FF53B3DD"/>
      </top>
      <bottom style="medium">
        <color rgb="FF53B3DD"/>
      </bottom>
      <diagonal/>
    </border>
    <border>
      <left/>
      <right style="medium">
        <color rgb="FF2C6682"/>
      </right>
      <top style="medium">
        <color rgb="FFFFFFFF"/>
      </top>
      <bottom style="medium">
        <color rgb="FFFFFFFF"/>
      </bottom>
      <diagonal/>
    </border>
    <border>
      <left/>
      <right style="medium">
        <color rgb="FFFFFFFF"/>
      </right>
      <top style="medium">
        <color rgb="FFFFFFFF"/>
      </top>
      <bottom/>
      <diagonal/>
    </border>
    <border>
      <left style="medium">
        <color rgb="FFFFFFFF"/>
      </left>
      <right/>
      <top style="medium">
        <color rgb="FFFFFFFF"/>
      </top>
      <bottom/>
      <diagonal/>
    </border>
    <border>
      <left style="medium">
        <color rgb="FF2C6682"/>
      </left>
      <right/>
      <top style="medium">
        <color rgb="FFFFFFFF"/>
      </top>
      <bottom/>
      <diagonal/>
    </border>
    <border>
      <left/>
      <right style="medium">
        <color rgb="FF2C6682"/>
      </right>
      <top style="thin">
        <color rgb="FFFFFFFF"/>
      </top>
      <bottom/>
      <diagonal/>
    </border>
    <border>
      <left style="thin">
        <color rgb="FF53B3DD"/>
      </left>
      <right/>
      <top/>
      <bottom style="thin">
        <color rgb="FFFFFFFF"/>
      </bottom>
      <diagonal/>
    </border>
    <border>
      <left/>
      <right style="hair">
        <color rgb="FF53B3DD"/>
      </right>
      <top style="thin">
        <color rgb="FF53B3DD"/>
      </top>
      <bottom style="hair">
        <color rgb="FF53B3DD"/>
      </bottom>
      <diagonal/>
    </border>
    <border>
      <left style="hair">
        <color rgb="FF53B3DD"/>
      </left>
      <right/>
      <top style="thin">
        <color rgb="FF53B3DD"/>
      </top>
      <bottom style="hair">
        <color rgb="FF53B3DD"/>
      </bottom>
      <diagonal/>
    </border>
    <border>
      <left style="medium">
        <color rgb="FFFFFFFF"/>
      </left>
      <right style="medium">
        <color rgb="FF2C6682"/>
      </right>
      <top style="medium">
        <color rgb="FFFFFFFF"/>
      </top>
      <bottom/>
      <diagonal/>
    </border>
    <border>
      <left style="medium">
        <color rgb="FFFFFFFF"/>
      </left>
      <right style="medium">
        <color rgb="FFFFFFFF"/>
      </right>
      <top style="medium">
        <color rgb="FFFFFFFF"/>
      </top>
      <bottom/>
      <diagonal/>
    </border>
    <border>
      <left/>
      <right style="medium">
        <color rgb="FFFFFFFF"/>
      </right>
      <top style="medium">
        <color rgb="FFFFFFFF"/>
      </top>
      <bottom style="thin">
        <color rgb="FF53B3DD"/>
      </bottom>
      <diagonal/>
    </border>
    <border>
      <left style="medium">
        <color rgb="FFFFFFFF"/>
      </left>
      <right/>
      <top style="medium">
        <color rgb="FFFFFFFF"/>
      </top>
      <bottom style="thin">
        <color rgb="FF53B3DD"/>
      </bottom>
      <diagonal/>
    </border>
    <border>
      <left style="medium">
        <color rgb="FF53B3DD"/>
      </left>
      <right style="medium">
        <color rgb="FFFFFFFF"/>
      </right>
      <top style="medium">
        <color rgb="FFFFFFFF"/>
      </top>
      <bottom/>
      <diagonal/>
    </border>
    <border>
      <left style="medium">
        <color rgb="FF53B3DD"/>
      </left>
      <right style="medium">
        <color rgb="FF2C6682"/>
      </right>
      <top style="medium">
        <color rgb="FFFFFFFF"/>
      </top>
      <bottom style="medium">
        <color rgb="FFFFFFFF"/>
      </bottom>
      <diagonal/>
    </border>
    <border>
      <left style="medium">
        <color rgb="FF53B3DD"/>
      </left>
      <right/>
      <top style="medium">
        <color rgb="FFFFFFFF"/>
      </top>
      <bottom style="medium">
        <color rgb="FFFFFFFF"/>
      </bottom>
      <diagonal/>
    </border>
    <border>
      <left/>
      <right style="medium">
        <color rgb="FF53B3DD"/>
      </right>
      <top/>
      <bottom style="medium">
        <color rgb="FF53B3DD"/>
      </bottom>
      <diagonal/>
    </border>
    <border>
      <left style="medium">
        <color rgb="FF53B3DD"/>
      </left>
      <right/>
      <top/>
      <bottom style="medium">
        <color rgb="FF53B3DD"/>
      </bottom>
      <diagonal/>
    </border>
    <border>
      <left/>
      <right style="hair">
        <color indexed="64"/>
      </right>
      <top style="hair">
        <color indexed="64"/>
      </top>
      <bottom/>
      <diagonal/>
    </border>
    <border>
      <left/>
      <right/>
      <top style="hair">
        <color indexed="64"/>
      </top>
      <bottom/>
      <diagonal/>
    </border>
    <border>
      <left/>
      <right style="hair">
        <color indexed="64"/>
      </right>
      <top/>
      <bottom style="hair">
        <color indexed="64"/>
      </bottom>
      <diagonal/>
    </border>
    <border>
      <left/>
      <right/>
      <top style="medium">
        <color rgb="FF2C6682"/>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hair">
        <color indexed="64"/>
      </left>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medium">
        <color indexed="64"/>
      </left>
      <right style="hair">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thin">
        <color indexed="64"/>
      </top>
      <bottom/>
      <diagonal/>
    </border>
    <border>
      <left style="hair">
        <color indexed="64"/>
      </left>
      <right style="medium">
        <color indexed="64"/>
      </right>
      <top style="hair">
        <color indexed="64"/>
      </top>
      <bottom/>
      <diagonal/>
    </border>
    <border>
      <left style="medium">
        <color indexed="64"/>
      </left>
      <right style="hair">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bottom style="hair">
        <color indexed="64"/>
      </bottom>
      <diagonal/>
    </border>
    <border>
      <left/>
      <right style="thin">
        <color indexed="64"/>
      </right>
      <top style="hair">
        <color indexed="64"/>
      </top>
      <bottom/>
      <diagonal/>
    </border>
    <border>
      <left/>
      <right style="hair">
        <color indexed="64"/>
      </right>
      <top style="thin">
        <color indexed="64"/>
      </top>
      <bottom style="hair">
        <color indexed="64"/>
      </bottom>
      <diagonal/>
    </border>
    <border>
      <left/>
      <right style="thin">
        <color indexed="64"/>
      </right>
      <top style="thin">
        <color indexed="64"/>
      </top>
      <bottom/>
      <diagonal/>
    </border>
    <border>
      <left/>
      <right/>
      <top style="medium">
        <color indexed="64"/>
      </top>
      <bottom style="hair">
        <color indexed="64"/>
      </bottom>
      <diagonal/>
    </border>
    <border>
      <left style="medium">
        <color indexed="64"/>
      </left>
      <right style="medium">
        <color indexed="64"/>
      </right>
      <top style="medium">
        <color indexed="64"/>
      </top>
      <bottom style="medium">
        <color indexed="64"/>
      </bottom>
      <diagonal/>
    </border>
    <border>
      <left style="medium">
        <color auto="1"/>
      </left>
      <right style="medium">
        <color auto="1"/>
      </right>
      <top/>
      <bottom style="thin">
        <color auto="1"/>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right style="hair">
        <color indexed="64"/>
      </right>
      <top style="medium">
        <color indexed="64"/>
      </top>
      <bottom style="hair">
        <color indexed="64"/>
      </bottom>
      <diagonal/>
    </border>
    <border>
      <left/>
      <right/>
      <top style="hair">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medium">
        <color rgb="FF2C6682"/>
      </left>
      <right/>
      <top style="medium">
        <color rgb="FF2C6682"/>
      </top>
      <bottom/>
      <diagonal/>
    </border>
    <border>
      <left style="medium">
        <color rgb="FF2C6682"/>
      </left>
      <right/>
      <top/>
      <bottom style="medium">
        <color indexed="64"/>
      </bottom>
      <diagonal/>
    </border>
    <border>
      <left style="medium">
        <color rgb="FF53B3DD"/>
      </left>
      <right/>
      <top style="medium">
        <color indexed="64"/>
      </top>
      <bottom style="medium">
        <color indexed="64"/>
      </bottom>
      <diagonal/>
    </border>
    <border>
      <left style="medium">
        <color rgb="FF53B3DD"/>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style="medium">
        <color indexed="64"/>
      </right>
      <top style="hair">
        <color indexed="64"/>
      </top>
      <bottom/>
      <diagonal/>
    </border>
    <border>
      <left style="medium">
        <color indexed="64"/>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diagonal/>
    </border>
    <border>
      <left style="hair">
        <color indexed="64"/>
      </left>
      <right style="medium">
        <color indexed="64"/>
      </right>
      <top style="medium">
        <color indexed="64"/>
      </top>
      <bottom/>
      <diagonal/>
    </border>
    <border>
      <left style="medium">
        <color indexed="64"/>
      </left>
      <right style="medium">
        <color indexed="64"/>
      </right>
      <top/>
      <bottom style="hair">
        <color indexed="64"/>
      </bottom>
      <diagonal/>
    </border>
    <border>
      <left style="thin">
        <color indexed="64"/>
      </left>
      <right style="medium">
        <color indexed="64"/>
      </right>
      <top/>
      <bottom style="hair">
        <color indexed="64"/>
      </bottom>
      <diagonal/>
    </border>
    <border>
      <left style="hair">
        <color indexed="64"/>
      </left>
      <right/>
      <top/>
      <bottom style="medium">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right style="hair">
        <color indexed="64"/>
      </right>
      <top/>
      <bottom style="medium">
        <color indexed="64"/>
      </bottom>
      <diagonal/>
    </border>
    <border>
      <left style="thin">
        <color indexed="64"/>
      </left>
      <right style="hair">
        <color indexed="64"/>
      </right>
      <top/>
      <bottom style="medium">
        <color indexed="64"/>
      </bottom>
      <diagonal/>
    </border>
    <border>
      <left/>
      <right style="thin">
        <color indexed="64"/>
      </right>
      <top style="medium">
        <color indexed="64"/>
      </top>
      <bottom style="hair">
        <color indexed="64"/>
      </bottom>
      <diagonal/>
    </border>
    <border>
      <left/>
      <right style="thin">
        <color indexed="64"/>
      </right>
      <top style="hair">
        <color indexed="64"/>
      </top>
      <bottom style="medium">
        <color indexed="64"/>
      </bottom>
      <diagonal/>
    </border>
    <border>
      <left style="medium">
        <color indexed="64"/>
      </left>
      <right style="thin">
        <color auto="1"/>
      </right>
      <top style="medium">
        <color indexed="64"/>
      </top>
      <bottom style="dashed">
        <color auto="1"/>
      </bottom>
      <diagonal/>
    </border>
    <border>
      <left style="thin">
        <color auto="1"/>
      </left>
      <right style="thin">
        <color auto="1"/>
      </right>
      <top style="medium">
        <color indexed="64"/>
      </top>
      <bottom style="dashed">
        <color auto="1"/>
      </bottom>
      <diagonal/>
    </border>
    <border>
      <left style="thin">
        <color auto="1"/>
      </left>
      <right style="medium">
        <color indexed="64"/>
      </right>
      <top style="medium">
        <color indexed="64"/>
      </top>
      <bottom style="dashed">
        <color auto="1"/>
      </bottom>
      <diagonal/>
    </border>
    <border>
      <left style="medium">
        <color indexed="64"/>
      </left>
      <right style="thin">
        <color auto="1"/>
      </right>
      <top style="dashed">
        <color auto="1"/>
      </top>
      <bottom style="dashed">
        <color auto="1"/>
      </bottom>
      <diagonal/>
    </border>
    <border>
      <left style="thin">
        <color auto="1"/>
      </left>
      <right style="medium">
        <color indexed="64"/>
      </right>
      <top style="dashed">
        <color auto="1"/>
      </top>
      <bottom style="dashed">
        <color auto="1"/>
      </bottom>
      <diagonal/>
    </border>
    <border>
      <left style="medium">
        <color indexed="64"/>
      </left>
      <right style="thin">
        <color auto="1"/>
      </right>
      <top style="dashed">
        <color auto="1"/>
      </top>
      <bottom style="medium">
        <color indexed="64"/>
      </bottom>
      <diagonal/>
    </border>
    <border>
      <left style="thin">
        <color auto="1"/>
      </left>
      <right style="thin">
        <color auto="1"/>
      </right>
      <top style="dashed">
        <color auto="1"/>
      </top>
      <bottom style="medium">
        <color indexed="64"/>
      </bottom>
      <diagonal/>
    </border>
    <border>
      <left style="thin">
        <color auto="1"/>
      </left>
      <right style="medium">
        <color indexed="64"/>
      </right>
      <top style="dashed">
        <color auto="1"/>
      </top>
      <bottom style="medium">
        <color indexed="64"/>
      </bottom>
      <diagonal/>
    </border>
    <border>
      <left/>
      <right/>
      <top/>
      <bottom style="medium">
        <color auto="1"/>
      </bottom>
      <diagonal/>
    </border>
    <border>
      <left style="thin">
        <color auto="1"/>
      </left>
      <right/>
      <top style="medium">
        <color auto="1"/>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top style="medium">
        <color indexed="64"/>
      </top>
      <bottom style="dashed">
        <color auto="1"/>
      </bottom>
      <diagonal/>
    </border>
    <border>
      <left/>
      <right/>
      <top style="medium">
        <color indexed="64"/>
      </top>
      <bottom style="dashed">
        <color auto="1"/>
      </bottom>
      <diagonal/>
    </border>
    <border>
      <left/>
      <right style="medium">
        <color indexed="64"/>
      </right>
      <top style="medium">
        <color indexed="64"/>
      </top>
      <bottom style="dashed">
        <color auto="1"/>
      </bottom>
      <diagonal/>
    </border>
    <border>
      <left style="medium">
        <color indexed="64"/>
      </left>
      <right style="thin">
        <color auto="1"/>
      </right>
      <top style="dashed">
        <color auto="1"/>
      </top>
      <bottom/>
      <diagonal/>
    </border>
    <border>
      <left style="thin">
        <color indexed="64"/>
      </left>
      <right style="thin">
        <color indexed="64"/>
      </right>
      <top style="dashed">
        <color indexed="64"/>
      </top>
      <bottom/>
      <diagonal/>
    </border>
    <border>
      <left style="thin">
        <color auto="1"/>
      </left>
      <right style="medium">
        <color indexed="64"/>
      </right>
      <top style="dashed">
        <color auto="1"/>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indexed="64"/>
      </left>
      <right style="medium">
        <color indexed="64"/>
      </right>
      <top/>
      <bottom style="medium">
        <color indexed="64"/>
      </bottom>
      <diagonal/>
    </border>
    <border>
      <left/>
      <right style="thin">
        <color auto="1"/>
      </right>
      <top/>
      <bottom style="medium">
        <color auto="1"/>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medium">
        <color indexed="64"/>
      </left>
      <right style="medium">
        <color indexed="64"/>
      </right>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medium">
        <color rgb="FF000000"/>
      </right>
      <top style="medium">
        <color indexed="64"/>
      </top>
      <bottom style="thin">
        <color indexed="64"/>
      </bottom>
      <diagonal/>
    </border>
    <border>
      <left/>
      <right style="medium">
        <color indexed="64"/>
      </right>
      <top style="thin">
        <color indexed="64"/>
      </top>
      <bottom/>
      <diagonal/>
    </border>
    <border>
      <left style="thin">
        <color indexed="64"/>
      </left>
      <right style="medium">
        <color indexed="64"/>
      </right>
      <top/>
      <bottom style="thin">
        <color indexed="64"/>
      </bottom>
      <diagonal/>
    </border>
    <border>
      <left style="medium">
        <color rgb="FF000000"/>
      </left>
      <right style="medium">
        <color rgb="FF000000"/>
      </right>
      <top style="medium">
        <color rgb="FF000000"/>
      </top>
      <bottom style="thin">
        <color indexed="64"/>
      </bottom>
      <diagonal/>
    </border>
    <border>
      <left style="medium">
        <color rgb="FF000000"/>
      </left>
      <right style="medium">
        <color rgb="FF000000"/>
      </right>
      <top/>
      <bottom/>
      <diagonal/>
    </border>
    <border>
      <left style="medium">
        <color rgb="FF000000"/>
      </left>
      <right style="medium">
        <color rgb="FF000000"/>
      </right>
      <top/>
      <bottom style="thin">
        <color indexed="64"/>
      </bottom>
      <diagonal/>
    </border>
    <border>
      <left/>
      <right style="medium">
        <color auto="1"/>
      </right>
      <top/>
      <bottom style="medium">
        <color auto="1"/>
      </bottom>
      <diagonal/>
    </border>
    <border>
      <left style="medium">
        <color indexed="64"/>
      </left>
      <right style="medium">
        <color indexed="64"/>
      </right>
      <top/>
      <bottom style="medium">
        <color rgb="FF000000"/>
      </bottom>
      <diagonal/>
    </border>
    <border>
      <left style="medium">
        <color rgb="FF000000"/>
      </left>
      <right style="medium">
        <color rgb="FF000000"/>
      </right>
      <top style="medium">
        <color indexed="64"/>
      </top>
      <bottom style="thin">
        <color indexed="64"/>
      </bottom>
      <diagonal/>
    </border>
    <border>
      <left style="medium">
        <color indexed="64"/>
      </left>
      <right style="thin">
        <color indexed="64"/>
      </right>
      <top/>
      <bottom style="medium">
        <color indexed="64"/>
      </bottom>
      <diagonal/>
    </border>
    <border>
      <left style="medium">
        <color rgb="FF000000"/>
      </left>
      <right style="medium">
        <color rgb="FF000000"/>
      </right>
      <top/>
      <bottom style="medium">
        <color indexed="64"/>
      </bottom>
      <diagonal/>
    </border>
    <border>
      <left style="medium">
        <color rgb="FF000000"/>
      </left>
      <right style="medium">
        <color rgb="FF000000"/>
      </right>
      <top style="thin">
        <color indexed="64"/>
      </top>
      <bottom style="thin">
        <color indexed="64"/>
      </bottom>
      <diagonal/>
    </border>
    <border>
      <left style="medium">
        <color rgb="FF000000"/>
      </left>
      <right style="medium">
        <color rgb="FF000000"/>
      </right>
      <top style="thin">
        <color indexed="64"/>
      </top>
      <bottom style="medium">
        <color rgb="FF000000"/>
      </bottom>
      <diagonal/>
    </border>
    <border>
      <left style="medium">
        <color rgb="FF000000"/>
      </left>
      <right/>
      <top style="medium">
        <color indexed="64"/>
      </top>
      <bottom style="thin">
        <color indexed="64"/>
      </bottom>
      <diagonal/>
    </border>
    <border>
      <left style="medium">
        <color indexed="64"/>
      </left>
      <right style="medium">
        <color rgb="FF000000"/>
      </right>
      <top style="medium">
        <color indexed="64"/>
      </top>
      <bottom/>
      <diagonal/>
    </border>
    <border>
      <left style="medium">
        <color indexed="64"/>
      </left>
      <right style="medium">
        <color rgb="FF000000"/>
      </right>
      <top/>
      <bottom style="medium">
        <color indexed="64"/>
      </bottom>
      <diagonal/>
    </border>
    <border>
      <left/>
      <right style="thin">
        <color rgb="FF000000"/>
      </right>
      <top/>
      <bottom/>
      <diagonal/>
    </border>
    <border>
      <left style="thin">
        <color indexed="64"/>
      </left>
      <right/>
      <top style="thin">
        <color rgb="FF000000"/>
      </top>
      <bottom/>
      <diagonal/>
    </border>
    <border>
      <left style="thin">
        <color rgb="FF000000"/>
      </left>
      <right/>
      <top/>
      <bottom/>
      <diagonal/>
    </border>
    <border>
      <left/>
      <right/>
      <top style="thin">
        <color rgb="FF000000"/>
      </top>
      <bottom/>
      <diagonal/>
    </border>
    <border>
      <left style="thin">
        <color indexed="64"/>
      </left>
      <right style="thin">
        <color rgb="FF000000"/>
      </right>
      <top style="thin">
        <color indexed="64"/>
      </top>
      <bottom/>
      <diagonal/>
    </border>
    <border>
      <left/>
      <right style="thin">
        <color rgb="FF000000"/>
      </right>
      <top style="thin">
        <color rgb="FF000000"/>
      </top>
      <bottom/>
      <diagonal/>
    </border>
  </borders>
  <cellStyleXfs count="754">
    <xf numFmtId="0" fontId="0" fillId="0" borderId="0"/>
    <xf numFmtId="43" fontId="50" fillId="0" borderId="0" applyFont="0" applyFill="0" applyBorder="0" applyAlignment="0" applyProtection="0"/>
    <xf numFmtId="43" fontId="50" fillId="0" borderId="0" applyFont="0" applyFill="0" applyBorder="0" applyAlignment="0" applyProtection="0"/>
    <xf numFmtId="165" fontId="50" fillId="0" borderId="0" applyFont="0" applyFill="0" applyBorder="0" applyAlignment="0" applyProtection="0"/>
    <xf numFmtId="164" fontId="50" fillId="0" borderId="0" applyFont="0" applyFill="0" applyBorder="0" applyAlignment="0" applyProtection="0"/>
    <xf numFmtId="0" fontId="50" fillId="0" borderId="0"/>
    <xf numFmtId="0" fontId="50" fillId="0" borderId="0"/>
    <xf numFmtId="0" fontId="50" fillId="0" borderId="0"/>
    <xf numFmtId="0" fontId="51" fillId="0" borderId="0"/>
    <xf numFmtId="0" fontId="52" fillId="0" borderId="0"/>
    <xf numFmtId="0" fontId="50" fillId="23" borderId="9" applyNumberFormat="0" applyFont="0" applyAlignment="0" applyProtection="0"/>
    <xf numFmtId="0" fontId="50" fillId="23" borderId="9" applyNumberFormat="0" applyFont="0" applyAlignment="0" applyProtection="0"/>
    <xf numFmtId="0" fontId="50" fillId="23" borderId="9" applyNumberFormat="0" applyFont="0" applyAlignment="0" applyProtection="0"/>
    <xf numFmtId="0" fontId="50" fillId="23" borderId="9" applyNumberFormat="0" applyFont="0" applyAlignment="0" applyProtection="0"/>
    <xf numFmtId="0" fontId="50" fillId="23" borderId="9" applyNumberFormat="0" applyFont="0" applyAlignment="0" applyProtection="0"/>
    <xf numFmtId="0" fontId="50" fillId="23" borderId="9" applyNumberFormat="0" applyFont="0" applyAlignment="0" applyProtection="0"/>
    <xf numFmtId="0" fontId="50" fillId="23" borderId="9" applyNumberFormat="0" applyFont="0" applyAlignment="0" applyProtection="0"/>
    <xf numFmtId="0" fontId="53" fillId="2" borderId="0" applyNumberFormat="0" applyBorder="0" applyAlignment="0" applyProtection="0"/>
    <xf numFmtId="0" fontId="53" fillId="3" borderId="0" applyNumberFormat="0" applyBorder="0" applyAlignment="0" applyProtection="0"/>
    <xf numFmtId="0" fontId="53" fillId="4" borderId="0" applyNumberFormat="0" applyBorder="0" applyAlignment="0" applyProtection="0"/>
    <xf numFmtId="0" fontId="53" fillId="5" borderId="0" applyNumberFormat="0" applyBorder="0" applyAlignment="0" applyProtection="0"/>
    <xf numFmtId="0" fontId="53" fillId="6" borderId="0" applyNumberFormat="0" applyBorder="0" applyAlignment="0" applyProtection="0"/>
    <xf numFmtId="0" fontId="53" fillId="7" borderId="0" applyNumberFormat="0" applyBorder="0" applyAlignment="0" applyProtection="0"/>
    <xf numFmtId="0" fontId="53" fillId="8" borderId="0" applyNumberFormat="0" applyBorder="0" applyAlignment="0" applyProtection="0"/>
    <xf numFmtId="0" fontId="53" fillId="9" borderId="0" applyNumberFormat="0" applyBorder="0" applyAlignment="0" applyProtection="0"/>
    <xf numFmtId="0" fontId="53" fillId="10" borderId="0" applyNumberFormat="0" applyBorder="0" applyAlignment="0" applyProtection="0"/>
    <xf numFmtId="0" fontId="53" fillId="5" borderId="0" applyNumberFormat="0" applyBorder="0" applyAlignment="0" applyProtection="0"/>
    <xf numFmtId="0" fontId="53" fillId="8" borderId="0" applyNumberFormat="0" applyBorder="0" applyAlignment="0" applyProtection="0"/>
    <xf numFmtId="0" fontId="53" fillId="11" borderId="0" applyNumberFormat="0" applyBorder="0" applyAlignment="0" applyProtection="0"/>
    <xf numFmtId="0" fontId="54" fillId="12" borderId="0" applyNumberFormat="0" applyBorder="0" applyAlignment="0" applyProtection="0"/>
    <xf numFmtId="0" fontId="54" fillId="9" borderId="0" applyNumberFormat="0" applyBorder="0" applyAlignment="0" applyProtection="0"/>
    <xf numFmtId="0" fontId="54" fillId="10" borderId="0" applyNumberFormat="0" applyBorder="0" applyAlignment="0" applyProtection="0"/>
    <xf numFmtId="0" fontId="54" fillId="13" borderId="0" applyNumberFormat="0" applyBorder="0" applyAlignment="0" applyProtection="0"/>
    <xf numFmtId="0" fontId="54" fillId="14" borderId="0" applyNumberFormat="0" applyBorder="0" applyAlignment="0" applyProtection="0"/>
    <xf numFmtId="0" fontId="54" fillId="15" borderId="0" applyNumberFormat="0" applyBorder="0" applyAlignment="0" applyProtection="0"/>
    <xf numFmtId="0" fontId="55" fillId="16" borderId="1" applyNumberFormat="0" applyAlignment="0" applyProtection="0"/>
    <xf numFmtId="0" fontId="56" fillId="7" borderId="2" applyNumberFormat="0" applyAlignment="0" applyProtection="0"/>
    <xf numFmtId="0" fontId="57" fillId="0" borderId="3" applyNumberFormat="0" applyFill="0" applyAlignment="0" applyProtection="0"/>
    <xf numFmtId="0" fontId="54" fillId="17" borderId="0" applyNumberFormat="0" applyBorder="0" applyAlignment="0" applyProtection="0"/>
    <xf numFmtId="0" fontId="54" fillId="18" borderId="0" applyNumberFormat="0" applyBorder="0" applyAlignment="0" applyProtection="0"/>
    <xf numFmtId="0" fontId="54" fillId="19" borderId="0" applyNumberFormat="0" applyBorder="0" applyAlignment="0" applyProtection="0"/>
    <xf numFmtId="0" fontId="54" fillId="13" borderId="0" applyNumberFormat="0" applyBorder="0" applyAlignment="0" applyProtection="0"/>
    <xf numFmtId="0" fontId="54" fillId="14" borderId="0" applyNumberFormat="0" applyBorder="0" applyAlignment="0" applyProtection="0"/>
    <xf numFmtId="0" fontId="54" fillId="20" borderId="0" applyNumberFormat="0" applyBorder="0" applyAlignment="0" applyProtection="0"/>
    <xf numFmtId="0" fontId="58" fillId="4" borderId="0" applyNumberFormat="0" applyBorder="0" applyAlignment="0" applyProtection="0"/>
    <xf numFmtId="0" fontId="59" fillId="16" borderId="2" applyNumberFormat="0" applyAlignment="0" applyProtection="0"/>
    <xf numFmtId="0" fontId="60" fillId="21" borderId="4" applyNumberFormat="0" applyAlignment="0" applyProtection="0"/>
    <xf numFmtId="0" fontId="61" fillId="0" borderId="5" applyNumberFormat="0" applyFill="0" applyAlignment="0" applyProtection="0"/>
    <xf numFmtId="0" fontId="62" fillId="3" borderId="0" applyNumberFormat="0" applyBorder="0" applyAlignment="0" applyProtection="0"/>
    <xf numFmtId="0" fontId="63" fillId="0" borderId="0" applyNumberFormat="0" applyFill="0" applyBorder="0" applyAlignment="0" applyProtection="0"/>
    <xf numFmtId="0" fontId="64" fillId="0" borderId="6" applyNumberFormat="0" applyFill="0" applyAlignment="0" applyProtection="0"/>
    <xf numFmtId="0" fontId="65" fillId="0" borderId="7" applyNumberFormat="0" applyFill="0" applyAlignment="0" applyProtection="0"/>
    <xf numFmtId="0" fontId="66" fillId="0" borderId="8" applyNumberFormat="0" applyFill="0" applyAlignment="0" applyProtection="0"/>
    <xf numFmtId="0" fontId="66" fillId="0" borderId="0" applyNumberFormat="0" applyFill="0" applyBorder="0" applyAlignment="0" applyProtection="0"/>
    <xf numFmtId="0" fontId="67" fillId="22" borderId="0" applyNumberFormat="0" applyBorder="0" applyAlignment="0" applyProtection="0"/>
    <xf numFmtId="0" fontId="50" fillId="23" borderId="9" applyNumberFormat="0" applyFont="0" applyAlignment="0" applyProtection="0"/>
    <xf numFmtId="0" fontId="68" fillId="0" borderId="0" applyNumberFormat="0" applyFill="0" applyBorder="0" applyAlignment="0" applyProtection="0"/>
    <xf numFmtId="0" fontId="69" fillId="0" borderId="0" applyNumberFormat="0" applyFill="0" applyBorder="0" applyAlignment="0" applyProtection="0"/>
    <xf numFmtId="0" fontId="49" fillId="0" borderId="0"/>
    <xf numFmtId="0" fontId="50" fillId="0" borderId="0"/>
    <xf numFmtId="43" fontId="50" fillId="0" borderId="0" applyFont="0" applyFill="0" applyBorder="0" applyAlignment="0" applyProtection="0"/>
    <xf numFmtId="44" fontId="50" fillId="0" borderId="0" applyFont="0" applyFill="0" applyBorder="0" applyAlignment="0" applyProtection="0"/>
    <xf numFmtId="9" fontId="50" fillId="0" borderId="0" applyFont="0" applyFill="0" applyBorder="0" applyAlignment="0" applyProtection="0"/>
    <xf numFmtId="0" fontId="48" fillId="0" borderId="0"/>
    <xf numFmtId="0" fontId="48" fillId="0" borderId="0"/>
    <xf numFmtId="0" fontId="48" fillId="0" borderId="0"/>
    <xf numFmtId="0" fontId="48" fillId="0" borderId="0"/>
    <xf numFmtId="0" fontId="50" fillId="0" borderId="0"/>
    <xf numFmtId="43" fontId="50" fillId="0" borderId="0" applyFont="0" applyFill="0" applyBorder="0" applyAlignment="0" applyProtection="0"/>
    <xf numFmtId="44" fontId="50" fillId="0" borderId="0" applyFont="0" applyFill="0" applyBorder="0" applyAlignment="0" applyProtection="0"/>
    <xf numFmtId="9" fontId="50" fillId="0" borderId="0" applyFont="0" applyFill="0" applyBorder="0" applyAlignment="0" applyProtection="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5"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43" fontId="42" fillId="0" borderId="0" applyFont="0" applyFill="0" applyBorder="0" applyAlignment="0" applyProtection="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43" fontId="41" fillId="0" borderId="0" applyFont="0" applyFill="0" applyBorder="0" applyAlignment="0" applyProtection="0"/>
    <xf numFmtId="0" fontId="70" fillId="0" borderId="0"/>
    <xf numFmtId="165" fontId="70" fillId="0" borderId="0" applyFont="0" applyFill="0" applyBorder="0" applyAlignment="0" applyProtection="0"/>
    <xf numFmtId="164" fontId="50" fillId="0" borderId="0" applyFont="0" applyFill="0" applyBorder="0" applyAlignment="0" applyProtection="0"/>
    <xf numFmtId="164" fontId="40" fillId="0" borderId="0" applyFont="0" applyFill="0" applyBorder="0" applyAlignment="0" applyProtection="0"/>
    <xf numFmtId="0" fontId="40" fillId="0" borderId="0"/>
    <xf numFmtId="0" fontId="39" fillId="0" borderId="0"/>
    <xf numFmtId="0" fontId="38" fillId="0" borderId="0"/>
    <xf numFmtId="0" fontId="39" fillId="0" borderId="0"/>
    <xf numFmtId="0" fontId="50" fillId="0" borderId="0"/>
    <xf numFmtId="0" fontId="50" fillId="0" borderId="0"/>
    <xf numFmtId="0" fontId="50" fillId="0" borderId="0"/>
    <xf numFmtId="0" fontId="37" fillId="0" borderId="0"/>
    <xf numFmtId="0" fontId="50" fillId="0" borderId="0"/>
    <xf numFmtId="0" fontId="37" fillId="0" borderId="0"/>
    <xf numFmtId="0" fontId="50" fillId="0" borderId="0"/>
    <xf numFmtId="0" fontId="36" fillId="0" borderId="0"/>
    <xf numFmtId="0" fontId="78" fillId="0" borderId="0"/>
    <xf numFmtId="0" fontId="36" fillId="0" borderId="0"/>
    <xf numFmtId="0" fontId="36" fillId="0" borderId="0"/>
    <xf numFmtId="0" fontId="36" fillId="0" borderId="0"/>
    <xf numFmtId="0" fontId="35" fillId="0" borderId="0"/>
    <xf numFmtId="0" fontId="35" fillId="0" borderId="0"/>
    <xf numFmtId="0" fontId="35" fillId="0" borderId="0"/>
    <xf numFmtId="0" fontId="50" fillId="0" borderId="0"/>
    <xf numFmtId="0" fontId="88" fillId="0" borderId="0"/>
    <xf numFmtId="0" fontId="35" fillId="0" borderId="0"/>
    <xf numFmtId="0" fontId="35" fillId="0" borderId="0"/>
    <xf numFmtId="0" fontId="35" fillId="0" borderId="0"/>
    <xf numFmtId="0" fontId="50" fillId="0" borderId="0"/>
    <xf numFmtId="0" fontId="50" fillId="0" borderId="0"/>
    <xf numFmtId="0" fontId="34" fillId="0" borderId="0"/>
    <xf numFmtId="0" fontId="107" fillId="0" borderId="0">
      <alignment vertical="center"/>
    </xf>
    <xf numFmtId="164" fontId="50" fillId="0" borderId="0">
      <alignment vertical="top"/>
      <protection locked="0"/>
    </xf>
    <xf numFmtId="43" fontId="111" fillId="0" borderId="0">
      <alignment vertical="top"/>
      <protection locked="0"/>
    </xf>
    <xf numFmtId="0" fontId="50" fillId="0" borderId="0">
      <protection locked="0"/>
    </xf>
    <xf numFmtId="9" fontId="111" fillId="0" borderId="0">
      <alignment vertical="top"/>
      <protection locked="0"/>
    </xf>
    <xf numFmtId="43" fontId="111" fillId="0" borderId="0">
      <alignment vertical="top"/>
      <protection locked="0"/>
    </xf>
    <xf numFmtId="164" fontId="111" fillId="0" borderId="0">
      <alignment vertical="top"/>
      <protection locked="0"/>
    </xf>
    <xf numFmtId="0" fontId="50" fillId="0" borderId="0">
      <protection locked="0"/>
    </xf>
    <xf numFmtId="9" fontId="50" fillId="0" borderId="0">
      <alignment vertical="top"/>
      <protection locked="0"/>
    </xf>
    <xf numFmtId="0" fontId="111" fillId="0" borderId="0">
      <protection locked="0"/>
    </xf>
    <xf numFmtId="0" fontId="107" fillId="0" borderId="0">
      <alignment vertical="center"/>
    </xf>
    <xf numFmtId="164" fontId="50" fillId="0" borderId="0">
      <alignment vertical="top"/>
      <protection locked="0"/>
    </xf>
    <xf numFmtId="0" fontId="50" fillId="0" borderId="0">
      <protection locked="0"/>
    </xf>
    <xf numFmtId="43" fontId="111" fillId="0" borderId="0">
      <alignment vertical="top"/>
      <protection locked="0"/>
    </xf>
    <xf numFmtId="0" fontId="50" fillId="0" borderId="0">
      <protection locked="0"/>
    </xf>
    <xf numFmtId="164" fontId="111" fillId="0" borderId="0">
      <alignment vertical="top"/>
      <protection locked="0"/>
    </xf>
    <xf numFmtId="0" fontId="111" fillId="34" borderId="54">
      <alignment vertical="top"/>
      <protection locked="0"/>
    </xf>
    <xf numFmtId="0" fontId="114" fillId="0" borderId="0">
      <protection locked="0"/>
    </xf>
    <xf numFmtId="164" fontId="111" fillId="0" borderId="0">
      <alignment vertical="top"/>
      <protection locked="0"/>
    </xf>
    <xf numFmtId="0" fontId="50" fillId="0" borderId="0"/>
    <xf numFmtId="0" fontId="50"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43" fontId="32" fillId="0" borderId="0" applyFont="0" applyFill="0" applyBorder="0" applyAlignment="0" applyProtection="0"/>
    <xf numFmtId="9" fontId="32" fillId="0" borderId="0" applyFont="0" applyFill="0" applyBorder="0" applyAlignment="0" applyProtection="0"/>
    <xf numFmtId="0" fontId="31" fillId="0" borderId="0"/>
    <xf numFmtId="0" fontId="30" fillId="0" borderId="0"/>
    <xf numFmtId="43" fontId="30" fillId="0" borderId="0" applyFont="0" applyFill="0" applyBorder="0" applyAlignment="0" applyProtection="0"/>
    <xf numFmtId="9" fontId="29" fillId="0" borderId="0" applyFont="0" applyFill="0" applyBorder="0" applyAlignment="0" applyProtection="0"/>
    <xf numFmtId="0" fontId="189" fillId="0" borderId="0"/>
    <xf numFmtId="0" fontId="50" fillId="0" borderId="0"/>
    <xf numFmtId="164" fontId="50" fillId="0" borderId="0" applyFont="0" applyFill="0" applyBorder="0" applyAlignment="0" applyProtection="0"/>
    <xf numFmtId="0" fontId="190" fillId="0" borderId="0"/>
    <xf numFmtId="9" fontId="28" fillId="0" borderId="0" applyFont="0" applyFill="0" applyBorder="0" applyAlignment="0" applyProtection="0"/>
    <xf numFmtId="0" fontId="191" fillId="0" borderId="0"/>
    <xf numFmtId="43" fontId="28" fillId="0" borderId="0" applyFont="0" applyFill="0" applyBorder="0" applyAlignment="0" applyProtection="0"/>
    <xf numFmtId="9" fontId="191" fillId="0" borderId="0" applyFont="0" applyFill="0" applyBorder="0" applyAlignment="0" applyProtection="0"/>
    <xf numFmtId="0" fontId="27" fillId="0" borderId="0"/>
    <xf numFmtId="43" fontId="27" fillId="0" borderId="0" applyFont="0" applyFill="0" applyBorder="0" applyAlignment="0" applyProtection="0"/>
    <xf numFmtId="9" fontId="27" fillId="0" borderId="0" applyFont="0" applyFill="0" applyBorder="0" applyAlignment="0" applyProtection="0"/>
    <xf numFmtId="9" fontId="192" fillId="0" borderId="0" applyFont="0" applyFill="0" applyBorder="0" applyAlignment="0" applyProtection="0"/>
    <xf numFmtId="9" fontId="26" fillId="0" borderId="0" applyFont="0" applyFill="0" applyBorder="0" applyAlignment="0" applyProtection="0"/>
    <xf numFmtId="0" fontId="25" fillId="0" borderId="0"/>
    <xf numFmtId="43" fontId="25" fillId="0" borderId="0" applyFont="0" applyFill="0" applyBorder="0" applyAlignment="0" applyProtection="0"/>
    <xf numFmtId="9" fontId="25" fillId="0" borderId="0" applyFont="0" applyFill="0" applyBorder="0" applyAlignment="0" applyProtection="0"/>
    <xf numFmtId="9" fontId="24" fillId="0" borderId="0" applyFont="0" applyFill="0" applyBorder="0" applyAlignment="0" applyProtection="0"/>
    <xf numFmtId="0" fontId="23" fillId="0" borderId="0"/>
    <xf numFmtId="9" fontId="22" fillId="0" borderId="0" applyFont="0" applyFill="0" applyBorder="0" applyAlignment="0" applyProtection="0"/>
    <xf numFmtId="9" fontId="21" fillId="0" borderId="0" applyFont="0" applyFill="0" applyBorder="0" applyAlignment="0" applyProtection="0"/>
    <xf numFmtId="9" fontId="20" fillId="0" borderId="0" applyFont="0" applyFill="0" applyBorder="0" applyAlignment="0" applyProtection="0"/>
    <xf numFmtId="0" fontId="19"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9" fontId="17" fillId="0" borderId="0" applyFont="0" applyFill="0" applyBorder="0" applyAlignment="0" applyProtection="0"/>
    <xf numFmtId="9" fontId="16" fillId="0" borderId="0" applyFont="0" applyFill="0" applyBorder="0" applyAlignment="0" applyProtection="0"/>
    <xf numFmtId="9" fontId="15" fillId="0" borderId="0" applyFont="0" applyFill="0" applyBorder="0" applyAlignment="0" applyProtection="0"/>
    <xf numFmtId="9" fontId="14" fillId="0" borderId="0" applyFont="0" applyFill="0" applyBorder="0" applyAlignment="0" applyProtection="0"/>
    <xf numFmtId="9" fontId="13" fillId="0" borderId="0" applyFont="0" applyFill="0" applyBorder="0" applyAlignment="0" applyProtection="0"/>
    <xf numFmtId="9" fontId="12"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9" fontId="10"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9" fontId="8"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0" fontId="243" fillId="0" borderId="0"/>
    <xf numFmtId="0" fontId="6" fillId="0" borderId="0"/>
    <xf numFmtId="9" fontId="5" fillId="0" borderId="0" applyFont="0" applyFill="0" applyBorder="0" applyAlignment="0" applyProtection="0"/>
    <xf numFmtId="9" fontId="4" fillId="0" borderId="0" applyFont="0" applyFill="0" applyBorder="0" applyAlignment="0" applyProtection="0"/>
    <xf numFmtId="0" fontId="252" fillId="0" borderId="0"/>
    <xf numFmtId="9" fontId="3" fillId="0" borderId="0" applyFont="0" applyFill="0" applyBorder="0" applyAlignment="0" applyProtection="0"/>
    <xf numFmtId="0" fontId="253" fillId="0" borderId="0"/>
    <xf numFmtId="9" fontId="2" fillId="0" borderId="0" applyFont="0" applyFill="0" applyBorder="0" applyAlignment="0" applyProtection="0"/>
    <xf numFmtId="0" fontId="2" fillId="0" borderId="0"/>
    <xf numFmtId="9" fontId="1" fillId="0" borderId="0" applyFont="0" applyFill="0" applyBorder="0" applyAlignment="0" applyProtection="0"/>
    <xf numFmtId="0" fontId="1" fillId="0" borderId="0"/>
  </cellStyleXfs>
  <cellXfs count="2336">
    <xf numFmtId="0" fontId="0" fillId="0" borderId="0" xfId="0"/>
    <xf numFmtId="43" fontId="75" fillId="0" borderId="12" xfId="1" applyFont="1" applyFill="1" applyBorder="1" applyAlignment="1">
      <alignment vertical="center"/>
    </xf>
    <xf numFmtId="3" fontId="75" fillId="0" borderId="14" xfId="1" applyNumberFormat="1" applyFont="1" applyFill="1" applyBorder="1" applyAlignment="1">
      <alignment horizontal="center" vertical="center" wrapText="1"/>
    </xf>
    <xf numFmtId="3" fontId="83" fillId="0" borderId="14" xfId="2" applyNumberFormat="1" applyFont="1" applyFill="1" applyBorder="1" applyAlignment="1">
      <alignment horizontal="center" vertical="center" wrapText="1"/>
    </xf>
    <xf numFmtId="3" fontId="83" fillId="0" borderId="14" xfId="4" applyNumberFormat="1" applyFont="1" applyFill="1" applyBorder="1" applyAlignment="1">
      <alignment horizontal="center" vertical="center" wrapText="1"/>
    </xf>
    <xf numFmtId="3" fontId="72" fillId="0" borderId="14" xfId="4" applyNumberFormat="1" applyFont="1" applyFill="1" applyBorder="1" applyAlignment="1">
      <alignment horizontal="center" vertical="center" wrapText="1"/>
    </xf>
    <xf numFmtId="3" fontId="71" fillId="0" borderId="14" xfId="4" applyNumberFormat="1" applyFont="1" applyFill="1" applyBorder="1" applyAlignment="1">
      <alignment horizontal="center" vertical="center" wrapText="1"/>
    </xf>
    <xf numFmtId="3" fontId="74" fillId="0" borderId="14" xfId="4" applyNumberFormat="1" applyFont="1" applyFill="1" applyBorder="1" applyAlignment="1">
      <alignment horizontal="center" vertical="center"/>
    </xf>
    <xf numFmtId="3" fontId="72" fillId="0" borderId="14" xfId="2" applyNumberFormat="1" applyFont="1" applyFill="1" applyBorder="1" applyAlignment="1">
      <alignment horizontal="center" vertical="center" wrapText="1"/>
    </xf>
    <xf numFmtId="3" fontId="83" fillId="0" borderId="14" xfId="4" applyNumberFormat="1" applyFont="1" applyFill="1" applyBorder="1" applyAlignment="1">
      <alignment horizontal="center" vertical="center"/>
    </xf>
    <xf numFmtId="4" fontId="72" fillId="0" borderId="14" xfId="4" applyNumberFormat="1" applyFont="1" applyFill="1" applyBorder="1" applyAlignment="1">
      <alignment horizontal="right" vertical="center" wrapText="1"/>
    </xf>
    <xf numFmtId="3" fontId="72" fillId="0" borderId="14" xfId="1" applyNumberFormat="1" applyFont="1" applyFill="1" applyBorder="1" applyAlignment="1">
      <alignment horizontal="center" vertical="center"/>
    </xf>
    <xf numFmtId="3" fontId="76" fillId="0" borderId="14" xfId="1" applyNumberFormat="1" applyFont="1" applyFill="1" applyBorder="1" applyAlignment="1">
      <alignment horizontal="center" vertical="center"/>
    </xf>
    <xf numFmtId="3" fontId="76" fillId="0" borderId="14" xfId="4" applyNumberFormat="1" applyFont="1" applyFill="1" applyBorder="1" applyAlignment="1">
      <alignment horizontal="center" vertical="center" wrapText="1"/>
    </xf>
    <xf numFmtId="3" fontId="76" fillId="0" borderId="14" xfId="4" applyNumberFormat="1" applyFont="1" applyFill="1" applyBorder="1" applyAlignment="1">
      <alignment horizontal="center" vertical="center"/>
    </xf>
    <xf numFmtId="3" fontId="72" fillId="0" borderId="14" xfId="1" applyNumberFormat="1" applyFont="1" applyFill="1" applyBorder="1" applyAlignment="1">
      <alignment horizontal="center" vertical="center" wrapText="1"/>
    </xf>
    <xf numFmtId="43" fontId="72" fillId="0" borderId="30" xfId="1" applyFont="1" applyFill="1" applyBorder="1" applyAlignment="1">
      <alignment vertical="center" wrapText="1"/>
    </xf>
    <xf numFmtId="3" fontId="71" fillId="0" borderId="14" xfId="1" applyNumberFormat="1" applyFont="1" applyFill="1" applyBorder="1" applyAlignment="1" applyProtection="1">
      <alignment horizontal="center" vertical="center"/>
      <protection locked="0"/>
    </xf>
    <xf numFmtId="3" fontId="71" fillId="0" borderId="14" xfId="1" applyNumberFormat="1" applyFont="1" applyFill="1" applyBorder="1" applyAlignment="1">
      <alignment horizontal="center" vertical="center" wrapText="1"/>
    </xf>
    <xf numFmtId="0" fontId="83" fillId="0" borderId="0" xfId="7" applyFont="1"/>
    <xf numFmtId="0" fontId="74" fillId="0" borderId="13" xfId="8" applyFont="1" applyBorder="1" applyAlignment="1">
      <alignment horizontal="right" vertical="center"/>
    </xf>
    <xf numFmtId="0" fontId="74" fillId="0" borderId="10" xfId="8" applyFont="1" applyBorder="1" applyAlignment="1">
      <alignment vertical="center"/>
    </xf>
    <xf numFmtId="0" fontId="72" fillId="0" borderId="0" xfId="7" applyFont="1"/>
    <xf numFmtId="0" fontId="83" fillId="0" borderId="0" xfId="7" applyFont="1" applyAlignment="1">
      <alignment vertical="center"/>
    </xf>
    <xf numFmtId="0" fontId="75" fillId="0" borderId="14" xfId="8" applyFont="1" applyBorder="1" applyAlignment="1">
      <alignment horizontal="center" vertical="center" wrapText="1"/>
    </xf>
    <xf numFmtId="3" fontId="75" fillId="0" borderId="14" xfId="8" applyNumberFormat="1" applyFont="1" applyBorder="1" applyAlignment="1">
      <alignment horizontal="center" vertical="center" wrapText="1"/>
    </xf>
    <xf numFmtId="0" fontId="83" fillId="0" borderId="0" xfId="8" applyFont="1" applyAlignment="1">
      <alignment vertical="center"/>
    </xf>
    <xf numFmtId="0" fontId="72" fillId="0" borderId="14" xfId="7" applyFont="1" applyBorder="1" applyAlignment="1">
      <alignment horizontal="center" vertical="center" wrapText="1"/>
    </xf>
    <xf numFmtId="0" fontId="77" fillId="0" borderId="14" xfId="5" applyFont="1" applyBorder="1" applyAlignment="1">
      <alignment horizontal="right" vertical="center" wrapText="1"/>
    </xf>
    <xf numFmtId="0" fontId="83" fillId="0" borderId="14" xfId="7" applyFont="1" applyBorder="1" applyAlignment="1">
      <alignment horizontal="center" vertical="center" wrapText="1"/>
    </xf>
    <xf numFmtId="0" fontId="72" fillId="0" borderId="14" xfId="6" applyFont="1" applyBorder="1" applyAlignment="1">
      <alignment horizontal="center" vertical="center" wrapText="1" readingOrder="1"/>
    </xf>
    <xf numFmtId="0" fontId="72" fillId="0" borderId="14" xfId="5" applyFont="1" applyBorder="1" applyAlignment="1">
      <alignment horizontal="right" vertical="center" wrapText="1"/>
    </xf>
    <xf numFmtId="3" fontId="72" fillId="0" borderId="14" xfId="7" applyNumberFormat="1" applyFont="1" applyBorder="1" applyAlignment="1">
      <alignment horizontal="center" vertical="center" wrapText="1"/>
    </xf>
    <xf numFmtId="0" fontId="72" fillId="0" borderId="14" xfId="6" applyFont="1" applyBorder="1" applyAlignment="1">
      <alignment horizontal="left" vertical="center" wrapText="1"/>
    </xf>
    <xf numFmtId="0" fontId="72" fillId="0" borderId="0" xfId="7" applyFont="1" applyAlignment="1">
      <alignment vertical="center" wrapText="1"/>
    </xf>
    <xf numFmtId="0" fontId="72" fillId="0" borderId="14" xfId="5" applyFont="1" applyBorder="1" applyAlignment="1">
      <alignment vertical="center" wrapText="1"/>
    </xf>
    <xf numFmtId="0" fontId="83" fillId="0" borderId="0" xfId="7" applyFont="1" applyAlignment="1">
      <alignment vertical="center" wrapText="1"/>
    </xf>
    <xf numFmtId="0" fontId="72" fillId="0" borderId="14" xfId="7" applyFont="1" applyBorder="1" applyAlignment="1">
      <alignment vertical="center" wrapText="1"/>
    </xf>
    <xf numFmtId="0" fontId="72" fillId="0" borderId="14" xfId="6" applyFont="1" applyBorder="1" applyAlignment="1">
      <alignment horizontal="right" vertical="center" wrapText="1"/>
    </xf>
    <xf numFmtId="0" fontId="71" fillId="0" borderId="14" xfId="7" applyFont="1" applyBorder="1" applyAlignment="1">
      <alignment horizontal="center" vertical="center" wrapText="1"/>
    </xf>
    <xf numFmtId="166" fontId="72" fillId="0" borderId="14" xfId="7" applyNumberFormat="1" applyFont="1" applyBorder="1" applyAlignment="1">
      <alignment horizontal="center" vertical="center" wrapText="1"/>
    </xf>
    <xf numFmtId="0" fontId="72" fillId="0" borderId="14" xfId="7" applyFont="1" applyBorder="1" applyAlignment="1">
      <alignment horizontal="center" vertical="center"/>
    </xf>
    <xf numFmtId="0" fontId="74" fillId="0" borderId="14" xfId="7" applyFont="1" applyBorder="1" applyAlignment="1">
      <alignment horizontal="right" vertical="center"/>
    </xf>
    <xf numFmtId="0" fontId="74" fillId="0" borderId="14" xfId="7" applyFont="1" applyBorder="1" applyAlignment="1">
      <alignment horizontal="center" vertical="center"/>
    </xf>
    <xf numFmtId="3" fontId="74" fillId="0" borderId="14" xfId="7" applyNumberFormat="1" applyFont="1" applyBorder="1" applyAlignment="1">
      <alignment horizontal="center" vertical="center"/>
    </xf>
    <xf numFmtId="0" fontId="72" fillId="0" borderId="0" xfId="7" applyFont="1" applyAlignment="1">
      <alignment vertical="center"/>
    </xf>
    <xf numFmtId="0" fontId="72" fillId="0" borderId="14" xfId="5" applyFont="1" applyBorder="1" applyAlignment="1">
      <alignment horizontal="center" vertical="center" wrapText="1"/>
    </xf>
    <xf numFmtId="0" fontId="72" fillId="0" borderId="14" xfId="643" applyFont="1" applyBorder="1" applyAlignment="1">
      <alignment horizontal="left" vertical="center" wrapText="1"/>
    </xf>
    <xf numFmtId="0" fontId="72" fillId="0" borderId="0" xfId="7" applyFont="1" applyAlignment="1">
      <alignment vertical="top" wrapText="1"/>
    </xf>
    <xf numFmtId="0" fontId="83" fillId="0" borderId="14" xfId="5" applyFont="1" applyBorder="1" applyAlignment="1">
      <alignment horizontal="center" vertical="center" wrapText="1"/>
    </xf>
    <xf numFmtId="3" fontId="83" fillId="0" borderId="14" xfId="7" applyNumberFormat="1" applyFont="1" applyBorder="1" applyAlignment="1">
      <alignment horizontal="center" vertical="center" wrapText="1"/>
    </xf>
    <xf numFmtId="0" fontId="72" fillId="0" borderId="14" xfId="59" applyFont="1" applyBorder="1" applyAlignment="1">
      <alignment vertical="center" wrapText="1"/>
    </xf>
    <xf numFmtId="0" fontId="72" fillId="0" borderId="14" xfId="7" applyFont="1" applyBorder="1" applyAlignment="1">
      <alignment horizontal="left" vertical="center" wrapText="1"/>
    </xf>
    <xf numFmtId="0" fontId="72" fillId="0" borderId="28" xfId="7" applyFont="1" applyBorder="1" applyAlignment="1">
      <alignment vertical="center" wrapText="1"/>
    </xf>
    <xf numFmtId="0" fontId="77" fillId="0" borderId="14" xfId="6" applyFont="1" applyBorder="1" applyAlignment="1">
      <alignment horizontal="right" vertical="center" wrapText="1"/>
    </xf>
    <xf numFmtId="0" fontId="72" fillId="0" borderId="14" xfId="5" applyFont="1" applyBorder="1" applyAlignment="1">
      <alignment horizontal="center" vertical="center"/>
    </xf>
    <xf numFmtId="0" fontId="77" fillId="0" borderId="14" xfId="5" applyFont="1" applyBorder="1" applyAlignment="1">
      <alignment horizontal="right" vertical="center"/>
    </xf>
    <xf numFmtId="0" fontId="83" fillId="0" borderId="14" xfId="5" applyFont="1" applyBorder="1" applyAlignment="1">
      <alignment horizontal="center" vertical="center"/>
    </xf>
    <xf numFmtId="3" fontId="83" fillId="0" borderId="14" xfId="5" applyNumberFormat="1" applyFont="1" applyBorder="1" applyAlignment="1">
      <alignment horizontal="center" vertical="center"/>
    </xf>
    <xf numFmtId="0" fontId="77" fillId="0" borderId="14" xfId="5" applyFont="1" applyBorder="1" applyAlignment="1">
      <alignment horizontal="left" vertical="center"/>
    </xf>
    <xf numFmtId="0" fontId="72" fillId="0" borderId="14" xfId="7" applyFont="1" applyBorder="1" applyAlignment="1">
      <alignment vertical="center"/>
    </xf>
    <xf numFmtId="0" fontId="72" fillId="0" borderId="14" xfId="5" applyFont="1" applyBorder="1" applyAlignment="1">
      <alignment horizontal="center" vertical="top"/>
    </xf>
    <xf numFmtId="0" fontId="83" fillId="0" borderId="14" xfId="7" applyFont="1" applyBorder="1" applyAlignment="1">
      <alignment horizontal="center" vertical="top"/>
    </xf>
    <xf numFmtId="3" fontId="83" fillId="0" borderId="14" xfId="7" applyNumberFormat="1" applyFont="1" applyBorder="1" applyAlignment="1">
      <alignment horizontal="center" vertical="center"/>
    </xf>
    <xf numFmtId="0" fontId="83" fillId="0" borderId="14" xfId="7" applyFont="1" applyBorder="1" applyAlignment="1">
      <alignment horizontal="right" vertical="center"/>
    </xf>
    <xf numFmtId="0" fontId="83" fillId="0" borderId="14" xfId="7" applyFont="1" applyBorder="1" applyAlignment="1">
      <alignment horizontal="left" vertical="center"/>
    </xf>
    <xf numFmtId="0" fontId="72" fillId="0" borderId="14" xfId="7" applyFont="1" applyBorder="1" applyAlignment="1">
      <alignment horizontal="right" vertical="center"/>
    </xf>
    <xf numFmtId="0" fontId="72" fillId="0" borderId="14" xfId="7" applyFont="1" applyBorder="1" applyAlignment="1">
      <alignment horizontal="left" vertical="center"/>
    </xf>
    <xf numFmtId="0" fontId="72" fillId="0" borderId="30" xfId="7" applyFont="1" applyBorder="1"/>
    <xf numFmtId="0" fontId="74" fillId="0" borderId="0" xfId="8" applyFont="1" applyAlignment="1">
      <alignment horizontal="right" vertical="center"/>
    </xf>
    <xf numFmtId="4" fontId="74" fillId="0" borderId="0" xfId="8" applyNumberFormat="1" applyFont="1" applyAlignment="1">
      <alignment vertical="center"/>
    </xf>
    <xf numFmtId="2" fontId="74" fillId="0" borderId="13" xfId="8" applyNumberFormat="1" applyFont="1" applyBorder="1" applyAlignment="1">
      <alignment horizontal="right" vertical="center"/>
    </xf>
    <xf numFmtId="0" fontId="80" fillId="0" borderId="12" xfId="8" applyFont="1" applyBorder="1" applyAlignment="1">
      <alignment horizontal="right" vertical="center"/>
    </xf>
    <xf numFmtId="0" fontId="77" fillId="0" borderId="14" xfId="6" applyFont="1" applyBorder="1" applyAlignment="1">
      <alignment horizontal="left" vertical="center"/>
    </xf>
    <xf numFmtId="0" fontId="72" fillId="0" borderId="14" xfId="6" applyFont="1" applyBorder="1" applyAlignment="1">
      <alignment horizontal="center" vertical="center"/>
    </xf>
    <xf numFmtId="3" fontId="72" fillId="0" borderId="14" xfId="5" applyNumberFormat="1" applyFont="1" applyBorder="1" applyAlignment="1">
      <alignment horizontal="center" vertical="center" wrapText="1"/>
    </xf>
    <xf numFmtId="0" fontId="72" fillId="0" borderId="30" xfId="7" applyFont="1" applyBorder="1" applyAlignment="1">
      <alignment vertical="top"/>
    </xf>
    <xf numFmtId="0" fontId="72" fillId="0" borderId="30" xfId="7" applyFont="1" applyBorder="1" applyAlignment="1">
      <alignment vertical="top" wrapText="1"/>
    </xf>
    <xf numFmtId="0" fontId="77" fillId="0" borderId="14" xfId="6" applyFont="1" applyBorder="1" applyAlignment="1">
      <alignment horizontal="left" vertical="center" wrapText="1"/>
    </xf>
    <xf numFmtId="0" fontId="72" fillId="0" borderId="30" xfId="7" applyFont="1" applyBorder="1" applyAlignment="1">
      <alignment vertical="center" wrapText="1"/>
    </xf>
    <xf numFmtId="0" fontId="72" fillId="0" borderId="14" xfId="6" applyFont="1" applyBorder="1" applyAlignment="1">
      <alignment horizontal="center" vertical="center" wrapText="1"/>
    </xf>
    <xf numFmtId="0" fontId="72" fillId="0" borderId="30" xfId="7" applyFont="1" applyBorder="1" applyAlignment="1">
      <alignment wrapText="1"/>
    </xf>
    <xf numFmtId="0" fontId="74" fillId="0" borderId="14" xfId="7" applyFont="1" applyBorder="1" applyAlignment="1">
      <alignment horizontal="left" vertical="center"/>
    </xf>
    <xf numFmtId="0" fontId="75" fillId="0" borderId="14" xfId="7" applyFont="1" applyBorder="1" applyAlignment="1">
      <alignment horizontal="left" vertical="center"/>
    </xf>
    <xf numFmtId="0" fontId="72" fillId="0" borderId="30" xfId="7" applyFont="1" applyBorder="1" applyAlignment="1">
      <alignment vertical="center"/>
    </xf>
    <xf numFmtId="3" fontId="71" fillId="0" borderId="14" xfId="5" applyNumberFormat="1" applyFont="1" applyBorder="1" applyAlignment="1">
      <alignment horizontal="center" vertical="center" wrapText="1"/>
    </xf>
    <xf numFmtId="0" fontId="71" fillId="0" borderId="14" xfId="6" applyFont="1" applyBorder="1" applyAlignment="1">
      <alignment horizontal="left" vertical="center" wrapText="1"/>
    </xf>
    <xf numFmtId="0" fontId="83" fillId="0" borderId="14" xfId="7" applyFont="1" applyBorder="1" applyAlignment="1">
      <alignment horizontal="center" vertical="center"/>
    </xf>
    <xf numFmtId="0" fontId="83" fillId="0" borderId="14" xfId="7" applyFont="1" applyBorder="1" applyAlignment="1">
      <alignment vertical="center"/>
    </xf>
    <xf numFmtId="3" fontId="74" fillId="0" borderId="14" xfId="5" applyNumberFormat="1" applyFont="1" applyBorder="1" applyAlignment="1">
      <alignment horizontal="center" vertical="center"/>
    </xf>
    <xf numFmtId="0" fontId="72" fillId="0" borderId="29" xfId="7" applyFont="1" applyBorder="1" applyAlignment="1">
      <alignment horizontal="center" vertical="top"/>
    </xf>
    <xf numFmtId="0" fontId="72" fillId="0" borderId="29" xfId="7" applyFont="1" applyBorder="1" applyAlignment="1">
      <alignment vertical="top"/>
    </xf>
    <xf numFmtId="0" fontId="72" fillId="0" borderId="29" xfId="7" applyFont="1" applyBorder="1" applyAlignment="1">
      <alignment horizontal="center"/>
    </xf>
    <xf numFmtId="3" fontId="72" fillId="0" borderId="29" xfId="7" applyNumberFormat="1" applyFont="1" applyBorder="1" applyAlignment="1">
      <alignment horizontal="center"/>
    </xf>
    <xf numFmtId="0" fontId="72" fillId="0" borderId="29" xfId="7" applyFont="1" applyBorder="1"/>
    <xf numFmtId="0" fontId="72" fillId="0" borderId="30" xfId="7" applyFont="1" applyBorder="1" applyAlignment="1">
      <alignment horizontal="center" vertical="top"/>
    </xf>
    <xf numFmtId="0" fontId="72" fillId="0" borderId="30" xfId="7" applyFont="1" applyBorder="1" applyAlignment="1">
      <alignment horizontal="center"/>
    </xf>
    <xf numFmtId="0" fontId="72" fillId="0" borderId="0" xfId="5" applyFont="1" applyAlignment="1">
      <alignment vertical="center"/>
    </xf>
    <xf numFmtId="4" fontId="72" fillId="0" borderId="0" xfId="5" applyNumberFormat="1" applyFont="1" applyAlignment="1">
      <alignment horizontal="center" vertical="center"/>
    </xf>
    <xf numFmtId="3" fontId="72" fillId="0" borderId="30" xfId="7" applyNumberFormat="1" applyFont="1" applyBorder="1" applyAlignment="1">
      <alignment horizontal="center"/>
    </xf>
    <xf numFmtId="0" fontId="72" fillId="0" borderId="30" xfId="7" applyFont="1" applyBorder="1" applyAlignment="1">
      <alignment horizontal="left" vertical="top"/>
    </xf>
    <xf numFmtId="0" fontId="72" fillId="0" borderId="30" xfId="7" applyFont="1" applyBorder="1" applyAlignment="1">
      <alignment horizontal="right"/>
    </xf>
    <xf numFmtId="0" fontId="83" fillId="0" borderId="30" xfId="7" applyFont="1" applyBorder="1" applyAlignment="1">
      <alignment vertical="center"/>
    </xf>
    <xf numFmtId="0" fontId="77" fillId="0" borderId="14" xfId="5" applyFont="1" applyBorder="1" applyAlignment="1">
      <alignment horizontal="left" vertical="center" wrapText="1"/>
    </xf>
    <xf numFmtId="0" fontId="72" fillId="0" borderId="14" xfId="5" applyFont="1" applyBorder="1" applyAlignment="1">
      <alignment horizontal="left" vertical="center" wrapText="1"/>
    </xf>
    <xf numFmtId="0" fontId="72" fillId="0" borderId="14" xfId="5" applyFont="1" applyBorder="1" applyAlignment="1">
      <alignment vertical="center"/>
    </xf>
    <xf numFmtId="0" fontId="72" fillId="0" borderId="12" xfId="7" applyFont="1" applyBorder="1" applyAlignment="1">
      <alignment vertical="center" wrapText="1"/>
    </xf>
    <xf numFmtId="0" fontId="72" fillId="0" borderId="14" xfId="7" applyFont="1" applyBorder="1" applyAlignment="1">
      <alignment horizontal="right" vertical="center" wrapText="1"/>
    </xf>
    <xf numFmtId="0" fontId="77" fillId="0" borderId="14" xfId="7" applyFont="1" applyBorder="1" applyAlignment="1">
      <alignment horizontal="right" vertical="center" wrapText="1"/>
    </xf>
    <xf numFmtId="0" fontId="74" fillId="0" borderId="14" xfId="7" applyFont="1" applyBorder="1" applyAlignment="1">
      <alignment vertical="center"/>
    </xf>
    <xf numFmtId="0" fontId="72" fillId="0" borderId="14" xfId="5" quotePrefix="1" applyFont="1" applyBorder="1" applyAlignment="1">
      <alignment horizontal="right" vertical="center" wrapText="1"/>
    </xf>
    <xf numFmtId="0" fontId="76" fillId="0" borderId="14" xfId="5" applyFont="1" applyBorder="1" applyAlignment="1">
      <alignment horizontal="center" vertical="center" wrapText="1"/>
    </xf>
    <xf numFmtId="3" fontId="76" fillId="0" borderId="14" xfId="5" applyNumberFormat="1" applyFont="1" applyBorder="1" applyAlignment="1">
      <alignment horizontal="center" vertical="center" wrapText="1"/>
    </xf>
    <xf numFmtId="0" fontId="77" fillId="0" borderId="14" xfId="5" applyFont="1" applyBorder="1" applyAlignment="1">
      <alignment horizontal="center" vertical="center" wrapText="1"/>
    </xf>
    <xf numFmtId="3" fontId="77" fillId="0" borderId="14" xfId="5" applyNumberFormat="1" applyFont="1" applyBorder="1" applyAlignment="1">
      <alignment horizontal="center" vertical="center" wrapText="1"/>
    </xf>
    <xf numFmtId="0" fontId="71" fillId="0" borderId="14" xfId="5" applyFont="1" applyBorder="1" applyAlignment="1">
      <alignment horizontal="right" vertical="center" wrapText="1"/>
    </xf>
    <xf numFmtId="0" fontId="71" fillId="0" borderId="14" xfId="5" applyFont="1" applyBorder="1" applyAlignment="1">
      <alignment horizontal="left" vertical="center" wrapText="1"/>
    </xf>
    <xf numFmtId="3" fontId="71" fillId="0" borderId="14" xfId="0" applyNumberFormat="1" applyFont="1" applyBorder="1" applyAlignment="1">
      <alignment horizontal="center" vertical="center"/>
    </xf>
    <xf numFmtId="0" fontId="71" fillId="0" borderId="25" xfId="648" applyFont="1" applyBorder="1" applyAlignment="1">
      <alignment vertical="center" wrapText="1"/>
    </xf>
    <xf numFmtId="0" fontId="71" fillId="0" borderId="14" xfId="5" applyFont="1" applyBorder="1" applyAlignment="1">
      <alignment horizontal="center" vertical="center" wrapText="1"/>
    </xf>
    <xf numFmtId="0" fontId="71" fillId="0" borderId="44" xfId="0" applyFont="1" applyBorder="1" applyAlignment="1">
      <alignment horizontal="center" vertical="center" wrapText="1"/>
    </xf>
    <xf numFmtId="0" fontId="94" fillId="0" borderId="44" xfId="0" applyFont="1" applyBorder="1" applyAlignment="1">
      <alignment horizontal="right" vertical="center" wrapText="1"/>
    </xf>
    <xf numFmtId="0" fontId="91" fillId="0" borderId="44" xfId="0" applyFont="1" applyBorder="1" applyAlignment="1">
      <alignment horizontal="center" vertical="center" wrapText="1"/>
    </xf>
    <xf numFmtId="43" fontId="91" fillId="0" borderId="44" xfId="0" applyNumberFormat="1" applyFont="1" applyBorder="1" applyAlignment="1">
      <alignment vertical="center" wrapText="1"/>
    </xf>
    <xf numFmtId="3" fontId="91" fillId="0" borderId="44" xfId="0" applyNumberFormat="1" applyFont="1" applyBorder="1" applyAlignment="1">
      <alignment horizontal="center" vertical="center" wrapText="1"/>
    </xf>
    <xf numFmtId="0" fontId="89" fillId="0" borderId="44" xfId="0" applyFont="1" applyBorder="1" applyAlignment="1">
      <alignment horizontal="left" vertical="center"/>
    </xf>
    <xf numFmtId="0" fontId="71" fillId="0" borderId="44" xfId="0" applyFont="1" applyBorder="1" applyAlignment="1">
      <alignment horizontal="center" vertical="center"/>
    </xf>
    <xf numFmtId="0" fontId="87" fillId="0" borderId="44" xfId="0" applyFont="1" applyBorder="1" applyAlignment="1">
      <alignment horizontal="right" vertical="center" wrapText="1"/>
    </xf>
    <xf numFmtId="0" fontId="50" fillId="0" borderId="44" xfId="0" applyFont="1" applyBorder="1" applyAlignment="1">
      <alignment horizontal="center" vertical="center" wrapText="1"/>
    </xf>
    <xf numFmtId="3" fontId="71" fillId="0" borderId="44" xfId="0" applyNumberFormat="1" applyFont="1" applyBorder="1" applyAlignment="1">
      <alignment horizontal="center" vertical="center" wrapText="1"/>
    </xf>
    <xf numFmtId="0" fontId="71" fillId="0" borderId="44" xfId="0" applyFont="1" applyBorder="1" applyAlignment="1">
      <alignment horizontal="left" vertical="center" wrapText="1"/>
    </xf>
    <xf numFmtId="3" fontId="83" fillId="0" borderId="14" xfId="5" applyNumberFormat="1" applyFont="1" applyBorder="1" applyAlignment="1">
      <alignment horizontal="center" vertical="center" wrapText="1"/>
    </xf>
    <xf numFmtId="3" fontId="77" fillId="0" borderId="14" xfId="6" applyNumberFormat="1" applyFont="1" applyBorder="1" applyAlignment="1">
      <alignment horizontal="center" vertical="center"/>
    </xf>
    <xf numFmtId="0" fontId="77" fillId="0" borderId="14" xfId="6" applyFont="1" applyBorder="1" applyAlignment="1">
      <alignment horizontal="right" vertical="center"/>
    </xf>
    <xf numFmtId="0" fontId="83" fillId="0" borderId="14" xfId="6" applyFont="1" applyBorder="1" applyAlignment="1">
      <alignment horizontal="center" vertical="center" wrapText="1"/>
    </xf>
    <xf numFmtId="3" fontId="83" fillId="0" borderId="14" xfId="6" applyNumberFormat="1" applyFont="1" applyBorder="1" applyAlignment="1">
      <alignment horizontal="center" vertical="center" wrapText="1"/>
    </xf>
    <xf numFmtId="3" fontId="72" fillId="0" borderId="30" xfId="7" applyNumberFormat="1" applyFont="1" applyBorder="1" applyAlignment="1">
      <alignment vertical="top" wrapText="1"/>
    </xf>
    <xf numFmtId="3" fontId="72" fillId="0" borderId="30" xfId="7" applyNumberFormat="1" applyFont="1" applyBorder="1" applyAlignment="1">
      <alignment vertical="center" wrapText="1"/>
    </xf>
    <xf numFmtId="3" fontId="77" fillId="0" borderId="14" xfId="5" applyNumberFormat="1" applyFont="1" applyBorder="1" applyAlignment="1">
      <alignment horizontal="right" vertical="center"/>
    </xf>
    <xf numFmtId="0" fontId="79" fillId="0" borderId="14" xfId="5" applyFont="1" applyBorder="1" applyAlignment="1">
      <alignment horizontal="left" vertical="center"/>
    </xf>
    <xf numFmtId="0" fontId="75" fillId="0" borderId="14" xfId="5" applyFont="1" applyBorder="1" applyAlignment="1">
      <alignment horizontal="left" vertical="center"/>
    </xf>
    <xf numFmtId="3" fontId="72" fillId="0" borderId="29" xfId="7" applyNumberFormat="1" applyFont="1" applyBorder="1" applyAlignment="1">
      <alignment vertical="top"/>
    </xf>
    <xf numFmtId="3" fontId="72" fillId="0" borderId="30" xfId="7" applyNumberFormat="1" applyFont="1" applyBorder="1" applyAlignment="1">
      <alignment vertical="top"/>
    </xf>
    <xf numFmtId="3" fontId="72" fillId="0" borderId="30" xfId="7" applyNumberFormat="1" applyFont="1" applyBorder="1" applyAlignment="1">
      <alignment vertical="center"/>
    </xf>
    <xf numFmtId="3" fontId="72" fillId="0" borderId="30" xfId="7" applyNumberFormat="1" applyFont="1" applyBorder="1" applyAlignment="1">
      <alignment horizontal="left" vertical="top"/>
    </xf>
    <xf numFmtId="3" fontId="72" fillId="0" borderId="30" xfId="7" applyNumberFormat="1" applyFont="1" applyBorder="1"/>
    <xf numFmtId="0" fontId="77" fillId="0" borderId="14" xfId="7" applyFont="1" applyBorder="1" applyAlignment="1">
      <alignment vertical="center" wrapText="1"/>
    </xf>
    <xf numFmtId="3" fontId="72" fillId="0" borderId="14" xfId="646" applyNumberFormat="1" applyFont="1" applyBorder="1" applyAlignment="1">
      <alignment horizontal="center" vertical="center"/>
    </xf>
    <xf numFmtId="3" fontId="71" fillId="0" borderId="14" xfId="7" applyNumberFormat="1" applyFont="1" applyBorder="1" applyAlignment="1">
      <alignment horizontal="center" vertical="center" wrapText="1"/>
    </xf>
    <xf numFmtId="0" fontId="89" fillId="0" borderId="40" xfId="6" applyFont="1" applyBorder="1" applyAlignment="1">
      <alignment horizontal="right" vertical="center" wrapText="1"/>
    </xf>
    <xf numFmtId="0" fontId="89" fillId="0" borderId="15" xfId="7" applyFont="1" applyBorder="1" applyAlignment="1">
      <alignment vertical="center" wrapText="1"/>
    </xf>
    <xf numFmtId="0" fontId="83" fillId="0" borderId="0" xfId="7" applyFont="1" applyAlignment="1">
      <alignment vertical="top" wrapText="1"/>
    </xf>
    <xf numFmtId="0" fontId="72" fillId="0" borderId="14" xfId="5" applyFont="1" applyBorder="1" applyAlignment="1">
      <alignment vertical="top"/>
    </xf>
    <xf numFmtId="0" fontId="74" fillId="0" borderId="14" xfId="7" applyFont="1" applyBorder="1" applyAlignment="1">
      <alignment vertical="center" wrapText="1"/>
    </xf>
    <xf numFmtId="0" fontId="75" fillId="0" borderId="14" xfId="5" applyFont="1" applyBorder="1" applyAlignment="1">
      <alignment horizontal="center" vertical="center" wrapText="1"/>
    </xf>
    <xf numFmtId="0" fontId="77" fillId="0" borderId="14" xfId="646" applyFont="1" applyBorder="1" applyAlignment="1">
      <alignment horizontal="right" vertical="center"/>
    </xf>
    <xf numFmtId="0" fontId="77" fillId="0" borderId="14" xfId="646" applyFont="1" applyBorder="1" applyAlignment="1">
      <alignment horizontal="left" vertical="center"/>
    </xf>
    <xf numFmtId="0" fontId="72" fillId="0" borderId="14" xfId="59" applyFont="1" applyBorder="1" applyAlignment="1">
      <alignment horizontal="right" vertical="center" wrapText="1"/>
    </xf>
    <xf numFmtId="0" fontId="77" fillId="0" borderId="14" xfId="5" applyFont="1" applyBorder="1" applyAlignment="1">
      <alignment vertical="center" wrapText="1"/>
    </xf>
    <xf numFmtId="0" fontId="72" fillId="0" borderId="14" xfId="643" applyFont="1" applyBorder="1" applyAlignment="1">
      <alignment vertical="center" wrapText="1"/>
    </xf>
    <xf numFmtId="3" fontId="72" fillId="0" borderId="0" xfId="7" applyNumberFormat="1" applyFont="1" applyAlignment="1">
      <alignment vertical="top" wrapText="1"/>
    </xf>
    <xf numFmtId="0" fontId="77" fillId="0" borderId="14" xfId="59" applyFont="1" applyBorder="1" applyAlignment="1">
      <alignment horizontal="right" vertical="center" wrapText="1"/>
    </xf>
    <xf numFmtId="0" fontId="77" fillId="0" borderId="14" xfId="8" applyFont="1" applyBorder="1" applyAlignment="1">
      <alignment horizontal="right" vertical="center"/>
    </xf>
    <xf numFmtId="0" fontId="83" fillId="0" borderId="28" xfId="7" applyFont="1" applyBorder="1" applyAlignment="1">
      <alignment vertical="center" wrapText="1"/>
    </xf>
    <xf numFmtId="0" fontId="91" fillId="0" borderId="14" xfId="6" applyFont="1" applyBorder="1" applyAlignment="1">
      <alignment horizontal="center" vertical="center" wrapText="1" readingOrder="1"/>
    </xf>
    <xf numFmtId="0" fontId="90" fillId="0" borderId="14" xfId="5" applyFont="1" applyBorder="1" applyAlignment="1">
      <alignment vertical="center" wrapText="1"/>
    </xf>
    <xf numFmtId="0" fontId="91" fillId="0" borderId="14" xfId="5" applyFont="1" applyBorder="1" applyAlignment="1">
      <alignment horizontal="center" vertical="center" wrapText="1"/>
    </xf>
    <xf numFmtId="3" fontId="91" fillId="0" borderId="14" xfId="2" applyNumberFormat="1" applyFont="1" applyFill="1" applyBorder="1" applyAlignment="1">
      <alignment horizontal="center" wrapText="1"/>
    </xf>
    <xf numFmtId="0" fontId="89" fillId="0" borderId="14" xfId="7" applyFont="1" applyBorder="1" applyAlignment="1">
      <alignment vertical="center" wrapText="1"/>
    </xf>
    <xf numFmtId="0" fontId="71" fillId="0" borderId="14" xfId="7" applyFont="1" applyBorder="1" applyAlignment="1">
      <alignment vertical="center" wrapText="1"/>
    </xf>
    <xf numFmtId="0" fontId="71" fillId="0" borderId="14" xfId="7" applyFont="1" applyBorder="1" applyAlignment="1">
      <alignment horizontal="left" vertical="center" wrapText="1"/>
    </xf>
    <xf numFmtId="0" fontId="76" fillId="0" borderId="14" xfId="7" applyFont="1" applyBorder="1" applyAlignment="1">
      <alignment horizontal="center" vertical="center"/>
    </xf>
    <xf numFmtId="3" fontId="76" fillId="0" borderId="14" xfId="7" applyNumberFormat="1" applyFont="1" applyBorder="1" applyAlignment="1">
      <alignment horizontal="center" vertical="center"/>
    </xf>
    <xf numFmtId="3" fontId="77" fillId="0" borderId="14" xfId="7" applyNumberFormat="1" applyFont="1" applyBorder="1" applyAlignment="1">
      <alignment horizontal="center" vertical="center" wrapText="1"/>
    </xf>
    <xf numFmtId="3" fontId="77" fillId="0" borderId="14" xfId="8" applyNumberFormat="1" applyFont="1" applyBorder="1" applyAlignment="1">
      <alignment horizontal="center" vertical="center"/>
    </xf>
    <xf numFmtId="0" fontId="77" fillId="0" borderId="14" xfId="5" applyFont="1" applyBorder="1" applyAlignment="1">
      <alignment vertical="center"/>
    </xf>
    <xf numFmtId="0" fontId="77" fillId="0" borderId="14" xfId="6" applyFont="1" applyBorder="1" applyAlignment="1">
      <alignment horizontal="right" vertical="center" wrapText="1" readingOrder="2"/>
    </xf>
    <xf numFmtId="0" fontId="83" fillId="0" borderId="30" xfId="7" applyFont="1" applyBorder="1" applyAlignment="1">
      <alignment vertical="center" wrapText="1"/>
    </xf>
    <xf numFmtId="0" fontId="76" fillId="0" borderId="14" xfId="7" applyFont="1" applyBorder="1" applyAlignment="1">
      <alignment horizontal="center" vertical="center" wrapText="1"/>
    </xf>
    <xf numFmtId="0" fontId="72" fillId="0" borderId="14" xfId="6" applyFont="1" applyBorder="1" applyAlignment="1">
      <alignment horizontal="right" vertical="center"/>
    </xf>
    <xf numFmtId="4" fontId="71" fillId="0" borderId="14" xfId="4" applyNumberFormat="1" applyFont="1" applyFill="1" applyBorder="1" applyAlignment="1">
      <alignment horizontal="left" vertical="center" wrapText="1"/>
    </xf>
    <xf numFmtId="0" fontId="89" fillId="0" borderId="24" xfId="8" applyFont="1" applyBorder="1" applyAlignment="1">
      <alignment vertical="center"/>
    </xf>
    <xf numFmtId="0" fontId="86" fillId="0" borderId="14" xfId="647" applyFont="1" applyBorder="1" applyAlignment="1">
      <alignment horizontal="center" vertical="center"/>
    </xf>
    <xf numFmtId="3" fontId="86" fillId="0" borderId="14" xfId="666" applyNumberFormat="1" applyFont="1" applyBorder="1" applyAlignment="1">
      <alignment horizontal="center" vertical="center"/>
    </xf>
    <xf numFmtId="4" fontId="86" fillId="0" borderId="14" xfId="5" applyNumberFormat="1" applyFont="1" applyBorder="1" applyAlignment="1">
      <alignment horizontal="center" vertical="center" wrapText="1"/>
    </xf>
    <xf numFmtId="0" fontId="89" fillId="0" borderId="26" xfId="667" applyFont="1" applyBorder="1" applyAlignment="1">
      <alignment horizontal="left" vertical="center" wrapText="1"/>
    </xf>
    <xf numFmtId="0" fontId="84" fillId="0" borderId="14" xfId="667" applyFont="1" applyBorder="1" applyAlignment="1">
      <alignment horizontal="center" vertical="center" wrapText="1"/>
    </xf>
    <xf numFmtId="0" fontId="71" fillId="0" borderId="43" xfId="7" applyFont="1" applyBorder="1" applyAlignment="1">
      <alignment wrapText="1"/>
    </xf>
    <xf numFmtId="0" fontId="71" fillId="0" borderId="30" xfId="7" applyFont="1" applyBorder="1" applyAlignment="1">
      <alignment wrapText="1"/>
    </xf>
    <xf numFmtId="49" fontId="71" fillId="0" borderId="14" xfId="667" quotePrefix="1" applyNumberFormat="1" applyFont="1" applyBorder="1" applyAlignment="1">
      <alignment horizontal="center" vertical="center" wrapText="1"/>
    </xf>
    <xf numFmtId="0" fontId="89" fillId="0" borderId="24" xfId="5" applyFont="1" applyBorder="1" applyAlignment="1">
      <alignment vertical="center" wrapText="1"/>
    </xf>
    <xf numFmtId="0" fontId="85" fillId="0" borderId="14" xfId="6" applyFont="1" applyBorder="1" applyAlignment="1">
      <alignment horizontal="center" vertical="center"/>
    </xf>
    <xf numFmtId="4" fontId="85" fillId="0" borderId="14" xfId="5" applyNumberFormat="1" applyFont="1" applyBorder="1" applyAlignment="1">
      <alignment horizontal="center" vertical="center" wrapText="1"/>
    </xf>
    <xf numFmtId="0" fontId="89" fillId="0" borderId="14" xfId="6" applyFont="1" applyBorder="1" applyAlignment="1">
      <alignment horizontal="left" vertical="center" wrapText="1"/>
    </xf>
    <xf numFmtId="49" fontId="84" fillId="0" borderId="14" xfId="667" quotePrefix="1" applyNumberFormat="1" applyFont="1" applyBorder="1" applyAlignment="1">
      <alignment horizontal="center" vertical="center" wrapText="1"/>
    </xf>
    <xf numFmtId="2" fontId="71" fillId="0" borderId="43" xfId="7" applyNumberFormat="1" applyFont="1" applyBorder="1" applyAlignment="1">
      <alignment wrapText="1"/>
    </xf>
    <xf numFmtId="0" fontId="71" fillId="0" borderId="24" xfId="647" applyFont="1" applyBorder="1" applyAlignment="1">
      <alignment vertical="center"/>
    </xf>
    <xf numFmtId="0" fontId="71" fillId="0" borderId="14" xfId="6" applyFont="1" applyBorder="1" applyAlignment="1">
      <alignment horizontal="center" vertical="center"/>
    </xf>
    <xf numFmtId="4" fontId="71" fillId="0" borderId="14" xfId="5" applyNumberFormat="1" applyFont="1" applyBorder="1" applyAlignment="1">
      <alignment horizontal="center" vertical="center" wrapText="1"/>
    </xf>
    <xf numFmtId="0" fontId="71" fillId="0" borderId="26" xfId="647" applyFont="1" applyBorder="1" applyAlignment="1">
      <alignment horizontal="left" vertical="center" wrapText="1"/>
    </xf>
    <xf numFmtId="3" fontId="92" fillId="0" borderId="27" xfId="666" applyNumberFormat="1" applyFont="1" applyBorder="1" applyAlignment="1">
      <alignment horizontal="center" vertical="center"/>
    </xf>
    <xf numFmtId="0" fontId="92" fillId="0" borderId="27" xfId="666" applyFont="1" applyBorder="1" applyAlignment="1">
      <alignment horizontal="center" vertical="center"/>
    </xf>
    <xf numFmtId="0" fontId="86" fillId="0" borderId="14" xfId="6" applyFont="1" applyBorder="1" applyAlignment="1">
      <alignment horizontal="center" vertical="center"/>
    </xf>
    <xf numFmtId="3" fontId="86" fillId="0" borderId="14" xfId="6" applyNumberFormat="1" applyFont="1" applyBorder="1" applyAlignment="1">
      <alignment horizontal="center" vertical="center"/>
    </xf>
    <xf numFmtId="0" fontId="71" fillId="0" borderId="14" xfId="6" applyFont="1" applyBorder="1" applyAlignment="1">
      <alignment horizontal="right" vertical="center" wrapText="1"/>
    </xf>
    <xf numFmtId="3" fontId="71" fillId="0" borderId="14" xfId="6" applyNumberFormat="1" applyFont="1" applyBorder="1" applyAlignment="1">
      <alignment horizontal="center" vertical="center"/>
    </xf>
    <xf numFmtId="3" fontId="86" fillId="0" borderId="14" xfId="5" applyNumberFormat="1" applyFont="1" applyBorder="1" applyAlignment="1">
      <alignment horizontal="center" vertical="center" wrapText="1"/>
    </xf>
    <xf numFmtId="0" fontId="71" fillId="0" borderId="24" xfId="5" applyFont="1" applyBorder="1" applyAlignment="1">
      <alignment horizontal="right" vertical="center" wrapText="1"/>
    </xf>
    <xf numFmtId="0" fontId="71" fillId="0" borderId="24" xfId="647" applyFont="1" applyBorder="1" applyAlignment="1">
      <alignment horizontal="right" vertical="center"/>
    </xf>
    <xf numFmtId="0" fontId="71" fillId="0" borderId="14" xfId="7" applyFont="1" applyBorder="1" applyAlignment="1">
      <alignment horizontal="left" vertical="center"/>
    </xf>
    <xf numFmtId="0" fontId="90" fillId="0" borderId="24" xfId="7" applyFont="1" applyBorder="1" applyAlignment="1">
      <alignment vertical="center"/>
    </xf>
    <xf numFmtId="0" fontId="90" fillId="0" borderId="26" xfId="7" applyFont="1" applyBorder="1" applyAlignment="1">
      <alignment horizontal="left" vertical="center" wrapText="1"/>
    </xf>
    <xf numFmtId="0" fontId="89" fillId="0" borderId="14" xfId="5" applyFont="1" applyBorder="1" applyAlignment="1">
      <alignment vertical="center" wrapText="1"/>
    </xf>
    <xf numFmtId="0" fontId="71" fillId="0" borderId="14" xfId="647" applyFont="1" applyBorder="1" applyAlignment="1">
      <alignment vertical="center" wrapText="1"/>
    </xf>
    <xf numFmtId="3" fontId="92" fillId="0" borderId="15" xfId="666" applyNumberFormat="1" applyFont="1" applyBorder="1" applyAlignment="1">
      <alignment horizontal="center" vertical="center"/>
    </xf>
    <xf numFmtId="0" fontId="92" fillId="0" borderId="15" xfId="666" applyFont="1" applyBorder="1" applyAlignment="1">
      <alignment horizontal="center" vertical="center"/>
    </xf>
    <xf numFmtId="49" fontId="84" fillId="0" borderId="14" xfId="5" quotePrefix="1" applyNumberFormat="1" applyFont="1" applyBorder="1" applyAlignment="1">
      <alignment horizontal="center" vertical="center" wrapText="1"/>
    </xf>
    <xf numFmtId="0" fontId="85" fillId="0" borderId="14" xfId="6" applyFont="1" applyBorder="1" applyAlignment="1">
      <alignment vertical="center"/>
    </xf>
    <xf numFmtId="0" fontId="85" fillId="0" borderId="14" xfId="6" applyFont="1" applyBorder="1" applyAlignment="1">
      <alignment horizontal="left" vertical="center" wrapText="1"/>
    </xf>
    <xf numFmtId="0" fontId="71" fillId="0" borderId="14" xfId="6" applyFont="1" applyBorder="1" applyAlignment="1">
      <alignment vertical="center"/>
    </xf>
    <xf numFmtId="0" fontId="71" fillId="0" borderId="15" xfId="7" applyFont="1" applyBorder="1" applyAlignment="1">
      <alignment wrapText="1"/>
    </xf>
    <xf numFmtId="0" fontId="71" fillId="0" borderId="14" xfId="647" applyFont="1" applyBorder="1" applyAlignment="1">
      <alignment vertical="center" wrapText="1" shrinkToFit="1"/>
    </xf>
    <xf numFmtId="0" fontId="71" fillId="0" borderId="30" xfId="7" applyFont="1" applyBorder="1"/>
    <xf numFmtId="0" fontId="91" fillId="0" borderId="14" xfId="7" applyFont="1" applyBorder="1" applyAlignment="1">
      <alignment horizontal="left" vertical="center"/>
    </xf>
    <xf numFmtId="0" fontId="71" fillId="0" borderId="14" xfId="648" applyFont="1" applyBorder="1" applyAlignment="1">
      <alignment horizontal="center" vertical="center"/>
    </xf>
    <xf numFmtId="0" fontId="84" fillId="0" borderId="14" xfId="5" applyFont="1" applyBorder="1" applyAlignment="1">
      <alignment horizontal="center" vertical="center" wrapText="1"/>
    </xf>
    <xf numFmtId="0" fontId="71" fillId="0" borderId="14" xfId="6" applyFont="1" applyBorder="1" applyAlignment="1">
      <alignment vertical="center" wrapText="1"/>
    </xf>
    <xf numFmtId="0" fontId="71" fillId="0" borderId="30" xfId="7" applyFont="1" applyBorder="1" applyAlignment="1">
      <alignment vertical="center" wrapText="1"/>
    </xf>
    <xf numFmtId="0" fontId="71" fillId="0" borderId="14" xfId="647" applyFont="1" applyBorder="1" applyAlignment="1">
      <alignment horizontal="center" vertical="center"/>
    </xf>
    <xf numFmtId="3" fontId="71" fillId="0" borderId="14" xfId="666" applyNumberFormat="1" applyFont="1" applyBorder="1" applyAlignment="1">
      <alignment horizontal="center" vertical="center"/>
    </xf>
    <xf numFmtId="0" fontId="71" fillId="0" borderId="14" xfId="667" applyFont="1" applyBorder="1" applyAlignment="1">
      <alignment vertical="center" wrapText="1" readingOrder="2"/>
    </xf>
    <xf numFmtId="3" fontId="71" fillId="0" borderId="14" xfId="648" applyNumberFormat="1" applyFont="1" applyBorder="1" applyAlignment="1">
      <alignment horizontal="center" vertical="center"/>
    </xf>
    <xf numFmtId="0" fontId="71" fillId="0" borderId="14" xfId="667" applyFont="1" applyBorder="1" applyAlignment="1">
      <alignment horizontal="left" vertical="center" wrapText="1" readingOrder="2"/>
    </xf>
    <xf numFmtId="2" fontId="71" fillId="0" borderId="43" xfId="7" applyNumberFormat="1" applyFont="1" applyBorder="1" applyAlignment="1">
      <alignment vertical="center" wrapText="1"/>
    </xf>
    <xf numFmtId="0" fontId="71" fillId="0" borderId="30" xfId="7" applyFont="1" applyBorder="1" applyAlignment="1">
      <alignment vertical="center"/>
    </xf>
    <xf numFmtId="0" fontId="71" fillId="0" borderId="45" xfId="5" applyFont="1" applyBorder="1" applyAlignment="1">
      <alignment horizontal="center" vertical="center" wrapText="1"/>
    </xf>
    <xf numFmtId="0" fontId="71" fillId="0" borderId="21" xfId="7" applyFont="1" applyBorder="1" applyAlignment="1">
      <alignment horizontal="left" vertical="center"/>
    </xf>
    <xf numFmtId="0" fontId="50" fillId="0" borderId="0" xfId="7" applyAlignment="1">
      <alignment wrapText="1"/>
    </xf>
    <xf numFmtId="0" fontId="50" fillId="0" borderId="0" xfId="7"/>
    <xf numFmtId="0" fontId="74" fillId="24" borderId="14" xfId="7" applyFont="1" applyFill="1" applyBorder="1" applyAlignment="1">
      <alignment horizontal="center" vertical="center"/>
    </xf>
    <xf numFmtId="0" fontId="72" fillId="24" borderId="30" xfId="7" applyFont="1" applyFill="1" applyBorder="1" applyAlignment="1">
      <alignment vertical="center"/>
    </xf>
    <xf numFmtId="0" fontId="89" fillId="0" borderId="14" xfId="6" applyFont="1" applyBorder="1" applyAlignment="1">
      <alignment vertical="center"/>
    </xf>
    <xf numFmtId="0" fontId="89" fillId="0" borderId="14" xfId="6" applyFont="1" applyBorder="1" applyAlignment="1">
      <alignment horizontal="center" vertical="center"/>
    </xf>
    <xf numFmtId="4" fontId="89" fillId="0" borderId="14" xfId="5" applyNumberFormat="1" applyFont="1" applyBorder="1" applyAlignment="1">
      <alignment horizontal="center" vertical="center" wrapText="1"/>
    </xf>
    <xf numFmtId="0" fontId="89" fillId="0" borderId="14" xfId="6" applyFont="1" applyBorder="1" applyAlignment="1">
      <alignment vertical="center" wrapText="1"/>
    </xf>
    <xf numFmtId="0" fontId="89" fillId="0" borderId="14" xfId="6" applyFont="1" applyBorder="1" applyAlignment="1">
      <alignment horizontal="left" vertical="center"/>
    </xf>
    <xf numFmtId="0" fontId="96" fillId="0" borderId="14" xfId="647" applyFont="1" applyBorder="1" applyAlignment="1">
      <alignment horizontal="center" vertical="center"/>
    </xf>
    <xf numFmtId="3" fontId="96" fillId="0" borderId="14" xfId="666" applyNumberFormat="1" applyFont="1" applyBorder="1" applyAlignment="1">
      <alignment horizontal="center" vertical="center"/>
    </xf>
    <xf numFmtId="4" fontId="96" fillId="0" borderId="14" xfId="5" applyNumberFormat="1" applyFont="1" applyBorder="1" applyAlignment="1">
      <alignment horizontal="center" vertical="center" wrapText="1"/>
    </xf>
    <xf numFmtId="3" fontId="90" fillId="0" borderId="21" xfId="4" applyNumberFormat="1" applyFont="1" applyFill="1" applyBorder="1" applyAlignment="1">
      <alignment horizontal="center" vertical="center"/>
    </xf>
    <xf numFmtId="0" fontId="72" fillId="25" borderId="30" xfId="7" applyFont="1" applyFill="1" applyBorder="1"/>
    <xf numFmtId="3" fontId="75" fillId="25" borderId="26" xfId="8" applyNumberFormat="1" applyFont="1" applyFill="1" applyBorder="1" applyAlignment="1">
      <alignment vertical="center" wrapText="1"/>
    </xf>
    <xf numFmtId="3" fontId="75" fillId="25" borderId="25" xfId="8" applyNumberFormat="1" applyFont="1" applyFill="1" applyBorder="1" applyAlignment="1">
      <alignment horizontal="center" vertical="center" wrapText="1"/>
    </xf>
    <xf numFmtId="0" fontId="74" fillId="25" borderId="25" xfId="8" applyFont="1" applyFill="1" applyBorder="1" applyAlignment="1">
      <alignment vertical="center"/>
    </xf>
    <xf numFmtId="0" fontId="74" fillId="25" borderId="24" xfId="8" applyFont="1" applyFill="1" applyBorder="1" applyAlignment="1">
      <alignment vertical="center"/>
    </xf>
    <xf numFmtId="0" fontId="72" fillId="25" borderId="0" xfId="7" applyFont="1" applyFill="1"/>
    <xf numFmtId="3" fontId="75" fillId="25" borderId="14" xfId="8" applyNumberFormat="1" applyFont="1" applyFill="1" applyBorder="1" applyAlignment="1">
      <alignment vertical="center" wrapText="1"/>
    </xf>
    <xf numFmtId="3" fontId="75" fillId="25" borderId="14" xfId="8" applyNumberFormat="1" applyFont="1" applyFill="1" applyBorder="1" applyAlignment="1">
      <alignment horizontal="center" vertical="center" wrapText="1"/>
    </xf>
    <xf numFmtId="3" fontId="72" fillId="0" borderId="15" xfId="1" applyNumberFormat="1" applyFont="1" applyFill="1" applyBorder="1" applyAlignment="1">
      <alignment horizontal="center" vertical="center"/>
    </xf>
    <xf numFmtId="0" fontId="72" fillId="26" borderId="14" xfId="5" applyFont="1" applyFill="1" applyBorder="1" applyAlignment="1">
      <alignment horizontal="center" vertical="center" wrapText="1"/>
    </xf>
    <xf numFmtId="0" fontId="72" fillId="26" borderId="14" xfId="7" applyFont="1" applyFill="1" applyBorder="1" applyAlignment="1">
      <alignment horizontal="right" vertical="center" wrapText="1"/>
    </xf>
    <xf numFmtId="0" fontId="72" fillId="26" borderId="14" xfId="7" applyFont="1" applyFill="1" applyBorder="1" applyAlignment="1">
      <alignment horizontal="center" vertical="center" wrapText="1"/>
    </xf>
    <xf numFmtId="3" fontId="72" fillId="26" borderId="14" xfId="7" applyNumberFormat="1" applyFont="1" applyFill="1" applyBorder="1" applyAlignment="1">
      <alignment horizontal="center" vertical="center" wrapText="1"/>
    </xf>
    <xf numFmtId="3" fontId="72" fillId="26" borderId="14" xfId="4" applyNumberFormat="1" applyFont="1" applyFill="1" applyBorder="1" applyAlignment="1">
      <alignment horizontal="center" vertical="center" wrapText="1"/>
    </xf>
    <xf numFmtId="0" fontId="72" fillId="26" borderId="14" xfId="5" applyFont="1" applyFill="1" applyBorder="1" applyAlignment="1">
      <alignment horizontal="left" vertical="center" wrapText="1"/>
    </xf>
    <xf numFmtId="0" fontId="72" fillId="26" borderId="30" xfId="7" applyFont="1" applyFill="1" applyBorder="1" applyAlignment="1">
      <alignment vertical="center"/>
    </xf>
    <xf numFmtId="43" fontId="72" fillId="0" borderId="15" xfId="1" applyFont="1" applyFill="1" applyBorder="1" applyAlignment="1">
      <alignment horizontal="center" vertical="center" wrapText="1"/>
    </xf>
    <xf numFmtId="0" fontId="72" fillId="27" borderId="14" xfId="7" applyFont="1" applyFill="1" applyBorder="1" applyAlignment="1">
      <alignment horizontal="center" vertical="center" wrapText="1"/>
    </xf>
    <xf numFmtId="0" fontId="77" fillId="27" borderId="14" xfId="5" applyFont="1" applyFill="1" applyBorder="1" applyAlignment="1">
      <alignment horizontal="right" vertical="center" wrapText="1"/>
    </xf>
    <xf numFmtId="0" fontId="83" fillId="27" borderId="14" xfId="7" applyFont="1" applyFill="1" applyBorder="1" applyAlignment="1">
      <alignment horizontal="center" vertical="center" wrapText="1"/>
    </xf>
    <xf numFmtId="3" fontId="83" fillId="27" borderId="14" xfId="2" applyNumberFormat="1" applyFont="1" applyFill="1" applyBorder="1" applyAlignment="1">
      <alignment horizontal="center" vertical="center" wrapText="1"/>
    </xf>
    <xf numFmtId="3" fontId="83" fillId="27" borderId="14" xfId="4" applyNumberFormat="1" applyFont="1" applyFill="1" applyBorder="1" applyAlignment="1">
      <alignment horizontal="center" vertical="center" wrapText="1"/>
    </xf>
    <xf numFmtId="3" fontId="72" fillId="27" borderId="14" xfId="5" applyNumberFormat="1" applyFont="1" applyFill="1" applyBorder="1" applyAlignment="1">
      <alignment horizontal="center" vertical="center" wrapText="1"/>
    </xf>
    <xf numFmtId="0" fontId="77" fillId="27" borderId="14" xfId="7" applyFont="1" applyFill="1" applyBorder="1" applyAlignment="1">
      <alignment vertical="center" wrapText="1"/>
    </xf>
    <xf numFmtId="0" fontId="72" fillId="27" borderId="14" xfId="6" applyFont="1" applyFill="1" applyBorder="1" applyAlignment="1">
      <alignment horizontal="center" vertical="center" wrapText="1" readingOrder="1"/>
    </xf>
    <xf numFmtId="0" fontId="72" fillId="27" borderId="14" xfId="5" applyFont="1" applyFill="1" applyBorder="1" applyAlignment="1">
      <alignment horizontal="right" vertical="center" wrapText="1"/>
    </xf>
    <xf numFmtId="3" fontId="72" fillId="27" borderId="14" xfId="646" applyNumberFormat="1" applyFont="1" applyFill="1" applyBorder="1" applyAlignment="1">
      <alignment horizontal="center" vertical="center"/>
    </xf>
    <xf numFmtId="3" fontId="72" fillId="27" borderId="14" xfId="7" applyNumberFormat="1" applyFont="1" applyFill="1" applyBorder="1" applyAlignment="1">
      <alignment horizontal="center" vertical="center" wrapText="1"/>
    </xf>
    <xf numFmtId="0" fontId="72" fillId="27" borderId="14" xfId="6" applyFont="1" applyFill="1" applyBorder="1" applyAlignment="1">
      <alignment horizontal="left" vertical="center" wrapText="1"/>
    </xf>
    <xf numFmtId="0" fontId="72" fillId="27" borderId="14" xfId="5" applyFont="1" applyFill="1" applyBorder="1" applyAlignment="1">
      <alignment vertical="center" wrapText="1"/>
    </xf>
    <xf numFmtId="0" fontId="72" fillId="27" borderId="14" xfId="7" applyFont="1" applyFill="1" applyBorder="1" applyAlignment="1">
      <alignment vertical="center" wrapText="1"/>
    </xf>
    <xf numFmtId="0" fontId="72" fillId="27" borderId="14" xfId="6" applyFont="1" applyFill="1" applyBorder="1" applyAlignment="1">
      <alignment horizontal="right" vertical="center" wrapText="1"/>
    </xf>
    <xf numFmtId="3" fontId="71" fillId="27" borderId="14" xfId="7" applyNumberFormat="1" applyFont="1" applyFill="1" applyBorder="1" applyAlignment="1">
      <alignment horizontal="center" vertical="center" wrapText="1"/>
    </xf>
    <xf numFmtId="3" fontId="72" fillId="27" borderId="14" xfId="4" applyNumberFormat="1" applyFont="1" applyFill="1" applyBorder="1" applyAlignment="1">
      <alignment horizontal="center" vertical="center" wrapText="1"/>
    </xf>
    <xf numFmtId="0" fontId="72" fillId="27" borderId="14" xfId="6" applyFont="1" applyFill="1" applyBorder="1" applyAlignment="1">
      <alignment vertical="center" wrapText="1"/>
    </xf>
    <xf numFmtId="166" fontId="72" fillId="27" borderId="14" xfId="7" applyNumberFormat="1" applyFont="1" applyFill="1" applyBorder="1" applyAlignment="1">
      <alignment horizontal="center" vertical="center" wrapText="1"/>
    </xf>
    <xf numFmtId="0" fontId="98" fillId="0" borderId="14" xfId="5" applyFont="1" applyBorder="1" applyAlignment="1">
      <alignment horizontal="right" vertical="center" wrapText="1"/>
    </xf>
    <xf numFmtId="0" fontId="34" fillId="0" borderId="0" xfId="668" applyAlignment="1">
      <alignment horizontal="center" vertical="center"/>
    </xf>
    <xf numFmtId="0" fontId="34" fillId="0" borderId="0" xfId="668"/>
    <xf numFmtId="3" fontId="72" fillId="31" borderId="14" xfId="7" applyNumberFormat="1" applyFont="1" applyFill="1" applyBorder="1" applyAlignment="1">
      <alignment horizontal="center" vertical="center" wrapText="1"/>
    </xf>
    <xf numFmtId="3" fontId="71" fillId="31" borderId="14" xfId="7" applyNumberFormat="1" applyFont="1" applyFill="1" applyBorder="1" applyAlignment="1">
      <alignment horizontal="center" vertical="center" wrapText="1"/>
    </xf>
    <xf numFmtId="166" fontId="72" fillId="31" borderId="14" xfId="7" applyNumberFormat="1" applyFont="1" applyFill="1" applyBorder="1" applyAlignment="1">
      <alignment horizontal="center" vertical="center" wrapText="1"/>
    </xf>
    <xf numFmtId="0" fontId="71" fillId="31" borderId="14" xfId="5" applyFont="1" applyFill="1" applyBorder="1" applyAlignment="1">
      <alignment horizontal="right" vertical="center" wrapText="1"/>
    </xf>
    <xf numFmtId="0" fontId="72" fillId="31" borderId="14" xfId="7" applyFont="1" applyFill="1" applyBorder="1" applyAlignment="1">
      <alignment horizontal="center" vertical="center"/>
    </xf>
    <xf numFmtId="3" fontId="72" fillId="31" borderId="14" xfId="646" applyNumberFormat="1" applyFont="1" applyFill="1" applyBorder="1" applyAlignment="1">
      <alignment horizontal="center" vertical="center"/>
    </xf>
    <xf numFmtId="3" fontId="72" fillId="31" borderId="14" xfId="5" applyNumberFormat="1" applyFont="1" applyFill="1" applyBorder="1" applyAlignment="1">
      <alignment horizontal="center" vertical="center" wrapText="1"/>
    </xf>
    <xf numFmtId="0" fontId="72" fillId="31" borderId="14" xfId="5" applyFont="1" applyFill="1" applyBorder="1" applyAlignment="1">
      <alignment vertical="center" wrapText="1"/>
    </xf>
    <xf numFmtId="0" fontId="83" fillId="31" borderId="0" xfId="7" applyFont="1" applyFill="1" applyAlignment="1">
      <alignment vertical="top" wrapText="1"/>
    </xf>
    <xf numFmtId="0" fontId="72" fillId="31" borderId="14" xfId="7" applyFont="1" applyFill="1" applyBorder="1" applyAlignment="1">
      <alignment horizontal="center" vertical="center" wrapText="1"/>
    </xf>
    <xf numFmtId="0" fontId="72" fillId="31" borderId="14" xfId="6" applyFont="1" applyFill="1" applyBorder="1" applyAlignment="1">
      <alignment horizontal="center" vertical="center" wrapText="1" readingOrder="1"/>
    </xf>
    <xf numFmtId="0" fontId="71" fillId="31" borderId="14" xfId="6" applyFont="1" applyFill="1" applyBorder="1" applyAlignment="1">
      <alignment horizontal="right" vertical="center" wrapText="1"/>
    </xf>
    <xf numFmtId="3" fontId="72" fillId="31" borderId="14" xfId="4" applyNumberFormat="1" applyFont="1" applyFill="1" applyBorder="1" applyAlignment="1">
      <alignment horizontal="center" vertical="center" wrapText="1"/>
    </xf>
    <xf numFmtId="0" fontId="71" fillId="31" borderId="14" xfId="6" applyFont="1" applyFill="1" applyBorder="1" applyAlignment="1">
      <alignment vertical="center" wrapText="1"/>
    </xf>
    <xf numFmtId="0" fontId="72" fillId="31" borderId="0" xfId="7" applyFont="1" applyFill="1" applyAlignment="1">
      <alignment vertical="center" wrapText="1"/>
    </xf>
    <xf numFmtId="0" fontId="72" fillId="31" borderId="14" xfId="6" applyFont="1" applyFill="1" applyBorder="1" applyAlignment="1">
      <alignment horizontal="right" vertical="center" wrapText="1"/>
    </xf>
    <xf numFmtId="0" fontId="72" fillId="31" borderId="14" xfId="6" applyFont="1" applyFill="1" applyBorder="1" applyAlignment="1">
      <alignment horizontal="left" vertical="center" wrapText="1"/>
    </xf>
    <xf numFmtId="0" fontId="72" fillId="31" borderId="14" xfId="5" applyFont="1" applyFill="1" applyBorder="1" applyAlignment="1">
      <alignment horizontal="right" vertical="center" wrapText="1"/>
    </xf>
    <xf numFmtId="0" fontId="72" fillId="31" borderId="14" xfId="7" applyFont="1" applyFill="1" applyBorder="1" applyAlignment="1">
      <alignment vertical="center" wrapText="1"/>
    </xf>
    <xf numFmtId="0" fontId="71" fillId="31" borderId="14" xfId="5" applyFont="1" applyFill="1" applyBorder="1" applyAlignment="1">
      <alignment vertical="center" wrapText="1"/>
    </xf>
    <xf numFmtId="0" fontId="71" fillId="31" borderId="14" xfId="6" applyFont="1" applyFill="1" applyBorder="1" applyAlignment="1">
      <alignment horizontal="left" vertical="center" wrapText="1"/>
    </xf>
    <xf numFmtId="0" fontId="34" fillId="0" borderId="0" xfId="0" applyFont="1" applyAlignment="1">
      <alignment horizontal="center" vertical="center"/>
    </xf>
    <xf numFmtId="0" fontId="34" fillId="0" borderId="0" xfId="668" applyAlignment="1">
      <alignment horizontal="center" vertical="center" wrapText="1"/>
    </xf>
    <xf numFmtId="0" fontId="34" fillId="31" borderId="0" xfId="668" applyFill="1" applyAlignment="1">
      <alignment horizontal="center" vertical="center"/>
    </xf>
    <xf numFmtId="0" fontId="97" fillId="30" borderId="0" xfId="668" applyFont="1" applyFill="1" applyAlignment="1">
      <alignment horizontal="center" vertical="center"/>
    </xf>
    <xf numFmtId="0" fontId="97" fillId="30" borderId="47" xfId="668" applyFont="1" applyFill="1" applyBorder="1" applyAlignment="1">
      <alignment horizontal="center" vertical="center"/>
    </xf>
    <xf numFmtId="0" fontId="34" fillId="29" borderId="48" xfId="668" applyFill="1" applyBorder="1" applyAlignment="1">
      <alignment horizontal="center" vertical="center"/>
    </xf>
    <xf numFmtId="0" fontId="34" fillId="29" borderId="46" xfId="668" applyFill="1" applyBorder="1" applyAlignment="1">
      <alignment horizontal="center" vertical="center"/>
    </xf>
    <xf numFmtId="0" fontId="34" fillId="28" borderId="49" xfId="668" applyFill="1" applyBorder="1" applyAlignment="1">
      <alignment horizontal="center" vertical="center"/>
    </xf>
    <xf numFmtId="0" fontId="34" fillId="28" borderId="50" xfId="668" applyFill="1" applyBorder="1" applyAlignment="1">
      <alignment horizontal="center" vertical="center"/>
    </xf>
    <xf numFmtId="0" fontId="34" fillId="29" borderId="49" xfId="668" applyFill="1" applyBorder="1" applyAlignment="1">
      <alignment horizontal="center" vertical="center"/>
    </xf>
    <xf numFmtId="0" fontId="34" fillId="29" borderId="50" xfId="668" applyFill="1" applyBorder="1" applyAlignment="1">
      <alignment horizontal="center" vertical="center"/>
    </xf>
    <xf numFmtId="0" fontId="97" fillId="30" borderId="48" xfId="0" applyFont="1" applyFill="1" applyBorder="1" applyAlignment="1">
      <alignment horizontal="center" vertical="center"/>
    </xf>
    <xf numFmtId="0" fontId="97" fillId="30" borderId="46" xfId="0" applyFont="1" applyFill="1" applyBorder="1" applyAlignment="1">
      <alignment horizontal="center" vertical="center"/>
    </xf>
    <xf numFmtId="4" fontId="74" fillId="0" borderId="41" xfId="8" applyNumberFormat="1" applyFont="1" applyBorder="1" applyAlignment="1">
      <alignment vertical="center"/>
    </xf>
    <xf numFmtId="4" fontId="74" fillId="0" borderId="42" xfId="1" applyNumberFormat="1" applyFont="1" applyFill="1" applyBorder="1" applyAlignment="1">
      <alignment horizontal="left" vertical="center"/>
    </xf>
    <xf numFmtId="0" fontId="100" fillId="0" borderId="0" xfId="669" applyFont="1">
      <alignment vertical="center"/>
    </xf>
    <xf numFmtId="164" fontId="103" fillId="0" borderId="0" xfId="670" applyFont="1" applyAlignment="1">
      <alignment vertical="center"/>
      <protection locked="0"/>
    </xf>
    <xf numFmtId="0" fontId="104" fillId="33" borderId="51" xfId="669" applyFont="1" applyFill="1" applyBorder="1" applyAlignment="1">
      <alignment vertical="center" wrapText="1"/>
    </xf>
    <xf numFmtId="0" fontId="104" fillId="33" borderId="52" xfId="669" applyFont="1" applyFill="1" applyBorder="1" applyAlignment="1">
      <alignment vertical="center" wrapText="1"/>
    </xf>
    <xf numFmtId="0" fontId="104" fillId="33" borderId="53" xfId="669" applyFont="1" applyFill="1" applyBorder="1" applyAlignment="1">
      <alignment vertical="center" wrapText="1"/>
    </xf>
    <xf numFmtId="0" fontId="115" fillId="0" borderId="0" xfId="669" applyFont="1">
      <alignment vertical="center"/>
    </xf>
    <xf numFmtId="0" fontId="115" fillId="0" borderId="0" xfId="669" applyFont="1" applyAlignment="1">
      <alignment horizontal="center" vertical="center"/>
    </xf>
    <xf numFmtId="0" fontId="116" fillId="0" borderId="0" xfId="669" applyFont="1" applyAlignment="1">
      <alignment horizontal="center" vertical="center"/>
    </xf>
    <xf numFmtId="15" fontId="116" fillId="0" borderId="0" xfId="669" applyNumberFormat="1" applyFont="1" applyAlignment="1">
      <alignment horizontal="center" vertical="center"/>
    </xf>
    <xf numFmtId="4" fontId="116" fillId="0" borderId="0" xfId="669" applyNumberFormat="1" applyFont="1" applyAlignment="1">
      <alignment horizontal="center" vertical="center"/>
    </xf>
    <xf numFmtId="9" fontId="116" fillId="0" borderId="0" xfId="669" applyNumberFormat="1" applyFont="1" applyAlignment="1">
      <alignment horizontal="center" vertical="center"/>
    </xf>
    <xf numFmtId="170" fontId="100" fillId="0" borderId="52" xfId="669" applyNumberFormat="1" applyFont="1" applyBorder="1" applyAlignment="1">
      <alignment horizontal="center" vertical="center"/>
    </xf>
    <xf numFmtId="0" fontId="106" fillId="32" borderId="52" xfId="669" quotePrefix="1" applyFont="1" applyFill="1" applyBorder="1" applyAlignment="1">
      <alignment horizontal="center" vertical="center"/>
    </xf>
    <xf numFmtId="172" fontId="104" fillId="36" borderId="52" xfId="669" applyNumberFormat="1" applyFont="1" applyFill="1" applyBorder="1" applyAlignment="1">
      <alignment horizontal="center" vertical="center"/>
    </xf>
    <xf numFmtId="0" fontId="106" fillId="32" borderId="53" xfId="669" quotePrefix="1" applyFont="1" applyFill="1" applyBorder="1" applyAlignment="1">
      <alignment horizontal="center" vertical="center"/>
    </xf>
    <xf numFmtId="170" fontId="100" fillId="0" borderId="53" xfId="669" applyNumberFormat="1" applyFont="1" applyBorder="1" applyAlignment="1">
      <alignment horizontal="center" vertical="center"/>
    </xf>
    <xf numFmtId="172" fontId="104" fillId="36" borderId="53" xfId="669" applyNumberFormat="1" applyFont="1" applyFill="1" applyBorder="1" applyAlignment="1">
      <alignment horizontal="center" vertical="center"/>
    </xf>
    <xf numFmtId="0" fontId="100" fillId="36" borderId="52" xfId="669" applyFont="1" applyFill="1" applyBorder="1" applyAlignment="1">
      <alignment horizontal="left" vertical="center"/>
    </xf>
    <xf numFmtId="0" fontId="100" fillId="36" borderId="53" xfId="669" applyFont="1" applyFill="1" applyBorder="1" applyAlignment="1">
      <alignment horizontal="left" vertical="center"/>
    </xf>
    <xf numFmtId="0" fontId="106" fillId="32" borderId="291" xfId="669" quotePrefix="1" applyFont="1" applyFill="1" applyBorder="1" applyAlignment="1">
      <alignment horizontal="center" vertical="center"/>
    </xf>
    <xf numFmtId="0" fontId="100" fillId="36" borderId="291" xfId="669" applyFont="1" applyFill="1" applyBorder="1" applyAlignment="1">
      <alignment horizontal="left" vertical="center"/>
    </xf>
    <xf numFmtId="170" fontId="100" fillId="0" borderId="291" xfId="669" applyNumberFormat="1" applyFont="1" applyBorder="1" applyAlignment="1">
      <alignment horizontal="center" vertical="center"/>
    </xf>
    <xf numFmtId="172" fontId="104" fillId="36" borderId="291" xfId="669" applyNumberFormat="1" applyFont="1" applyFill="1" applyBorder="1" applyAlignment="1">
      <alignment horizontal="center" vertical="center"/>
    </xf>
    <xf numFmtId="0" fontId="108" fillId="32" borderId="290" xfId="669" applyFont="1" applyFill="1" applyBorder="1" applyAlignment="1">
      <alignment horizontal="center" vertical="center"/>
    </xf>
    <xf numFmtId="0" fontId="118" fillId="32" borderId="290" xfId="669" applyFont="1" applyFill="1" applyBorder="1" applyAlignment="1">
      <alignment horizontal="center" vertical="center"/>
    </xf>
    <xf numFmtId="0" fontId="100" fillId="0" borderId="0" xfId="669" applyFont="1" applyAlignment="1"/>
    <xf numFmtId="0" fontId="100" fillId="0" borderId="34" xfId="669" applyFont="1" applyBorder="1" applyAlignment="1">
      <alignment horizontal="center" vertical="center" wrapText="1"/>
    </xf>
    <xf numFmtId="0" fontId="100" fillId="0" borderId="32" xfId="669" applyFont="1" applyBorder="1" applyAlignment="1">
      <alignment horizontal="center" vertical="center" wrapText="1"/>
    </xf>
    <xf numFmtId="0" fontId="100" fillId="0" borderId="35" xfId="669" applyFont="1" applyBorder="1" applyAlignment="1">
      <alignment horizontal="center" vertical="center" wrapText="1"/>
    </xf>
    <xf numFmtId="0" fontId="100" fillId="0" borderId="79" xfId="669" applyFont="1" applyBorder="1" applyAlignment="1">
      <alignment horizontal="center" vertical="center" wrapText="1"/>
    </xf>
    <xf numFmtId="0" fontId="100" fillId="0" borderId="36" xfId="669" applyFont="1" applyBorder="1" applyAlignment="1">
      <alignment horizontal="center" vertical="center" wrapText="1"/>
    </xf>
    <xf numFmtId="0" fontId="100" fillId="0" borderId="14" xfId="669" applyFont="1" applyBorder="1" applyAlignment="1">
      <alignment horizontal="center" vertical="center" wrapText="1"/>
    </xf>
    <xf numFmtId="0" fontId="100" fillId="0" borderId="37" xfId="669" applyFont="1" applyBorder="1" applyAlignment="1">
      <alignment horizontal="center" vertical="center" wrapText="1"/>
    </xf>
    <xf numFmtId="0" fontId="100" fillId="0" borderId="38" xfId="669" applyFont="1" applyBorder="1" applyAlignment="1">
      <alignment horizontal="center" vertical="center" wrapText="1"/>
    </xf>
    <xf numFmtId="0" fontId="100" fillId="0" borderId="33" xfId="669" applyFont="1" applyBorder="1" applyAlignment="1">
      <alignment horizontal="center" vertical="center" wrapText="1"/>
    </xf>
    <xf numFmtId="0" fontId="100" fillId="0" borderId="39" xfId="669" applyFont="1" applyBorder="1" applyAlignment="1">
      <alignment horizontal="center" vertical="center" wrapText="1"/>
    </xf>
    <xf numFmtId="164" fontId="103" fillId="0" borderId="0" xfId="670" applyFont="1">
      <alignment vertical="top"/>
      <protection locked="0"/>
    </xf>
    <xf numFmtId="0" fontId="104" fillId="0" borderId="0" xfId="669" applyFont="1" applyAlignment="1">
      <alignment vertical="center" wrapText="1"/>
    </xf>
    <xf numFmtId="0" fontId="128" fillId="0" borderId="0" xfId="669" applyFont="1">
      <alignment vertical="center"/>
    </xf>
    <xf numFmtId="164" fontId="100" fillId="0" borderId="0" xfId="670" applyFont="1">
      <alignment vertical="top"/>
      <protection locked="0"/>
    </xf>
    <xf numFmtId="0" fontId="103" fillId="0" borderId="0" xfId="669" applyFont="1">
      <alignment vertical="center"/>
    </xf>
    <xf numFmtId="0" fontId="103" fillId="0" borderId="0" xfId="669" applyFont="1" applyAlignment="1">
      <alignment horizontal="center" vertical="center"/>
    </xf>
    <xf numFmtId="0" fontId="105" fillId="0" borderId="0" xfId="669" applyFont="1" applyAlignment="1">
      <alignment horizontal="center" vertical="center"/>
    </xf>
    <xf numFmtId="0" fontId="106" fillId="32" borderId="34" xfId="669" applyFont="1" applyFill="1" applyBorder="1" applyAlignment="1">
      <alignment horizontal="center" vertical="center" wrapText="1"/>
    </xf>
    <xf numFmtId="0" fontId="100" fillId="0" borderId="0" xfId="5" applyFont="1"/>
    <xf numFmtId="0" fontId="100" fillId="36" borderId="0" xfId="5" applyFont="1" applyFill="1"/>
    <xf numFmtId="0" fontId="125" fillId="0" borderId="0" xfId="669" applyFont="1" applyAlignment="1">
      <alignment horizontal="center" vertical="center"/>
    </xf>
    <xf numFmtId="0" fontId="132" fillId="0" borderId="0" xfId="669" applyFont="1">
      <alignment vertical="center"/>
    </xf>
    <xf numFmtId="0" fontId="103" fillId="0" borderId="0" xfId="669" applyFont="1" applyAlignment="1">
      <alignment vertical="top"/>
    </xf>
    <xf numFmtId="0" fontId="105" fillId="0" borderId="0" xfId="669" applyFont="1" applyAlignment="1">
      <alignment horizontal="left" vertical="top"/>
    </xf>
    <xf numFmtId="15" fontId="103" fillId="0" borderId="0" xfId="669" applyNumberFormat="1" applyFont="1" applyAlignment="1">
      <alignment horizontal="left" vertical="top"/>
    </xf>
    <xf numFmtId="0" fontId="105" fillId="0" borderId="0" xfId="669" applyFont="1">
      <alignment vertical="center"/>
    </xf>
    <xf numFmtId="0" fontId="105" fillId="0" borderId="0" xfId="669" applyFont="1" applyAlignment="1">
      <alignment vertical="center" wrapText="1"/>
    </xf>
    <xf numFmtId="177" fontId="100" fillId="0" borderId="14" xfId="669" applyNumberFormat="1" applyFont="1" applyBorder="1" applyAlignment="1">
      <alignment horizontal="center" vertical="center" wrapText="1"/>
    </xf>
    <xf numFmtId="0" fontId="127" fillId="0" borderId="0" xfId="669" applyFont="1" applyAlignment="1">
      <alignment horizontal="center" vertical="center" wrapText="1"/>
    </xf>
    <xf numFmtId="0" fontId="103" fillId="0" borderId="0" xfId="669" quotePrefix="1" applyFont="1">
      <alignment vertical="center"/>
    </xf>
    <xf numFmtId="0" fontId="103" fillId="0" borderId="0" xfId="669" applyFont="1" applyAlignment="1"/>
    <xf numFmtId="0" fontId="102" fillId="0" borderId="0" xfId="669" applyFont="1" applyAlignment="1"/>
    <xf numFmtId="0" fontId="100" fillId="0" borderId="0" xfId="669" applyFont="1" applyAlignment="1">
      <alignment horizontal="left" vertical="top"/>
    </xf>
    <xf numFmtId="0" fontId="104" fillId="0" borderId="0" xfId="669" applyFont="1" applyAlignment="1">
      <alignment horizontal="left" vertical="top"/>
    </xf>
    <xf numFmtId="0" fontId="100" fillId="0" borderId="107" xfId="669" applyFont="1" applyBorder="1" applyAlignment="1">
      <alignment horizontal="left" vertical="top" readingOrder="1"/>
    </xf>
    <xf numFmtId="0" fontId="100" fillId="0" borderId="0" xfId="669" applyFont="1" applyAlignment="1">
      <alignment horizontal="left" vertical="top" readingOrder="1"/>
    </xf>
    <xf numFmtId="0" fontId="100" fillId="0" borderId="0" xfId="669" applyFont="1" applyAlignment="1">
      <alignment vertical="top"/>
    </xf>
    <xf numFmtId="0" fontId="100" fillId="0" borderId="106" xfId="669" applyFont="1" applyBorder="1" applyAlignment="1">
      <alignment horizontal="left" vertical="top" readingOrder="1"/>
    </xf>
    <xf numFmtId="0" fontId="100" fillId="0" borderId="105" xfId="669" applyFont="1" applyBorder="1" applyAlignment="1">
      <alignment horizontal="left" vertical="top" readingOrder="1"/>
    </xf>
    <xf numFmtId="0" fontId="126" fillId="0" borderId="0" xfId="669" applyFont="1" applyAlignment="1">
      <alignment vertical="top"/>
    </xf>
    <xf numFmtId="0" fontId="103" fillId="0" borderId="0" xfId="669" applyFont="1" applyAlignment="1">
      <alignment horizontal="left"/>
    </xf>
    <xf numFmtId="0" fontId="106" fillId="32" borderId="13" xfId="669" quotePrefix="1" applyFont="1" applyFill="1" applyBorder="1" applyAlignment="1">
      <alignment horizontal="center" vertical="center" wrapText="1"/>
    </xf>
    <xf numFmtId="0" fontId="106" fillId="32" borderId="19" xfId="669" quotePrefix="1" applyFont="1" applyFill="1" applyBorder="1" applyAlignment="1">
      <alignment horizontal="center" vertical="center" wrapText="1"/>
    </xf>
    <xf numFmtId="0" fontId="106" fillId="32" borderId="72" xfId="669" quotePrefix="1" applyFont="1" applyFill="1" applyBorder="1" applyAlignment="1">
      <alignment horizontal="center" vertical="center" wrapText="1"/>
    </xf>
    <xf numFmtId="0" fontId="106" fillId="32" borderId="272" xfId="669" quotePrefix="1" applyFont="1" applyFill="1" applyBorder="1" applyAlignment="1">
      <alignment horizontal="center" vertical="center" wrapText="1"/>
    </xf>
    <xf numFmtId="0" fontId="106" fillId="32" borderId="278" xfId="669" quotePrefix="1" applyFont="1" applyFill="1" applyBorder="1" applyAlignment="1">
      <alignment horizontal="center" vertical="center" wrapText="1"/>
    </xf>
    <xf numFmtId="0" fontId="106" fillId="32" borderId="300" xfId="669" quotePrefix="1" applyFont="1" applyFill="1" applyBorder="1" applyAlignment="1">
      <alignment horizontal="center" vertical="center" wrapText="1"/>
    </xf>
    <xf numFmtId="177" fontId="100" fillId="0" borderId="33" xfId="669" applyNumberFormat="1" applyFont="1" applyBorder="1" applyAlignment="1">
      <alignment horizontal="center" vertical="center" wrapText="1"/>
    </xf>
    <xf numFmtId="164" fontId="103" fillId="0" borderId="0" xfId="670" applyFont="1" applyAlignment="1">
      <alignment vertical="top" wrapText="1"/>
      <protection locked="0"/>
    </xf>
    <xf numFmtId="0" fontId="106" fillId="32" borderId="288" xfId="669" quotePrefix="1" applyFont="1" applyFill="1" applyBorder="1" applyAlignment="1">
      <alignment horizontal="center" vertical="center" wrapText="1"/>
    </xf>
    <xf numFmtId="0" fontId="100" fillId="0" borderId="24" xfId="669" applyFont="1" applyBorder="1" applyAlignment="1">
      <alignment horizontal="center" vertical="center" wrapText="1"/>
    </xf>
    <xf numFmtId="0" fontId="100" fillId="0" borderId="69" xfId="669" applyFont="1" applyBorder="1" applyAlignment="1">
      <alignment horizontal="center" vertical="center" wrapText="1"/>
    </xf>
    <xf numFmtId="49" fontId="100" fillId="0" borderId="36" xfId="678" applyNumberFormat="1" applyFont="1" applyBorder="1" applyAlignment="1" applyProtection="1">
      <alignment horizontal="center" vertical="center" wrapText="1"/>
    </xf>
    <xf numFmtId="49" fontId="100" fillId="0" borderId="38" xfId="678" applyNumberFormat="1" applyFont="1" applyBorder="1" applyAlignment="1" applyProtection="1">
      <alignment horizontal="center" vertical="center" wrapText="1"/>
    </xf>
    <xf numFmtId="177" fontId="100" fillId="0" borderId="36" xfId="669" applyNumberFormat="1" applyFont="1" applyBorder="1" applyAlignment="1">
      <alignment horizontal="center" vertical="center" wrapText="1"/>
    </xf>
    <xf numFmtId="177" fontId="100" fillId="0" borderId="38" xfId="669" applyNumberFormat="1" applyFont="1" applyBorder="1" applyAlignment="1">
      <alignment horizontal="center" vertical="center" wrapText="1"/>
    </xf>
    <xf numFmtId="177" fontId="100" fillId="0" borderId="39" xfId="669" applyNumberFormat="1" applyFont="1" applyBorder="1" applyAlignment="1">
      <alignment horizontal="center" vertical="center" wrapText="1"/>
    </xf>
    <xf numFmtId="49" fontId="100" fillId="0" borderId="37" xfId="678" applyNumberFormat="1" applyFont="1" applyBorder="1" applyAlignment="1" applyProtection="1">
      <alignment horizontal="center" vertical="center" wrapText="1"/>
    </xf>
    <xf numFmtId="49" fontId="100" fillId="0" borderId="39" xfId="678" applyNumberFormat="1" applyFont="1" applyBorder="1" applyAlignment="1" applyProtection="1">
      <alignment horizontal="center" vertical="center" wrapText="1"/>
    </xf>
    <xf numFmtId="49" fontId="136" fillId="0" borderId="36" xfId="678" applyNumberFormat="1" applyFont="1" applyBorder="1" applyAlignment="1" applyProtection="1">
      <alignment horizontal="center" vertical="center" wrapText="1"/>
    </xf>
    <xf numFmtId="49" fontId="136" fillId="0" borderId="38" xfId="678" applyNumberFormat="1" applyFont="1" applyBorder="1" applyAlignment="1" applyProtection="1">
      <alignment horizontal="center" vertical="center" wrapText="1"/>
    </xf>
    <xf numFmtId="0" fontId="122" fillId="0" borderId="0" xfId="669" applyFont="1">
      <alignment vertical="center"/>
    </xf>
    <xf numFmtId="0" fontId="109" fillId="32" borderId="34" xfId="669" applyFont="1" applyFill="1" applyBorder="1" applyAlignment="1">
      <alignment horizontal="left" vertical="top"/>
    </xf>
    <xf numFmtId="0" fontId="109" fillId="32" borderId="36" xfId="669" applyFont="1" applyFill="1" applyBorder="1" applyAlignment="1">
      <alignment horizontal="left" vertical="top"/>
    </xf>
    <xf numFmtId="0" fontId="109" fillId="32" borderId="36" xfId="669" applyFont="1" applyFill="1" applyBorder="1" applyAlignment="1">
      <alignment horizontal="left" vertical="top" wrapText="1"/>
    </xf>
    <xf numFmtId="0" fontId="109" fillId="32" borderId="38" xfId="669" applyFont="1" applyFill="1" applyBorder="1" applyAlignment="1">
      <alignment horizontal="left" vertical="top"/>
    </xf>
    <xf numFmtId="164" fontId="132" fillId="0" borderId="0" xfId="670" applyFont="1" applyAlignment="1">
      <alignment vertical="top" wrapText="1"/>
      <protection locked="0"/>
    </xf>
    <xf numFmtId="164" fontId="138" fillId="0" borderId="0" xfId="670" applyFont="1" applyAlignment="1">
      <alignment horizontal="center" vertical="center"/>
      <protection locked="0"/>
    </xf>
    <xf numFmtId="15" fontId="103" fillId="0" borderId="0" xfId="669" applyNumberFormat="1" applyFont="1" applyAlignment="1"/>
    <xf numFmtId="0" fontId="118" fillId="32" borderId="101" xfId="669" quotePrefix="1" applyFont="1" applyFill="1" applyBorder="1" applyAlignment="1">
      <alignment horizontal="center" vertical="center" wrapText="1"/>
    </xf>
    <xf numFmtId="0" fontId="118" fillId="32" borderId="100" xfId="669" quotePrefix="1" applyFont="1" applyFill="1" applyBorder="1" applyAlignment="1">
      <alignment horizontal="center" vertical="center" wrapText="1"/>
    </xf>
    <xf numFmtId="0" fontId="118" fillId="32" borderId="101" xfId="669" applyFont="1" applyFill="1" applyBorder="1" applyAlignment="1">
      <alignment horizontal="center" vertical="center" wrapText="1"/>
    </xf>
    <xf numFmtId="0" fontId="118" fillId="32" borderId="270" xfId="669" applyFont="1" applyFill="1" applyBorder="1" applyAlignment="1">
      <alignment horizontal="center" vertical="center" wrapText="1"/>
    </xf>
    <xf numFmtId="0" fontId="118" fillId="32" borderId="76" xfId="669" quotePrefix="1" applyFont="1" applyFill="1" applyBorder="1" applyAlignment="1">
      <alignment horizontal="center" vertical="center" wrapText="1"/>
    </xf>
    <xf numFmtId="0" fontId="108" fillId="32" borderId="290" xfId="669" quotePrefix="1" applyFont="1" applyFill="1" applyBorder="1" applyAlignment="1">
      <alignment horizontal="center" vertical="center" wrapText="1"/>
    </xf>
    <xf numFmtId="0" fontId="108" fillId="32" borderId="291" xfId="669" applyFont="1" applyFill="1" applyBorder="1" applyAlignment="1">
      <alignment horizontal="center" vertical="center" wrapText="1"/>
    </xf>
    <xf numFmtId="0" fontId="108" fillId="32" borderId="52" xfId="669" applyFont="1" applyFill="1" applyBorder="1" applyAlignment="1">
      <alignment horizontal="center" vertical="center" wrapText="1"/>
    </xf>
    <xf numFmtId="0" fontId="108" fillId="32" borderId="53" xfId="669" applyFont="1" applyFill="1" applyBorder="1" applyAlignment="1">
      <alignment horizontal="center" vertical="center" wrapText="1"/>
    </xf>
    <xf numFmtId="187" fontId="103" fillId="0" borderId="0" xfId="669" applyNumberFormat="1" applyFont="1">
      <alignment vertical="center"/>
    </xf>
    <xf numFmtId="187" fontId="103" fillId="0" borderId="0" xfId="674" applyNumberFormat="1" applyFont="1" applyAlignment="1" applyProtection="1">
      <alignment vertical="center"/>
    </xf>
    <xf numFmtId="187" fontId="103" fillId="0" borderId="0" xfId="670" applyNumberFormat="1" applyFont="1">
      <alignment vertical="top"/>
      <protection locked="0"/>
    </xf>
    <xf numFmtId="2" fontId="103" fillId="0" borderId="52" xfId="669" applyNumberFormat="1" applyFont="1" applyBorder="1" applyAlignment="1">
      <alignment horizontal="center" vertical="center"/>
    </xf>
    <xf numFmtId="0" fontId="125" fillId="32" borderId="52" xfId="669" applyFont="1" applyFill="1" applyBorder="1" applyAlignment="1">
      <alignment horizontal="left" vertical="center"/>
    </xf>
    <xf numFmtId="187" fontId="125" fillId="32" borderId="52" xfId="669" applyNumberFormat="1" applyFont="1" applyFill="1" applyBorder="1" applyAlignment="1">
      <alignment horizontal="center" vertical="center"/>
    </xf>
    <xf numFmtId="0" fontId="103" fillId="0" borderId="152" xfId="669" applyFont="1" applyBorder="1">
      <alignment vertical="center"/>
    </xf>
    <xf numFmtId="0" fontId="103" fillId="0" borderId="125" xfId="669" applyFont="1" applyBorder="1">
      <alignment vertical="center"/>
    </xf>
    <xf numFmtId="0" fontId="103" fillId="0" borderId="265" xfId="669" applyFont="1" applyBorder="1">
      <alignment vertical="center"/>
    </xf>
    <xf numFmtId="0" fontId="103" fillId="0" borderId="179" xfId="669" applyFont="1" applyBorder="1">
      <alignment vertical="center"/>
    </xf>
    <xf numFmtId="0" fontId="103" fillId="0" borderId="264" xfId="669" applyFont="1" applyBorder="1">
      <alignment vertical="center"/>
    </xf>
    <xf numFmtId="0" fontId="139" fillId="53" borderId="261" xfId="669" applyFont="1" applyFill="1" applyBorder="1" applyAlignment="1">
      <alignment horizontal="center" vertical="center" wrapText="1"/>
    </xf>
    <xf numFmtId="0" fontId="139" fillId="53" borderId="258" xfId="669" applyFont="1" applyFill="1" applyBorder="1" applyAlignment="1">
      <alignment horizontal="center" vertical="center" wrapText="1"/>
    </xf>
    <xf numFmtId="0" fontId="139" fillId="53" borderId="257" xfId="669" applyFont="1" applyFill="1" applyBorder="1" applyAlignment="1">
      <alignment horizontal="center" vertical="center" wrapText="1"/>
    </xf>
    <xf numFmtId="0" fontId="129" fillId="44" borderId="0" xfId="669" applyFont="1" applyFill="1" applyAlignment="1">
      <alignment horizontal="center" vertical="center"/>
    </xf>
    <xf numFmtId="0" fontId="141" fillId="0" borderId="125" xfId="669" applyFont="1" applyBorder="1">
      <alignment vertical="center"/>
    </xf>
    <xf numFmtId="0" fontId="129" fillId="42" borderId="0" xfId="669" applyFont="1" applyFill="1" applyAlignment="1">
      <alignment horizontal="center" vertical="center"/>
    </xf>
    <xf numFmtId="0" fontId="129" fillId="37" borderId="0" xfId="669" applyFont="1" applyFill="1" applyAlignment="1">
      <alignment horizontal="center" vertical="center"/>
    </xf>
    <xf numFmtId="0" fontId="103" fillId="42" borderId="0" xfId="669" applyFont="1" applyFill="1" applyAlignment="1"/>
    <xf numFmtId="0" fontId="103" fillId="0" borderId="171" xfId="669" applyFont="1" applyBorder="1">
      <alignment vertical="center"/>
    </xf>
    <xf numFmtId="167" fontId="105" fillId="0" borderId="0" xfId="674" applyNumberFormat="1" applyFont="1" applyAlignment="1" applyProtection="1">
      <alignment vertical="center"/>
    </xf>
    <xf numFmtId="0" fontId="103" fillId="0" borderId="254" xfId="669" applyFont="1" applyBorder="1">
      <alignment vertical="center"/>
    </xf>
    <xf numFmtId="0" fontId="139" fillId="48" borderId="244" xfId="669" applyFont="1" applyFill="1" applyBorder="1" applyAlignment="1">
      <alignment horizontal="centerContinuous"/>
    </xf>
    <xf numFmtId="0" fontId="139" fillId="48" borderId="0" xfId="669" applyFont="1" applyFill="1" applyAlignment="1">
      <alignment horizontal="centerContinuous"/>
    </xf>
    <xf numFmtId="0" fontId="139" fillId="48" borderId="243" xfId="669" applyFont="1" applyFill="1" applyBorder="1" applyAlignment="1">
      <alignment horizontal="centerContinuous"/>
    </xf>
    <xf numFmtId="0" fontId="125" fillId="40" borderId="230" xfId="669" applyFont="1" applyFill="1" applyBorder="1" applyAlignment="1">
      <alignment horizontal="center" vertical="center" wrapText="1"/>
    </xf>
    <xf numFmtId="0" fontId="139" fillId="0" borderId="121" xfId="669" applyFont="1" applyBorder="1" applyAlignment="1">
      <alignment horizontal="center" vertical="center"/>
    </xf>
    <xf numFmtId="178" fontId="139" fillId="0" borderId="135" xfId="669" applyNumberFormat="1" applyFont="1" applyBorder="1" applyAlignment="1">
      <alignment horizontal="center" vertical="center"/>
    </xf>
    <xf numFmtId="178" fontId="139" fillId="0" borderId="135" xfId="669" applyNumberFormat="1" applyFont="1" applyBorder="1" applyAlignment="1">
      <alignment horizontal="center"/>
    </xf>
    <xf numFmtId="178" fontId="139" fillId="0" borderId="223" xfId="669" applyNumberFormat="1" applyFont="1" applyBorder="1" applyAlignment="1">
      <alignment horizontal="center" vertical="center"/>
    </xf>
    <xf numFmtId="178" fontId="139" fillId="0" borderId="121" xfId="669" applyNumberFormat="1" applyFont="1" applyBorder="1" applyAlignment="1">
      <alignment horizontal="center" vertical="center"/>
    </xf>
    <xf numFmtId="178" fontId="139" fillId="0" borderId="121" xfId="669" applyNumberFormat="1" applyFont="1" applyBorder="1" applyAlignment="1">
      <alignment horizontal="center"/>
    </xf>
    <xf numFmtId="178" fontId="139" fillId="0" borderId="195" xfId="669" applyNumberFormat="1" applyFont="1" applyBorder="1" applyAlignment="1">
      <alignment horizontal="center" vertical="center"/>
    </xf>
    <xf numFmtId="0" fontId="125" fillId="38" borderId="213" xfId="669" applyFont="1" applyFill="1" applyBorder="1" applyAlignment="1">
      <alignment horizontal="centerContinuous" vertical="center"/>
    </xf>
    <xf numFmtId="0" fontId="125" fillId="38" borderId="212" xfId="669" applyFont="1" applyFill="1" applyBorder="1" applyAlignment="1">
      <alignment horizontal="centerContinuous" vertical="center"/>
    </xf>
    <xf numFmtId="0" fontId="125" fillId="38" borderId="211" xfId="669" applyFont="1" applyFill="1" applyBorder="1" applyAlignment="1">
      <alignment horizontal="centerContinuous" vertical="center"/>
    </xf>
    <xf numFmtId="0" fontId="125" fillId="38" borderId="138" xfId="669" applyFont="1" applyFill="1" applyBorder="1" applyAlignment="1">
      <alignment horizontal="centerContinuous" vertical="center"/>
    </xf>
    <xf numFmtId="0" fontId="125" fillId="38" borderId="140" xfId="669" applyFont="1" applyFill="1" applyBorder="1" applyAlignment="1">
      <alignment horizontal="center" vertical="center"/>
    </xf>
    <xf numFmtId="0" fontId="139" fillId="48" borderId="209" xfId="669" applyFont="1" applyFill="1" applyBorder="1" applyAlignment="1">
      <alignment horizontal="centerContinuous"/>
    </xf>
    <xf numFmtId="0" fontId="125" fillId="40" borderId="204" xfId="669" applyFont="1" applyFill="1" applyBorder="1" applyAlignment="1">
      <alignment horizontal="center" vertical="center" wrapText="1"/>
    </xf>
    <xf numFmtId="176" fontId="103" fillId="0" borderId="197" xfId="669" applyNumberFormat="1" applyFont="1" applyBorder="1">
      <alignment vertical="center"/>
    </xf>
    <xf numFmtId="167" fontId="103" fillId="0" borderId="0" xfId="669" applyNumberFormat="1" applyFont="1">
      <alignment vertical="center"/>
    </xf>
    <xf numFmtId="178" fontId="139" fillId="0" borderId="142" xfId="669" applyNumberFormat="1" applyFont="1" applyBorder="1" applyAlignment="1">
      <alignment horizontal="center" vertical="center"/>
    </xf>
    <xf numFmtId="178" fontId="139" fillId="0" borderId="142" xfId="669" applyNumberFormat="1" applyFont="1" applyBorder="1" applyAlignment="1">
      <alignment horizontal="center"/>
    </xf>
    <xf numFmtId="178" fontId="139" fillId="0" borderId="189" xfId="669" applyNumberFormat="1" applyFont="1" applyBorder="1" applyAlignment="1">
      <alignment horizontal="center" vertical="center"/>
    </xf>
    <xf numFmtId="0" fontId="103" fillId="0" borderId="177" xfId="669" applyFont="1" applyBorder="1">
      <alignment vertical="center"/>
    </xf>
    <xf numFmtId="0" fontId="139" fillId="0" borderId="136" xfId="669" applyFont="1" applyBorder="1" applyAlignment="1">
      <alignment horizontal="centerContinuous" vertical="center" wrapText="1"/>
    </xf>
    <xf numFmtId="0" fontId="139" fillId="0" borderId="135" xfId="669" applyFont="1" applyBorder="1" applyAlignment="1">
      <alignment horizontal="centerContinuous" vertical="center" wrapText="1"/>
    </xf>
    <xf numFmtId="0" fontId="139" fillId="0" borderId="135" xfId="669" applyFont="1" applyBorder="1" applyAlignment="1">
      <alignment horizontal="centerContinuous" vertical="center"/>
    </xf>
    <xf numFmtId="0" fontId="139" fillId="0" borderId="148" xfId="669" applyFont="1" applyBorder="1" applyAlignment="1">
      <alignment horizontal="centerContinuous" vertical="center" wrapText="1"/>
    </xf>
    <xf numFmtId="0" fontId="140" fillId="0" borderId="136" xfId="669" applyFont="1" applyBorder="1" applyAlignment="1">
      <alignment horizontal="center" vertical="center"/>
    </xf>
    <xf numFmtId="0" fontId="140" fillId="0" borderId="137" xfId="669" applyFont="1" applyBorder="1" applyAlignment="1">
      <alignment horizontal="center" vertical="center"/>
    </xf>
    <xf numFmtId="0" fontId="140" fillId="0" borderId="121" xfId="669" applyFont="1" applyBorder="1" applyAlignment="1">
      <alignment horizontal="center" vertical="center"/>
    </xf>
    <xf numFmtId="0" fontId="140" fillId="0" borderId="120" xfId="669" applyFont="1" applyBorder="1" applyAlignment="1">
      <alignment horizontal="center" vertical="center"/>
    </xf>
    <xf numFmtId="1" fontId="139" fillId="0" borderId="143" xfId="669" applyNumberFormat="1" applyFont="1" applyBorder="1" applyAlignment="1">
      <alignment horizontal="center" vertical="center"/>
    </xf>
    <xf numFmtId="0" fontId="139" fillId="0" borderId="142" xfId="669" applyFont="1" applyBorder="1" applyAlignment="1">
      <alignment horizontal="center" vertical="center"/>
    </xf>
    <xf numFmtId="1" fontId="139" fillId="0" borderId="142" xfId="669" applyNumberFormat="1" applyFont="1" applyBorder="1" applyAlignment="1">
      <alignment horizontal="center" vertical="center"/>
    </xf>
    <xf numFmtId="0" fontId="139" fillId="0" borderId="169" xfId="669" applyFont="1" applyBorder="1" applyAlignment="1">
      <alignment horizontal="center" vertical="center"/>
    </xf>
    <xf numFmtId="1" fontId="139" fillId="0" borderId="168" xfId="669" applyNumberFormat="1" applyFont="1" applyBorder="1" applyAlignment="1">
      <alignment horizontal="center" vertical="center"/>
    </xf>
    <xf numFmtId="0" fontId="139" fillId="0" borderId="168" xfId="669" applyFont="1" applyBorder="1" applyAlignment="1">
      <alignment horizontal="center" vertical="center"/>
    </xf>
    <xf numFmtId="1" fontId="103" fillId="0" borderId="0" xfId="669" applyNumberFormat="1" applyFont="1" applyAlignment="1">
      <alignment horizontal="center"/>
    </xf>
    <xf numFmtId="0" fontId="139" fillId="45" borderId="139" xfId="669" applyFont="1" applyFill="1" applyBorder="1" applyAlignment="1">
      <alignment horizontal="centerContinuous" vertical="center"/>
    </xf>
    <xf numFmtId="0" fontId="139" fillId="45" borderId="138" xfId="669" applyFont="1" applyFill="1" applyBorder="1" applyAlignment="1">
      <alignment horizontal="centerContinuous" vertical="center"/>
    </xf>
    <xf numFmtId="0" fontId="139" fillId="48" borderId="159" xfId="669" applyFont="1" applyFill="1" applyBorder="1" applyAlignment="1">
      <alignment horizontal="center" vertical="center"/>
    </xf>
    <xf numFmtId="0" fontId="139" fillId="48" borderId="158" xfId="669" applyFont="1" applyFill="1" applyBorder="1" applyAlignment="1">
      <alignment horizontal="center" vertical="center"/>
    </xf>
    <xf numFmtId="0" fontId="139" fillId="0" borderId="146" xfId="669" applyFont="1" applyBorder="1" applyAlignment="1">
      <alignment horizontal="center" vertical="center"/>
    </xf>
    <xf numFmtId="0" fontId="125" fillId="49" borderId="0" xfId="669" applyFont="1" applyFill="1" applyAlignment="1">
      <alignment horizontal="centerContinuous" vertical="center"/>
    </xf>
    <xf numFmtId="0" fontId="125" fillId="49" borderId="152" xfId="669" applyFont="1" applyFill="1" applyBorder="1" applyAlignment="1">
      <alignment horizontal="centerContinuous" vertical="center"/>
    </xf>
    <xf numFmtId="0" fontId="139" fillId="45" borderId="147" xfId="669" applyFont="1" applyFill="1" applyBorder="1" applyAlignment="1">
      <alignment horizontal="centerContinuous" vertical="center"/>
    </xf>
    <xf numFmtId="0" fontId="139" fillId="45" borderId="121" xfId="669" applyFont="1" applyFill="1" applyBorder="1" applyAlignment="1">
      <alignment horizontal="centerContinuous" vertical="center"/>
    </xf>
    <xf numFmtId="0" fontId="139" fillId="45" borderId="146" xfId="669" applyFont="1" applyFill="1" applyBorder="1" applyAlignment="1">
      <alignment horizontal="centerContinuous" vertical="center"/>
    </xf>
    <xf numFmtId="0" fontId="139" fillId="45" borderId="137" xfId="669" applyFont="1" applyFill="1" applyBorder="1" applyAlignment="1">
      <alignment horizontal="centerContinuous" vertical="center"/>
    </xf>
    <xf numFmtId="0" fontId="139" fillId="48" borderId="151" xfId="669" applyFont="1" applyFill="1" applyBorder="1" applyAlignment="1">
      <alignment horizontal="center" vertical="center" wrapText="1"/>
    </xf>
    <xf numFmtId="0" fontId="139" fillId="48" borderId="138" xfId="669" applyFont="1" applyFill="1" applyBorder="1" applyAlignment="1">
      <alignment horizontal="center" vertical="center" wrapText="1"/>
    </xf>
    <xf numFmtId="0" fontId="139" fillId="48" borderId="150" xfId="669" applyFont="1" applyFill="1" applyBorder="1" applyAlignment="1">
      <alignment horizontal="center" vertical="center" wrapText="1"/>
    </xf>
    <xf numFmtId="180" fontId="139" fillId="0" borderId="144" xfId="669" applyNumberFormat="1" applyFont="1" applyBorder="1" applyAlignment="1">
      <alignment horizontal="center" vertical="center"/>
    </xf>
    <xf numFmtId="180" fontId="139" fillId="0" borderId="142" xfId="669" applyNumberFormat="1" applyFont="1" applyBorder="1" applyAlignment="1">
      <alignment horizontal="center" vertical="center"/>
    </xf>
    <xf numFmtId="10" fontId="139" fillId="39" borderId="141" xfId="673" applyNumberFormat="1" applyFont="1" applyFill="1" applyBorder="1" applyAlignment="1" applyProtection="1">
      <alignment horizontal="center" vertical="center"/>
    </xf>
    <xf numFmtId="180" fontId="139" fillId="0" borderId="143" xfId="669" applyNumberFormat="1" applyFont="1" applyBorder="1" applyAlignment="1">
      <alignment horizontal="center" vertical="center"/>
    </xf>
    <xf numFmtId="180" fontId="139" fillId="39" borderId="142" xfId="669" applyNumberFormat="1" applyFont="1" applyFill="1" applyBorder="1" applyAlignment="1">
      <alignment horizontal="center" vertical="center"/>
    </xf>
    <xf numFmtId="0" fontId="139" fillId="0" borderId="124" xfId="669" applyFont="1" applyBorder="1" applyAlignment="1">
      <alignment horizontal="center" vertical="center"/>
    </xf>
    <xf numFmtId="2" fontId="140" fillId="0" borderId="135" xfId="669" applyNumberFormat="1" applyFont="1" applyBorder="1" applyAlignment="1">
      <alignment horizontal="center" vertical="center"/>
    </xf>
    <xf numFmtId="0" fontId="139" fillId="47" borderId="137" xfId="669" applyFont="1" applyFill="1" applyBorder="1" applyAlignment="1">
      <alignment horizontal="center" vertical="center" wrapText="1"/>
    </xf>
    <xf numFmtId="0" fontId="139" fillId="0" borderId="145" xfId="669" applyFont="1" applyBorder="1" applyAlignment="1">
      <alignment horizontal="center" vertical="center"/>
    </xf>
    <xf numFmtId="0" fontId="139" fillId="0" borderId="144" xfId="669" applyFont="1" applyBorder="1" applyAlignment="1">
      <alignment horizontal="center" vertical="center"/>
    </xf>
    <xf numFmtId="0" fontId="139" fillId="39" borderId="141" xfId="669" applyFont="1" applyFill="1" applyBorder="1" applyAlignment="1">
      <alignment horizontal="center" vertical="center"/>
    </xf>
    <xf numFmtId="0" fontId="139" fillId="0" borderId="143" xfId="669" applyFont="1" applyBorder="1" applyAlignment="1">
      <alignment horizontal="center" vertical="center"/>
    </xf>
    <xf numFmtId="0" fontId="139" fillId="0" borderId="141" xfId="669" applyFont="1" applyBorder="1" applyAlignment="1">
      <alignment horizontal="center" vertical="center" wrapText="1"/>
    </xf>
    <xf numFmtId="0" fontId="139" fillId="0" borderId="139" xfId="669" applyFont="1" applyBorder="1" applyAlignment="1">
      <alignment horizontal="center" vertical="center"/>
    </xf>
    <xf numFmtId="0" fontId="139" fillId="0" borderId="138" xfId="669" applyFont="1" applyBorder="1" applyAlignment="1">
      <alignment horizontal="center" vertical="center"/>
    </xf>
    <xf numFmtId="0" fontId="139" fillId="0" borderId="140" xfId="669" applyFont="1" applyBorder="1" applyAlignment="1">
      <alignment horizontal="center" vertical="center"/>
    </xf>
    <xf numFmtId="0" fontId="139" fillId="0" borderId="125" xfId="669" applyFont="1" applyBorder="1" applyAlignment="1">
      <alignment horizontal="center" vertical="center"/>
    </xf>
    <xf numFmtId="0" fontId="139" fillId="0" borderId="0" xfId="669" applyFont="1" applyAlignment="1">
      <alignment horizontal="center" vertical="center"/>
    </xf>
    <xf numFmtId="0" fontId="139" fillId="39" borderId="0" xfId="669" applyFont="1" applyFill="1" applyAlignment="1">
      <alignment horizontal="center" vertical="center"/>
    </xf>
    <xf numFmtId="0" fontId="139" fillId="0" borderId="0" xfId="669" applyFont="1" applyAlignment="1">
      <alignment horizontal="center" vertical="center" wrapText="1"/>
    </xf>
    <xf numFmtId="0" fontId="125" fillId="38" borderId="90" xfId="669" applyFont="1" applyFill="1" applyBorder="1" applyAlignment="1">
      <alignment horizontal="centerContinuous" vertical="center"/>
    </xf>
    <xf numFmtId="0" fontId="125" fillId="38" borderId="129" xfId="669" applyFont="1" applyFill="1" applyBorder="1" applyAlignment="1">
      <alignment horizontal="centerContinuous" vertical="center"/>
    </xf>
    <xf numFmtId="0" fontId="139" fillId="45" borderId="127" xfId="669" quotePrefix="1" applyFont="1" applyFill="1" applyBorder="1" applyAlignment="1">
      <alignment horizontal="center" vertical="center" wrapText="1"/>
    </xf>
    <xf numFmtId="0" fontId="139" fillId="45" borderId="126" xfId="669" applyFont="1" applyFill="1" applyBorder="1" applyAlignment="1">
      <alignment horizontal="center" vertical="center" wrapText="1"/>
    </xf>
    <xf numFmtId="179" fontId="140" fillId="0" borderId="121" xfId="669" applyNumberFormat="1" applyFont="1" applyBorder="1" applyAlignment="1">
      <alignment horizontal="center" vertical="center"/>
    </xf>
    <xf numFmtId="0" fontId="125" fillId="38" borderId="251" xfId="669" applyFont="1" applyFill="1" applyBorder="1" applyAlignment="1">
      <alignment horizontal="centerContinuous" vertical="center"/>
    </xf>
    <xf numFmtId="0" fontId="103" fillId="0" borderId="125" xfId="669" applyFont="1" applyBorder="1" applyAlignment="1"/>
    <xf numFmtId="0" fontId="103" fillId="0" borderId="152" xfId="669" applyFont="1" applyBorder="1" applyAlignment="1"/>
    <xf numFmtId="0" fontId="125" fillId="38" borderId="66" xfId="669" applyFont="1" applyFill="1" applyBorder="1" applyAlignment="1">
      <alignment horizontal="centerContinuous" vertical="center"/>
    </xf>
    <xf numFmtId="0" fontId="125" fillId="38" borderId="246" xfId="669" applyFont="1" applyFill="1" applyBorder="1" applyAlignment="1">
      <alignment horizontal="centerContinuous" vertical="center"/>
    </xf>
    <xf numFmtId="0" fontId="125" fillId="38" borderId="250" xfId="669" applyFont="1" applyFill="1" applyBorder="1" applyAlignment="1">
      <alignment horizontal="centerContinuous" vertical="center"/>
    </xf>
    <xf numFmtId="0" fontId="125" fillId="38" borderId="67" xfId="669" applyFont="1" applyFill="1" applyBorder="1" applyAlignment="1">
      <alignment horizontal="centerContinuous" vertical="center"/>
    </xf>
    <xf numFmtId="0" fontId="144" fillId="38" borderId="263" xfId="669" applyFont="1" applyFill="1" applyBorder="1" applyAlignment="1">
      <alignment horizontal="centerContinuous" vertical="center"/>
    </xf>
    <xf numFmtId="0" fontId="125" fillId="38" borderId="263" xfId="669" applyFont="1" applyFill="1" applyBorder="1" applyAlignment="1">
      <alignment horizontal="centerContinuous" vertical="center"/>
    </xf>
    <xf numFmtId="0" fontId="144" fillId="38" borderId="262" xfId="669" applyFont="1" applyFill="1" applyBorder="1" applyAlignment="1">
      <alignment horizontal="centerContinuous" vertical="center"/>
    </xf>
    <xf numFmtId="0" fontId="139" fillId="47" borderId="136" xfId="669" applyFont="1" applyFill="1" applyBorder="1" applyAlignment="1">
      <alignment horizontal="center" vertical="center" wrapText="1"/>
    </xf>
    <xf numFmtId="170" fontId="140" fillId="47" borderId="135" xfId="669" applyNumberFormat="1" applyFont="1" applyFill="1" applyBorder="1" applyAlignment="1">
      <alignment horizontal="center" vertical="center" wrapText="1"/>
    </xf>
    <xf numFmtId="172" fontId="139" fillId="47" borderId="170" xfId="669" applyNumberFormat="1" applyFont="1" applyFill="1" applyBorder="1" applyAlignment="1">
      <alignment horizontal="center" vertical="center" wrapText="1"/>
    </xf>
    <xf numFmtId="0" fontId="103" fillId="39" borderId="185" xfId="669" applyFont="1" applyFill="1" applyBorder="1">
      <alignment vertical="center"/>
    </xf>
    <xf numFmtId="0" fontId="103" fillId="39" borderId="0" xfId="669" applyFont="1" applyFill="1">
      <alignment vertical="center"/>
    </xf>
    <xf numFmtId="0" fontId="103" fillId="39" borderId="152" xfId="669" applyFont="1" applyFill="1" applyBorder="1">
      <alignment vertical="center"/>
    </xf>
    <xf numFmtId="0" fontId="103" fillId="39" borderId="171" xfId="669" applyFont="1" applyFill="1" applyBorder="1" applyAlignment="1"/>
    <xf numFmtId="0" fontId="103" fillId="39" borderId="0" xfId="669" applyFont="1" applyFill="1" applyAlignment="1"/>
    <xf numFmtId="0" fontId="103" fillId="39" borderId="152" xfId="669" applyFont="1" applyFill="1" applyBorder="1" applyAlignment="1"/>
    <xf numFmtId="0" fontId="143" fillId="42" borderId="134" xfId="669" applyFont="1" applyFill="1" applyBorder="1">
      <alignment vertical="center"/>
    </xf>
    <xf numFmtId="0" fontId="125" fillId="42" borderId="93" xfId="669" applyFont="1" applyFill="1" applyBorder="1">
      <alignment vertical="center"/>
    </xf>
    <xf numFmtId="0" fontId="125" fillId="42" borderId="253" xfId="669" applyFont="1" applyFill="1" applyBorder="1">
      <alignment vertical="center"/>
    </xf>
    <xf numFmtId="0" fontId="125" fillId="38" borderId="252" xfId="669" applyFont="1" applyFill="1" applyBorder="1" applyAlignment="1">
      <alignment horizontal="centerContinuous" vertical="center"/>
    </xf>
    <xf numFmtId="0" fontId="125" fillId="38" borderId="249" xfId="669" applyFont="1" applyFill="1" applyBorder="1" applyAlignment="1">
      <alignment horizontal="centerContinuous" vertical="center"/>
    </xf>
    <xf numFmtId="0" fontId="139" fillId="45" borderId="194" xfId="669" applyFont="1" applyFill="1" applyBorder="1" applyAlignment="1">
      <alignment horizontal="centerContinuous" vertical="center"/>
    </xf>
    <xf numFmtId="0" fontId="140" fillId="45" borderId="193" xfId="669" applyFont="1" applyFill="1" applyBorder="1" applyAlignment="1">
      <alignment horizontal="centerContinuous" vertical="center"/>
    </xf>
    <xf numFmtId="0" fontId="140" fillId="45" borderId="248" xfId="669" applyFont="1" applyFill="1" applyBorder="1" applyAlignment="1">
      <alignment horizontal="centerContinuous" vertical="center"/>
    </xf>
    <xf numFmtId="0" fontId="139" fillId="45" borderId="0" xfId="669" applyFont="1" applyFill="1" applyAlignment="1">
      <alignment horizontal="centerContinuous" vertical="center"/>
    </xf>
    <xf numFmtId="0" fontId="140" fillId="0" borderId="0" xfId="669" applyFont="1" applyAlignment="1"/>
    <xf numFmtId="178" fontId="103" fillId="0" borderId="152" xfId="669" applyNumberFormat="1" applyFont="1" applyBorder="1" applyAlignment="1"/>
    <xf numFmtId="178" fontId="139" fillId="43" borderId="216" xfId="674" applyNumberFormat="1" applyFont="1" applyFill="1" applyBorder="1" applyAlignment="1" applyProtection="1">
      <alignment horizontal="center" vertical="center"/>
    </xf>
    <xf numFmtId="178" fontId="139" fillId="45" borderId="215" xfId="674" applyNumberFormat="1" applyFont="1" applyFill="1" applyBorder="1" applyAlignment="1" applyProtection="1">
      <alignment horizontal="center"/>
    </xf>
    <xf numFmtId="0" fontId="125" fillId="38" borderId="214" xfId="669" applyFont="1" applyFill="1" applyBorder="1" applyAlignment="1">
      <alignment horizontal="centerContinuous" vertical="center"/>
    </xf>
    <xf numFmtId="0" fontId="140" fillId="45" borderId="210" xfId="669" applyFont="1" applyFill="1" applyBorder="1" applyAlignment="1">
      <alignment horizontal="centerContinuous" vertical="center"/>
    </xf>
    <xf numFmtId="176" fontId="139" fillId="0" borderId="0" xfId="674" applyNumberFormat="1" applyFont="1" applyAlignment="1" applyProtection="1">
      <alignment horizontal="center" vertical="center"/>
    </xf>
    <xf numFmtId="176" fontId="140" fillId="0" borderId="200" xfId="669" applyNumberFormat="1" applyFont="1" applyBorder="1" applyAlignment="1">
      <alignment horizontal="center" vertical="center"/>
    </xf>
    <xf numFmtId="0" fontId="104" fillId="0" borderId="199" xfId="669" applyFont="1" applyBorder="1">
      <alignment vertical="center"/>
    </xf>
    <xf numFmtId="176" fontId="104" fillId="0" borderId="198" xfId="669" applyNumberFormat="1" applyFont="1" applyBorder="1">
      <alignment vertical="center"/>
    </xf>
    <xf numFmtId="176" fontId="140" fillId="0" borderId="180" xfId="669" applyNumberFormat="1" applyFont="1" applyBorder="1" applyAlignment="1">
      <alignment horizontal="center" vertical="center"/>
    </xf>
    <xf numFmtId="176" fontId="103" fillId="0" borderId="191" xfId="669" applyNumberFormat="1" applyFont="1" applyBorder="1">
      <alignment vertical="center"/>
    </xf>
    <xf numFmtId="178" fontId="139" fillId="45" borderId="165" xfId="674" applyNumberFormat="1" applyFont="1" applyFill="1" applyBorder="1" applyAlignment="1" applyProtection="1">
      <alignment horizontal="center"/>
    </xf>
    <xf numFmtId="178" fontId="139" fillId="45" borderId="139" xfId="674" applyNumberFormat="1" applyFont="1" applyFill="1" applyBorder="1" applyAlignment="1" applyProtection="1">
      <alignment horizontal="center"/>
    </xf>
    <xf numFmtId="0" fontId="104" fillId="0" borderId="65" xfId="669" applyFont="1" applyBorder="1">
      <alignment vertical="center"/>
    </xf>
    <xf numFmtId="0" fontId="140" fillId="45" borderId="192" xfId="669" applyFont="1" applyFill="1" applyBorder="1" applyAlignment="1">
      <alignment horizontal="centerContinuous" vertical="center"/>
    </xf>
    <xf numFmtId="170" fontId="140" fillId="0" borderId="180" xfId="669" applyNumberFormat="1" applyFont="1" applyBorder="1" applyAlignment="1">
      <alignment horizontal="center" vertical="center"/>
    </xf>
    <xf numFmtId="176" fontId="104" fillId="0" borderId="105" xfId="669" applyNumberFormat="1" applyFont="1" applyBorder="1">
      <alignment vertical="center"/>
    </xf>
    <xf numFmtId="170" fontId="105" fillId="0" borderId="191" xfId="669" applyNumberFormat="1" applyFont="1" applyBorder="1">
      <alignment vertical="center"/>
    </xf>
    <xf numFmtId="9" fontId="139" fillId="0" borderId="0" xfId="673" applyFont="1" applyAlignment="1" applyProtection="1">
      <alignment horizontal="center" vertical="center"/>
    </xf>
    <xf numFmtId="176" fontId="103" fillId="0" borderId="67" xfId="669" applyNumberFormat="1" applyFont="1" applyBorder="1">
      <alignment vertical="center"/>
    </xf>
    <xf numFmtId="9" fontId="139" fillId="0" borderId="179" xfId="673" applyFont="1" applyBorder="1" applyAlignment="1" applyProtection="1">
      <alignment horizontal="center" vertical="center"/>
    </xf>
    <xf numFmtId="180" fontId="140" fillId="0" borderId="178" xfId="669" applyNumberFormat="1" applyFont="1" applyBorder="1" applyAlignment="1">
      <alignment horizontal="center" vertical="center"/>
    </xf>
    <xf numFmtId="0" fontId="104" fillId="0" borderId="177" xfId="669" applyFont="1" applyBorder="1">
      <alignment vertical="center"/>
    </xf>
    <xf numFmtId="180" fontId="103" fillId="0" borderId="177" xfId="669" applyNumberFormat="1" applyFont="1" applyBorder="1">
      <alignment vertical="center"/>
    </xf>
    <xf numFmtId="180" fontId="103" fillId="0" borderId="176" xfId="669" applyNumberFormat="1" applyFont="1" applyBorder="1">
      <alignment vertical="center"/>
    </xf>
    <xf numFmtId="0" fontId="139" fillId="48" borderId="137" xfId="669" applyFont="1" applyFill="1" applyBorder="1" applyAlignment="1">
      <alignment horizontal="center" vertical="center" wrapText="1"/>
    </xf>
    <xf numFmtId="0" fontId="139" fillId="48" borderId="121" xfId="669" applyFont="1" applyFill="1" applyBorder="1" applyAlignment="1">
      <alignment horizontal="center" vertical="center" wrapText="1"/>
    </xf>
    <xf numFmtId="0" fontId="139" fillId="48" borderId="146" xfId="669" applyFont="1" applyFill="1" applyBorder="1" applyAlignment="1">
      <alignment horizontal="center" vertical="center" wrapText="1"/>
    </xf>
    <xf numFmtId="0" fontId="139" fillId="45" borderId="99" xfId="669" applyFont="1" applyFill="1" applyBorder="1" applyAlignment="1">
      <alignment horizontal="center" vertical="center" wrapText="1"/>
    </xf>
    <xf numFmtId="0" fontId="139" fillId="45" borderId="94" xfId="669" applyFont="1" applyFill="1" applyBorder="1" applyAlignment="1">
      <alignment horizontal="center" vertical="center" wrapText="1"/>
    </xf>
    <xf numFmtId="0" fontId="139" fillId="45" borderId="84" xfId="669" applyFont="1" applyFill="1" applyBorder="1" applyAlignment="1">
      <alignment horizontal="center" vertical="center" wrapText="1"/>
    </xf>
    <xf numFmtId="0" fontId="139" fillId="48" borderId="160" xfId="669" applyFont="1" applyFill="1" applyBorder="1" applyAlignment="1">
      <alignment horizontal="left" vertical="center" wrapText="1"/>
    </xf>
    <xf numFmtId="0" fontId="139" fillId="46" borderId="137" xfId="669" applyFont="1" applyFill="1" applyBorder="1" applyAlignment="1">
      <alignment horizontal="left" vertical="center" wrapText="1"/>
    </xf>
    <xf numFmtId="0" fontId="125" fillId="49" borderId="153" xfId="669" applyFont="1" applyFill="1" applyBorder="1" applyAlignment="1">
      <alignment horizontal="centerContinuous" vertical="center"/>
    </xf>
    <xf numFmtId="0" fontId="139" fillId="46" borderId="143" xfId="669" applyFont="1" applyFill="1" applyBorder="1" applyAlignment="1">
      <alignment horizontal="left" vertical="center" wrapText="1"/>
    </xf>
    <xf numFmtId="0" fontId="125" fillId="42" borderId="90" xfId="669" applyFont="1" applyFill="1" applyBorder="1" applyAlignment="1">
      <alignment horizontal="centerContinuous" vertical="center"/>
    </xf>
    <xf numFmtId="0" fontId="143" fillId="42" borderId="133" xfId="669" applyFont="1" applyFill="1" applyBorder="1">
      <alignment vertical="center"/>
    </xf>
    <xf numFmtId="0" fontId="125" fillId="42" borderId="129" xfId="669" applyFont="1" applyFill="1" applyBorder="1" applyAlignment="1">
      <alignment horizontal="centerContinuous" vertical="center"/>
    </xf>
    <xf numFmtId="0" fontId="125" fillId="38" borderId="91" xfId="669" applyFont="1" applyFill="1" applyBorder="1" applyAlignment="1">
      <alignment horizontal="centerContinuous" vertical="center"/>
    </xf>
    <xf numFmtId="0" fontId="103" fillId="0" borderId="128" xfId="669" applyFont="1" applyBorder="1" applyAlignment="1"/>
    <xf numFmtId="0" fontId="103" fillId="0" borderId="16" xfId="669" applyFont="1" applyBorder="1" applyAlignment="1"/>
    <xf numFmtId="0" fontId="103" fillId="0" borderId="17" xfId="669" applyFont="1" applyBorder="1" applyAlignment="1"/>
    <xf numFmtId="0" fontId="103" fillId="0" borderId="22" xfId="669" applyFont="1" applyBorder="1" applyAlignment="1"/>
    <xf numFmtId="0" fontId="103" fillId="0" borderId="0" xfId="669" applyFont="1" applyAlignment="1">
      <alignment horizontal="center" wrapText="1"/>
    </xf>
    <xf numFmtId="0" fontId="103" fillId="0" borderId="18" xfId="669" applyFont="1" applyBorder="1" applyAlignment="1"/>
    <xf numFmtId="0" fontId="103" fillId="0" borderId="19" xfId="669" applyFont="1" applyBorder="1" applyAlignment="1"/>
    <xf numFmtId="0" fontId="140" fillId="0" borderId="122" xfId="669" applyFont="1" applyBorder="1" applyAlignment="1">
      <alignment horizontal="center" vertical="center"/>
    </xf>
    <xf numFmtId="0" fontId="140" fillId="0" borderId="121" xfId="669" applyFont="1" applyBorder="1" applyAlignment="1">
      <alignment horizontal="center" vertical="center" wrapText="1"/>
    </xf>
    <xf numFmtId="1" fontId="140" fillId="0" borderId="120" xfId="669" applyNumberFormat="1" applyFont="1" applyBorder="1" applyAlignment="1">
      <alignment horizontal="center" vertical="center"/>
    </xf>
    <xf numFmtId="0" fontId="103" fillId="0" borderId="119" xfId="669" applyFont="1" applyBorder="1" applyAlignment="1"/>
    <xf numFmtId="0" fontId="103" fillId="0" borderId="117" xfId="669" applyFont="1" applyBorder="1" applyAlignment="1"/>
    <xf numFmtId="0" fontId="103" fillId="0" borderId="116" xfId="669" applyFont="1" applyBorder="1" applyAlignment="1"/>
    <xf numFmtId="0" fontId="103" fillId="0" borderId="118" xfId="669" applyFont="1" applyBorder="1" applyAlignment="1"/>
    <xf numFmtId="0" fontId="140" fillId="0" borderId="113" xfId="669" applyFont="1" applyBorder="1" applyAlignment="1">
      <alignment horizontal="center" vertical="center"/>
    </xf>
    <xf numFmtId="179" fontId="140" fillId="0" borderId="112" xfId="669" applyNumberFormat="1" applyFont="1" applyBorder="1" applyAlignment="1">
      <alignment horizontal="center" vertical="center"/>
    </xf>
    <xf numFmtId="0" fontId="140" fillId="0" borderId="112" xfId="669" applyFont="1" applyBorder="1" applyAlignment="1">
      <alignment horizontal="center" vertical="center"/>
    </xf>
    <xf numFmtId="0" fontId="140" fillId="0" borderId="111" xfId="669" applyFont="1" applyBorder="1" applyAlignment="1">
      <alignment horizontal="center" vertical="center"/>
    </xf>
    <xf numFmtId="14" fontId="103" fillId="0" borderId="0" xfId="669" applyNumberFormat="1" applyFont="1" applyAlignment="1"/>
    <xf numFmtId="0" fontId="124" fillId="35" borderId="269" xfId="669" applyFont="1" applyFill="1" applyBorder="1" applyAlignment="1">
      <alignment horizontal="centerContinuous" vertical="center"/>
    </xf>
    <xf numFmtId="0" fontId="124" fillId="35" borderId="269" xfId="669" applyFont="1" applyFill="1" applyBorder="1">
      <alignment vertical="center"/>
    </xf>
    <xf numFmtId="15" fontId="124" fillId="35" borderId="269" xfId="669" applyNumberFormat="1" applyFont="1" applyFill="1" applyBorder="1">
      <alignment vertical="center"/>
    </xf>
    <xf numFmtId="0" fontId="123" fillId="35" borderId="269" xfId="669" applyFont="1" applyFill="1" applyBorder="1">
      <alignment vertical="center"/>
    </xf>
    <xf numFmtId="0" fontId="106" fillId="32" borderId="51" xfId="669" applyFont="1" applyFill="1" applyBorder="1" applyAlignment="1">
      <alignment horizontal="center" vertical="center" wrapText="1"/>
    </xf>
    <xf numFmtId="0" fontId="106" fillId="32" borderId="52" xfId="669" applyFont="1" applyFill="1" applyBorder="1" applyAlignment="1">
      <alignment horizontal="center" vertical="center" wrapText="1"/>
    </xf>
    <xf numFmtId="0" fontId="106" fillId="32" borderId="53" xfId="669" applyFont="1" applyFill="1" applyBorder="1" applyAlignment="1">
      <alignment horizontal="center" vertical="center" wrapText="1"/>
    </xf>
    <xf numFmtId="0" fontId="109" fillId="32" borderId="290" xfId="669" applyFont="1" applyFill="1" applyBorder="1" applyAlignment="1">
      <alignment horizontal="centerContinuous" vertical="center"/>
    </xf>
    <xf numFmtId="0" fontId="109" fillId="32" borderId="76" xfId="669" applyFont="1" applyFill="1" applyBorder="1" applyAlignment="1">
      <alignment horizontal="centerContinuous" vertical="top" wrapText="1"/>
    </xf>
    <xf numFmtId="0" fontId="109" fillId="32" borderId="101" xfId="669" applyFont="1" applyFill="1" applyBorder="1" applyAlignment="1">
      <alignment horizontal="centerContinuous" vertical="top" wrapText="1"/>
    </xf>
    <xf numFmtId="0" fontId="109" fillId="32" borderId="270" xfId="669" applyFont="1" applyFill="1" applyBorder="1" applyAlignment="1">
      <alignment horizontal="centerContinuous" vertical="top" wrapText="1"/>
    </xf>
    <xf numFmtId="0" fontId="109" fillId="58" borderId="59" xfId="669" applyFont="1" applyFill="1" applyBorder="1" applyAlignment="1">
      <alignment horizontal="centerContinuous" vertical="center"/>
    </xf>
    <xf numFmtId="170" fontId="104" fillId="0" borderId="32" xfId="669" applyNumberFormat="1" applyFont="1" applyBorder="1" applyAlignment="1">
      <alignment horizontal="center" vertical="center"/>
    </xf>
    <xf numFmtId="170" fontId="104" fillId="0" borderId="14" xfId="669" applyNumberFormat="1" applyFont="1" applyBorder="1" applyAlignment="1">
      <alignment horizontal="center" vertical="center"/>
    </xf>
    <xf numFmtId="170" fontId="104" fillId="0" borderId="33" xfId="669" applyNumberFormat="1" applyFont="1" applyBorder="1" applyAlignment="1">
      <alignment horizontal="center" vertical="center"/>
    </xf>
    <xf numFmtId="170" fontId="104" fillId="0" borderId="56" xfId="669" applyNumberFormat="1" applyFont="1" applyBorder="1" applyAlignment="1">
      <alignment horizontal="center" vertical="center"/>
    </xf>
    <xf numFmtId="170" fontId="104" fillId="0" borderId="26" xfId="669" applyNumberFormat="1" applyFont="1" applyBorder="1" applyAlignment="1">
      <alignment horizontal="center" vertical="center"/>
    </xf>
    <xf numFmtId="0" fontId="104" fillId="33" borderId="33" xfId="669" applyFont="1" applyFill="1" applyBorder="1" applyAlignment="1">
      <alignment horizontal="center" vertical="center" wrapText="1"/>
    </xf>
    <xf numFmtId="10" fontId="104" fillId="0" borderId="51" xfId="669" applyNumberFormat="1" applyFont="1" applyBorder="1" applyAlignment="1">
      <alignment horizontal="center" vertical="center"/>
    </xf>
    <xf numFmtId="10" fontId="104" fillId="0" borderId="52" xfId="669" applyNumberFormat="1" applyFont="1" applyBorder="1" applyAlignment="1">
      <alignment horizontal="center" vertical="center"/>
    </xf>
    <xf numFmtId="183" fontId="104" fillId="0" borderId="52" xfId="669" applyNumberFormat="1" applyFont="1" applyBorder="1" applyAlignment="1">
      <alignment horizontal="center" vertical="center"/>
    </xf>
    <xf numFmtId="9" fontId="100" fillId="0" borderId="53" xfId="673" applyFont="1" applyBorder="1" applyAlignment="1" applyProtection="1">
      <alignment horizontal="center" vertical="center"/>
    </xf>
    <xf numFmtId="0" fontId="104" fillId="33" borderId="39" xfId="669" applyFont="1" applyFill="1" applyBorder="1" applyAlignment="1">
      <alignment horizontal="center" vertical="center" wrapText="1"/>
    </xf>
    <xf numFmtId="10" fontId="104" fillId="39" borderId="51" xfId="669" applyNumberFormat="1" applyFont="1" applyFill="1" applyBorder="1" applyAlignment="1">
      <alignment horizontal="center" vertical="center"/>
    </xf>
    <xf numFmtId="10" fontId="104" fillId="39" borderId="52" xfId="669" applyNumberFormat="1" applyFont="1" applyFill="1" applyBorder="1" applyAlignment="1">
      <alignment horizontal="center" vertical="center"/>
    </xf>
    <xf numFmtId="183" fontId="104" fillId="39" borderId="52" xfId="669" applyNumberFormat="1" applyFont="1" applyFill="1" applyBorder="1" applyAlignment="1">
      <alignment horizontal="center" vertical="center"/>
    </xf>
    <xf numFmtId="0" fontId="106" fillId="32" borderId="36" xfId="669" applyFont="1" applyFill="1" applyBorder="1" applyAlignment="1">
      <alignment horizontal="center" vertical="center" wrapText="1"/>
    </xf>
    <xf numFmtId="0" fontId="106" fillId="32" borderId="38" xfId="669" applyFont="1" applyFill="1" applyBorder="1" applyAlignment="1">
      <alignment horizontal="center" vertical="center" wrapText="1"/>
    </xf>
    <xf numFmtId="0" fontId="109" fillId="58" borderId="303" xfId="669" applyFont="1" applyFill="1" applyBorder="1" applyAlignment="1">
      <alignment horizontal="centerContinuous" vertical="center"/>
    </xf>
    <xf numFmtId="0" fontId="109" fillId="32" borderId="304" xfId="669" applyFont="1" applyFill="1" applyBorder="1" applyAlignment="1">
      <alignment horizontal="centerContinuous" vertical="center"/>
    </xf>
    <xf numFmtId="10" fontId="116" fillId="0" borderId="0" xfId="673" applyNumberFormat="1" applyFont="1" applyAlignment="1" applyProtection="1"/>
    <xf numFmtId="0" fontId="99" fillId="33" borderId="36" xfId="669" applyFont="1" applyFill="1" applyBorder="1" applyAlignment="1">
      <alignment horizontal="center" vertical="center" wrapText="1"/>
    </xf>
    <xf numFmtId="0" fontId="99" fillId="33" borderId="14" xfId="669" applyFont="1" applyFill="1" applyBorder="1" applyAlignment="1">
      <alignment horizontal="center" vertical="center" wrapText="1"/>
    </xf>
    <xf numFmtId="0" fontId="99" fillId="33" borderId="37" xfId="669" applyFont="1" applyFill="1" applyBorder="1" applyAlignment="1">
      <alignment horizontal="center" vertical="center" wrapText="1"/>
    </xf>
    <xf numFmtId="0" fontId="99" fillId="33" borderId="79" xfId="669" applyFont="1" applyFill="1" applyBorder="1" applyAlignment="1">
      <alignment horizontal="center" vertical="center" wrapText="1"/>
    </xf>
    <xf numFmtId="0" fontId="99" fillId="33" borderId="24" xfId="669" applyFont="1" applyFill="1" applyBorder="1" applyAlignment="1">
      <alignment horizontal="center" vertical="center" wrapText="1"/>
    </xf>
    <xf numFmtId="0" fontId="118" fillId="58" borderId="22" xfId="669" applyFont="1" applyFill="1" applyBorder="1" applyAlignment="1">
      <alignment horizontal="centerContinuous" vertical="center"/>
    </xf>
    <xf numFmtId="0" fontId="118" fillId="58" borderId="16" xfId="669" applyFont="1" applyFill="1" applyBorder="1" applyAlignment="1">
      <alignment horizontal="centerContinuous" vertical="center"/>
    </xf>
    <xf numFmtId="0" fontId="118" fillId="58" borderId="17" xfId="669" applyFont="1" applyFill="1" applyBorder="1" applyAlignment="1">
      <alignment horizontal="centerContinuous" vertical="center"/>
    </xf>
    <xf numFmtId="43" fontId="106" fillId="58" borderId="270" xfId="674" applyFont="1" applyFill="1" applyBorder="1" applyAlignment="1" applyProtection="1">
      <alignment vertical="center"/>
    </xf>
    <xf numFmtId="173" fontId="105" fillId="0" borderId="37" xfId="673" applyNumberFormat="1" applyFont="1" applyBorder="1" applyAlignment="1" applyProtection="1">
      <alignment horizontal="center" vertical="center"/>
    </xf>
    <xf numFmtId="173" fontId="105" fillId="0" borderId="300" xfId="673" applyNumberFormat="1" applyFont="1" applyBorder="1" applyAlignment="1" applyProtection="1">
      <alignment horizontal="center" vertical="center"/>
    </xf>
    <xf numFmtId="43" fontId="105" fillId="0" borderId="24" xfId="1" applyFont="1" applyBorder="1" applyAlignment="1" applyProtection="1">
      <alignment vertical="center"/>
    </xf>
    <xf numFmtId="43" fontId="106" fillId="58" borderId="76" xfId="1" applyFont="1" applyFill="1" applyBorder="1" applyAlignment="1" applyProtection="1">
      <alignment vertical="center"/>
    </xf>
    <xf numFmtId="167" fontId="105" fillId="33" borderId="63" xfId="674" applyNumberFormat="1" applyFont="1" applyFill="1" applyBorder="1" applyAlignment="1" applyProtection="1">
      <alignment horizontal="left" vertical="center"/>
    </xf>
    <xf numFmtId="167" fontId="105" fillId="33" borderId="292" xfId="674" applyNumberFormat="1" applyFont="1" applyFill="1" applyBorder="1" applyAlignment="1" applyProtection="1">
      <alignment horizontal="left" vertical="center"/>
    </xf>
    <xf numFmtId="0" fontId="106" fillId="58" borderId="59" xfId="669" applyFont="1" applyFill="1" applyBorder="1" applyAlignment="1">
      <alignment horizontal="left" vertical="center"/>
    </xf>
    <xf numFmtId="167" fontId="105" fillId="0" borderId="36" xfId="674" applyNumberFormat="1" applyFont="1" applyBorder="1" applyAlignment="1" applyProtection="1">
      <alignment vertical="center"/>
    </xf>
    <xf numFmtId="167" fontId="105" fillId="0" borderId="278" xfId="674" applyNumberFormat="1" applyFont="1" applyBorder="1" applyAlignment="1" applyProtection="1">
      <alignment vertical="center"/>
    </xf>
    <xf numFmtId="167" fontId="106" fillId="58" borderId="102" xfId="669" applyNumberFormat="1" applyFont="1" applyFill="1" applyBorder="1">
      <alignment vertical="center"/>
    </xf>
    <xf numFmtId="0" fontId="99" fillId="33" borderId="26" xfId="669" applyFont="1" applyFill="1" applyBorder="1" applyAlignment="1">
      <alignment horizontal="center" vertical="center" wrapText="1"/>
    </xf>
    <xf numFmtId="43" fontId="105" fillId="0" borderId="26" xfId="1" applyFont="1" applyBorder="1" applyAlignment="1" applyProtection="1">
      <alignment vertical="center"/>
    </xf>
    <xf numFmtId="43" fontId="105" fillId="0" borderId="25" xfId="1" applyFont="1" applyBorder="1" applyAlignment="1" applyProtection="1">
      <alignment vertical="center"/>
    </xf>
    <xf numFmtId="43" fontId="106" fillId="58" borderId="100" xfId="1" applyFont="1" applyFill="1" applyBorder="1" applyAlignment="1" applyProtection="1">
      <alignment vertical="center"/>
    </xf>
    <xf numFmtId="43" fontId="105" fillId="0" borderId="36" xfId="1" applyFont="1" applyBorder="1" applyAlignment="1" applyProtection="1">
      <alignment vertical="center"/>
    </xf>
    <xf numFmtId="43" fontId="106" fillId="58" borderId="102" xfId="674" applyFont="1" applyFill="1" applyBorder="1" applyAlignment="1" applyProtection="1">
      <alignment vertical="center"/>
    </xf>
    <xf numFmtId="167" fontId="105" fillId="56" borderId="14" xfId="674" applyNumberFormat="1" applyFont="1" applyFill="1" applyBorder="1" applyAlignment="1" applyProtection="1">
      <alignment vertical="center"/>
    </xf>
    <xf numFmtId="0" fontId="104" fillId="33" borderId="32" xfId="669" applyFont="1" applyFill="1" applyBorder="1" applyAlignment="1">
      <alignment horizontal="centerContinuous" vertical="center" wrapText="1"/>
    </xf>
    <xf numFmtId="0" fontId="104" fillId="33" borderId="35" xfId="669" applyFont="1" applyFill="1" applyBorder="1" applyAlignment="1">
      <alignment horizontal="centerContinuous" vertical="center" wrapText="1"/>
    </xf>
    <xf numFmtId="3" fontId="118" fillId="0" borderId="0" xfId="669" applyNumberFormat="1" applyFont="1">
      <alignment vertical="center"/>
    </xf>
    <xf numFmtId="3" fontId="118" fillId="0" borderId="0" xfId="669" applyNumberFormat="1" applyFont="1" applyAlignment="1">
      <alignment horizontal="center" vertical="center"/>
    </xf>
    <xf numFmtId="164" fontId="130" fillId="0" borderId="0" xfId="670" applyFont="1">
      <alignment vertical="top"/>
      <protection locked="0"/>
    </xf>
    <xf numFmtId="0" fontId="130" fillId="0" borderId="152" xfId="669" applyFont="1" applyBorder="1">
      <alignment vertical="center"/>
    </xf>
    <xf numFmtId="0" fontId="136" fillId="0" borderId="0" xfId="669" applyFont="1">
      <alignment vertical="center"/>
    </xf>
    <xf numFmtId="167" fontId="136" fillId="0" borderId="24" xfId="674" applyNumberFormat="1" applyFont="1" applyBorder="1" applyAlignment="1" applyProtection="1">
      <alignment horizontal="center" vertical="center"/>
    </xf>
    <xf numFmtId="173" fontId="145" fillId="39" borderId="14" xfId="673" applyNumberFormat="1" applyFont="1" applyFill="1" applyBorder="1" applyAlignment="1" applyProtection="1">
      <alignment horizontal="center" vertical="center"/>
    </xf>
    <xf numFmtId="43" fontId="136" fillId="0" borderId="14" xfId="674" applyFont="1" applyBorder="1" applyAlignment="1" applyProtection="1">
      <alignment horizontal="center" vertical="center"/>
    </xf>
    <xf numFmtId="173" fontId="136" fillId="39" borderId="14" xfId="673" applyNumberFormat="1" applyFont="1" applyFill="1" applyBorder="1" applyAlignment="1" applyProtection="1">
      <alignment horizontal="center" vertical="center"/>
    </xf>
    <xf numFmtId="167" fontId="136" fillId="0" borderId="14" xfId="674" applyNumberFormat="1" applyFont="1" applyBorder="1" applyAlignment="1" applyProtection="1">
      <alignment horizontal="center" vertical="center"/>
    </xf>
    <xf numFmtId="0" fontId="136" fillId="39" borderId="37" xfId="673" applyNumberFormat="1" applyFont="1" applyFill="1" applyBorder="1" applyAlignment="1" applyProtection="1">
      <alignment horizontal="center" vertical="center"/>
    </xf>
    <xf numFmtId="0" fontId="130" fillId="0" borderId="152" xfId="669" applyFont="1" applyBorder="1" applyAlignment="1"/>
    <xf numFmtId="43" fontId="130" fillId="0" borderId="0" xfId="674" applyFont="1" applyAlignment="1" applyProtection="1"/>
    <xf numFmtId="10" fontId="130" fillId="0" borderId="0" xfId="669" applyNumberFormat="1" applyFont="1" applyAlignment="1">
      <alignment horizontal="center" vertical="center"/>
    </xf>
    <xf numFmtId="164" fontId="131" fillId="0" borderId="0" xfId="670" applyFont="1">
      <alignment vertical="top"/>
      <protection locked="0"/>
    </xf>
    <xf numFmtId="0" fontId="130" fillId="0" borderId="0" xfId="669" applyFont="1" applyAlignment="1"/>
    <xf numFmtId="0" fontId="108" fillId="58" borderId="38" xfId="669" applyFont="1" applyFill="1" applyBorder="1" applyAlignment="1">
      <alignment horizontal="center" vertical="center"/>
    </xf>
    <xf numFmtId="0" fontId="108" fillId="58" borderId="39" xfId="669" applyFont="1" applyFill="1" applyBorder="1" applyAlignment="1">
      <alignment horizontal="center" vertical="center"/>
    </xf>
    <xf numFmtId="167" fontId="108" fillId="58" borderId="69" xfId="669" applyNumberFormat="1" applyFont="1" applyFill="1" applyBorder="1">
      <alignment vertical="center"/>
    </xf>
    <xf numFmtId="173" fontId="108" fillId="58" borderId="33" xfId="669" applyNumberFormat="1" applyFont="1" applyFill="1" applyBorder="1" applyAlignment="1">
      <alignment horizontal="center" vertical="center"/>
    </xf>
    <xf numFmtId="182" fontId="108" fillId="58" borderId="33" xfId="669" applyNumberFormat="1" applyFont="1" applyFill="1" applyBorder="1">
      <alignment vertical="center"/>
    </xf>
    <xf numFmtId="10" fontId="108" fillId="58" borderId="33" xfId="673" applyNumberFormat="1" applyFont="1" applyFill="1" applyBorder="1" applyAlignment="1" applyProtection="1">
      <alignment horizontal="center" vertical="center"/>
    </xf>
    <xf numFmtId="10" fontId="108" fillId="58" borderId="33" xfId="669" applyNumberFormat="1" applyFont="1" applyFill="1" applyBorder="1" applyAlignment="1">
      <alignment horizontal="center" vertical="center"/>
    </xf>
    <xf numFmtId="167" fontId="108" fillId="58" borderId="33" xfId="669" applyNumberFormat="1" applyFont="1" applyFill="1" applyBorder="1">
      <alignment vertical="center"/>
    </xf>
    <xf numFmtId="167" fontId="108" fillId="58" borderId="33" xfId="674" applyNumberFormat="1" applyFont="1" applyFill="1" applyBorder="1" applyAlignment="1" applyProtection="1">
      <alignment vertical="center"/>
    </xf>
    <xf numFmtId="2" fontId="108" fillId="58" borderId="39" xfId="673" applyNumberFormat="1" applyFont="1" applyFill="1" applyBorder="1" applyAlignment="1" applyProtection="1">
      <alignment horizontal="center" vertical="center"/>
    </xf>
    <xf numFmtId="0" fontId="104" fillId="33" borderId="69" xfId="669" applyFont="1" applyFill="1" applyBorder="1" applyAlignment="1">
      <alignment horizontal="center" vertical="center" wrapText="1"/>
    </xf>
    <xf numFmtId="167" fontId="136" fillId="0" borderId="36" xfId="674" applyNumberFormat="1" applyFont="1" applyBorder="1" applyAlignment="1" applyProtection="1">
      <alignment horizontal="center" vertical="center"/>
    </xf>
    <xf numFmtId="173" fontId="145" fillId="0" borderId="37" xfId="673" applyNumberFormat="1" applyFont="1" applyBorder="1" applyAlignment="1" applyProtection="1">
      <alignment horizontal="center" vertical="center"/>
    </xf>
    <xf numFmtId="167" fontId="108" fillId="58" borderId="38" xfId="669" applyNumberFormat="1" applyFont="1" applyFill="1" applyBorder="1">
      <alignment vertical="center"/>
    </xf>
    <xf numFmtId="173" fontId="108" fillId="58" borderId="39" xfId="669" applyNumberFormat="1" applyFont="1" applyFill="1" applyBorder="1" applyAlignment="1">
      <alignment horizontal="center" vertical="center"/>
    </xf>
    <xf numFmtId="43" fontId="136" fillId="0" borderId="36" xfId="674" applyFont="1" applyBorder="1" applyAlignment="1" applyProtection="1">
      <alignment horizontal="center" vertical="center"/>
    </xf>
    <xf numFmtId="43" fontId="136" fillId="0" borderId="37" xfId="674" applyFont="1" applyBorder="1" applyAlignment="1" applyProtection="1">
      <alignment horizontal="center" vertical="center"/>
    </xf>
    <xf numFmtId="182" fontId="108" fillId="58" borderId="38" xfId="669" applyNumberFormat="1" applyFont="1" applyFill="1" applyBorder="1">
      <alignment vertical="center"/>
    </xf>
    <xf numFmtId="182" fontId="108" fillId="58" borderId="39" xfId="669" applyNumberFormat="1" applyFont="1" applyFill="1" applyBorder="1">
      <alignment vertical="center"/>
    </xf>
    <xf numFmtId="0" fontId="104" fillId="33" borderId="79" xfId="669" applyFont="1" applyFill="1" applyBorder="1" applyAlignment="1">
      <alignment horizontal="center" vertical="center" wrapText="1"/>
    </xf>
    <xf numFmtId="0" fontId="104" fillId="33" borderId="102" xfId="669" applyFont="1" applyFill="1" applyBorder="1" applyAlignment="1">
      <alignment horizontal="center" vertical="center" wrapText="1"/>
    </xf>
    <xf numFmtId="0" fontId="104" fillId="33" borderId="101" xfId="669" applyFont="1" applyFill="1" applyBorder="1" applyAlignment="1">
      <alignment horizontal="center" vertical="center" wrapText="1"/>
    </xf>
    <xf numFmtId="0" fontId="104" fillId="33" borderId="270" xfId="669" applyFont="1" applyFill="1" applyBorder="1" applyAlignment="1">
      <alignment horizontal="center" vertical="center" wrapText="1"/>
    </xf>
    <xf numFmtId="173" fontId="104" fillId="33" borderId="270" xfId="669" applyNumberFormat="1" applyFont="1" applyFill="1" applyBorder="1" applyAlignment="1">
      <alignment horizontal="center" vertical="center" wrapText="1"/>
    </xf>
    <xf numFmtId="10" fontId="108" fillId="58" borderId="38" xfId="673" applyNumberFormat="1" applyFont="1" applyFill="1" applyBorder="1" applyAlignment="1" applyProtection="1">
      <alignment horizontal="center" vertical="center"/>
    </xf>
    <xf numFmtId="10" fontId="108" fillId="58" borderId="39" xfId="673" applyNumberFormat="1" applyFont="1" applyFill="1" applyBorder="1" applyAlignment="1" applyProtection="1">
      <alignment horizontal="center" vertical="center"/>
    </xf>
    <xf numFmtId="10" fontId="108" fillId="58" borderId="38" xfId="669" applyNumberFormat="1" applyFont="1" applyFill="1" applyBorder="1" applyAlignment="1">
      <alignment horizontal="center" vertical="center"/>
    </xf>
    <xf numFmtId="173" fontId="145" fillId="0" borderId="36" xfId="673" applyNumberFormat="1" applyFont="1" applyBorder="1" applyAlignment="1" applyProtection="1">
      <alignment horizontal="center" vertical="center"/>
    </xf>
    <xf numFmtId="2" fontId="136" fillId="0" borderId="37" xfId="673" applyNumberFormat="1" applyFont="1" applyBorder="1" applyAlignment="1" applyProtection="1">
      <alignment horizontal="center" vertical="center"/>
    </xf>
    <xf numFmtId="173" fontId="136" fillId="0" borderId="36" xfId="673" applyNumberFormat="1" applyFont="1" applyBorder="1" applyAlignment="1" applyProtection="1">
      <alignment horizontal="center" vertical="center"/>
    </xf>
    <xf numFmtId="173" fontId="136" fillId="0" borderId="14" xfId="673" applyNumberFormat="1" applyFont="1" applyBorder="1" applyAlignment="1" applyProtection="1">
      <alignment horizontal="center" vertical="center"/>
    </xf>
    <xf numFmtId="173" fontId="136" fillId="0" borderId="37" xfId="673" applyNumberFormat="1" applyFont="1" applyBorder="1" applyAlignment="1" applyProtection="1">
      <alignment horizontal="center" vertical="center"/>
    </xf>
    <xf numFmtId="0" fontId="113" fillId="0" borderId="0" xfId="669" applyFont="1">
      <alignment vertical="center"/>
    </xf>
    <xf numFmtId="0" fontId="148" fillId="0" borderId="0" xfId="669" applyFont="1">
      <alignment vertical="center"/>
    </xf>
    <xf numFmtId="0" fontId="113" fillId="0" borderId="0" xfId="669" applyFont="1" applyAlignment="1">
      <alignment vertical="center" wrapText="1"/>
    </xf>
    <xf numFmtId="0" fontId="150" fillId="32" borderId="52" xfId="685" applyFont="1" applyFill="1" applyBorder="1" applyAlignment="1">
      <alignment horizontal="center" vertical="center"/>
      <protection locked="0"/>
    </xf>
    <xf numFmtId="0" fontId="150" fillId="32" borderId="52" xfId="685" quotePrefix="1" applyFont="1" applyFill="1" applyBorder="1" applyAlignment="1">
      <alignment horizontal="center" vertical="center"/>
      <protection locked="0"/>
    </xf>
    <xf numFmtId="0" fontId="150" fillId="32" borderId="53" xfId="685" applyFont="1" applyFill="1" applyBorder="1" applyAlignment="1">
      <alignment horizontal="center" vertical="center"/>
      <protection locked="0"/>
    </xf>
    <xf numFmtId="0" fontId="150" fillId="32" borderId="291" xfId="685" applyFont="1" applyFill="1" applyBorder="1" applyAlignment="1">
      <alignment horizontal="center" vertical="center"/>
      <protection locked="0"/>
    </xf>
    <xf numFmtId="0" fontId="147" fillId="59" borderId="290" xfId="686" applyFont="1" applyFill="1" applyBorder="1" applyAlignment="1" applyProtection="1">
      <alignment horizontal="center" vertical="center" wrapText="1"/>
    </xf>
    <xf numFmtId="186" fontId="103" fillId="0" borderId="283" xfId="669" applyNumberFormat="1" applyFont="1" applyBorder="1" applyProtection="1">
      <alignment vertical="center"/>
      <protection locked="0"/>
    </xf>
    <xf numFmtId="186" fontId="103" fillId="39" borderId="89" xfId="669" applyNumberFormat="1" applyFont="1" applyFill="1" applyBorder="1">
      <alignment vertical="center"/>
    </xf>
    <xf numFmtId="186" fontId="103" fillId="39" borderId="95" xfId="669" applyNumberFormat="1" applyFont="1" applyFill="1" applyBorder="1">
      <alignment vertical="center"/>
    </xf>
    <xf numFmtId="186" fontId="103" fillId="0" borderId="95" xfId="669" applyNumberFormat="1" applyFont="1" applyBorder="1" applyProtection="1">
      <alignment vertical="center"/>
      <protection locked="0"/>
    </xf>
    <xf numFmtId="170" fontId="103" fillId="0" borderId="280" xfId="669" applyNumberFormat="1" applyFont="1" applyBorder="1" applyAlignment="1" applyProtection="1">
      <alignment horizontal="center" vertical="center"/>
      <protection locked="0"/>
    </xf>
    <xf numFmtId="0" fontId="103" fillId="0" borderId="95" xfId="669" applyFont="1" applyBorder="1" applyAlignment="1" applyProtection="1">
      <alignment horizontal="center" vertical="center"/>
      <protection locked="0"/>
    </xf>
    <xf numFmtId="170" fontId="103" fillId="0" borderId="95" xfId="669" applyNumberFormat="1" applyFont="1" applyBorder="1" applyAlignment="1" applyProtection="1">
      <alignment horizontal="center" vertical="center"/>
      <protection locked="0"/>
    </xf>
    <xf numFmtId="170" fontId="103" fillId="0" borderId="283" xfId="669" applyNumberFormat="1" applyFont="1" applyBorder="1" applyAlignment="1" applyProtection="1">
      <alignment horizontal="center" vertical="center"/>
      <protection locked="0"/>
    </xf>
    <xf numFmtId="0" fontId="103" fillId="0" borderId="89" xfId="669" applyFont="1" applyBorder="1" applyAlignment="1" applyProtection="1">
      <alignment horizontal="center" vertical="center"/>
      <protection locked="0"/>
    </xf>
    <xf numFmtId="170" fontId="103" fillId="0" borderId="285" xfId="669" applyNumberFormat="1" applyFont="1" applyBorder="1" applyAlignment="1" applyProtection="1">
      <alignment horizontal="center" vertical="center"/>
      <protection locked="0"/>
    </xf>
    <xf numFmtId="0" fontId="103" fillId="39" borderId="281" xfId="669" applyFont="1" applyFill="1" applyBorder="1" applyAlignment="1">
      <alignment horizontal="center" vertical="center"/>
    </xf>
    <xf numFmtId="186" fontId="103" fillId="0" borderId="89" xfId="669" applyNumberFormat="1" applyFont="1" applyBorder="1" applyProtection="1">
      <alignment vertical="center"/>
      <protection locked="0"/>
    </xf>
    <xf numFmtId="173" fontId="103" fillId="39" borderId="95" xfId="673" applyNumberFormat="1" applyFont="1" applyFill="1" applyBorder="1" applyAlignment="1" applyProtection="1">
      <alignment horizontal="center" vertical="center"/>
    </xf>
    <xf numFmtId="1" fontId="103" fillId="39" borderId="95" xfId="669" applyNumberFormat="1" applyFont="1" applyFill="1" applyBorder="1" applyAlignment="1">
      <alignment horizontal="center" vertical="center"/>
    </xf>
    <xf numFmtId="0" fontId="103" fillId="0" borderId="34" xfId="669" applyFont="1" applyBorder="1" applyAlignment="1">
      <alignment horizontal="center" vertical="center"/>
    </xf>
    <xf numFmtId="170" fontId="103" fillId="0" borderId="282" xfId="669" applyNumberFormat="1" applyFont="1" applyBorder="1" applyAlignment="1" applyProtection="1">
      <alignment horizontal="center" vertical="center"/>
      <protection locked="0"/>
    </xf>
    <xf numFmtId="170" fontId="103" fillId="0" borderId="88" xfId="669" applyNumberFormat="1" applyFont="1" applyBorder="1" applyAlignment="1" applyProtection="1">
      <alignment horizontal="center" vertical="center"/>
      <protection locked="0"/>
    </xf>
    <xf numFmtId="0" fontId="103" fillId="0" borderId="36" xfId="669" applyFont="1" applyBorder="1" applyAlignment="1">
      <alignment horizontal="center" vertical="center"/>
    </xf>
    <xf numFmtId="186" fontId="103" fillId="0" borderId="280" xfId="669" applyNumberFormat="1" applyFont="1" applyBorder="1" applyProtection="1">
      <alignment vertical="center"/>
      <protection locked="0"/>
    </xf>
    <xf numFmtId="0" fontId="103" fillId="0" borderId="278" xfId="669" applyFont="1" applyBorder="1" applyAlignment="1">
      <alignment horizontal="center" vertical="center"/>
    </xf>
    <xf numFmtId="0" fontId="137" fillId="0" borderId="0" xfId="669" applyFont="1">
      <alignment vertical="center"/>
    </xf>
    <xf numFmtId="180" fontId="104" fillId="0" borderId="83" xfId="669" applyNumberFormat="1" applyFont="1" applyBorder="1" applyAlignment="1">
      <alignment horizontal="center" vertical="center"/>
    </xf>
    <xf numFmtId="180" fontId="104" fillId="0" borderId="306" xfId="669" applyNumberFormat="1" applyFont="1" applyBorder="1" applyAlignment="1">
      <alignment horizontal="center" vertical="center"/>
    </xf>
    <xf numFmtId="180" fontId="104" fillId="0" borderId="307" xfId="669" applyNumberFormat="1" applyFont="1" applyBorder="1" applyAlignment="1">
      <alignment horizontal="center" vertical="center"/>
    </xf>
    <xf numFmtId="0" fontId="104" fillId="33" borderId="310" xfId="669" applyFont="1" applyFill="1" applyBorder="1" applyAlignment="1">
      <alignment horizontal="center" vertical="center"/>
    </xf>
    <xf numFmtId="0" fontId="104" fillId="33" borderId="306" xfId="669" applyFont="1" applyFill="1" applyBorder="1" applyAlignment="1">
      <alignment horizontal="center" vertical="center"/>
    </xf>
    <xf numFmtId="0" fontId="103" fillId="0" borderId="282" xfId="669" applyFont="1" applyBorder="1" applyAlignment="1" applyProtection="1">
      <alignment horizontal="center" vertical="center"/>
      <protection locked="0"/>
    </xf>
    <xf numFmtId="0" fontId="103" fillId="0" borderId="279" xfId="669" applyFont="1" applyBorder="1" applyAlignment="1" applyProtection="1">
      <alignment horizontal="center" vertical="center"/>
      <protection locked="0"/>
    </xf>
    <xf numFmtId="0" fontId="104" fillId="33" borderId="314" xfId="669" applyFont="1" applyFill="1" applyBorder="1" applyAlignment="1">
      <alignment horizontal="center" vertical="center"/>
    </xf>
    <xf numFmtId="0" fontId="103" fillId="0" borderId="284" xfId="669" applyFont="1" applyBorder="1" applyAlignment="1" applyProtection="1">
      <alignment horizontal="center" vertical="center"/>
      <protection locked="0"/>
    </xf>
    <xf numFmtId="0" fontId="103" fillId="39" borderId="315" xfId="669" applyFont="1" applyFill="1" applyBorder="1" applyAlignment="1">
      <alignment horizontal="center" vertical="center"/>
    </xf>
    <xf numFmtId="0" fontId="105" fillId="33" borderId="270" xfId="669" applyFont="1" applyFill="1" applyBorder="1" applyAlignment="1">
      <alignment horizontal="center" vertical="center" wrapText="1"/>
    </xf>
    <xf numFmtId="0" fontId="105" fillId="33" borderId="102" xfId="669" applyFont="1" applyFill="1" applyBorder="1" applyAlignment="1">
      <alignment horizontal="center" vertical="center" wrapText="1"/>
    </xf>
    <xf numFmtId="0" fontId="105" fillId="33" borderId="101" xfId="669" applyFont="1" applyFill="1" applyBorder="1" applyAlignment="1">
      <alignment horizontal="center" vertical="center" wrapText="1"/>
    </xf>
    <xf numFmtId="0" fontId="105" fillId="33" borderId="76" xfId="669" applyFont="1" applyFill="1" applyBorder="1" applyAlignment="1">
      <alignment horizontal="center" vertical="center" wrapText="1"/>
    </xf>
    <xf numFmtId="0" fontId="108" fillId="32" borderId="38" xfId="669" applyFont="1" applyFill="1" applyBorder="1" applyAlignment="1">
      <alignment horizontal="center" vertical="center"/>
    </xf>
    <xf numFmtId="0" fontId="103" fillId="24" borderId="268" xfId="669" applyFont="1" applyFill="1" applyBorder="1" applyAlignment="1" applyProtection="1">
      <alignment horizontal="center" vertical="center"/>
      <protection locked="0"/>
    </xf>
    <xf numFmtId="0" fontId="103" fillId="24" borderId="104" xfId="669" applyFont="1" applyFill="1" applyBorder="1" applyAlignment="1" applyProtection="1">
      <alignment horizontal="center" vertical="center"/>
      <protection locked="0"/>
    </xf>
    <xf numFmtId="0" fontId="103" fillId="24" borderId="266" xfId="669" applyFont="1" applyFill="1" applyBorder="1" applyAlignment="1" applyProtection="1">
      <alignment horizontal="center" vertical="center"/>
      <protection locked="0"/>
    </xf>
    <xf numFmtId="0" fontId="103" fillId="60" borderId="309" xfId="669" applyFont="1" applyFill="1" applyBorder="1" applyAlignment="1" applyProtection="1">
      <alignment horizontal="center" vertical="center"/>
      <protection locked="0"/>
    </xf>
    <xf numFmtId="0" fontId="103" fillId="60" borderId="310" xfId="669" applyFont="1" applyFill="1" applyBorder="1" applyAlignment="1" applyProtection="1">
      <alignment horizontal="center" vertical="center"/>
      <protection locked="0"/>
    </xf>
    <xf numFmtId="0" fontId="108" fillId="32" borderId="295" xfId="669" applyFont="1" applyFill="1" applyBorder="1" applyAlignment="1">
      <alignment horizontal="center" vertical="center"/>
    </xf>
    <xf numFmtId="0" fontId="103" fillId="60" borderId="306" xfId="669" applyFont="1" applyFill="1" applyBorder="1" applyAlignment="1" applyProtection="1">
      <alignment horizontal="center" vertical="center"/>
      <protection locked="0"/>
    </xf>
    <xf numFmtId="186" fontId="108" fillId="32" borderId="308" xfId="669" applyNumberFormat="1" applyFont="1" applyFill="1" applyBorder="1" applyProtection="1">
      <alignment vertical="center"/>
      <protection locked="0"/>
    </xf>
    <xf numFmtId="186" fontId="108" fillId="32" borderId="295" xfId="669" applyNumberFormat="1" applyFont="1" applyFill="1" applyBorder="1">
      <alignment vertical="center"/>
    </xf>
    <xf numFmtId="186" fontId="108" fillId="32" borderId="295" xfId="669" applyNumberFormat="1" applyFont="1" applyFill="1" applyBorder="1" applyProtection="1">
      <alignment vertical="center"/>
      <protection locked="0"/>
    </xf>
    <xf numFmtId="186" fontId="108" fillId="32" borderId="316" xfId="669" applyNumberFormat="1" applyFont="1" applyFill="1" applyBorder="1">
      <alignment vertical="center"/>
    </xf>
    <xf numFmtId="186" fontId="103" fillId="39" borderId="284" xfId="669" applyNumberFormat="1" applyFont="1" applyFill="1" applyBorder="1">
      <alignment vertical="center"/>
    </xf>
    <xf numFmtId="186" fontId="103" fillId="39" borderId="282" xfId="669" applyNumberFormat="1" applyFont="1" applyFill="1" applyBorder="1">
      <alignment vertical="center"/>
    </xf>
    <xf numFmtId="186" fontId="103" fillId="0" borderId="275" xfId="669" applyNumberFormat="1" applyFont="1" applyBorder="1" applyProtection="1">
      <alignment vertical="center"/>
      <protection locked="0"/>
    </xf>
    <xf numFmtId="186" fontId="103" fillId="39" borderId="274" xfId="669" applyNumberFormat="1" applyFont="1" applyFill="1" applyBorder="1">
      <alignment vertical="center"/>
    </xf>
    <xf numFmtId="186" fontId="103" fillId="0" borderId="274" xfId="669" applyNumberFormat="1" applyFont="1" applyBorder="1" applyProtection="1">
      <alignment vertical="center"/>
      <protection locked="0"/>
    </xf>
    <xf numFmtId="186" fontId="103" fillId="39" borderId="277" xfId="669" applyNumberFormat="1" applyFont="1" applyFill="1" applyBorder="1">
      <alignment vertical="center"/>
    </xf>
    <xf numFmtId="0" fontId="105" fillId="33" borderId="100" xfId="669" applyFont="1" applyFill="1" applyBorder="1" applyAlignment="1">
      <alignment horizontal="center" vertical="center" wrapText="1"/>
    </xf>
    <xf numFmtId="170" fontId="108" fillId="32" borderId="308" xfId="669" applyNumberFormat="1" applyFont="1" applyFill="1" applyBorder="1" applyAlignment="1">
      <alignment horizontal="center" vertical="center"/>
    </xf>
    <xf numFmtId="173" fontId="108" fillId="32" borderId="295" xfId="673" applyNumberFormat="1" applyFont="1" applyFill="1" applyBorder="1" applyAlignment="1" applyProtection="1">
      <alignment horizontal="center" vertical="center"/>
    </xf>
    <xf numFmtId="1" fontId="108" fillId="32" borderId="295" xfId="669" applyNumberFormat="1" applyFont="1" applyFill="1" applyBorder="1" applyAlignment="1">
      <alignment horizontal="center" vertical="center"/>
    </xf>
    <xf numFmtId="186" fontId="108" fillId="32" borderId="296" xfId="669" applyNumberFormat="1" applyFont="1" applyFill="1" applyBorder="1">
      <alignment vertical="center"/>
    </xf>
    <xf numFmtId="170" fontId="103" fillId="0" borderId="317" xfId="669" applyNumberFormat="1" applyFont="1" applyBorder="1" applyAlignment="1" applyProtection="1">
      <alignment horizontal="center" vertical="center"/>
      <protection locked="0"/>
    </xf>
    <xf numFmtId="186" fontId="103" fillId="0" borderId="318" xfId="669" applyNumberFormat="1" applyFont="1" applyBorder="1" applyProtection="1">
      <alignment vertical="center"/>
      <protection locked="0"/>
    </xf>
    <xf numFmtId="173" fontId="103" fillId="39" borderId="318" xfId="673" applyNumberFormat="1" applyFont="1" applyFill="1" applyBorder="1" applyAlignment="1" applyProtection="1">
      <alignment horizontal="center" vertical="center"/>
    </xf>
    <xf numFmtId="1" fontId="103" fillId="39" borderId="318" xfId="669" applyNumberFormat="1" applyFont="1" applyFill="1" applyBorder="1" applyAlignment="1">
      <alignment horizontal="center" vertical="center"/>
    </xf>
    <xf numFmtId="186" fontId="103" fillId="39" borderId="319" xfId="669" applyNumberFormat="1" applyFont="1" applyFill="1" applyBorder="1">
      <alignment vertical="center"/>
    </xf>
    <xf numFmtId="170" fontId="103" fillId="0" borderId="275" xfId="669" applyNumberFormat="1" applyFont="1" applyBorder="1" applyAlignment="1" applyProtection="1">
      <alignment horizontal="center" vertical="center"/>
      <protection locked="0"/>
    </xf>
    <xf numFmtId="173" fontId="103" fillId="39" borderId="274" xfId="673" applyNumberFormat="1" applyFont="1" applyFill="1" applyBorder="1" applyAlignment="1" applyProtection="1">
      <alignment horizontal="center" vertical="center"/>
    </xf>
    <xf numFmtId="1" fontId="103" fillId="39" borderId="274" xfId="669" applyNumberFormat="1" applyFont="1" applyFill="1" applyBorder="1" applyAlignment="1">
      <alignment horizontal="center" vertical="center"/>
    </xf>
    <xf numFmtId="170" fontId="108" fillId="32" borderId="320" xfId="669" applyNumberFormat="1" applyFont="1" applyFill="1" applyBorder="1" applyAlignment="1">
      <alignment horizontal="center" vertical="center"/>
    </xf>
    <xf numFmtId="0" fontId="108" fillId="32" borderId="316" xfId="669" applyFont="1" applyFill="1" applyBorder="1">
      <alignment vertical="center"/>
    </xf>
    <xf numFmtId="0" fontId="108" fillId="32" borderId="68" xfId="669" applyFont="1" applyFill="1" applyBorder="1" applyAlignment="1">
      <alignment horizontal="center" vertical="center"/>
    </xf>
    <xf numFmtId="0" fontId="103" fillId="0" borderId="274" xfId="669" applyFont="1" applyBorder="1" applyAlignment="1" applyProtection="1">
      <alignment horizontal="center" vertical="center"/>
      <protection locked="0"/>
    </xf>
    <xf numFmtId="170" fontId="103" fillId="0" borderId="273" xfId="669" applyNumberFormat="1" applyFont="1" applyBorder="1" applyAlignment="1" applyProtection="1">
      <alignment horizontal="center" vertical="center"/>
      <protection locked="0"/>
    </xf>
    <xf numFmtId="0" fontId="103" fillId="39" borderId="276" xfId="669" applyFont="1" applyFill="1" applyBorder="1" applyAlignment="1">
      <alignment horizontal="center" vertical="center"/>
    </xf>
    <xf numFmtId="170" fontId="108" fillId="32" borderId="321" xfId="669" applyNumberFormat="1" applyFont="1" applyFill="1" applyBorder="1" applyAlignment="1">
      <alignment horizontal="center" vertical="center"/>
    </xf>
    <xf numFmtId="170" fontId="108" fillId="32" borderId="296" xfId="669" applyNumberFormat="1" applyFont="1" applyFill="1" applyBorder="1" applyAlignment="1">
      <alignment horizontal="center" vertical="center"/>
    </xf>
    <xf numFmtId="170" fontId="103" fillId="0" borderId="277" xfId="669" applyNumberFormat="1" applyFont="1" applyBorder="1" applyAlignment="1" applyProtection="1">
      <alignment horizontal="center" vertical="center"/>
      <protection locked="0"/>
    </xf>
    <xf numFmtId="170" fontId="116" fillId="0" borderId="14" xfId="669" applyNumberFormat="1" applyFont="1" applyBorder="1" applyAlignment="1">
      <alignment horizontal="center" vertical="center"/>
    </xf>
    <xf numFmtId="2" fontId="116" fillId="0" borderId="14" xfId="669" applyNumberFormat="1" applyFont="1" applyBorder="1" applyAlignment="1">
      <alignment horizontal="center" vertical="center"/>
    </xf>
    <xf numFmtId="170" fontId="116" fillId="0" borderId="33" xfId="669" applyNumberFormat="1" applyFont="1" applyBorder="1" applyAlignment="1">
      <alignment horizontal="center" vertical="center"/>
    </xf>
    <xf numFmtId="9" fontId="116" fillId="0" borderId="33" xfId="669" applyNumberFormat="1" applyFont="1" applyBorder="1" applyAlignment="1">
      <alignment horizontal="center" vertical="center"/>
    </xf>
    <xf numFmtId="2" fontId="116" fillId="0" borderId="33" xfId="669" applyNumberFormat="1" applyFont="1" applyBorder="1" applyAlignment="1">
      <alignment horizontal="center" vertical="center"/>
    </xf>
    <xf numFmtId="2" fontId="116" fillId="0" borderId="39" xfId="669" applyNumberFormat="1" applyFont="1" applyBorder="1" applyAlignment="1">
      <alignment horizontal="center" vertical="center"/>
    </xf>
    <xf numFmtId="164" fontId="117" fillId="0" borderId="0" xfId="670" applyFont="1" applyAlignment="1">
      <alignment horizontal="center" vertical="center"/>
      <protection locked="0"/>
    </xf>
    <xf numFmtId="9" fontId="116" fillId="0" borderId="14" xfId="673" applyFont="1" applyBorder="1" applyAlignment="1" applyProtection="1">
      <alignment horizontal="center" vertical="center"/>
    </xf>
    <xf numFmtId="2" fontId="116" fillId="0" borderId="37" xfId="669" applyNumberFormat="1" applyFont="1" applyBorder="1" applyAlignment="1">
      <alignment horizontal="center" vertical="center"/>
    </xf>
    <xf numFmtId="0" fontId="106" fillId="58" borderId="83" xfId="669" quotePrefix="1" applyFont="1" applyFill="1" applyBorder="1" applyAlignment="1">
      <alignment horizontal="center" vertical="center"/>
    </xf>
    <xf numFmtId="0" fontId="119" fillId="43" borderId="36" xfId="669" applyFont="1" applyFill="1" applyBorder="1" applyAlignment="1">
      <alignment horizontal="left" vertical="center"/>
    </xf>
    <xf numFmtId="0" fontId="119" fillId="43" borderId="38" xfId="669" applyFont="1" applyFill="1" applyBorder="1" applyAlignment="1">
      <alignment horizontal="left" vertical="center"/>
    </xf>
    <xf numFmtId="15" fontId="146" fillId="56" borderId="291" xfId="685" applyNumberFormat="1" applyFont="1" applyFill="1" applyBorder="1" applyAlignment="1">
      <alignment horizontal="center" vertical="center"/>
      <protection locked="0"/>
    </xf>
    <xf numFmtId="0" fontId="146" fillId="56" borderId="291" xfId="685" applyFont="1" applyFill="1" applyBorder="1" applyAlignment="1">
      <alignment vertical="center" shrinkToFit="1"/>
      <protection locked="0"/>
    </xf>
    <xf numFmtId="185" fontId="146" fillId="56" borderId="291" xfId="685" applyNumberFormat="1" applyFont="1" applyFill="1" applyBorder="1" applyAlignment="1">
      <alignment horizontal="right" vertical="center"/>
      <protection locked="0"/>
    </xf>
    <xf numFmtId="0" fontId="146" fillId="56" borderId="291" xfId="685" applyFont="1" applyFill="1" applyBorder="1" applyAlignment="1">
      <alignment horizontal="center" vertical="center"/>
      <protection locked="0"/>
    </xf>
    <xf numFmtId="185" fontId="146" fillId="56" borderId="291" xfId="685" applyNumberFormat="1" applyFont="1" applyFill="1" applyBorder="1" applyAlignment="1">
      <alignment horizontal="center" vertical="center"/>
      <protection locked="0"/>
    </xf>
    <xf numFmtId="15" fontId="146" fillId="56" borderId="52" xfId="685" quotePrefix="1" applyNumberFormat="1" applyFont="1" applyFill="1" applyBorder="1" applyAlignment="1">
      <alignment horizontal="center" vertical="center"/>
      <protection locked="0"/>
    </xf>
    <xf numFmtId="0" fontId="146" fillId="56" borderId="52" xfId="685" quotePrefix="1" applyFont="1" applyFill="1" applyBorder="1" applyAlignment="1">
      <alignment vertical="center" shrinkToFit="1"/>
      <protection locked="0"/>
    </xf>
    <xf numFmtId="0" fontId="146" fillId="56" borderId="52" xfId="685" applyFont="1" applyFill="1" applyBorder="1" applyAlignment="1">
      <alignment vertical="center" shrinkToFit="1"/>
      <protection locked="0"/>
    </xf>
    <xf numFmtId="185" fontId="146" fillId="56" borderId="52" xfId="685" quotePrefix="1" applyNumberFormat="1" applyFont="1" applyFill="1" applyBorder="1" applyAlignment="1">
      <alignment horizontal="right" vertical="center"/>
      <protection locked="0"/>
    </xf>
    <xf numFmtId="0" fontId="146" fillId="56" borderId="52" xfId="685" quotePrefix="1" applyFont="1" applyFill="1" applyBorder="1" applyAlignment="1">
      <alignment horizontal="center" vertical="center"/>
      <protection locked="0"/>
    </xf>
    <xf numFmtId="15" fontId="146" fillId="56" borderId="52" xfId="685" applyNumberFormat="1" applyFont="1" applyFill="1" applyBorder="1" applyAlignment="1">
      <alignment horizontal="center" vertical="center"/>
      <protection locked="0"/>
    </xf>
    <xf numFmtId="185" fontId="146" fillId="56" borderId="52" xfId="685" applyNumberFormat="1" applyFont="1" applyFill="1" applyBorder="1" applyAlignment="1">
      <alignment horizontal="right" vertical="center"/>
      <protection locked="0"/>
    </xf>
    <xf numFmtId="0" fontId="146" fillId="56" borderId="52" xfId="685" applyFont="1" applyFill="1" applyBorder="1" applyAlignment="1">
      <alignment horizontal="center" vertical="center"/>
      <protection locked="0"/>
    </xf>
    <xf numFmtId="15" fontId="146" fillId="56" borderId="53" xfId="685" applyNumberFormat="1" applyFont="1" applyFill="1" applyBorder="1" applyAlignment="1">
      <alignment horizontal="center" vertical="center"/>
      <protection locked="0"/>
    </xf>
    <xf numFmtId="0" fontId="146" fillId="56" borderId="53" xfId="685" applyFont="1" applyFill="1" applyBorder="1" applyAlignment="1">
      <alignment vertical="center" shrinkToFit="1"/>
      <protection locked="0"/>
    </xf>
    <xf numFmtId="184" fontId="146" fillId="56" borderId="53" xfId="685" applyNumberFormat="1" applyFont="1" applyFill="1" applyBorder="1" applyAlignment="1">
      <alignment horizontal="right" vertical="center"/>
      <protection locked="0"/>
    </xf>
    <xf numFmtId="0" fontId="146" fillId="56" borderId="53" xfId="685" applyFont="1" applyFill="1" applyBorder="1" applyAlignment="1">
      <alignment horizontal="center" vertical="center"/>
      <protection locked="0"/>
    </xf>
    <xf numFmtId="0" fontId="130" fillId="0" borderId="0" xfId="669" applyFont="1" applyAlignment="1">
      <alignment horizontal="center" vertical="center"/>
    </xf>
    <xf numFmtId="0" fontId="132" fillId="0" borderId="0" xfId="669" applyFont="1" applyAlignment="1">
      <alignment horizontal="center" vertical="center"/>
    </xf>
    <xf numFmtId="0" fontId="131" fillId="0" borderId="0" xfId="669" applyFont="1" applyAlignment="1">
      <alignment horizontal="center" vertical="center"/>
    </xf>
    <xf numFmtId="177" fontId="132" fillId="0" borderId="0" xfId="669" applyNumberFormat="1" applyFont="1" applyAlignment="1">
      <alignment horizontal="center" vertical="center"/>
    </xf>
    <xf numFmtId="186" fontId="132" fillId="0" borderId="0" xfId="669" applyNumberFormat="1" applyFont="1" applyAlignment="1">
      <alignment horizontal="center" vertical="center"/>
    </xf>
    <xf numFmtId="167" fontId="132" fillId="54" borderId="30" xfId="674" applyNumberFormat="1" applyFont="1" applyFill="1" applyBorder="1" applyAlignment="1" applyProtection="1">
      <alignment horizontal="center" vertical="center"/>
    </xf>
    <xf numFmtId="186" fontId="132" fillId="0" borderId="30" xfId="669" applyNumberFormat="1" applyFont="1" applyBorder="1" applyAlignment="1">
      <alignment horizontal="center" vertical="center"/>
    </xf>
    <xf numFmtId="0" fontId="151" fillId="0" borderId="0" xfId="669" applyFont="1" applyAlignment="1">
      <alignment horizontal="center" vertical="center"/>
    </xf>
    <xf numFmtId="15" fontId="132" fillId="0" borderId="0" xfId="669" applyNumberFormat="1" applyFont="1" applyAlignment="1">
      <alignment horizontal="center" vertical="center"/>
    </xf>
    <xf numFmtId="4" fontId="132" fillId="0" borderId="0" xfId="669" applyNumberFormat="1" applyFont="1" applyAlignment="1">
      <alignment horizontal="center" vertical="center"/>
    </xf>
    <xf numFmtId="177" fontId="124" fillId="35" borderId="324" xfId="669" applyNumberFormat="1" applyFont="1" applyFill="1" applyBorder="1" applyAlignment="1">
      <alignment horizontal="center" vertical="center"/>
    </xf>
    <xf numFmtId="17" fontId="130" fillId="0" borderId="327" xfId="669" applyNumberFormat="1" applyFont="1" applyBorder="1" applyAlignment="1">
      <alignment horizontal="center" vertical="center"/>
    </xf>
    <xf numFmtId="173" fontId="132" fillId="0" borderId="328" xfId="673" applyNumberFormat="1" applyFont="1" applyBorder="1" applyAlignment="1" applyProtection="1">
      <alignment horizontal="center" vertical="center"/>
    </xf>
    <xf numFmtId="186" fontId="132" fillId="0" borderId="330" xfId="669" applyNumberFormat="1" applyFont="1" applyBorder="1" applyAlignment="1">
      <alignment horizontal="center" vertical="center"/>
    </xf>
    <xf numFmtId="186" fontId="132" fillId="54" borderId="327" xfId="669" applyNumberFormat="1" applyFont="1" applyFill="1" applyBorder="1" applyAlignment="1">
      <alignment horizontal="center" vertical="center"/>
    </xf>
    <xf numFmtId="186" fontId="132" fillId="54" borderId="329" xfId="669" applyNumberFormat="1" applyFont="1" applyFill="1" applyBorder="1" applyAlignment="1">
      <alignment horizontal="center" vertical="center"/>
    </xf>
    <xf numFmtId="0" fontId="152" fillId="0" borderId="0" xfId="695" applyFont="1"/>
    <xf numFmtId="0" fontId="31" fillId="0" borderId="0" xfId="695"/>
    <xf numFmtId="0" fontId="31" fillId="0" borderId="22" xfId="695" applyBorder="1"/>
    <xf numFmtId="0" fontId="31" fillId="0" borderId="16" xfId="695" applyBorder="1"/>
    <xf numFmtId="0" fontId="31" fillId="0" borderId="17" xfId="695" applyBorder="1"/>
    <xf numFmtId="0" fontId="31" fillId="0" borderId="19" xfId="695" applyBorder="1"/>
    <xf numFmtId="0" fontId="31" fillId="0" borderId="18" xfId="695" applyBorder="1"/>
    <xf numFmtId="0" fontId="31" fillId="0" borderId="73" xfId="695" applyBorder="1"/>
    <xf numFmtId="0" fontId="31" fillId="0" borderId="332" xfId="695" applyBorder="1"/>
    <xf numFmtId="0" fontId="31" fillId="0" borderId="74" xfId="695" applyBorder="1"/>
    <xf numFmtId="0" fontId="153" fillId="0" borderId="0" xfId="695" applyFont="1" applyAlignment="1">
      <alignment horizontal="center" vertical="center"/>
    </xf>
    <xf numFmtId="0" fontId="155" fillId="35" borderId="290" xfId="695" applyFont="1" applyFill="1" applyBorder="1" applyAlignment="1">
      <alignment horizontal="center" vertical="center"/>
    </xf>
    <xf numFmtId="0" fontId="125" fillId="32" borderId="291" xfId="669" applyFont="1" applyFill="1" applyBorder="1" applyAlignment="1">
      <alignment horizontal="center" vertical="center"/>
    </xf>
    <xf numFmtId="187" fontId="125" fillId="32" borderId="291" xfId="669" applyNumberFormat="1" applyFont="1" applyFill="1" applyBorder="1" applyAlignment="1">
      <alignment horizontal="center" vertical="center"/>
    </xf>
    <xf numFmtId="0" fontId="136" fillId="0" borderId="11" xfId="669" applyFont="1" applyBorder="1" applyAlignment="1">
      <alignment horizontal="centerContinuous" vertical="center" wrapText="1"/>
    </xf>
    <xf numFmtId="0" fontId="136" fillId="0" borderId="23" xfId="669" applyFont="1" applyBorder="1" applyAlignment="1">
      <alignment horizontal="centerContinuous" vertical="center"/>
    </xf>
    <xf numFmtId="0" fontId="136" fillId="0" borderId="24" xfId="669" applyFont="1" applyBorder="1" applyAlignment="1">
      <alignment horizontal="centerContinuous" vertical="center" wrapText="1"/>
    </xf>
    <xf numFmtId="0" fontId="136" fillId="0" borderId="26" xfId="669" applyFont="1" applyBorder="1" applyAlignment="1">
      <alignment horizontal="centerContinuous" vertical="center"/>
    </xf>
    <xf numFmtId="0" fontId="136" fillId="0" borderId="69" xfId="669" applyFont="1" applyBorder="1" applyAlignment="1">
      <alignment horizontal="centerContinuous" vertical="center" wrapText="1"/>
    </xf>
    <xf numFmtId="0" fontId="136" fillId="0" borderId="71" xfId="669" applyFont="1" applyBorder="1" applyAlignment="1">
      <alignment horizontal="centerContinuous" vertical="center"/>
    </xf>
    <xf numFmtId="49" fontId="136" fillId="0" borderId="34" xfId="678" applyNumberFormat="1" applyFont="1" applyBorder="1" applyAlignment="1" applyProtection="1">
      <alignment horizontal="center" vertical="center" wrapText="1"/>
    </xf>
    <xf numFmtId="49" fontId="100" fillId="0" borderId="32" xfId="678" applyNumberFormat="1" applyFont="1" applyBorder="1" applyAlignment="1" applyProtection="1">
      <alignment horizontal="center" vertical="center" wrapText="1"/>
    </xf>
    <xf numFmtId="49" fontId="100" fillId="0" borderId="34" xfId="678" applyNumberFormat="1" applyFont="1" applyBorder="1" applyAlignment="1" applyProtection="1">
      <alignment horizontal="center" vertical="center" wrapText="1"/>
    </xf>
    <xf numFmtId="49" fontId="100" fillId="0" borderId="35" xfId="678" applyNumberFormat="1" applyFont="1" applyBorder="1" applyAlignment="1" applyProtection="1">
      <alignment horizontal="center" vertical="center" wrapText="1"/>
    </xf>
    <xf numFmtId="164" fontId="100" fillId="0" borderId="0" xfId="670" applyFont="1" applyAlignment="1">
      <alignment vertical="center" wrapText="1"/>
      <protection locked="0"/>
    </xf>
    <xf numFmtId="0" fontId="100" fillId="0" borderId="34" xfId="669" applyFont="1" applyBorder="1" applyAlignment="1">
      <alignment vertical="center" wrapText="1"/>
    </xf>
    <xf numFmtId="0" fontId="100" fillId="0" borderId="32" xfId="669" applyFont="1" applyBorder="1" applyAlignment="1">
      <alignment vertical="center" wrapText="1"/>
    </xf>
    <xf numFmtId="0" fontId="100" fillId="0" borderId="35" xfId="669" applyFont="1" applyBorder="1" applyAlignment="1">
      <alignment vertical="center" wrapText="1"/>
    </xf>
    <xf numFmtId="177" fontId="100" fillId="0" borderId="34" xfId="669" applyNumberFormat="1" applyFont="1" applyBorder="1" applyAlignment="1">
      <alignment vertical="center" wrapText="1"/>
    </xf>
    <xf numFmtId="0" fontId="100" fillId="0" borderId="35" xfId="669" applyFont="1" applyBorder="1" applyAlignment="1" applyProtection="1">
      <alignment vertical="center" wrapText="1"/>
      <protection locked="0"/>
    </xf>
    <xf numFmtId="0" fontId="108" fillId="32" borderId="299" xfId="669" applyFont="1" applyFill="1" applyBorder="1" applyAlignment="1">
      <alignment horizontal="center" vertical="center" wrapText="1"/>
    </xf>
    <xf numFmtId="0" fontId="108" fillId="32" borderId="290" xfId="669" applyFont="1" applyFill="1" applyBorder="1" applyAlignment="1">
      <alignment horizontal="center" vertical="center" wrapText="1"/>
    </xf>
    <xf numFmtId="177" fontId="100" fillId="0" borderId="290" xfId="669" applyNumberFormat="1" applyFont="1" applyBorder="1" applyAlignment="1">
      <alignment horizontal="center" vertical="center" wrapText="1"/>
    </xf>
    <xf numFmtId="0" fontId="100" fillId="0" borderId="290" xfId="669" applyFont="1" applyBorder="1" applyAlignment="1">
      <alignment horizontal="center" vertical="center" wrapText="1"/>
    </xf>
    <xf numFmtId="0" fontId="100" fillId="0" borderId="58" xfId="669" applyFont="1" applyBorder="1" applyAlignment="1">
      <alignment horizontal="center" vertical="center"/>
    </xf>
    <xf numFmtId="0" fontId="100" fillId="0" borderId="290" xfId="669" applyFont="1" applyBorder="1" applyAlignment="1">
      <alignment horizontal="left" vertical="center" wrapText="1"/>
    </xf>
    <xf numFmtId="170" fontId="104" fillId="0" borderId="290" xfId="669" applyNumberFormat="1" applyFont="1" applyBorder="1">
      <alignment vertical="center"/>
    </xf>
    <xf numFmtId="1" fontId="104" fillId="0" borderId="290" xfId="669" applyNumberFormat="1" applyFont="1" applyBorder="1" applyAlignment="1">
      <alignment horizontal="center" vertical="center" wrapText="1"/>
    </xf>
    <xf numFmtId="0" fontId="167" fillId="40" borderId="109" xfId="689" applyFont="1" applyFill="1" applyBorder="1" applyAlignment="1">
      <alignment horizontal="center" vertical="center"/>
    </xf>
    <xf numFmtId="0" fontId="167" fillId="40" borderId="305" xfId="689" applyFont="1" applyFill="1" applyBorder="1" applyAlignment="1">
      <alignment horizontal="center" vertical="center" wrapText="1"/>
    </xf>
    <xf numFmtId="0" fontId="167" fillId="40" borderId="108" xfId="689" applyFont="1" applyFill="1" applyBorder="1" applyAlignment="1">
      <alignment horizontal="center" vertical="center" wrapText="1"/>
    </xf>
    <xf numFmtId="0" fontId="168" fillId="40" borderId="109" xfId="689" applyFont="1" applyFill="1" applyBorder="1" applyAlignment="1">
      <alignment horizontal="center" vertical="center"/>
    </xf>
    <xf numFmtId="0" fontId="170" fillId="57" borderId="34" xfId="689" applyFont="1" applyFill="1" applyBorder="1" applyAlignment="1">
      <alignment horizontal="center" vertical="center"/>
    </xf>
    <xf numFmtId="0" fontId="171" fillId="57" borderId="32" xfId="689" applyFont="1" applyFill="1" applyBorder="1" applyAlignment="1">
      <alignment horizontal="left" vertical="center" wrapText="1"/>
    </xf>
    <xf numFmtId="9" fontId="172" fillId="0" borderId="32" xfId="689" applyNumberFormat="1" applyFont="1" applyBorder="1" applyAlignment="1" applyProtection="1">
      <alignment horizontal="center" vertical="center"/>
      <protection locked="0"/>
    </xf>
    <xf numFmtId="9" fontId="172" fillId="0" borderId="35" xfId="689" applyNumberFormat="1" applyFont="1" applyBorder="1" applyAlignment="1" applyProtection="1">
      <alignment horizontal="center" vertical="center"/>
      <protection locked="0"/>
    </xf>
    <xf numFmtId="0" fontId="174" fillId="57" borderId="34" xfId="689" applyFont="1" applyFill="1" applyBorder="1" applyAlignment="1">
      <alignment horizontal="center" vertical="center"/>
    </xf>
    <xf numFmtId="0" fontId="175" fillId="57" borderId="32" xfId="689" applyFont="1" applyFill="1" applyBorder="1" applyAlignment="1">
      <alignment horizontal="left" vertical="center" wrapText="1"/>
    </xf>
    <xf numFmtId="0" fontId="157" fillId="0" borderId="0" xfId="689" applyFont="1" applyAlignment="1">
      <alignment vertical="center" wrapText="1"/>
    </xf>
    <xf numFmtId="0" fontId="170" fillId="57" borderId="36" xfId="689" applyFont="1" applyFill="1" applyBorder="1" applyAlignment="1">
      <alignment horizontal="center" vertical="center"/>
    </xf>
    <xf numFmtId="0" fontId="157" fillId="0" borderId="0" xfId="689" applyFont="1" applyAlignment="1">
      <alignment horizontal="center" vertical="center" wrapText="1"/>
    </xf>
    <xf numFmtId="0" fontId="157" fillId="0" borderId="0" xfId="689" applyFont="1" applyAlignment="1">
      <alignment vertical="top" wrapText="1"/>
    </xf>
    <xf numFmtId="0" fontId="179" fillId="0" borderId="0" xfId="689" applyFont="1" applyAlignment="1">
      <alignment horizontal="center" vertical="center" wrapText="1"/>
    </xf>
    <xf numFmtId="0" fontId="180" fillId="0" borderId="0" xfId="689" applyFont="1" applyAlignment="1">
      <alignment horizontal="center" vertical="center" wrapText="1"/>
    </xf>
    <xf numFmtId="0" fontId="157" fillId="0" borderId="0" xfId="689" applyFont="1" applyAlignment="1">
      <alignment horizontal="left" vertical="center" wrapText="1"/>
    </xf>
    <xf numFmtId="0" fontId="170" fillId="57" borderId="38" xfId="689" applyFont="1" applyFill="1" applyBorder="1" applyAlignment="1">
      <alignment horizontal="center" vertical="center"/>
    </xf>
    <xf numFmtId="0" fontId="181" fillId="57" borderId="0" xfId="689" applyFont="1" applyFill="1" applyAlignment="1">
      <alignment horizontal="center"/>
    </xf>
    <xf numFmtId="43" fontId="132" fillId="54" borderId="327" xfId="1" applyFont="1" applyFill="1" applyBorder="1" applyAlignment="1">
      <alignment horizontal="center" vertical="center"/>
    </xf>
    <xf numFmtId="177" fontId="108" fillId="32" borderId="343" xfId="669" applyNumberFormat="1" applyFont="1" applyFill="1" applyBorder="1" applyAlignment="1">
      <alignment horizontal="center" vertical="center"/>
    </xf>
    <xf numFmtId="0" fontId="108" fillId="32" borderId="344" xfId="669" applyFont="1" applyFill="1" applyBorder="1" applyAlignment="1">
      <alignment horizontal="center" vertical="center"/>
    </xf>
    <xf numFmtId="0" fontId="108" fillId="32" borderId="345" xfId="669" applyFont="1" applyFill="1" applyBorder="1" applyAlignment="1">
      <alignment horizontal="center" vertical="center"/>
    </xf>
    <xf numFmtId="17" fontId="130" fillId="0" borderId="324" xfId="669" applyNumberFormat="1" applyFont="1" applyBorder="1" applyAlignment="1">
      <alignment horizontal="center" vertical="center"/>
    </xf>
    <xf numFmtId="167" fontId="132" fillId="54" borderId="325" xfId="674" applyNumberFormat="1" applyFont="1" applyFill="1" applyBorder="1" applyAlignment="1" applyProtection="1">
      <alignment horizontal="center" vertical="center"/>
    </xf>
    <xf numFmtId="186" fontId="132" fillId="0" borderId="325" xfId="669" applyNumberFormat="1" applyFont="1" applyBorder="1" applyAlignment="1">
      <alignment horizontal="center" vertical="center"/>
    </xf>
    <xf numFmtId="173" fontId="132" fillId="0" borderId="326" xfId="673" applyNumberFormat="1" applyFont="1" applyBorder="1" applyAlignment="1" applyProtection="1">
      <alignment horizontal="center" vertical="center"/>
    </xf>
    <xf numFmtId="186" fontId="132" fillId="54" borderId="324" xfId="669" applyNumberFormat="1" applyFont="1" applyFill="1" applyBorder="1" applyAlignment="1">
      <alignment horizontal="center" vertical="center"/>
    </xf>
    <xf numFmtId="43" fontId="132" fillId="54" borderId="324" xfId="1" applyFont="1" applyFill="1" applyBorder="1" applyAlignment="1">
      <alignment horizontal="center" vertical="center"/>
    </xf>
    <xf numFmtId="167" fontId="132" fillId="54" borderId="330" xfId="674" applyNumberFormat="1" applyFont="1" applyFill="1" applyBorder="1" applyAlignment="1" applyProtection="1">
      <alignment horizontal="center" vertical="center"/>
    </xf>
    <xf numFmtId="173" fontId="132" fillId="0" borderId="331" xfId="673" applyNumberFormat="1" applyFont="1" applyBorder="1" applyAlignment="1" applyProtection="1">
      <alignment horizontal="center" vertical="center"/>
    </xf>
    <xf numFmtId="15" fontId="124" fillId="35" borderId="17" xfId="669" applyNumberFormat="1" applyFont="1" applyFill="1" applyBorder="1" applyAlignment="1">
      <alignment horizontal="center" vertical="center"/>
    </xf>
    <xf numFmtId="9" fontId="106" fillId="58" borderId="270" xfId="62" applyFont="1" applyFill="1" applyBorder="1" applyAlignment="1">
      <alignment vertical="center"/>
    </xf>
    <xf numFmtId="10" fontId="106" fillId="58" borderId="76" xfId="62" applyNumberFormat="1" applyFont="1" applyFill="1" applyBorder="1" applyAlignment="1" applyProtection="1">
      <alignment vertical="center"/>
    </xf>
    <xf numFmtId="10" fontId="106" fillId="58" borderId="100" xfId="62" applyNumberFormat="1" applyFont="1" applyFill="1" applyBorder="1" applyAlignment="1" applyProtection="1">
      <alignment vertical="center"/>
    </xf>
    <xf numFmtId="10" fontId="106" fillId="58" borderId="102" xfId="62" applyNumberFormat="1" applyFont="1" applyFill="1" applyBorder="1" applyAlignment="1" applyProtection="1">
      <alignment vertical="center"/>
    </xf>
    <xf numFmtId="10" fontId="106" fillId="58" borderId="270" xfId="62" applyNumberFormat="1" applyFont="1" applyFill="1" applyBorder="1" applyAlignment="1" applyProtection="1">
      <alignment vertical="center"/>
    </xf>
    <xf numFmtId="9" fontId="116" fillId="0" borderId="0" xfId="62" applyFont="1" applyAlignment="1" applyProtection="1"/>
    <xf numFmtId="177" fontId="100" fillId="64" borderId="299" xfId="669" applyNumberFormat="1" applyFont="1" applyFill="1" applyBorder="1" applyAlignment="1">
      <alignment horizontal="center" vertical="center" wrapText="1"/>
    </xf>
    <xf numFmtId="0" fontId="100" fillId="64" borderId="299" xfId="669" applyFont="1" applyFill="1" applyBorder="1" applyAlignment="1">
      <alignment horizontal="center" vertical="center" wrapText="1"/>
    </xf>
    <xf numFmtId="0" fontId="100" fillId="64" borderId="0" xfId="669" applyFont="1" applyFill="1" applyAlignment="1">
      <alignment horizontal="center" vertical="center"/>
    </xf>
    <xf numFmtId="0" fontId="100" fillId="64" borderId="299" xfId="669" applyFont="1" applyFill="1" applyBorder="1" applyAlignment="1">
      <alignment horizontal="left" vertical="center" wrapText="1"/>
    </xf>
    <xf numFmtId="170" fontId="104" fillId="64" borderId="299" xfId="669" applyNumberFormat="1" applyFont="1" applyFill="1" applyBorder="1">
      <alignment vertical="center"/>
    </xf>
    <xf numFmtId="1" fontId="104" fillId="64" borderId="299" xfId="669" applyNumberFormat="1" applyFont="1" applyFill="1" applyBorder="1" applyAlignment="1">
      <alignment horizontal="center" vertical="center" wrapText="1"/>
    </xf>
    <xf numFmtId="176" fontId="104" fillId="0" borderId="289" xfId="674" applyNumberFormat="1" applyFont="1" applyBorder="1" applyAlignment="1">
      <alignment vertical="center"/>
      <protection locked="0"/>
    </xf>
    <xf numFmtId="176" fontId="104" fillId="0" borderId="297" xfId="674" applyNumberFormat="1" applyFont="1" applyBorder="1" applyAlignment="1">
      <alignment vertical="center"/>
      <protection locked="0"/>
    </xf>
    <xf numFmtId="176" fontId="104" fillId="0" borderId="87" xfId="674" applyNumberFormat="1" applyFont="1" applyBorder="1" applyAlignment="1">
      <alignment vertical="center"/>
      <protection locked="0"/>
    </xf>
    <xf numFmtId="176" fontId="104" fillId="0" borderId="104" xfId="674" applyNumberFormat="1" applyFont="1" applyBorder="1" applyAlignment="1">
      <alignment vertical="center"/>
      <protection locked="0"/>
    </xf>
    <xf numFmtId="180" fontId="105" fillId="0" borderId="298" xfId="669" applyNumberFormat="1" applyFont="1" applyBorder="1">
      <alignment vertical="center"/>
    </xf>
    <xf numFmtId="190" fontId="100" fillId="39" borderId="53" xfId="710" applyNumberFormat="1" applyFont="1" applyFill="1" applyBorder="1" applyAlignment="1" applyProtection="1">
      <alignment horizontal="center" vertical="center"/>
    </xf>
    <xf numFmtId="0" fontId="190" fillId="0" borderId="0" xfId="702" applyAlignment="1">
      <alignment horizontal="left" vertical="top"/>
    </xf>
    <xf numFmtId="0" fontId="190" fillId="0" borderId="0" xfId="702" applyAlignment="1">
      <alignment horizontal="center" vertical="center"/>
    </xf>
    <xf numFmtId="0" fontId="195" fillId="67" borderId="84" xfId="702" applyFont="1" applyFill="1" applyBorder="1" applyAlignment="1">
      <alignment horizontal="center" vertical="center" wrapText="1"/>
    </xf>
    <xf numFmtId="0" fontId="196" fillId="67" borderId="346" xfId="702" applyFont="1" applyFill="1" applyBorder="1" applyAlignment="1">
      <alignment horizontal="center" vertical="center" wrapText="1"/>
    </xf>
    <xf numFmtId="0" fontId="196" fillId="26" borderId="346" xfId="702" applyFont="1" applyFill="1" applyBorder="1" applyAlignment="1">
      <alignment horizontal="center" vertical="center" wrapText="1"/>
    </xf>
    <xf numFmtId="0" fontId="196" fillId="67" borderId="0" xfId="702" applyFont="1" applyFill="1" applyAlignment="1">
      <alignment horizontal="center" vertical="center" wrapText="1"/>
    </xf>
    <xf numFmtId="0" fontId="195" fillId="68" borderId="92" xfId="702" applyFont="1" applyFill="1" applyBorder="1" applyAlignment="1">
      <alignment horizontal="center" vertical="center" wrapText="1"/>
    </xf>
    <xf numFmtId="0" fontId="196" fillId="26" borderId="84" xfId="702" applyFont="1" applyFill="1" applyBorder="1" applyAlignment="1">
      <alignment horizontal="center" vertical="center" wrapText="1"/>
    </xf>
    <xf numFmtId="0" fontId="190" fillId="68" borderId="84" xfId="702" applyFill="1" applyBorder="1" applyAlignment="1">
      <alignment horizontal="center" vertical="center" wrapText="1"/>
    </xf>
    <xf numFmtId="0" fontId="196" fillId="69" borderId="84" xfId="702" applyFont="1" applyFill="1" applyBorder="1" applyAlignment="1">
      <alignment horizontal="left" wrapText="1"/>
    </xf>
    <xf numFmtId="0" fontId="196" fillId="70" borderId="84" xfId="702" applyFont="1" applyFill="1" applyBorder="1" applyAlignment="1">
      <alignment horizontal="center" vertical="center" wrapText="1"/>
    </xf>
    <xf numFmtId="0" fontId="196" fillId="69" borderId="84" xfId="702" applyFont="1" applyFill="1" applyBorder="1" applyAlignment="1">
      <alignment horizontal="center" vertical="center" wrapText="1"/>
    </xf>
    <xf numFmtId="1" fontId="196" fillId="69" borderId="92" xfId="702" applyNumberFormat="1" applyFont="1" applyFill="1" applyBorder="1" applyAlignment="1">
      <alignment horizontal="center" vertical="center" wrapText="1"/>
    </xf>
    <xf numFmtId="1" fontId="196" fillId="69" borderId="84" xfId="702" applyNumberFormat="1" applyFont="1" applyFill="1" applyBorder="1" applyAlignment="1">
      <alignment horizontal="center" vertical="center" wrapText="1"/>
    </xf>
    <xf numFmtId="1" fontId="197" fillId="26" borderId="84" xfId="702" applyNumberFormat="1" applyFont="1" applyFill="1" applyBorder="1" applyAlignment="1">
      <alignment horizontal="center" wrapText="1"/>
    </xf>
    <xf numFmtId="1" fontId="197" fillId="69" borderId="84" xfId="702" applyNumberFormat="1" applyFont="1" applyFill="1" applyBorder="1" applyAlignment="1">
      <alignment horizontal="center" vertical="center" wrapText="1"/>
    </xf>
    <xf numFmtId="1" fontId="197" fillId="69" borderId="346" xfId="702" applyNumberFormat="1" applyFont="1" applyFill="1" applyBorder="1" applyAlignment="1">
      <alignment horizontal="center" vertical="center" wrapText="1"/>
    </xf>
    <xf numFmtId="1" fontId="197" fillId="26" borderId="346" xfId="702" applyNumberFormat="1" applyFont="1" applyFill="1" applyBorder="1" applyAlignment="1">
      <alignment horizontal="center" wrapText="1"/>
    </xf>
    <xf numFmtId="1" fontId="196" fillId="69" borderId="0" xfId="702" applyNumberFormat="1" applyFont="1" applyFill="1" applyAlignment="1">
      <alignment horizontal="center" vertical="center" wrapText="1"/>
    </xf>
    <xf numFmtId="0" fontId="198" fillId="0" borderId="0" xfId="702" applyFont="1" applyAlignment="1">
      <alignment horizontal="center"/>
    </xf>
    <xf numFmtId="0" fontId="196" fillId="69" borderId="84" xfId="702" applyFont="1" applyFill="1" applyBorder="1" applyAlignment="1">
      <alignment horizontal="left" vertical="center" wrapText="1"/>
    </xf>
    <xf numFmtId="0" fontId="196" fillId="70" borderId="84" xfId="702" applyFont="1" applyFill="1" applyBorder="1" applyAlignment="1">
      <alignment horizontal="left" wrapText="1"/>
    </xf>
    <xf numFmtId="0" fontId="196" fillId="70" borderId="84" xfId="702" applyFont="1" applyFill="1" applyBorder="1" applyAlignment="1">
      <alignment horizontal="left" vertical="center" wrapText="1"/>
    </xf>
    <xf numFmtId="0" fontId="196" fillId="68" borderId="84" xfId="702" applyFont="1" applyFill="1" applyBorder="1" applyAlignment="1">
      <alignment horizontal="left" wrapText="1"/>
    </xf>
    <xf numFmtId="1" fontId="197" fillId="68" borderId="92" xfId="702" applyNumberFormat="1" applyFont="1" applyFill="1" applyBorder="1" applyAlignment="1">
      <alignment horizontal="center" vertical="center" wrapText="1"/>
    </xf>
    <xf numFmtId="1" fontId="197" fillId="68" borderId="84" xfId="702" applyNumberFormat="1" applyFont="1" applyFill="1" applyBorder="1" applyAlignment="1">
      <alignment horizontal="center" vertical="center" wrapText="1"/>
    </xf>
    <xf numFmtId="1" fontId="196" fillId="68" borderId="84" xfId="702" applyNumberFormat="1" applyFont="1" applyFill="1" applyBorder="1" applyAlignment="1">
      <alignment horizontal="center" vertical="center" wrapText="1"/>
    </xf>
    <xf numFmtId="0" fontId="190" fillId="0" borderId="0" xfId="702" applyAlignment="1">
      <alignment horizontal="center"/>
    </xf>
    <xf numFmtId="0" fontId="196" fillId="68" borderId="84" xfId="702" applyFont="1" applyFill="1" applyBorder="1" applyAlignment="1">
      <alignment horizontal="center" vertical="center" wrapText="1"/>
    </xf>
    <xf numFmtId="1" fontId="196" fillId="68" borderId="92" xfId="702" applyNumberFormat="1" applyFont="1" applyFill="1" applyBorder="1" applyAlignment="1">
      <alignment horizontal="center" vertical="center" wrapText="1"/>
    </xf>
    <xf numFmtId="0" fontId="196" fillId="68" borderId="0" xfId="702" applyFont="1" applyFill="1" applyAlignment="1">
      <alignment horizontal="center" vertical="center" wrapText="1"/>
    </xf>
    <xf numFmtId="1" fontId="196" fillId="68" borderId="0" xfId="702" applyNumberFormat="1" applyFont="1" applyFill="1" applyAlignment="1">
      <alignment horizontal="center" vertical="center" wrapText="1"/>
    </xf>
    <xf numFmtId="1" fontId="197" fillId="26" borderId="0" xfId="702" applyNumberFormat="1" applyFont="1" applyFill="1" applyAlignment="1">
      <alignment horizontal="center" wrapText="1"/>
    </xf>
    <xf numFmtId="0" fontId="196" fillId="68" borderId="0" xfId="702" applyFont="1" applyFill="1" applyAlignment="1">
      <alignment horizontal="left" wrapText="1"/>
    </xf>
    <xf numFmtId="1" fontId="197" fillId="68" borderId="0" xfId="702" applyNumberFormat="1" applyFont="1" applyFill="1" applyAlignment="1">
      <alignment horizontal="center" vertical="center" wrapText="1"/>
    </xf>
    <xf numFmtId="0" fontId="190" fillId="0" borderId="0" xfId="702" applyAlignment="1">
      <alignment horizontal="left" vertical="center"/>
    </xf>
    <xf numFmtId="1" fontId="190" fillId="0" borderId="0" xfId="702" applyNumberFormat="1" applyAlignment="1">
      <alignment horizontal="center"/>
    </xf>
    <xf numFmtId="0" fontId="190" fillId="0" borderId="0" xfId="702" applyAlignment="1">
      <alignment horizontal="left"/>
    </xf>
    <xf numFmtId="0" fontId="195" fillId="67" borderId="0" xfId="702" applyFont="1" applyFill="1" applyAlignment="1">
      <alignment horizontal="center" vertical="center" wrapText="1"/>
    </xf>
    <xf numFmtId="191" fontId="199" fillId="0" borderId="0" xfId="702" applyNumberFormat="1" applyFont="1" applyAlignment="1">
      <alignment vertical="top"/>
    </xf>
    <xf numFmtId="0" fontId="103" fillId="0" borderId="0" xfId="669" applyFont="1" applyAlignment="1">
      <alignment horizontal="center" vertical="center" wrapText="1"/>
    </xf>
    <xf numFmtId="0" fontId="200" fillId="0" borderId="0" xfId="669" applyFont="1" applyAlignment="1">
      <alignment horizontal="center" vertical="center" wrapText="1"/>
    </xf>
    <xf numFmtId="43" fontId="103" fillId="0" borderId="0" xfId="674" applyFont="1" applyAlignment="1" applyProtection="1">
      <alignment horizontal="center" vertical="center" wrapText="1"/>
    </xf>
    <xf numFmtId="0" fontId="108" fillId="32" borderId="0" xfId="669" applyFont="1" applyFill="1" applyAlignment="1">
      <alignment horizontal="center" vertical="center" wrapText="1"/>
    </xf>
    <xf numFmtId="177" fontId="100" fillId="64" borderId="290" xfId="669" applyNumberFormat="1" applyFont="1" applyFill="1" applyBorder="1" applyAlignment="1">
      <alignment horizontal="center" vertical="center" wrapText="1"/>
    </xf>
    <xf numFmtId="0" fontId="100" fillId="64" borderId="290" xfId="669" applyFont="1" applyFill="1" applyBorder="1" applyAlignment="1">
      <alignment horizontal="center" vertical="center" wrapText="1"/>
    </xf>
    <xf numFmtId="0" fontId="100" fillId="64" borderId="58" xfId="669" applyFont="1" applyFill="1" applyBorder="1" applyAlignment="1">
      <alignment horizontal="center" vertical="center"/>
    </xf>
    <xf numFmtId="0" fontId="100" fillId="64" borderId="290" xfId="669" applyFont="1" applyFill="1" applyBorder="1" applyAlignment="1">
      <alignment horizontal="left" vertical="center" wrapText="1"/>
    </xf>
    <xf numFmtId="170" fontId="104" fillId="64" borderId="290" xfId="669" applyNumberFormat="1" applyFont="1" applyFill="1" applyBorder="1">
      <alignment vertical="center"/>
    </xf>
    <xf numFmtId="1" fontId="104" fillId="64" borderId="290" xfId="669" applyNumberFormat="1" applyFont="1" applyFill="1" applyBorder="1" applyAlignment="1">
      <alignment horizontal="center" vertical="center" wrapText="1"/>
    </xf>
    <xf numFmtId="10" fontId="132" fillId="0" borderId="328" xfId="673" applyNumberFormat="1" applyFont="1" applyBorder="1" applyAlignment="1" applyProtection="1">
      <alignment horizontal="center" vertical="center"/>
    </xf>
    <xf numFmtId="0" fontId="117" fillId="0" borderId="0" xfId="0" applyFont="1"/>
    <xf numFmtId="170" fontId="108" fillId="35" borderId="55" xfId="669" applyNumberFormat="1" applyFont="1" applyFill="1" applyBorder="1" applyAlignment="1" applyProtection="1">
      <alignment horizontal="center" vertical="center"/>
      <protection locked="0"/>
    </xf>
    <xf numFmtId="170" fontId="103" fillId="0" borderId="319" xfId="669" applyNumberFormat="1" applyFont="1" applyBorder="1" applyAlignment="1" applyProtection="1">
      <alignment horizontal="center" vertical="center"/>
      <protection locked="0"/>
    </xf>
    <xf numFmtId="0" fontId="108" fillId="32" borderId="295" xfId="669" applyFont="1" applyFill="1" applyBorder="1">
      <alignment vertical="center"/>
    </xf>
    <xf numFmtId="0" fontId="108" fillId="32" borderId="348" xfId="669" applyFont="1" applyFill="1" applyBorder="1" applyAlignment="1">
      <alignment horizontal="center" vertical="center"/>
    </xf>
    <xf numFmtId="170" fontId="103" fillId="0" borderId="318" xfId="669" applyNumberFormat="1" applyFont="1" applyBorder="1" applyAlignment="1" applyProtection="1">
      <alignment horizontal="center" vertical="center"/>
      <protection locked="0"/>
    </xf>
    <xf numFmtId="0" fontId="103" fillId="39" borderId="282" xfId="669" applyFont="1" applyFill="1" applyBorder="1" applyAlignment="1">
      <alignment horizontal="center" vertical="center"/>
    </xf>
    <xf numFmtId="170" fontId="103" fillId="0" borderId="274" xfId="669" applyNumberFormat="1" applyFont="1" applyBorder="1" applyAlignment="1" applyProtection="1">
      <alignment horizontal="center" vertical="center"/>
      <protection locked="0"/>
    </xf>
    <xf numFmtId="0" fontId="103" fillId="39" borderId="277" xfId="669" applyFont="1" applyFill="1" applyBorder="1" applyAlignment="1">
      <alignment horizontal="center" vertical="center"/>
    </xf>
    <xf numFmtId="0" fontId="108" fillId="32" borderId="296" xfId="669" applyFont="1" applyFill="1" applyBorder="1">
      <alignment vertical="center"/>
    </xf>
    <xf numFmtId="0" fontId="0" fillId="0" borderId="0" xfId="0" applyAlignment="1">
      <alignment horizontal="center"/>
    </xf>
    <xf numFmtId="193" fontId="0" fillId="0" borderId="0" xfId="0" applyNumberFormat="1"/>
    <xf numFmtId="0" fontId="221" fillId="0" borderId="0" xfId="5" applyFont="1" applyAlignment="1" applyProtection="1">
      <alignment vertical="center" wrapText="1"/>
      <protection locked="0"/>
    </xf>
    <xf numFmtId="0" fontId="0" fillId="0" borderId="0" xfId="0" applyAlignment="1">
      <alignment horizontal="center" vertical="center"/>
    </xf>
    <xf numFmtId="0" fontId="0" fillId="26" borderId="0" xfId="0" applyFill="1"/>
    <xf numFmtId="0" fontId="50" fillId="0" borderId="0" xfId="5"/>
    <xf numFmtId="0" fontId="227" fillId="0" borderId="0" xfId="5" applyFont="1" applyAlignment="1" applyProtection="1">
      <alignment vertical="center" wrapText="1"/>
      <protection locked="0"/>
    </xf>
    <xf numFmtId="0" fontId="100" fillId="43" borderId="14" xfId="669" applyFont="1" applyFill="1" applyBorder="1" applyAlignment="1">
      <alignment horizontal="center" vertical="center" wrapText="1"/>
    </xf>
    <xf numFmtId="0" fontId="195" fillId="72" borderId="92" xfId="702" applyFont="1" applyFill="1" applyBorder="1" applyAlignment="1">
      <alignment horizontal="center" vertical="center" wrapText="1"/>
    </xf>
    <xf numFmtId="1" fontId="196" fillId="26" borderId="92" xfId="702" applyNumberFormat="1" applyFont="1" applyFill="1" applyBorder="1" applyAlignment="1">
      <alignment horizontal="center" vertical="center" wrapText="1"/>
    </xf>
    <xf numFmtId="1" fontId="196" fillId="26" borderId="84" xfId="702" applyNumberFormat="1" applyFont="1" applyFill="1" applyBorder="1" applyAlignment="1">
      <alignment horizontal="center" vertical="center" wrapText="1"/>
    </xf>
    <xf numFmtId="1" fontId="197" fillId="0" borderId="84" xfId="702" applyNumberFormat="1" applyFont="1" applyBorder="1" applyAlignment="1">
      <alignment horizontal="center" vertical="center" wrapText="1"/>
    </xf>
    <xf numFmtId="1" fontId="196" fillId="0" borderId="92" xfId="702" applyNumberFormat="1" applyFont="1" applyBorder="1" applyAlignment="1">
      <alignment horizontal="center" vertical="center" wrapText="1"/>
    </xf>
    <xf numFmtId="1" fontId="196" fillId="0" borderId="84" xfId="702" applyNumberFormat="1" applyFont="1" applyBorder="1" applyAlignment="1">
      <alignment horizontal="center" vertical="center" wrapText="1"/>
    </xf>
    <xf numFmtId="0" fontId="196" fillId="72" borderId="84" xfId="702" applyFont="1" applyFill="1" applyBorder="1" applyAlignment="1">
      <alignment horizontal="left" vertical="center" wrapText="1"/>
    </xf>
    <xf numFmtId="0" fontId="196" fillId="72" borderId="84" xfId="702" applyFont="1" applyFill="1" applyBorder="1" applyAlignment="1">
      <alignment horizontal="center" vertical="center" wrapText="1"/>
    </xf>
    <xf numFmtId="1" fontId="196" fillId="72" borderId="84" xfId="702" applyNumberFormat="1" applyFont="1" applyFill="1" applyBorder="1" applyAlignment="1">
      <alignment horizontal="center" vertical="center" wrapText="1"/>
    </xf>
    <xf numFmtId="1" fontId="196" fillId="72" borderId="92" xfId="702" applyNumberFormat="1" applyFont="1" applyFill="1" applyBorder="1" applyAlignment="1">
      <alignment horizontal="center" vertical="center" wrapText="1"/>
    </xf>
    <xf numFmtId="0" fontId="196" fillId="0" borderId="84" xfId="702" applyFont="1" applyBorder="1" applyAlignment="1">
      <alignment horizontal="center" vertical="center" wrapText="1"/>
    </xf>
    <xf numFmtId="1" fontId="197" fillId="26" borderId="92" xfId="702" applyNumberFormat="1" applyFont="1" applyFill="1" applyBorder="1" applyAlignment="1">
      <alignment horizontal="center" vertical="center" wrapText="1"/>
    </xf>
    <xf numFmtId="1" fontId="197" fillId="26" borderId="84" xfId="702" applyNumberFormat="1" applyFont="1" applyFill="1" applyBorder="1" applyAlignment="1">
      <alignment horizontal="center" vertical="center" wrapText="1"/>
    </xf>
    <xf numFmtId="1" fontId="197" fillId="0" borderId="92" xfId="702" applyNumberFormat="1" applyFont="1" applyBorder="1" applyAlignment="1">
      <alignment horizontal="center" vertical="center" wrapText="1"/>
    </xf>
    <xf numFmtId="0" fontId="196" fillId="72" borderId="84" xfId="702" applyFont="1" applyFill="1" applyBorder="1" applyAlignment="1">
      <alignment horizontal="left" wrapText="1"/>
    </xf>
    <xf numFmtId="0" fontId="117" fillId="0" borderId="16" xfId="0" applyFont="1" applyBorder="1"/>
    <xf numFmtId="164" fontId="103" fillId="76" borderId="0" xfId="670" applyFont="1" applyFill="1">
      <alignment vertical="top"/>
      <protection locked="0"/>
    </xf>
    <xf numFmtId="0" fontId="156" fillId="0" borderId="0" xfId="720" applyFont="1"/>
    <xf numFmtId="0" fontId="157" fillId="0" borderId="0" xfId="720" applyFont="1"/>
    <xf numFmtId="174" fontId="160" fillId="0" borderId="0" xfId="720" applyNumberFormat="1" applyFont="1"/>
    <xf numFmtId="9" fontId="156" fillId="0" borderId="0" xfId="709" applyFont="1" applyProtection="1"/>
    <xf numFmtId="0" fontId="156" fillId="0" borderId="0" xfId="709" applyNumberFormat="1" applyFont="1" applyProtection="1"/>
    <xf numFmtId="0" fontId="161" fillId="57" borderId="0" xfId="720" applyFont="1" applyFill="1" applyAlignment="1">
      <alignment vertical="center"/>
    </xf>
    <xf numFmtId="0" fontId="169" fillId="0" borderId="0" xfId="720" applyFont="1" applyAlignment="1">
      <alignment vertical="center"/>
    </xf>
    <xf numFmtId="0" fontId="173" fillId="57" borderId="0" xfId="720" applyFont="1" applyFill="1" applyAlignment="1">
      <alignment vertical="center"/>
    </xf>
    <xf numFmtId="0" fontId="169" fillId="41" borderId="0" xfId="720" applyFont="1" applyFill="1" applyAlignment="1">
      <alignment horizontal="center" vertical="center" wrapText="1"/>
    </xf>
    <xf numFmtId="0" fontId="176" fillId="61" borderId="14" xfId="720" applyFont="1" applyFill="1" applyBorder="1" applyAlignment="1">
      <alignment horizontal="center" vertical="center"/>
    </xf>
    <xf numFmtId="0" fontId="176" fillId="62" borderId="14" xfId="720" applyFont="1" applyFill="1" applyBorder="1"/>
    <xf numFmtId="0" fontId="176" fillId="63" borderId="14" xfId="720" applyFont="1" applyFill="1" applyBorder="1" applyAlignment="1">
      <alignment horizontal="center" vertical="center"/>
    </xf>
    <xf numFmtId="0" fontId="176" fillId="61" borderId="14" xfId="720" applyFont="1" applyFill="1" applyBorder="1"/>
    <xf numFmtId="0" fontId="169" fillId="41" borderId="14" xfId="720" applyFont="1" applyFill="1" applyBorder="1" applyAlignment="1">
      <alignment horizontal="center" vertical="center" wrapText="1"/>
    </xf>
    <xf numFmtId="0" fontId="156" fillId="36" borderId="0" xfId="720" applyFont="1" applyFill="1"/>
    <xf numFmtId="0" fontId="156" fillId="0" borderId="0" xfId="720" applyFont="1" applyAlignment="1">
      <alignment horizontal="center" vertical="center"/>
    </xf>
    <xf numFmtId="0" fontId="156" fillId="0" borderId="14" xfId="720" applyFont="1" applyBorder="1" applyAlignment="1">
      <alignment horizontal="center" vertical="center"/>
    </xf>
    <xf numFmtId="10" fontId="156" fillId="0" borderId="14" xfId="720" applyNumberFormat="1" applyFont="1" applyBorder="1" applyAlignment="1">
      <alignment horizontal="center" vertical="center"/>
    </xf>
    <xf numFmtId="0" fontId="156" fillId="0" borderId="0" xfId="720" applyFont="1" applyAlignment="1">
      <alignment vertical="center"/>
    </xf>
    <xf numFmtId="0" fontId="156" fillId="0" borderId="0" xfId="720" applyFont="1" applyAlignment="1">
      <alignment vertical="center" wrapText="1"/>
    </xf>
    <xf numFmtId="0" fontId="156" fillId="0" borderId="72" xfId="720" applyFont="1" applyBorder="1" applyAlignment="1">
      <alignment horizontal="center" vertical="center"/>
    </xf>
    <xf numFmtId="10" fontId="156" fillId="0" borderId="72" xfId="720" applyNumberFormat="1" applyFont="1" applyBorder="1" applyAlignment="1">
      <alignment horizontal="center" vertical="center"/>
    </xf>
    <xf numFmtId="0" fontId="176" fillId="63" borderId="14" xfId="720" applyFont="1" applyFill="1" applyBorder="1"/>
    <xf numFmtId="0" fontId="156" fillId="0" borderId="77" xfId="720" applyFont="1" applyBorder="1" applyAlignment="1">
      <alignment horizontal="center" vertical="center"/>
    </xf>
    <xf numFmtId="9" fontId="156" fillId="0" borderId="77" xfId="709" applyFont="1" applyFill="1" applyBorder="1" applyAlignment="1" applyProtection="1">
      <alignment horizontal="center" vertical="center"/>
    </xf>
    <xf numFmtId="0" fontId="177" fillId="36" borderId="14" xfId="720" applyFont="1" applyFill="1" applyBorder="1" applyAlignment="1">
      <alignment horizontal="center" vertical="center"/>
    </xf>
    <xf numFmtId="0" fontId="156" fillId="0" borderId="0" xfId="720" applyFont="1" applyAlignment="1">
      <alignment horizontal="right" vertical="center"/>
    </xf>
    <xf numFmtId="0" fontId="156" fillId="36" borderId="14" xfId="720" applyFont="1" applyFill="1" applyBorder="1"/>
    <xf numFmtId="2" fontId="156" fillId="0" borderId="0" xfId="720" applyNumberFormat="1" applyFont="1" applyAlignment="1">
      <alignment vertical="center"/>
    </xf>
    <xf numFmtId="0" fontId="178" fillId="61" borderId="14" xfId="720" applyFont="1" applyFill="1" applyBorder="1" applyAlignment="1">
      <alignment horizontal="center" vertical="center"/>
    </xf>
    <xf numFmtId="2" fontId="156" fillId="57" borderId="0" xfId="720" applyNumberFormat="1" applyFont="1" applyFill="1" applyAlignment="1">
      <alignment vertical="center"/>
    </xf>
    <xf numFmtId="168" fontId="156" fillId="0" borderId="0" xfId="720" applyNumberFormat="1" applyFont="1"/>
    <xf numFmtId="0" fontId="161" fillId="57" borderId="0" xfId="720" applyFont="1" applyFill="1"/>
    <xf numFmtId="0" fontId="161" fillId="57" borderId="0" xfId="720" applyFont="1" applyFill="1" applyAlignment="1">
      <alignment horizontal="center"/>
    </xf>
    <xf numFmtId="0" fontId="182" fillId="57" borderId="0" xfId="720" applyFont="1" applyFill="1" applyAlignment="1">
      <alignment vertical="center" wrapText="1"/>
    </xf>
    <xf numFmtId="0" fontId="167" fillId="57" borderId="0" xfId="720" applyFont="1" applyFill="1" applyAlignment="1">
      <alignment vertical="center" wrapText="1"/>
    </xf>
    <xf numFmtId="0" fontId="182" fillId="57" borderId="0" xfId="720" applyFont="1" applyFill="1" applyAlignment="1">
      <alignment horizontal="right" vertical="center" wrapText="1"/>
    </xf>
    <xf numFmtId="0" fontId="167" fillId="57" borderId="0" xfId="720" applyFont="1" applyFill="1" applyAlignment="1">
      <alignment horizontal="left" vertical="center" wrapText="1"/>
    </xf>
    <xf numFmtId="0" fontId="185" fillId="0" borderId="103" xfId="720" applyFont="1" applyBorder="1" applyAlignment="1">
      <alignment vertical="center" wrapText="1"/>
    </xf>
    <xf numFmtId="0" fontId="186" fillId="0" borderId="103" xfId="720" applyFont="1" applyBorder="1" applyAlignment="1">
      <alignment vertical="center" wrapText="1"/>
    </xf>
    <xf numFmtId="0" fontId="186" fillId="0" borderId="103" xfId="720" applyFont="1" applyBorder="1" applyAlignment="1">
      <alignment vertical="center"/>
    </xf>
    <xf numFmtId="0" fontId="185" fillId="0" borderId="0" xfId="720" applyFont="1" applyAlignment="1">
      <alignment vertical="center" wrapText="1"/>
    </xf>
    <xf numFmtId="0" fontId="187" fillId="0" borderId="0" xfId="720" applyFont="1" applyAlignment="1">
      <alignment vertical="top" wrapText="1"/>
    </xf>
    <xf numFmtId="0" fontId="156" fillId="0" borderId="0" xfId="720" applyFont="1" applyAlignment="1">
      <alignment vertical="top" wrapText="1"/>
    </xf>
    <xf numFmtId="0" fontId="188" fillId="0" borderId="0" xfId="720" applyFont="1" applyAlignment="1">
      <alignment vertical="center" wrapText="1"/>
    </xf>
    <xf numFmtId="164" fontId="232" fillId="76" borderId="0" xfId="670" applyFont="1" applyFill="1">
      <alignment vertical="top"/>
      <protection locked="0"/>
    </xf>
    <xf numFmtId="0" fontId="200" fillId="0" borderId="14" xfId="669" applyFont="1" applyBorder="1" applyAlignment="1">
      <alignment horizontal="center" vertical="center" wrapText="1"/>
    </xf>
    <xf numFmtId="0" fontId="202" fillId="32" borderId="14" xfId="669" applyFont="1" applyFill="1" applyBorder="1" applyAlignment="1">
      <alignment horizontal="center" vertical="center" wrapText="1"/>
    </xf>
    <xf numFmtId="164" fontId="103" fillId="77" borderId="0" xfId="670" applyFont="1" applyFill="1">
      <alignment vertical="top"/>
      <protection locked="0"/>
    </xf>
    <xf numFmtId="0" fontId="212" fillId="0" borderId="14" xfId="5" applyFont="1" applyBorder="1" applyAlignment="1" applyProtection="1">
      <alignment horizontal="left" vertical="center"/>
      <protection locked="0"/>
    </xf>
    <xf numFmtId="0" fontId="212" fillId="0" borderId="14" xfId="5" applyFont="1" applyBorder="1" applyAlignment="1" applyProtection="1">
      <alignment vertical="center"/>
      <protection locked="0"/>
    </xf>
    <xf numFmtId="0" fontId="212" fillId="0" borderId="14" xfId="5" applyFont="1" applyBorder="1" applyAlignment="1" applyProtection="1">
      <alignment vertical="center" wrapText="1"/>
      <protection locked="0"/>
    </xf>
    <xf numFmtId="0" fontId="212" fillId="71" borderId="14" xfId="700" applyFont="1" applyFill="1" applyBorder="1" applyAlignment="1" applyProtection="1">
      <alignment horizontal="center" vertical="center" wrapText="1"/>
      <protection locked="0"/>
    </xf>
    <xf numFmtId="0" fontId="217" fillId="71" borderId="14" xfId="700" applyFont="1" applyFill="1" applyBorder="1" applyAlignment="1" applyProtection="1">
      <alignment horizontal="center" vertical="center" wrapText="1"/>
      <protection locked="0"/>
    </xf>
    <xf numFmtId="4" fontId="218" fillId="0" borderId="14" xfId="700" applyNumberFormat="1" applyFont="1" applyBorder="1" applyAlignment="1">
      <alignment horizontal="center" vertical="center" wrapText="1"/>
    </xf>
    <xf numFmtId="0" fontId="218" fillId="0" borderId="14" xfId="700" applyFont="1" applyBorder="1" applyAlignment="1" applyProtection="1">
      <alignment horizontal="center" vertical="center" wrapText="1"/>
      <protection locked="0"/>
    </xf>
    <xf numFmtId="0" fontId="218" fillId="0" borderId="14" xfId="700" applyFont="1" applyBorder="1" applyAlignment="1">
      <alignment horizontal="center" vertical="center" wrapText="1"/>
    </xf>
    <xf numFmtId="0" fontId="218" fillId="26" borderId="14" xfId="700" applyFont="1" applyFill="1" applyBorder="1" applyAlignment="1" applyProtection="1">
      <alignment horizontal="center" vertical="center" wrapText="1"/>
      <protection locked="0"/>
    </xf>
    <xf numFmtId="0" fontId="218" fillId="26" borderId="14" xfId="700" applyFont="1" applyFill="1" applyBorder="1" applyAlignment="1">
      <alignment horizontal="center" vertical="center" wrapText="1"/>
    </xf>
    <xf numFmtId="0" fontId="218" fillId="36" borderId="14" xfId="700" applyFont="1" applyFill="1" applyBorder="1" applyAlignment="1">
      <alignment horizontal="center" vertical="center" wrapText="1"/>
    </xf>
    <xf numFmtId="1" fontId="211" fillId="0" borderId="14" xfId="701" applyNumberFormat="1" applyFont="1" applyBorder="1" applyAlignment="1" applyProtection="1">
      <alignment horizontal="center" vertical="center" wrapText="1"/>
      <protection locked="0"/>
    </xf>
    <xf numFmtId="1" fontId="223" fillId="0" borderId="14" xfId="700" applyNumberFormat="1" applyFont="1" applyBorder="1" applyAlignment="1" applyProtection="1">
      <alignment horizontal="center" vertical="center" wrapText="1"/>
      <protection locked="0"/>
    </xf>
    <xf numFmtId="1" fontId="221" fillId="36" borderId="14" xfId="701" applyNumberFormat="1" applyFont="1" applyFill="1" applyBorder="1" applyAlignment="1" applyProtection="1">
      <alignment horizontal="center" vertical="center" wrapText="1"/>
    </xf>
    <xf numFmtId="0" fontId="50" fillId="0" borderId="14" xfId="5" applyBorder="1"/>
    <xf numFmtId="0" fontId="104" fillId="0" borderId="71" xfId="669" applyFont="1" applyBorder="1" applyAlignment="1">
      <alignment horizontal="center" vertical="center"/>
    </xf>
    <xf numFmtId="164" fontId="103" fillId="0" borderId="14" xfId="670" applyFont="1" applyBorder="1">
      <alignment vertical="top"/>
      <protection locked="0"/>
    </xf>
    <xf numFmtId="10" fontId="115" fillId="0" borderId="0" xfId="669" applyNumberFormat="1" applyFont="1">
      <alignment vertical="center"/>
    </xf>
    <xf numFmtId="0" fontId="103" fillId="0" borderId="36" xfId="669" applyFont="1" applyBorder="1" applyAlignment="1">
      <alignment horizontal="center" vertical="center" wrapText="1"/>
    </xf>
    <xf numFmtId="43" fontId="103" fillId="0" borderId="37" xfId="674" applyFont="1" applyBorder="1" applyAlignment="1" applyProtection="1">
      <alignment horizontal="center" vertical="center" wrapText="1"/>
    </xf>
    <xf numFmtId="0" fontId="108" fillId="32" borderId="36" xfId="669" applyFont="1" applyFill="1" applyBorder="1" applyAlignment="1">
      <alignment horizontal="center" vertical="center" wrapText="1"/>
    </xf>
    <xf numFmtId="0" fontId="108" fillId="32" borderId="37" xfId="669" applyFont="1" applyFill="1" applyBorder="1" applyAlignment="1">
      <alignment horizontal="center" vertical="center" wrapText="1"/>
    </xf>
    <xf numFmtId="0" fontId="100" fillId="43" borderId="36" xfId="669" applyFont="1" applyFill="1" applyBorder="1" applyAlignment="1">
      <alignment horizontal="center" vertical="center" wrapText="1"/>
    </xf>
    <xf numFmtId="166" fontId="218" fillId="0" borderId="14" xfId="700" applyNumberFormat="1" applyFont="1" applyBorder="1" applyAlignment="1">
      <alignment horizontal="center" vertical="center" wrapText="1"/>
    </xf>
    <xf numFmtId="10" fontId="117" fillId="0" borderId="0" xfId="710" applyNumberFormat="1" applyFont="1"/>
    <xf numFmtId="0" fontId="100" fillId="43" borderId="78" xfId="669" applyFont="1" applyFill="1" applyBorder="1" applyAlignment="1">
      <alignment horizontal="center" vertical="center" wrapText="1"/>
    </xf>
    <xf numFmtId="10" fontId="117" fillId="0" borderId="0" xfId="710" applyNumberFormat="1" applyFont="1" applyAlignment="1">
      <alignment horizontal="center" vertical="center"/>
    </xf>
    <xf numFmtId="43" fontId="115" fillId="0" borderId="0" xfId="1" applyFont="1" applyAlignment="1">
      <alignment vertical="center"/>
    </xf>
    <xf numFmtId="0" fontId="117" fillId="0" borderId="0" xfId="0" applyFont="1" applyAlignment="1">
      <alignment horizontal="center" vertical="center"/>
    </xf>
    <xf numFmtId="0" fontId="108" fillId="32" borderId="59" xfId="0" applyFont="1" applyFill="1" applyBorder="1" applyAlignment="1">
      <alignment horizontal="center" vertical="center"/>
    </xf>
    <xf numFmtId="170" fontId="108" fillId="32" borderId="102" xfId="0" applyNumberFormat="1" applyFont="1" applyFill="1" applyBorder="1" applyAlignment="1">
      <alignment horizontal="center" vertical="center" wrapText="1"/>
    </xf>
    <xf numFmtId="170" fontId="108" fillId="32" borderId="101" xfId="0" applyNumberFormat="1" applyFont="1" applyFill="1" applyBorder="1" applyAlignment="1">
      <alignment horizontal="center" vertical="center" wrapText="1"/>
    </xf>
    <xf numFmtId="170" fontId="108" fillId="32" borderId="270" xfId="0" applyNumberFormat="1" applyFont="1" applyFill="1" applyBorder="1" applyAlignment="1">
      <alignment horizontal="center" vertical="center" wrapText="1"/>
    </xf>
    <xf numFmtId="0" fontId="108" fillId="32" borderId="19" xfId="0" applyFont="1" applyFill="1" applyBorder="1" applyAlignment="1">
      <alignment horizontal="center" vertical="center"/>
    </xf>
    <xf numFmtId="2" fontId="108" fillId="32" borderId="102" xfId="62" applyNumberFormat="1" applyFont="1" applyFill="1" applyBorder="1" applyAlignment="1" applyProtection="1">
      <alignment vertical="center"/>
    </xf>
    <xf numFmtId="2" fontId="108" fillId="32" borderId="101" xfId="62" applyNumberFormat="1" applyFont="1" applyFill="1" applyBorder="1" applyAlignment="1" applyProtection="1">
      <alignment vertical="center"/>
    </xf>
    <xf numFmtId="2" fontId="108" fillId="32" borderId="270" xfId="62" applyNumberFormat="1" applyFont="1" applyFill="1" applyBorder="1" applyAlignment="1" applyProtection="1">
      <alignment vertical="center"/>
    </xf>
    <xf numFmtId="170" fontId="124" fillId="35" borderId="269" xfId="669" applyNumberFormat="1" applyFont="1" applyFill="1" applyBorder="1">
      <alignment vertical="center"/>
    </xf>
    <xf numFmtId="169" fontId="105" fillId="0" borderId="70" xfId="669" applyNumberFormat="1" applyFont="1" applyBorder="1">
      <alignment vertical="center"/>
    </xf>
    <xf numFmtId="169" fontId="105" fillId="0" borderId="60" xfId="669" applyNumberFormat="1" applyFont="1" applyBorder="1">
      <alignment vertical="center"/>
    </xf>
    <xf numFmtId="170" fontId="105" fillId="0" borderId="80" xfId="669" applyNumberFormat="1" applyFont="1" applyBorder="1" applyProtection="1">
      <alignment vertical="center"/>
      <protection locked="0"/>
    </xf>
    <xf numFmtId="170" fontId="105" fillId="0" borderId="55" xfId="669" applyNumberFormat="1" applyFont="1" applyBorder="1" applyProtection="1">
      <alignment vertical="center"/>
      <protection locked="0"/>
    </xf>
    <xf numFmtId="170" fontId="105" fillId="0" borderId="25" xfId="669" applyNumberFormat="1" applyFont="1" applyBorder="1" applyProtection="1">
      <alignment vertical="center"/>
      <protection locked="0"/>
    </xf>
    <xf numFmtId="170" fontId="105" fillId="0" borderId="62" xfId="669" applyNumberFormat="1" applyFont="1" applyBorder="1" applyProtection="1">
      <alignment vertical="center"/>
      <protection locked="0"/>
    </xf>
    <xf numFmtId="171" fontId="104" fillId="0" borderId="25" xfId="669" applyNumberFormat="1" applyFont="1" applyBorder="1" applyProtection="1">
      <alignment vertical="center"/>
      <protection locked="0"/>
    </xf>
    <xf numFmtId="171" fontId="104" fillId="0" borderId="62" xfId="669" applyNumberFormat="1" applyFont="1" applyBorder="1" applyProtection="1">
      <alignment vertical="center"/>
      <protection locked="0"/>
    </xf>
    <xf numFmtId="0" fontId="130" fillId="0" borderId="44" xfId="0" applyFont="1" applyBorder="1" applyAlignment="1">
      <alignment horizontal="center" vertical="center" readingOrder="2"/>
    </xf>
    <xf numFmtId="170" fontId="108" fillId="32" borderId="59" xfId="0" applyNumberFormat="1" applyFont="1" applyFill="1" applyBorder="1" applyAlignment="1">
      <alignment horizontal="center" vertical="center"/>
    </xf>
    <xf numFmtId="170" fontId="108" fillId="32" borderId="57" xfId="0" applyNumberFormat="1" applyFont="1" applyFill="1" applyBorder="1" applyAlignment="1">
      <alignment horizontal="center" vertical="center" wrapText="1"/>
    </xf>
    <xf numFmtId="2" fontId="108" fillId="32" borderId="57" xfId="62" applyNumberFormat="1" applyFont="1" applyFill="1" applyBorder="1" applyAlignment="1" applyProtection="1">
      <alignment vertical="center"/>
    </xf>
    <xf numFmtId="0" fontId="132" fillId="0" borderId="0" xfId="0" applyFont="1" applyAlignment="1">
      <alignment vertical="center"/>
    </xf>
    <xf numFmtId="0" fontId="132" fillId="0" borderId="0" xfId="0" applyFont="1" applyAlignment="1">
      <alignment horizontal="center" vertical="center"/>
    </xf>
    <xf numFmtId="0" fontId="205" fillId="0" borderId="0" xfId="712" applyFont="1" applyAlignment="1">
      <alignment horizontal="center" vertical="center"/>
    </xf>
    <xf numFmtId="0" fontId="206" fillId="0" borderId="0" xfId="712" applyFont="1" applyAlignment="1">
      <alignment horizontal="center" vertical="center"/>
    </xf>
    <xf numFmtId="0" fontId="237" fillId="0" borderId="0" xfId="0" applyFont="1" applyAlignment="1">
      <alignment vertical="center"/>
    </xf>
    <xf numFmtId="0" fontId="236" fillId="78" borderId="57" xfId="0" applyFont="1" applyFill="1" applyBorder="1" applyAlignment="1">
      <alignment vertical="center"/>
    </xf>
    <xf numFmtId="15" fontId="236" fillId="78" borderId="57" xfId="0" applyNumberFormat="1" applyFont="1" applyFill="1" applyBorder="1" applyAlignment="1">
      <alignment vertical="center"/>
    </xf>
    <xf numFmtId="0" fontId="207" fillId="0" borderId="0" xfId="712" applyFont="1" applyAlignment="1">
      <alignment horizontal="center" vertical="center"/>
    </xf>
    <xf numFmtId="0" fontId="122" fillId="0" borderId="0" xfId="0" applyFont="1" applyAlignment="1">
      <alignment horizontal="center" vertical="center"/>
    </xf>
    <xf numFmtId="0" fontId="110" fillId="78" borderId="51" xfId="0" applyFont="1" applyFill="1" applyBorder="1" applyAlignment="1">
      <alignment horizontal="center" vertical="center"/>
    </xf>
    <xf numFmtId="0" fontId="118" fillId="78" borderId="359" xfId="0" applyFont="1" applyFill="1" applyBorder="1" applyAlignment="1">
      <alignment horizontal="center" vertical="center"/>
    </xf>
    <xf numFmtId="0" fontId="118" fillId="78" borderId="362" xfId="0" applyFont="1" applyFill="1" applyBorder="1" applyAlignment="1">
      <alignment horizontal="center" vertical="center"/>
    </xf>
    <xf numFmtId="0" fontId="118" fillId="78" borderId="18" xfId="0" applyFont="1" applyFill="1" applyBorder="1" applyAlignment="1">
      <alignment horizontal="center" vertical="center"/>
    </xf>
    <xf numFmtId="0" fontId="118" fillId="78" borderId="10" xfId="0" applyFont="1" applyFill="1" applyBorder="1" applyAlignment="1">
      <alignment horizontal="center" vertical="center"/>
    </xf>
    <xf numFmtId="0" fontId="118" fillId="78" borderId="0" xfId="0" applyFont="1" applyFill="1" applyAlignment="1">
      <alignment horizontal="center" vertical="center"/>
    </xf>
    <xf numFmtId="0" fontId="205" fillId="0" borderId="0" xfId="712" applyFont="1" applyAlignment="1">
      <alignment horizontal="center" vertical="center" wrapText="1"/>
    </xf>
    <xf numFmtId="0" fontId="132" fillId="0" borderId="0" xfId="0" applyFont="1" applyAlignment="1">
      <alignment vertical="center" wrapText="1"/>
    </xf>
    <xf numFmtId="0" fontId="132" fillId="80" borderId="78" xfId="0" applyFont="1" applyFill="1" applyBorder="1" applyAlignment="1">
      <alignment vertical="center" wrapText="1"/>
    </xf>
    <xf numFmtId="0" fontId="132" fillId="80" borderId="294" xfId="0" applyFont="1" applyFill="1" applyBorder="1" applyAlignment="1">
      <alignment horizontal="center" vertical="center" wrapText="1"/>
    </xf>
    <xf numFmtId="0" fontId="132" fillId="80" borderId="291" xfId="0" applyFont="1" applyFill="1" applyBorder="1" applyAlignment="1">
      <alignment vertical="center" wrapText="1"/>
    </xf>
    <xf numFmtId="0" fontId="132" fillId="0" borderId="11" xfId="0" applyFont="1" applyBorder="1" applyAlignment="1">
      <alignment horizontal="center" vertical="center" wrapText="1"/>
    </xf>
    <xf numFmtId="0" fontId="132" fillId="0" borderId="294" xfId="0" applyFont="1" applyBorder="1" applyAlignment="1">
      <alignment horizontal="center" vertical="center" wrapText="1"/>
    </xf>
    <xf numFmtId="0" fontId="132" fillId="0" borderId="12" xfId="0" applyFont="1" applyBorder="1" applyAlignment="1">
      <alignment horizontal="center" vertical="center" wrapText="1"/>
    </xf>
    <xf numFmtId="9" fontId="132" fillId="0" borderId="294" xfId="0" applyNumberFormat="1" applyFont="1" applyBorder="1" applyAlignment="1">
      <alignment horizontal="center" vertical="center" wrapText="1"/>
    </xf>
    <xf numFmtId="15" fontId="132" fillId="0" borderId="360" xfId="0" applyNumberFormat="1" applyFont="1" applyBorder="1" applyAlignment="1">
      <alignment horizontal="center" vertical="center" wrapText="1"/>
    </xf>
    <xf numFmtId="0" fontId="132" fillId="0" borderId="360" xfId="0" applyFont="1" applyBorder="1" applyAlignment="1">
      <alignment vertical="center" wrapText="1"/>
    </xf>
    <xf numFmtId="0" fontId="131" fillId="0" borderId="291" xfId="0" applyFont="1" applyBorder="1" applyAlignment="1">
      <alignment vertical="center" wrapText="1"/>
    </xf>
    <xf numFmtId="14" fontId="132" fillId="0" borderId="12" xfId="0" applyNumberFormat="1" applyFont="1" applyBorder="1" applyAlignment="1">
      <alignment horizontal="center" vertical="center" wrapText="1"/>
    </xf>
    <xf numFmtId="0" fontId="132" fillId="0" borderId="10" xfId="0" applyFont="1" applyBorder="1" applyAlignment="1">
      <alignment horizontal="center" vertical="center" wrapText="1"/>
    </xf>
    <xf numFmtId="15" fontId="132" fillId="0" borderId="294" xfId="0" applyNumberFormat="1" applyFont="1" applyBorder="1" applyAlignment="1">
      <alignment horizontal="center" vertical="center" wrapText="1"/>
    </xf>
    <xf numFmtId="0" fontId="132" fillId="0" borderId="360" xfId="0" applyFont="1" applyBorder="1" applyAlignment="1">
      <alignment horizontal="center" vertical="center" wrapText="1"/>
    </xf>
    <xf numFmtId="0" fontId="132" fillId="80" borderId="34" xfId="0" applyFont="1" applyFill="1" applyBorder="1" applyAlignment="1">
      <alignment vertical="center" wrapText="1"/>
    </xf>
    <xf numFmtId="0" fontId="132" fillId="80" borderId="51" xfId="0" applyFont="1" applyFill="1" applyBorder="1" applyAlignment="1">
      <alignment vertical="center" wrapText="1"/>
    </xf>
    <xf numFmtId="0" fontId="132" fillId="0" borderId="35" xfId="0" applyFont="1" applyBorder="1" applyAlignment="1">
      <alignment horizontal="center" vertical="center" wrapText="1"/>
    </xf>
    <xf numFmtId="0" fontId="132" fillId="0" borderId="35" xfId="0" applyFont="1" applyBorder="1" applyAlignment="1">
      <alignment vertical="center" wrapText="1"/>
    </xf>
    <xf numFmtId="0" fontId="131" fillId="0" borderId="51" xfId="0" applyFont="1" applyBorder="1" applyAlignment="1">
      <alignment vertical="center" wrapText="1"/>
    </xf>
    <xf numFmtId="0" fontId="132" fillId="80" borderId="81" xfId="0" applyFont="1" applyFill="1" applyBorder="1" applyAlignment="1">
      <alignment vertical="center" wrapText="1"/>
    </xf>
    <xf numFmtId="0" fontId="205" fillId="0" borderId="0" xfId="712" applyFont="1" applyAlignment="1">
      <alignment horizontal="left" vertical="center"/>
    </xf>
    <xf numFmtId="0" fontId="205" fillId="0" borderId="0" xfId="712" applyFont="1" applyAlignment="1">
      <alignment vertical="center"/>
    </xf>
    <xf numFmtId="0" fontId="100" fillId="0" borderId="102" xfId="5" applyFont="1" applyBorder="1" applyAlignment="1">
      <alignment horizontal="center" vertical="center"/>
    </xf>
    <xf numFmtId="0" fontId="100" fillId="0" borderId="59" xfId="5" applyFont="1" applyBorder="1" applyAlignment="1">
      <alignment horizontal="center" vertical="center"/>
    </xf>
    <xf numFmtId="0" fontId="211" fillId="0" borderId="14" xfId="700" applyFont="1" applyBorder="1" applyAlignment="1" applyProtection="1">
      <alignment horizontal="left" vertical="center" wrapText="1"/>
      <protection locked="0"/>
    </xf>
    <xf numFmtId="0" fontId="110" fillId="78" borderId="83" xfId="0" applyFont="1" applyFill="1" applyBorder="1" applyAlignment="1">
      <alignment horizontal="center" vertical="center"/>
    </xf>
    <xf numFmtId="0" fontId="110" fillId="78" borderId="83" xfId="0" applyFont="1" applyFill="1" applyBorder="1" applyAlignment="1">
      <alignment vertical="center"/>
    </xf>
    <xf numFmtId="0" fontId="100" fillId="26" borderId="57" xfId="5" applyFont="1" applyFill="1" applyBorder="1" applyAlignment="1">
      <alignment vertical="center"/>
    </xf>
    <xf numFmtId="175" fontId="100" fillId="0" borderId="294" xfId="676" applyNumberFormat="1" applyFont="1" applyBorder="1" applyAlignment="1">
      <alignment vertical="center"/>
      <protection locked="0"/>
    </xf>
    <xf numFmtId="0" fontId="106" fillId="32" borderId="36" xfId="5" applyFont="1" applyFill="1" applyBorder="1" applyAlignment="1">
      <alignment vertical="center"/>
    </xf>
    <xf numFmtId="0" fontId="106" fillId="32" borderId="14" xfId="5" applyFont="1" applyFill="1" applyBorder="1"/>
    <xf numFmtId="0" fontId="106" fillId="32" borderId="26" xfId="5" applyFont="1" applyFill="1" applyBorder="1"/>
    <xf numFmtId="0" fontId="133" fillId="0" borderId="0" xfId="5" applyFont="1"/>
    <xf numFmtId="173" fontId="100" fillId="0" borderId="0" xfId="5" applyNumberFormat="1" applyFont="1"/>
    <xf numFmtId="10" fontId="100" fillId="0" borderId="0" xfId="5" applyNumberFormat="1" applyFont="1"/>
    <xf numFmtId="0" fontId="100" fillId="0" borderId="78" xfId="688" applyFont="1" applyBorder="1" applyAlignment="1">
      <alignment horizontal="center" vertical="center" wrapText="1"/>
    </xf>
    <xf numFmtId="9" fontId="104" fillId="0" borderId="21" xfId="62" applyFont="1" applyBorder="1" applyAlignment="1" applyProtection="1">
      <alignment horizontal="center" vertical="center" wrapText="1"/>
    </xf>
    <xf numFmtId="9" fontId="104" fillId="0" borderId="21" xfId="62" applyFont="1" applyFill="1" applyBorder="1" applyAlignment="1" applyProtection="1">
      <alignment horizontal="center" wrapText="1"/>
    </xf>
    <xf numFmtId="173" fontId="100" fillId="0" borderId="0" xfId="62" applyNumberFormat="1" applyFont="1" applyProtection="1"/>
    <xf numFmtId="2" fontId="100" fillId="0" borderId="14" xfId="62" applyNumberFormat="1" applyFont="1" applyBorder="1" applyAlignment="1" applyProtection="1">
      <alignment horizontal="center" vertical="center"/>
    </xf>
    <xf numFmtId="0" fontId="100" fillId="0" borderId="0" xfId="5" applyFont="1" applyAlignment="1">
      <alignment horizontal="center" vertical="center"/>
    </xf>
    <xf numFmtId="0" fontId="100" fillId="0" borderId="36" xfId="688" applyFont="1" applyBorder="1" applyAlignment="1">
      <alignment horizontal="center" vertical="center" wrapText="1"/>
    </xf>
    <xf numFmtId="9" fontId="104" fillId="0" borderId="14" xfId="62" applyFont="1" applyBorder="1" applyAlignment="1" applyProtection="1">
      <alignment horizontal="center" vertical="center" wrapText="1"/>
    </xf>
    <xf numFmtId="9" fontId="104" fillId="0" borderId="14" xfId="62" applyFont="1" applyFill="1" applyBorder="1" applyAlignment="1" applyProtection="1">
      <alignment horizontal="center" wrapText="1"/>
    </xf>
    <xf numFmtId="0" fontId="100" fillId="0" borderId="0" xfId="5" applyFont="1" applyAlignment="1">
      <alignment vertical="center"/>
    </xf>
    <xf numFmtId="0" fontId="100" fillId="36" borderId="0" xfId="5" applyFont="1" applyFill="1" applyAlignment="1">
      <alignment vertical="center" wrapText="1"/>
    </xf>
    <xf numFmtId="0" fontId="100" fillId="36" borderId="0" xfId="5" applyFont="1" applyFill="1" applyAlignment="1">
      <alignment horizontal="left" vertical="center" wrapText="1"/>
    </xf>
    <xf numFmtId="0" fontId="100" fillId="0" borderId="0" xfId="688" applyFont="1" applyAlignment="1">
      <alignment vertical="center" wrapText="1"/>
    </xf>
    <xf numFmtId="0" fontId="100" fillId="0" borderId="0" xfId="5" applyFont="1" applyAlignment="1">
      <alignment vertical="center" wrapText="1"/>
    </xf>
    <xf numFmtId="0" fontId="100" fillId="0" borderId="38" xfId="688" applyFont="1" applyBorder="1" applyAlignment="1">
      <alignment horizontal="center" vertical="center" wrapText="1"/>
    </xf>
    <xf numFmtId="9" fontId="104" fillId="0" borderId="33" xfId="62" applyFont="1" applyBorder="1" applyAlignment="1" applyProtection="1">
      <alignment horizontal="center" vertical="center" wrapText="1"/>
    </xf>
    <xf numFmtId="9" fontId="104" fillId="0" borderId="33" xfId="62" applyFont="1" applyFill="1" applyBorder="1" applyAlignment="1" applyProtection="1">
      <alignment horizontal="center" wrapText="1"/>
    </xf>
    <xf numFmtId="0" fontId="100" fillId="0" borderId="0" xfId="688" applyFont="1" applyAlignment="1">
      <alignment horizontal="left" vertical="center" wrapText="1"/>
    </xf>
    <xf numFmtId="0" fontId="104" fillId="36" borderId="19" xfId="688" applyFont="1" applyFill="1" applyBorder="1" applyAlignment="1">
      <alignment horizontal="center" vertical="center"/>
    </xf>
    <xf numFmtId="0" fontId="100" fillId="36" borderId="18" xfId="5" applyFont="1" applyFill="1" applyBorder="1"/>
    <xf numFmtId="0" fontId="100" fillId="36" borderId="332" xfId="5" applyFont="1" applyFill="1" applyBorder="1"/>
    <xf numFmtId="0" fontId="33" fillId="0" borderId="0" xfId="690"/>
    <xf numFmtId="15" fontId="106" fillId="35" borderId="57" xfId="690" applyNumberFormat="1" applyFont="1" applyFill="1" applyBorder="1" applyAlignment="1">
      <alignment horizontal="center" vertical="center"/>
    </xf>
    <xf numFmtId="0" fontId="33" fillId="0" borderId="0" xfId="690" applyAlignment="1">
      <alignment horizontal="center" vertical="center"/>
    </xf>
    <xf numFmtId="0" fontId="99" fillId="26" borderId="332" xfId="690" applyFont="1" applyFill="1" applyBorder="1" applyAlignment="1">
      <alignment vertical="center"/>
    </xf>
    <xf numFmtId="0" fontId="99" fillId="26" borderId="332" xfId="690" applyFont="1" applyFill="1" applyBorder="1" applyAlignment="1">
      <alignment horizontal="right" vertical="center"/>
    </xf>
    <xf numFmtId="0" fontId="106" fillId="32" borderId="290" xfId="690" applyFont="1" applyFill="1" applyBorder="1" applyAlignment="1">
      <alignment horizontal="center" vertical="center"/>
    </xf>
    <xf numFmtId="0" fontId="106" fillId="32" borderId="101" xfId="690" applyFont="1" applyFill="1" applyBorder="1" applyAlignment="1">
      <alignment horizontal="center" vertical="center"/>
    </xf>
    <xf numFmtId="0" fontId="106" fillId="32" borderId="270" xfId="690" applyFont="1" applyFill="1" applyBorder="1" applyAlignment="1">
      <alignment horizontal="center" vertical="center"/>
    </xf>
    <xf numFmtId="37" fontId="101" fillId="0" borderId="51" xfId="691" applyNumberFormat="1" applyFont="1" applyFill="1" applyBorder="1" applyAlignment="1" applyProtection="1">
      <alignment horizontal="center" vertical="center"/>
      <protection locked="0"/>
    </xf>
    <xf numFmtId="37" fontId="135" fillId="0" borderId="0" xfId="691" applyNumberFormat="1" applyFont="1" applyFill="1" applyBorder="1" applyAlignment="1" applyProtection="1">
      <alignment horizontal="center" vertical="center"/>
      <protection locked="0"/>
    </xf>
    <xf numFmtId="37" fontId="101" fillId="0" borderId="52" xfId="691" applyNumberFormat="1" applyFont="1" applyFill="1" applyBorder="1" applyAlignment="1" applyProtection="1">
      <alignment horizontal="center" vertical="center"/>
      <protection locked="0"/>
    </xf>
    <xf numFmtId="37" fontId="33" fillId="0" borderId="0" xfId="690" applyNumberFormat="1" applyAlignment="1">
      <alignment horizontal="center" vertical="center"/>
    </xf>
    <xf numFmtId="37" fontId="101" fillId="0" borderId="53" xfId="691" applyNumberFormat="1" applyFont="1" applyFill="1" applyBorder="1" applyAlignment="1" applyProtection="1">
      <alignment horizontal="center" vertical="center"/>
      <protection locked="0"/>
    </xf>
    <xf numFmtId="49" fontId="100" fillId="0" borderId="291" xfId="691" applyNumberFormat="1" applyFont="1" applyFill="1" applyBorder="1" applyAlignment="1" applyProtection="1">
      <alignment horizontal="center" vertical="center"/>
      <protection locked="0"/>
    </xf>
    <xf numFmtId="49" fontId="100" fillId="0" borderId="52" xfId="691" applyNumberFormat="1" applyFont="1" applyFill="1" applyBorder="1" applyAlignment="1" applyProtection="1">
      <alignment horizontal="center" vertical="center"/>
      <protection locked="0"/>
    </xf>
    <xf numFmtId="49" fontId="100" fillId="0" borderId="53" xfId="691" applyNumberFormat="1" applyFont="1" applyFill="1" applyBorder="1" applyAlignment="1" applyProtection="1">
      <alignment horizontal="center" vertical="center"/>
      <protection locked="0"/>
    </xf>
    <xf numFmtId="0" fontId="212" fillId="71" borderId="14" xfId="700" applyFont="1" applyFill="1" applyBorder="1" applyAlignment="1" applyProtection="1">
      <alignment horizontal="left" vertical="center" wrapText="1"/>
      <protection locked="0"/>
    </xf>
    <xf numFmtId="0" fontId="211" fillId="36" borderId="14" xfId="700" applyFont="1" applyFill="1" applyBorder="1" applyAlignment="1" applyProtection="1">
      <alignment horizontal="left" vertical="center" wrapText="1"/>
      <protection locked="0"/>
    </xf>
    <xf numFmtId="0" fontId="211" fillId="0" borderId="14" xfId="700" applyFont="1" applyBorder="1" applyAlignment="1" applyProtection="1">
      <alignment vertical="center" wrapText="1"/>
      <protection locked="0"/>
    </xf>
    <xf numFmtId="0" fontId="221" fillId="0" borderId="14" xfId="5" applyFont="1" applyBorder="1" applyAlignment="1" applyProtection="1">
      <alignment vertical="center" wrapText="1"/>
      <protection locked="0"/>
    </xf>
    <xf numFmtId="0" fontId="211" fillId="26" borderId="14" xfId="700" applyFont="1" applyFill="1" applyBorder="1" applyAlignment="1" applyProtection="1">
      <alignment vertical="center" wrapText="1"/>
      <protection locked="0"/>
    </xf>
    <xf numFmtId="0" fontId="211" fillId="0" borderId="282" xfId="700" applyFont="1" applyBorder="1" applyAlignment="1" applyProtection="1">
      <alignment horizontal="left" vertical="center" wrapText="1"/>
      <protection locked="0"/>
    </xf>
    <xf numFmtId="0" fontId="218" fillId="0" borderId="14" xfId="700" applyFont="1" applyBorder="1" applyAlignment="1" applyProtection="1">
      <alignment horizontal="left" vertical="center" wrapText="1"/>
      <protection locked="0"/>
    </xf>
    <xf numFmtId="0" fontId="222" fillId="0" borderId="14" xfId="700" applyFont="1" applyBorder="1" applyAlignment="1" applyProtection="1">
      <alignment horizontal="left" vertical="center" wrapText="1"/>
      <protection locked="0"/>
    </xf>
    <xf numFmtId="39" fontId="211" fillId="0" borderId="14" xfId="701" applyNumberFormat="1" applyFont="1" applyBorder="1" applyAlignment="1" applyProtection="1">
      <alignment horizontal="center" vertical="center" wrapText="1"/>
      <protection locked="0"/>
    </xf>
    <xf numFmtId="0" fontId="212" fillId="0" borderId="14" xfId="5" applyFont="1" applyBorder="1" applyAlignment="1" applyProtection="1">
      <alignment horizontal="center"/>
      <protection locked="0"/>
    </xf>
    <xf numFmtId="0" fontId="221" fillId="36" borderId="14" xfId="700" applyFont="1" applyFill="1" applyBorder="1" applyAlignment="1">
      <alignment vertical="center" wrapText="1"/>
    </xf>
    <xf numFmtId="0" fontId="221" fillId="0" borderId="14" xfId="700" applyFont="1" applyBorder="1" applyAlignment="1" applyProtection="1">
      <alignment horizontal="center" vertical="center" wrapText="1"/>
      <protection locked="0"/>
    </xf>
    <xf numFmtId="0" fontId="224" fillId="0" borderId="14" xfId="5" applyFont="1" applyBorder="1" applyAlignment="1" applyProtection="1">
      <alignment horizontal="center" vertical="center" wrapText="1"/>
      <protection locked="0"/>
    </xf>
    <xf numFmtId="0" fontId="224" fillId="0" borderId="14" xfId="5" applyFont="1" applyBorder="1" applyAlignment="1" applyProtection="1">
      <alignment horizontal="left" wrapText="1"/>
      <protection locked="0"/>
    </xf>
    <xf numFmtId="0" fontId="103" fillId="0" borderId="109" xfId="669" applyFont="1" applyBorder="1" applyAlignment="1">
      <alignment horizontal="center" vertical="center" wrapText="1"/>
    </xf>
    <xf numFmtId="0" fontId="200" fillId="0" borderId="305" xfId="669" applyFont="1" applyBorder="1" applyAlignment="1">
      <alignment horizontal="center" vertical="center" wrapText="1"/>
    </xf>
    <xf numFmtId="43" fontId="103" fillId="0" borderId="108" xfId="674" applyFont="1" applyBorder="1" applyAlignment="1" applyProtection="1">
      <alignment horizontal="center" vertical="center" wrapText="1"/>
    </xf>
    <xf numFmtId="0" fontId="103" fillId="0" borderId="26" xfId="669" applyFont="1" applyBorder="1" applyAlignment="1">
      <alignment horizontal="center" vertical="center" wrapText="1"/>
    </xf>
    <xf numFmtId="0" fontId="103" fillId="0" borderId="34" xfId="669" applyFont="1" applyBorder="1" applyAlignment="1">
      <alignment horizontal="center" vertical="center" wrapText="1"/>
    </xf>
    <xf numFmtId="0" fontId="200" fillId="0" borderId="32" xfId="669" applyFont="1" applyBorder="1" applyAlignment="1">
      <alignment horizontal="center" vertical="center" wrapText="1"/>
    </xf>
    <xf numFmtId="43" fontId="103" fillId="0" borderId="35" xfId="674" applyFont="1" applyBorder="1" applyAlignment="1" applyProtection="1">
      <alignment horizontal="center" vertical="center" wrapText="1"/>
    </xf>
    <xf numFmtId="164" fontId="103" fillId="0" borderId="26" xfId="670" applyFont="1" applyBorder="1">
      <alignment vertical="top"/>
      <protection locked="0"/>
    </xf>
    <xf numFmtId="164" fontId="103" fillId="0" borderId="31" xfId="670" applyFont="1" applyBorder="1">
      <alignment vertical="top"/>
      <protection locked="0"/>
    </xf>
    <xf numFmtId="164" fontId="103" fillId="0" borderId="23" xfId="670" applyFont="1" applyBorder="1">
      <alignment vertical="top"/>
      <protection locked="0"/>
    </xf>
    <xf numFmtId="164" fontId="103" fillId="77" borderId="26" xfId="670" applyFont="1" applyFill="1" applyBorder="1">
      <alignment vertical="top"/>
      <protection locked="0"/>
    </xf>
    <xf numFmtId="164" fontId="232" fillId="73" borderId="26" xfId="670" applyFont="1" applyFill="1" applyBorder="1">
      <alignment vertical="top"/>
      <protection locked="0"/>
    </xf>
    <xf numFmtId="0" fontId="132" fillId="0" borderId="0" xfId="0" applyFont="1" applyAlignment="1">
      <alignment horizontal="left" vertical="center"/>
    </xf>
    <xf numFmtId="0" fontId="110" fillId="78" borderId="361" xfId="0" applyFont="1" applyFill="1" applyBorder="1" applyAlignment="1">
      <alignment vertical="center"/>
    </xf>
    <xf numFmtId="0" fontId="110" fillId="78" borderId="80" xfId="0" applyFont="1" applyFill="1" applyBorder="1" applyAlignment="1">
      <alignment vertical="center"/>
    </xf>
    <xf numFmtId="0" fontId="110" fillId="78" borderId="358" xfId="0" applyFont="1" applyFill="1" applyBorder="1" applyAlignment="1">
      <alignment vertical="center"/>
    </xf>
    <xf numFmtId="0" fontId="110" fillId="78" borderId="354" xfId="0" applyFont="1" applyFill="1" applyBorder="1" applyAlignment="1">
      <alignment horizontal="center" vertical="center"/>
    </xf>
    <xf numFmtId="0" fontId="110" fillId="78" borderId="365" xfId="0" applyFont="1" applyFill="1" applyBorder="1" applyAlignment="1">
      <alignment vertical="center"/>
    </xf>
    <xf numFmtId="0" fontId="239" fillId="79" borderId="78" xfId="0" applyFont="1" applyFill="1" applyBorder="1" applyAlignment="1">
      <alignment vertical="center" wrapText="1"/>
    </xf>
    <xf numFmtId="0" fontId="239" fillId="79" borderId="55" xfId="0" applyFont="1" applyFill="1" applyBorder="1" applyAlignment="1">
      <alignment horizontal="center" vertical="center" wrapText="1"/>
    </xf>
    <xf numFmtId="0" fontId="239" fillId="79" borderId="51" xfId="0" applyFont="1" applyFill="1" applyBorder="1" applyAlignment="1">
      <alignment vertical="center" wrapText="1"/>
    </xf>
    <xf numFmtId="0" fontId="239" fillId="79" borderId="11" xfId="0" applyFont="1" applyFill="1" applyBorder="1" applyAlignment="1">
      <alignment horizontal="center" vertical="center" wrapText="1"/>
    </xf>
    <xf numFmtId="0" fontId="239" fillId="79" borderId="366" xfId="0" applyFont="1" applyFill="1" applyBorder="1" applyAlignment="1">
      <alignment vertical="center" wrapText="1"/>
    </xf>
    <xf numFmtId="0" fontId="239" fillId="79" borderId="79" xfId="0" applyFont="1" applyFill="1" applyBorder="1" applyAlignment="1">
      <alignment vertical="center" wrapText="1"/>
    </xf>
    <xf numFmtId="0" fontId="239" fillId="79" borderId="55" xfId="0" applyFont="1" applyFill="1" applyBorder="1" applyAlignment="1">
      <alignment vertical="center" wrapText="1"/>
    </xf>
    <xf numFmtId="0" fontId="239" fillId="79" borderId="79" xfId="0" applyFont="1" applyFill="1" applyBorder="1" applyAlignment="1">
      <alignment horizontal="center" vertical="center" wrapText="1"/>
    </xf>
    <xf numFmtId="0" fontId="239" fillId="79" borderId="80" xfId="0" applyFont="1" applyFill="1" applyBorder="1" applyAlignment="1">
      <alignment horizontal="center" vertical="center" wrapText="1"/>
    </xf>
    <xf numFmtId="0" fontId="239" fillId="79" borderId="80" xfId="0" applyFont="1" applyFill="1" applyBorder="1" applyAlignment="1">
      <alignment horizontal="left" vertical="center" wrapText="1"/>
    </xf>
    <xf numFmtId="0" fontId="239" fillId="79" borderId="35" xfId="0" applyFont="1" applyFill="1" applyBorder="1" applyAlignment="1">
      <alignment horizontal="center" vertical="center" wrapText="1"/>
    </xf>
    <xf numFmtId="0" fontId="239" fillId="79" borderId="35" xfId="0" applyFont="1" applyFill="1" applyBorder="1" applyAlignment="1">
      <alignment vertical="center" wrapText="1"/>
    </xf>
    <xf numFmtId="0" fontId="132" fillId="0" borderId="363" xfId="0" applyFont="1" applyBorder="1" applyAlignment="1">
      <alignment vertical="center" wrapText="1"/>
    </xf>
    <xf numFmtId="0" fontId="132" fillId="0" borderId="11" xfId="0" applyFont="1" applyBorder="1" applyAlignment="1">
      <alignment vertical="center" wrapText="1"/>
    </xf>
    <xf numFmtId="0" fontId="132" fillId="0" borderId="294" xfId="0" applyFont="1" applyBorder="1" applyAlignment="1">
      <alignment vertical="center" wrapText="1"/>
    </xf>
    <xf numFmtId="0" fontId="132" fillId="0" borderId="12" xfId="0" applyFont="1" applyBorder="1" applyAlignment="1">
      <alignment horizontal="left" vertical="center" wrapText="1"/>
    </xf>
    <xf numFmtId="0" fontId="132" fillId="0" borderId="0" xfId="0" applyFont="1" applyAlignment="1">
      <alignment horizontal="left" vertical="center" wrapText="1"/>
    </xf>
    <xf numFmtId="0" fontId="132" fillId="0" borderId="25" xfId="0" applyFont="1" applyBorder="1" applyAlignment="1">
      <alignment horizontal="left" vertical="center" wrapText="1"/>
    </xf>
    <xf numFmtId="0" fontId="239" fillId="79" borderId="34" xfId="0" applyFont="1" applyFill="1" applyBorder="1" applyAlignment="1">
      <alignment vertical="center" wrapText="1"/>
    </xf>
    <xf numFmtId="0" fontId="132" fillId="80" borderId="55" xfId="0" applyFont="1" applyFill="1" applyBorder="1" applyAlignment="1">
      <alignment horizontal="center" vertical="center" wrapText="1"/>
    </xf>
    <xf numFmtId="0" fontId="132" fillId="0" borderId="79" xfId="0" applyFont="1" applyBorder="1" applyAlignment="1">
      <alignment horizontal="center" vertical="center" wrapText="1"/>
    </xf>
    <xf numFmtId="0" fontId="132" fillId="0" borderId="366" xfId="0" applyFont="1" applyBorder="1" applyAlignment="1">
      <alignment vertical="center" wrapText="1"/>
    </xf>
    <xf numFmtId="0" fontId="132" fillId="0" borderId="79" xfId="0" applyFont="1" applyBorder="1" applyAlignment="1">
      <alignment vertical="center" wrapText="1"/>
    </xf>
    <xf numFmtId="0" fontId="132" fillId="0" borderId="55" xfId="0" applyFont="1" applyBorder="1" applyAlignment="1">
      <alignment vertical="center" wrapText="1"/>
    </xf>
    <xf numFmtId="15" fontId="132" fillId="0" borderId="79" xfId="0" applyNumberFormat="1" applyFont="1" applyBorder="1" applyAlignment="1">
      <alignment horizontal="center" vertical="center" wrapText="1"/>
    </xf>
    <xf numFmtId="0" fontId="132" fillId="0" borderId="80" xfId="0" applyFont="1" applyBorder="1" applyAlignment="1">
      <alignment horizontal="left" vertical="center" wrapText="1"/>
    </xf>
    <xf numFmtId="0" fontId="132" fillId="0" borderId="24" xfId="0" applyFont="1" applyBorder="1" applyAlignment="1">
      <alignment horizontal="center" vertical="center" wrapText="1"/>
    </xf>
    <xf numFmtId="15" fontId="132" fillId="0" borderId="11" xfId="0" applyNumberFormat="1" applyFont="1" applyBorder="1" applyAlignment="1">
      <alignment horizontal="center" vertical="center" wrapText="1"/>
    </xf>
    <xf numFmtId="15" fontId="132" fillId="0" borderId="12" xfId="0" applyNumberFormat="1" applyFont="1" applyBorder="1" applyAlignment="1">
      <alignment horizontal="center" vertical="center" wrapText="1"/>
    </xf>
    <xf numFmtId="10" fontId="132" fillId="0" borderId="294" xfId="0" applyNumberFormat="1" applyFont="1" applyBorder="1" applyAlignment="1">
      <alignment horizontal="center" vertical="center" wrapText="1"/>
    </xf>
    <xf numFmtId="0" fontId="132" fillId="80" borderId="367" xfId="0" applyFont="1" applyFill="1" applyBorder="1" applyAlignment="1">
      <alignment vertical="center" wrapText="1"/>
    </xf>
    <xf numFmtId="0" fontId="132" fillId="80" borderId="364" xfId="0" applyFont="1" applyFill="1" applyBorder="1" applyAlignment="1">
      <alignment horizontal="center" vertical="center" wrapText="1"/>
    </xf>
    <xf numFmtId="0" fontId="132" fillId="0" borderId="349" xfId="0" applyFont="1" applyBorder="1" applyAlignment="1">
      <alignment horizontal="center" vertical="center" wrapText="1"/>
    </xf>
    <xf numFmtId="0" fontId="132" fillId="0" borderId="368" xfId="0" applyFont="1" applyBorder="1" applyAlignment="1">
      <alignment vertical="center" wrapText="1"/>
    </xf>
    <xf numFmtId="0" fontId="132" fillId="0" borderId="349" xfId="0" applyFont="1" applyBorder="1" applyAlignment="1">
      <alignment vertical="center" wrapText="1"/>
    </xf>
    <xf numFmtId="0" fontId="132" fillId="0" borderId="364" xfId="0" applyFont="1" applyBorder="1" applyAlignment="1">
      <alignment vertical="center" wrapText="1"/>
    </xf>
    <xf numFmtId="0" fontId="132" fillId="0" borderId="364" xfId="0" applyFont="1" applyBorder="1" applyAlignment="1">
      <alignment horizontal="center" vertical="center" wrapText="1"/>
    </xf>
    <xf numFmtId="0" fontId="132" fillId="0" borderId="332" xfId="0" applyFont="1" applyBorder="1" applyAlignment="1">
      <alignment horizontal="center" vertical="center" wrapText="1"/>
    </xf>
    <xf numFmtId="0" fontId="132" fillId="0" borderId="332" xfId="0" applyFont="1" applyBorder="1" applyAlignment="1">
      <alignment horizontal="left" vertical="center" wrapText="1"/>
    </xf>
    <xf numFmtId="0" fontId="132" fillId="0" borderId="348" xfId="0" applyFont="1" applyBorder="1" applyAlignment="1">
      <alignment horizontal="center" vertical="center" wrapText="1"/>
    </xf>
    <xf numFmtId="0" fontId="132" fillId="0" borderId="348" xfId="0" applyFont="1" applyBorder="1" applyAlignment="1">
      <alignment vertical="center" wrapText="1"/>
    </xf>
    <xf numFmtId="0" fontId="131" fillId="0" borderId="81" xfId="0" applyFont="1" applyBorder="1" applyAlignment="1">
      <alignment vertical="center" wrapText="1"/>
    </xf>
    <xf numFmtId="0" fontId="109" fillId="32" borderId="63" xfId="712" applyFont="1" applyFill="1" applyBorder="1" applyAlignment="1">
      <alignment horizontal="center" vertical="center" wrapText="1"/>
    </xf>
    <xf numFmtId="0" fontId="205" fillId="82" borderId="36" xfId="712" applyFont="1" applyFill="1" applyBorder="1" applyAlignment="1">
      <alignment horizontal="left" vertical="center" wrapText="1"/>
    </xf>
    <xf numFmtId="0" fontId="205" fillId="82" borderId="37" xfId="712" applyFont="1" applyFill="1" applyBorder="1" applyAlignment="1">
      <alignment horizontal="center" vertical="center" wrapText="1"/>
    </xf>
    <xf numFmtId="0" fontId="205" fillId="82" borderId="52" xfId="712" applyFont="1" applyFill="1" applyBorder="1" applyAlignment="1">
      <alignment vertical="center" wrapText="1"/>
    </xf>
    <xf numFmtId="0" fontId="205" fillId="0" borderId="24" xfId="712" applyFont="1" applyBorder="1" applyAlignment="1">
      <alignment horizontal="center" vertical="center" wrapText="1"/>
    </xf>
    <xf numFmtId="0" fontId="205" fillId="0" borderId="369" xfId="712" applyFont="1" applyBorder="1" applyAlignment="1">
      <alignment vertical="center" wrapText="1"/>
    </xf>
    <xf numFmtId="0" fontId="205" fillId="0" borderId="24" xfId="712" applyFont="1" applyBorder="1" applyAlignment="1">
      <alignment vertical="center" wrapText="1"/>
    </xf>
    <xf numFmtId="170" fontId="205" fillId="0" borderId="37" xfId="712" applyNumberFormat="1" applyFont="1" applyBorder="1" applyAlignment="1">
      <alignment vertical="center" wrapText="1"/>
    </xf>
    <xf numFmtId="0" fontId="205" fillId="0" borderId="36" xfId="712" applyFont="1" applyBorder="1" applyAlignment="1">
      <alignment horizontal="center" vertical="center" wrapText="1"/>
    </xf>
    <xf numFmtId="170" fontId="205" fillId="0" borderId="37" xfId="712" applyNumberFormat="1" applyFont="1" applyBorder="1" applyAlignment="1">
      <alignment horizontal="center" vertical="center" wrapText="1"/>
    </xf>
    <xf numFmtId="170" fontId="205" fillId="0" borderId="14" xfId="712" applyNumberFormat="1" applyFont="1" applyBorder="1" applyAlignment="1">
      <alignment horizontal="center" vertical="center" wrapText="1"/>
    </xf>
    <xf numFmtId="170" fontId="205" fillId="0" borderId="26" xfId="712" applyNumberFormat="1" applyFont="1" applyBorder="1" applyAlignment="1">
      <alignment horizontal="center" vertical="center" wrapText="1"/>
    </xf>
    <xf numFmtId="9" fontId="205" fillId="0" borderId="37" xfId="714" applyFont="1" applyFill="1" applyBorder="1" applyAlignment="1">
      <alignment horizontal="center" vertical="center" wrapText="1"/>
    </xf>
    <xf numFmtId="0" fontId="205" fillId="0" borderId="25" xfId="712" applyFont="1" applyBorder="1" applyAlignment="1">
      <alignment horizontal="left" vertical="center" wrapText="1"/>
    </xf>
    <xf numFmtId="0" fontId="131" fillId="0" borderId="52" xfId="712" applyFont="1" applyBorder="1" applyAlignment="1">
      <alignment horizontal="left" vertical="center" wrapText="1"/>
    </xf>
    <xf numFmtId="0" fontId="205" fillId="82" borderId="38" xfId="712" applyFont="1" applyFill="1" applyBorder="1" applyAlignment="1">
      <alignment horizontal="left" vertical="center" wrapText="1"/>
    </xf>
    <xf numFmtId="0" fontId="205" fillId="82" borderId="39" xfId="712" applyFont="1" applyFill="1" applyBorder="1" applyAlignment="1">
      <alignment horizontal="center" vertical="center" wrapText="1"/>
    </xf>
    <xf numFmtId="0" fontId="205" fillId="82" borderId="53" xfId="712" applyFont="1" applyFill="1" applyBorder="1" applyAlignment="1">
      <alignment vertical="center" wrapText="1"/>
    </xf>
    <xf numFmtId="0" fontId="205" fillId="0" borderId="69" xfId="712" applyFont="1" applyBorder="1" applyAlignment="1">
      <alignment horizontal="center" vertical="center" wrapText="1"/>
    </xf>
    <xf numFmtId="0" fontId="205" fillId="0" borderId="370" xfId="712" applyFont="1" applyBorder="1" applyAlignment="1">
      <alignment vertical="center" wrapText="1"/>
    </xf>
    <xf numFmtId="0" fontId="205" fillId="0" borderId="69" xfId="712" applyFont="1" applyBorder="1" applyAlignment="1">
      <alignment vertical="center" wrapText="1"/>
    </xf>
    <xf numFmtId="170" fontId="205" fillId="0" borderId="39" xfId="712" applyNumberFormat="1" applyFont="1" applyBorder="1" applyAlignment="1">
      <alignment vertical="center" wrapText="1"/>
    </xf>
    <xf numFmtId="0" fontId="205" fillId="0" borderId="38" xfId="712" applyFont="1" applyBorder="1" applyAlignment="1">
      <alignment horizontal="center" vertical="center" wrapText="1"/>
    </xf>
    <xf numFmtId="170" fontId="205" fillId="0" borderId="39" xfId="712" applyNumberFormat="1" applyFont="1" applyBorder="1" applyAlignment="1">
      <alignment horizontal="center" vertical="center" wrapText="1"/>
    </xf>
    <xf numFmtId="170" fontId="205" fillId="0" borderId="33" xfId="712" applyNumberFormat="1" applyFont="1" applyBorder="1" applyAlignment="1">
      <alignment horizontal="center" vertical="center" wrapText="1"/>
    </xf>
    <xf numFmtId="170" fontId="205" fillId="0" borderId="71" xfId="712" applyNumberFormat="1" applyFont="1" applyBorder="1" applyAlignment="1">
      <alignment horizontal="center" vertical="center" wrapText="1"/>
    </xf>
    <xf numFmtId="9" fontId="205" fillId="0" borderId="39" xfId="714" applyFont="1" applyFill="1" applyBorder="1" applyAlignment="1">
      <alignment horizontal="center" vertical="center" wrapText="1"/>
    </xf>
    <xf numFmtId="0" fontId="205" fillId="0" borderId="70" xfId="712" applyFont="1" applyBorder="1" applyAlignment="1">
      <alignment horizontal="left" vertical="center" wrapText="1"/>
    </xf>
    <xf numFmtId="0" fontId="131" fillId="0" borderId="53" xfId="712" applyFont="1" applyBorder="1" applyAlignment="1">
      <alignment horizontal="left" vertical="center" wrapText="1"/>
    </xf>
    <xf numFmtId="43" fontId="132" fillId="0" borderId="0" xfId="1" applyFont="1" applyAlignment="1">
      <alignment horizontal="center" vertical="center"/>
    </xf>
    <xf numFmtId="43" fontId="118" fillId="78" borderId="82" xfId="1" applyFont="1" applyFill="1" applyBorder="1" applyAlignment="1">
      <alignment horizontal="center" vertical="center"/>
    </xf>
    <xf numFmtId="43" fontId="205" fillId="0" borderId="0" xfId="1" applyFont="1" applyAlignment="1">
      <alignment horizontal="center" vertical="center"/>
    </xf>
    <xf numFmtId="167" fontId="132" fillId="0" borderId="0" xfId="1" applyNumberFormat="1" applyFont="1" applyAlignment="1">
      <alignment horizontal="right" vertical="center"/>
    </xf>
    <xf numFmtId="167" fontId="205" fillId="0" borderId="0" xfId="1" applyNumberFormat="1" applyFont="1" applyAlignment="1">
      <alignment horizontal="right" vertical="center"/>
    </xf>
    <xf numFmtId="0" fontId="0" fillId="0" borderId="290" xfId="0" applyBorder="1"/>
    <xf numFmtId="164" fontId="103" fillId="0" borderId="21" xfId="670" applyFont="1" applyBorder="1">
      <alignment vertical="top"/>
      <protection locked="0"/>
    </xf>
    <xf numFmtId="0" fontId="194" fillId="85" borderId="14" xfId="0" applyFont="1" applyFill="1" applyBorder="1" applyAlignment="1">
      <alignment horizontal="center" vertical="center"/>
    </xf>
    <xf numFmtId="1" fontId="194" fillId="85" borderId="14" xfId="1" applyNumberFormat="1" applyFont="1" applyFill="1" applyBorder="1" applyAlignment="1">
      <alignment horizontal="center" vertical="center"/>
    </xf>
    <xf numFmtId="177" fontId="194" fillId="85" borderId="14" xfId="0" applyNumberFormat="1" applyFont="1" applyFill="1" applyBorder="1" applyAlignment="1">
      <alignment horizontal="center" vertical="center"/>
    </xf>
    <xf numFmtId="1" fontId="194" fillId="85" borderId="14" xfId="0" applyNumberFormat="1" applyFont="1" applyFill="1" applyBorder="1" applyAlignment="1">
      <alignment horizontal="center" vertical="center"/>
    </xf>
    <xf numFmtId="0" fontId="240" fillId="0" borderId="14" xfId="0" applyFont="1" applyBorder="1" applyAlignment="1">
      <alignment horizontal="center" vertical="center" wrapText="1"/>
    </xf>
    <xf numFmtId="0" fontId="130" fillId="61" borderId="14" xfId="0" applyFont="1" applyFill="1" applyBorder="1" applyAlignment="1">
      <alignment horizontal="center" vertical="center" wrapText="1" readingOrder="1"/>
    </xf>
    <xf numFmtId="0" fontId="130" fillId="0" borderId="14" xfId="0" applyFont="1" applyBorder="1" applyAlignment="1">
      <alignment horizontal="center" vertical="center" readingOrder="2"/>
    </xf>
    <xf numFmtId="0" fontId="0" fillId="0" borderId="0" xfId="0" applyAlignment="1">
      <alignment horizontal="center" vertical="center" wrapText="1"/>
    </xf>
    <xf numFmtId="0" fontId="0" fillId="0" borderId="0" xfId="0" applyAlignment="1">
      <alignment vertical="center"/>
    </xf>
    <xf numFmtId="0" fontId="152" fillId="0" borderId="0" xfId="0" applyFont="1" applyAlignment="1">
      <alignment vertical="center"/>
    </xf>
    <xf numFmtId="0" fontId="240" fillId="0" borderId="0" xfId="0" applyFont="1" applyAlignment="1">
      <alignment vertical="center"/>
    </xf>
    <xf numFmtId="0" fontId="0" fillId="0" borderId="0" xfId="0" applyAlignment="1">
      <alignment vertical="center" wrapText="1"/>
    </xf>
    <xf numFmtId="0" fontId="240" fillId="0" borderId="72" xfId="0" applyFont="1" applyBorder="1" applyAlignment="1">
      <alignment horizontal="center" vertical="center" wrapText="1"/>
    </xf>
    <xf numFmtId="9" fontId="117" fillId="0" borderId="0" xfId="710" applyFont="1"/>
    <xf numFmtId="10" fontId="117" fillId="0" borderId="0" xfId="0" applyNumberFormat="1" applyFont="1" applyAlignment="1">
      <alignment horizontal="center" vertical="center"/>
    </xf>
    <xf numFmtId="164" fontId="103" fillId="0" borderId="72" xfId="670" applyFont="1" applyBorder="1">
      <alignment vertical="top"/>
      <protection locked="0"/>
    </xf>
    <xf numFmtId="164" fontId="103" fillId="71" borderId="0" xfId="670" applyFont="1" applyFill="1">
      <alignment vertical="top"/>
      <protection locked="0"/>
    </xf>
    <xf numFmtId="164" fontId="103" fillId="71" borderId="23" xfId="670" applyFont="1" applyFill="1" applyBorder="1">
      <alignment vertical="top"/>
      <protection locked="0"/>
    </xf>
    <xf numFmtId="164" fontId="103" fillId="76" borderId="23" xfId="670" applyFont="1" applyFill="1" applyBorder="1">
      <alignment vertical="top"/>
      <protection locked="0"/>
    </xf>
    <xf numFmtId="9" fontId="240" fillId="0" borderId="14" xfId="742" applyFont="1" applyBorder="1" applyAlignment="1">
      <alignment wrapText="1"/>
    </xf>
    <xf numFmtId="0" fontId="0" fillId="0" borderId="14" xfId="0" applyBorder="1"/>
    <xf numFmtId="0" fontId="238" fillId="79" borderId="63" xfId="0" applyFont="1" applyFill="1" applyBorder="1" applyAlignment="1">
      <alignment vertical="center" wrapText="1"/>
    </xf>
    <xf numFmtId="0" fontId="239" fillId="79" borderId="12" xfId="0" applyFont="1" applyFill="1" applyBorder="1" applyAlignment="1">
      <alignment wrapText="1"/>
    </xf>
    <xf numFmtId="0" fontId="239" fillId="79" borderId="34" xfId="0" applyFont="1" applyFill="1" applyBorder="1" applyAlignment="1">
      <alignment horizontal="center" vertical="center" wrapText="1"/>
    </xf>
    <xf numFmtId="0" fontId="110" fillId="79" borderId="293" xfId="0" applyFont="1" applyFill="1" applyBorder="1" applyAlignment="1">
      <alignment vertical="center" wrapText="1"/>
    </xf>
    <xf numFmtId="4" fontId="132" fillId="86" borderId="12" xfId="0" applyNumberFormat="1" applyFont="1" applyFill="1" applyBorder="1" applyAlignment="1">
      <alignment wrapText="1"/>
    </xf>
    <xf numFmtId="0" fontId="132" fillId="0" borderId="78" xfId="0" applyFont="1" applyBorder="1" applyAlignment="1">
      <alignment horizontal="center" vertical="center" wrapText="1"/>
    </xf>
    <xf numFmtId="0" fontId="132" fillId="86" borderId="12" xfId="0" applyFont="1" applyFill="1" applyBorder="1" applyAlignment="1">
      <alignment wrapText="1"/>
    </xf>
    <xf numFmtId="0" fontId="238" fillId="79" borderId="293" xfId="0" applyFont="1" applyFill="1" applyBorder="1" applyAlignment="1">
      <alignment vertical="center" wrapText="1"/>
    </xf>
    <xf numFmtId="0" fontId="239" fillId="79" borderId="80" xfId="0" applyFont="1" applyFill="1" applyBorder="1" applyAlignment="1">
      <alignment wrapText="1"/>
    </xf>
    <xf numFmtId="3" fontId="132" fillId="0" borderId="78" xfId="0" applyNumberFormat="1" applyFont="1" applyBorder="1" applyAlignment="1">
      <alignment horizontal="center" vertical="center" wrapText="1"/>
    </xf>
    <xf numFmtId="43" fontId="132" fillId="0" borderId="78" xfId="0" applyNumberFormat="1" applyFont="1" applyBorder="1" applyAlignment="1">
      <alignment horizontal="center" vertical="center" wrapText="1"/>
    </xf>
    <xf numFmtId="0" fontId="110" fillId="79" borderId="64" xfId="0" applyFont="1" applyFill="1" applyBorder="1" applyAlignment="1">
      <alignment vertical="center" wrapText="1"/>
    </xf>
    <xf numFmtId="4" fontId="132" fillId="86" borderId="80" xfId="0" applyNumberFormat="1" applyFont="1" applyFill="1" applyBorder="1" applyAlignment="1">
      <alignment wrapText="1"/>
    </xf>
    <xf numFmtId="0" fontId="132" fillId="0" borderId="34" xfId="0" applyFont="1" applyBorder="1" applyAlignment="1">
      <alignment horizontal="center" vertical="center" wrapText="1"/>
    </xf>
    <xf numFmtId="9" fontId="132" fillId="0" borderId="55" xfId="0" applyNumberFormat="1" applyFont="1" applyBorder="1" applyAlignment="1">
      <alignment horizontal="center" vertical="center" wrapText="1"/>
    </xf>
    <xf numFmtId="0" fontId="245" fillId="0" borderId="12" xfId="0" applyFont="1" applyBorder="1" applyAlignment="1">
      <alignment wrapText="1"/>
    </xf>
    <xf numFmtId="0" fontId="132" fillId="83" borderId="12" xfId="0" applyFont="1" applyFill="1" applyBorder="1" applyAlignment="1">
      <alignment wrapText="1"/>
    </xf>
    <xf numFmtId="4" fontId="132" fillId="83" borderId="12" xfId="0" applyNumberFormat="1" applyFont="1" applyFill="1" applyBorder="1" applyAlignment="1">
      <alignment wrapText="1"/>
    </xf>
    <xf numFmtId="0" fontId="111" fillId="0" borderId="0" xfId="0" applyFont="1" applyAlignment="1">
      <alignment horizontal="center" vertical="center"/>
    </xf>
    <xf numFmtId="0" fontId="132" fillId="0" borderId="36" xfId="0" applyFont="1" applyBorder="1" applyAlignment="1">
      <alignment horizontal="center" vertical="center" wrapText="1"/>
    </xf>
    <xf numFmtId="0" fontId="132" fillId="0" borderId="12" xfId="0" applyFont="1" applyBorder="1" applyAlignment="1">
      <alignment wrapText="1"/>
    </xf>
    <xf numFmtId="0" fontId="132" fillId="63" borderId="78" xfId="0" applyFont="1" applyFill="1" applyBorder="1" applyAlignment="1">
      <alignment horizontal="center" vertical="center" wrapText="1"/>
    </xf>
    <xf numFmtId="0" fontId="132" fillId="0" borderId="367" xfId="0" applyFont="1" applyBorder="1" applyAlignment="1">
      <alignment horizontal="center" vertical="center" wrapText="1"/>
    </xf>
    <xf numFmtId="0" fontId="132" fillId="0" borderId="23" xfId="0" applyFont="1" applyBorder="1" applyAlignment="1">
      <alignment wrapText="1"/>
    </xf>
    <xf numFmtId="4" fontId="132" fillId="83" borderId="23" xfId="0" applyNumberFormat="1" applyFont="1" applyFill="1" applyBorder="1" applyAlignment="1">
      <alignment wrapText="1"/>
    </xf>
    <xf numFmtId="0" fontId="132" fillId="0" borderId="68" xfId="0" applyFont="1" applyBorder="1" applyAlignment="1">
      <alignment wrapText="1"/>
    </xf>
    <xf numFmtId="195" fontId="103" fillId="0" borderId="0" xfId="670" applyNumberFormat="1" applyFont="1">
      <alignment vertical="top"/>
      <protection locked="0"/>
    </xf>
    <xf numFmtId="167" fontId="132" fillId="54" borderId="344" xfId="674" applyNumberFormat="1" applyFont="1" applyFill="1" applyBorder="1" applyAlignment="1" applyProtection="1">
      <alignment horizontal="center" vertical="center"/>
    </xf>
    <xf numFmtId="186" fontId="132" fillId="0" borderId="344" xfId="669" applyNumberFormat="1" applyFont="1" applyBorder="1" applyAlignment="1">
      <alignment horizontal="center" vertical="center"/>
    </xf>
    <xf numFmtId="173" fontId="132" fillId="0" borderId="345" xfId="673" applyNumberFormat="1" applyFont="1" applyBorder="1" applyAlignment="1" applyProtection="1">
      <alignment horizontal="center" vertical="center"/>
    </xf>
    <xf numFmtId="186" fontId="132" fillId="54" borderId="343" xfId="669" applyNumberFormat="1" applyFont="1" applyFill="1" applyBorder="1" applyAlignment="1">
      <alignment horizontal="center" vertical="center"/>
    </xf>
    <xf numFmtId="1" fontId="103" fillId="0" borderId="52" xfId="669" applyNumberFormat="1" applyFont="1" applyBorder="1" applyAlignment="1">
      <alignment horizontal="center" vertical="center"/>
    </xf>
    <xf numFmtId="0" fontId="5" fillId="0" borderId="0" xfId="0" applyFont="1"/>
    <xf numFmtId="0" fontId="100" fillId="43" borderId="21" xfId="669" applyFont="1" applyFill="1" applyBorder="1" applyAlignment="1">
      <alignment horizontal="center" vertical="center" wrapText="1"/>
    </xf>
    <xf numFmtId="0" fontId="130" fillId="0" borderId="72" xfId="0" applyFont="1" applyBorder="1" applyAlignment="1">
      <alignment vertical="center" wrapText="1" readingOrder="1"/>
    </xf>
    <xf numFmtId="0" fontId="240" fillId="0" borderId="72" xfId="0" applyFont="1" applyBorder="1" applyAlignment="1">
      <alignment vertical="center" wrapText="1"/>
    </xf>
    <xf numFmtId="0" fontId="244" fillId="0" borderId="14" xfId="0" applyFont="1" applyBorder="1" applyAlignment="1">
      <alignment vertical="center"/>
    </xf>
    <xf numFmtId="15" fontId="117" fillId="0" borderId="0" xfId="0" applyNumberFormat="1" applyFont="1"/>
    <xf numFmtId="10" fontId="117" fillId="0" borderId="0" xfId="0" applyNumberFormat="1" applyFont="1"/>
    <xf numFmtId="9" fontId="103" fillId="0" borderId="0" xfId="710" applyFont="1" applyAlignment="1">
      <alignment vertical="center"/>
    </xf>
    <xf numFmtId="15" fontId="103" fillId="0" borderId="0" xfId="669" applyNumberFormat="1" applyFont="1">
      <alignment vertical="center"/>
    </xf>
    <xf numFmtId="2" fontId="103" fillId="0" borderId="0" xfId="669" applyNumberFormat="1" applyFont="1">
      <alignment vertical="center"/>
    </xf>
    <xf numFmtId="10" fontId="103" fillId="0" borderId="0" xfId="669" applyNumberFormat="1" applyFont="1">
      <alignment vertical="center"/>
    </xf>
    <xf numFmtId="196" fontId="103" fillId="0" borderId="0" xfId="669" applyNumberFormat="1" applyFont="1">
      <alignment vertical="center"/>
    </xf>
    <xf numFmtId="10" fontId="115" fillId="0" borderId="0" xfId="710" applyNumberFormat="1" applyFont="1" applyAlignment="1">
      <alignment vertical="center"/>
    </xf>
    <xf numFmtId="15" fontId="115" fillId="0" borderId="0" xfId="669" applyNumberFormat="1" applyFont="1">
      <alignment vertical="center"/>
    </xf>
    <xf numFmtId="9" fontId="115" fillId="0" borderId="0" xfId="710" applyFont="1" applyAlignment="1">
      <alignment horizontal="center" vertical="center"/>
    </xf>
    <xf numFmtId="2" fontId="156" fillId="0" borderId="0" xfId="720" applyNumberFormat="1" applyFont="1"/>
    <xf numFmtId="2" fontId="156" fillId="0" borderId="0" xfId="709" applyNumberFormat="1" applyFont="1" applyProtection="1"/>
    <xf numFmtId="3" fontId="130" fillId="0" borderId="44" xfId="0" applyNumberFormat="1" applyFont="1" applyBorder="1" applyAlignment="1">
      <alignment horizontal="center" vertical="center" readingOrder="2"/>
    </xf>
    <xf numFmtId="3" fontId="136" fillId="0" borderId="44" xfId="0" applyNumberFormat="1" applyFont="1" applyBorder="1" applyAlignment="1">
      <alignment horizontal="center" vertical="center" readingOrder="1"/>
    </xf>
    <xf numFmtId="0" fontId="136" fillId="0" borderId="44" xfId="0" applyFont="1" applyBorder="1" applyAlignment="1">
      <alignment horizontal="center" vertical="center" readingOrder="1"/>
    </xf>
    <xf numFmtId="0" fontId="244" fillId="0" borderId="14" xfId="0" applyFont="1" applyBorder="1" applyAlignment="1">
      <alignment vertical="center" readingOrder="2"/>
    </xf>
    <xf numFmtId="0" fontId="244" fillId="0" borderId="72" xfId="0" applyFont="1" applyBorder="1" applyAlignment="1">
      <alignment vertical="center" readingOrder="2"/>
    </xf>
    <xf numFmtId="0" fontId="244" fillId="0" borderId="21" xfId="0" applyFont="1" applyBorder="1" applyAlignment="1">
      <alignment vertical="center" readingOrder="2"/>
    </xf>
    <xf numFmtId="0" fontId="269" fillId="0" borderId="14" xfId="0" applyFont="1" applyBorder="1" applyAlignment="1">
      <alignment horizontal="center" vertical="center"/>
    </xf>
    <xf numFmtId="3" fontId="115" fillId="0" borderId="0" xfId="669" applyNumberFormat="1" applyFont="1">
      <alignment vertical="center"/>
    </xf>
    <xf numFmtId="9" fontId="115" fillId="0" borderId="0" xfId="669" applyNumberFormat="1" applyFont="1">
      <alignment vertical="center"/>
    </xf>
    <xf numFmtId="3" fontId="103" fillId="0" borderId="0" xfId="669" applyNumberFormat="1" applyFont="1">
      <alignment vertical="center"/>
    </xf>
    <xf numFmtId="196" fontId="129" fillId="32" borderId="291" xfId="669" applyNumberFormat="1" applyFont="1" applyFill="1" applyBorder="1" applyAlignment="1">
      <alignment horizontal="center" vertical="center" textRotation="90"/>
    </xf>
    <xf numFmtId="196" fontId="129" fillId="32" borderId="52" xfId="669" applyNumberFormat="1" applyFont="1" applyFill="1" applyBorder="1" applyAlignment="1">
      <alignment horizontal="center" vertical="center" textRotation="90"/>
    </xf>
    <xf numFmtId="1" fontId="103" fillId="0" borderId="52" xfId="669" applyNumberFormat="1" applyFont="1" applyBorder="1" applyAlignment="1">
      <alignment horizontal="center" vertical="center" textRotation="90"/>
    </xf>
    <xf numFmtId="1" fontId="103" fillId="0" borderId="0" xfId="669" applyNumberFormat="1" applyFont="1">
      <alignment vertical="center"/>
    </xf>
    <xf numFmtId="9" fontId="197" fillId="69" borderId="346" xfId="752" applyFont="1" applyFill="1" applyBorder="1" applyAlignment="1">
      <alignment horizontal="center" vertical="center" wrapText="1"/>
    </xf>
    <xf numFmtId="0" fontId="228" fillId="73" borderId="14" xfId="753" applyFont="1" applyFill="1" applyBorder="1" applyAlignment="1">
      <alignment horizontal="left" vertical="top" wrapText="1"/>
    </xf>
    <xf numFmtId="0" fontId="228" fillId="73" borderId="37" xfId="753" applyFont="1" applyFill="1" applyBorder="1" applyAlignment="1">
      <alignment horizontal="left" vertical="top" wrapText="1"/>
    </xf>
    <xf numFmtId="0" fontId="228" fillId="73" borderId="278" xfId="753" applyFont="1" applyFill="1" applyBorder="1" applyAlignment="1">
      <alignment horizontal="left" vertical="top" wrapText="1"/>
    </xf>
    <xf numFmtId="0" fontId="228" fillId="73" borderId="21" xfId="753" applyFont="1" applyFill="1" applyBorder="1" applyAlignment="1">
      <alignment horizontal="left" vertical="top" wrapText="1"/>
    </xf>
    <xf numFmtId="0" fontId="209" fillId="0" borderId="14" xfId="753" applyFont="1" applyBorder="1" applyAlignment="1">
      <alignment horizontal="center" vertical="center" wrapText="1"/>
    </xf>
    <xf numFmtId="0" fontId="209" fillId="0" borderId="14" xfId="753" applyFont="1" applyBorder="1" applyAlignment="1">
      <alignment vertical="center" wrapText="1"/>
    </xf>
    <xf numFmtId="0" fontId="240" fillId="26" borderId="21" xfId="753" applyFont="1" applyFill="1" applyBorder="1" applyAlignment="1">
      <alignment horizontal="left" vertical="center" wrapText="1"/>
    </xf>
    <xf numFmtId="192" fontId="203" fillId="26" borderId="351" xfId="753" applyNumberFormat="1" applyFont="1" applyFill="1" applyBorder="1" applyAlignment="1">
      <alignment horizontal="center" vertical="center" wrapText="1"/>
    </xf>
    <xf numFmtId="192" fontId="152" fillId="26" borderId="14" xfId="753" applyNumberFormat="1" applyFont="1" applyFill="1" applyBorder="1" applyAlignment="1">
      <alignment horizontal="center" vertical="center" wrapText="1"/>
    </xf>
    <xf numFmtId="0" fontId="254" fillId="26" borderId="44" xfId="753" applyFont="1" applyFill="1" applyBorder="1" applyAlignment="1">
      <alignment horizontal="center" vertical="center"/>
    </xf>
    <xf numFmtId="0" fontId="209" fillId="0" borderId="24" xfId="753" applyFont="1" applyBorder="1" applyAlignment="1">
      <alignment horizontal="center" vertical="center" wrapText="1"/>
    </xf>
    <xf numFmtId="192" fontId="203" fillId="0" borderId="351" xfId="753" applyNumberFormat="1" applyFont="1" applyBorder="1" applyAlignment="1">
      <alignment horizontal="center" vertical="center" wrapText="1"/>
    </xf>
    <xf numFmtId="0" fontId="230" fillId="0" borderId="353" xfId="753" applyFont="1" applyBorder="1" applyAlignment="1">
      <alignment horizontal="center" vertical="center" wrapText="1"/>
    </xf>
    <xf numFmtId="0" fontId="254" fillId="0" borderId="21" xfId="753" applyFont="1" applyBorder="1" applyAlignment="1">
      <alignment horizontal="left" vertical="center" wrapText="1"/>
    </xf>
    <xf numFmtId="192" fontId="254" fillId="0" borderId="355" xfId="753" applyNumberFormat="1" applyFont="1" applyBorder="1" applyAlignment="1">
      <alignment horizontal="center" vertical="center" wrapText="1"/>
    </xf>
    <xf numFmtId="0" fontId="230" fillId="0" borderId="14" xfId="753" applyFont="1" applyBorder="1" applyAlignment="1">
      <alignment horizontal="center" vertical="center" wrapText="1"/>
    </xf>
    <xf numFmtId="0" fontId="254" fillId="43" borderId="375" xfId="753" applyFont="1" applyFill="1" applyBorder="1" applyAlignment="1">
      <alignment horizontal="center" vertical="center" wrapText="1"/>
    </xf>
    <xf numFmtId="0" fontId="254" fillId="0" borderId="72" xfId="753" applyFont="1" applyBorder="1" applyAlignment="1">
      <alignment vertical="center" wrapText="1"/>
    </xf>
    <xf numFmtId="0" fontId="230" fillId="0" borderId="21" xfId="753" applyFont="1" applyBorder="1" applyAlignment="1">
      <alignment horizontal="center" vertical="center" wrapText="1"/>
    </xf>
    <xf numFmtId="0" fontId="230" fillId="0" borderId="44" xfId="753" applyFont="1" applyBorder="1" applyAlignment="1">
      <alignment horizontal="center" vertical="center" wrapText="1"/>
    </xf>
    <xf numFmtId="0" fontId="254" fillId="0" borderId="44" xfId="753" applyFont="1" applyBorder="1" applyAlignment="1">
      <alignment horizontal="left" vertical="center" wrapText="1"/>
    </xf>
    <xf numFmtId="192" fontId="254" fillId="0" borderId="44" xfId="753" applyNumberFormat="1" applyFont="1" applyBorder="1" applyAlignment="1">
      <alignment horizontal="center" vertical="center" wrapText="1"/>
    </xf>
    <xf numFmtId="0" fontId="254" fillId="0" borderId="14" xfId="753" applyFont="1" applyBorder="1" applyAlignment="1">
      <alignment horizontal="left" vertical="center" wrapText="1"/>
    </xf>
    <xf numFmtId="0" fontId="254" fillId="43" borderId="44" xfId="753" applyFont="1" applyFill="1" applyBorder="1" applyAlignment="1">
      <alignment horizontal="center" vertical="center" wrapText="1"/>
    </xf>
    <xf numFmtId="192" fontId="254" fillId="0" borderId="14" xfId="753" applyNumberFormat="1" applyFont="1" applyBorder="1" applyAlignment="1">
      <alignment horizontal="center" vertical="center" wrapText="1"/>
    </xf>
    <xf numFmtId="0" fontId="230" fillId="0" borderId="376" xfId="753" applyFont="1" applyBorder="1" applyAlignment="1">
      <alignment horizontal="center" vertical="center" wrapText="1"/>
    </xf>
    <xf numFmtId="0" fontId="254" fillId="0" borderId="15" xfId="753" applyFont="1" applyBorder="1" applyAlignment="1">
      <alignment horizontal="left" vertical="center" wrapText="1"/>
    </xf>
    <xf numFmtId="192" fontId="254" fillId="0" borderId="377" xfId="753" applyNumberFormat="1" applyFont="1" applyBorder="1" applyAlignment="1">
      <alignment horizontal="center" vertical="center" wrapText="1"/>
    </xf>
    <xf numFmtId="0" fontId="230" fillId="0" borderId="352" xfId="753" applyFont="1" applyBorder="1" applyAlignment="1">
      <alignment horizontal="center" vertical="center" wrapText="1"/>
    </xf>
    <xf numFmtId="0" fontId="254" fillId="0" borderId="352" xfId="753" applyFont="1" applyBorder="1" applyAlignment="1">
      <alignment horizontal="left" vertical="center" wrapText="1"/>
    </xf>
    <xf numFmtId="192" fontId="254" fillId="0" borderId="352" xfId="753" applyNumberFormat="1" applyFont="1" applyBorder="1" applyAlignment="1">
      <alignment horizontal="center" vertical="center" wrapText="1"/>
    </xf>
    <xf numFmtId="0" fontId="230" fillId="0" borderId="350" xfId="753" applyFont="1" applyBorder="1" applyAlignment="1">
      <alignment horizontal="center" vertical="center" wrapText="1"/>
    </xf>
    <xf numFmtId="0" fontId="254" fillId="0" borderId="350" xfId="753" applyFont="1" applyBorder="1" applyAlignment="1">
      <alignment horizontal="left" vertical="center" wrapText="1"/>
    </xf>
    <xf numFmtId="0" fontId="254" fillId="0" borderId="44" xfId="753" applyFont="1" applyBorder="1" applyAlignment="1">
      <alignment vertical="center" wrapText="1"/>
    </xf>
    <xf numFmtId="0" fontId="254" fillId="0" borderId="21" xfId="753" applyFont="1" applyBorder="1" applyAlignment="1">
      <alignment vertical="center" wrapText="1"/>
    </xf>
    <xf numFmtId="0" fontId="254" fillId="43" borderId="14" xfId="753" applyFont="1" applyFill="1" applyBorder="1" applyAlignment="1">
      <alignment horizontal="center" vertical="center" wrapText="1"/>
    </xf>
    <xf numFmtId="0" fontId="241" fillId="26" borderId="44" xfId="753" applyFont="1" applyFill="1" applyBorder="1" applyAlignment="1">
      <alignment horizontal="center" vertical="center" wrapText="1"/>
    </xf>
    <xf numFmtId="16" fontId="255" fillId="0" borderId="378" xfId="753" quotePrefix="1" applyNumberFormat="1" applyFont="1" applyBorder="1" applyAlignment="1">
      <alignment horizontal="left" vertical="center" wrapText="1"/>
    </xf>
    <xf numFmtId="192" fontId="244" fillId="0" borderId="44" xfId="753" applyNumberFormat="1" applyFont="1" applyBorder="1" applyAlignment="1">
      <alignment horizontal="center" vertical="center"/>
    </xf>
    <xf numFmtId="16" fontId="255" fillId="0" borderId="14" xfId="753" quotePrefix="1" applyNumberFormat="1" applyFont="1" applyBorder="1" applyAlignment="1">
      <alignment horizontal="left" vertical="center" wrapText="1"/>
    </xf>
    <xf numFmtId="192" fontId="235" fillId="0" borderId="44" xfId="753" applyNumberFormat="1" applyFont="1" applyBorder="1" applyAlignment="1">
      <alignment horizontal="center" vertical="center" wrapText="1"/>
    </xf>
    <xf numFmtId="0" fontId="208" fillId="81" borderId="26" xfId="753" applyFont="1" applyFill="1" applyBorder="1" applyAlignment="1">
      <alignment vertical="center"/>
    </xf>
    <xf numFmtId="0" fontId="257" fillId="61" borderId="350" xfId="753" applyFont="1" applyFill="1" applyBorder="1" applyAlignment="1">
      <alignment horizontal="left" vertical="center" wrapText="1" indent="1"/>
    </xf>
    <xf numFmtId="0" fontId="258" fillId="0" borderId="44" xfId="753" applyFont="1" applyBorder="1" applyAlignment="1">
      <alignment vertical="center" wrapText="1"/>
    </xf>
    <xf numFmtId="192" fontId="259" fillId="0" borderId="44" xfId="753" applyNumberFormat="1" applyFont="1" applyBorder="1" applyAlignment="1">
      <alignment horizontal="center" vertical="center"/>
    </xf>
    <xf numFmtId="192" fontId="210" fillId="61" borderId="14" xfId="753" applyNumberFormat="1" applyFont="1" applyFill="1" applyBorder="1" applyAlignment="1">
      <alignment horizontal="center" vertical="center" wrapText="1"/>
    </xf>
    <xf numFmtId="0" fontId="258" fillId="0" borderId="352" xfId="753" applyFont="1" applyBorder="1" applyAlignment="1">
      <alignment vertical="center" wrapText="1"/>
    </xf>
    <xf numFmtId="0" fontId="257" fillId="61" borderId="14" xfId="753" applyFont="1" applyFill="1" applyBorder="1" applyAlignment="1">
      <alignment horizontal="left" vertical="center" wrapText="1" indent="1"/>
    </xf>
    <xf numFmtId="0" fontId="259" fillId="26" borderId="44" xfId="753" applyFont="1" applyFill="1" applyBorder="1" applyAlignment="1">
      <alignment vertical="center"/>
    </xf>
    <xf numFmtId="0" fontId="258" fillId="0" borderId="351" xfId="753" applyFont="1" applyBorder="1" applyAlignment="1">
      <alignment vertical="center" wrapText="1"/>
    </xf>
    <xf numFmtId="0" fontId="259" fillId="26" borderId="72" xfId="753" applyFont="1" applyFill="1" applyBorder="1" applyAlignment="1">
      <alignment horizontal="center" vertical="center" wrapText="1"/>
    </xf>
    <xf numFmtId="0" fontId="260" fillId="26" borderId="356" xfId="753" applyFont="1" applyFill="1" applyBorder="1" applyAlignment="1">
      <alignment horizontal="center" vertical="center" wrapText="1"/>
    </xf>
    <xf numFmtId="0" fontId="261" fillId="0" borderId="44" xfId="753" applyFont="1" applyBorder="1" applyAlignment="1">
      <alignment horizontal="left" vertical="center" wrapText="1"/>
    </xf>
    <xf numFmtId="192" fontId="262" fillId="0" borderId="44" xfId="753" applyNumberFormat="1" applyFont="1" applyBorder="1" applyAlignment="1">
      <alignment horizontal="center" vertical="center"/>
    </xf>
    <xf numFmtId="0" fontId="259" fillId="26" borderId="26" xfId="753" applyFont="1" applyFill="1" applyBorder="1" applyAlignment="1">
      <alignment horizontal="center" vertical="center" wrapText="1"/>
    </xf>
    <xf numFmtId="0" fontId="260" fillId="26" borderId="14" xfId="753" applyFont="1" applyFill="1" applyBorder="1" applyAlignment="1">
      <alignment horizontal="center" vertical="center" wrapText="1"/>
    </xf>
    <xf numFmtId="0" fontId="261" fillId="0" borderId="351" xfId="753" applyFont="1" applyBorder="1" applyAlignment="1">
      <alignment horizontal="left" vertical="center" wrapText="1"/>
    </xf>
    <xf numFmtId="0" fontId="259" fillId="26" borderId="26" xfId="753" applyFont="1" applyFill="1" applyBorder="1" applyAlignment="1">
      <alignment vertical="center"/>
    </xf>
    <xf numFmtId="192" fontId="262" fillId="0" borderId="352" xfId="753" applyNumberFormat="1" applyFont="1" applyBorder="1" applyAlignment="1">
      <alignment horizontal="center" vertical="center"/>
    </xf>
    <xf numFmtId="0" fontId="261" fillId="0" borderId="357" xfId="753" applyFont="1" applyBorder="1" applyAlignment="1">
      <alignment horizontal="left" vertical="center" wrapText="1"/>
    </xf>
    <xf numFmtId="192" fontId="262" fillId="0" borderId="14" xfId="753" applyNumberFormat="1" applyFont="1" applyBorder="1" applyAlignment="1">
      <alignment horizontal="center" vertical="center"/>
    </xf>
    <xf numFmtId="0" fontId="261" fillId="0" borderId="14" xfId="753" applyFont="1" applyBorder="1" applyAlignment="1">
      <alignment horizontal="left" vertical="center" wrapText="1"/>
    </xf>
    <xf numFmtId="192" fontId="262" fillId="0" borderId="379" xfId="753" applyNumberFormat="1" applyFont="1" applyBorder="1" applyAlignment="1">
      <alignment horizontal="center" vertical="center"/>
    </xf>
    <xf numFmtId="0" fontId="259" fillId="26" borderId="44" xfId="753" applyFont="1" applyFill="1" applyBorder="1" applyAlignment="1">
      <alignment horizontal="center" vertical="center" wrapText="1"/>
    </xf>
    <xf numFmtId="0" fontId="263" fillId="26" borderId="352" xfId="753" applyFont="1" applyFill="1" applyBorder="1" applyAlignment="1">
      <alignment horizontal="center" vertical="center" wrapText="1"/>
    </xf>
    <xf numFmtId="0" fontId="254" fillId="26" borderId="44" xfId="753" quotePrefix="1" applyFont="1" applyFill="1" applyBorder="1" applyAlignment="1">
      <alignment horizontal="left" vertical="center" wrapText="1"/>
    </xf>
    <xf numFmtId="194" fontId="234" fillId="0" borderId="44" xfId="753" applyNumberFormat="1" applyFont="1" applyBorder="1" applyAlignment="1">
      <alignment horizontal="center" vertical="center" wrapText="1"/>
    </xf>
    <xf numFmtId="0" fontId="231" fillId="0" borderId="14" xfId="753" applyFont="1" applyBorder="1" applyAlignment="1">
      <alignment horizontal="center" vertical="center"/>
    </xf>
    <xf numFmtId="0" fontId="263" fillId="26" borderId="14" xfId="753" applyFont="1" applyFill="1" applyBorder="1" applyAlignment="1">
      <alignment horizontal="center" vertical="center" wrapText="1"/>
    </xf>
    <xf numFmtId="0" fontId="254" fillId="26" borderId="351" xfId="753" quotePrefix="1" applyFont="1" applyFill="1" applyBorder="1" applyAlignment="1">
      <alignment horizontal="left" vertical="center" wrapText="1"/>
    </xf>
    <xf numFmtId="0" fontId="264" fillId="26" borderId="14" xfId="753" applyFont="1" applyFill="1" applyBorder="1" applyAlignment="1">
      <alignment horizontal="center" vertical="center"/>
    </xf>
    <xf numFmtId="0" fontId="254" fillId="26" borderId="14" xfId="753" quotePrefix="1" applyFont="1" applyFill="1" applyBorder="1" applyAlignment="1">
      <alignment horizontal="left" vertical="center" wrapText="1"/>
    </xf>
    <xf numFmtId="0" fontId="254" fillId="26" borderId="350" xfId="753" quotePrefix="1" applyFont="1" applyFill="1" applyBorder="1" applyAlignment="1">
      <alignment horizontal="left" vertical="center" wrapText="1"/>
    </xf>
    <xf numFmtId="0" fontId="256" fillId="84" borderId="44" xfId="753" applyFont="1" applyFill="1" applyBorder="1" applyAlignment="1">
      <alignment horizontal="center" vertical="center" wrapText="1"/>
    </xf>
    <xf numFmtId="0" fontId="263" fillId="61" borderId="14" xfId="753" applyFont="1" applyFill="1" applyBorder="1" applyAlignment="1">
      <alignment horizontal="center" vertical="center" wrapText="1"/>
    </xf>
    <xf numFmtId="0" fontId="230" fillId="26" borderId="357" xfId="753" applyFont="1" applyFill="1" applyBorder="1" applyAlignment="1">
      <alignment horizontal="center" vertical="center" wrapText="1"/>
    </xf>
    <xf numFmtId="0" fontId="267" fillId="0" borderId="44" xfId="753" applyFont="1" applyBorder="1" applyAlignment="1">
      <alignment wrapText="1"/>
    </xf>
    <xf numFmtId="192" fontId="152" fillId="0" borderId="44" xfId="753" applyNumberFormat="1" applyFont="1" applyBorder="1" applyAlignment="1">
      <alignment horizontal="center"/>
    </xf>
    <xf numFmtId="15" fontId="210" fillId="61" borderId="14" xfId="753" applyNumberFormat="1" applyFont="1" applyFill="1" applyBorder="1" applyAlignment="1">
      <alignment horizontal="center" vertical="center" wrapText="1"/>
    </xf>
    <xf numFmtId="0" fontId="203" fillId="26" borderId="352" xfId="753" applyFont="1" applyFill="1" applyBorder="1" applyAlignment="1">
      <alignment horizontal="center" vertical="center"/>
    </xf>
    <xf numFmtId="0" fontId="271" fillId="76" borderId="44" xfId="753" applyFont="1" applyFill="1" applyBorder="1" applyAlignment="1">
      <alignment horizontal="center" vertical="center" wrapText="1"/>
    </xf>
    <xf numFmtId="0" fontId="231" fillId="0" borderId="72" xfId="753" applyFont="1" applyBorder="1" applyAlignment="1">
      <alignment horizontal="center" vertical="center"/>
    </xf>
    <xf numFmtId="192" fontId="152" fillId="0" borderId="357" xfId="753" applyNumberFormat="1" applyFont="1" applyBorder="1" applyAlignment="1">
      <alignment horizontal="center"/>
    </xf>
    <xf numFmtId="0" fontId="271" fillId="76" borderId="351" xfId="753" applyFont="1" applyFill="1" applyBorder="1" applyAlignment="1">
      <alignment horizontal="center" vertical="center" wrapText="1"/>
    </xf>
    <xf numFmtId="0" fontId="263" fillId="61" borderId="14" xfId="753" applyFont="1" applyFill="1" applyBorder="1" applyAlignment="1">
      <alignment vertical="center" wrapText="1"/>
    </xf>
    <xf numFmtId="0" fontId="263" fillId="61" borderId="44" xfId="753" applyFont="1" applyFill="1" applyBorder="1" applyAlignment="1">
      <alignment horizontal="left" vertical="center" wrapText="1"/>
    </xf>
    <xf numFmtId="15" fontId="266" fillId="61" borderId="44" xfId="753" applyNumberFormat="1" applyFont="1" applyFill="1" applyBorder="1" applyAlignment="1">
      <alignment horizontal="center" vertical="center" wrapText="1"/>
    </xf>
    <xf numFmtId="0" fontId="265" fillId="76" borderId="44" xfId="753" applyFont="1" applyFill="1" applyBorder="1" applyAlignment="1">
      <alignment horizontal="center" vertical="center" wrapText="1"/>
    </xf>
    <xf numFmtId="0" fontId="263" fillId="61" borderId="350" xfId="753" applyFont="1" applyFill="1" applyBorder="1" applyAlignment="1">
      <alignment vertical="center" wrapText="1"/>
    </xf>
    <xf numFmtId="0" fontId="263" fillId="61" borderId="44" xfId="753" applyFont="1" applyFill="1" applyBorder="1" applyAlignment="1">
      <alignment vertical="center" wrapText="1"/>
    </xf>
    <xf numFmtId="0" fontId="265" fillId="84" borderId="350" xfId="753" applyFont="1" applyFill="1" applyBorder="1" applyAlignment="1">
      <alignment horizontal="center" vertical="center" wrapText="1"/>
    </xf>
    <xf numFmtId="0" fontId="263" fillId="61" borderId="21" xfId="753" applyFont="1" applyFill="1" applyBorder="1" applyAlignment="1">
      <alignment horizontal="center" vertical="center" wrapText="1"/>
    </xf>
    <xf numFmtId="0" fontId="231" fillId="0" borderId="21" xfId="753" applyFont="1" applyBorder="1" applyAlignment="1">
      <alignment horizontal="center" vertical="center"/>
    </xf>
    <xf numFmtId="0" fontId="209" fillId="26" borderId="44" xfId="753" applyFont="1" applyFill="1" applyBorder="1" applyAlignment="1">
      <alignment horizontal="center" vertical="center" wrapText="1"/>
    </xf>
    <xf numFmtId="0" fontId="209" fillId="26" borderId="44" xfId="753" quotePrefix="1" applyFont="1" applyFill="1" applyBorder="1" applyAlignment="1">
      <alignment horizontal="left" vertical="center" wrapText="1"/>
    </xf>
    <xf numFmtId="15" fontId="210" fillId="61" borderId="44" xfId="753" applyNumberFormat="1" applyFont="1" applyFill="1" applyBorder="1" applyAlignment="1">
      <alignment horizontal="center" vertical="center" wrapText="1"/>
    </xf>
    <xf numFmtId="1" fontId="203" fillId="26" borderId="44" xfId="753" applyNumberFormat="1" applyFont="1" applyFill="1" applyBorder="1" applyAlignment="1">
      <alignment horizontal="center" vertical="center" wrapText="1"/>
    </xf>
    <xf numFmtId="0" fontId="268" fillId="76" borderId="44" xfId="753" applyFont="1" applyFill="1" applyBorder="1" applyAlignment="1">
      <alignment horizontal="center" vertical="center" wrapText="1"/>
    </xf>
    <xf numFmtId="0" fontId="209" fillId="26" borderId="44" xfId="753" applyFont="1" applyFill="1" applyBorder="1" applyAlignment="1">
      <alignment horizontal="left" vertical="center" wrapText="1"/>
    </xf>
    <xf numFmtId="173" fontId="131" fillId="0" borderId="102" xfId="62" applyNumberFormat="1" applyFont="1" applyFill="1" applyBorder="1" applyAlignment="1" applyProtection="1">
      <alignment vertical="center"/>
    </xf>
    <xf numFmtId="173" fontId="131" fillId="0" borderId="101" xfId="62" applyNumberFormat="1" applyFont="1" applyFill="1" applyBorder="1" applyAlignment="1" applyProtection="1">
      <alignment vertical="center"/>
    </xf>
    <xf numFmtId="173" fontId="131" fillId="0" borderId="270" xfId="62" applyNumberFormat="1" applyFont="1" applyFill="1" applyBorder="1" applyAlignment="1" applyProtection="1">
      <alignment vertical="center"/>
    </xf>
    <xf numFmtId="173" fontId="131" fillId="0" borderId="57" xfId="62" applyNumberFormat="1" applyFont="1" applyFill="1" applyBorder="1" applyAlignment="1" applyProtection="1">
      <alignment vertical="center"/>
    </xf>
    <xf numFmtId="173" fontId="131" fillId="0" borderId="271" xfId="62" applyNumberFormat="1" applyFont="1" applyFill="1" applyBorder="1" applyAlignment="1" applyProtection="1">
      <alignment vertical="center"/>
    </xf>
    <xf numFmtId="173" fontId="131" fillId="0" borderId="15" xfId="62" applyNumberFormat="1" applyFont="1" applyFill="1" applyBorder="1" applyAlignment="1" applyProtection="1">
      <alignment vertical="center"/>
    </xf>
    <xf numFmtId="173" fontId="131" fillId="0" borderId="272" xfId="62" applyNumberFormat="1" applyFont="1" applyFill="1" applyBorder="1" applyAlignment="1" applyProtection="1">
      <alignment vertical="center"/>
    </xf>
    <xf numFmtId="173" fontId="131" fillId="0" borderId="18" xfId="62" applyNumberFormat="1" applyFont="1" applyFill="1" applyBorder="1" applyAlignment="1" applyProtection="1">
      <alignment vertical="center"/>
    </xf>
    <xf numFmtId="0" fontId="124" fillId="35" borderId="301" xfId="669" applyFont="1" applyFill="1" applyBorder="1" applyAlignment="1" applyProtection="1">
      <alignment horizontal="left" vertical="center"/>
      <protection locked="0"/>
    </xf>
    <xf numFmtId="0" fontId="124" fillId="35" borderId="269" xfId="669" applyFont="1" applyFill="1" applyBorder="1" applyAlignment="1" applyProtection="1">
      <alignment horizontal="left" vertical="center"/>
      <protection locked="0"/>
    </xf>
    <xf numFmtId="0" fontId="106" fillId="32" borderId="38" xfId="669" applyFont="1" applyFill="1" applyBorder="1" applyAlignment="1">
      <alignment horizontal="center" vertical="center" wrapText="1"/>
    </xf>
    <xf numFmtId="0" fontId="106" fillId="32" borderId="39" xfId="669" applyFont="1" applyFill="1" applyBorder="1" applyAlignment="1">
      <alignment horizontal="center" vertical="center" wrapText="1"/>
    </xf>
    <xf numFmtId="0" fontId="106" fillId="32" borderId="51" xfId="669" applyFont="1" applyFill="1" applyBorder="1" applyAlignment="1">
      <alignment horizontal="center" vertical="center" wrapText="1"/>
    </xf>
    <xf numFmtId="0" fontId="106" fillId="32" borderId="52" xfId="669" applyFont="1" applyFill="1" applyBorder="1" applyAlignment="1">
      <alignment horizontal="center" vertical="center" wrapText="1"/>
    </xf>
    <xf numFmtId="176" fontId="139" fillId="0" borderId="25" xfId="674" applyNumberFormat="1" applyFont="1" applyBorder="1" applyAlignment="1" applyProtection="1">
      <alignment horizontal="center" vertical="center"/>
    </xf>
    <xf numFmtId="176" fontId="139" fillId="0" borderId="62" xfId="674" applyNumberFormat="1" applyFont="1" applyBorder="1" applyAlignment="1" applyProtection="1">
      <alignment horizontal="center" vertical="center"/>
    </xf>
    <xf numFmtId="0" fontId="106" fillId="32" borderId="36" xfId="669" applyFont="1" applyFill="1" applyBorder="1" applyAlignment="1">
      <alignment horizontal="center" vertical="center" wrapText="1"/>
    </xf>
    <xf numFmtId="0" fontId="106" fillId="32" borderId="37" xfId="669" applyFont="1" applyFill="1" applyBorder="1" applyAlignment="1">
      <alignment horizontal="center" vertical="center" wrapText="1"/>
    </xf>
    <xf numFmtId="176" fontId="139" fillId="0" borderId="64" xfId="674" applyNumberFormat="1" applyFont="1" applyBorder="1" applyAlignment="1" applyProtection="1">
      <alignment horizontal="center" vertical="center"/>
    </xf>
    <xf numFmtId="176" fontId="139" fillId="0" borderId="55" xfId="674" applyNumberFormat="1" applyFont="1" applyBorder="1" applyAlignment="1" applyProtection="1">
      <alignment horizontal="center" vertical="center"/>
    </xf>
    <xf numFmtId="0" fontId="109" fillId="58" borderId="59" xfId="669" applyFont="1" applyFill="1" applyBorder="1" applyAlignment="1">
      <alignment horizontal="center" vertical="center"/>
    </xf>
    <xf numFmtId="0" fontId="109" fillId="58" borderId="58" xfId="669" applyFont="1" applyFill="1" applyBorder="1" applyAlignment="1">
      <alignment horizontal="center" vertical="center"/>
    </xf>
    <xf numFmtId="0" fontId="109" fillId="58" borderId="57" xfId="669" applyFont="1" applyFill="1" applyBorder="1" applyAlignment="1">
      <alignment horizontal="center" vertical="center"/>
    </xf>
    <xf numFmtId="0" fontId="109" fillId="32" borderId="59" xfId="669" applyFont="1" applyFill="1" applyBorder="1" applyAlignment="1">
      <alignment horizontal="center" vertical="center"/>
    </xf>
    <xf numFmtId="0" fontId="109" fillId="32" borderId="58" xfId="669" applyFont="1" applyFill="1" applyBorder="1" applyAlignment="1">
      <alignment horizontal="center" vertical="center"/>
    </xf>
    <xf numFmtId="0" fontId="109" fillId="32" borderId="57" xfId="669" applyFont="1" applyFill="1" applyBorder="1" applyAlignment="1">
      <alignment horizontal="center" vertical="center"/>
    </xf>
    <xf numFmtId="183" fontId="104" fillId="0" borderId="83" xfId="669" applyNumberFormat="1" applyFont="1" applyBorder="1" applyAlignment="1">
      <alignment horizontal="center" vertical="center"/>
    </xf>
    <xf numFmtId="183" fontId="104" fillId="0" borderId="291" xfId="669" applyNumberFormat="1" applyFont="1" applyBorder="1" applyAlignment="1">
      <alignment horizontal="center" vertical="center"/>
    </xf>
    <xf numFmtId="183" fontId="104" fillId="0" borderId="299" xfId="669" applyNumberFormat="1" applyFont="1" applyBorder="1" applyAlignment="1">
      <alignment horizontal="center" vertical="center"/>
    </xf>
    <xf numFmtId="183" fontId="104" fillId="0" borderId="81" xfId="669" applyNumberFormat="1" applyFont="1" applyBorder="1" applyAlignment="1">
      <alignment horizontal="center" vertical="center"/>
    </xf>
    <xf numFmtId="180" fontId="139" fillId="0" borderId="69" xfId="669" applyNumberFormat="1" applyFont="1" applyBorder="1" applyAlignment="1">
      <alignment horizontal="center" vertical="center"/>
    </xf>
    <xf numFmtId="180" fontId="139" fillId="0" borderId="39" xfId="669" applyNumberFormat="1" applyFont="1" applyBorder="1" applyAlignment="1">
      <alignment horizontal="center" vertical="center"/>
    </xf>
    <xf numFmtId="0" fontId="136" fillId="0" borderId="102" xfId="669" applyFont="1" applyBorder="1" applyAlignment="1">
      <alignment horizontal="center" vertical="center" wrapText="1"/>
    </xf>
    <xf numFmtId="0" fontId="136" fillId="0" borderId="101" xfId="669" applyFont="1" applyBorder="1" applyAlignment="1">
      <alignment horizontal="center" vertical="center" wrapText="1"/>
    </xf>
    <xf numFmtId="0" fontId="136" fillId="0" borderId="270" xfId="669" applyFont="1" applyBorder="1" applyAlignment="1">
      <alignment horizontal="center" vertical="center" wrapText="1"/>
    </xf>
    <xf numFmtId="0" fontId="136" fillId="0" borderId="293" xfId="669" applyFont="1" applyBorder="1" applyAlignment="1">
      <alignment horizontal="center" vertical="center" wrapText="1"/>
    </xf>
    <xf numFmtId="0" fontId="136" fillId="0" borderId="294" xfId="669" applyFont="1" applyBorder="1" applyAlignment="1">
      <alignment horizontal="center" vertical="center" wrapText="1"/>
    </xf>
    <xf numFmtId="0" fontId="136" fillId="0" borderId="63" xfId="669" applyFont="1" applyBorder="1" applyAlignment="1">
      <alignment horizontal="center" vertical="center" wrapText="1"/>
    </xf>
    <xf numFmtId="0" fontId="136" fillId="0" borderId="62" xfId="669" applyFont="1" applyBorder="1" applyAlignment="1">
      <alignment horizontal="center" vertical="center" wrapText="1"/>
    </xf>
    <xf numFmtId="0" fontId="136" fillId="0" borderId="61" xfId="669" applyFont="1" applyBorder="1" applyAlignment="1">
      <alignment horizontal="center" vertical="center" wrapText="1"/>
    </xf>
    <xf numFmtId="0" fontId="136" fillId="0" borderId="60" xfId="669" applyFont="1" applyBorder="1" applyAlignment="1">
      <alignment horizontal="center" vertical="center" wrapText="1"/>
    </xf>
    <xf numFmtId="0" fontId="106" fillId="32" borderId="53" xfId="669" applyFont="1" applyFill="1" applyBorder="1" applyAlignment="1">
      <alignment horizontal="center" vertical="center" wrapText="1"/>
    </xf>
    <xf numFmtId="0" fontId="130" fillId="0" borderId="36" xfId="669" applyFont="1" applyBorder="1" applyAlignment="1">
      <alignment horizontal="left" vertical="center"/>
    </xf>
    <xf numFmtId="0" fontId="130" fillId="0" borderId="37" xfId="669" applyFont="1" applyBorder="1" applyAlignment="1">
      <alignment horizontal="left" vertical="center"/>
    </xf>
    <xf numFmtId="0" fontId="104" fillId="33" borderId="35" xfId="669" applyFont="1" applyFill="1" applyBorder="1" applyAlignment="1">
      <alignment horizontal="center" vertical="center" wrapText="1"/>
    </xf>
    <xf numFmtId="0" fontId="104" fillId="33" borderId="39" xfId="669" applyFont="1" applyFill="1" applyBorder="1" applyAlignment="1">
      <alignment horizontal="center" vertical="center" wrapText="1"/>
    </xf>
    <xf numFmtId="0" fontId="104" fillId="33" borderId="34" xfId="669" applyFont="1" applyFill="1" applyBorder="1" applyAlignment="1">
      <alignment horizontal="center" vertical="center" wrapText="1"/>
    </xf>
    <xf numFmtId="0" fontId="104" fillId="33" borderId="38" xfId="669" applyFont="1" applyFill="1" applyBorder="1" applyAlignment="1">
      <alignment horizontal="center" vertical="center" wrapText="1"/>
    </xf>
    <xf numFmtId="0" fontId="139" fillId="52" borderId="240" xfId="669" applyFont="1" applyFill="1" applyBorder="1" applyAlignment="1">
      <alignment horizontal="center" vertical="center"/>
    </xf>
    <xf numFmtId="0" fontId="139" fillId="52" borderId="239" xfId="669" applyFont="1" applyFill="1" applyBorder="1" applyAlignment="1">
      <alignment horizontal="center" vertical="center"/>
    </xf>
    <xf numFmtId="0" fontId="139" fillId="52" borderId="226" xfId="669" applyFont="1" applyFill="1" applyBorder="1" applyAlignment="1">
      <alignment horizontal="center" vertical="center"/>
    </xf>
    <xf numFmtId="0" fontId="139" fillId="52" borderId="92" xfId="669" applyFont="1" applyFill="1" applyBorder="1" applyAlignment="1">
      <alignment horizontal="center" vertical="center"/>
    </xf>
    <xf numFmtId="0" fontId="139" fillId="48" borderId="242" xfId="669" applyFont="1" applyFill="1" applyBorder="1" applyAlignment="1">
      <alignment horizontal="center" vertical="center" wrapText="1"/>
    </xf>
    <xf numFmtId="0" fontId="139" fillId="48" borderId="230" xfId="669" applyFont="1" applyFill="1" applyBorder="1" applyAlignment="1">
      <alignment horizontal="center" vertical="center" wrapText="1"/>
    </xf>
    <xf numFmtId="0" fontId="139" fillId="45" borderId="93" xfId="669" applyFont="1" applyFill="1" applyBorder="1" applyAlignment="1">
      <alignment horizontal="center" vertical="center"/>
    </xf>
    <xf numFmtId="0" fontId="139" fillId="45" borderId="247" xfId="669" applyFont="1" applyFill="1" applyBorder="1" applyAlignment="1">
      <alignment horizontal="center" vertical="center"/>
    </xf>
    <xf numFmtId="0" fontId="104" fillId="33" borderId="102" xfId="669" applyFont="1" applyFill="1" applyBorder="1" applyAlignment="1">
      <alignment horizontal="center" vertical="center" wrapText="1"/>
    </xf>
    <xf numFmtId="0" fontId="104" fillId="33" borderId="101" xfId="669" applyFont="1" applyFill="1" applyBorder="1" applyAlignment="1">
      <alignment horizontal="center" vertical="center" wrapText="1"/>
    </xf>
    <xf numFmtId="0" fontId="104" fillId="33" borderId="270" xfId="669" applyFont="1" applyFill="1" applyBorder="1" applyAlignment="1">
      <alignment horizontal="center" vertical="center" wrapText="1"/>
    </xf>
    <xf numFmtId="0" fontId="139" fillId="50" borderId="185" xfId="669" applyFont="1" applyFill="1" applyBorder="1" applyAlignment="1">
      <alignment horizontal="left" vertical="center" indent="1"/>
    </xf>
    <xf numFmtId="0" fontId="139" fillId="50" borderId="224" xfId="669" applyFont="1" applyFill="1" applyBorder="1" applyAlignment="1">
      <alignment horizontal="left" vertical="center" indent="1"/>
    </xf>
    <xf numFmtId="0" fontId="139" fillId="43" borderId="149" xfId="669" applyFont="1" applyFill="1" applyBorder="1" applyAlignment="1">
      <alignment horizontal="right" vertical="center"/>
    </xf>
    <xf numFmtId="0" fontId="139" fillId="43" borderId="135" xfId="669" applyFont="1" applyFill="1" applyBorder="1" applyAlignment="1">
      <alignment horizontal="right" vertical="center"/>
    </xf>
    <xf numFmtId="181" fontId="142" fillId="50" borderId="185" xfId="669" applyNumberFormat="1" applyFont="1" applyFill="1" applyBorder="1" applyAlignment="1">
      <alignment horizontal="left" vertical="center" wrapText="1" indent="2"/>
    </xf>
    <xf numFmtId="181" fontId="142" fillId="50" borderId="175" xfId="669" applyNumberFormat="1" applyFont="1" applyFill="1" applyBorder="1" applyAlignment="1">
      <alignment horizontal="left" vertical="center" wrapText="1" indent="2"/>
    </xf>
    <xf numFmtId="0" fontId="139" fillId="43" borderId="147" xfId="669" applyFont="1" applyFill="1" applyBorder="1" applyAlignment="1">
      <alignment horizontal="right"/>
    </xf>
    <xf numFmtId="0" fontId="139" fillId="43" borderId="121" xfId="669" applyFont="1" applyFill="1" applyBorder="1" applyAlignment="1">
      <alignment horizontal="right"/>
    </xf>
    <xf numFmtId="0" fontId="139" fillId="43" borderId="147" xfId="669" applyFont="1" applyFill="1" applyBorder="1" applyAlignment="1">
      <alignment horizontal="right" vertical="center"/>
    </xf>
    <xf numFmtId="0" fontId="139" fillId="43" borderId="121" xfId="669" applyFont="1" applyFill="1" applyBorder="1" applyAlignment="1">
      <alignment horizontal="right" vertical="center"/>
    </xf>
    <xf numFmtId="0" fontId="110" fillId="58" borderId="59" xfId="669" applyFont="1" applyFill="1" applyBorder="1" applyAlignment="1">
      <alignment horizontal="center" vertical="center"/>
    </xf>
    <xf numFmtId="0" fontId="110" fillId="58" borderId="58" xfId="669" applyFont="1" applyFill="1" applyBorder="1" applyAlignment="1">
      <alignment horizontal="center" vertical="center"/>
    </xf>
    <xf numFmtId="0" fontId="110" fillId="58" borderId="57" xfId="669" applyFont="1" applyFill="1" applyBorder="1" applyAlignment="1">
      <alignment horizontal="center" vertical="center"/>
    </xf>
    <xf numFmtId="0" fontId="124" fillId="35" borderId="302" xfId="669" applyFont="1" applyFill="1" applyBorder="1" applyAlignment="1" applyProtection="1">
      <alignment horizontal="left" vertical="center"/>
      <protection locked="0"/>
    </xf>
    <xf numFmtId="0" fontId="124" fillId="35" borderId="20" xfId="669" applyFont="1" applyFill="1" applyBorder="1" applyAlignment="1" applyProtection="1">
      <alignment horizontal="left" vertical="center"/>
      <protection locked="0"/>
    </xf>
    <xf numFmtId="0" fontId="124" fillId="35" borderId="74" xfId="669" applyFont="1" applyFill="1" applyBorder="1" applyAlignment="1" applyProtection="1">
      <alignment horizontal="left" vertical="center"/>
      <protection locked="0"/>
    </xf>
    <xf numFmtId="0" fontId="142" fillId="0" borderId="218" xfId="669" applyFont="1" applyBorder="1" applyAlignment="1">
      <alignment vertical="center" wrapText="1"/>
    </xf>
    <xf numFmtId="0" fontId="142" fillId="0" borderId="217" xfId="669" applyFont="1" applyBorder="1" applyAlignment="1">
      <alignment vertical="center" wrapText="1"/>
    </xf>
    <xf numFmtId="0" fontId="139" fillId="50" borderId="171" xfId="669" applyFont="1" applyFill="1" applyBorder="1" applyAlignment="1">
      <alignment horizontal="left" vertical="center" indent="1"/>
    </xf>
    <xf numFmtId="0" fontId="139" fillId="50" borderId="196" xfId="669" applyFont="1" applyFill="1" applyBorder="1" applyAlignment="1">
      <alignment horizontal="left" vertical="center" indent="1"/>
    </xf>
    <xf numFmtId="0" fontId="139" fillId="48" borderId="242" xfId="669" applyFont="1" applyFill="1" applyBorder="1" applyAlignment="1">
      <alignment horizontal="center" vertical="center"/>
    </xf>
    <xf numFmtId="0" fontId="139" fillId="48" borderId="230" xfId="669" applyFont="1" applyFill="1" applyBorder="1" applyAlignment="1">
      <alignment horizontal="center" vertical="center"/>
    </xf>
    <xf numFmtId="0" fontId="139" fillId="48" borderId="209" xfId="669" applyFont="1" applyFill="1" applyBorder="1" applyAlignment="1">
      <alignment horizontal="center" vertical="center"/>
    </xf>
    <xf numFmtId="0" fontId="139" fillId="48" borderId="204" xfId="669" applyFont="1" applyFill="1" applyBorder="1" applyAlignment="1">
      <alignment horizontal="center" vertical="center"/>
    </xf>
    <xf numFmtId="0" fontId="139" fillId="48" borderId="125" xfId="669" applyFont="1" applyFill="1" applyBorder="1" applyAlignment="1">
      <alignment horizontal="center" vertical="center"/>
    </xf>
    <xf numFmtId="0" fontId="139" fillId="48" borderId="243" xfId="669" applyFont="1" applyFill="1" applyBorder="1" applyAlignment="1">
      <alignment horizontal="center" vertical="center"/>
    </xf>
    <xf numFmtId="0" fontId="139" fillId="48" borderId="207" xfId="669" applyFont="1" applyFill="1" applyBorder="1" applyAlignment="1">
      <alignment horizontal="center" vertical="center"/>
    </xf>
    <xf numFmtId="0" fontId="139" fillId="48" borderId="231" xfId="669" applyFont="1" applyFill="1" applyBorder="1" applyAlignment="1">
      <alignment horizontal="center" vertical="center"/>
    </xf>
    <xf numFmtId="0" fontId="139" fillId="52" borderId="233" xfId="669" applyFont="1" applyFill="1" applyBorder="1" applyAlignment="1">
      <alignment horizontal="center" vertical="center"/>
    </xf>
    <xf numFmtId="0" fontId="139" fillId="52" borderId="209" xfId="669" applyFont="1" applyFill="1" applyBorder="1" applyAlignment="1">
      <alignment horizontal="center" vertical="center"/>
    </xf>
    <xf numFmtId="0" fontId="139" fillId="52" borderId="234" xfId="669" applyFont="1" applyFill="1" applyBorder="1" applyAlignment="1">
      <alignment horizontal="center" vertical="center"/>
    </xf>
    <xf numFmtId="0" fontId="139" fillId="52" borderId="97" xfId="669" applyFont="1" applyFill="1" applyBorder="1" applyAlignment="1">
      <alignment horizontal="center" vertical="center"/>
    </xf>
    <xf numFmtId="181" fontId="142" fillId="50" borderId="171" xfId="669" applyNumberFormat="1" applyFont="1" applyFill="1" applyBorder="1" applyAlignment="1">
      <alignment horizontal="left" vertical="center" wrapText="1" indent="2"/>
    </xf>
    <xf numFmtId="181" fontId="142" fillId="50" borderId="0" xfId="669" applyNumberFormat="1" applyFont="1" applyFill="1" applyAlignment="1">
      <alignment horizontal="left" vertical="center" wrapText="1" indent="2"/>
    </xf>
    <xf numFmtId="0" fontId="139" fillId="50" borderId="171" xfId="669" applyFont="1" applyFill="1" applyBorder="1" applyAlignment="1">
      <alignment horizontal="left" vertical="center" wrapText="1" indent="1"/>
    </xf>
    <xf numFmtId="0" fontId="139" fillId="50" borderId="196" xfId="669" applyFont="1" applyFill="1" applyBorder="1" applyAlignment="1">
      <alignment horizontal="left" vertical="center" wrapText="1" indent="1"/>
    </xf>
    <xf numFmtId="0" fontId="139" fillId="51" borderId="201" xfId="669" applyFont="1" applyFill="1" applyBorder="1" applyAlignment="1">
      <alignment horizontal="center" vertical="center"/>
    </xf>
    <xf numFmtId="0" fontId="139" fillId="51" borderId="196" xfId="669" applyFont="1" applyFill="1" applyBorder="1" applyAlignment="1">
      <alignment horizontal="center" vertical="center"/>
    </xf>
    <xf numFmtId="0" fontId="139" fillId="51" borderId="202" xfId="669" applyFont="1" applyFill="1" applyBorder="1" applyAlignment="1">
      <alignment horizontal="center" vertical="center"/>
    </xf>
    <xf numFmtId="0" fontId="139" fillId="48" borderId="0" xfId="669" applyFont="1" applyFill="1" applyAlignment="1">
      <alignment horizontal="center" vertical="center" wrapText="1"/>
    </xf>
    <xf numFmtId="0" fontId="139" fillId="48" borderId="190" xfId="669" applyFont="1" applyFill="1" applyBorder="1" applyAlignment="1">
      <alignment horizontal="center" vertical="center" wrapText="1"/>
    </xf>
    <xf numFmtId="0" fontId="142" fillId="0" borderId="222" xfId="669" applyFont="1" applyBorder="1" applyAlignment="1">
      <alignment vertical="center" wrapText="1"/>
    </xf>
    <xf numFmtId="0" fontId="142" fillId="0" borderId="221" xfId="669" applyFont="1" applyBorder="1" applyAlignment="1">
      <alignment vertical="center" wrapText="1"/>
    </xf>
    <xf numFmtId="0" fontId="139" fillId="48" borderId="241" xfId="669" applyFont="1" applyFill="1" applyBorder="1" applyAlignment="1">
      <alignment horizontal="center" vertical="center" wrapText="1"/>
    </xf>
    <xf numFmtId="0" fontId="139" fillId="48" borderId="229" xfId="669" applyFont="1" applyFill="1" applyBorder="1" applyAlignment="1">
      <alignment horizontal="center" vertical="center" wrapText="1"/>
    </xf>
    <xf numFmtId="0" fontId="139" fillId="43" borderId="220" xfId="669" applyFont="1" applyFill="1" applyBorder="1" applyAlignment="1">
      <alignment horizontal="right"/>
    </xf>
    <xf numFmtId="0" fontId="139" fillId="43" borderId="219" xfId="669" applyFont="1" applyFill="1" applyBorder="1" applyAlignment="1">
      <alignment horizontal="right"/>
    </xf>
    <xf numFmtId="0" fontId="139" fillId="43" borderId="149" xfId="669" applyFont="1" applyFill="1" applyBorder="1" applyAlignment="1">
      <alignment horizontal="right"/>
    </xf>
    <xf numFmtId="0" fontId="139" fillId="43" borderId="135" xfId="669" applyFont="1" applyFill="1" applyBorder="1" applyAlignment="1">
      <alignment horizontal="right"/>
    </xf>
    <xf numFmtId="0" fontId="139" fillId="48" borderId="98" xfId="669" applyFont="1" applyFill="1" applyBorder="1" applyAlignment="1">
      <alignment horizontal="center" vertical="center" wrapText="1"/>
    </xf>
    <xf numFmtId="0" fontId="139" fillId="48" borderId="205" xfId="669" applyFont="1" applyFill="1" applyBorder="1" applyAlignment="1">
      <alignment horizontal="center" vertical="center" wrapText="1"/>
    </xf>
    <xf numFmtId="0" fontId="142" fillId="50" borderId="0" xfId="669" applyFont="1" applyFill="1" applyAlignment="1">
      <alignment horizontal="right" vertical="center"/>
    </xf>
    <xf numFmtId="0" fontId="139" fillId="45" borderId="167" xfId="669" applyFont="1" applyFill="1" applyBorder="1" applyAlignment="1">
      <alignment horizontal="center"/>
    </xf>
    <xf numFmtId="0" fontId="139" fillId="45" borderId="166" xfId="669" applyFont="1" applyFill="1" applyBorder="1" applyAlignment="1">
      <alignment horizontal="center"/>
    </xf>
    <xf numFmtId="170" fontId="139" fillId="0" borderId="0" xfId="674" applyNumberFormat="1" applyFont="1" applyAlignment="1" applyProtection="1">
      <alignment horizontal="center" vertical="center"/>
    </xf>
    <xf numFmtId="170" fontId="139" fillId="0" borderId="203" xfId="674" applyNumberFormat="1" applyFont="1" applyBorder="1" applyAlignment="1" applyProtection="1">
      <alignment horizontal="center" vertical="center"/>
    </xf>
    <xf numFmtId="0" fontId="139" fillId="0" borderId="0" xfId="669" applyFont="1" applyAlignment="1">
      <alignment horizontal="center" vertical="center"/>
    </xf>
    <xf numFmtId="170" fontId="139" fillId="0" borderId="0" xfId="669" applyNumberFormat="1" applyFont="1" applyAlignment="1">
      <alignment horizontal="center" vertical="center"/>
    </xf>
    <xf numFmtId="170" fontId="139" fillId="0" borderId="196" xfId="669" applyNumberFormat="1" applyFont="1" applyBorder="1" applyAlignment="1">
      <alignment horizontal="center" vertical="center"/>
    </xf>
    <xf numFmtId="0" fontId="139" fillId="52" borderId="85" xfId="669" applyFont="1" applyFill="1" applyBorder="1" applyAlignment="1">
      <alignment horizontal="center" vertical="center" wrapText="1"/>
    </xf>
    <xf numFmtId="0" fontId="139" fillId="52" borderId="209" xfId="669" applyFont="1" applyFill="1" applyBorder="1" applyAlignment="1">
      <alignment horizontal="center" vertical="center" wrapText="1"/>
    </xf>
    <xf numFmtId="181" fontId="142" fillId="50" borderId="153" xfId="669" applyNumberFormat="1" applyFont="1" applyFill="1" applyBorder="1" applyAlignment="1">
      <alignment horizontal="left" vertical="center" wrapText="1" indent="2"/>
    </xf>
    <xf numFmtId="0" fontId="139" fillId="43" borderId="144" xfId="669" applyFont="1" applyFill="1" applyBorder="1" applyAlignment="1">
      <alignment horizontal="right" vertical="center"/>
    </xf>
    <xf numFmtId="0" fontId="139" fillId="43" borderId="142" xfId="669" applyFont="1" applyFill="1" applyBorder="1" applyAlignment="1">
      <alignment horizontal="right" vertical="center"/>
    </xf>
    <xf numFmtId="0" fontId="125" fillId="38" borderId="132" xfId="669" applyFont="1" applyFill="1" applyBorder="1" applyAlignment="1">
      <alignment horizontal="center" vertical="center"/>
    </xf>
    <xf numFmtId="0" fontId="125" fillId="38" borderId="131" xfId="669" applyFont="1" applyFill="1" applyBorder="1" applyAlignment="1">
      <alignment horizontal="center" vertical="center"/>
    </xf>
    <xf numFmtId="0" fontId="125" fillId="49" borderId="163" xfId="669" applyFont="1" applyFill="1" applyBorder="1" applyAlignment="1">
      <alignment horizontal="center" vertical="center"/>
    </xf>
    <xf numFmtId="0" fontId="125" fillId="49" borderId="162" xfId="669" applyFont="1" applyFill="1" applyBorder="1" applyAlignment="1">
      <alignment horizontal="center" vertical="center"/>
    </xf>
    <xf numFmtId="0" fontId="125" fillId="49" borderId="161" xfId="669" applyFont="1" applyFill="1" applyBorder="1" applyAlignment="1">
      <alignment horizontal="center" vertical="center"/>
    </xf>
    <xf numFmtId="0" fontId="139" fillId="45" borderId="157" xfId="669" applyFont="1" applyFill="1" applyBorder="1" applyAlignment="1">
      <alignment horizontal="center" vertical="center"/>
    </xf>
    <xf numFmtId="0" fontId="139" fillId="45" borderId="156" xfId="669" applyFont="1" applyFill="1" applyBorder="1" applyAlignment="1">
      <alignment horizontal="center" vertical="center"/>
    </xf>
    <xf numFmtId="0" fontId="139" fillId="45" borderId="155" xfId="669" applyFont="1" applyFill="1" applyBorder="1" applyAlignment="1">
      <alignment horizontal="center" vertical="center"/>
    </xf>
    <xf numFmtId="0" fontId="139" fillId="47" borderId="149" xfId="669" applyFont="1" applyFill="1" applyBorder="1" applyAlignment="1">
      <alignment horizontal="center" vertical="center"/>
    </xf>
    <xf numFmtId="0" fontId="139" fillId="47" borderId="135" xfId="669" applyFont="1" applyFill="1" applyBorder="1" applyAlignment="1">
      <alignment horizontal="center" vertical="center"/>
    </xf>
    <xf numFmtId="0" fontId="139" fillId="47" borderId="148" xfId="669" applyFont="1" applyFill="1" applyBorder="1" applyAlignment="1">
      <alignment horizontal="center" vertical="center"/>
    </xf>
    <xf numFmtId="0" fontId="139" fillId="47" borderId="147" xfId="669" applyFont="1" applyFill="1" applyBorder="1" applyAlignment="1">
      <alignment horizontal="center" vertical="center"/>
    </xf>
    <xf numFmtId="0" fontId="139" fillId="47" borderId="121" xfId="669" applyFont="1" applyFill="1" applyBorder="1" applyAlignment="1">
      <alignment horizontal="center" vertical="center"/>
    </xf>
    <xf numFmtId="0" fontId="139" fillId="47" borderId="146" xfId="669" applyFont="1" applyFill="1" applyBorder="1" applyAlignment="1">
      <alignment horizontal="center" vertical="center"/>
    </xf>
    <xf numFmtId="0" fontId="139" fillId="48" borderId="171" xfId="669" applyFont="1" applyFill="1" applyBorder="1" applyAlignment="1">
      <alignment horizontal="center" vertical="center"/>
    </xf>
    <xf numFmtId="0" fontId="139" fillId="48" borderId="0" xfId="669" applyFont="1" applyFill="1" applyAlignment="1">
      <alignment horizontal="center" vertical="center"/>
    </xf>
    <xf numFmtId="170" fontId="139" fillId="43" borderId="135" xfId="674" applyNumberFormat="1" applyFont="1" applyFill="1" applyBorder="1" applyAlignment="1" applyProtection="1">
      <alignment horizontal="center"/>
    </xf>
    <xf numFmtId="170" fontId="139" fillId="43" borderId="148" xfId="674" applyNumberFormat="1" applyFont="1" applyFill="1" applyBorder="1" applyAlignment="1" applyProtection="1">
      <alignment horizontal="center"/>
    </xf>
    <xf numFmtId="170" fontId="139" fillId="45" borderId="164" xfId="674" applyNumberFormat="1" applyFont="1" applyFill="1" applyBorder="1" applyAlignment="1" applyProtection="1">
      <alignment horizontal="center"/>
    </xf>
    <xf numFmtId="170" fontId="139" fillId="45" borderId="138" xfId="674" applyNumberFormat="1" applyFont="1" applyFill="1" applyBorder="1" applyAlignment="1" applyProtection="1">
      <alignment horizontal="center"/>
    </xf>
    <xf numFmtId="170" fontId="139" fillId="45" borderId="140" xfId="674" applyNumberFormat="1" applyFont="1" applyFill="1" applyBorder="1" applyAlignment="1" applyProtection="1">
      <alignment horizontal="center"/>
    </xf>
    <xf numFmtId="0" fontId="139" fillId="45" borderId="139" xfId="669" applyFont="1" applyFill="1" applyBorder="1" applyAlignment="1">
      <alignment horizontal="center" vertical="center"/>
    </xf>
    <xf numFmtId="0" fontId="139" fillId="45" borderId="138" xfId="669" applyFont="1" applyFill="1" applyBorder="1" applyAlignment="1">
      <alignment horizontal="center" vertical="center"/>
    </xf>
    <xf numFmtId="0" fontId="139" fillId="47" borderId="136" xfId="669" applyFont="1" applyFill="1" applyBorder="1" applyAlignment="1">
      <alignment horizontal="center" vertical="center"/>
    </xf>
    <xf numFmtId="0" fontId="139" fillId="47" borderId="137" xfId="669" applyFont="1" applyFill="1" applyBorder="1" applyAlignment="1">
      <alignment horizontal="center" vertical="center"/>
    </xf>
    <xf numFmtId="0" fontId="139" fillId="39" borderId="136" xfId="669" applyFont="1" applyFill="1" applyBorder="1" applyAlignment="1">
      <alignment horizontal="center" vertical="center"/>
    </xf>
    <xf numFmtId="0" fontId="139" fillId="39" borderId="135" xfId="669" applyFont="1" applyFill="1" applyBorder="1" applyAlignment="1">
      <alignment horizontal="center" vertical="center"/>
    </xf>
    <xf numFmtId="0" fontId="139" fillId="39" borderId="148" xfId="669" applyFont="1" applyFill="1" applyBorder="1" applyAlignment="1">
      <alignment horizontal="center" vertical="center"/>
    </xf>
    <xf numFmtId="180" fontId="100" fillId="0" borderId="142" xfId="669" applyNumberFormat="1" applyFont="1" applyBorder="1" applyAlignment="1">
      <alignment horizontal="center" vertical="center"/>
    </xf>
    <xf numFmtId="0" fontId="100" fillId="0" borderId="141" xfId="669" applyFont="1" applyBorder="1" applyAlignment="1">
      <alignment horizontal="center" vertical="center"/>
    </xf>
    <xf numFmtId="0" fontId="139" fillId="39" borderId="149" xfId="669" applyFont="1" applyFill="1" applyBorder="1" applyAlignment="1">
      <alignment horizontal="center" vertical="center"/>
    </xf>
    <xf numFmtId="0" fontId="140" fillId="0" borderId="115" xfId="669" applyFont="1" applyBorder="1" applyAlignment="1">
      <alignment horizontal="left" vertical="center"/>
    </xf>
    <xf numFmtId="0" fontId="140" fillId="0" borderId="114" xfId="669" applyFont="1" applyBorder="1" applyAlignment="1">
      <alignment horizontal="left" vertical="center"/>
    </xf>
    <xf numFmtId="0" fontId="140" fillId="0" borderId="113" xfId="669" applyFont="1" applyBorder="1" applyAlignment="1">
      <alignment horizontal="left" vertical="center"/>
    </xf>
    <xf numFmtId="170" fontId="140" fillId="47" borderId="124" xfId="669" applyNumberFormat="1" applyFont="1" applyFill="1" applyBorder="1" applyAlignment="1">
      <alignment horizontal="left" vertical="center" wrapText="1"/>
    </xf>
    <xf numFmtId="170" fontId="140" fillId="47" borderId="122" xfId="669" applyNumberFormat="1" applyFont="1" applyFill="1" applyBorder="1" applyAlignment="1">
      <alignment horizontal="left" vertical="center" wrapText="1"/>
    </xf>
    <xf numFmtId="170" fontId="140" fillId="47" borderId="256" xfId="669" applyNumberFormat="1" applyFont="1" applyFill="1" applyBorder="1" applyAlignment="1">
      <alignment horizontal="left" vertical="center" wrapText="1"/>
    </xf>
    <xf numFmtId="170" fontId="140" fillId="47" borderId="255" xfId="669" applyNumberFormat="1" applyFont="1" applyFill="1" applyBorder="1" applyAlignment="1">
      <alignment horizontal="left" vertical="center" wrapText="1"/>
    </xf>
    <xf numFmtId="0" fontId="140" fillId="0" borderId="135" xfId="669" applyFont="1" applyBorder="1" applyAlignment="1">
      <alignment horizontal="left" vertical="center" indent="1"/>
    </xf>
    <xf numFmtId="170" fontId="140" fillId="0" borderId="121" xfId="669" applyNumberFormat="1" applyFont="1" applyBorder="1" applyAlignment="1">
      <alignment horizontal="center" vertical="center"/>
    </xf>
    <xf numFmtId="178" fontId="139" fillId="0" borderId="137" xfId="669" applyNumberFormat="1" applyFont="1" applyBorder="1" applyAlignment="1">
      <alignment horizontal="center" vertical="center"/>
    </xf>
    <xf numFmtId="178" fontId="139" fillId="0" borderId="121" xfId="669" applyNumberFormat="1" applyFont="1" applyBorder="1" applyAlignment="1">
      <alignment horizontal="center" vertical="center"/>
    </xf>
    <xf numFmtId="0" fontId="139" fillId="45" borderId="246" xfId="669" applyFont="1" applyFill="1" applyBorder="1" applyAlignment="1">
      <alignment horizontal="center" vertical="center"/>
    </xf>
    <xf numFmtId="0" fontId="139" fillId="45" borderId="245" xfId="669" applyFont="1" applyFill="1" applyBorder="1" applyAlignment="1">
      <alignment horizontal="center" vertical="center"/>
    </xf>
    <xf numFmtId="0" fontId="140" fillId="0" borderId="120" xfId="669" applyFont="1" applyBorder="1" applyAlignment="1">
      <alignment horizontal="center" vertical="center"/>
    </xf>
    <xf numFmtId="0" fontId="140" fillId="0" borderId="154" xfId="669" applyFont="1" applyBorder="1" applyAlignment="1">
      <alignment horizontal="center" vertical="center"/>
    </xf>
    <xf numFmtId="0" fontId="140" fillId="0" borderId="170" xfId="669" applyFont="1" applyBorder="1" applyAlignment="1">
      <alignment horizontal="center" vertical="center"/>
    </xf>
    <xf numFmtId="170" fontId="140" fillId="0" borderId="142" xfId="669" applyNumberFormat="1" applyFont="1" applyBorder="1" applyAlignment="1">
      <alignment horizontal="center" vertical="center"/>
    </xf>
    <xf numFmtId="3" fontId="140" fillId="0" borderId="121" xfId="669" applyNumberFormat="1" applyFont="1" applyBorder="1" applyAlignment="1">
      <alignment horizontal="center" vertical="center"/>
    </xf>
    <xf numFmtId="0" fontId="139" fillId="52" borderId="232" xfId="669" applyFont="1" applyFill="1" applyBorder="1" applyAlignment="1">
      <alignment horizontal="center" vertical="center"/>
    </xf>
    <xf numFmtId="0" fontId="139" fillId="52" borderId="227" xfId="669" applyFont="1" applyFill="1" applyBorder="1" applyAlignment="1">
      <alignment horizontal="center" vertical="center"/>
    </xf>
    <xf numFmtId="0" fontId="140" fillId="0" borderId="124" xfId="669" applyFont="1" applyBorder="1" applyAlignment="1">
      <alignment horizontal="left" vertical="center"/>
    </xf>
    <xf numFmtId="0" fontId="140" fillId="0" borderId="123" xfId="669" applyFont="1" applyBorder="1" applyAlignment="1">
      <alignment horizontal="left" vertical="center"/>
    </xf>
    <xf numFmtId="0" fontId="140" fillId="0" borderId="122" xfId="669" applyFont="1" applyBorder="1" applyAlignment="1">
      <alignment horizontal="left" vertical="center"/>
    </xf>
    <xf numFmtId="0" fontId="139" fillId="45" borderId="0" xfId="669" applyFont="1" applyFill="1" applyAlignment="1">
      <alignment horizontal="center" vertical="center" wrapText="1"/>
    </xf>
    <xf numFmtId="0" fontId="139" fillId="45" borderId="173" xfId="669" applyFont="1" applyFill="1" applyBorder="1" applyAlignment="1">
      <alignment horizontal="center" vertical="center" wrapText="1"/>
    </xf>
    <xf numFmtId="0" fontId="140" fillId="0" borderId="121" xfId="669" applyFont="1" applyBorder="1" applyAlignment="1">
      <alignment horizontal="center" vertical="center"/>
    </xf>
    <xf numFmtId="0" fontId="139" fillId="52" borderId="204" xfId="669" applyFont="1" applyFill="1" applyBorder="1" applyAlignment="1">
      <alignment horizontal="center" vertical="center"/>
    </xf>
    <xf numFmtId="178" fontId="139" fillId="0" borderId="143" xfId="669" applyNumberFormat="1" applyFont="1" applyBorder="1" applyAlignment="1">
      <alignment horizontal="center" vertical="center"/>
    </xf>
    <xf numFmtId="178" fontId="139" fillId="0" borderId="142" xfId="669" applyNumberFormat="1" applyFont="1" applyBorder="1" applyAlignment="1">
      <alignment horizontal="center" vertical="center"/>
    </xf>
    <xf numFmtId="0" fontId="139" fillId="51" borderId="190" xfId="669" applyFont="1" applyFill="1" applyBorder="1" applyAlignment="1">
      <alignment horizontal="center" vertical="center"/>
    </xf>
    <xf numFmtId="0" fontId="142" fillId="50" borderId="153" xfId="669" applyFont="1" applyFill="1" applyBorder="1" applyAlignment="1">
      <alignment horizontal="left" vertical="center" indent="2"/>
    </xf>
    <xf numFmtId="0" fontId="142" fillId="50" borderId="0" xfId="669" applyFont="1" applyFill="1" applyAlignment="1">
      <alignment horizontal="left" vertical="center" indent="2"/>
    </xf>
    <xf numFmtId="0" fontId="140" fillId="0" borderId="142" xfId="669" applyFont="1" applyBorder="1" applyAlignment="1">
      <alignment horizontal="center" vertical="center"/>
    </xf>
    <xf numFmtId="170" fontId="140" fillId="0" borderId="135" xfId="669" applyNumberFormat="1" applyFont="1" applyBorder="1" applyAlignment="1">
      <alignment horizontal="center" vertical="center"/>
    </xf>
    <xf numFmtId="0" fontId="140" fillId="0" borderId="124" xfId="669" applyFont="1" applyBorder="1" applyAlignment="1">
      <alignment horizontal="left" vertical="center" wrapText="1"/>
    </xf>
    <xf numFmtId="0" fontId="140" fillId="0" borderId="123" xfId="669" applyFont="1" applyBorder="1" applyAlignment="1">
      <alignment horizontal="left" vertical="center" wrapText="1"/>
    </xf>
    <xf numFmtId="0" fontId="140" fillId="0" borderId="122" xfId="669" applyFont="1" applyBorder="1" applyAlignment="1">
      <alignment horizontal="left" vertical="center" wrapText="1"/>
    </xf>
    <xf numFmtId="0" fontId="139" fillId="45" borderId="127" xfId="669" quotePrefix="1" applyFont="1" applyFill="1" applyBorder="1" applyAlignment="1">
      <alignment horizontal="center" vertical="center" wrapText="1"/>
    </xf>
    <xf numFmtId="0" fontId="140" fillId="0" borderId="135" xfId="669" applyFont="1" applyBorder="1" applyAlignment="1">
      <alignment horizontal="center" vertical="center"/>
    </xf>
    <xf numFmtId="3" fontId="140" fillId="0" borderId="135" xfId="669" applyNumberFormat="1" applyFont="1" applyBorder="1" applyAlignment="1">
      <alignment horizontal="center" vertical="center"/>
    </xf>
    <xf numFmtId="0" fontId="140" fillId="0" borderId="135" xfId="669" applyFont="1" applyBorder="1" applyAlignment="1">
      <alignment horizontal="left" vertical="center" wrapText="1" indent="1"/>
    </xf>
    <xf numFmtId="0" fontId="140" fillId="0" borderId="121" xfId="669" applyFont="1" applyBorder="1" applyAlignment="1">
      <alignment horizontal="left" vertical="center" wrapText="1" indent="1"/>
    </xf>
    <xf numFmtId="0" fontId="140" fillId="0" borderId="142" xfId="669" applyFont="1" applyBorder="1" applyAlignment="1">
      <alignment horizontal="left" vertical="center" wrapText="1" indent="1"/>
    </xf>
    <xf numFmtId="0" fontId="139" fillId="45" borderId="152" xfId="669" applyFont="1" applyFill="1" applyBorder="1" applyAlignment="1">
      <alignment horizontal="center" vertical="center" wrapText="1"/>
    </xf>
    <xf numFmtId="0" fontId="139" fillId="45" borderId="172" xfId="669" applyFont="1" applyFill="1" applyBorder="1" applyAlignment="1">
      <alignment horizontal="center" vertical="center" wrapText="1"/>
    </xf>
    <xf numFmtId="0" fontId="125" fillId="49" borderId="185" xfId="669" applyFont="1" applyFill="1" applyBorder="1" applyAlignment="1">
      <alignment horizontal="center" vertical="center"/>
    </xf>
    <xf numFmtId="0" fontId="125" fillId="49" borderId="175" xfId="669" applyFont="1" applyFill="1" applyBorder="1" applyAlignment="1">
      <alignment horizontal="center" vertical="center"/>
    </xf>
    <xf numFmtId="0" fontId="125" fillId="49" borderId="184" xfId="669" applyFont="1" applyFill="1" applyBorder="1" applyAlignment="1">
      <alignment horizontal="center" vertical="center"/>
    </xf>
    <xf numFmtId="0" fontId="125" fillId="49" borderId="174" xfId="669" applyFont="1" applyFill="1" applyBorder="1" applyAlignment="1">
      <alignment horizontal="center" vertical="center"/>
    </xf>
    <xf numFmtId="0" fontId="125" fillId="49" borderId="173" xfId="669" applyFont="1" applyFill="1" applyBorder="1" applyAlignment="1">
      <alignment horizontal="center" vertical="center"/>
    </xf>
    <xf numFmtId="0" fontId="125" fillId="49" borderId="172" xfId="669" applyFont="1" applyFill="1" applyBorder="1" applyAlignment="1">
      <alignment horizontal="center" vertical="center"/>
    </xf>
    <xf numFmtId="0" fontId="140" fillId="0" borderId="137" xfId="669" applyFont="1" applyBorder="1" applyAlignment="1">
      <alignment horizontal="center" vertical="center"/>
    </xf>
    <xf numFmtId="0" fontId="140" fillId="0" borderId="143" xfId="669" applyFont="1" applyBorder="1" applyAlignment="1">
      <alignment horizontal="center" vertical="center"/>
    </xf>
    <xf numFmtId="0" fontId="140" fillId="0" borderId="136" xfId="669" applyFont="1" applyBorder="1" applyAlignment="1">
      <alignment horizontal="center" vertical="center"/>
    </xf>
    <xf numFmtId="0" fontId="139" fillId="45" borderId="171" xfId="669" applyFont="1" applyFill="1" applyBorder="1" applyAlignment="1">
      <alignment horizontal="center" vertical="center" wrapText="1"/>
    </xf>
    <xf numFmtId="0" fontId="139" fillId="45" borderId="174" xfId="669" applyFont="1" applyFill="1" applyBorder="1" applyAlignment="1">
      <alignment horizontal="center" vertical="center" wrapText="1"/>
    </xf>
    <xf numFmtId="0" fontId="139" fillId="45" borderId="175" xfId="669" applyFont="1" applyFill="1" applyBorder="1" applyAlignment="1">
      <alignment horizontal="center" vertical="center" wrapText="1"/>
    </xf>
    <xf numFmtId="181" fontId="139" fillId="48" borderId="125" xfId="669" applyNumberFormat="1" applyFont="1" applyFill="1" applyBorder="1" applyAlignment="1">
      <alignment horizontal="center" vertical="center"/>
    </xf>
    <xf numFmtId="181" fontId="139" fillId="48" borderId="97" xfId="669" applyNumberFormat="1" applyFont="1" applyFill="1" applyBorder="1" applyAlignment="1">
      <alignment horizontal="center" vertical="center"/>
    </xf>
    <xf numFmtId="181" fontId="139" fillId="48" borderId="207" xfId="669" applyNumberFormat="1" applyFont="1" applyFill="1" applyBorder="1" applyAlignment="1">
      <alignment horizontal="center" vertical="center"/>
    </xf>
    <xf numFmtId="181" fontId="139" fillId="48" borderId="206" xfId="669" applyNumberFormat="1" applyFont="1" applyFill="1" applyBorder="1" applyAlignment="1">
      <alignment horizontal="center" vertical="center"/>
    </xf>
    <xf numFmtId="0" fontId="139" fillId="45" borderId="208" xfId="669" applyFont="1" applyFill="1" applyBorder="1" applyAlignment="1">
      <alignment horizontal="center"/>
    </xf>
    <xf numFmtId="0" fontId="139" fillId="45" borderId="0" xfId="669" applyFont="1" applyFill="1" applyAlignment="1">
      <alignment horizontal="center"/>
    </xf>
    <xf numFmtId="0" fontId="139" fillId="45" borderId="152" xfId="669" applyFont="1" applyFill="1" applyBorder="1" applyAlignment="1">
      <alignment horizontal="center"/>
    </xf>
    <xf numFmtId="0" fontId="139" fillId="48" borderId="187" xfId="669" applyFont="1" applyFill="1" applyBorder="1" applyAlignment="1">
      <alignment horizontal="center" vertical="center" wrapText="1"/>
    </xf>
    <xf numFmtId="0" fontId="139" fillId="48" borderId="182" xfId="669" applyFont="1" applyFill="1" applyBorder="1" applyAlignment="1">
      <alignment horizontal="center" vertical="center" wrapText="1"/>
    </xf>
    <xf numFmtId="0" fontId="139" fillId="48" borderId="188" xfId="669" applyFont="1" applyFill="1" applyBorder="1" applyAlignment="1">
      <alignment horizontal="center" vertical="center"/>
    </xf>
    <xf numFmtId="0" fontId="139" fillId="48" borderId="186" xfId="669" applyFont="1" applyFill="1" applyBorder="1" applyAlignment="1">
      <alignment horizontal="center" vertical="center"/>
    </xf>
    <xf numFmtId="0" fontId="139" fillId="48" borderId="183" xfId="669" applyFont="1" applyFill="1" applyBorder="1" applyAlignment="1">
      <alignment horizontal="center" vertical="center"/>
    </xf>
    <xf numFmtId="0" fontId="139" fillId="48" borderId="181" xfId="669" applyFont="1" applyFill="1" applyBorder="1" applyAlignment="1">
      <alignment horizontal="center" vertical="center"/>
    </xf>
    <xf numFmtId="0" fontId="142" fillId="50" borderId="171" xfId="669" applyFont="1" applyFill="1" applyBorder="1" applyAlignment="1">
      <alignment horizontal="right" vertical="center"/>
    </xf>
    <xf numFmtId="0" fontId="139" fillId="50" borderId="174" xfId="669" applyFont="1" applyFill="1" applyBorder="1" applyAlignment="1">
      <alignment horizontal="left" vertical="center" indent="1"/>
    </xf>
    <xf numFmtId="0" fontId="139" fillId="50" borderId="190" xfId="669" applyFont="1" applyFill="1" applyBorder="1" applyAlignment="1">
      <alignment horizontal="left" vertical="center" indent="1"/>
    </xf>
    <xf numFmtId="0" fontId="139" fillId="48" borderId="186" xfId="669" applyFont="1" applyFill="1" applyBorder="1" applyAlignment="1">
      <alignment horizontal="center" vertical="center" wrapText="1"/>
    </xf>
    <xf numFmtId="0" fontId="139" fillId="48" borderId="181" xfId="669" applyFont="1" applyFill="1" applyBorder="1" applyAlignment="1">
      <alignment horizontal="center" vertical="center" wrapText="1"/>
    </xf>
    <xf numFmtId="0" fontId="140" fillId="0" borderId="121" xfId="669" applyFont="1" applyBorder="1" applyAlignment="1">
      <alignment horizontal="left" vertical="center" wrapText="1"/>
    </xf>
    <xf numFmtId="0" fontId="139" fillId="52" borderId="238" xfId="669" applyFont="1" applyFill="1" applyBorder="1" applyAlignment="1">
      <alignment horizontal="center" vertical="center"/>
    </xf>
    <xf numFmtId="0" fontId="139" fillId="52" borderId="237" xfId="669" applyFont="1" applyFill="1" applyBorder="1" applyAlignment="1">
      <alignment horizontal="center" vertical="center"/>
    </xf>
    <xf numFmtId="0" fontId="125" fillId="38" borderId="130" xfId="669" applyFont="1" applyFill="1" applyBorder="1" applyAlignment="1">
      <alignment horizontal="center" vertical="center"/>
    </xf>
    <xf numFmtId="0" fontId="139" fillId="52" borderId="94" xfId="669" applyFont="1" applyFill="1" applyBorder="1" applyAlignment="1">
      <alignment horizontal="center" vertical="center" wrapText="1"/>
    </xf>
    <xf numFmtId="0" fontId="139" fillId="52" borderId="225" xfId="669" applyFont="1" applyFill="1" applyBorder="1" applyAlignment="1">
      <alignment horizontal="center" vertical="center" wrapText="1"/>
    </xf>
    <xf numFmtId="0" fontId="139" fillId="48" borderId="209" xfId="669" applyFont="1" applyFill="1" applyBorder="1" applyAlignment="1">
      <alignment horizontal="center" vertical="center" wrapText="1"/>
    </xf>
    <xf numFmtId="0" fontId="139" fillId="48" borderId="204" xfId="669" applyFont="1" applyFill="1" applyBorder="1" applyAlignment="1">
      <alignment horizontal="center" vertical="center" wrapText="1"/>
    </xf>
    <xf numFmtId="0" fontId="106" fillId="32" borderId="34" xfId="669" applyFont="1" applyFill="1" applyBorder="1" applyAlignment="1">
      <alignment horizontal="center" vertical="center" wrapText="1"/>
    </xf>
    <xf numFmtId="0" fontId="106" fillId="32" borderId="35" xfId="669" applyFont="1" applyFill="1" applyBorder="1" applyAlignment="1">
      <alignment horizontal="center" vertical="center" wrapText="1"/>
    </xf>
    <xf numFmtId="3" fontId="140" fillId="0" borderId="142" xfId="669" applyNumberFormat="1" applyFont="1" applyBorder="1" applyAlignment="1">
      <alignment horizontal="center" vertical="center"/>
    </xf>
    <xf numFmtId="0" fontId="120" fillId="0" borderId="22" xfId="669" applyFont="1" applyBorder="1" applyAlignment="1">
      <alignment horizontal="center" vertical="top" wrapText="1"/>
    </xf>
    <xf numFmtId="0" fontId="120" fillId="0" borderId="16" xfId="669" applyFont="1" applyBorder="1" applyAlignment="1">
      <alignment horizontal="center" vertical="top" wrapText="1"/>
    </xf>
    <xf numFmtId="0" fontId="120" fillId="0" borderId="17" xfId="669" applyFont="1" applyBorder="1" applyAlignment="1">
      <alignment horizontal="center" vertical="top" wrapText="1"/>
    </xf>
    <xf numFmtId="0" fontId="120" fillId="0" borderId="19" xfId="669" applyFont="1" applyBorder="1" applyAlignment="1">
      <alignment horizontal="center" vertical="top" wrapText="1"/>
    </xf>
    <xf numFmtId="0" fontId="120" fillId="0" borderId="0" xfId="669" applyFont="1" applyAlignment="1">
      <alignment horizontal="center" vertical="top" wrapText="1"/>
    </xf>
    <xf numFmtId="0" fontId="120" fillId="0" borderId="18" xfId="669" applyFont="1" applyBorder="1" applyAlignment="1">
      <alignment horizontal="center" vertical="top" wrapText="1"/>
    </xf>
    <xf numFmtId="0" fontId="120" fillId="0" borderId="73" xfId="669" applyFont="1" applyBorder="1" applyAlignment="1">
      <alignment horizontal="center" vertical="top" wrapText="1"/>
    </xf>
    <xf numFmtId="0" fontId="120" fillId="0" borderId="20" xfId="669" applyFont="1" applyBorder="1" applyAlignment="1">
      <alignment horizontal="center" vertical="top" wrapText="1"/>
    </xf>
    <xf numFmtId="0" fontId="120" fillId="0" borderId="74" xfId="669" applyFont="1" applyBorder="1" applyAlignment="1">
      <alignment horizontal="center" vertical="top" wrapText="1"/>
    </xf>
    <xf numFmtId="178" fontId="139" fillId="0" borderId="136" xfId="669" applyNumberFormat="1" applyFont="1" applyBorder="1" applyAlignment="1">
      <alignment horizontal="center" vertical="center"/>
    </xf>
    <xf numFmtId="178" fontId="139" fillId="0" borderId="135" xfId="669" applyNumberFormat="1" applyFont="1" applyBorder="1" applyAlignment="1">
      <alignment horizontal="center" vertical="center"/>
    </xf>
    <xf numFmtId="0" fontId="104" fillId="33" borderId="32" xfId="669" applyFont="1" applyFill="1" applyBorder="1" applyAlignment="1">
      <alignment horizontal="center" vertical="center" wrapText="1"/>
    </xf>
    <xf numFmtId="0" fontId="104" fillId="33" borderId="33" xfId="669" applyFont="1" applyFill="1" applyBorder="1" applyAlignment="1">
      <alignment horizontal="center" vertical="center" wrapText="1"/>
    </xf>
    <xf numFmtId="0" fontId="139" fillId="52" borderId="235" xfId="669" applyFont="1" applyFill="1" applyBorder="1" applyAlignment="1">
      <alignment horizontal="center" vertical="center"/>
    </xf>
    <xf numFmtId="0" fontId="139" fillId="52" borderId="205" xfId="669" applyFont="1" applyFill="1" applyBorder="1" applyAlignment="1">
      <alignment horizontal="center" vertical="center"/>
    </xf>
    <xf numFmtId="0" fontId="139" fillId="52" borderId="206" xfId="669" applyFont="1" applyFill="1" applyBorder="1" applyAlignment="1">
      <alignment horizontal="center" vertical="center"/>
    </xf>
    <xf numFmtId="0" fontId="139" fillId="52" borderId="236" xfId="669" applyFont="1" applyFill="1" applyBorder="1" applyAlignment="1">
      <alignment horizontal="center" vertical="center"/>
    </xf>
    <xf numFmtId="0" fontId="139" fillId="52" borderId="228" xfId="669" applyFont="1" applyFill="1" applyBorder="1" applyAlignment="1">
      <alignment horizontal="center" vertical="center"/>
    </xf>
    <xf numFmtId="0" fontId="139" fillId="52" borderId="233" xfId="669" applyFont="1" applyFill="1" applyBorder="1" applyAlignment="1">
      <alignment horizontal="center" vertical="center" wrapText="1"/>
    </xf>
    <xf numFmtId="0" fontId="139" fillId="52" borderId="91" xfId="669" applyFont="1" applyFill="1" applyBorder="1" applyAlignment="1">
      <alignment horizontal="center" vertical="center"/>
    </xf>
    <xf numFmtId="0" fontId="139" fillId="52" borderId="96" xfId="669" applyFont="1" applyFill="1" applyBorder="1" applyAlignment="1">
      <alignment horizontal="center" vertical="center"/>
    </xf>
    <xf numFmtId="0" fontId="125" fillId="38" borderId="139" xfId="669" applyFont="1" applyFill="1" applyBorder="1" applyAlignment="1">
      <alignment horizontal="center" vertical="center" wrapText="1"/>
    </xf>
    <xf numFmtId="0" fontId="125" fillId="38" borderId="138" xfId="669" applyFont="1" applyFill="1" applyBorder="1" applyAlignment="1">
      <alignment horizontal="center" vertical="center" wrapText="1"/>
    </xf>
    <xf numFmtId="0" fontId="125" fillId="38" borderId="140" xfId="669" applyFont="1" applyFill="1" applyBorder="1" applyAlignment="1">
      <alignment horizontal="center" vertical="center" wrapText="1"/>
    </xf>
    <xf numFmtId="176" fontId="139" fillId="0" borderId="12" xfId="674" applyNumberFormat="1" applyFont="1" applyBorder="1" applyAlignment="1" applyProtection="1">
      <alignment horizontal="center" vertical="center"/>
    </xf>
    <xf numFmtId="176" fontId="139" fillId="0" borderId="294" xfId="674" applyNumberFormat="1" applyFont="1" applyBorder="1" applyAlignment="1" applyProtection="1">
      <alignment horizontal="center" vertical="center"/>
    </xf>
    <xf numFmtId="0" fontId="139" fillId="39" borderId="142" xfId="669" applyFont="1" applyFill="1" applyBorder="1" applyAlignment="1">
      <alignment horizontal="center" vertical="center"/>
    </xf>
    <xf numFmtId="0" fontId="139" fillId="39" borderId="141" xfId="669" applyFont="1" applyFill="1" applyBorder="1" applyAlignment="1">
      <alignment horizontal="center" vertical="center"/>
    </xf>
    <xf numFmtId="0" fontId="139" fillId="47" borderId="137" xfId="669" applyFont="1" applyFill="1" applyBorder="1" applyAlignment="1">
      <alignment horizontal="center" vertical="center" wrapText="1"/>
    </xf>
    <xf numFmtId="0" fontId="139" fillId="47" borderId="121" xfId="669" applyFont="1" applyFill="1" applyBorder="1" applyAlignment="1">
      <alignment horizontal="center" vertical="center" wrapText="1"/>
    </xf>
    <xf numFmtId="0" fontId="139" fillId="47" borderId="146" xfId="669" applyFont="1" applyFill="1" applyBorder="1" applyAlignment="1">
      <alignment horizontal="center" vertical="center" wrapText="1"/>
    </xf>
    <xf numFmtId="0" fontId="139" fillId="53" borderId="260" xfId="669" applyFont="1" applyFill="1" applyBorder="1" applyAlignment="1">
      <alignment horizontal="center" vertical="center" wrapText="1"/>
    </xf>
    <xf numFmtId="0" fontId="139" fillId="53" borderId="259" xfId="669" applyFont="1" applyFill="1" applyBorder="1" applyAlignment="1">
      <alignment horizontal="center" vertical="center" wrapText="1"/>
    </xf>
    <xf numFmtId="0" fontId="125" fillId="49" borderId="0" xfId="669" applyFont="1" applyFill="1" applyAlignment="1">
      <alignment horizontal="center" vertical="center" wrapText="1"/>
    </xf>
    <xf numFmtId="0" fontId="110" fillId="35" borderId="59" xfId="669" applyFont="1" applyFill="1" applyBorder="1" applyAlignment="1">
      <alignment horizontal="center" vertical="center"/>
    </xf>
    <xf numFmtId="0" fontId="110" fillId="35" borderId="57" xfId="669" applyFont="1" applyFill="1" applyBorder="1" applyAlignment="1">
      <alignment horizontal="center" vertical="center"/>
    </xf>
    <xf numFmtId="0" fontId="108" fillId="32" borderId="59" xfId="669" applyFont="1" applyFill="1" applyBorder="1" applyAlignment="1">
      <alignment horizontal="center" vertical="center"/>
    </xf>
    <xf numFmtId="0" fontId="108" fillId="32" borderId="58" xfId="669" applyFont="1" applyFill="1" applyBorder="1" applyAlignment="1">
      <alignment horizontal="center" vertical="center"/>
    </xf>
    <xf numFmtId="0" fontId="108" fillId="32" borderId="57" xfId="669" applyFont="1" applyFill="1" applyBorder="1" applyAlignment="1">
      <alignment horizontal="center" vertical="center"/>
    </xf>
    <xf numFmtId="0" fontId="105" fillId="0" borderId="64" xfId="669" applyFont="1" applyBorder="1" applyAlignment="1" applyProtection="1">
      <alignment horizontal="center" vertical="center" wrapText="1"/>
      <protection locked="0"/>
    </xf>
    <xf numFmtId="0" fontId="105" fillId="0" borderId="55" xfId="669" applyFont="1" applyBorder="1" applyAlignment="1" applyProtection="1">
      <alignment horizontal="center" vertical="center" wrapText="1"/>
      <protection locked="0"/>
    </xf>
    <xf numFmtId="0" fontId="105" fillId="0" borderId="63" xfId="669" applyFont="1" applyBorder="1" applyAlignment="1" applyProtection="1">
      <alignment horizontal="center" vertical="center"/>
      <protection locked="0"/>
    </xf>
    <xf numFmtId="0" fontId="105" fillId="0" borderId="62" xfId="669" applyFont="1" applyBorder="1" applyAlignment="1" applyProtection="1">
      <alignment horizontal="center" vertical="center"/>
      <protection locked="0"/>
    </xf>
    <xf numFmtId="0" fontId="105" fillId="0" borderId="61" xfId="669" applyFont="1" applyBorder="1" applyAlignment="1" applyProtection="1">
      <alignment horizontal="center" vertical="center"/>
      <protection locked="0"/>
    </xf>
    <xf numFmtId="0" fontId="105" fillId="0" borderId="60" xfId="669" applyFont="1" applyBorder="1" applyAlignment="1" applyProtection="1">
      <alignment horizontal="center" vertical="center"/>
      <protection locked="0"/>
    </xf>
    <xf numFmtId="0" fontId="138" fillId="35" borderId="59" xfId="0" applyFont="1" applyFill="1" applyBorder="1" applyAlignment="1">
      <alignment horizontal="center" vertical="center"/>
    </xf>
    <xf numFmtId="0" fontId="138" fillId="35" borderId="58" xfId="0" applyFont="1" applyFill="1" applyBorder="1" applyAlignment="1">
      <alignment horizontal="center" vertical="center"/>
    </xf>
    <xf numFmtId="0" fontId="138" fillId="35" borderId="57" xfId="0" applyFont="1" applyFill="1" applyBorder="1" applyAlignment="1">
      <alignment horizontal="center" vertical="center"/>
    </xf>
    <xf numFmtId="15" fontId="155" fillId="35" borderId="59" xfId="695" applyNumberFormat="1" applyFont="1" applyFill="1" applyBorder="1" applyAlignment="1">
      <alignment horizontal="center" vertical="center"/>
    </xf>
    <xf numFmtId="15" fontId="155" fillId="35" borderId="57" xfId="695" applyNumberFormat="1" applyFont="1" applyFill="1" applyBorder="1" applyAlignment="1">
      <alignment horizontal="center" vertical="center"/>
    </xf>
    <xf numFmtId="0" fontId="154" fillId="35" borderId="59" xfId="695" applyFont="1" applyFill="1" applyBorder="1" applyAlignment="1">
      <alignment horizontal="center" vertical="center"/>
    </xf>
    <xf numFmtId="0" fontId="154" fillId="35" borderId="58" xfId="695" applyFont="1" applyFill="1" applyBorder="1" applyAlignment="1">
      <alignment horizontal="center" vertical="center"/>
    </xf>
    <xf numFmtId="0" fontId="154" fillId="35" borderId="57" xfId="695" applyFont="1" applyFill="1" applyBorder="1" applyAlignment="1">
      <alignment horizontal="center" vertical="center"/>
    </xf>
    <xf numFmtId="0" fontId="100" fillId="26" borderId="19" xfId="5" applyFont="1" applyFill="1" applyBorder="1"/>
    <xf numFmtId="0" fontId="100" fillId="0" borderId="0" xfId="5" applyFont="1"/>
    <xf numFmtId="0" fontId="100" fillId="0" borderId="18" xfId="5" applyFont="1" applyBorder="1"/>
    <xf numFmtId="0" fontId="133" fillId="32" borderId="34" xfId="688" applyFont="1" applyFill="1" applyBorder="1" applyAlignment="1">
      <alignment horizontal="center" vertical="center"/>
    </xf>
    <xf numFmtId="0" fontId="133" fillId="32" borderId="38" xfId="688" applyFont="1" applyFill="1" applyBorder="1" applyAlignment="1">
      <alignment horizontal="center" vertical="center"/>
    </xf>
    <xf numFmtId="0" fontId="133" fillId="32" borderId="32" xfId="5" applyFont="1" applyFill="1" applyBorder="1" applyAlignment="1">
      <alignment horizontal="center" vertical="center"/>
    </xf>
    <xf numFmtId="0" fontId="133" fillId="32" borderId="33" xfId="5" applyFont="1" applyFill="1" applyBorder="1" applyAlignment="1">
      <alignment horizontal="center" vertical="center"/>
    </xf>
    <xf numFmtId="0" fontId="133" fillId="32" borderId="32" xfId="5" applyFont="1" applyFill="1" applyBorder="1" applyAlignment="1">
      <alignment horizontal="center" vertical="center" wrapText="1"/>
    </xf>
    <xf numFmtId="0" fontId="133" fillId="32" borderId="35" xfId="5" applyFont="1" applyFill="1" applyBorder="1" applyAlignment="1">
      <alignment horizontal="center" vertical="center" wrapText="1"/>
    </xf>
    <xf numFmtId="0" fontId="133" fillId="32" borderId="33" xfId="5" applyFont="1" applyFill="1" applyBorder="1" applyAlignment="1">
      <alignment horizontal="center" vertical="center" wrapText="1"/>
    </xf>
    <xf numFmtId="0" fontId="133" fillId="32" borderId="39" xfId="5" applyFont="1" applyFill="1" applyBorder="1" applyAlignment="1">
      <alignment horizontal="center" vertical="center" wrapText="1"/>
    </xf>
    <xf numFmtId="0" fontId="100" fillId="26" borderId="73" xfId="5" applyFont="1" applyFill="1" applyBorder="1"/>
    <xf numFmtId="0" fontId="100" fillId="0" borderId="332" xfId="5" applyFont="1" applyBorder="1"/>
    <xf numFmtId="0" fontId="100" fillId="0" borderId="364" xfId="5" applyFont="1" applyBorder="1"/>
    <xf numFmtId="0" fontId="106" fillId="35" borderId="22" xfId="5" applyFont="1" applyFill="1" applyBorder="1" applyAlignment="1">
      <alignment horizontal="center" vertical="center" wrapText="1"/>
    </xf>
    <xf numFmtId="0" fontId="106" fillId="35" borderId="16" xfId="5" applyFont="1" applyFill="1" applyBorder="1" applyAlignment="1">
      <alignment horizontal="center" vertical="center" wrapText="1"/>
    </xf>
    <xf numFmtId="0" fontId="106" fillId="35" borderId="17" xfId="5" applyFont="1" applyFill="1" applyBorder="1" applyAlignment="1">
      <alignment horizontal="center" vertical="center" wrapText="1"/>
    </xf>
    <xf numFmtId="0" fontId="100" fillId="0" borderId="59" xfId="5" applyFont="1" applyBorder="1" applyAlignment="1">
      <alignment horizontal="center" vertical="center"/>
    </xf>
    <xf numFmtId="0" fontId="100" fillId="0" borderId="76" xfId="5" applyFont="1" applyBorder="1" applyAlignment="1">
      <alignment horizontal="center" vertical="center"/>
    </xf>
    <xf numFmtId="0" fontId="100" fillId="57" borderId="100" xfId="5" applyFont="1" applyFill="1" applyBorder="1" applyAlignment="1">
      <alignment horizontal="center" vertical="center" wrapText="1"/>
    </xf>
    <xf numFmtId="0" fontId="100" fillId="57" borderId="58" xfId="5" applyFont="1" applyFill="1" applyBorder="1" applyAlignment="1">
      <alignment horizontal="center" vertical="center" wrapText="1"/>
    </xf>
    <xf numFmtId="0" fontId="100" fillId="57" borderId="57" xfId="5" applyFont="1" applyFill="1" applyBorder="1" applyAlignment="1">
      <alignment horizontal="center" vertical="center" wrapText="1"/>
    </xf>
    <xf numFmtId="0" fontId="133" fillId="42" borderId="22" xfId="5" applyFont="1" applyFill="1" applyBorder="1" applyAlignment="1">
      <alignment horizontal="center" vertical="top" wrapText="1"/>
    </xf>
    <xf numFmtId="0" fontId="133" fillId="42" borderId="16" xfId="5" applyFont="1" applyFill="1" applyBorder="1" applyAlignment="1">
      <alignment horizontal="center" vertical="top" wrapText="1"/>
    </xf>
    <xf numFmtId="0" fontId="100" fillId="0" borderId="102" xfId="5" applyFont="1" applyBorder="1" applyAlignment="1">
      <alignment horizontal="center" vertical="center"/>
    </xf>
    <xf numFmtId="0" fontId="100" fillId="0" borderId="101" xfId="5" applyFont="1" applyBorder="1" applyAlignment="1">
      <alignment horizontal="center" vertical="center"/>
    </xf>
    <xf numFmtId="0" fontId="104" fillId="57" borderId="101" xfId="5" applyFont="1" applyFill="1" applyBorder="1" applyAlignment="1">
      <alignment horizontal="center" vertical="center"/>
    </xf>
    <xf numFmtId="0" fontId="104" fillId="0" borderId="101" xfId="5" applyFont="1" applyBorder="1" applyAlignment="1">
      <alignment horizontal="center" vertical="center"/>
    </xf>
    <xf numFmtId="0" fontId="104" fillId="0" borderId="270" xfId="5" applyFont="1" applyBorder="1" applyAlignment="1">
      <alignment horizontal="center" vertical="center"/>
    </xf>
    <xf numFmtId="0" fontId="104" fillId="57" borderId="102" xfId="5" applyFont="1" applyFill="1" applyBorder="1" applyAlignment="1">
      <alignment horizontal="center" vertical="center"/>
    </xf>
    <xf numFmtId="0" fontId="104" fillId="57" borderId="100" xfId="5" applyFont="1" applyFill="1" applyBorder="1" applyAlignment="1">
      <alignment horizontal="center" vertical="center"/>
    </xf>
    <xf numFmtId="0" fontId="104" fillId="57" borderId="58" xfId="5" applyFont="1" applyFill="1" applyBorder="1" applyAlignment="1">
      <alignment horizontal="center" vertical="center"/>
    </xf>
    <xf numFmtId="0" fontId="104" fillId="57" borderId="57" xfId="5" applyFont="1" applyFill="1" applyBorder="1" applyAlignment="1">
      <alignment horizontal="center" vertical="center"/>
    </xf>
    <xf numFmtId="0" fontId="100" fillId="0" borderId="33" xfId="688" applyFont="1" applyBorder="1" applyAlignment="1">
      <alignment horizontal="left" vertical="center" wrapText="1"/>
    </xf>
    <xf numFmtId="0" fontId="100" fillId="0" borderId="71" xfId="689" applyFont="1" applyBorder="1" applyAlignment="1" applyProtection="1">
      <alignment horizontal="center" vertical="center"/>
      <protection locked="0"/>
    </xf>
    <xf numFmtId="0" fontId="100" fillId="0" borderId="70" xfId="689" applyFont="1" applyBorder="1" applyAlignment="1" applyProtection="1">
      <alignment horizontal="center" vertical="center"/>
      <protection locked="0"/>
    </xf>
    <xf numFmtId="0" fontId="100" fillId="0" borderId="60" xfId="689" applyFont="1" applyBorder="1" applyAlignment="1" applyProtection="1">
      <alignment horizontal="center" vertical="center"/>
      <protection locked="0"/>
    </xf>
    <xf numFmtId="0" fontId="104" fillId="0" borderId="102" xfId="5" applyFont="1" applyBorder="1" applyAlignment="1">
      <alignment horizontal="center" vertical="center" wrapText="1"/>
    </xf>
    <xf numFmtId="0" fontId="104" fillId="36" borderId="100" xfId="5" applyFont="1" applyFill="1" applyBorder="1" applyAlignment="1" applyProtection="1">
      <alignment horizontal="center" vertical="center"/>
      <protection locked="0"/>
    </xf>
    <xf numFmtId="0" fontId="104" fillId="36" borderId="58" xfId="5" applyFont="1" applyFill="1" applyBorder="1" applyAlignment="1" applyProtection="1">
      <alignment horizontal="center" vertical="center"/>
      <protection locked="0"/>
    </xf>
    <xf numFmtId="0" fontId="104" fillId="36" borderId="57" xfId="5" applyFont="1" applyFill="1" applyBorder="1" applyAlignment="1" applyProtection="1">
      <alignment horizontal="center" vertical="center"/>
      <protection locked="0"/>
    </xf>
    <xf numFmtId="0" fontId="104" fillId="0" borderId="59" xfId="5" applyFont="1" applyBorder="1" applyAlignment="1">
      <alignment horizontal="center" vertical="center" wrapText="1"/>
    </xf>
    <xf numFmtId="0" fontId="104" fillId="0" borderId="58" xfId="5" applyFont="1" applyBorder="1" applyAlignment="1">
      <alignment horizontal="center" vertical="center" wrapText="1"/>
    </xf>
    <xf numFmtId="175" fontId="104" fillId="0" borderId="100" xfId="5" applyNumberFormat="1" applyFont="1" applyBorder="1" applyAlignment="1" applyProtection="1">
      <alignment horizontal="center" vertical="center" wrapText="1"/>
      <protection locked="0"/>
    </xf>
    <xf numFmtId="0" fontId="104" fillId="0" borderId="58" xfId="5" applyFont="1" applyBorder="1" applyAlignment="1" applyProtection="1">
      <alignment horizontal="center" vertical="center" wrapText="1"/>
      <protection locked="0"/>
    </xf>
    <xf numFmtId="0" fontId="104" fillId="0" borderId="57" xfId="5" applyFont="1" applyBorder="1" applyAlignment="1" applyProtection="1">
      <alignment horizontal="center" vertical="center" wrapText="1"/>
      <protection locked="0"/>
    </xf>
    <xf numFmtId="0" fontId="100" fillId="0" borderId="14" xfId="688" applyFont="1" applyBorder="1" applyAlignment="1">
      <alignment horizontal="left" vertical="center" wrapText="1"/>
    </xf>
    <xf numFmtId="0" fontId="100" fillId="0" borderId="14" xfId="5" applyFont="1" applyBorder="1" applyAlignment="1">
      <alignment vertical="center" wrapText="1"/>
    </xf>
    <xf numFmtId="0" fontId="100" fillId="0" borderId="26" xfId="689" applyFont="1" applyBorder="1" applyAlignment="1" applyProtection="1">
      <alignment horizontal="center" vertical="center"/>
      <protection locked="0"/>
    </xf>
    <xf numFmtId="0" fontId="100" fillId="0" borderId="25" xfId="689" applyFont="1" applyBorder="1" applyAlignment="1" applyProtection="1">
      <alignment horizontal="center" vertical="center"/>
      <protection locked="0"/>
    </xf>
    <xf numFmtId="0" fontId="100" fillId="0" borderId="62" xfId="689" applyFont="1" applyBorder="1" applyAlignment="1" applyProtection="1">
      <alignment horizontal="center" vertical="center"/>
      <protection locked="0"/>
    </xf>
    <xf numFmtId="0" fontId="100" fillId="36" borderId="14" xfId="5" applyFont="1" applyFill="1" applyBorder="1" applyAlignment="1">
      <alignment horizontal="left" vertical="center" wrapText="1"/>
    </xf>
    <xf numFmtId="0" fontId="100" fillId="0" borderId="26" xfId="5" applyFont="1" applyBorder="1" applyAlignment="1">
      <alignment horizontal="center" vertical="center"/>
    </xf>
    <xf numFmtId="0" fontId="100" fillId="0" borderId="24" xfId="5" applyFont="1" applyBorder="1" applyAlignment="1">
      <alignment horizontal="center" vertical="center"/>
    </xf>
    <xf numFmtId="0" fontId="100" fillId="0" borderId="103" xfId="5" applyFont="1" applyBorder="1" applyAlignment="1">
      <alignment horizontal="center" vertical="center"/>
    </xf>
    <xf numFmtId="0" fontId="100" fillId="0" borderId="23" xfId="688" applyFont="1" applyBorder="1" applyAlignment="1">
      <alignment horizontal="left" vertical="center" wrapText="1"/>
    </xf>
    <xf numFmtId="0" fontId="100" fillId="0" borderId="12" xfId="688" applyFont="1" applyBorder="1" applyAlignment="1">
      <alignment horizontal="left" vertical="center" wrapText="1"/>
    </xf>
    <xf numFmtId="0" fontId="100" fillId="0" borderId="11" xfId="688" applyFont="1" applyBorder="1" applyAlignment="1">
      <alignment horizontal="left" vertical="center" wrapText="1"/>
    </xf>
    <xf numFmtId="0" fontId="100" fillId="0" borderId="23" xfId="689" applyFont="1" applyBorder="1" applyAlignment="1" applyProtection="1">
      <alignment horizontal="center" vertical="center"/>
      <protection locked="0"/>
    </xf>
    <xf numFmtId="0" fontId="100" fillId="0" borderId="12" xfId="689" applyFont="1" applyBorder="1" applyAlignment="1" applyProtection="1">
      <alignment horizontal="center" vertical="center"/>
      <protection locked="0"/>
    </xf>
    <xf numFmtId="0" fontId="100" fillId="0" borderId="294" xfId="689" applyFont="1" applyBorder="1" applyAlignment="1" applyProtection="1">
      <alignment horizontal="center" vertical="center"/>
      <protection locked="0"/>
    </xf>
    <xf numFmtId="0" fontId="100" fillId="0" borderId="21" xfId="688" applyFont="1" applyBorder="1" applyAlignment="1">
      <alignment horizontal="left" vertical="center" wrapText="1"/>
    </xf>
    <xf numFmtId="0" fontId="100" fillId="0" borderId="21" xfId="5" applyFont="1" applyBorder="1" applyAlignment="1">
      <alignment vertical="center" wrapText="1"/>
    </xf>
    <xf numFmtId="0" fontId="100" fillId="0" borderId="61" xfId="676" applyFont="1" applyBorder="1" applyAlignment="1">
      <alignment horizontal="left" vertical="center" wrapText="1"/>
      <protection locked="0"/>
    </xf>
    <xf numFmtId="0" fontId="100" fillId="0" borderId="70" xfId="676" applyFont="1" applyBorder="1" applyAlignment="1">
      <alignment horizontal="left" vertical="center" wrapText="1"/>
      <protection locked="0"/>
    </xf>
    <xf numFmtId="0" fontId="100" fillId="0" borderId="60" xfId="676" applyFont="1" applyBorder="1" applyAlignment="1">
      <alignment horizontal="left" vertical="center" wrapText="1"/>
      <protection locked="0"/>
    </xf>
    <xf numFmtId="0" fontId="106" fillId="32" borderId="61" xfId="5" applyFont="1" applyFill="1" applyBorder="1" applyAlignment="1" applyProtection="1">
      <alignment horizontal="left" vertical="center" wrapText="1"/>
      <protection locked="0"/>
    </xf>
    <xf numFmtId="0" fontId="106" fillId="32" borderId="70" xfId="5" applyFont="1" applyFill="1" applyBorder="1" applyAlignment="1" applyProtection="1">
      <alignment horizontal="left" vertical="center" wrapText="1"/>
      <protection locked="0"/>
    </xf>
    <xf numFmtId="0" fontId="100" fillId="43" borderId="59" xfId="676" applyFont="1" applyFill="1" applyBorder="1" applyAlignment="1">
      <alignment horizontal="center" vertical="center" wrapText="1"/>
      <protection locked="0"/>
    </xf>
    <xf numFmtId="0" fontId="100" fillId="43" borderId="58" xfId="676" applyFont="1" applyFill="1" applyBorder="1" applyAlignment="1">
      <alignment horizontal="center" vertical="center" wrapText="1"/>
      <protection locked="0"/>
    </xf>
    <xf numFmtId="0" fontId="100" fillId="43" borderId="57" xfId="676" applyFont="1" applyFill="1" applyBorder="1" applyAlignment="1">
      <alignment horizontal="center" vertical="center" wrapText="1"/>
      <protection locked="0"/>
    </xf>
    <xf numFmtId="0" fontId="100" fillId="26" borderId="12" xfId="5" applyFont="1" applyFill="1" applyBorder="1" applyAlignment="1" applyProtection="1">
      <alignment horizontal="center" vertical="center" wrapText="1"/>
      <protection locked="0"/>
    </xf>
    <xf numFmtId="0" fontId="100" fillId="26" borderId="11" xfId="5" applyFont="1" applyFill="1" applyBorder="1" applyAlignment="1" applyProtection="1">
      <alignment horizontal="center" vertical="center" wrapText="1"/>
      <protection locked="0"/>
    </xf>
    <xf numFmtId="9" fontId="104" fillId="0" borderId="23" xfId="62" applyFont="1" applyBorder="1" applyAlignment="1" applyProtection="1">
      <alignment horizontal="center" vertical="center"/>
    </xf>
    <xf numFmtId="9" fontId="104" fillId="0" borderId="12" xfId="62" applyFont="1" applyBorder="1" applyAlignment="1" applyProtection="1">
      <alignment horizontal="center" vertical="center"/>
    </xf>
    <xf numFmtId="9" fontId="104" fillId="0" borderId="24" xfId="62" applyFont="1" applyBorder="1" applyAlignment="1" applyProtection="1">
      <alignment horizontal="center" vertical="center"/>
    </xf>
    <xf numFmtId="0" fontId="100" fillId="0" borderId="21" xfId="688" applyFont="1" applyBorder="1" applyAlignment="1" applyProtection="1">
      <alignment horizontal="center" vertical="center"/>
      <protection locked="0"/>
    </xf>
    <xf numFmtId="0" fontId="124" fillId="35" borderId="22" xfId="5" applyFont="1" applyFill="1" applyBorder="1" applyAlignment="1">
      <alignment horizontal="center" vertical="center" wrapText="1"/>
    </xf>
    <xf numFmtId="0" fontId="124" fillId="35" borderId="16" xfId="5" applyFont="1" applyFill="1" applyBorder="1" applyAlignment="1">
      <alignment horizontal="center" vertical="center" wrapText="1"/>
    </xf>
    <xf numFmtId="0" fontId="124" fillId="35" borderId="17" xfId="5" applyFont="1" applyFill="1" applyBorder="1" applyAlignment="1">
      <alignment horizontal="center" vertical="center" wrapText="1"/>
    </xf>
    <xf numFmtId="0" fontId="106" fillId="32" borderId="63" xfId="5" applyFont="1" applyFill="1" applyBorder="1" applyAlignment="1">
      <alignment horizontal="left" vertical="center" wrapText="1"/>
    </xf>
    <xf numFmtId="0" fontId="106" fillId="32" borderId="25" xfId="5" applyFont="1" applyFill="1" applyBorder="1" applyAlignment="1">
      <alignment horizontal="left" vertical="center" wrapText="1"/>
    </xf>
    <xf numFmtId="170" fontId="101" fillId="26" borderId="64" xfId="5" applyNumberFormat="1" applyFont="1" applyFill="1" applyBorder="1" applyAlignment="1" applyProtection="1">
      <alignment horizontal="center" vertical="center" wrapText="1"/>
      <protection locked="0"/>
    </xf>
    <xf numFmtId="170" fontId="101" fillId="26" borderId="80" xfId="5" applyNumberFormat="1" applyFont="1" applyFill="1" applyBorder="1" applyAlignment="1" applyProtection="1">
      <alignment horizontal="center" vertical="center" wrapText="1"/>
      <protection locked="0"/>
    </xf>
    <xf numFmtId="170" fontId="101" fillId="26" borderId="55" xfId="5" applyNumberFormat="1" applyFont="1" applyFill="1" applyBorder="1" applyAlignment="1" applyProtection="1">
      <alignment horizontal="center" vertical="center" wrapText="1"/>
      <protection locked="0"/>
    </xf>
    <xf numFmtId="0" fontId="106" fillId="32" borderId="64" xfId="5" applyFont="1" applyFill="1" applyBorder="1" applyAlignment="1">
      <alignment horizontal="center" vertical="center" wrapText="1"/>
    </xf>
    <xf numFmtId="0" fontId="106" fillId="32" borderId="80" xfId="5" applyFont="1" applyFill="1" applyBorder="1" applyAlignment="1">
      <alignment horizontal="center" vertical="center" wrapText="1"/>
    </xf>
    <xf numFmtId="0" fontId="106" fillId="32" borderId="55" xfId="5" applyFont="1" applyFill="1" applyBorder="1" applyAlignment="1">
      <alignment horizontal="center" vertical="center" wrapText="1"/>
    </xf>
    <xf numFmtId="0" fontId="100" fillId="26" borderId="59" xfId="5" applyFont="1" applyFill="1" applyBorder="1" applyAlignment="1">
      <alignment horizontal="center" vertical="center"/>
    </xf>
    <xf numFmtId="0" fontId="100" fillId="26" borderId="58" xfId="5" applyFont="1" applyFill="1" applyBorder="1" applyAlignment="1">
      <alignment horizontal="center" vertical="center"/>
    </xf>
    <xf numFmtId="0" fontId="100" fillId="26" borderId="57" xfId="5" applyFont="1" applyFill="1" applyBorder="1" applyAlignment="1">
      <alignment horizontal="center" vertical="center"/>
    </xf>
    <xf numFmtId="0" fontId="106" fillId="32" borderId="16" xfId="5" applyFont="1" applyFill="1" applyBorder="1" applyAlignment="1">
      <alignment horizontal="center" vertical="center" wrapText="1"/>
    </xf>
    <xf numFmtId="0" fontId="106" fillId="32" borderId="332" xfId="5" applyFont="1" applyFill="1" applyBorder="1" applyAlignment="1">
      <alignment horizontal="center" vertical="center" wrapText="1"/>
    </xf>
    <xf numFmtId="175" fontId="100" fillId="0" borderId="22" xfId="676" applyNumberFormat="1" applyFont="1" applyBorder="1" applyAlignment="1">
      <alignment horizontal="center" vertical="center"/>
      <protection locked="0"/>
    </xf>
    <xf numFmtId="175" fontId="100" fillId="0" borderId="16" xfId="676" applyNumberFormat="1" applyFont="1" applyBorder="1" applyAlignment="1">
      <alignment horizontal="center" vertical="center"/>
      <protection locked="0"/>
    </xf>
    <xf numFmtId="175" fontId="100" fillId="0" borderId="17" xfId="676" applyNumberFormat="1" applyFont="1" applyBorder="1" applyAlignment="1">
      <alignment horizontal="center" vertical="center"/>
      <protection locked="0"/>
    </xf>
    <xf numFmtId="175" fontId="100" fillId="0" borderId="73" xfId="676" applyNumberFormat="1" applyFont="1" applyBorder="1" applyAlignment="1">
      <alignment horizontal="center" vertical="center"/>
      <protection locked="0"/>
    </xf>
    <xf numFmtId="175" fontId="100" fillId="0" borderId="332" xfId="676" applyNumberFormat="1" applyFont="1" applyBorder="1" applyAlignment="1">
      <alignment horizontal="center" vertical="center"/>
      <protection locked="0"/>
    </xf>
    <xf numFmtId="175" fontId="100" fillId="0" borderId="364" xfId="676" applyNumberFormat="1" applyFont="1" applyBorder="1" applyAlignment="1">
      <alignment horizontal="center" vertical="center"/>
      <protection locked="0"/>
    </xf>
    <xf numFmtId="0" fontId="106" fillId="32" borderId="36" xfId="5" applyFont="1" applyFill="1" applyBorder="1" applyAlignment="1">
      <alignment horizontal="left" vertical="center" wrapText="1"/>
    </xf>
    <xf numFmtId="0" fontId="106" fillId="32" borderId="14" xfId="5" applyFont="1" applyFill="1" applyBorder="1" applyAlignment="1">
      <alignment horizontal="left" wrapText="1"/>
    </xf>
    <xf numFmtId="0" fontId="106" fillId="32" borderId="26" xfId="5" applyFont="1" applyFill="1" applyBorder="1" applyAlignment="1">
      <alignment horizontal="left" wrapText="1"/>
    </xf>
    <xf numFmtId="0" fontId="100" fillId="0" borderId="36" xfId="676" applyFont="1" applyBorder="1" applyAlignment="1">
      <alignment horizontal="center" vertical="center"/>
      <protection locked="0"/>
    </xf>
    <xf numFmtId="0" fontId="100" fillId="0" borderId="14" xfId="676" applyFont="1" applyBorder="1" applyAlignment="1">
      <alignment horizontal="center" vertical="center"/>
      <protection locked="0"/>
    </xf>
    <xf numFmtId="0" fontId="100" fillId="0" borderId="37" xfId="676" applyFont="1" applyBorder="1" applyAlignment="1">
      <alignment horizontal="center" vertical="center"/>
      <protection locked="0"/>
    </xf>
    <xf numFmtId="0" fontId="100" fillId="0" borderId="59" xfId="5" applyFont="1" applyBorder="1" applyAlignment="1">
      <alignment horizontal="center" vertical="center" wrapText="1"/>
    </xf>
    <xf numFmtId="0" fontId="100" fillId="0" borderId="58" xfId="5" applyFont="1" applyBorder="1" applyAlignment="1">
      <alignment horizontal="center" vertical="center" wrapText="1"/>
    </xf>
    <xf numFmtId="0" fontId="100" fillId="0" borderId="57" xfId="5" applyFont="1" applyBorder="1" applyAlignment="1">
      <alignment horizontal="center" vertical="center" wrapText="1"/>
    </xf>
    <xf numFmtId="0" fontId="104" fillId="33" borderId="52" xfId="690" applyFont="1" applyFill="1" applyBorder="1" applyAlignment="1">
      <alignment horizontal="left" vertical="center"/>
    </xf>
    <xf numFmtId="0" fontId="104" fillId="33" borderId="53" xfId="690" applyFont="1" applyFill="1" applyBorder="1" applyAlignment="1">
      <alignment horizontal="left" vertical="center"/>
    </xf>
    <xf numFmtId="0" fontId="124" fillId="35" borderId="59" xfId="690" applyFont="1" applyFill="1" applyBorder="1" applyAlignment="1">
      <alignment horizontal="center" vertical="center"/>
    </xf>
    <xf numFmtId="0" fontId="124" fillId="35" borderId="58" xfId="690" applyFont="1" applyFill="1" applyBorder="1" applyAlignment="1">
      <alignment horizontal="center" vertical="center"/>
    </xf>
    <xf numFmtId="0" fontId="124" fillId="35" borderId="57" xfId="690" applyFont="1" applyFill="1" applyBorder="1" applyAlignment="1">
      <alignment horizontal="center" vertical="center"/>
    </xf>
    <xf numFmtId="0" fontId="106" fillId="32" borderId="76" xfId="690" applyFont="1" applyFill="1" applyBorder="1" applyAlignment="1">
      <alignment horizontal="center" vertical="center"/>
    </xf>
    <xf numFmtId="0" fontId="106" fillId="32" borderId="101" xfId="690" applyFont="1" applyFill="1" applyBorder="1" applyAlignment="1">
      <alignment horizontal="center" vertical="center"/>
    </xf>
    <xf numFmtId="0" fontId="106" fillId="32" borderId="83" xfId="690" applyFont="1" applyFill="1" applyBorder="1" applyAlignment="1">
      <alignment horizontal="center" vertical="center"/>
    </xf>
    <xf numFmtId="0" fontId="106" fillId="32" borderId="82" xfId="690" applyFont="1" applyFill="1" applyBorder="1" applyAlignment="1">
      <alignment horizontal="center" vertical="center"/>
    </xf>
    <xf numFmtId="0" fontId="106" fillId="32" borderId="81" xfId="690" applyFont="1" applyFill="1" applyBorder="1" applyAlignment="1">
      <alignment horizontal="center" vertical="center"/>
    </xf>
    <xf numFmtId="0" fontId="104" fillId="33" borderId="51" xfId="690" applyFont="1" applyFill="1" applyBorder="1" applyAlignment="1">
      <alignment horizontal="left" vertical="center"/>
    </xf>
    <xf numFmtId="0" fontId="104" fillId="33" borderId="291" xfId="690" applyFont="1" applyFill="1" applyBorder="1" applyAlignment="1">
      <alignment horizontal="left" vertical="center"/>
    </xf>
    <xf numFmtId="0" fontId="99" fillId="33" borderId="53" xfId="690" applyFont="1" applyFill="1" applyBorder="1" applyAlignment="1">
      <alignment horizontal="left" vertical="center"/>
    </xf>
    <xf numFmtId="0" fontId="158" fillId="42" borderId="22" xfId="720" applyFont="1" applyFill="1" applyBorder="1" applyAlignment="1">
      <alignment horizontal="center" vertical="center" wrapText="1"/>
    </xf>
    <xf numFmtId="0" fontId="158" fillId="42" borderId="16" xfId="720" applyFont="1" applyFill="1" applyBorder="1" applyAlignment="1">
      <alignment horizontal="center" vertical="center" wrapText="1"/>
    </xf>
    <xf numFmtId="0" fontId="159" fillId="42" borderId="16" xfId="720" applyFont="1" applyFill="1" applyBorder="1" applyAlignment="1">
      <alignment horizontal="center" vertical="center" wrapText="1"/>
    </xf>
    <xf numFmtId="0" fontId="159" fillId="42" borderId="16" xfId="720" applyFont="1" applyFill="1" applyBorder="1" applyAlignment="1">
      <alignment horizontal="center" vertical="center"/>
    </xf>
    <xf numFmtId="0" fontId="159" fillId="42" borderId="17" xfId="720" applyFont="1" applyFill="1" applyBorder="1" applyAlignment="1">
      <alignment horizontal="center" vertical="center"/>
    </xf>
    <xf numFmtId="0" fontId="159" fillId="42" borderId="19" xfId="720" applyFont="1" applyFill="1" applyBorder="1" applyAlignment="1">
      <alignment horizontal="center" vertical="center" wrapText="1"/>
    </xf>
    <xf numFmtId="0" fontId="159" fillId="42" borderId="0" xfId="720" applyFont="1" applyFill="1" applyAlignment="1">
      <alignment horizontal="center" vertical="center" wrapText="1"/>
    </xf>
    <xf numFmtId="0" fontId="159" fillId="42" borderId="0" xfId="720" applyFont="1" applyFill="1" applyAlignment="1">
      <alignment horizontal="center" vertical="center"/>
    </xf>
    <xf numFmtId="0" fontId="159" fillId="42" borderId="18" xfId="720" applyFont="1" applyFill="1" applyBorder="1" applyAlignment="1">
      <alignment horizontal="center" vertical="center"/>
    </xf>
    <xf numFmtId="0" fontId="159" fillId="42" borderId="73" xfId="720" applyFont="1" applyFill="1" applyBorder="1" applyAlignment="1">
      <alignment horizontal="center" vertical="center" wrapText="1"/>
    </xf>
    <xf numFmtId="0" fontId="159" fillId="42" borderId="332" xfId="720" applyFont="1" applyFill="1" applyBorder="1" applyAlignment="1">
      <alignment horizontal="center" vertical="center" wrapText="1"/>
    </xf>
    <xf numFmtId="0" fontId="159" fillId="42" borderId="332" xfId="720" applyFont="1" applyFill="1" applyBorder="1" applyAlignment="1">
      <alignment horizontal="center" vertical="center"/>
    </xf>
    <xf numFmtId="0" fontId="159" fillId="42" borderId="364" xfId="720" applyFont="1" applyFill="1" applyBorder="1" applyAlignment="1">
      <alignment horizontal="center" vertical="center"/>
    </xf>
    <xf numFmtId="0" fontId="161" fillId="57" borderId="16" xfId="720" applyFont="1" applyFill="1" applyBorder="1" applyAlignment="1">
      <alignment vertical="center"/>
    </xf>
    <xf numFmtId="0" fontId="171" fillId="57" borderId="14" xfId="689" applyFont="1" applyFill="1" applyBorder="1" applyAlignment="1">
      <alignment vertical="center" wrapText="1"/>
    </xf>
    <xf numFmtId="0" fontId="171" fillId="57" borderId="14" xfId="689" applyFont="1" applyFill="1" applyBorder="1" applyAlignment="1">
      <alignment horizontal="left" vertical="center" wrapText="1"/>
    </xf>
    <xf numFmtId="0" fontId="169" fillId="41" borderId="26" xfId="720" applyFont="1" applyFill="1" applyBorder="1" applyAlignment="1">
      <alignment horizontal="center" vertical="center"/>
    </xf>
    <xf numFmtId="0" fontId="169" fillId="41" borderId="25" xfId="720" applyFont="1" applyFill="1" applyBorder="1" applyAlignment="1">
      <alignment horizontal="center" vertical="center"/>
    </xf>
    <xf numFmtId="0" fontId="169" fillId="41" borderId="24" xfId="720" applyFont="1" applyFill="1" applyBorder="1" applyAlignment="1">
      <alignment horizontal="center" vertical="center"/>
    </xf>
    <xf numFmtId="0" fontId="162" fillId="42" borderId="59" xfId="720" applyFont="1" applyFill="1" applyBorder="1" applyAlignment="1">
      <alignment horizontal="center" vertical="center" wrapText="1"/>
    </xf>
    <xf numFmtId="0" fontId="162" fillId="42" borderId="58" xfId="720" applyFont="1" applyFill="1" applyBorder="1" applyAlignment="1">
      <alignment horizontal="center" vertical="center" wrapText="1"/>
    </xf>
    <xf numFmtId="0" fontId="162" fillId="42" borderId="57" xfId="720" applyFont="1" applyFill="1" applyBorder="1" applyAlignment="1">
      <alignment horizontal="center" vertical="center" wrapText="1"/>
    </xf>
    <xf numFmtId="0" fontId="163" fillId="0" borderId="59" xfId="720" applyFont="1" applyBorder="1" applyAlignment="1" applyProtection="1">
      <alignment horizontal="center" vertical="center"/>
      <protection locked="0"/>
    </xf>
    <xf numFmtId="0" fontId="163" fillId="0" borderId="58" xfId="720" applyFont="1" applyBorder="1" applyAlignment="1" applyProtection="1">
      <alignment horizontal="center" vertical="center"/>
      <protection locked="0"/>
    </xf>
    <xf numFmtId="0" fontId="163" fillId="0" borderId="57" xfId="720" applyFont="1" applyBorder="1" applyAlignment="1" applyProtection="1">
      <alignment horizontal="center" vertical="center"/>
      <protection locked="0"/>
    </xf>
    <xf numFmtId="189" fontId="163" fillId="0" borderId="59" xfId="708" applyNumberFormat="1" applyFont="1" applyBorder="1" applyAlignment="1" applyProtection="1">
      <alignment horizontal="center" vertical="center" wrapText="1"/>
      <protection locked="0"/>
    </xf>
    <xf numFmtId="189" fontId="163" fillId="0" borderId="58" xfId="708" applyNumberFormat="1" applyFont="1" applyBorder="1" applyAlignment="1" applyProtection="1">
      <alignment horizontal="center" vertical="center" wrapText="1"/>
      <protection locked="0"/>
    </xf>
    <xf numFmtId="189" fontId="163" fillId="0" borderId="57" xfId="708" applyNumberFormat="1" applyFont="1" applyBorder="1" applyAlignment="1" applyProtection="1">
      <alignment horizontal="center" vertical="center" wrapText="1"/>
      <protection locked="0"/>
    </xf>
    <xf numFmtId="188" fontId="270" fillId="0" borderId="59" xfId="720" applyNumberFormat="1" applyFont="1" applyBorder="1" applyAlignment="1" applyProtection="1">
      <alignment horizontal="center" vertical="center"/>
      <protection locked="0"/>
    </xf>
    <xf numFmtId="188" fontId="270" fillId="0" borderId="58" xfId="720" applyNumberFormat="1" applyFont="1" applyBorder="1" applyAlignment="1" applyProtection="1">
      <alignment horizontal="center" vertical="center"/>
      <protection locked="0"/>
    </xf>
    <xf numFmtId="188" fontId="270" fillId="0" borderId="57" xfId="720" applyNumberFormat="1" applyFont="1" applyBorder="1" applyAlignment="1" applyProtection="1">
      <alignment horizontal="center" vertical="center"/>
      <protection locked="0"/>
    </xf>
    <xf numFmtId="0" fontId="163" fillId="57" borderId="0" xfId="720" applyFont="1" applyFill="1" applyAlignment="1">
      <alignment horizontal="center" vertical="top"/>
    </xf>
    <xf numFmtId="0" fontId="162" fillId="42" borderId="59" xfId="720" applyFont="1" applyFill="1" applyBorder="1" applyAlignment="1">
      <alignment horizontal="center" vertical="center"/>
    </xf>
    <xf numFmtId="0" fontId="162" fillId="42" borderId="58" xfId="720" applyFont="1" applyFill="1" applyBorder="1" applyAlignment="1">
      <alignment horizontal="center" vertical="center"/>
    </xf>
    <xf numFmtId="0" fontId="162" fillId="42" borderId="57" xfId="720" applyFont="1" applyFill="1" applyBorder="1" applyAlignment="1">
      <alignment horizontal="center" vertical="center"/>
    </xf>
    <xf numFmtId="0" fontId="163" fillId="0" borderId="59" xfId="720" applyFont="1" applyBorder="1" applyAlignment="1" applyProtection="1">
      <alignment horizontal="center" vertical="center" wrapText="1"/>
      <protection locked="0"/>
    </xf>
    <xf numFmtId="0" fontId="163" fillId="0" borderId="58" xfId="720" applyFont="1" applyBorder="1" applyAlignment="1" applyProtection="1">
      <alignment horizontal="center" vertical="center" wrapText="1"/>
      <protection locked="0"/>
    </xf>
    <xf numFmtId="0" fontId="163" fillId="0" borderId="57" xfId="720" applyFont="1" applyBorder="1" applyAlignment="1" applyProtection="1">
      <alignment horizontal="center" vertical="center" wrapText="1"/>
      <protection locked="0"/>
    </xf>
    <xf numFmtId="0" fontId="161" fillId="57" borderId="58" xfId="720" applyFont="1" applyFill="1" applyBorder="1" applyAlignment="1">
      <alignment horizontal="center"/>
    </xf>
    <xf numFmtId="0" fontId="161" fillId="57" borderId="16" xfId="720" applyFont="1" applyFill="1" applyBorder="1" applyAlignment="1">
      <alignment horizontal="center"/>
    </xf>
    <xf numFmtId="0" fontId="162" fillId="42" borderId="64" xfId="720" applyFont="1" applyFill="1" applyBorder="1" applyAlignment="1">
      <alignment horizontal="center" vertical="center"/>
    </xf>
    <xf numFmtId="0" fontId="162" fillId="42" borderId="80" xfId="720" applyFont="1" applyFill="1" applyBorder="1" applyAlignment="1">
      <alignment horizontal="center" vertical="center"/>
    </xf>
    <xf numFmtId="0" fontId="164" fillId="0" borderId="34" xfId="720" applyFont="1" applyBorder="1" applyAlignment="1">
      <alignment horizontal="center" vertical="center" wrapText="1"/>
    </xf>
    <xf numFmtId="0" fontId="164" fillId="0" borderId="32" xfId="720" applyFont="1" applyBorder="1" applyAlignment="1">
      <alignment horizontal="center" vertical="center" wrapText="1"/>
    </xf>
    <xf numFmtId="0" fontId="164" fillId="0" borderId="35" xfId="720" applyFont="1" applyBorder="1" applyAlignment="1">
      <alignment horizontal="center" vertical="center" wrapText="1"/>
    </xf>
    <xf numFmtId="10" fontId="165" fillId="0" borderId="22" xfId="720" applyNumberFormat="1" applyFont="1" applyBorder="1" applyAlignment="1">
      <alignment horizontal="center" vertical="center"/>
    </xf>
    <xf numFmtId="10" fontId="165" fillId="0" borderId="17" xfId="720" applyNumberFormat="1" applyFont="1" applyBorder="1" applyAlignment="1">
      <alignment horizontal="center" vertical="center"/>
    </xf>
    <xf numFmtId="10" fontId="165" fillId="0" borderId="19" xfId="720" applyNumberFormat="1" applyFont="1" applyBorder="1" applyAlignment="1">
      <alignment horizontal="center" vertical="center"/>
    </xf>
    <xf numFmtId="10" fontId="165" fillId="0" borderId="18" xfId="720" applyNumberFormat="1" applyFont="1" applyBorder="1" applyAlignment="1">
      <alignment horizontal="center" vertical="center"/>
    </xf>
    <xf numFmtId="10" fontId="165" fillId="0" borderId="73" xfId="720" applyNumberFormat="1" applyFont="1" applyBorder="1" applyAlignment="1">
      <alignment horizontal="center" vertical="center"/>
    </xf>
    <xf numFmtId="10" fontId="165" fillId="0" borderId="364" xfId="720" applyNumberFormat="1" applyFont="1" applyBorder="1" applyAlignment="1">
      <alignment horizontal="center" vertical="center"/>
    </xf>
    <xf numFmtId="0" fontId="165" fillId="0" borderId="60" xfId="720" applyFont="1" applyBorder="1" applyAlignment="1">
      <alignment horizontal="center" vertical="center"/>
    </xf>
    <xf numFmtId="0" fontId="165" fillId="0" borderId="53" xfId="720" applyFont="1" applyBorder="1" applyAlignment="1">
      <alignment horizontal="center" vertical="center"/>
    </xf>
    <xf numFmtId="0" fontId="161" fillId="57" borderId="332" xfId="720" applyFont="1" applyFill="1" applyBorder="1" applyAlignment="1">
      <alignment horizontal="center"/>
    </xf>
    <xf numFmtId="0" fontId="165" fillId="40" borderId="305" xfId="720" applyFont="1" applyFill="1" applyBorder="1" applyAlignment="1">
      <alignment horizontal="center" vertical="center"/>
    </xf>
    <xf numFmtId="0" fontId="165" fillId="40" borderId="333" xfId="720" applyFont="1" applyFill="1" applyBorder="1" applyAlignment="1">
      <alignment horizontal="center" vertical="center"/>
    </xf>
    <xf numFmtId="0" fontId="165" fillId="40" borderId="16" xfId="720" applyFont="1" applyFill="1" applyBorder="1" applyAlignment="1">
      <alignment horizontal="center" vertical="center"/>
    </xf>
    <xf numFmtId="0" fontId="165" fillId="40" borderId="75" xfId="720" applyFont="1" applyFill="1" applyBorder="1" applyAlignment="1">
      <alignment horizontal="center" vertical="center"/>
    </xf>
    <xf numFmtId="0" fontId="171" fillId="57" borderId="14" xfId="689" applyFont="1" applyFill="1" applyBorder="1" applyAlignment="1">
      <alignment horizontal="left" vertical="top" wrapText="1"/>
    </xf>
    <xf numFmtId="0" fontId="169" fillId="41" borderId="334" xfId="720" applyFont="1" applyFill="1" applyBorder="1" applyAlignment="1">
      <alignment horizontal="center" vertical="center"/>
    </xf>
    <xf numFmtId="0" fontId="169" fillId="41" borderId="335" xfId="720" applyFont="1" applyFill="1" applyBorder="1" applyAlignment="1">
      <alignment horizontal="center" vertical="center"/>
    </xf>
    <xf numFmtId="0" fontId="169" fillId="41" borderId="336" xfId="720" applyFont="1" applyFill="1" applyBorder="1" applyAlignment="1">
      <alignment horizontal="center" vertical="center"/>
    </xf>
    <xf numFmtId="0" fontId="169" fillId="41" borderId="337" xfId="720" applyFont="1" applyFill="1" applyBorder="1" applyAlignment="1">
      <alignment horizontal="center" vertical="center"/>
    </xf>
    <xf numFmtId="0" fontId="169" fillId="41" borderId="338" xfId="720" applyFont="1" applyFill="1" applyBorder="1" applyAlignment="1">
      <alignment horizontal="center" vertical="center"/>
    </xf>
    <xf numFmtId="0" fontId="169" fillId="41" borderId="339" xfId="720" applyFont="1" applyFill="1" applyBorder="1" applyAlignment="1">
      <alignment horizontal="center" vertical="center"/>
    </xf>
    <xf numFmtId="0" fontId="169" fillId="41" borderId="22" xfId="720" applyFont="1" applyFill="1" applyBorder="1" applyAlignment="1">
      <alignment horizontal="center" vertical="center"/>
    </xf>
    <xf numFmtId="0" fontId="169" fillId="41" borderId="16" xfId="720" applyFont="1" applyFill="1" applyBorder="1" applyAlignment="1">
      <alignment horizontal="center" vertical="center"/>
    </xf>
    <xf numFmtId="0" fontId="169" fillId="41" borderId="17" xfId="720" applyFont="1" applyFill="1" applyBorder="1" applyAlignment="1">
      <alignment horizontal="center" vertical="center"/>
    </xf>
    <xf numFmtId="0" fontId="169" fillId="41" borderId="59" xfId="720" applyFont="1" applyFill="1" applyBorder="1" applyAlignment="1">
      <alignment horizontal="center" vertical="center"/>
    </xf>
    <xf numFmtId="0" fontId="169" fillId="41" borderId="58" xfId="720" applyFont="1" applyFill="1" applyBorder="1" applyAlignment="1">
      <alignment horizontal="center" vertical="center"/>
    </xf>
    <xf numFmtId="0" fontId="169" fillId="41" borderId="76" xfId="720" applyFont="1" applyFill="1" applyBorder="1" applyAlignment="1">
      <alignment horizontal="center" vertical="center"/>
    </xf>
    <xf numFmtId="0" fontId="156" fillId="36" borderId="73" xfId="720" applyFont="1" applyFill="1" applyBorder="1" applyAlignment="1">
      <alignment horizontal="center" vertical="center"/>
    </xf>
    <xf numFmtId="0" fontId="156" fillId="36" borderId="332" xfId="720" applyFont="1" applyFill="1" applyBorder="1" applyAlignment="1">
      <alignment horizontal="center" vertical="center"/>
    </xf>
    <xf numFmtId="0" fontId="156" fillId="36" borderId="364" xfId="720" applyFont="1" applyFill="1" applyBorder="1" applyAlignment="1">
      <alignment horizontal="center" vertical="center"/>
    </xf>
    <xf numFmtId="2" fontId="156" fillId="57" borderId="22" xfId="720" applyNumberFormat="1" applyFont="1" applyFill="1" applyBorder="1" applyAlignment="1">
      <alignment horizontal="right" vertical="center"/>
    </xf>
    <xf numFmtId="2" fontId="156" fillId="57" borderId="16" xfId="720" applyNumberFormat="1" applyFont="1" applyFill="1" applyBorder="1" applyAlignment="1">
      <alignment horizontal="right" vertical="center"/>
    </xf>
    <xf numFmtId="2" fontId="156" fillId="57" borderId="19" xfId="720" applyNumberFormat="1" applyFont="1" applyFill="1" applyBorder="1" applyAlignment="1">
      <alignment horizontal="right" vertical="center"/>
    </xf>
    <xf numFmtId="2" fontId="156" fillId="57" borderId="0" xfId="720" applyNumberFormat="1" applyFont="1" applyFill="1" applyAlignment="1">
      <alignment horizontal="right" vertical="center"/>
    </xf>
    <xf numFmtId="2" fontId="156" fillId="57" borderId="73" xfId="720" applyNumberFormat="1" applyFont="1" applyFill="1" applyBorder="1" applyAlignment="1">
      <alignment horizontal="right" vertical="center"/>
    </xf>
    <xf numFmtId="2" fontId="156" fillId="57" borderId="332" xfId="720" applyNumberFormat="1" applyFont="1" applyFill="1" applyBorder="1" applyAlignment="1">
      <alignment horizontal="right" vertical="center"/>
    </xf>
    <xf numFmtId="2" fontId="156" fillId="57" borderId="75" xfId="720" applyNumberFormat="1" applyFont="1" applyFill="1" applyBorder="1" applyAlignment="1">
      <alignment horizontal="left" vertical="center"/>
    </xf>
    <xf numFmtId="2" fontId="156" fillId="57" borderId="10" xfId="720" applyNumberFormat="1" applyFont="1" applyFill="1" applyBorder="1" applyAlignment="1">
      <alignment horizontal="left" vertical="center"/>
    </xf>
    <xf numFmtId="2" fontId="156" fillId="57" borderId="349" xfId="720" applyNumberFormat="1" applyFont="1" applyFill="1" applyBorder="1" applyAlignment="1">
      <alignment horizontal="left" vertical="center"/>
    </xf>
    <xf numFmtId="0" fontId="164" fillId="0" borderId="79" xfId="720" applyFont="1" applyBorder="1" applyAlignment="1">
      <alignment horizontal="left" vertical="center" wrapText="1"/>
    </xf>
    <xf numFmtId="0" fontId="164" fillId="0" borderId="32" xfId="720" applyFont="1" applyBorder="1" applyAlignment="1">
      <alignment horizontal="left" vertical="center" wrapText="1"/>
    </xf>
    <xf numFmtId="0" fontId="164" fillId="0" borderId="35" xfId="720" applyFont="1" applyBorder="1" applyAlignment="1">
      <alignment horizontal="left" vertical="center" wrapText="1"/>
    </xf>
    <xf numFmtId="0" fontId="165" fillId="0" borderId="55" xfId="720" applyFont="1" applyBorder="1" applyAlignment="1">
      <alignment horizontal="center" vertical="center"/>
    </xf>
    <xf numFmtId="0" fontId="165" fillId="0" borderId="51" xfId="720" applyFont="1" applyBorder="1" applyAlignment="1">
      <alignment horizontal="center" vertical="center"/>
    </xf>
    <xf numFmtId="0" fontId="166" fillId="42" borderId="83" xfId="720" applyFont="1" applyFill="1" applyBorder="1" applyAlignment="1">
      <alignment horizontal="center" vertical="center" textRotation="90"/>
    </xf>
    <xf numFmtId="0" fontId="166" fillId="42" borderId="82" xfId="720" applyFont="1" applyFill="1" applyBorder="1" applyAlignment="1">
      <alignment horizontal="center" vertical="center" textRotation="90"/>
    </xf>
    <xf numFmtId="0" fontId="166" fillId="42" borderId="81" xfId="720" applyFont="1" applyFill="1" applyBorder="1" applyAlignment="1">
      <alignment horizontal="center" vertical="center" textRotation="90"/>
    </xf>
    <xf numFmtId="0" fontId="162" fillId="42" borderId="63" xfId="720" applyFont="1" applyFill="1" applyBorder="1" applyAlignment="1">
      <alignment horizontal="center" vertical="center"/>
    </xf>
    <xf numFmtId="0" fontId="162" fillId="42" borderId="25" xfId="720" applyFont="1" applyFill="1" applyBorder="1" applyAlignment="1">
      <alignment horizontal="center" vertical="center"/>
    </xf>
    <xf numFmtId="0" fontId="164" fillId="0" borderId="36" xfId="720" applyFont="1" applyBorder="1" applyAlignment="1">
      <alignment horizontal="center" vertical="center" wrapText="1"/>
    </xf>
    <xf numFmtId="0" fontId="164" fillId="0" borderId="14" xfId="720" applyFont="1" applyBorder="1" applyAlignment="1">
      <alignment horizontal="center" vertical="center" wrapText="1"/>
    </xf>
    <xf numFmtId="0" fontId="164" fillId="0" borderId="37" xfId="720" applyFont="1" applyBorder="1" applyAlignment="1">
      <alignment horizontal="center" vertical="center" wrapText="1"/>
    </xf>
    <xf numFmtId="0" fontId="164" fillId="0" borderId="24" xfId="720" applyFont="1" applyBorder="1" applyAlignment="1">
      <alignment horizontal="left" vertical="center" wrapText="1"/>
    </xf>
    <xf numFmtId="0" fontId="164" fillId="0" borderId="14" xfId="720" applyFont="1" applyBorder="1" applyAlignment="1">
      <alignment horizontal="left" vertical="center" wrapText="1"/>
    </xf>
    <xf numFmtId="0" fontId="164" fillId="0" borderId="37" xfId="720" applyFont="1" applyBorder="1" applyAlignment="1">
      <alignment horizontal="left" vertical="center" wrapText="1"/>
    </xf>
    <xf numFmtId="0" fontId="165" fillId="0" borderId="62" xfId="720" applyFont="1" applyBorder="1" applyAlignment="1">
      <alignment horizontal="center" vertical="center"/>
    </xf>
    <xf numFmtId="0" fontId="165" fillId="0" borderId="52" xfId="720" applyFont="1" applyBorder="1" applyAlignment="1">
      <alignment horizontal="center" vertical="center"/>
    </xf>
    <xf numFmtId="2" fontId="165" fillId="0" borderId="62" xfId="720" applyNumberFormat="1" applyFont="1" applyBorder="1" applyAlignment="1">
      <alignment horizontal="center" vertical="center"/>
    </xf>
    <xf numFmtId="2" fontId="165" fillId="0" borderId="52" xfId="720" applyNumberFormat="1" applyFont="1" applyBorder="1" applyAlignment="1">
      <alignment horizontal="center" vertical="center"/>
    </xf>
    <xf numFmtId="0" fontId="162" fillId="42" borderId="61" xfId="720" applyFont="1" applyFill="1" applyBorder="1" applyAlignment="1">
      <alignment horizontal="center" vertical="center"/>
    </xf>
    <xf numFmtId="0" fontId="162" fillId="42" borderId="70" xfId="720" applyFont="1" applyFill="1" applyBorder="1" applyAlignment="1">
      <alignment horizontal="center" vertical="center"/>
    </xf>
    <xf numFmtId="0" fontId="164" fillId="0" borderId="38" xfId="720" applyFont="1" applyBorder="1" applyAlignment="1">
      <alignment horizontal="center" vertical="center" wrapText="1"/>
    </xf>
    <xf numFmtId="0" fontId="164" fillId="0" borderId="33" xfId="720" applyFont="1" applyBorder="1" applyAlignment="1">
      <alignment horizontal="center" vertical="center" wrapText="1"/>
    </xf>
    <xf numFmtId="0" fontId="164" fillId="0" borderId="39" xfId="720" applyFont="1" applyBorder="1" applyAlignment="1">
      <alignment horizontal="center" vertical="center" wrapText="1"/>
    </xf>
    <xf numFmtId="0" fontId="164" fillId="0" borderId="69" xfId="720" applyFont="1" applyBorder="1" applyAlignment="1">
      <alignment horizontal="left" vertical="center" wrapText="1"/>
    </xf>
    <xf numFmtId="0" fontId="164" fillId="0" borderId="33" xfId="720" applyFont="1" applyBorder="1" applyAlignment="1">
      <alignment horizontal="left" vertical="center" wrapText="1"/>
    </xf>
    <xf numFmtId="0" fontId="164" fillId="0" borderId="39" xfId="720" applyFont="1" applyBorder="1" applyAlignment="1">
      <alignment horizontal="left" vertical="center" wrapText="1"/>
    </xf>
    <xf numFmtId="0" fontId="169" fillId="41" borderId="72" xfId="720" applyFont="1" applyFill="1" applyBorder="1" applyAlignment="1">
      <alignment horizontal="center" vertical="center" wrapText="1"/>
    </xf>
    <xf numFmtId="0" fontId="169" fillId="41" borderId="21" xfId="720" applyFont="1" applyFill="1" applyBorder="1" applyAlignment="1">
      <alignment horizontal="center" vertical="center" wrapText="1"/>
    </xf>
    <xf numFmtId="0" fontId="169" fillId="41" borderId="26" xfId="720" applyFont="1" applyFill="1" applyBorder="1" applyAlignment="1">
      <alignment horizontal="center" vertical="center" wrapText="1"/>
    </xf>
    <xf numFmtId="0" fontId="169" fillId="41" borderId="24" xfId="720" applyFont="1" applyFill="1" applyBorder="1" applyAlignment="1">
      <alignment horizontal="center" vertical="center" wrapText="1"/>
    </xf>
    <xf numFmtId="0" fontId="182" fillId="40" borderId="59" xfId="720" applyFont="1" applyFill="1" applyBorder="1" applyAlignment="1">
      <alignment horizontal="right" vertical="center" wrapText="1"/>
    </xf>
    <xf numFmtId="0" fontId="182" fillId="40" borderId="58" xfId="720" applyFont="1" applyFill="1" applyBorder="1" applyAlignment="1">
      <alignment horizontal="right" vertical="center" wrapText="1"/>
    </xf>
    <xf numFmtId="0" fontId="167" fillId="26" borderId="58" xfId="720" applyFont="1" applyFill="1" applyBorder="1" applyAlignment="1" applyProtection="1">
      <alignment horizontal="left" vertical="center" wrapText="1"/>
      <protection locked="0"/>
    </xf>
    <xf numFmtId="0" fontId="167" fillId="26" borderId="57" xfId="720" applyFont="1" applyFill="1" applyBorder="1" applyAlignment="1" applyProtection="1">
      <alignment horizontal="left" vertical="center" wrapText="1"/>
      <protection locked="0"/>
    </xf>
    <xf numFmtId="0" fontId="161" fillId="57" borderId="14" xfId="720" applyFont="1" applyFill="1" applyBorder="1" applyAlignment="1">
      <alignment horizontal="left" vertical="center" wrapText="1"/>
    </xf>
    <xf numFmtId="0" fontId="181" fillId="57" borderId="0" xfId="689" applyFont="1" applyFill="1" applyAlignment="1">
      <alignment horizontal="center"/>
    </xf>
    <xf numFmtId="0" fontId="170" fillId="57" borderId="14" xfId="720" applyFont="1" applyFill="1" applyBorder="1" applyAlignment="1">
      <alignment horizontal="left" vertical="center" wrapText="1"/>
    </xf>
    <xf numFmtId="0" fontId="170" fillId="57" borderId="14" xfId="720" applyFont="1" applyFill="1" applyBorder="1" applyAlignment="1">
      <alignment horizontal="left" vertical="center"/>
    </xf>
    <xf numFmtId="0" fontId="171" fillId="57" borderId="33" xfId="689" applyFont="1" applyFill="1" applyBorder="1" applyAlignment="1">
      <alignment horizontal="left" vertical="center" wrapText="1"/>
    </xf>
    <xf numFmtId="0" fontId="171" fillId="57" borderId="33" xfId="689" applyFont="1" applyFill="1" applyBorder="1" applyAlignment="1">
      <alignment vertical="center" wrapText="1"/>
    </xf>
    <xf numFmtId="0" fontId="171" fillId="57" borderId="0" xfId="689" applyFont="1" applyFill="1" applyAlignment="1">
      <alignment horizontal="center" vertical="top"/>
    </xf>
    <xf numFmtId="0" fontId="183" fillId="40" borderId="59" xfId="720" applyFont="1" applyFill="1" applyBorder="1" applyAlignment="1">
      <alignment horizontal="center" vertical="center" wrapText="1"/>
    </xf>
    <xf numFmtId="0" fontId="183" fillId="40" borderId="58" xfId="720" applyFont="1" applyFill="1" applyBorder="1" applyAlignment="1">
      <alignment horizontal="center" vertical="center" wrapText="1"/>
    </xf>
    <xf numFmtId="0" fontId="183" fillId="40" borderId="57" xfId="720" applyFont="1" applyFill="1" applyBorder="1" applyAlignment="1">
      <alignment horizontal="center" vertical="center" wrapText="1"/>
    </xf>
    <xf numFmtId="173" fontId="183" fillId="40" borderId="59" xfId="709" applyNumberFormat="1" applyFont="1" applyFill="1" applyBorder="1" applyAlignment="1" applyProtection="1">
      <alignment horizontal="center" vertical="distributed" wrapText="1"/>
    </xf>
    <xf numFmtId="173" fontId="184" fillId="40" borderId="58" xfId="720" applyNumberFormat="1" applyFont="1" applyFill="1" applyBorder="1" applyAlignment="1">
      <alignment horizontal="center" vertical="distributed" wrapText="1"/>
    </xf>
    <xf numFmtId="173" fontId="184" fillId="40" borderId="57" xfId="720" applyNumberFormat="1" applyFont="1" applyFill="1" applyBorder="1" applyAlignment="1">
      <alignment horizontal="center" vertical="distributed" wrapText="1"/>
    </xf>
    <xf numFmtId="0" fontId="224" fillId="71" borderId="14" xfId="700" applyFont="1" applyFill="1" applyBorder="1" applyAlignment="1">
      <alignment horizontal="center" vertical="center" wrapText="1"/>
    </xf>
    <xf numFmtId="0" fontId="224" fillId="71" borderId="14" xfId="700" applyFont="1" applyFill="1" applyBorder="1" applyAlignment="1">
      <alignment horizontal="center" vertical="center"/>
    </xf>
    <xf numFmtId="0" fontId="225" fillId="26" borderId="14" xfId="700" applyFont="1" applyFill="1" applyBorder="1" applyAlignment="1" applyProtection="1">
      <alignment horizontal="left" vertical="top" wrapText="1"/>
      <protection locked="0"/>
    </xf>
    <xf numFmtId="0" fontId="224" fillId="71" borderId="14" xfId="5" applyFont="1" applyFill="1" applyBorder="1" applyAlignment="1" applyProtection="1">
      <alignment horizontal="center" vertical="center" wrapText="1"/>
      <protection locked="0"/>
    </xf>
    <xf numFmtId="0" fontId="211" fillId="0" borderId="14" xfId="5" applyFont="1" applyBorder="1" applyAlignment="1" applyProtection="1">
      <alignment horizontal="center" vertical="center" wrapText="1"/>
      <protection locked="0"/>
    </xf>
    <xf numFmtId="0" fontId="212" fillId="0" borderId="14" xfId="5" applyFont="1" applyBorder="1" applyAlignment="1" applyProtection="1">
      <alignment horizontal="center" vertical="center"/>
      <protection locked="0"/>
    </xf>
    <xf numFmtId="15" fontId="213" fillId="42" borderId="14" xfId="5" applyNumberFormat="1" applyFont="1" applyFill="1" applyBorder="1" applyAlignment="1" applyProtection="1">
      <alignment horizontal="left" vertical="center" wrapText="1"/>
      <protection locked="0"/>
    </xf>
    <xf numFmtId="0" fontId="214" fillId="0" borderId="14" xfId="5" applyFont="1" applyBorder="1" applyAlignment="1" applyProtection="1">
      <alignment horizontal="center" vertical="center" wrapText="1"/>
      <protection locked="0"/>
    </xf>
    <xf numFmtId="0" fontId="215" fillId="0" borderId="14" xfId="5" applyFont="1" applyBorder="1" applyAlignment="1" applyProtection="1">
      <alignment horizontal="center" vertical="center" wrapText="1"/>
      <protection locked="0"/>
    </xf>
    <xf numFmtId="0" fontId="212" fillId="0" borderId="26" xfId="5" applyFont="1" applyBorder="1" applyAlignment="1" applyProtection="1">
      <alignment horizontal="center" vertical="center"/>
      <protection locked="0"/>
    </xf>
    <xf numFmtId="0" fontId="212" fillId="0" borderId="24" xfId="5" applyFont="1" applyBorder="1" applyAlignment="1" applyProtection="1">
      <alignment horizontal="center" vertical="center"/>
      <protection locked="0"/>
    </xf>
    <xf numFmtId="0" fontId="219" fillId="36" borderId="14" xfId="700" applyFont="1" applyFill="1" applyBorder="1" applyAlignment="1" applyProtection="1">
      <alignment horizontal="center" vertical="center" wrapText="1"/>
      <protection locked="0"/>
    </xf>
    <xf numFmtId="0" fontId="211" fillId="0" borderId="14" xfId="700" applyFont="1" applyBorder="1" applyAlignment="1" applyProtection="1">
      <alignment horizontal="left" vertical="center" wrapText="1"/>
      <protection locked="0"/>
    </xf>
    <xf numFmtId="0" fontId="195" fillId="67" borderId="84" xfId="702" applyFont="1" applyFill="1" applyBorder="1" applyAlignment="1">
      <alignment horizontal="center" vertical="center" wrapText="1"/>
    </xf>
    <xf numFmtId="0" fontId="195" fillId="67" borderId="346" xfId="702" applyFont="1" applyFill="1" applyBorder="1" applyAlignment="1">
      <alignment horizontal="center" vertical="center" wrapText="1"/>
    </xf>
    <xf numFmtId="0" fontId="204" fillId="65" borderId="0" xfId="702" applyFont="1" applyFill="1" applyAlignment="1">
      <alignment horizontal="center" vertical="center" wrapText="1"/>
    </xf>
    <xf numFmtId="0" fontId="193" fillId="64" borderId="0" xfId="702" applyFont="1" applyFill="1" applyAlignment="1">
      <alignment horizontal="center" vertical="center" wrapText="1"/>
    </xf>
    <xf numFmtId="0" fontId="194" fillId="66" borderId="0" xfId="702" applyFont="1" applyFill="1" applyAlignment="1">
      <alignment horizontal="center" vertical="center"/>
    </xf>
    <xf numFmtId="0" fontId="196" fillId="67" borderId="346" xfId="702" applyFont="1" applyFill="1" applyBorder="1" applyAlignment="1">
      <alignment horizontal="center" vertical="center" wrapText="1"/>
    </xf>
    <xf numFmtId="0" fontId="196" fillId="67" borderId="347" xfId="702" applyFont="1" applyFill="1" applyBorder="1" applyAlignment="1">
      <alignment horizontal="center" vertical="center" wrapText="1"/>
    </xf>
    <xf numFmtId="0" fontId="195" fillId="72" borderId="84" xfId="702" applyFont="1" applyFill="1" applyBorder="1" applyAlignment="1">
      <alignment horizontal="center" vertical="center" wrapText="1"/>
    </xf>
    <xf numFmtId="0" fontId="195" fillId="72" borderId="346" xfId="702" applyFont="1" applyFill="1" applyBorder="1" applyAlignment="1">
      <alignment horizontal="center" vertical="center" wrapText="1"/>
    </xf>
    <xf numFmtId="0" fontId="196" fillId="72" borderId="346" xfId="702" applyFont="1" applyFill="1" applyBorder="1" applyAlignment="1">
      <alignment horizontal="center" vertical="center" wrapText="1"/>
    </xf>
    <xf numFmtId="0" fontId="195" fillId="68" borderId="99" xfId="702" applyFont="1" applyFill="1" applyBorder="1" applyAlignment="1">
      <alignment horizontal="center" vertical="center" wrapText="1"/>
    </xf>
    <xf numFmtId="0" fontId="195" fillId="68" borderId="96" xfId="702" applyFont="1" applyFill="1" applyBorder="1" applyAlignment="1">
      <alignment horizontal="center" vertical="center" wrapText="1"/>
    </xf>
    <xf numFmtId="0" fontId="195" fillId="68" borderId="93" xfId="702" applyFont="1" applyFill="1" applyBorder="1" applyAlignment="1">
      <alignment horizontal="center" vertical="center" wrapText="1"/>
    </xf>
    <xf numFmtId="0" fontId="195" fillId="68" borderId="90" xfId="702" applyFont="1" applyFill="1" applyBorder="1" applyAlignment="1">
      <alignment horizontal="center" vertical="center" wrapText="1"/>
    </xf>
    <xf numFmtId="0" fontId="195" fillId="68" borderId="94" xfId="702" applyFont="1" applyFill="1" applyBorder="1" applyAlignment="1">
      <alignment horizontal="center" vertical="center" wrapText="1"/>
    </xf>
    <xf numFmtId="0" fontId="195" fillId="68" borderId="91" xfId="702" applyFont="1" applyFill="1" applyBorder="1" applyAlignment="1">
      <alignment horizontal="center" vertical="center" wrapText="1"/>
    </xf>
    <xf numFmtId="0" fontId="196" fillId="68" borderId="93" xfId="702" applyFont="1" applyFill="1" applyBorder="1" applyAlignment="1">
      <alignment horizontal="center" vertical="center" wrapText="1"/>
    </xf>
    <xf numFmtId="0" fontId="196" fillId="68" borderId="90" xfId="702" applyFont="1" applyFill="1" applyBorder="1" applyAlignment="1">
      <alignment horizontal="center" vertical="center" wrapText="1"/>
    </xf>
    <xf numFmtId="0" fontId="195" fillId="72" borderId="93" xfId="702" applyFont="1" applyFill="1" applyBorder="1" applyAlignment="1">
      <alignment horizontal="center" vertical="center" wrapText="1"/>
    </xf>
    <xf numFmtId="0" fontId="195" fillId="72" borderId="90" xfId="702" applyFont="1" applyFill="1" applyBorder="1" applyAlignment="1">
      <alignment horizontal="center" vertical="center" wrapText="1"/>
    </xf>
    <xf numFmtId="0" fontId="195" fillId="72" borderId="94" xfId="702" applyFont="1" applyFill="1" applyBorder="1" applyAlignment="1">
      <alignment horizontal="center" vertical="center" wrapText="1"/>
    </xf>
    <xf numFmtId="0" fontId="195" fillId="72" borderId="91" xfId="702" applyFont="1" applyFill="1" applyBorder="1" applyAlignment="1">
      <alignment horizontal="center" vertical="center" wrapText="1"/>
    </xf>
    <xf numFmtId="2" fontId="199" fillId="0" borderId="0" xfId="702" applyNumberFormat="1" applyFont="1" applyAlignment="1">
      <alignment horizontal="center" vertical="top"/>
    </xf>
    <xf numFmtId="0" fontId="195" fillId="67" borderId="347" xfId="702" applyFont="1" applyFill="1" applyBorder="1" applyAlignment="1">
      <alignment horizontal="center" vertical="center" wrapText="1"/>
    </xf>
    <xf numFmtId="0" fontId="196" fillId="72" borderId="93" xfId="702" applyFont="1" applyFill="1" applyBorder="1" applyAlignment="1">
      <alignment horizontal="center" vertical="center" wrapText="1"/>
    </xf>
    <xf numFmtId="0" fontId="196" fillId="72" borderId="90" xfId="702" applyFont="1" applyFill="1" applyBorder="1" applyAlignment="1">
      <alignment horizontal="center" vertical="center" wrapText="1"/>
    </xf>
    <xf numFmtId="0" fontId="228" fillId="73" borderId="36" xfId="753" applyFont="1" applyFill="1" applyBorder="1" applyAlignment="1">
      <alignment horizontal="left" vertical="top" wrapText="1"/>
    </xf>
    <xf numFmtId="0" fontId="228" fillId="73" borderId="14" xfId="753" applyFont="1" applyFill="1" applyBorder="1" applyAlignment="1">
      <alignment horizontal="left" vertical="top" wrapText="1"/>
    </xf>
    <xf numFmtId="0" fontId="228" fillId="73" borderId="37" xfId="753" applyFont="1" applyFill="1" applyBorder="1" applyAlignment="1">
      <alignment horizontal="left" vertical="top" wrapText="1"/>
    </xf>
    <xf numFmtId="0" fontId="124" fillId="35" borderId="36" xfId="669" applyFont="1" applyFill="1" applyBorder="1" applyAlignment="1">
      <alignment horizontal="center" vertical="center" wrapText="1"/>
    </xf>
    <xf numFmtId="0" fontId="124" fillId="35" borderId="14" xfId="669" applyFont="1" applyFill="1" applyBorder="1" applyAlignment="1">
      <alignment horizontal="center" vertical="center" wrapText="1"/>
    </xf>
    <xf numFmtId="0" fontId="124" fillId="35" borderId="37" xfId="669" applyFont="1" applyFill="1" applyBorder="1" applyAlignment="1">
      <alignment horizontal="center" vertical="center" wrapText="1"/>
    </xf>
    <xf numFmtId="0" fontId="228" fillId="66" borderId="36" xfId="753" applyFont="1" applyFill="1" applyBorder="1" applyAlignment="1">
      <alignment horizontal="left" vertical="top" wrapText="1"/>
    </xf>
    <xf numFmtId="0" fontId="228" fillId="66" borderId="14" xfId="753" applyFont="1" applyFill="1" applyBorder="1" applyAlignment="1">
      <alignment horizontal="left" vertical="top" wrapText="1"/>
    </xf>
    <xf numFmtId="0" fontId="228" fillId="66" borderId="37" xfId="753" applyFont="1" applyFill="1" applyBorder="1" applyAlignment="1">
      <alignment horizontal="left" vertical="top" wrapText="1"/>
    </xf>
    <xf numFmtId="0" fontId="100" fillId="43" borderId="13" xfId="669" applyFont="1" applyFill="1" applyBorder="1" applyAlignment="1">
      <alignment horizontal="center" vertical="center" wrapText="1"/>
    </xf>
    <xf numFmtId="0" fontId="100" fillId="43" borderId="0" xfId="669" applyFont="1" applyFill="1" applyAlignment="1">
      <alignment horizontal="center" vertical="center" wrapText="1"/>
    </xf>
    <xf numFmtId="0" fontId="100" fillId="43" borderId="374" xfId="669" applyFont="1" applyFill="1" applyBorder="1" applyAlignment="1">
      <alignment horizontal="center" vertical="center" wrapText="1"/>
    </xf>
    <xf numFmtId="0" fontId="100" fillId="43" borderId="19" xfId="669" applyFont="1" applyFill="1" applyBorder="1" applyAlignment="1">
      <alignment horizontal="center" vertical="center" wrapText="1"/>
    </xf>
    <xf numFmtId="0" fontId="100" fillId="43" borderId="10" xfId="669" applyFont="1" applyFill="1" applyBorder="1" applyAlignment="1">
      <alignment horizontal="center" vertical="center" wrapText="1"/>
    </xf>
    <xf numFmtId="0" fontId="228" fillId="74" borderId="36" xfId="753" applyFont="1" applyFill="1" applyBorder="1" applyAlignment="1">
      <alignment horizontal="left" vertical="top" wrapText="1"/>
    </xf>
    <xf numFmtId="0" fontId="228" fillId="74" borderId="14" xfId="753" applyFont="1" applyFill="1" applyBorder="1" applyAlignment="1">
      <alignment horizontal="left" vertical="top" wrapText="1"/>
    </xf>
    <xf numFmtId="0" fontId="228" fillId="74" borderId="37" xfId="753" applyFont="1" applyFill="1" applyBorder="1" applyAlignment="1">
      <alignment horizontal="left" vertical="top" wrapText="1"/>
    </xf>
    <xf numFmtId="0" fontId="235" fillId="26" borderId="36" xfId="753" applyFont="1" applyFill="1" applyBorder="1" applyAlignment="1">
      <alignment horizontal="left" vertical="center" wrapText="1"/>
    </xf>
    <xf numFmtId="0" fontId="229" fillId="26" borderId="14" xfId="753" applyFont="1" applyFill="1" applyBorder="1" applyAlignment="1">
      <alignment horizontal="left" vertical="center" wrapText="1"/>
    </xf>
    <xf numFmtId="0" fontId="229" fillId="26" borderId="37" xfId="753" applyFont="1" applyFill="1" applyBorder="1" applyAlignment="1">
      <alignment horizontal="left" vertical="center" wrapText="1"/>
    </xf>
    <xf numFmtId="0" fontId="228" fillId="75" borderId="36" xfId="753" applyFont="1" applyFill="1" applyBorder="1" applyAlignment="1">
      <alignment horizontal="left" vertical="top" wrapText="1"/>
    </xf>
    <xf numFmtId="0" fontId="228" fillId="75" borderId="14" xfId="753" applyFont="1" applyFill="1" applyBorder="1" applyAlignment="1">
      <alignment horizontal="left" vertical="top" wrapText="1"/>
    </xf>
    <xf numFmtId="0" fontId="228" fillId="75" borderId="37" xfId="753" applyFont="1" applyFill="1" applyBorder="1" applyAlignment="1">
      <alignment horizontal="left" vertical="top" wrapText="1"/>
    </xf>
    <xf numFmtId="0" fontId="228" fillId="31" borderId="36" xfId="753" applyFont="1" applyFill="1" applyBorder="1" applyAlignment="1">
      <alignment horizontal="left" vertical="top" wrapText="1"/>
    </xf>
    <xf numFmtId="0" fontId="228" fillId="31" borderId="14" xfId="753" applyFont="1" applyFill="1" applyBorder="1" applyAlignment="1">
      <alignment horizontal="left" vertical="top" wrapText="1"/>
    </xf>
    <xf numFmtId="0" fontId="228" fillId="31" borderId="37" xfId="753" applyFont="1" applyFill="1" applyBorder="1" applyAlignment="1">
      <alignment horizontal="left" vertical="top" wrapText="1"/>
    </xf>
    <xf numFmtId="0" fontId="228" fillId="77" borderId="19" xfId="753" applyFont="1" applyFill="1" applyBorder="1" applyAlignment="1">
      <alignment horizontal="left" vertical="top" wrapText="1"/>
    </xf>
    <xf numFmtId="0" fontId="228" fillId="77" borderId="0" xfId="753" applyFont="1" applyFill="1" applyAlignment="1">
      <alignment horizontal="left" vertical="top" wrapText="1"/>
    </xf>
    <xf numFmtId="0" fontId="228" fillId="77" borderId="18" xfId="753" applyFont="1" applyFill="1" applyBorder="1" applyAlignment="1">
      <alignment horizontal="left" vertical="top" wrapText="1"/>
    </xf>
    <xf numFmtId="0" fontId="233" fillId="73" borderId="63" xfId="753" applyFont="1" applyFill="1" applyBorder="1" applyAlignment="1">
      <alignment horizontal="left" vertical="top" wrapText="1"/>
    </xf>
    <xf numFmtId="0" fontId="233" fillId="73" borderId="25" xfId="753" applyFont="1" applyFill="1" applyBorder="1" applyAlignment="1">
      <alignment horizontal="left" vertical="top" wrapText="1"/>
    </xf>
    <xf numFmtId="0" fontId="233" fillId="73" borderId="62" xfId="753" applyFont="1" applyFill="1" applyBorder="1" applyAlignment="1">
      <alignment horizontal="left" vertical="top" wrapText="1"/>
    </xf>
    <xf numFmtId="0" fontId="209" fillId="26" borderId="63" xfId="753" applyFont="1" applyFill="1" applyBorder="1" applyAlignment="1">
      <alignment horizontal="center" vertical="center" wrapText="1"/>
    </xf>
    <xf numFmtId="0" fontId="209" fillId="26" borderId="25" xfId="753" applyFont="1" applyFill="1" applyBorder="1" applyAlignment="1">
      <alignment horizontal="center" vertical="center" wrapText="1"/>
    </xf>
    <xf numFmtId="0" fontId="209" fillId="26" borderId="62" xfId="753" applyFont="1" applyFill="1" applyBorder="1" applyAlignment="1">
      <alignment horizontal="center" vertical="center" wrapText="1"/>
    </xf>
    <xf numFmtId="0" fontId="103" fillId="0" borderId="19" xfId="669" applyFont="1" applyBorder="1" applyAlignment="1">
      <alignment horizontal="center" vertical="center" wrapText="1"/>
    </xf>
    <xf numFmtId="0" fontId="103" fillId="0" borderId="0" xfId="669" applyFont="1" applyAlignment="1">
      <alignment horizontal="center" vertical="center" wrapText="1"/>
    </xf>
    <xf numFmtId="0" fontId="103" fillId="0" borderId="374" xfId="669" applyFont="1" applyBorder="1" applyAlignment="1">
      <alignment horizontal="center" vertical="center" wrapText="1"/>
    </xf>
    <xf numFmtId="0" fontId="228" fillId="71" borderId="293" xfId="753" applyFont="1" applyFill="1" applyBorder="1" applyAlignment="1">
      <alignment horizontal="left" vertical="top" wrapText="1"/>
    </xf>
    <xf numFmtId="0" fontId="228" fillId="71" borderId="12" xfId="753" applyFont="1" applyFill="1" applyBorder="1" applyAlignment="1">
      <alignment horizontal="left" vertical="top" wrapText="1"/>
    </xf>
    <xf numFmtId="0" fontId="228" fillId="71" borderId="294" xfId="753" applyFont="1" applyFill="1" applyBorder="1" applyAlignment="1">
      <alignment horizontal="left" vertical="top" wrapText="1"/>
    </xf>
    <xf numFmtId="0" fontId="263" fillId="61" borderId="13" xfId="753" applyFont="1" applyFill="1" applyBorder="1" applyAlignment="1">
      <alignment horizontal="center" vertical="center" wrapText="1"/>
    </xf>
    <xf numFmtId="0" fontId="263" fillId="61" borderId="0" xfId="753" applyFont="1" applyFill="1" applyAlignment="1">
      <alignment horizontal="center" vertical="center" wrapText="1"/>
    </xf>
    <xf numFmtId="0" fontId="263" fillId="61" borderId="374" xfId="753" applyFont="1" applyFill="1" applyBorder="1" applyAlignment="1">
      <alignment horizontal="center" vertical="center" wrapText="1"/>
    </xf>
    <xf numFmtId="0" fontId="230" fillId="26" borderId="376" xfId="753" applyFont="1" applyFill="1" applyBorder="1" applyAlignment="1">
      <alignment horizontal="center" vertical="center" wrapText="1"/>
    </xf>
    <xf numFmtId="0" fontId="230" fillId="26" borderId="0" xfId="753" applyFont="1" applyFill="1" applyAlignment="1">
      <alignment horizontal="center" vertical="center" wrapText="1"/>
    </xf>
    <xf numFmtId="0" fontId="230" fillId="26" borderId="374" xfId="753" applyFont="1" applyFill="1" applyBorder="1" applyAlignment="1">
      <alignment horizontal="center" vertical="center" wrapText="1"/>
    </xf>
    <xf numFmtId="0" fontId="228" fillId="76" borderId="293" xfId="753" applyFont="1" applyFill="1" applyBorder="1" applyAlignment="1">
      <alignment horizontal="left" vertical="top" wrapText="1"/>
    </xf>
    <xf numFmtId="0" fontId="228" fillId="76" borderId="12" xfId="753" applyFont="1" applyFill="1" applyBorder="1" applyAlignment="1">
      <alignment horizontal="left" vertical="top" wrapText="1"/>
    </xf>
    <xf numFmtId="0" fontId="228" fillId="76" borderId="294" xfId="753" applyFont="1" applyFill="1" applyBorder="1" applyAlignment="1">
      <alignment horizontal="left" vertical="top" wrapText="1"/>
    </xf>
    <xf numFmtId="0" fontId="130" fillId="0" borderId="72" xfId="0" applyFont="1" applyBorder="1" applyAlignment="1">
      <alignment horizontal="center" vertical="center" wrapText="1" readingOrder="1"/>
    </xf>
    <xf numFmtId="0" fontId="130" fillId="0" borderId="21" xfId="0" applyFont="1" applyBorder="1" applyAlignment="1">
      <alignment horizontal="center" vertical="center" wrapText="1" readingOrder="1"/>
    </xf>
    <xf numFmtId="0" fontId="244" fillId="0" borderId="72" xfId="0" applyFont="1" applyBorder="1" applyAlignment="1">
      <alignment horizontal="center" vertical="center"/>
    </xf>
    <xf numFmtId="0" fontId="244" fillId="0" borderId="21" xfId="0" applyFont="1" applyBorder="1" applyAlignment="1">
      <alignment horizontal="center" vertical="center"/>
    </xf>
    <xf numFmtId="0" fontId="242" fillId="0" borderId="0" xfId="0" applyFont="1" applyAlignment="1">
      <alignment horizontal="center" vertical="center" wrapText="1"/>
    </xf>
    <xf numFmtId="0" fontId="130" fillId="61" borderId="72" xfId="0" applyFont="1" applyFill="1" applyBorder="1" applyAlignment="1">
      <alignment horizontal="center" vertical="center" wrapText="1" readingOrder="1"/>
    </xf>
    <xf numFmtId="0" fontId="130" fillId="61" borderId="21" xfId="0" applyFont="1" applyFill="1" applyBorder="1" applyAlignment="1">
      <alignment horizontal="center" vertical="center" wrapText="1" readingOrder="1"/>
    </xf>
    <xf numFmtId="0" fontId="236" fillId="78" borderId="59" xfId="0" applyFont="1" applyFill="1" applyBorder="1" applyAlignment="1">
      <alignment horizontal="center" vertical="center"/>
    </xf>
    <xf numFmtId="0" fontId="236" fillId="78" borderId="58" xfId="0" applyFont="1" applyFill="1" applyBorder="1" applyAlignment="1">
      <alignment horizontal="center" vertical="center"/>
    </xf>
    <xf numFmtId="0" fontId="236" fillId="78" borderId="57" xfId="0" applyFont="1" applyFill="1" applyBorder="1" applyAlignment="1">
      <alignment horizontal="center" vertical="center"/>
    </xf>
    <xf numFmtId="0" fontId="110" fillId="78" borderId="64" xfId="0" applyFont="1" applyFill="1" applyBorder="1" applyAlignment="1">
      <alignment horizontal="center" vertical="center"/>
    </xf>
    <xf numFmtId="0" fontId="110" fillId="78" borderId="358" xfId="0" applyFont="1" applyFill="1" applyBorder="1" applyAlignment="1">
      <alignment horizontal="center" vertical="center"/>
    </xf>
    <xf numFmtId="0" fontId="110" fillId="78" borderId="80" xfId="0" applyFont="1" applyFill="1" applyBorder="1" applyAlignment="1">
      <alignment horizontal="center" vertical="center"/>
    </xf>
    <xf numFmtId="0" fontId="110" fillId="78" borderId="83" xfId="0" applyFont="1" applyFill="1" applyBorder="1" applyAlignment="1">
      <alignment horizontal="center" vertical="center"/>
    </xf>
    <xf numFmtId="0" fontId="110" fillId="78" borderId="365" xfId="0" applyFont="1" applyFill="1" applyBorder="1" applyAlignment="1">
      <alignment horizontal="center" vertical="center"/>
    </xf>
    <xf numFmtId="167" fontId="110" fillId="78" borderId="372" xfId="1" applyNumberFormat="1" applyFont="1" applyFill="1" applyBorder="1" applyAlignment="1">
      <alignment horizontal="center" vertical="center" wrapText="1"/>
    </xf>
    <xf numFmtId="167" fontId="110" fillId="78" borderId="373" xfId="1" applyNumberFormat="1" applyFont="1" applyFill="1" applyBorder="1" applyAlignment="1">
      <alignment horizontal="center" vertical="center" wrapText="1"/>
    </xf>
    <xf numFmtId="0" fontId="110" fillId="78" borderId="371" xfId="0" applyFont="1" applyFill="1" applyBorder="1" applyAlignment="1">
      <alignment horizontal="center" vertical="center"/>
    </xf>
    <xf numFmtId="0" fontId="110" fillId="78" borderId="55" xfId="0" applyFont="1" applyFill="1" applyBorder="1" applyAlignment="1">
      <alignment horizontal="center" vertical="center"/>
    </xf>
    <xf numFmtId="0" fontId="118" fillId="32" borderId="100" xfId="669" applyFont="1" applyFill="1" applyBorder="1" applyAlignment="1">
      <alignment horizontal="center" vertical="center"/>
    </xf>
    <xf numFmtId="0" fontId="118" fillId="32" borderId="58" xfId="669" applyFont="1" applyFill="1" applyBorder="1" applyAlignment="1">
      <alignment horizontal="center" vertical="center"/>
    </xf>
    <xf numFmtId="180" fontId="105" fillId="0" borderId="298" xfId="669" applyNumberFormat="1" applyFont="1" applyBorder="1" applyAlignment="1">
      <alignment horizontal="center" vertical="center"/>
    </xf>
    <xf numFmtId="180" fontId="105" fillId="0" borderId="323" xfId="669" applyNumberFormat="1" applyFont="1" applyBorder="1" applyAlignment="1">
      <alignment horizontal="center" vertical="center"/>
    </xf>
    <xf numFmtId="0" fontId="125" fillId="32" borderId="63" xfId="669" applyFont="1" applyFill="1" applyBorder="1" applyAlignment="1">
      <alignment horizontal="center" vertical="center" wrapText="1"/>
    </xf>
    <xf numFmtId="0" fontId="125" fillId="32" borderId="62" xfId="669" applyFont="1" applyFill="1" applyBorder="1" applyAlignment="1">
      <alignment horizontal="center" vertical="center" wrapText="1"/>
    </xf>
    <xf numFmtId="0" fontId="125" fillId="32" borderId="64" xfId="669" applyFont="1" applyFill="1" applyBorder="1" applyAlignment="1">
      <alignment horizontal="center" vertical="center" wrapText="1"/>
    </xf>
    <xf numFmtId="0" fontId="125" fillId="32" borderId="55" xfId="669" applyFont="1" applyFill="1" applyBorder="1" applyAlignment="1">
      <alignment horizontal="center" vertical="center" wrapText="1"/>
    </xf>
    <xf numFmtId="176" fontId="104" fillId="0" borderId="87" xfId="674" applyNumberFormat="1" applyFont="1" applyBorder="1" applyAlignment="1" applyProtection="1">
      <alignment horizontal="center" vertical="center"/>
    </xf>
    <xf numFmtId="176" fontId="104" fillId="0" borderId="86" xfId="674" applyNumberFormat="1" applyFont="1" applyBorder="1" applyAlignment="1" applyProtection="1">
      <alignment horizontal="center" vertical="center"/>
    </xf>
    <xf numFmtId="0" fontId="118" fillId="32" borderId="59" xfId="669" applyFont="1" applyFill="1" applyBorder="1" applyAlignment="1">
      <alignment horizontal="center" vertical="center"/>
    </xf>
    <xf numFmtId="0" fontId="125" fillId="32" borderId="64" xfId="669" applyFont="1" applyFill="1" applyBorder="1" applyAlignment="1">
      <alignment horizontal="left" vertical="center" wrapText="1"/>
    </xf>
    <xf numFmtId="0" fontId="125" fillId="32" borderId="80" xfId="669" applyFont="1" applyFill="1" applyBorder="1" applyAlignment="1">
      <alignment horizontal="left" vertical="center" wrapText="1"/>
    </xf>
    <xf numFmtId="0" fontId="125" fillId="32" borderId="55" xfId="669" applyFont="1" applyFill="1" applyBorder="1" applyAlignment="1">
      <alignment horizontal="left" vertical="center" wrapText="1"/>
    </xf>
    <xf numFmtId="0" fontId="106" fillId="32" borderId="311" xfId="669" applyFont="1" applyFill="1" applyBorder="1" applyAlignment="1">
      <alignment horizontal="center" vertical="center"/>
    </xf>
    <xf numFmtId="0" fontId="106" fillId="32" borderId="312" xfId="669" applyFont="1" applyFill="1" applyBorder="1" applyAlignment="1">
      <alignment horizontal="center" vertical="center"/>
    </xf>
    <xf numFmtId="0" fontId="106" fillId="32" borderId="313" xfId="669" applyFont="1" applyFill="1" applyBorder="1" applyAlignment="1">
      <alignment horizontal="center" vertical="center"/>
    </xf>
    <xf numFmtId="0" fontId="125" fillId="32" borderId="61" xfId="669" applyFont="1" applyFill="1" applyBorder="1" applyAlignment="1">
      <alignment horizontal="left" vertical="center" wrapText="1"/>
    </xf>
    <xf numFmtId="0" fontId="125" fillId="32" borderId="70" xfId="669" applyFont="1" applyFill="1" applyBorder="1" applyAlignment="1">
      <alignment horizontal="left" vertical="center" wrapText="1"/>
    </xf>
    <xf numFmtId="0" fontId="125" fillId="32" borderId="60" xfId="669" applyFont="1" applyFill="1" applyBorder="1" applyAlignment="1">
      <alignment horizontal="left" vertical="center" wrapText="1"/>
    </xf>
    <xf numFmtId="0" fontId="125" fillId="32" borderId="63" xfId="669" applyFont="1" applyFill="1" applyBorder="1" applyAlignment="1">
      <alignment horizontal="left" vertical="center" wrapText="1"/>
    </xf>
    <xf numFmtId="0" fontId="125" fillId="32" borderId="25" xfId="669" applyFont="1" applyFill="1" applyBorder="1" applyAlignment="1">
      <alignment horizontal="left" vertical="center" wrapText="1"/>
    </xf>
    <xf numFmtId="0" fontId="125" fillId="32" borderId="62" xfId="669" applyFont="1" applyFill="1" applyBorder="1" applyAlignment="1">
      <alignment horizontal="left" vertical="center" wrapText="1"/>
    </xf>
    <xf numFmtId="0" fontId="106" fillId="32" borderId="16" xfId="669" applyFont="1" applyFill="1" applyBorder="1" applyAlignment="1">
      <alignment horizontal="center" vertical="center"/>
    </xf>
    <xf numFmtId="173" fontId="104" fillId="0" borderId="267" xfId="673" applyNumberFormat="1" applyFont="1" applyBorder="1" applyAlignment="1" applyProtection="1">
      <alignment horizontal="center" vertical="center"/>
    </xf>
    <xf numFmtId="173" fontId="104" fillId="0" borderId="286" xfId="673" applyNumberFormat="1" applyFont="1" applyBorder="1" applyAlignment="1" applyProtection="1">
      <alignment horizontal="center" vertical="center"/>
    </xf>
    <xf numFmtId="180" fontId="104" fillId="0" borderId="298" xfId="669" applyNumberFormat="1" applyFont="1" applyBorder="1" applyAlignment="1">
      <alignment horizontal="center" vertical="center"/>
    </xf>
    <xf numFmtId="0" fontId="125" fillId="32" borderId="61" xfId="669" applyFont="1" applyFill="1" applyBorder="1" applyAlignment="1">
      <alignment horizontal="center" vertical="center" wrapText="1"/>
    </xf>
    <xf numFmtId="0" fontId="125" fillId="32" borderId="60" xfId="669" applyFont="1" applyFill="1" applyBorder="1" applyAlignment="1">
      <alignment horizontal="center" vertical="center" wrapText="1"/>
    </xf>
    <xf numFmtId="176" fontId="104" fillId="0" borderId="110" xfId="674" applyNumberFormat="1" applyFont="1" applyBorder="1" applyAlignment="1" applyProtection="1">
      <alignment horizontal="center" vertical="center"/>
    </xf>
    <xf numFmtId="176" fontId="104" fillId="0" borderId="287" xfId="674" applyNumberFormat="1" applyFont="1" applyBorder="1" applyAlignment="1" applyProtection="1">
      <alignment horizontal="center" vertical="center"/>
    </xf>
    <xf numFmtId="0" fontId="104" fillId="0" borderId="289" xfId="669" applyFont="1" applyBorder="1" applyAlignment="1">
      <alignment horizontal="center" vertical="center"/>
    </xf>
    <xf numFmtId="0" fontId="104" fillId="0" borderId="87" xfId="669" applyFont="1" applyBorder="1" applyAlignment="1">
      <alignment horizontal="center" vertical="center"/>
    </xf>
    <xf numFmtId="0" fontId="104" fillId="0" borderId="87" xfId="673" applyNumberFormat="1" applyFont="1" applyBorder="1" applyAlignment="1" applyProtection="1">
      <alignment horizontal="center" vertical="center"/>
    </xf>
    <xf numFmtId="0" fontId="104" fillId="0" borderId="298" xfId="673" applyNumberFormat="1" applyFont="1" applyBorder="1" applyAlignment="1" applyProtection="1">
      <alignment horizontal="center" vertical="center"/>
    </xf>
    <xf numFmtId="0" fontId="125" fillId="32" borderId="52" xfId="669" applyFont="1" applyFill="1" applyBorder="1" applyAlignment="1">
      <alignment horizontal="center" vertical="center" wrapText="1"/>
    </xf>
    <xf numFmtId="0" fontId="125" fillId="32" borderId="53" xfId="669" applyFont="1" applyFill="1" applyBorder="1" applyAlignment="1">
      <alignment horizontal="center" vertical="center" wrapText="1"/>
    </xf>
    <xf numFmtId="0" fontId="108" fillId="32" borderId="33" xfId="669" applyFont="1" applyFill="1" applyBorder="1">
      <alignment vertical="center"/>
    </xf>
    <xf numFmtId="0" fontId="108" fillId="32" borderId="39" xfId="669" applyFont="1" applyFill="1" applyBorder="1">
      <alignment vertical="center"/>
    </xf>
    <xf numFmtId="0" fontId="103" fillId="0" borderId="14" xfId="669" applyFont="1" applyBorder="1">
      <alignment vertical="center"/>
    </xf>
    <xf numFmtId="0" fontId="103" fillId="0" borderId="37" xfId="669" applyFont="1" applyBorder="1">
      <alignment vertical="center"/>
    </xf>
    <xf numFmtId="0" fontId="106" fillId="32" borderId="22" xfId="669" applyFont="1" applyFill="1" applyBorder="1" applyAlignment="1">
      <alignment horizontal="center" vertical="center"/>
    </xf>
    <xf numFmtId="180" fontId="104" fillId="0" borderId="323" xfId="669" applyNumberFormat="1" applyFont="1" applyBorder="1" applyAlignment="1">
      <alignment horizontal="center" vertical="center"/>
    </xf>
    <xf numFmtId="0" fontId="125" fillId="32" borderId="51" xfId="669" applyFont="1" applyFill="1" applyBorder="1" applyAlignment="1">
      <alignment horizontal="center" vertical="center" wrapText="1"/>
    </xf>
    <xf numFmtId="0" fontId="106" fillId="32" borderId="17" xfId="669" applyFont="1" applyFill="1" applyBorder="1" applyAlignment="1">
      <alignment horizontal="center" vertical="center"/>
    </xf>
    <xf numFmtId="0" fontId="106" fillId="32" borderId="22" xfId="669" applyFont="1" applyFill="1" applyBorder="1" applyAlignment="1">
      <alignment horizontal="center" vertical="center" wrapText="1"/>
    </xf>
    <xf numFmtId="0" fontId="106" fillId="32" borderId="19" xfId="669" applyFont="1" applyFill="1" applyBorder="1" applyAlignment="1">
      <alignment horizontal="center" vertical="center" wrapText="1"/>
    </xf>
    <xf numFmtId="176" fontId="104" fillId="0" borderId="289" xfId="674" applyNumberFormat="1" applyFont="1" applyBorder="1" applyAlignment="1" applyProtection="1">
      <alignment horizontal="center" vertical="center"/>
    </xf>
    <xf numFmtId="176" fontId="104" fillId="0" borderId="297" xfId="674" applyNumberFormat="1" applyFont="1" applyBorder="1" applyAlignment="1" applyProtection="1">
      <alignment horizontal="center" vertical="center"/>
    </xf>
    <xf numFmtId="0" fontId="106" fillId="32" borderId="17" xfId="669" applyFont="1" applyFill="1" applyBorder="1" applyAlignment="1">
      <alignment horizontal="center" vertical="center" wrapText="1"/>
    </xf>
    <xf numFmtId="0" fontId="106" fillId="32" borderId="73" xfId="669" applyFont="1" applyFill="1" applyBorder="1" applyAlignment="1">
      <alignment horizontal="center" vertical="center" wrapText="1"/>
    </xf>
    <xf numFmtId="0" fontId="106" fillId="32" borderId="74" xfId="669" applyFont="1" applyFill="1" applyBorder="1" applyAlignment="1">
      <alignment horizontal="center" vertical="center" wrapText="1"/>
    </xf>
    <xf numFmtId="0" fontId="103" fillId="0" borderId="32" xfId="669" applyFont="1" applyBorder="1">
      <alignment vertical="center"/>
    </xf>
    <xf numFmtId="0" fontId="103" fillId="0" borderId="35" xfId="669" applyFont="1" applyBorder="1">
      <alignment vertical="center"/>
    </xf>
    <xf numFmtId="0" fontId="134" fillId="35" borderId="19" xfId="669" applyFont="1" applyFill="1" applyBorder="1" applyAlignment="1">
      <alignment horizontal="center" vertical="center"/>
    </xf>
    <xf numFmtId="0" fontId="134" fillId="35" borderId="0" xfId="669" applyFont="1" applyFill="1" applyAlignment="1">
      <alignment horizontal="center" vertical="center"/>
    </xf>
    <xf numFmtId="9" fontId="104" fillId="0" borderId="289" xfId="673" applyFont="1" applyBorder="1" applyAlignment="1">
      <alignment horizontal="center" vertical="center"/>
      <protection locked="0"/>
    </xf>
    <xf numFmtId="9" fontId="104" fillId="0" borderId="322" xfId="673" applyFont="1" applyBorder="1" applyAlignment="1">
      <alignment horizontal="center" vertical="center"/>
      <protection locked="0"/>
    </xf>
    <xf numFmtId="9" fontId="104" fillId="0" borderId="87" xfId="673" applyFont="1" applyBorder="1" applyAlignment="1">
      <alignment horizontal="center" vertical="center"/>
      <protection locked="0"/>
    </xf>
    <xf numFmtId="9" fontId="104" fillId="0" borderId="86" xfId="673" applyFont="1" applyBorder="1" applyAlignment="1">
      <alignment horizontal="center" vertical="center"/>
      <protection locked="0"/>
    </xf>
    <xf numFmtId="0" fontId="118" fillId="32" borderId="57" xfId="669" applyFont="1" applyFill="1" applyBorder="1" applyAlignment="1">
      <alignment horizontal="center" vertical="center"/>
    </xf>
    <xf numFmtId="176" fontId="104" fillId="0" borderId="87" xfId="674" applyNumberFormat="1" applyFont="1" applyBorder="1" applyAlignment="1">
      <alignment horizontal="center" vertical="center"/>
      <protection locked="0"/>
    </xf>
    <xf numFmtId="176" fontId="104" fillId="0" borderId="86" xfId="674" applyNumberFormat="1" applyFont="1" applyBorder="1" applyAlignment="1">
      <alignment horizontal="center" vertical="center"/>
      <protection locked="0"/>
    </xf>
    <xf numFmtId="176" fontId="104" fillId="0" borderId="289" xfId="674" applyNumberFormat="1" applyFont="1" applyBorder="1" applyAlignment="1">
      <alignment horizontal="center" vertical="center"/>
      <protection locked="0"/>
    </xf>
    <xf numFmtId="176" fontId="104" fillId="0" borderId="322" xfId="674" applyNumberFormat="1" applyFont="1" applyBorder="1" applyAlignment="1">
      <alignment horizontal="center" vertical="center"/>
      <protection locked="0"/>
    </xf>
    <xf numFmtId="0" fontId="109" fillId="55" borderId="59" xfId="669" applyFont="1" applyFill="1" applyBorder="1" applyAlignment="1">
      <alignment horizontal="center" vertical="center"/>
    </xf>
    <xf numFmtId="0" fontId="109" fillId="55" borderId="58" xfId="669" applyFont="1" applyFill="1" applyBorder="1" applyAlignment="1">
      <alignment horizontal="center" vertical="center"/>
    </xf>
    <xf numFmtId="0" fontId="109" fillId="55" borderId="57" xfId="669" applyFont="1" applyFill="1" applyBorder="1" applyAlignment="1">
      <alignment horizontal="center" vertical="center"/>
    </xf>
    <xf numFmtId="0" fontId="99" fillId="33" borderId="34" xfId="669" applyFont="1" applyFill="1" applyBorder="1" applyAlignment="1">
      <alignment horizontal="center" vertical="center" wrapText="1"/>
    </xf>
    <xf numFmtId="0" fontId="99" fillId="33" borderId="80" xfId="669" applyFont="1" applyFill="1" applyBorder="1" applyAlignment="1">
      <alignment horizontal="center" vertical="center" wrapText="1"/>
    </xf>
    <xf numFmtId="0" fontId="99" fillId="33" borderId="35" xfId="669" applyFont="1" applyFill="1" applyBorder="1" applyAlignment="1">
      <alignment horizontal="center" vertical="center" wrapText="1"/>
    </xf>
    <xf numFmtId="0" fontId="121" fillId="0" borderId="16" xfId="669" applyFont="1" applyBorder="1" applyAlignment="1">
      <alignment horizontal="left" vertical="center" wrapText="1"/>
    </xf>
    <xf numFmtId="0" fontId="121" fillId="0" borderId="17" xfId="669" applyFont="1" applyBorder="1" applyAlignment="1">
      <alignment horizontal="left" vertical="center" wrapText="1"/>
    </xf>
    <xf numFmtId="0" fontId="121" fillId="0" borderId="0" xfId="669" applyFont="1" applyAlignment="1">
      <alignment horizontal="left" vertical="center" wrapText="1"/>
    </xf>
    <xf numFmtId="0" fontId="121" fillId="0" borderId="18" xfId="669" applyFont="1" applyBorder="1" applyAlignment="1">
      <alignment horizontal="left" vertical="center" wrapText="1"/>
    </xf>
    <xf numFmtId="0" fontId="121" fillId="0" borderId="332" xfId="669" applyFont="1" applyBorder="1" applyAlignment="1">
      <alignment horizontal="left" vertical="center" wrapText="1"/>
    </xf>
    <xf numFmtId="0" fontId="121" fillId="0" borderId="74" xfId="669" applyFont="1" applyBorder="1" applyAlignment="1">
      <alignment horizontal="left" vertical="center" wrapText="1"/>
    </xf>
    <xf numFmtId="0" fontId="118" fillId="58" borderId="0" xfId="669" applyFont="1" applyFill="1" applyAlignment="1">
      <alignment horizontal="center" vertical="center"/>
    </xf>
    <xf numFmtId="0" fontId="99" fillId="33" borderId="64" xfId="669" applyFont="1" applyFill="1" applyBorder="1" applyAlignment="1">
      <alignment horizontal="center" vertical="center" wrapText="1"/>
    </xf>
    <xf numFmtId="0" fontId="99" fillId="33" borderId="63" xfId="669" applyFont="1" applyFill="1" applyBorder="1" applyAlignment="1">
      <alignment horizontal="center" vertical="center" wrapText="1"/>
    </xf>
    <xf numFmtId="0" fontId="99" fillId="33" borderId="79" xfId="669" applyFont="1" applyFill="1" applyBorder="1" applyAlignment="1">
      <alignment horizontal="center" vertical="center" wrapText="1"/>
    </xf>
    <xf numFmtId="0" fontId="99" fillId="33" borderId="56" xfId="669" applyFont="1" applyFill="1" applyBorder="1" applyAlignment="1">
      <alignment horizontal="center" vertical="center" wrapText="1"/>
    </xf>
    <xf numFmtId="0" fontId="99" fillId="33" borderId="37" xfId="669" applyFont="1" applyFill="1" applyBorder="1" applyAlignment="1">
      <alignment horizontal="center" vertical="center" wrapText="1"/>
    </xf>
    <xf numFmtId="0" fontId="99" fillId="33" borderId="32" xfId="669" applyFont="1" applyFill="1" applyBorder="1" applyAlignment="1">
      <alignment horizontal="center" vertical="center" wrapText="1"/>
    </xf>
    <xf numFmtId="0" fontId="99" fillId="33" borderId="14" xfId="669" applyFont="1" applyFill="1" applyBorder="1" applyAlignment="1">
      <alignment horizontal="center" vertical="center" wrapText="1"/>
    </xf>
    <xf numFmtId="0" fontId="99" fillId="33" borderId="36" xfId="669" applyFont="1" applyFill="1" applyBorder="1" applyAlignment="1">
      <alignment horizontal="center" vertical="center" wrapText="1"/>
    </xf>
    <xf numFmtId="0" fontId="109" fillId="35" borderId="83" xfId="669" applyFont="1" applyFill="1" applyBorder="1" applyAlignment="1">
      <alignment horizontal="center" vertical="center" wrapText="1"/>
    </xf>
    <xf numFmtId="0" fontId="109" fillId="35" borderId="82" xfId="669" applyFont="1" applyFill="1" applyBorder="1" applyAlignment="1">
      <alignment horizontal="center" vertical="center" wrapText="1"/>
    </xf>
    <xf numFmtId="0" fontId="109" fillId="35" borderId="81" xfId="669" applyFont="1" applyFill="1" applyBorder="1" applyAlignment="1">
      <alignment horizontal="center" vertical="center" wrapText="1"/>
    </xf>
    <xf numFmtId="0" fontId="124" fillId="35" borderId="325" xfId="669" applyFont="1" applyFill="1" applyBorder="1" applyAlignment="1">
      <alignment horizontal="center" vertical="center"/>
    </xf>
    <xf numFmtId="0" fontId="124" fillId="35" borderId="326" xfId="669" applyFont="1" applyFill="1" applyBorder="1" applyAlignment="1">
      <alignment horizontal="center" vertical="center"/>
    </xf>
    <xf numFmtId="0" fontId="124" fillId="35" borderId="340" xfId="669" applyFont="1" applyFill="1" applyBorder="1" applyAlignment="1">
      <alignment horizontal="center" vertical="center"/>
    </xf>
    <xf numFmtId="0" fontId="124" fillId="35" borderId="341" xfId="669" applyFont="1" applyFill="1" applyBorder="1" applyAlignment="1">
      <alignment horizontal="center" vertical="center"/>
    </xf>
    <xf numFmtId="0" fontId="124" fillId="35" borderId="342" xfId="669" applyFont="1" applyFill="1" applyBorder="1" applyAlignment="1">
      <alignment horizontal="center" vertical="center"/>
    </xf>
    <xf numFmtId="170" fontId="118" fillId="35" borderId="51" xfId="669" applyNumberFormat="1" applyFont="1" applyFill="1" applyBorder="1" applyAlignment="1">
      <alignment horizontal="center" vertical="center"/>
    </xf>
    <xf numFmtId="0" fontId="118" fillId="35" borderId="59" xfId="669" applyFont="1" applyFill="1" applyBorder="1" applyAlignment="1">
      <alignment horizontal="center" vertical="center"/>
    </xf>
    <xf numFmtId="0" fontId="118" fillId="35" borderId="58" xfId="669" applyFont="1" applyFill="1" applyBorder="1" applyAlignment="1">
      <alignment horizontal="center" vertical="center"/>
    </xf>
    <xf numFmtId="0" fontId="118" fillId="35" borderId="57" xfId="669" applyFont="1" applyFill="1" applyBorder="1" applyAlignment="1">
      <alignment horizontal="center" vertical="center"/>
    </xf>
    <xf numFmtId="164" fontId="138" fillId="35" borderId="22" xfId="670" applyFont="1" applyFill="1" applyBorder="1" applyAlignment="1">
      <alignment horizontal="center" vertical="center"/>
      <protection locked="0"/>
    </xf>
    <xf numFmtId="164" fontId="138" fillId="35" borderId="16" xfId="670" applyFont="1" applyFill="1" applyBorder="1" applyAlignment="1">
      <alignment horizontal="center" vertical="center"/>
      <protection locked="0"/>
    </xf>
    <xf numFmtId="164" fontId="138" fillId="35" borderId="17" xfId="670" applyFont="1" applyFill="1" applyBorder="1" applyAlignment="1">
      <alignment horizontal="center" vertical="center"/>
      <protection locked="0"/>
    </xf>
    <xf numFmtId="164" fontId="138" fillId="35" borderId="73" xfId="670" applyFont="1" applyFill="1" applyBorder="1" applyAlignment="1">
      <alignment horizontal="center" vertical="center"/>
      <protection locked="0"/>
    </xf>
    <xf numFmtId="164" fontId="138" fillId="35" borderId="332" xfId="670" applyFont="1" applyFill="1" applyBorder="1" applyAlignment="1">
      <alignment horizontal="center" vertical="center"/>
      <protection locked="0"/>
    </xf>
    <xf numFmtId="164" fontId="138" fillId="35" borderId="74" xfId="670" applyFont="1" applyFill="1" applyBorder="1" applyAlignment="1">
      <alignment horizontal="center" vertical="center"/>
      <protection locked="0"/>
    </xf>
    <xf numFmtId="0" fontId="122" fillId="0" borderId="32" xfId="669" applyFont="1" applyBorder="1" applyAlignment="1">
      <alignment horizontal="center" vertical="top"/>
    </xf>
    <xf numFmtId="0" fontId="122" fillId="0" borderId="35" xfId="669" applyFont="1" applyBorder="1" applyAlignment="1">
      <alignment horizontal="center" vertical="top"/>
    </xf>
    <xf numFmtId="177" fontId="105" fillId="0" borderId="0" xfId="669" applyNumberFormat="1" applyFont="1" applyAlignment="1">
      <alignment horizontal="left" vertical="top"/>
    </xf>
    <xf numFmtId="0" fontId="122" fillId="0" borderId="14" xfId="669" applyFont="1" applyBorder="1" applyAlignment="1">
      <alignment horizontal="center" vertical="top"/>
    </xf>
    <xf numFmtId="0" fontId="122" fillId="0" borderId="37" xfId="669" applyFont="1" applyBorder="1" applyAlignment="1">
      <alignment horizontal="center" vertical="top"/>
    </xf>
    <xf numFmtId="164" fontId="121" fillId="0" borderId="14" xfId="670" applyFont="1" applyBorder="1" applyAlignment="1">
      <alignment horizontal="center" vertical="top"/>
      <protection locked="0"/>
    </xf>
    <xf numFmtId="164" fontId="121" fillId="0" borderId="37" xfId="670" applyFont="1" applyBorder="1" applyAlignment="1">
      <alignment horizontal="center" vertical="top"/>
      <protection locked="0"/>
    </xf>
    <xf numFmtId="0" fontId="105" fillId="0" borderId="0" xfId="669" applyFont="1" applyAlignment="1">
      <alignment horizontal="left" vertical="top"/>
    </xf>
    <xf numFmtId="0" fontId="108" fillId="32" borderId="79" xfId="669" applyFont="1" applyFill="1" applyBorder="1" applyAlignment="1">
      <alignment horizontal="center" vertical="center" wrapText="1"/>
    </xf>
    <xf numFmtId="0" fontId="108" fillId="32" borderId="32" xfId="669" applyFont="1" applyFill="1" applyBorder="1" applyAlignment="1">
      <alignment horizontal="center" vertical="center" wrapText="1"/>
    </xf>
    <xf numFmtId="0" fontId="108" fillId="32" borderId="35" xfId="669" applyFont="1" applyFill="1" applyBorder="1" applyAlignment="1">
      <alignment horizontal="center" vertical="center" wrapText="1"/>
    </xf>
    <xf numFmtId="0" fontId="106" fillId="32" borderId="108" xfId="669" quotePrefix="1" applyFont="1" applyFill="1" applyBorder="1" applyAlignment="1">
      <alignment horizontal="center" vertical="center" wrapText="1"/>
    </xf>
    <xf numFmtId="0" fontId="106" fillId="32" borderId="272" xfId="669" quotePrefix="1" applyFont="1" applyFill="1" applyBorder="1" applyAlignment="1">
      <alignment horizontal="center" vertical="center" wrapText="1"/>
    </xf>
    <xf numFmtId="0" fontId="106" fillId="32" borderId="109" xfId="669" quotePrefix="1" applyFont="1" applyFill="1" applyBorder="1" applyAlignment="1">
      <alignment horizontal="center" vertical="center" wrapText="1"/>
    </xf>
    <xf numFmtId="0" fontId="106" fillId="32" borderId="271" xfId="669" quotePrefix="1" applyFont="1" applyFill="1" applyBorder="1" applyAlignment="1">
      <alignment horizontal="center" vertical="center" wrapText="1"/>
    </xf>
    <xf numFmtId="0" fontId="122" fillId="0" borderId="33" xfId="669" applyFont="1" applyBorder="1" applyAlignment="1">
      <alignment horizontal="center" vertical="top"/>
    </xf>
    <xf numFmtId="0" fontId="122" fillId="0" borderId="39" xfId="669" applyFont="1" applyBorder="1" applyAlignment="1">
      <alignment horizontal="center" vertical="top"/>
    </xf>
    <xf numFmtId="0" fontId="108" fillId="32" borderId="64" xfId="669" applyFont="1" applyFill="1" applyBorder="1" applyAlignment="1">
      <alignment horizontal="center" vertical="center" wrapText="1"/>
    </xf>
    <xf numFmtId="0" fontId="108" fillId="32" borderId="80" xfId="669" applyFont="1" applyFill="1" applyBorder="1" applyAlignment="1">
      <alignment horizontal="center" vertical="center" wrapText="1"/>
    </xf>
    <xf numFmtId="0" fontId="108" fillId="32" borderId="55" xfId="669" applyFont="1" applyFill="1" applyBorder="1" applyAlignment="1">
      <alignment horizontal="center" vertical="center" wrapText="1"/>
    </xf>
    <xf numFmtId="0" fontId="108" fillId="32" borderId="34" xfId="669" applyFont="1" applyFill="1" applyBorder="1" applyAlignment="1">
      <alignment horizontal="center" vertical="center" wrapText="1"/>
    </xf>
    <xf numFmtId="0" fontId="108" fillId="32" borderId="34" xfId="669" quotePrefix="1" applyFont="1" applyFill="1" applyBorder="1" applyAlignment="1">
      <alignment horizontal="center" vertical="center" wrapText="1"/>
    </xf>
    <xf numFmtId="0" fontId="108" fillId="32" borderId="32" xfId="669" quotePrefix="1" applyFont="1" applyFill="1" applyBorder="1" applyAlignment="1">
      <alignment horizontal="center" vertical="center" wrapText="1"/>
    </xf>
    <xf numFmtId="0" fontId="108" fillId="32" borderId="35" xfId="669" quotePrefix="1" applyFont="1" applyFill="1" applyBorder="1" applyAlignment="1">
      <alignment horizontal="center" vertical="center" wrapText="1"/>
    </xf>
    <xf numFmtId="0" fontId="106" fillId="32" borderId="83" xfId="669" quotePrefix="1" applyFont="1" applyFill="1" applyBorder="1" applyAlignment="1">
      <alignment horizontal="center" vertical="center" wrapText="1"/>
    </xf>
    <xf numFmtId="0" fontId="106" fillId="32" borderId="82" xfId="669" quotePrefix="1" applyFont="1" applyFill="1" applyBorder="1" applyAlignment="1">
      <alignment horizontal="center" vertical="center" wrapText="1"/>
    </xf>
    <xf numFmtId="0" fontId="110" fillId="35" borderId="58" xfId="669" applyFont="1" applyFill="1" applyBorder="1" applyAlignment="1">
      <alignment horizontal="center" vertical="center"/>
    </xf>
    <xf numFmtId="170" fontId="118" fillId="35" borderId="59" xfId="669" applyNumberFormat="1" applyFont="1" applyFill="1" applyBorder="1" applyAlignment="1">
      <alignment horizontal="center" vertical="center"/>
    </xf>
    <xf numFmtId="170" fontId="118" fillId="35" borderId="57" xfId="669" applyNumberFormat="1" applyFont="1" applyFill="1" applyBorder="1" applyAlignment="1">
      <alignment horizontal="center" vertical="center"/>
    </xf>
    <xf numFmtId="0" fontId="149" fillId="35" borderId="13" xfId="669" applyFont="1" applyFill="1" applyBorder="1" applyAlignment="1">
      <alignment horizontal="center" vertical="center"/>
    </xf>
    <xf numFmtId="0" fontId="149" fillId="35" borderId="0" xfId="669" applyFont="1" applyFill="1" applyAlignment="1">
      <alignment horizontal="center" vertical="center"/>
    </xf>
    <xf numFmtId="0" fontId="109" fillId="35" borderId="59" xfId="669" applyFont="1" applyFill="1" applyBorder="1" applyAlignment="1">
      <alignment horizontal="center" vertical="center"/>
    </xf>
    <xf numFmtId="0" fontId="109" fillId="35" borderId="58" xfId="669" applyFont="1" applyFill="1" applyBorder="1" applyAlignment="1">
      <alignment horizontal="center" vertical="center"/>
    </xf>
    <xf numFmtId="0" fontId="109" fillId="35" borderId="57" xfId="669" applyFont="1" applyFill="1" applyBorder="1" applyAlignment="1">
      <alignment horizontal="center" vertical="center"/>
    </xf>
    <xf numFmtId="4" fontId="75" fillId="0" borderId="14" xfId="1" applyNumberFormat="1" applyFont="1" applyFill="1" applyBorder="1" applyAlignment="1">
      <alignment horizontal="center" vertical="center"/>
    </xf>
    <xf numFmtId="0" fontId="74" fillId="0" borderId="31" xfId="8" applyFont="1" applyBorder="1" applyAlignment="1">
      <alignment horizontal="right" vertical="center" wrapText="1"/>
    </xf>
    <xf numFmtId="0" fontId="74" fillId="0" borderId="42" xfId="8" applyFont="1" applyBorder="1" applyAlignment="1">
      <alignment horizontal="right" vertical="center" wrapText="1"/>
    </xf>
    <xf numFmtId="0" fontId="71" fillId="0" borderId="31" xfId="7" applyFont="1" applyBorder="1" applyAlignment="1">
      <alignment horizontal="center"/>
    </xf>
    <xf numFmtId="0" fontId="71" fillId="0" borderId="41" xfId="7" applyFont="1" applyBorder="1" applyAlignment="1">
      <alignment horizontal="center"/>
    </xf>
    <xf numFmtId="0" fontId="71" fillId="0" borderId="42" xfId="7" applyFont="1" applyBorder="1" applyAlignment="1">
      <alignment horizontal="center"/>
    </xf>
    <xf numFmtId="0" fontId="71" fillId="0" borderId="13" xfId="7" applyFont="1" applyBorder="1" applyAlignment="1">
      <alignment horizontal="center"/>
    </xf>
    <xf numFmtId="0" fontId="71" fillId="0" borderId="0" xfId="7" applyFont="1" applyAlignment="1">
      <alignment horizontal="center"/>
    </xf>
    <xf numFmtId="0" fontId="71" fillId="0" borderId="10" xfId="7" applyFont="1" applyBorder="1" applyAlignment="1">
      <alignment horizontal="center"/>
    </xf>
    <xf numFmtId="0" fontId="75" fillId="0" borderId="14" xfId="8" applyFont="1" applyBorder="1" applyAlignment="1">
      <alignment horizontal="center" vertical="center"/>
    </xf>
    <xf numFmtId="0" fontId="74" fillId="24" borderId="26" xfId="7" applyFont="1" applyFill="1" applyBorder="1" applyAlignment="1">
      <alignment horizontal="left" vertical="center"/>
    </xf>
    <xf numFmtId="0" fontId="74" fillId="24" borderId="24" xfId="7" applyFont="1" applyFill="1" applyBorder="1" applyAlignment="1">
      <alignment horizontal="left" vertical="center"/>
    </xf>
    <xf numFmtId="0" fontId="81" fillId="25" borderId="26" xfId="8" applyFont="1" applyFill="1" applyBorder="1" applyAlignment="1">
      <alignment horizontal="right" vertical="center"/>
    </xf>
    <xf numFmtId="0" fontId="81" fillId="25" borderId="24" xfId="8" applyFont="1" applyFill="1" applyBorder="1" applyAlignment="1">
      <alignment horizontal="right" vertical="center"/>
    </xf>
    <xf numFmtId="3" fontId="82" fillId="25" borderId="26" xfId="8" applyNumberFormat="1" applyFont="1" applyFill="1" applyBorder="1" applyAlignment="1">
      <alignment horizontal="center" vertical="center" wrapText="1"/>
    </xf>
    <xf numFmtId="3" fontId="82" fillId="25" borderId="25" xfId="8" applyNumberFormat="1" applyFont="1" applyFill="1" applyBorder="1" applyAlignment="1">
      <alignment horizontal="center" vertical="center" wrapText="1"/>
    </xf>
    <xf numFmtId="3" fontId="82" fillId="25" borderId="24" xfId="8" applyNumberFormat="1" applyFont="1" applyFill="1" applyBorder="1" applyAlignment="1">
      <alignment horizontal="center" vertical="center" wrapText="1"/>
    </xf>
    <xf numFmtId="0" fontId="81" fillId="25" borderId="26" xfId="8" applyFont="1" applyFill="1" applyBorder="1" applyAlignment="1">
      <alignment horizontal="left" vertical="center"/>
    </xf>
    <xf numFmtId="0" fontId="81" fillId="25" borderId="24" xfId="8" applyFont="1" applyFill="1" applyBorder="1" applyAlignment="1">
      <alignment horizontal="left" vertical="center"/>
    </xf>
    <xf numFmtId="0" fontId="74" fillId="0" borderId="14" xfId="7" applyFont="1" applyBorder="1" applyAlignment="1">
      <alignment horizontal="center" vertical="center"/>
    </xf>
    <xf numFmtId="0" fontId="74" fillId="24" borderId="26" xfId="7" applyFont="1" applyFill="1" applyBorder="1" applyAlignment="1">
      <alignment horizontal="right" vertical="center"/>
    </xf>
    <xf numFmtId="0" fontId="74" fillId="24" borderId="24" xfId="7" applyFont="1" applyFill="1" applyBorder="1" applyAlignment="1">
      <alignment horizontal="right" vertical="center"/>
    </xf>
    <xf numFmtId="0" fontId="74" fillId="0" borderId="14" xfId="5" applyFont="1" applyBorder="1" applyAlignment="1">
      <alignment horizontal="center" vertical="center"/>
    </xf>
    <xf numFmtId="0" fontId="74" fillId="25" borderId="26" xfId="8" applyFont="1" applyFill="1" applyBorder="1" applyAlignment="1">
      <alignment horizontal="right" vertical="center"/>
    </xf>
    <xf numFmtId="0" fontId="74" fillId="25" borderId="24" xfId="8" applyFont="1" applyFill="1" applyBorder="1" applyAlignment="1">
      <alignment horizontal="right" vertical="center"/>
    </xf>
    <xf numFmtId="4" fontId="77" fillId="0" borderId="26" xfId="4" applyNumberFormat="1" applyFont="1" applyFill="1" applyBorder="1" applyAlignment="1">
      <alignment horizontal="center" vertical="center"/>
    </xf>
    <xf numFmtId="4" fontId="77" fillId="0" borderId="24" xfId="4" applyNumberFormat="1" applyFont="1" applyFill="1" applyBorder="1" applyAlignment="1">
      <alignment horizontal="center" vertical="center"/>
    </xf>
    <xf numFmtId="0" fontId="74" fillId="0" borderId="14" xfId="6" applyFont="1" applyBorder="1" applyAlignment="1">
      <alignment horizontal="center" vertical="center"/>
    </xf>
    <xf numFmtId="0" fontId="74" fillId="0" borderId="26" xfId="7" applyFont="1" applyBorder="1" applyAlignment="1">
      <alignment horizontal="center" vertical="center"/>
    </xf>
    <xf numFmtId="0" fontId="74" fillId="0" borderId="25" xfId="7" applyFont="1" applyBorder="1" applyAlignment="1">
      <alignment horizontal="center" vertical="center"/>
    </xf>
    <xf numFmtId="0" fontId="74" fillId="0" borderId="24" xfId="7" applyFont="1" applyBorder="1" applyAlignment="1">
      <alignment horizontal="center" vertical="center"/>
    </xf>
    <xf numFmtId="0" fontId="90" fillId="0" borderId="26" xfId="7" applyFont="1" applyBorder="1" applyAlignment="1">
      <alignment horizontal="center" vertical="center"/>
    </xf>
    <xf numFmtId="0" fontId="90" fillId="0" borderId="25" xfId="7" applyFont="1" applyBorder="1" applyAlignment="1">
      <alignment horizontal="center" vertical="center"/>
    </xf>
    <xf numFmtId="0" fontId="90" fillId="0" borderId="24" xfId="7" applyFont="1" applyBorder="1" applyAlignment="1">
      <alignment horizontal="center" vertical="center"/>
    </xf>
    <xf numFmtId="0" fontId="90" fillId="0" borderId="23" xfId="7" applyFont="1" applyBorder="1" applyAlignment="1">
      <alignment horizontal="center" vertical="center"/>
    </xf>
    <xf numFmtId="0" fontId="90" fillId="0" borderId="12" xfId="7" applyFont="1" applyBorder="1" applyAlignment="1">
      <alignment horizontal="center" vertical="center"/>
    </xf>
    <xf numFmtId="0" fontId="90" fillId="0" borderId="11" xfId="7" applyFont="1" applyBorder="1" applyAlignment="1">
      <alignment horizontal="center" vertical="center"/>
    </xf>
  </cellXfs>
  <cellStyles count="754">
    <cellStyle name="20% - تمييز1" xfId="17" xr:uid="{00000000-0005-0000-0000-000000000000}"/>
    <cellStyle name="20% - تمييز2" xfId="18" xr:uid="{00000000-0005-0000-0000-000001000000}"/>
    <cellStyle name="20% - تمييز3" xfId="19" xr:uid="{00000000-0005-0000-0000-000002000000}"/>
    <cellStyle name="20% - تمييز4" xfId="20" xr:uid="{00000000-0005-0000-0000-000003000000}"/>
    <cellStyle name="20% - تمييز5" xfId="21" xr:uid="{00000000-0005-0000-0000-000004000000}"/>
    <cellStyle name="20% - تمييز6" xfId="22" xr:uid="{00000000-0005-0000-0000-000005000000}"/>
    <cellStyle name="40% - تمييز1" xfId="23" xr:uid="{00000000-0005-0000-0000-000006000000}"/>
    <cellStyle name="40% - تمييز2" xfId="24" xr:uid="{00000000-0005-0000-0000-000007000000}"/>
    <cellStyle name="40% - تمييز3" xfId="25" xr:uid="{00000000-0005-0000-0000-000008000000}"/>
    <cellStyle name="40% - تمييز4" xfId="26" xr:uid="{00000000-0005-0000-0000-000009000000}"/>
    <cellStyle name="40% - تمييز5" xfId="27" xr:uid="{00000000-0005-0000-0000-00000A000000}"/>
    <cellStyle name="40% - تمييز6" xfId="28" xr:uid="{00000000-0005-0000-0000-00000B000000}"/>
    <cellStyle name="60% - تمييز1" xfId="29" xr:uid="{00000000-0005-0000-0000-00000C000000}"/>
    <cellStyle name="60% - تمييز2" xfId="30" xr:uid="{00000000-0005-0000-0000-00000D000000}"/>
    <cellStyle name="60% - تمييز3" xfId="31" xr:uid="{00000000-0005-0000-0000-00000E000000}"/>
    <cellStyle name="60% - تمييز4" xfId="32" xr:uid="{00000000-0005-0000-0000-00000F000000}"/>
    <cellStyle name="60% - تمييز5" xfId="33" xr:uid="{00000000-0005-0000-0000-000010000000}"/>
    <cellStyle name="60% - تمييز6" xfId="34" xr:uid="{00000000-0005-0000-0000-000011000000}"/>
    <cellStyle name="Comma" xfId="1" builtinId="3"/>
    <cellStyle name="Comma 10" xfId="693" xr:uid="{4B51D04D-3C7C-4432-AD6A-E71F659D9308}"/>
    <cellStyle name="Comma 11" xfId="705" xr:uid="{BD854BCB-5146-43F4-A22D-163D71778C99}"/>
    <cellStyle name="Comma 12" xfId="713" xr:uid="{CE56D39B-D6C6-490A-B95E-CF2FBE365EAC}"/>
    <cellStyle name="Comma 12 2" xfId="701" xr:uid="{A29405B3-0BEE-4ECB-AFA2-12FE395BEA92}"/>
    <cellStyle name="Comma 13" xfId="735" xr:uid="{5DF7F927-52A3-458D-98C8-44DA5936AD72}"/>
    <cellStyle name="Comma 2" xfId="2" xr:uid="{00000000-0005-0000-0000-000013000000}"/>
    <cellStyle name="Comma 2 10 2 2" xfId="687" xr:uid="{FD0F7060-E595-471C-95E2-F87D94BE0F79}"/>
    <cellStyle name="Comma 2 2" xfId="640" xr:uid="{00000000-0005-0000-0000-000014000000}"/>
    <cellStyle name="Comma 2 2 10 6 2" xfId="672" xr:uid="{E903E516-FDCD-4772-96BC-584F73565D3C}"/>
    <cellStyle name="Comma 2 2 2" xfId="675" xr:uid="{8455A424-850E-4E6C-988F-C643954C59F5}"/>
    <cellStyle name="Comma 2 2 2 2 2 3 2 2 7 2" xfId="683" xr:uid="{3F0E0E14-94DC-497A-93C3-8868A55766E2}"/>
    <cellStyle name="Comma 2 2 2 2 2 3 8" xfId="674" xr:uid="{09135E1A-7BAB-46AE-BAB3-E82C9860127B}"/>
    <cellStyle name="Comma 2 2 2 2 2 5 8" xfId="678" xr:uid="{5380A3AB-B13D-48C1-AF5A-6E762B5DAFA3}"/>
    <cellStyle name="Comma 2 2 2 3 2 2 3 2 2 2 3" xfId="684" xr:uid="{79782D8D-5955-4D5B-AE58-38DEEFB7739A}"/>
    <cellStyle name="Comma 2 2 3 2 3 2 2 7 2" xfId="677" xr:uid="{3CBDFC4D-559E-4B0C-8BCA-03A42D964A3A}"/>
    <cellStyle name="Comma 2 2 3 2 5 8" xfId="676" xr:uid="{DDCB5470-2E54-4167-9CC5-4649E50E3826}"/>
    <cellStyle name="Comma 2 2 3 2 5 8 2" xfId="681" xr:uid="{8F44FD72-C25E-4217-87EA-399F122779A0}"/>
    <cellStyle name="Comma 2 2 4 2 2 8" xfId="686" xr:uid="{77CD7917-B94C-4161-88D1-2DD27D73BB5F}"/>
    <cellStyle name="Comma 2 2 4 3 2 9" xfId="670" xr:uid="{EF8827E1-DC26-4F7D-A69C-F3428997509A}"/>
    <cellStyle name="Comma 2 2 4 3 2 9 2" xfId="680" xr:uid="{46374EF4-00BC-44B1-8049-5C69B07FD7E3}"/>
    <cellStyle name="Comma 2 2 4 4 2 6 2" xfId="685" xr:uid="{62A33FD8-91E2-40F6-86E7-69AAFEE6BAE0}"/>
    <cellStyle name="Comma 3" xfId="3" xr:uid="{00000000-0005-0000-0000-000015000000}"/>
    <cellStyle name="Comma 3 2" xfId="682" xr:uid="{629BB42F-1F52-4D02-B2C5-AEB033C59445}"/>
    <cellStyle name="Comma 4" xfId="60" xr:uid="{00000000-0005-0000-0000-000016000000}"/>
    <cellStyle name="Comma 4 2" xfId="641" xr:uid="{00000000-0005-0000-0000-000017000000}"/>
    <cellStyle name="Comma 5" xfId="68" xr:uid="{00000000-0005-0000-0000-000018000000}"/>
    <cellStyle name="Comma 6" xfId="351" xr:uid="{00000000-0005-0000-0000-000019000000}"/>
    <cellStyle name="Comma 6 2" xfId="637" xr:uid="{00000000-0005-0000-0000-00001A000000}"/>
    <cellStyle name="Comma 7" xfId="639" xr:uid="{00000000-0005-0000-0000-00001B000000}"/>
    <cellStyle name="Comma 8" xfId="671" xr:uid="{42780447-37D8-4845-ACFC-2450BE188A97}"/>
    <cellStyle name="Comma 8 2" xfId="708" xr:uid="{8F4580A9-02C3-48EE-A671-35661B3E829E}"/>
    <cellStyle name="Comma 9" xfId="691" xr:uid="{9E58BEA6-B8B6-4CB2-9298-B753EF1328AF}"/>
    <cellStyle name="Comma 9 2" xfId="697" xr:uid="{4A258378-F63A-44DB-881A-D21BCEB3B898}"/>
    <cellStyle name="Comma 9 3" xfId="723" xr:uid="{4ABC86C6-4055-49C1-8B5E-19B2BA72B320}"/>
    <cellStyle name="Comma 9 4" xfId="739" xr:uid="{4489DA03-7B0B-44A7-AB41-066C26F12DFA}"/>
    <cellStyle name="Comma_P1 - General Items(Revised)" xfId="4" xr:uid="{00000000-0005-0000-0000-00001E000000}"/>
    <cellStyle name="Currency 2" xfId="61" xr:uid="{00000000-0005-0000-0000-000021000000}"/>
    <cellStyle name="Currency 3" xfId="69" xr:uid="{00000000-0005-0000-0000-000022000000}"/>
    <cellStyle name="Normal" xfId="0" builtinId="0"/>
    <cellStyle name="Normal 10" xfId="638" xr:uid="{00000000-0005-0000-0000-000024000000}"/>
    <cellStyle name="Normal 10 2" xfId="645" xr:uid="{00000000-0005-0000-0000-000025000000}"/>
    <cellStyle name="Normal 10 2 2" xfId="648" xr:uid="{55D89FF7-67C4-45F9-83C7-A742FFBC40D8}"/>
    <cellStyle name="Normal 10 2 6" xfId="652" xr:uid="{04A4666B-3C6B-4901-925D-0CE2AA32B821}"/>
    <cellStyle name="Normal 11" xfId="643" xr:uid="{00000000-0005-0000-0000-000026000000}"/>
    <cellStyle name="Normal 12" xfId="647" xr:uid="{4F66BF7A-BBE5-4816-A296-5DC1D0F2D1F4}"/>
    <cellStyle name="Normal 12 3" xfId="651" xr:uid="{949DFDC5-7425-41C2-8D06-EF6067550266}"/>
    <cellStyle name="Normal 13" xfId="668" xr:uid="{8B72FE93-F4BC-4935-B13A-14E15A2A7DCF}"/>
    <cellStyle name="Normal 14" xfId="669" xr:uid="{7A7F75F6-7329-495B-94EA-EBCE3F58DA3F}"/>
    <cellStyle name="Normal 15" xfId="690" xr:uid="{05AC1105-53BC-4ACB-B9E5-598310DDCE56}"/>
    <cellStyle name="Normal 15 2" xfId="696" xr:uid="{4C0327C4-C507-4651-9D72-CC4C9EA4B0CC}"/>
    <cellStyle name="Normal 15 3" xfId="722" xr:uid="{B40A4136-878F-42E3-903F-DAF9CFA3D77F}"/>
    <cellStyle name="Normal 15 4" xfId="738" xr:uid="{8E786357-F9A6-417A-83D1-18BDAC4E8360}"/>
    <cellStyle name="Normal 16" xfId="695" xr:uid="{0756D53C-FD0B-4A29-B03D-DDB107AC243D}"/>
    <cellStyle name="Normal 17" xfId="699" xr:uid="{9E2D43C2-8940-4F54-86CE-B834114B07E9}"/>
    <cellStyle name="Normal 18" xfId="704" xr:uid="{E9AD2FAB-BF4D-442C-B56F-12B86F28D03F}"/>
    <cellStyle name="Normal 19" xfId="712" xr:uid="{955A29BC-8989-4E17-A444-38E87AB87295}"/>
    <cellStyle name="Normal 19 2" xfId="734" xr:uid="{C417E2EB-2E08-487C-AB4F-47ED92BE212C}"/>
    <cellStyle name="Normal 2" xfId="5" xr:uid="{00000000-0005-0000-0000-000027000000}"/>
    <cellStyle name="Normal 2 10" xfId="661" xr:uid="{E490C80A-3777-4EC3-BC0C-4BE80590F4E8}"/>
    <cellStyle name="Normal 2 2 2" xfId="654" xr:uid="{1339D8BE-013A-4AE6-849E-67FEEBF9B8D5}"/>
    <cellStyle name="Normal 2 2 2 2" xfId="650" xr:uid="{68B5CB12-B281-4C97-8806-35A8D75E9E0A}"/>
    <cellStyle name="Normal 2 2 3 2 2" xfId="662" xr:uid="{2F5260B5-6E43-4EF8-A692-0F9C8D7C9CDB}"/>
    <cellStyle name="Normal 2 2 4" xfId="700" xr:uid="{0141E4A2-863B-4801-903B-C2CAEE837606}"/>
    <cellStyle name="Normal 20" xfId="716" xr:uid="{DAD53C59-7E76-498D-8857-A4CC2E4785BD}"/>
    <cellStyle name="Normal 21" xfId="721" xr:uid="{CF8EE278-58C8-428F-A720-F1EAEF658210}"/>
    <cellStyle name="Normal 22" xfId="733" xr:uid="{050A5893-8796-4E5F-B92A-06D0469137DE}"/>
    <cellStyle name="Normal 23" xfId="737" xr:uid="{20253C0F-70E9-429C-AEA8-1E324D3645C2}"/>
    <cellStyle name="Normal 24" xfId="743" xr:uid="{1C307FCE-59F0-4951-8F9C-B70A60A7E606}"/>
    <cellStyle name="Normal 25" xfId="747" xr:uid="{641F88BD-43DA-402D-8E22-DFF9CCE87B50}"/>
    <cellStyle name="Normal 26" xfId="749" xr:uid="{A9344345-6D5F-46E8-8DFB-91A81EDF10DA}"/>
    <cellStyle name="Normal 27" xfId="751" xr:uid="{1D8FEFD1-BFD3-45A6-AB7D-11D526D47163}"/>
    <cellStyle name="Normal 28" xfId="753" xr:uid="{FBDB2F48-5B29-4AB7-95A4-9E626C36BD1A}"/>
    <cellStyle name="Normal 3" xfId="6" xr:uid="{00000000-0005-0000-0000-000028000000}"/>
    <cellStyle name="Normal 3 2" xfId="646" xr:uid="{00000000-0005-0000-0000-000029000000}"/>
    <cellStyle name="Normal 3 3" xfId="679" xr:uid="{ABA2F5F4-2EEA-42EA-96BC-EA5B46205941}"/>
    <cellStyle name="Normal 3 4" xfId="702" xr:uid="{F249BDCE-95A2-4A09-9FD6-720775C870EC}"/>
    <cellStyle name="Normal 4" xfId="59" xr:uid="{00000000-0005-0000-0000-00002A000000}"/>
    <cellStyle name="Normal 5" xfId="58" xr:uid="{00000000-0005-0000-0000-00002B000000}"/>
    <cellStyle name="Normal 5 10" xfId="161" xr:uid="{00000000-0005-0000-0000-00002C000000}"/>
    <cellStyle name="Normal 5 10 2" xfId="228" xr:uid="{00000000-0005-0000-0000-00002D000000}"/>
    <cellStyle name="Normal 5 10 2 2" xfId="514" xr:uid="{00000000-0005-0000-0000-00002E000000}"/>
    <cellStyle name="Normal 5 10 3" xfId="447" xr:uid="{00000000-0005-0000-0000-00002F000000}"/>
    <cellStyle name="Normal 5 11" xfId="323" xr:uid="{00000000-0005-0000-0000-000030000000}"/>
    <cellStyle name="Normal 5 11 2" xfId="609" xr:uid="{00000000-0005-0000-0000-000031000000}"/>
    <cellStyle name="Normal 5 12" xfId="188" xr:uid="{00000000-0005-0000-0000-000032000000}"/>
    <cellStyle name="Normal 5 12 2" xfId="474" xr:uid="{00000000-0005-0000-0000-000033000000}"/>
    <cellStyle name="Normal 5 13" xfId="352" xr:uid="{00000000-0005-0000-0000-000034000000}"/>
    <cellStyle name="Normal 5 14" xfId="642" xr:uid="{00000000-0005-0000-0000-000035000000}"/>
    <cellStyle name="Normal 5 2" xfId="71" xr:uid="{00000000-0005-0000-0000-000036000000}"/>
    <cellStyle name="Normal 5 2 2" xfId="77" xr:uid="{00000000-0005-0000-0000-000037000000}"/>
    <cellStyle name="Normal 5 2 2 2" xfId="90" xr:uid="{00000000-0005-0000-0000-000038000000}"/>
    <cellStyle name="Normal 5 2 2 2 2" xfId="117" xr:uid="{00000000-0005-0000-0000-000039000000}"/>
    <cellStyle name="Normal 5 2 2 2 2 2" xfId="279" xr:uid="{00000000-0005-0000-0000-00003A000000}"/>
    <cellStyle name="Normal 5 2 2 2 2 2 2" xfId="565" xr:uid="{00000000-0005-0000-0000-00003B000000}"/>
    <cellStyle name="Normal 5 2 2 2 2 3" xfId="403" xr:uid="{00000000-0005-0000-0000-00003C000000}"/>
    <cellStyle name="Normal 5 2 2 2 3" xfId="158" xr:uid="{00000000-0005-0000-0000-00003D000000}"/>
    <cellStyle name="Normal 5 2 2 2 3 2" xfId="320" xr:uid="{00000000-0005-0000-0000-00003E000000}"/>
    <cellStyle name="Normal 5 2 2 2 3 2 2" xfId="606" xr:uid="{00000000-0005-0000-0000-00003F000000}"/>
    <cellStyle name="Normal 5 2 2 2 3 3" xfId="444" xr:uid="{00000000-0005-0000-0000-000040000000}"/>
    <cellStyle name="Normal 5 2 2 2 4" xfId="185" xr:uid="{00000000-0005-0000-0000-000041000000}"/>
    <cellStyle name="Normal 5 2 2 2 4 2" xfId="252" xr:uid="{00000000-0005-0000-0000-000042000000}"/>
    <cellStyle name="Normal 5 2 2 2 4 2 2" xfId="538" xr:uid="{00000000-0005-0000-0000-000043000000}"/>
    <cellStyle name="Normal 5 2 2 2 4 3" xfId="471" xr:uid="{00000000-0005-0000-0000-000044000000}"/>
    <cellStyle name="Normal 5 2 2 2 5" xfId="347" xr:uid="{00000000-0005-0000-0000-000045000000}"/>
    <cellStyle name="Normal 5 2 2 2 5 2" xfId="633" xr:uid="{00000000-0005-0000-0000-000046000000}"/>
    <cellStyle name="Normal 5 2 2 2 6" xfId="225" xr:uid="{00000000-0005-0000-0000-000047000000}"/>
    <cellStyle name="Normal 5 2 2 2 6 2" xfId="511" xr:uid="{00000000-0005-0000-0000-000048000000}"/>
    <cellStyle name="Normal 5 2 2 2 7" xfId="376" xr:uid="{00000000-0005-0000-0000-000049000000}"/>
    <cellStyle name="Normal 5 2 2 3" xfId="104" xr:uid="{00000000-0005-0000-0000-00004A000000}"/>
    <cellStyle name="Normal 5 2 2 3 2" xfId="145" xr:uid="{00000000-0005-0000-0000-00004B000000}"/>
    <cellStyle name="Normal 5 2 2 3 2 2" xfId="307" xr:uid="{00000000-0005-0000-0000-00004C000000}"/>
    <cellStyle name="Normal 5 2 2 3 2 2 2" xfId="593" xr:uid="{00000000-0005-0000-0000-00004D000000}"/>
    <cellStyle name="Normal 5 2 2 3 2 3" xfId="431" xr:uid="{00000000-0005-0000-0000-00004E000000}"/>
    <cellStyle name="Normal 5 2 2 3 3" xfId="266" xr:uid="{00000000-0005-0000-0000-00004F000000}"/>
    <cellStyle name="Normal 5 2 2 3 3 2" xfId="552" xr:uid="{00000000-0005-0000-0000-000050000000}"/>
    <cellStyle name="Normal 5 2 2 3 4" xfId="212" xr:uid="{00000000-0005-0000-0000-000051000000}"/>
    <cellStyle name="Normal 5 2 2 3 4 2" xfId="498" xr:uid="{00000000-0005-0000-0000-000052000000}"/>
    <cellStyle name="Normal 5 2 2 3 5" xfId="390" xr:uid="{00000000-0005-0000-0000-000053000000}"/>
    <cellStyle name="Normal 5 2 2 4" xfId="131" xr:uid="{00000000-0005-0000-0000-000054000000}"/>
    <cellStyle name="Normal 5 2 2 4 2" xfId="293" xr:uid="{00000000-0005-0000-0000-000055000000}"/>
    <cellStyle name="Normal 5 2 2 4 2 2" xfId="579" xr:uid="{00000000-0005-0000-0000-000056000000}"/>
    <cellStyle name="Normal 5 2 2 4 3" xfId="417" xr:uid="{00000000-0005-0000-0000-000057000000}"/>
    <cellStyle name="Normal 5 2 2 5" xfId="172" xr:uid="{00000000-0005-0000-0000-000058000000}"/>
    <cellStyle name="Normal 5 2 2 5 2" xfId="239" xr:uid="{00000000-0005-0000-0000-000059000000}"/>
    <cellStyle name="Normal 5 2 2 5 2 2" xfId="525" xr:uid="{00000000-0005-0000-0000-00005A000000}"/>
    <cellStyle name="Normal 5 2 2 5 3" xfId="458" xr:uid="{00000000-0005-0000-0000-00005B000000}"/>
    <cellStyle name="Normal 5 2 2 6" xfId="334" xr:uid="{00000000-0005-0000-0000-00005C000000}"/>
    <cellStyle name="Normal 5 2 2 6 2" xfId="620" xr:uid="{00000000-0005-0000-0000-00005D000000}"/>
    <cellStyle name="Normal 5 2 2 7" xfId="198" xr:uid="{00000000-0005-0000-0000-00005E000000}"/>
    <cellStyle name="Normal 5 2 2 7 2" xfId="484" xr:uid="{00000000-0005-0000-0000-00005F000000}"/>
    <cellStyle name="Normal 5 2 2 8" xfId="363" xr:uid="{00000000-0005-0000-0000-000060000000}"/>
    <cellStyle name="Normal 5 2 3" xfId="84" xr:uid="{00000000-0005-0000-0000-000061000000}"/>
    <cellStyle name="Normal 5 2 3 2" xfId="111" xr:uid="{00000000-0005-0000-0000-000062000000}"/>
    <cellStyle name="Normal 5 2 3 2 2" xfId="273" xr:uid="{00000000-0005-0000-0000-000063000000}"/>
    <cellStyle name="Normal 5 2 3 2 2 2" xfId="559" xr:uid="{00000000-0005-0000-0000-000064000000}"/>
    <cellStyle name="Normal 5 2 3 2 3" xfId="397" xr:uid="{00000000-0005-0000-0000-000065000000}"/>
    <cellStyle name="Normal 5 2 3 3" xfId="152" xr:uid="{00000000-0005-0000-0000-000066000000}"/>
    <cellStyle name="Normal 5 2 3 3 2" xfId="314" xr:uid="{00000000-0005-0000-0000-000067000000}"/>
    <cellStyle name="Normal 5 2 3 3 2 2" xfId="600" xr:uid="{00000000-0005-0000-0000-000068000000}"/>
    <cellStyle name="Normal 5 2 3 3 3" xfId="438" xr:uid="{00000000-0005-0000-0000-000069000000}"/>
    <cellStyle name="Normal 5 2 3 4" xfId="179" xr:uid="{00000000-0005-0000-0000-00006A000000}"/>
    <cellStyle name="Normal 5 2 3 4 2" xfId="246" xr:uid="{00000000-0005-0000-0000-00006B000000}"/>
    <cellStyle name="Normal 5 2 3 4 2 2" xfId="532" xr:uid="{00000000-0005-0000-0000-00006C000000}"/>
    <cellStyle name="Normal 5 2 3 4 3" xfId="465" xr:uid="{00000000-0005-0000-0000-00006D000000}"/>
    <cellStyle name="Normal 5 2 3 5" xfId="341" xr:uid="{00000000-0005-0000-0000-00006E000000}"/>
    <cellStyle name="Normal 5 2 3 5 2" xfId="627" xr:uid="{00000000-0005-0000-0000-00006F000000}"/>
    <cellStyle name="Normal 5 2 3 6" xfId="219" xr:uid="{00000000-0005-0000-0000-000070000000}"/>
    <cellStyle name="Normal 5 2 3 6 2" xfId="505" xr:uid="{00000000-0005-0000-0000-000071000000}"/>
    <cellStyle name="Normal 5 2 3 7" xfId="370" xr:uid="{00000000-0005-0000-0000-000072000000}"/>
    <cellStyle name="Normal 5 2 4" xfId="98" xr:uid="{00000000-0005-0000-0000-000073000000}"/>
    <cellStyle name="Normal 5 2 4 2" xfId="139" xr:uid="{00000000-0005-0000-0000-000074000000}"/>
    <cellStyle name="Normal 5 2 4 2 2" xfId="301" xr:uid="{00000000-0005-0000-0000-000075000000}"/>
    <cellStyle name="Normal 5 2 4 2 2 2" xfId="587" xr:uid="{00000000-0005-0000-0000-000076000000}"/>
    <cellStyle name="Normal 5 2 4 2 3" xfId="425" xr:uid="{00000000-0005-0000-0000-000077000000}"/>
    <cellStyle name="Normal 5 2 4 3" xfId="260" xr:uid="{00000000-0005-0000-0000-000078000000}"/>
    <cellStyle name="Normal 5 2 4 3 2" xfId="546" xr:uid="{00000000-0005-0000-0000-000079000000}"/>
    <cellStyle name="Normal 5 2 4 4" xfId="206" xr:uid="{00000000-0005-0000-0000-00007A000000}"/>
    <cellStyle name="Normal 5 2 4 4 2" xfId="492" xr:uid="{00000000-0005-0000-0000-00007B000000}"/>
    <cellStyle name="Normal 5 2 4 5" xfId="384" xr:uid="{00000000-0005-0000-0000-00007C000000}"/>
    <cellStyle name="Normal 5 2 5" xfId="125" xr:uid="{00000000-0005-0000-0000-00007D000000}"/>
    <cellStyle name="Normal 5 2 5 2" xfId="287" xr:uid="{00000000-0005-0000-0000-00007E000000}"/>
    <cellStyle name="Normal 5 2 5 2 2" xfId="573" xr:uid="{00000000-0005-0000-0000-00007F000000}"/>
    <cellStyle name="Normal 5 2 5 3" xfId="411" xr:uid="{00000000-0005-0000-0000-000080000000}"/>
    <cellStyle name="Normal 5 2 6" xfId="166" xr:uid="{00000000-0005-0000-0000-000081000000}"/>
    <cellStyle name="Normal 5 2 6 2" xfId="233" xr:uid="{00000000-0005-0000-0000-000082000000}"/>
    <cellStyle name="Normal 5 2 6 2 2" xfId="519" xr:uid="{00000000-0005-0000-0000-000083000000}"/>
    <cellStyle name="Normal 5 2 6 3" xfId="452" xr:uid="{00000000-0005-0000-0000-000084000000}"/>
    <cellStyle name="Normal 5 2 7" xfId="326" xr:uid="{00000000-0005-0000-0000-000085000000}"/>
    <cellStyle name="Normal 5 2 7 2" xfId="612" xr:uid="{00000000-0005-0000-0000-000086000000}"/>
    <cellStyle name="Normal 5 2 8" xfId="192" xr:uid="{00000000-0005-0000-0000-000087000000}"/>
    <cellStyle name="Normal 5 2 8 2" xfId="478" xr:uid="{00000000-0005-0000-0000-000088000000}"/>
    <cellStyle name="Normal 5 2 9" xfId="357" xr:uid="{00000000-0005-0000-0000-000089000000}"/>
    <cellStyle name="Normal 5 3" xfId="73" xr:uid="{00000000-0005-0000-0000-00008A000000}"/>
    <cellStyle name="Normal 5 3 2" xfId="79" xr:uid="{00000000-0005-0000-0000-00008B000000}"/>
    <cellStyle name="Normal 5 3 2 2" xfId="92" xr:uid="{00000000-0005-0000-0000-00008C000000}"/>
    <cellStyle name="Normal 5 3 2 2 2" xfId="119" xr:uid="{00000000-0005-0000-0000-00008D000000}"/>
    <cellStyle name="Normal 5 3 2 2 2 2" xfId="281" xr:uid="{00000000-0005-0000-0000-00008E000000}"/>
    <cellStyle name="Normal 5 3 2 2 2 2 2" xfId="567" xr:uid="{00000000-0005-0000-0000-00008F000000}"/>
    <cellStyle name="Normal 5 3 2 2 2 3" xfId="405" xr:uid="{00000000-0005-0000-0000-000090000000}"/>
    <cellStyle name="Normal 5 3 2 2 3" xfId="160" xr:uid="{00000000-0005-0000-0000-000091000000}"/>
    <cellStyle name="Normal 5 3 2 2 3 2" xfId="322" xr:uid="{00000000-0005-0000-0000-000092000000}"/>
    <cellStyle name="Normal 5 3 2 2 3 2 2" xfId="608" xr:uid="{00000000-0005-0000-0000-000093000000}"/>
    <cellStyle name="Normal 5 3 2 2 3 3" xfId="446" xr:uid="{00000000-0005-0000-0000-000094000000}"/>
    <cellStyle name="Normal 5 3 2 2 4" xfId="187" xr:uid="{00000000-0005-0000-0000-000095000000}"/>
    <cellStyle name="Normal 5 3 2 2 4 2" xfId="254" xr:uid="{00000000-0005-0000-0000-000096000000}"/>
    <cellStyle name="Normal 5 3 2 2 4 2 2" xfId="540" xr:uid="{00000000-0005-0000-0000-000097000000}"/>
    <cellStyle name="Normal 5 3 2 2 4 3" xfId="473" xr:uid="{00000000-0005-0000-0000-000098000000}"/>
    <cellStyle name="Normal 5 3 2 2 5" xfId="349" xr:uid="{00000000-0005-0000-0000-000099000000}"/>
    <cellStyle name="Normal 5 3 2 2 5 2" xfId="635" xr:uid="{00000000-0005-0000-0000-00009A000000}"/>
    <cellStyle name="Normal 5 3 2 2 6" xfId="227" xr:uid="{00000000-0005-0000-0000-00009B000000}"/>
    <cellStyle name="Normal 5 3 2 2 6 2" xfId="513" xr:uid="{00000000-0005-0000-0000-00009C000000}"/>
    <cellStyle name="Normal 5 3 2 2 7" xfId="378" xr:uid="{00000000-0005-0000-0000-00009D000000}"/>
    <cellStyle name="Normal 5 3 2 3" xfId="106" xr:uid="{00000000-0005-0000-0000-00009E000000}"/>
    <cellStyle name="Normal 5 3 2 3 2" xfId="147" xr:uid="{00000000-0005-0000-0000-00009F000000}"/>
    <cellStyle name="Normal 5 3 2 3 2 2" xfId="309" xr:uid="{00000000-0005-0000-0000-0000A0000000}"/>
    <cellStyle name="Normal 5 3 2 3 2 2 2" xfId="595" xr:uid="{00000000-0005-0000-0000-0000A1000000}"/>
    <cellStyle name="Normal 5 3 2 3 2 3" xfId="433" xr:uid="{00000000-0005-0000-0000-0000A2000000}"/>
    <cellStyle name="Normal 5 3 2 3 3" xfId="268" xr:uid="{00000000-0005-0000-0000-0000A3000000}"/>
    <cellStyle name="Normal 5 3 2 3 3 2" xfId="554" xr:uid="{00000000-0005-0000-0000-0000A4000000}"/>
    <cellStyle name="Normal 5 3 2 3 4" xfId="214" xr:uid="{00000000-0005-0000-0000-0000A5000000}"/>
    <cellStyle name="Normal 5 3 2 3 4 2" xfId="500" xr:uid="{00000000-0005-0000-0000-0000A6000000}"/>
    <cellStyle name="Normal 5 3 2 3 5" xfId="392" xr:uid="{00000000-0005-0000-0000-0000A7000000}"/>
    <cellStyle name="Normal 5 3 2 4" xfId="133" xr:uid="{00000000-0005-0000-0000-0000A8000000}"/>
    <cellStyle name="Normal 5 3 2 4 2" xfId="295" xr:uid="{00000000-0005-0000-0000-0000A9000000}"/>
    <cellStyle name="Normal 5 3 2 4 2 2" xfId="581" xr:uid="{00000000-0005-0000-0000-0000AA000000}"/>
    <cellStyle name="Normal 5 3 2 4 3" xfId="419" xr:uid="{00000000-0005-0000-0000-0000AB000000}"/>
    <cellStyle name="Normal 5 3 2 5" xfId="174" xr:uid="{00000000-0005-0000-0000-0000AC000000}"/>
    <cellStyle name="Normal 5 3 2 5 2" xfId="241" xr:uid="{00000000-0005-0000-0000-0000AD000000}"/>
    <cellStyle name="Normal 5 3 2 5 2 2" xfId="527" xr:uid="{00000000-0005-0000-0000-0000AE000000}"/>
    <cellStyle name="Normal 5 3 2 5 3" xfId="460" xr:uid="{00000000-0005-0000-0000-0000AF000000}"/>
    <cellStyle name="Normal 5 3 2 6" xfId="336" xr:uid="{00000000-0005-0000-0000-0000B0000000}"/>
    <cellStyle name="Normal 5 3 2 6 2" xfId="622" xr:uid="{00000000-0005-0000-0000-0000B1000000}"/>
    <cellStyle name="Normal 5 3 2 7" xfId="200" xr:uid="{00000000-0005-0000-0000-0000B2000000}"/>
    <cellStyle name="Normal 5 3 2 7 2" xfId="486" xr:uid="{00000000-0005-0000-0000-0000B3000000}"/>
    <cellStyle name="Normal 5 3 2 8" xfId="365" xr:uid="{00000000-0005-0000-0000-0000B4000000}"/>
    <cellStyle name="Normal 5 3 3" xfId="86" xr:uid="{00000000-0005-0000-0000-0000B5000000}"/>
    <cellStyle name="Normal 5 3 3 2" xfId="113" xr:uid="{00000000-0005-0000-0000-0000B6000000}"/>
    <cellStyle name="Normal 5 3 3 2 2" xfId="275" xr:uid="{00000000-0005-0000-0000-0000B7000000}"/>
    <cellStyle name="Normal 5 3 3 2 2 2" xfId="561" xr:uid="{00000000-0005-0000-0000-0000B8000000}"/>
    <cellStyle name="Normal 5 3 3 2 3" xfId="399" xr:uid="{00000000-0005-0000-0000-0000B9000000}"/>
    <cellStyle name="Normal 5 3 3 3" xfId="154" xr:uid="{00000000-0005-0000-0000-0000BA000000}"/>
    <cellStyle name="Normal 5 3 3 3 2" xfId="316" xr:uid="{00000000-0005-0000-0000-0000BB000000}"/>
    <cellStyle name="Normal 5 3 3 3 2 2" xfId="602" xr:uid="{00000000-0005-0000-0000-0000BC000000}"/>
    <cellStyle name="Normal 5 3 3 3 3" xfId="440" xr:uid="{00000000-0005-0000-0000-0000BD000000}"/>
    <cellStyle name="Normal 5 3 3 4" xfId="181" xr:uid="{00000000-0005-0000-0000-0000BE000000}"/>
    <cellStyle name="Normal 5 3 3 4 2" xfId="248" xr:uid="{00000000-0005-0000-0000-0000BF000000}"/>
    <cellStyle name="Normal 5 3 3 4 2 2" xfId="534" xr:uid="{00000000-0005-0000-0000-0000C0000000}"/>
    <cellStyle name="Normal 5 3 3 4 3" xfId="467" xr:uid="{00000000-0005-0000-0000-0000C1000000}"/>
    <cellStyle name="Normal 5 3 3 5" xfId="343" xr:uid="{00000000-0005-0000-0000-0000C2000000}"/>
    <cellStyle name="Normal 5 3 3 5 2" xfId="629" xr:uid="{00000000-0005-0000-0000-0000C3000000}"/>
    <cellStyle name="Normal 5 3 3 6" xfId="221" xr:uid="{00000000-0005-0000-0000-0000C4000000}"/>
    <cellStyle name="Normal 5 3 3 6 2" xfId="507" xr:uid="{00000000-0005-0000-0000-0000C5000000}"/>
    <cellStyle name="Normal 5 3 3 7" xfId="372" xr:uid="{00000000-0005-0000-0000-0000C6000000}"/>
    <cellStyle name="Normal 5 3 4" xfId="100" xr:uid="{00000000-0005-0000-0000-0000C7000000}"/>
    <cellStyle name="Normal 5 3 4 2" xfId="141" xr:uid="{00000000-0005-0000-0000-0000C8000000}"/>
    <cellStyle name="Normal 5 3 4 2 2" xfId="303" xr:uid="{00000000-0005-0000-0000-0000C9000000}"/>
    <cellStyle name="Normal 5 3 4 2 2 2" xfId="589" xr:uid="{00000000-0005-0000-0000-0000CA000000}"/>
    <cellStyle name="Normal 5 3 4 2 3" xfId="427" xr:uid="{00000000-0005-0000-0000-0000CB000000}"/>
    <cellStyle name="Normal 5 3 4 3" xfId="262" xr:uid="{00000000-0005-0000-0000-0000CC000000}"/>
    <cellStyle name="Normal 5 3 4 3 2" xfId="548" xr:uid="{00000000-0005-0000-0000-0000CD000000}"/>
    <cellStyle name="Normal 5 3 4 4" xfId="208" xr:uid="{00000000-0005-0000-0000-0000CE000000}"/>
    <cellStyle name="Normal 5 3 4 4 2" xfId="494" xr:uid="{00000000-0005-0000-0000-0000CF000000}"/>
    <cellStyle name="Normal 5 3 4 5" xfId="386" xr:uid="{00000000-0005-0000-0000-0000D0000000}"/>
    <cellStyle name="Normal 5 3 5" xfId="127" xr:uid="{00000000-0005-0000-0000-0000D1000000}"/>
    <cellStyle name="Normal 5 3 5 2" xfId="289" xr:uid="{00000000-0005-0000-0000-0000D2000000}"/>
    <cellStyle name="Normal 5 3 5 2 2" xfId="575" xr:uid="{00000000-0005-0000-0000-0000D3000000}"/>
    <cellStyle name="Normal 5 3 5 3" xfId="413" xr:uid="{00000000-0005-0000-0000-0000D4000000}"/>
    <cellStyle name="Normal 5 3 6" xfId="168" xr:uid="{00000000-0005-0000-0000-0000D5000000}"/>
    <cellStyle name="Normal 5 3 6 2" xfId="235" xr:uid="{00000000-0005-0000-0000-0000D6000000}"/>
    <cellStyle name="Normal 5 3 6 2 2" xfId="521" xr:uid="{00000000-0005-0000-0000-0000D7000000}"/>
    <cellStyle name="Normal 5 3 6 3" xfId="454" xr:uid="{00000000-0005-0000-0000-0000D8000000}"/>
    <cellStyle name="Normal 5 3 7" xfId="328" xr:uid="{00000000-0005-0000-0000-0000D9000000}"/>
    <cellStyle name="Normal 5 3 7 2" xfId="614" xr:uid="{00000000-0005-0000-0000-0000DA000000}"/>
    <cellStyle name="Normal 5 3 8" xfId="194" xr:uid="{00000000-0005-0000-0000-0000DB000000}"/>
    <cellStyle name="Normal 5 3 8 2" xfId="480" xr:uid="{00000000-0005-0000-0000-0000DC000000}"/>
    <cellStyle name="Normal 5 3 9" xfId="359" xr:uid="{00000000-0005-0000-0000-0000DD000000}"/>
    <cellStyle name="Normal 5 4" xfId="64" xr:uid="{00000000-0005-0000-0000-0000DE000000}"/>
    <cellStyle name="Normal 5 4 2" xfId="81" xr:uid="{00000000-0005-0000-0000-0000DF000000}"/>
    <cellStyle name="Normal 5 4 2 2" xfId="108" xr:uid="{00000000-0005-0000-0000-0000E0000000}"/>
    <cellStyle name="Normal 5 4 2 2 2" xfId="270" xr:uid="{00000000-0005-0000-0000-0000E1000000}"/>
    <cellStyle name="Normal 5 4 2 2 2 2" xfId="556" xr:uid="{00000000-0005-0000-0000-0000E2000000}"/>
    <cellStyle name="Normal 5 4 2 2 3" xfId="394" xr:uid="{00000000-0005-0000-0000-0000E3000000}"/>
    <cellStyle name="Normal 5 4 2 3" xfId="149" xr:uid="{00000000-0005-0000-0000-0000E4000000}"/>
    <cellStyle name="Normal 5 4 2 3 2" xfId="311" xr:uid="{00000000-0005-0000-0000-0000E5000000}"/>
    <cellStyle name="Normal 5 4 2 3 2 2" xfId="597" xr:uid="{00000000-0005-0000-0000-0000E6000000}"/>
    <cellStyle name="Normal 5 4 2 3 3" xfId="435" xr:uid="{00000000-0005-0000-0000-0000E7000000}"/>
    <cellStyle name="Normal 5 4 2 4" xfId="176" xr:uid="{00000000-0005-0000-0000-0000E8000000}"/>
    <cellStyle name="Normal 5 4 2 4 2" xfId="243" xr:uid="{00000000-0005-0000-0000-0000E9000000}"/>
    <cellStyle name="Normal 5 4 2 4 2 2" xfId="529" xr:uid="{00000000-0005-0000-0000-0000EA000000}"/>
    <cellStyle name="Normal 5 4 2 4 3" xfId="462" xr:uid="{00000000-0005-0000-0000-0000EB000000}"/>
    <cellStyle name="Normal 5 4 2 5" xfId="338" xr:uid="{00000000-0005-0000-0000-0000EC000000}"/>
    <cellStyle name="Normal 5 4 2 5 2" xfId="624" xr:uid="{00000000-0005-0000-0000-0000ED000000}"/>
    <cellStyle name="Normal 5 4 2 6" xfId="216" xr:uid="{00000000-0005-0000-0000-0000EE000000}"/>
    <cellStyle name="Normal 5 4 2 6 2" xfId="502" xr:uid="{00000000-0005-0000-0000-0000EF000000}"/>
    <cellStyle name="Normal 5 4 2 7" xfId="367" xr:uid="{00000000-0005-0000-0000-0000F0000000}"/>
    <cellStyle name="Normal 5 4 3" xfId="95" xr:uid="{00000000-0005-0000-0000-0000F1000000}"/>
    <cellStyle name="Normal 5 4 3 2" xfId="136" xr:uid="{00000000-0005-0000-0000-0000F2000000}"/>
    <cellStyle name="Normal 5 4 3 2 2" xfId="298" xr:uid="{00000000-0005-0000-0000-0000F3000000}"/>
    <cellStyle name="Normal 5 4 3 2 2 2" xfId="584" xr:uid="{00000000-0005-0000-0000-0000F4000000}"/>
    <cellStyle name="Normal 5 4 3 2 3" xfId="422" xr:uid="{00000000-0005-0000-0000-0000F5000000}"/>
    <cellStyle name="Normal 5 4 3 3" xfId="257" xr:uid="{00000000-0005-0000-0000-0000F6000000}"/>
    <cellStyle name="Normal 5 4 3 3 2" xfId="543" xr:uid="{00000000-0005-0000-0000-0000F7000000}"/>
    <cellStyle name="Normal 5 4 3 4" xfId="203" xr:uid="{00000000-0005-0000-0000-0000F8000000}"/>
    <cellStyle name="Normal 5 4 3 4 2" xfId="489" xr:uid="{00000000-0005-0000-0000-0000F9000000}"/>
    <cellStyle name="Normal 5 4 3 5" xfId="381" xr:uid="{00000000-0005-0000-0000-0000FA000000}"/>
    <cellStyle name="Normal 5 4 4" xfId="122" xr:uid="{00000000-0005-0000-0000-0000FB000000}"/>
    <cellStyle name="Normal 5 4 4 2" xfId="284" xr:uid="{00000000-0005-0000-0000-0000FC000000}"/>
    <cellStyle name="Normal 5 4 4 2 2" xfId="570" xr:uid="{00000000-0005-0000-0000-0000FD000000}"/>
    <cellStyle name="Normal 5 4 4 3" xfId="408" xr:uid="{00000000-0005-0000-0000-0000FE000000}"/>
    <cellStyle name="Normal 5 4 5" xfId="163" xr:uid="{00000000-0005-0000-0000-0000FF000000}"/>
    <cellStyle name="Normal 5 4 5 2" xfId="230" xr:uid="{00000000-0005-0000-0000-000000010000}"/>
    <cellStyle name="Normal 5 4 5 2 2" xfId="516" xr:uid="{00000000-0005-0000-0000-000001010000}"/>
    <cellStyle name="Normal 5 4 5 3" xfId="449" xr:uid="{00000000-0005-0000-0000-000002010000}"/>
    <cellStyle name="Normal 5 4 6" xfId="330" xr:uid="{00000000-0005-0000-0000-000003010000}"/>
    <cellStyle name="Normal 5 4 6 2" xfId="616" xr:uid="{00000000-0005-0000-0000-000004010000}"/>
    <cellStyle name="Normal 5 4 7" xfId="189" xr:uid="{00000000-0005-0000-0000-000005010000}"/>
    <cellStyle name="Normal 5 4 7 2" xfId="475" xr:uid="{00000000-0005-0000-0000-000006010000}"/>
    <cellStyle name="Normal 5 4 8" xfId="354" xr:uid="{00000000-0005-0000-0000-000007010000}"/>
    <cellStyle name="Normal 5 5" xfId="74" xr:uid="{00000000-0005-0000-0000-000008010000}"/>
    <cellStyle name="Normal 5 5 2" xfId="87" xr:uid="{00000000-0005-0000-0000-000009010000}"/>
    <cellStyle name="Normal 5 5 2 2" xfId="114" xr:uid="{00000000-0005-0000-0000-00000A010000}"/>
    <cellStyle name="Normal 5 5 2 2 2" xfId="276" xr:uid="{00000000-0005-0000-0000-00000B010000}"/>
    <cellStyle name="Normal 5 5 2 2 2 2" xfId="562" xr:uid="{00000000-0005-0000-0000-00000C010000}"/>
    <cellStyle name="Normal 5 5 2 2 3" xfId="400" xr:uid="{00000000-0005-0000-0000-00000D010000}"/>
    <cellStyle name="Normal 5 5 2 3" xfId="155" xr:uid="{00000000-0005-0000-0000-00000E010000}"/>
    <cellStyle name="Normal 5 5 2 3 2" xfId="317" xr:uid="{00000000-0005-0000-0000-00000F010000}"/>
    <cellStyle name="Normal 5 5 2 3 2 2" xfId="603" xr:uid="{00000000-0005-0000-0000-000010010000}"/>
    <cellStyle name="Normal 5 5 2 3 3" xfId="441" xr:uid="{00000000-0005-0000-0000-000011010000}"/>
    <cellStyle name="Normal 5 5 2 4" xfId="182" xr:uid="{00000000-0005-0000-0000-000012010000}"/>
    <cellStyle name="Normal 5 5 2 4 2" xfId="249" xr:uid="{00000000-0005-0000-0000-000013010000}"/>
    <cellStyle name="Normal 5 5 2 4 2 2" xfId="535" xr:uid="{00000000-0005-0000-0000-000014010000}"/>
    <cellStyle name="Normal 5 5 2 4 3" xfId="468" xr:uid="{00000000-0005-0000-0000-000015010000}"/>
    <cellStyle name="Normal 5 5 2 5" xfId="344" xr:uid="{00000000-0005-0000-0000-000016010000}"/>
    <cellStyle name="Normal 5 5 2 5 2" xfId="630" xr:uid="{00000000-0005-0000-0000-000017010000}"/>
    <cellStyle name="Normal 5 5 2 6" xfId="222" xr:uid="{00000000-0005-0000-0000-000018010000}"/>
    <cellStyle name="Normal 5 5 2 6 2" xfId="508" xr:uid="{00000000-0005-0000-0000-000019010000}"/>
    <cellStyle name="Normal 5 5 2 7" xfId="373" xr:uid="{00000000-0005-0000-0000-00001A010000}"/>
    <cellStyle name="Normal 5 5 3" xfId="101" xr:uid="{00000000-0005-0000-0000-00001B010000}"/>
    <cellStyle name="Normal 5 5 3 2" xfId="142" xr:uid="{00000000-0005-0000-0000-00001C010000}"/>
    <cellStyle name="Normal 5 5 3 2 2" xfId="304" xr:uid="{00000000-0005-0000-0000-00001D010000}"/>
    <cellStyle name="Normal 5 5 3 2 2 2" xfId="590" xr:uid="{00000000-0005-0000-0000-00001E010000}"/>
    <cellStyle name="Normal 5 5 3 2 3" xfId="428" xr:uid="{00000000-0005-0000-0000-00001F010000}"/>
    <cellStyle name="Normal 5 5 3 3" xfId="263" xr:uid="{00000000-0005-0000-0000-000020010000}"/>
    <cellStyle name="Normal 5 5 3 3 2" xfId="549" xr:uid="{00000000-0005-0000-0000-000021010000}"/>
    <cellStyle name="Normal 5 5 3 4" xfId="209" xr:uid="{00000000-0005-0000-0000-000022010000}"/>
    <cellStyle name="Normal 5 5 3 4 2" xfId="495" xr:uid="{00000000-0005-0000-0000-000023010000}"/>
    <cellStyle name="Normal 5 5 3 5" xfId="387" xr:uid="{00000000-0005-0000-0000-000024010000}"/>
    <cellStyle name="Normal 5 5 4" xfId="128" xr:uid="{00000000-0005-0000-0000-000025010000}"/>
    <cellStyle name="Normal 5 5 4 2" xfId="290" xr:uid="{00000000-0005-0000-0000-000026010000}"/>
    <cellStyle name="Normal 5 5 4 2 2" xfId="576" xr:uid="{00000000-0005-0000-0000-000027010000}"/>
    <cellStyle name="Normal 5 5 4 3" xfId="414" xr:uid="{00000000-0005-0000-0000-000028010000}"/>
    <cellStyle name="Normal 5 5 5" xfId="169" xr:uid="{00000000-0005-0000-0000-000029010000}"/>
    <cellStyle name="Normal 5 5 5 2" xfId="236" xr:uid="{00000000-0005-0000-0000-00002A010000}"/>
    <cellStyle name="Normal 5 5 5 2 2" xfId="522" xr:uid="{00000000-0005-0000-0000-00002B010000}"/>
    <cellStyle name="Normal 5 5 5 3" xfId="455" xr:uid="{00000000-0005-0000-0000-00002C010000}"/>
    <cellStyle name="Normal 5 5 6" xfId="331" xr:uid="{00000000-0005-0000-0000-00002D010000}"/>
    <cellStyle name="Normal 5 5 6 2" xfId="617" xr:uid="{00000000-0005-0000-0000-00002E010000}"/>
    <cellStyle name="Normal 5 5 7" xfId="195" xr:uid="{00000000-0005-0000-0000-00002F010000}"/>
    <cellStyle name="Normal 5 5 7 2" xfId="481" xr:uid="{00000000-0005-0000-0000-000030010000}"/>
    <cellStyle name="Normal 5 5 8" xfId="360" xr:uid="{00000000-0005-0000-0000-000031010000}"/>
    <cellStyle name="Normal 5 6" xfId="63" xr:uid="{00000000-0005-0000-0000-000032010000}"/>
    <cellStyle name="Normal 5 6 2" xfId="94" xr:uid="{00000000-0005-0000-0000-000033010000}"/>
    <cellStyle name="Normal 5 6 2 2" xfId="256" xr:uid="{00000000-0005-0000-0000-000034010000}"/>
    <cellStyle name="Normal 5 6 2 2 2" xfId="542" xr:uid="{00000000-0005-0000-0000-000035010000}"/>
    <cellStyle name="Normal 5 6 2 3" xfId="380" xr:uid="{00000000-0005-0000-0000-000036010000}"/>
    <cellStyle name="Normal 5 6 3" xfId="135" xr:uid="{00000000-0005-0000-0000-000037010000}"/>
    <cellStyle name="Normal 5 6 3 2" xfId="297" xr:uid="{00000000-0005-0000-0000-000038010000}"/>
    <cellStyle name="Normal 5 6 3 2 2" xfId="583" xr:uid="{00000000-0005-0000-0000-000039010000}"/>
    <cellStyle name="Normal 5 6 3 3" xfId="421" xr:uid="{00000000-0005-0000-0000-00003A010000}"/>
    <cellStyle name="Normal 5 6 4" xfId="162" xr:uid="{00000000-0005-0000-0000-00003B010000}"/>
    <cellStyle name="Normal 5 6 4 2" xfId="229" xr:uid="{00000000-0005-0000-0000-00003C010000}"/>
    <cellStyle name="Normal 5 6 4 2 2" xfId="515" xr:uid="{00000000-0005-0000-0000-00003D010000}"/>
    <cellStyle name="Normal 5 6 4 3" xfId="448" xr:uid="{00000000-0005-0000-0000-00003E010000}"/>
    <cellStyle name="Normal 5 6 5" xfId="329" xr:uid="{00000000-0005-0000-0000-00003F010000}"/>
    <cellStyle name="Normal 5 6 5 2" xfId="615" xr:uid="{00000000-0005-0000-0000-000040010000}"/>
    <cellStyle name="Normal 5 6 6" xfId="202" xr:uid="{00000000-0005-0000-0000-000041010000}"/>
    <cellStyle name="Normal 5 6 6 2" xfId="488" xr:uid="{00000000-0005-0000-0000-000042010000}"/>
    <cellStyle name="Normal 5 6 7" xfId="353" xr:uid="{00000000-0005-0000-0000-000043010000}"/>
    <cellStyle name="Normal 5 7" xfId="80" xr:uid="{00000000-0005-0000-0000-000044010000}"/>
    <cellStyle name="Normal 5 7 2" xfId="107" xr:uid="{00000000-0005-0000-0000-000045010000}"/>
    <cellStyle name="Normal 5 7 2 2" xfId="269" xr:uid="{00000000-0005-0000-0000-000046010000}"/>
    <cellStyle name="Normal 5 7 2 2 2" xfId="555" xr:uid="{00000000-0005-0000-0000-000047010000}"/>
    <cellStyle name="Normal 5 7 2 3" xfId="393" xr:uid="{00000000-0005-0000-0000-000048010000}"/>
    <cellStyle name="Normal 5 7 3" xfId="148" xr:uid="{00000000-0005-0000-0000-000049010000}"/>
    <cellStyle name="Normal 5 7 3 2" xfId="310" xr:uid="{00000000-0005-0000-0000-00004A010000}"/>
    <cellStyle name="Normal 5 7 3 2 2" xfId="596" xr:uid="{00000000-0005-0000-0000-00004B010000}"/>
    <cellStyle name="Normal 5 7 3 3" xfId="434" xr:uid="{00000000-0005-0000-0000-00004C010000}"/>
    <cellStyle name="Normal 5 7 4" xfId="175" xr:uid="{00000000-0005-0000-0000-00004D010000}"/>
    <cellStyle name="Normal 5 7 4 2" xfId="242" xr:uid="{00000000-0005-0000-0000-00004E010000}"/>
    <cellStyle name="Normal 5 7 4 2 2" xfId="528" xr:uid="{00000000-0005-0000-0000-00004F010000}"/>
    <cellStyle name="Normal 5 7 4 3" xfId="461" xr:uid="{00000000-0005-0000-0000-000050010000}"/>
    <cellStyle name="Normal 5 7 5" xfId="337" xr:uid="{00000000-0005-0000-0000-000051010000}"/>
    <cellStyle name="Normal 5 7 5 2" xfId="623" xr:uid="{00000000-0005-0000-0000-000052010000}"/>
    <cellStyle name="Normal 5 7 6" xfId="215" xr:uid="{00000000-0005-0000-0000-000053010000}"/>
    <cellStyle name="Normal 5 7 6 2" xfId="501" xr:uid="{00000000-0005-0000-0000-000054010000}"/>
    <cellStyle name="Normal 5 7 7" xfId="366" xr:uid="{00000000-0005-0000-0000-000055010000}"/>
    <cellStyle name="Normal 5 8" xfId="93" xr:uid="{00000000-0005-0000-0000-000056010000}"/>
    <cellStyle name="Normal 5 8 2" xfId="134" xr:uid="{00000000-0005-0000-0000-000057010000}"/>
    <cellStyle name="Normal 5 8 2 2" xfId="296" xr:uid="{00000000-0005-0000-0000-000058010000}"/>
    <cellStyle name="Normal 5 8 2 2 2" xfId="582" xr:uid="{00000000-0005-0000-0000-000059010000}"/>
    <cellStyle name="Normal 5 8 2 3" xfId="420" xr:uid="{00000000-0005-0000-0000-00005A010000}"/>
    <cellStyle name="Normal 5 8 3" xfId="255" xr:uid="{00000000-0005-0000-0000-00005B010000}"/>
    <cellStyle name="Normal 5 8 3 2" xfId="541" xr:uid="{00000000-0005-0000-0000-00005C010000}"/>
    <cellStyle name="Normal 5 8 4" xfId="201" xr:uid="{00000000-0005-0000-0000-00005D010000}"/>
    <cellStyle name="Normal 5 8 4 2" xfId="487" xr:uid="{00000000-0005-0000-0000-00005E010000}"/>
    <cellStyle name="Normal 5 8 5" xfId="379" xr:uid="{00000000-0005-0000-0000-00005F010000}"/>
    <cellStyle name="Normal 5 9" xfId="121" xr:uid="{00000000-0005-0000-0000-000060010000}"/>
    <cellStyle name="Normal 5 9 2" xfId="283" xr:uid="{00000000-0005-0000-0000-000061010000}"/>
    <cellStyle name="Normal 5 9 2 2" xfId="569" xr:uid="{00000000-0005-0000-0000-000062010000}"/>
    <cellStyle name="Normal 5 9 3" xfId="407" xr:uid="{00000000-0005-0000-0000-000063010000}"/>
    <cellStyle name="Normal 6" xfId="65" xr:uid="{00000000-0005-0000-0000-000064010000}"/>
    <cellStyle name="Normal 6 10" xfId="355" xr:uid="{00000000-0005-0000-0000-000065010000}"/>
    <cellStyle name="Normal 6 2" xfId="72" xr:uid="{00000000-0005-0000-0000-000066010000}"/>
    <cellStyle name="Normal 6 2 2" xfId="78" xr:uid="{00000000-0005-0000-0000-000067010000}"/>
    <cellStyle name="Normal 6 2 2 2" xfId="91" xr:uid="{00000000-0005-0000-0000-000068010000}"/>
    <cellStyle name="Normal 6 2 2 2 2" xfId="118" xr:uid="{00000000-0005-0000-0000-000069010000}"/>
    <cellStyle name="Normal 6 2 2 2 2 2" xfId="280" xr:uid="{00000000-0005-0000-0000-00006A010000}"/>
    <cellStyle name="Normal 6 2 2 2 2 2 2" xfId="566" xr:uid="{00000000-0005-0000-0000-00006B010000}"/>
    <cellStyle name="Normal 6 2 2 2 2 3" xfId="404" xr:uid="{00000000-0005-0000-0000-00006C010000}"/>
    <cellStyle name="Normal 6 2 2 2 3" xfId="159" xr:uid="{00000000-0005-0000-0000-00006D010000}"/>
    <cellStyle name="Normal 6 2 2 2 3 2" xfId="321" xr:uid="{00000000-0005-0000-0000-00006E010000}"/>
    <cellStyle name="Normal 6 2 2 2 3 2 2" xfId="607" xr:uid="{00000000-0005-0000-0000-00006F010000}"/>
    <cellStyle name="Normal 6 2 2 2 3 3" xfId="445" xr:uid="{00000000-0005-0000-0000-000070010000}"/>
    <cellStyle name="Normal 6 2 2 2 4" xfId="186" xr:uid="{00000000-0005-0000-0000-000071010000}"/>
    <cellStyle name="Normal 6 2 2 2 4 2" xfId="253" xr:uid="{00000000-0005-0000-0000-000072010000}"/>
    <cellStyle name="Normal 6 2 2 2 4 2 2" xfId="539" xr:uid="{00000000-0005-0000-0000-000073010000}"/>
    <cellStyle name="Normal 6 2 2 2 4 3" xfId="472" xr:uid="{00000000-0005-0000-0000-000074010000}"/>
    <cellStyle name="Normal 6 2 2 2 5" xfId="348" xr:uid="{00000000-0005-0000-0000-000075010000}"/>
    <cellStyle name="Normal 6 2 2 2 5 2" xfId="634" xr:uid="{00000000-0005-0000-0000-000076010000}"/>
    <cellStyle name="Normal 6 2 2 2 6" xfId="226" xr:uid="{00000000-0005-0000-0000-000077010000}"/>
    <cellStyle name="Normal 6 2 2 2 6 2" xfId="512" xr:uid="{00000000-0005-0000-0000-000078010000}"/>
    <cellStyle name="Normal 6 2 2 2 7" xfId="377" xr:uid="{00000000-0005-0000-0000-000079010000}"/>
    <cellStyle name="Normal 6 2 2 3" xfId="105" xr:uid="{00000000-0005-0000-0000-00007A010000}"/>
    <cellStyle name="Normal 6 2 2 3 2" xfId="146" xr:uid="{00000000-0005-0000-0000-00007B010000}"/>
    <cellStyle name="Normal 6 2 2 3 2 2" xfId="308" xr:uid="{00000000-0005-0000-0000-00007C010000}"/>
    <cellStyle name="Normal 6 2 2 3 2 2 2" xfId="594" xr:uid="{00000000-0005-0000-0000-00007D010000}"/>
    <cellStyle name="Normal 6 2 2 3 2 3" xfId="432" xr:uid="{00000000-0005-0000-0000-00007E010000}"/>
    <cellStyle name="Normal 6 2 2 3 3" xfId="267" xr:uid="{00000000-0005-0000-0000-00007F010000}"/>
    <cellStyle name="Normal 6 2 2 3 3 2" xfId="553" xr:uid="{00000000-0005-0000-0000-000080010000}"/>
    <cellStyle name="Normal 6 2 2 3 4" xfId="213" xr:uid="{00000000-0005-0000-0000-000081010000}"/>
    <cellStyle name="Normal 6 2 2 3 4 2" xfId="499" xr:uid="{00000000-0005-0000-0000-000082010000}"/>
    <cellStyle name="Normal 6 2 2 3 5" xfId="391" xr:uid="{00000000-0005-0000-0000-000083010000}"/>
    <cellStyle name="Normal 6 2 2 4" xfId="132" xr:uid="{00000000-0005-0000-0000-000084010000}"/>
    <cellStyle name="Normal 6 2 2 4 2" xfId="294" xr:uid="{00000000-0005-0000-0000-000085010000}"/>
    <cellStyle name="Normal 6 2 2 4 2 2" xfId="580" xr:uid="{00000000-0005-0000-0000-000086010000}"/>
    <cellStyle name="Normal 6 2 2 4 3" xfId="418" xr:uid="{00000000-0005-0000-0000-000087010000}"/>
    <cellStyle name="Normal 6 2 2 5" xfId="173" xr:uid="{00000000-0005-0000-0000-000088010000}"/>
    <cellStyle name="Normal 6 2 2 5 2" xfId="240" xr:uid="{00000000-0005-0000-0000-000089010000}"/>
    <cellStyle name="Normal 6 2 2 5 2 2" xfId="526" xr:uid="{00000000-0005-0000-0000-00008A010000}"/>
    <cellStyle name="Normal 6 2 2 5 3" xfId="459" xr:uid="{00000000-0005-0000-0000-00008B010000}"/>
    <cellStyle name="Normal 6 2 2 6" xfId="335" xr:uid="{00000000-0005-0000-0000-00008C010000}"/>
    <cellStyle name="Normal 6 2 2 6 2" xfId="621" xr:uid="{00000000-0005-0000-0000-00008D010000}"/>
    <cellStyle name="Normal 6 2 2 7" xfId="199" xr:uid="{00000000-0005-0000-0000-00008E010000}"/>
    <cellStyle name="Normal 6 2 2 7 2" xfId="485" xr:uid="{00000000-0005-0000-0000-00008F010000}"/>
    <cellStyle name="Normal 6 2 2 8" xfId="364" xr:uid="{00000000-0005-0000-0000-000090010000}"/>
    <cellStyle name="Normal 6 2 3" xfId="85" xr:uid="{00000000-0005-0000-0000-000091010000}"/>
    <cellStyle name="Normal 6 2 3 2" xfId="112" xr:uid="{00000000-0005-0000-0000-000092010000}"/>
    <cellStyle name="Normal 6 2 3 2 2" xfId="274" xr:uid="{00000000-0005-0000-0000-000093010000}"/>
    <cellStyle name="Normal 6 2 3 2 2 2" xfId="560" xr:uid="{00000000-0005-0000-0000-000094010000}"/>
    <cellStyle name="Normal 6 2 3 2 3" xfId="398" xr:uid="{00000000-0005-0000-0000-000095010000}"/>
    <cellStyle name="Normal 6 2 3 3" xfId="153" xr:uid="{00000000-0005-0000-0000-000096010000}"/>
    <cellStyle name="Normal 6 2 3 3 2" xfId="315" xr:uid="{00000000-0005-0000-0000-000097010000}"/>
    <cellStyle name="Normal 6 2 3 3 2 2" xfId="601" xr:uid="{00000000-0005-0000-0000-000098010000}"/>
    <cellStyle name="Normal 6 2 3 3 3" xfId="439" xr:uid="{00000000-0005-0000-0000-000099010000}"/>
    <cellStyle name="Normal 6 2 3 4" xfId="180" xr:uid="{00000000-0005-0000-0000-00009A010000}"/>
    <cellStyle name="Normal 6 2 3 4 2" xfId="247" xr:uid="{00000000-0005-0000-0000-00009B010000}"/>
    <cellStyle name="Normal 6 2 3 4 2 2" xfId="533" xr:uid="{00000000-0005-0000-0000-00009C010000}"/>
    <cellStyle name="Normal 6 2 3 4 3" xfId="466" xr:uid="{00000000-0005-0000-0000-00009D010000}"/>
    <cellStyle name="Normal 6 2 3 5" xfId="342" xr:uid="{00000000-0005-0000-0000-00009E010000}"/>
    <cellStyle name="Normal 6 2 3 5 2" xfId="628" xr:uid="{00000000-0005-0000-0000-00009F010000}"/>
    <cellStyle name="Normal 6 2 3 6" xfId="220" xr:uid="{00000000-0005-0000-0000-0000A0010000}"/>
    <cellStyle name="Normal 6 2 3 6 2" xfId="506" xr:uid="{00000000-0005-0000-0000-0000A1010000}"/>
    <cellStyle name="Normal 6 2 3 7" xfId="371" xr:uid="{00000000-0005-0000-0000-0000A2010000}"/>
    <cellStyle name="Normal 6 2 4" xfId="99" xr:uid="{00000000-0005-0000-0000-0000A3010000}"/>
    <cellStyle name="Normal 6 2 4 2" xfId="140" xr:uid="{00000000-0005-0000-0000-0000A4010000}"/>
    <cellStyle name="Normal 6 2 4 2 2" xfId="302" xr:uid="{00000000-0005-0000-0000-0000A5010000}"/>
    <cellStyle name="Normal 6 2 4 2 2 2" xfId="588" xr:uid="{00000000-0005-0000-0000-0000A6010000}"/>
    <cellStyle name="Normal 6 2 4 2 3" xfId="426" xr:uid="{00000000-0005-0000-0000-0000A7010000}"/>
    <cellStyle name="Normal 6 2 4 3" xfId="261" xr:uid="{00000000-0005-0000-0000-0000A8010000}"/>
    <cellStyle name="Normal 6 2 4 3 2" xfId="547" xr:uid="{00000000-0005-0000-0000-0000A9010000}"/>
    <cellStyle name="Normal 6 2 4 4" xfId="207" xr:uid="{00000000-0005-0000-0000-0000AA010000}"/>
    <cellStyle name="Normal 6 2 4 4 2" xfId="493" xr:uid="{00000000-0005-0000-0000-0000AB010000}"/>
    <cellStyle name="Normal 6 2 4 5" xfId="385" xr:uid="{00000000-0005-0000-0000-0000AC010000}"/>
    <cellStyle name="Normal 6 2 5" xfId="126" xr:uid="{00000000-0005-0000-0000-0000AD010000}"/>
    <cellStyle name="Normal 6 2 5 2" xfId="288" xr:uid="{00000000-0005-0000-0000-0000AE010000}"/>
    <cellStyle name="Normal 6 2 5 2 2" xfId="574" xr:uid="{00000000-0005-0000-0000-0000AF010000}"/>
    <cellStyle name="Normal 6 2 5 3" xfId="412" xr:uid="{00000000-0005-0000-0000-0000B0010000}"/>
    <cellStyle name="Normal 6 2 6" xfId="167" xr:uid="{00000000-0005-0000-0000-0000B1010000}"/>
    <cellStyle name="Normal 6 2 6 2" xfId="234" xr:uid="{00000000-0005-0000-0000-0000B2010000}"/>
    <cellStyle name="Normal 6 2 6 2 2" xfId="520" xr:uid="{00000000-0005-0000-0000-0000B3010000}"/>
    <cellStyle name="Normal 6 2 6 3" xfId="453" xr:uid="{00000000-0005-0000-0000-0000B4010000}"/>
    <cellStyle name="Normal 6 2 7" xfId="327" xr:uid="{00000000-0005-0000-0000-0000B5010000}"/>
    <cellStyle name="Normal 6 2 7 2" xfId="613" xr:uid="{00000000-0005-0000-0000-0000B6010000}"/>
    <cellStyle name="Normal 6 2 8" xfId="193" xr:uid="{00000000-0005-0000-0000-0000B7010000}"/>
    <cellStyle name="Normal 6 2 8 2" xfId="479" xr:uid="{00000000-0005-0000-0000-0000B8010000}"/>
    <cellStyle name="Normal 6 2 9" xfId="358" xr:uid="{00000000-0005-0000-0000-0000B9010000}"/>
    <cellStyle name="Normal 6 3" xfId="75" xr:uid="{00000000-0005-0000-0000-0000BA010000}"/>
    <cellStyle name="Normal 6 3 2" xfId="88" xr:uid="{00000000-0005-0000-0000-0000BB010000}"/>
    <cellStyle name="Normal 6 3 2 2" xfId="115" xr:uid="{00000000-0005-0000-0000-0000BC010000}"/>
    <cellStyle name="Normal 6 3 2 2 2" xfId="277" xr:uid="{00000000-0005-0000-0000-0000BD010000}"/>
    <cellStyle name="Normal 6 3 2 2 2 2" xfId="563" xr:uid="{00000000-0005-0000-0000-0000BE010000}"/>
    <cellStyle name="Normal 6 3 2 2 3" xfId="401" xr:uid="{00000000-0005-0000-0000-0000BF010000}"/>
    <cellStyle name="Normal 6 3 2 3" xfId="156" xr:uid="{00000000-0005-0000-0000-0000C0010000}"/>
    <cellStyle name="Normal 6 3 2 3 2" xfId="318" xr:uid="{00000000-0005-0000-0000-0000C1010000}"/>
    <cellStyle name="Normal 6 3 2 3 2 2" xfId="604" xr:uid="{00000000-0005-0000-0000-0000C2010000}"/>
    <cellStyle name="Normal 6 3 2 3 3" xfId="442" xr:uid="{00000000-0005-0000-0000-0000C3010000}"/>
    <cellStyle name="Normal 6 3 2 4" xfId="183" xr:uid="{00000000-0005-0000-0000-0000C4010000}"/>
    <cellStyle name="Normal 6 3 2 4 2" xfId="250" xr:uid="{00000000-0005-0000-0000-0000C5010000}"/>
    <cellStyle name="Normal 6 3 2 4 2 2" xfId="536" xr:uid="{00000000-0005-0000-0000-0000C6010000}"/>
    <cellStyle name="Normal 6 3 2 4 3" xfId="469" xr:uid="{00000000-0005-0000-0000-0000C7010000}"/>
    <cellStyle name="Normal 6 3 2 5" xfId="345" xr:uid="{00000000-0005-0000-0000-0000C8010000}"/>
    <cellStyle name="Normal 6 3 2 5 2" xfId="631" xr:uid="{00000000-0005-0000-0000-0000C9010000}"/>
    <cellStyle name="Normal 6 3 2 6" xfId="223" xr:uid="{00000000-0005-0000-0000-0000CA010000}"/>
    <cellStyle name="Normal 6 3 2 6 2" xfId="509" xr:uid="{00000000-0005-0000-0000-0000CB010000}"/>
    <cellStyle name="Normal 6 3 2 7" xfId="374" xr:uid="{00000000-0005-0000-0000-0000CC010000}"/>
    <cellStyle name="Normal 6 3 3" xfId="102" xr:uid="{00000000-0005-0000-0000-0000CD010000}"/>
    <cellStyle name="Normal 6 3 3 2" xfId="143" xr:uid="{00000000-0005-0000-0000-0000CE010000}"/>
    <cellStyle name="Normal 6 3 3 2 2" xfId="305" xr:uid="{00000000-0005-0000-0000-0000CF010000}"/>
    <cellStyle name="Normal 6 3 3 2 2 2" xfId="591" xr:uid="{00000000-0005-0000-0000-0000D0010000}"/>
    <cellStyle name="Normal 6 3 3 2 3" xfId="429" xr:uid="{00000000-0005-0000-0000-0000D1010000}"/>
    <cellStyle name="Normal 6 3 3 3" xfId="264" xr:uid="{00000000-0005-0000-0000-0000D2010000}"/>
    <cellStyle name="Normal 6 3 3 3 2" xfId="550" xr:uid="{00000000-0005-0000-0000-0000D3010000}"/>
    <cellStyle name="Normal 6 3 3 4" xfId="210" xr:uid="{00000000-0005-0000-0000-0000D4010000}"/>
    <cellStyle name="Normal 6 3 3 4 2" xfId="496" xr:uid="{00000000-0005-0000-0000-0000D5010000}"/>
    <cellStyle name="Normal 6 3 3 5" xfId="388" xr:uid="{00000000-0005-0000-0000-0000D6010000}"/>
    <cellStyle name="Normal 6 3 4" xfId="129" xr:uid="{00000000-0005-0000-0000-0000D7010000}"/>
    <cellStyle name="Normal 6 3 4 2" xfId="291" xr:uid="{00000000-0005-0000-0000-0000D8010000}"/>
    <cellStyle name="Normal 6 3 4 2 2" xfId="577" xr:uid="{00000000-0005-0000-0000-0000D9010000}"/>
    <cellStyle name="Normal 6 3 4 3" xfId="415" xr:uid="{00000000-0005-0000-0000-0000DA010000}"/>
    <cellStyle name="Normal 6 3 5" xfId="170" xr:uid="{00000000-0005-0000-0000-0000DB010000}"/>
    <cellStyle name="Normal 6 3 5 2" xfId="237" xr:uid="{00000000-0005-0000-0000-0000DC010000}"/>
    <cellStyle name="Normal 6 3 5 2 2" xfId="523" xr:uid="{00000000-0005-0000-0000-0000DD010000}"/>
    <cellStyle name="Normal 6 3 5 3" xfId="456" xr:uid="{00000000-0005-0000-0000-0000DE010000}"/>
    <cellStyle name="Normal 6 3 6" xfId="332" xr:uid="{00000000-0005-0000-0000-0000DF010000}"/>
    <cellStyle name="Normal 6 3 6 2" xfId="618" xr:uid="{00000000-0005-0000-0000-0000E0010000}"/>
    <cellStyle name="Normal 6 3 7" xfId="196" xr:uid="{00000000-0005-0000-0000-0000E1010000}"/>
    <cellStyle name="Normal 6 3 7 2" xfId="482" xr:uid="{00000000-0005-0000-0000-0000E2010000}"/>
    <cellStyle name="Normal 6 3 8" xfId="361" xr:uid="{00000000-0005-0000-0000-0000E3010000}"/>
    <cellStyle name="Normal 6 4" xfId="82" xr:uid="{00000000-0005-0000-0000-0000E4010000}"/>
    <cellStyle name="Normal 6 4 2" xfId="109" xr:uid="{00000000-0005-0000-0000-0000E5010000}"/>
    <cellStyle name="Normal 6 4 2 2" xfId="271" xr:uid="{00000000-0005-0000-0000-0000E6010000}"/>
    <cellStyle name="Normal 6 4 2 2 2" xfId="557" xr:uid="{00000000-0005-0000-0000-0000E7010000}"/>
    <cellStyle name="Normal 6 4 2 3" xfId="395" xr:uid="{00000000-0005-0000-0000-0000E8010000}"/>
    <cellStyle name="Normal 6 4 3" xfId="150" xr:uid="{00000000-0005-0000-0000-0000E9010000}"/>
    <cellStyle name="Normal 6 4 3 2" xfId="312" xr:uid="{00000000-0005-0000-0000-0000EA010000}"/>
    <cellStyle name="Normal 6 4 3 2 2" xfId="598" xr:uid="{00000000-0005-0000-0000-0000EB010000}"/>
    <cellStyle name="Normal 6 4 3 3" xfId="436" xr:uid="{00000000-0005-0000-0000-0000EC010000}"/>
    <cellStyle name="Normal 6 4 4" xfId="177" xr:uid="{00000000-0005-0000-0000-0000ED010000}"/>
    <cellStyle name="Normal 6 4 4 2" xfId="244" xr:uid="{00000000-0005-0000-0000-0000EE010000}"/>
    <cellStyle name="Normal 6 4 4 2 2" xfId="530" xr:uid="{00000000-0005-0000-0000-0000EF010000}"/>
    <cellStyle name="Normal 6 4 4 3" xfId="463" xr:uid="{00000000-0005-0000-0000-0000F0010000}"/>
    <cellStyle name="Normal 6 4 5" xfId="339" xr:uid="{00000000-0005-0000-0000-0000F1010000}"/>
    <cellStyle name="Normal 6 4 5 2" xfId="625" xr:uid="{00000000-0005-0000-0000-0000F2010000}"/>
    <cellStyle name="Normal 6 4 6" xfId="217" xr:uid="{00000000-0005-0000-0000-0000F3010000}"/>
    <cellStyle name="Normal 6 4 6 2" xfId="503" xr:uid="{00000000-0005-0000-0000-0000F4010000}"/>
    <cellStyle name="Normal 6 4 7" xfId="368" xr:uid="{00000000-0005-0000-0000-0000F5010000}"/>
    <cellStyle name="Normal 6 5" xfId="96" xr:uid="{00000000-0005-0000-0000-0000F6010000}"/>
    <cellStyle name="Normal 6 5 2" xfId="137" xr:uid="{00000000-0005-0000-0000-0000F7010000}"/>
    <cellStyle name="Normal 6 5 2 2" xfId="299" xr:uid="{00000000-0005-0000-0000-0000F8010000}"/>
    <cellStyle name="Normal 6 5 2 2 2" xfId="585" xr:uid="{00000000-0005-0000-0000-0000F9010000}"/>
    <cellStyle name="Normal 6 5 2 3" xfId="423" xr:uid="{00000000-0005-0000-0000-0000FA010000}"/>
    <cellStyle name="Normal 6 5 3" xfId="258" xr:uid="{00000000-0005-0000-0000-0000FB010000}"/>
    <cellStyle name="Normal 6 5 3 2" xfId="544" xr:uid="{00000000-0005-0000-0000-0000FC010000}"/>
    <cellStyle name="Normal 6 5 4" xfId="204" xr:uid="{00000000-0005-0000-0000-0000FD010000}"/>
    <cellStyle name="Normal 6 5 4 2" xfId="490" xr:uid="{00000000-0005-0000-0000-0000FE010000}"/>
    <cellStyle name="Normal 6 5 5" xfId="382" xr:uid="{00000000-0005-0000-0000-0000FF010000}"/>
    <cellStyle name="Normal 6 6" xfId="123" xr:uid="{00000000-0005-0000-0000-000000020000}"/>
    <cellStyle name="Normal 6 6 2" xfId="285" xr:uid="{00000000-0005-0000-0000-000001020000}"/>
    <cellStyle name="Normal 6 6 2 2" xfId="571" xr:uid="{00000000-0005-0000-0000-000002020000}"/>
    <cellStyle name="Normal 6 6 3" xfId="409" xr:uid="{00000000-0005-0000-0000-000003020000}"/>
    <cellStyle name="Normal 6 7" xfId="164" xr:uid="{00000000-0005-0000-0000-000004020000}"/>
    <cellStyle name="Normal 6 7 2" xfId="231" xr:uid="{00000000-0005-0000-0000-000005020000}"/>
    <cellStyle name="Normal 6 7 2 2" xfId="517" xr:uid="{00000000-0005-0000-0000-000006020000}"/>
    <cellStyle name="Normal 6 7 3" xfId="450" xr:uid="{00000000-0005-0000-0000-000007020000}"/>
    <cellStyle name="Normal 6 8" xfId="324" xr:uid="{00000000-0005-0000-0000-000008020000}"/>
    <cellStyle name="Normal 6 8 2" xfId="610" xr:uid="{00000000-0005-0000-0000-000009020000}"/>
    <cellStyle name="Normal 6 9" xfId="190" xr:uid="{00000000-0005-0000-0000-00000A020000}"/>
    <cellStyle name="Normal 6 9 2" xfId="476" xr:uid="{00000000-0005-0000-0000-00000B020000}"/>
    <cellStyle name="Normal 7" xfId="67" xr:uid="{00000000-0005-0000-0000-00000C020000}"/>
    <cellStyle name="Normal 7 2" xfId="707" xr:uid="{5D8BD9E2-1D13-40C6-A916-38FB7D5D36C0}"/>
    <cellStyle name="Normal 7 2 2" xfId="720" xr:uid="{60773FBD-0EEC-4E54-B944-AB6724017517}"/>
    <cellStyle name="Normal 7 2 2 2" xfId="744" xr:uid="{5936E4F2-DDBA-4D00-AB04-E9D3670BF1F2}"/>
    <cellStyle name="Normal 8" xfId="66" xr:uid="{00000000-0005-0000-0000-00000D020000}"/>
    <cellStyle name="Normal 8 2" xfId="76" xr:uid="{00000000-0005-0000-0000-00000E020000}"/>
    <cellStyle name="Normal 8 2 2" xfId="89" xr:uid="{00000000-0005-0000-0000-00000F020000}"/>
    <cellStyle name="Normal 8 2 2 2" xfId="116" xr:uid="{00000000-0005-0000-0000-000010020000}"/>
    <cellStyle name="Normal 8 2 2 2 2" xfId="278" xr:uid="{00000000-0005-0000-0000-000011020000}"/>
    <cellStyle name="Normal 8 2 2 2 2 2" xfId="564" xr:uid="{00000000-0005-0000-0000-000012020000}"/>
    <cellStyle name="Normal 8 2 2 2 3" xfId="402" xr:uid="{00000000-0005-0000-0000-000013020000}"/>
    <cellStyle name="Normal 8 2 2 3" xfId="157" xr:uid="{00000000-0005-0000-0000-000014020000}"/>
    <cellStyle name="Normal 8 2 2 3 2" xfId="319" xr:uid="{00000000-0005-0000-0000-000015020000}"/>
    <cellStyle name="Normal 8 2 2 3 2 2" xfId="605" xr:uid="{00000000-0005-0000-0000-000016020000}"/>
    <cellStyle name="Normal 8 2 2 3 3" xfId="443" xr:uid="{00000000-0005-0000-0000-000017020000}"/>
    <cellStyle name="Normal 8 2 2 4" xfId="184" xr:uid="{00000000-0005-0000-0000-000018020000}"/>
    <cellStyle name="Normal 8 2 2 4 2" xfId="251" xr:uid="{00000000-0005-0000-0000-000019020000}"/>
    <cellStyle name="Normal 8 2 2 4 2 2" xfId="537" xr:uid="{00000000-0005-0000-0000-00001A020000}"/>
    <cellStyle name="Normal 8 2 2 4 3" xfId="470" xr:uid="{00000000-0005-0000-0000-00001B020000}"/>
    <cellStyle name="Normal 8 2 2 5" xfId="346" xr:uid="{00000000-0005-0000-0000-00001C020000}"/>
    <cellStyle name="Normal 8 2 2 5 2" xfId="632" xr:uid="{00000000-0005-0000-0000-00001D020000}"/>
    <cellStyle name="Normal 8 2 2 6" xfId="224" xr:uid="{00000000-0005-0000-0000-00001E020000}"/>
    <cellStyle name="Normal 8 2 2 6 2" xfId="510" xr:uid="{00000000-0005-0000-0000-00001F020000}"/>
    <cellStyle name="Normal 8 2 2 7" xfId="375" xr:uid="{00000000-0005-0000-0000-000020020000}"/>
    <cellStyle name="Normal 8 2 3" xfId="103" xr:uid="{00000000-0005-0000-0000-000021020000}"/>
    <cellStyle name="Normal 8 2 3 2" xfId="144" xr:uid="{00000000-0005-0000-0000-000022020000}"/>
    <cellStyle name="Normal 8 2 3 2 2" xfId="306" xr:uid="{00000000-0005-0000-0000-000023020000}"/>
    <cellStyle name="Normal 8 2 3 2 2 2" xfId="592" xr:uid="{00000000-0005-0000-0000-000024020000}"/>
    <cellStyle name="Normal 8 2 3 2 3" xfId="430" xr:uid="{00000000-0005-0000-0000-000025020000}"/>
    <cellStyle name="Normal 8 2 3 3" xfId="265" xr:uid="{00000000-0005-0000-0000-000026020000}"/>
    <cellStyle name="Normal 8 2 3 3 2" xfId="551" xr:uid="{00000000-0005-0000-0000-000027020000}"/>
    <cellStyle name="Normal 8 2 3 4" xfId="211" xr:uid="{00000000-0005-0000-0000-000028020000}"/>
    <cellStyle name="Normal 8 2 3 4 2" xfId="497" xr:uid="{00000000-0005-0000-0000-000029020000}"/>
    <cellStyle name="Normal 8 2 3 5" xfId="389" xr:uid="{00000000-0005-0000-0000-00002A020000}"/>
    <cellStyle name="Normal 8 2 4" xfId="130" xr:uid="{00000000-0005-0000-0000-00002B020000}"/>
    <cellStyle name="Normal 8 2 4 2" xfId="292" xr:uid="{00000000-0005-0000-0000-00002C020000}"/>
    <cellStyle name="Normal 8 2 4 2 2" xfId="578" xr:uid="{00000000-0005-0000-0000-00002D020000}"/>
    <cellStyle name="Normal 8 2 4 3" xfId="416" xr:uid="{00000000-0005-0000-0000-00002E020000}"/>
    <cellStyle name="Normal 8 2 5" xfId="171" xr:uid="{00000000-0005-0000-0000-00002F020000}"/>
    <cellStyle name="Normal 8 2 5 2" xfId="238" xr:uid="{00000000-0005-0000-0000-000030020000}"/>
    <cellStyle name="Normal 8 2 5 2 2" xfId="524" xr:uid="{00000000-0005-0000-0000-000031020000}"/>
    <cellStyle name="Normal 8 2 5 3" xfId="457" xr:uid="{00000000-0005-0000-0000-000032020000}"/>
    <cellStyle name="Normal 8 2 6" xfId="333" xr:uid="{00000000-0005-0000-0000-000033020000}"/>
    <cellStyle name="Normal 8 2 6 2" xfId="619" xr:uid="{00000000-0005-0000-0000-000034020000}"/>
    <cellStyle name="Normal 8 2 7" xfId="197" xr:uid="{00000000-0005-0000-0000-000035020000}"/>
    <cellStyle name="Normal 8 2 7 2" xfId="483" xr:uid="{00000000-0005-0000-0000-000036020000}"/>
    <cellStyle name="Normal 8 2 8" xfId="362" xr:uid="{00000000-0005-0000-0000-000037020000}"/>
    <cellStyle name="Normal 8 3" xfId="83" xr:uid="{00000000-0005-0000-0000-000038020000}"/>
    <cellStyle name="Normal 8 3 2" xfId="110" xr:uid="{00000000-0005-0000-0000-000039020000}"/>
    <cellStyle name="Normal 8 3 2 2" xfId="272" xr:uid="{00000000-0005-0000-0000-00003A020000}"/>
    <cellStyle name="Normal 8 3 2 2 2" xfId="558" xr:uid="{00000000-0005-0000-0000-00003B020000}"/>
    <cellStyle name="Normal 8 3 2 3" xfId="396" xr:uid="{00000000-0005-0000-0000-00003C020000}"/>
    <cellStyle name="Normal 8 3 3" xfId="151" xr:uid="{00000000-0005-0000-0000-00003D020000}"/>
    <cellStyle name="Normal 8 3 3 2" xfId="313" xr:uid="{00000000-0005-0000-0000-00003E020000}"/>
    <cellStyle name="Normal 8 3 3 2 2" xfId="599" xr:uid="{00000000-0005-0000-0000-00003F020000}"/>
    <cellStyle name="Normal 8 3 3 3" xfId="437" xr:uid="{00000000-0005-0000-0000-000040020000}"/>
    <cellStyle name="Normal 8 3 4" xfId="178" xr:uid="{00000000-0005-0000-0000-000041020000}"/>
    <cellStyle name="Normal 8 3 4 2" xfId="245" xr:uid="{00000000-0005-0000-0000-000042020000}"/>
    <cellStyle name="Normal 8 3 4 2 2" xfId="531" xr:uid="{00000000-0005-0000-0000-000043020000}"/>
    <cellStyle name="Normal 8 3 4 3" xfId="464" xr:uid="{00000000-0005-0000-0000-000044020000}"/>
    <cellStyle name="Normal 8 3 5" xfId="340" xr:uid="{00000000-0005-0000-0000-000045020000}"/>
    <cellStyle name="Normal 8 3 5 2" xfId="626" xr:uid="{00000000-0005-0000-0000-000046020000}"/>
    <cellStyle name="Normal 8 3 6" xfId="218" xr:uid="{00000000-0005-0000-0000-000047020000}"/>
    <cellStyle name="Normal 8 3 6 2" xfId="504" xr:uid="{00000000-0005-0000-0000-000048020000}"/>
    <cellStyle name="Normal 8 3 7" xfId="369" xr:uid="{00000000-0005-0000-0000-000049020000}"/>
    <cellStyle name="Normal 8 4" xfId="97" xr:uid="{00000000-0005-0000-0000-00004A020000}"/>
    <cellStyle name="Normal 8 4 2" xfId="138" xr:uid="{00000000-0005-0000-0000-00004B020000}"/>
    <cellStyle name="Normal 8 4 2 2" xfId="300" xr:uid="{00000000-0005-0000-0000-00004C020000}"/>
    <cellStyle name="Normal 8 4 2 2 2" xfId="586" xr:uid="{00000000-0005-0000-0000-00004D020000}"/>
    <cellStyle name="Normal 8 4 2 3" xfId="424" xr:uid="{00000000-0005-0000-0000-00004E020000}"/>
    <cellStyle name="Normal 8 4 3" xfId="259" xr:uid="{00000000-0005-0000-0000-00004F020000}"/>
    <cellStyle name="Normal 8 4 3 2" xfId="545" xr:uid="{00000000-0005-0000-0000-000050020000}"/>
    <cellStyle name="Normal 8 4 4" xfId="205" xr:uid="{00000000-0005-0000-0000-000051020000}"/>
    <cellStyle name="Normal 8 4 4 2" xfId="491" xr:uid="{00000000-0005-0000-0000-000052020000}"/>
    <cellStyle name="Normal 8 4 5" xfId="383" xr:uid="{00000000-0005-0000-0000-000053020000}"/>
    <cellStyle name="Normal 8 5" xfId="124" xr:uid="{00000000-0005-0000-0000-000054020000}"/>
    <cellStyle name="Normal 8 5 2" xfId="286" xr:uid="{00000000-0005-0000-0000-000055020000}"/>
    <cellStyle name="Normal 8 5 2 2" xfId="572" xr:uid="{00000000-0005-0000-0000-000056020000}"/>
    <cellStyle name="Normal 8 5 3" xfId="410" xr:uid="{00000000-0005-0000-0000-000057020000}"/>
    <cellStyle name="Normal 8 6" xfId="165" xr:uid="{00000000-0005-0000-0000-000058020000}"/>
    <cellStyle name="Normal 8 6 2" xfId="232" xr:uid="{00000000-0005-0000-0000-000059020000}"/>
    <cellStyle name="Normal 8 6 2 2" xfId="518" xr:uid="{00000000-0005-0000-0000-00005A020000}"/>
    <cellStyle name="Normal 8 6 3" xfId="451" xr:uid="{00000000-0005-0000-0000-00005B020000}"/>
    <cellStyle name="Normal 8 7" xfId="325" xr:uid="{00000000-0005-0000-0000-00005C020000}"/>
    <cellStyle name="Normal 8 7 2" xfId="611" xr:uid="{00000000-0005-0000-0000-00005D020000}"/>
    <cellStyle name="Normal 8 8" xfId="191" xr:uid="{00000000-0005-0000-0000-00005E020000}"/>
    <cellStyle name="Normal 8 8 2" xfId="477" xr:uid="{00000000-0005-0000-0000-00005F020000}"/>
    <cellStyle name="Normal 8 9" xfId="356" xr:uid="{00000000-0005-0000-0000-000060020000}"/>
    <cellStyle name="Normal 88" xfId="653" xr:uid="{D4772C44-399B-4983-89FA-C854EC2E97B2}"/>
    <cellStyle name="Normal 88 2" xfId="656" xr:uid="{92DB6339-D5F0-4039-8659-387B3E86CB07}"/>
    <cellStyle name="Normal 88 2 2" xfId="663" xr:uid="{DB9C6AB4-C3DD-4031-9549-43BCFAA951C8}"/>
    <cellStyle name="Normal 88 3" xfId="655" xr:uid="{0493ED57-F840-4696-9C7C-87C2362F2C92}"/>
    <cellStyle name="Normal 88 3 2" xfId="659" xr:uid="{3E5B4FA8-C0DF-4BDE-BB1A-6E42EE5926A3}"/>
    <cellStyle name="Normal 88 4" xfId="657" xr:uid="{166AF3F1-4FD1-46A3-A4A3-546FD7DBE6AD}"/>
    <cellStyle name="Normal 88 4 2" xfId="665" xr:uid="{4B5AD70A-22CC-4087-91F7-4E5EAC7E8F37}"/>
    <cellStyle name="Normal 88 5" xfId="649" xr:uid="{7FA9D410-CFFB-4EDE-9EBB-0258478CA1A3}"/>
    <cellStyle name="Normal 88 6" xfId="660" xr:uid="{ACE5FD5A-D481-4ABA-ADB1-FE869BA086BA}"/>
    <cellStyle name="Normal 88 7" xfId="664" xr:uid="{18F610BE-E0C4-4C72-9EFC-97C76C4218E7}"/>
    <cellStyle name="Normal 88 8" xfId="658" xr:uid="{FB5177AC-5169-43D4-8DF9-FD61609F0F06}"/>
    <cellStyle name="Normal 9" xfId="120" xr:uid="{00000000-0005-0000-0000-000061020000}"/>
    <cellStyle name="Normal 9 2" xfId="350" xr:uid="{00000000-0005-0000-0000-000062020000}"/>
    <cellStyle name="Normal 9 2 2" xfId="636" xr:uid="{00000000-0005-0000-0000-000063020000}"/>
    <cellStyle name="Normal 9 3" xfId="282" xr:uid="{00000000-0005-0000-0000-000064020000}"/>
    <cellStyle name="Normal 9 3 2" xfId="568" xr:uid="{00000000-0005-0000-0000-000065020000}"/>
    <cellStyle name="Normal 9 4" xfId="406" xr:uid="{00000000-0005-0000-0000-000066020000}"/>
    <cellStyle name="Normal 9 5" xfId="644" xr:uid="{00000000-0005-0000-0000-000067020000}"/>
    <cellStyle name="Normal_Disision 10-Finishes-Toilet Accessories-BOQ" xfId="667" xr:uid="{8A452DB5-A392-491F-AFEC-4C1D9390CD04}"/>
    <cellStyle name="Normal_New E. Subst. Southern Complex -10.8.2(SS36)" xfId="666" xr:uid="{CD58D09A-C78A-49C3-AE1A-1544B9D840FA}"/>
    <cellStyle name="Normal_P1 - General Items(Revised)" xfId="7" xr:uid="{00000000-0005-0000-0000-000068020000}"/>
    <cellStyle name="Normal_Part 1 - General Items" xfId="8" xr:uid="{00000000-0005-0000-0000-000069020000}"/>
    <cellStyle name="Normal_Weekly Inspection on 28.1.2008" xfId="688" xr:uid="{8FA7B0F2-8DBC-4CBF-B2DF-34A4587B320E}"/>
    <cellStyle name="Normal_Weekly Inspection on 28.1.2008 2" xfId="689" xr:uid="{801AA5B6-350E-4516-A770-487922C063C4}"/>
    <cellStyle name="Per cent 2" xfId="698" xr:uid="{196FCBC8-7E5C-4F37-A175-3E7C68ED00BC}"/>
    <cellStyle name="Per cent 2 2" xfId="709" xr:uid="{5D07D958-399D-4D83-8A2A-4859BD124190}"/>
    <cellStyle name="Percent" xfId="710" builtinId="5"/>
    <cellStyle name="Percent 10" xfId="714" xr:uid="{42E566BD-7347-498F-BD3F-A54ED1BC35AF}"/>
    <cellStyle name="Percent 10 2" xfId="736" xr:uid="{76044B97-6907-4E9D-8D8A-5C4000CE056A}"/>
    <cellStyle name="Percent 11" xfId="715" xr:uid="{B5CB8ED2-A280-435D-9DB7-FB1903185A8F}"/>
    <cellStyle name="Percent 12" xfId="718" xr:uid="{CF610DE7-32D0-4026-BA17-A924953CBC8D}"/>
    <cellStyle name="Percent 13" xfId="719" xr:uid="{00F35B0B-46E6-4DBB-BBFE-191D3CE0BFBF}"/>
    <cellStyle name="Percent 2" xfId="62" xr:uid="{00000000-0005-0000-0000-00006A020000}"/>
    <cellStyle name="Percent 3" xfId="70" xr:uid="{00000000-0005-0000-0000-00006B020000}"/>
    <cellStyle name="Percent 4" xfId="673" xr:uid="{5DDF56CC-29F3-4D0F-88A5-E51561097F32}"/>
    <cellStyle name="Percent 5" xfId="692" xr:uid="{B9046A1E-00FF-4CB7-AEBB-75A6400F33D9}"/>
    <cellStyle name="Percent 5 10" xfId="731" xr:uid="{C32997DD-2A59-4230-BEC0-57BC1286F4F0}"/>
    <cellStyle name="Percent 5 11" xfId="732" xr:uid="{13ED4B49-1780-4DF5-84D8-E44587B71602}"/>
    <cellStyle name="Percent 5 12" xfId="740" xr:uid="{ABBD5D16-02EC-4203-BC06-8CF8259D7A72}"/>
    <cellStyle name="Percent 5 13" xfId="741" xr:uid="{FFCC8F67-B7C3-41FD-8FB3-EE50C9BE9897}"/>
    <cellStyle name="Percent 5 14" xfId="742" xr:uid="{14685B41-BB9A-455F-8F77-85936C3FDCA7}"/>
    <cellStyle name="Percent 5 15" xfId="745" xr:uid="{CE4E18E9-54CA-40D0-B48B-B66E2A7B1BD3}"/>
    <cellStyle name="Percent 5 16" xfId="746" xr:uid="{E50EC55C-72B5-400F-94B6-9FE31AC562BB}"/>
    <cellStyle name="Percent 5 17" xfId="748" xr:uid="{7FBF65BF-49CE-403A-AFC2-B04D898E1521}"/>
    <cellStyle name="Percent 5 18" xfId="750" xr:uid="{C35F8B7C-FEE0-48FE-AFD6-EC13F8C283B7}"/>
    <cellStyle name="Percent 5 19" xfId="752" xr:uid="{A9697149-CDD1-41F6-B63D-EFBEDEE55151}"/>
    <cellStyle name="Percent 5 2" xfId="717" xr:uid="{AA4EAC6E-BB36-4F06-AD99-37AE1EDC0FD6}"/>
    <cellStyle name="Percent 5 3" xfId="724" xr:uid="{16022456-296F-41E9-9260-B971E766781B}"/>
    <cellStyle name="Percent 5 4" xfId="725" xr:uid="{2F1A022E-EF27-4D65-A6D2-1F957949DE76}"/>
    <cellStyle name="Percent 5 5" xfId="726" xr:uid="{774FA804-F8DD-4D4B-83E2-B82C90459E5B}"/>
    <cellStyle name="Percent 5 6" xfId="727" xr:uid="{E50E146E-597B-4E21-9F87-44973634C2A0}"/>
    <cellStyle name="Percent 5 7" xfId="728" xr:uid="{2BD40E7C-64DD-427C-A512-C9B503F72A8A}"/>
    <cellStyle name="Percent 5 8" xfId="729" xr:uid="{436136C1-89B2-4F19-927B-388FF0C5C3D5}"/>
    <cellStyle name="Percent 5 9" xfId="730" xr:uid="{92E457ED-7ADE-4A0C-9556-5DEBEDDE2B12}"/>
    <cellStyle name="Percent 6" xfId="694" xr:uid="{EEC2E098-6419-4A4E-AD72-232C0475B4D8}"/>
    <cellStyle name="Percent 7" xfId="703" xr:uid="{EBBE7AEA-E003-49F5-A321-11A4F4A15358}"/>
    <cellStyle name="Percent 8" xfId="706" xr:uid="{593B269A-83AB-45C3-B7DD-8A5EFA224BD7}"/>
    <cellStyle name="Percent 9" xfId="711" xr:uid="{0FBB19E4-C31C-4ED1-9415-2A560D2C06B1}"/>
    <cellStyle name="User_Defined_A" xfId="9" xr:uid="{00000000-0005-0000-0000-00006C020000}"/>
    <cellStyle name="إخراج" xfId="35" xr:uid="{00000000-0005-0000-0000-00006D020000}"/>
    <cellStyle name="إدخال" xfId="36" xr:uid="{00000000-0005-0000-0000-00006E020000}"/>
    <cellStyle name="الإجمالي" xfId="37" xr:uid="{00000000-0005-0000-0000-00006F020000}"/>
    <cellStyle name="تمييز1" xfId="38" xr:uid="{00000000-0005-0000-0000-000070020000}"/>
    <cellStyle name="تمييز2" xfId="39" xr:uid="{00000000-0005-0000-0000-000071020000}"/>
    <cellStyle name="تمييز3" xfId="40" xr:uid="{00000000-0005-0000-0000-000072020000}"/>
    <cellStyle name="تمييز4" xfId="41" xr:uid="{00000000-0005-0000-0000-000073020000}"/>
    <cellStyle name="تمييز5" xfId="42" xr:uid="{00000000-0005-0000-0000-000074020000}"/>
    <cellStyle name="تمييز6" xfId="43" xr:uid="{00000000-0005-0000-0000-000075020000}"/>
    <cellStyle name="جيد" xfId="44" xr:uid="{00000000-0005-0000-0000-000076020000}"/>
    <cellStyle name="حساب" xfId="45" xr:uid="{00000000-0005-0000-0000-000077020000}"/>
    <cellStyle name="خلية تدقيق" xfId="46" xr:uid="{00000000-0005-0000-0000-000078020000}"/>
    <cellStyle name="خلية مرتبطة" xfId="47" xr:uid="{00000000-0005-0000-0000-000079020000}"/>
    <cellStyle name="سيئ" xfId="48" xr:uid="{00000000-0005-0000-0000-00007A020000}"/>
    <cellStyle name="عنوان" xfId="49" xr:uid="{00000000-0005-0000-0000-00007B020000}"/>
    <cellStyle name="عنوان 1" xfId="50" xr:uid="{00000000-0005-0000-0000-00007C020000}"/>
    <cellStyle name="عنوان 2" xfId="51" xr:uid="{00000000-0005-0000-0000-00007D020000}"/>
    <cellStyle name="عنوان 3" xfId="52" xr:uid="{00000000-0005-0000-0000-00007E020000}"/>
    <cellStyle name="عنوان 4" xfId="53" xr:uid="{00000000-0005-0000-0000-00007F020000}"/>
    <cellStyle name="محايد" xfId="54" xr:uid="{00000000-0005-0000-0000-000080020000}"/>
    <cellStyle name="ملاحظة" xfId="55" xr:uid="{00000000-0005-0000-0000-000081020000}"/>
    <cellStyle name="ملاحظة 2" xfId="10" xr:uid="{00000000-0005-0000-0000-000082020000}"/>
    <cellStyle name="ملاحظة 3" xfId="11" xr:uid="{00000000-0005-0000-0000-000083020000}"/>
    <cellStyle name="ملاحظة 4" xfId="12" xr:uid="{00000000-0005-0000-0000-000084020000}"/>
    <cellStyle name="ملاحظة 5" xfId="13" xr:uid="{00000000-0005-0000-0000-000085020000}"/>
    <cellStyle name="ملاحظة 6" xfId="14" xr:uid="{00000000-0005-0000-0000-000086020000}"/>
    <cellStyle name="ملاحظة 7" xfId="15" xr:uid="{00000000-0005-0000-0000-000087020000}"/>
    <cellStyle name="ملاحظة 8" xfId="16" xr:uid="{00000000-0005-0000-0000-000088020000}"/>
    <cellStyle name="نص تحذير" xfId="56" xr:uid="{00000000-0005-0000-0000-000089020000}"/>
    <cellStyle name="نص توضيحي" xfId="57" xr:uid="{00000000-0005-0000-0000-00008A020000}"/>
  </cellStyles>
  <dxfs count="295">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BF8F00"/>
        </patternFill>
      </fill>
    </dxf>
    <dxf>
      <fill>
        <patternFill>
          <bgColor indexed="44"/>
        </patternFill>
      </fill>
    </dxf>
    <dxf>
      <fill>
        <patternFill>
          <bgColor indexed="29"/>
        </patternFill>
      </fill>
    </dxf>
    <dxf>
      <font>
        <b/>
        <color rgb="FF00B050"/>
      </font>
      <numFmt numFmtId="197" formatCode="#,##0;[Red]#,##0"/>
    </dxf>
    <dxf>
      <font>
        <b/>
        <color rgb="FF00B050"/>
      </font>
      <numFmt numFmtId="197" formatCode="#,##0;[Red]#,##0"/>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rgb="FF24ED03"/>
        </patternFill>
      </fill>
    </dxf>
    <dxf>
      <fill>
        <patternFill>
          <bgColor rgb="FFFFFF00"/>
        </patternFill>
      </fill>
    </dxf>
    <dxf>
      <fill>
        <patternFill>
          <bgColor rgb="FFFF0000"/>
        </patternFill>
      </fill>
    </dxf>
    <dxf>
      <fill>
        <patternFill>
          <bgColor theme="5" tint="0.39994506668294322"/>
        </patternFill>
      </fill>
    </dxf>
    <dxf>
      <fill>
        <patternFill>
          <bgColor rgb="FF00B0F0"/>
        </patternFill>
      </fill>
    </dxf>
    <dxf>
      <fill>
        <patternFill>
          <bgColor rgb="FFFF0000"/>
        </patternFill>
      </fill>
    </dxf>
    <dxf>
      <fill>
        <patternFill>
          <bgColor theme="5" tint="0.39994506668294322"/>
        </patternFill>
      </fill>
    </dxf>
    <dxf>
      <fill>
        <patternFill>
          <bgColor rgb="FF00B0F0"/>
        </patternFill>
      </fill>
    </dxf>
    <dxf>
      <fill>
        <patternFill>
          <bgColor rgb="FF24ED03"/>
        </patternFill>
      </fill>
    </dxf>
    <dxf>
      <fill>
        <patternFill>
          <bgColor rgb="FFFFFF00"/>
        </patternFill>
      </fill>
    </dxf>
    <dxf>
      <fill>
        <patternFill>
          <bgColor rgb="FFFF0000"/>
        </patternFill>
      </fill>
    </dxf>
    <dxf>
      <fill>
        <patternFill>
          <bgColor theme="5" tint="0.39994506668294322"/>
        </patternFill>
      </fill>
    </dxf>
    <dxf>
      <fill>
        <patternFill>
          <bgColor rgb="FF00B0F0"/>
        </patternFill>
      </fill>
    </dxf>
    <dxf>
      <fill>
        <patternFill>
          <bgColor rgb="FF24ED03"/>
        </patternFill>
      </fill>
    </dxf>
    <dxf>
      <fill>
        <patternFill>
          <bgColor rgb="FFFFFF00"/>
        </patternFill>
      </fill>
    </dxf>
    <dxf>
      <fill>
        <patternFill>
          <bgColor theme="5" tint="0.39994506668294322"/>
        </patternFill>
      </fill>
    </dxf>
    <dxf>
      <fill>
        <patternFill>
          <bgColor rgb="FF00B0F0"/>
        </patternFill>
      </fill>
    </dxf>
    <dxf>
      <fill>
        <patternFill>
          <bgColor rgb="FF24ED03"/>
        </patternFill>
      </fill>
    </dxf>
    <dxf>
      <fill>
        <patternFill>
          <bgColor rgb="FFFFFF00"/>
        </patternFill>
      </fill>
    </dxf>
    <dxf>
      <fill>
        <patternFill>
          <bgColor rgb="FFFF0000"/>
        </patternFill>
      </fill>
    </dxf>
    <dxf>
      <fill>
        <patternFill>
          <bgColor theme="5" tint="0.39994506668294322"/>
        </patternFill>
      </fill>
    </dxf>
    <dxf>
      <fill>
        <patternFill>
          <bgColor rgb="FFFFFF00"/>
        </patternFill>
      </fill>
    </dxf>
    <dxf>
      <fill>
        <patternFill>
          <bgColor rgb="FFFF0000"/>
        </patternFill>
      </fill>
    </dxf>
    <dxf>
      <fill>
        <patternFill>
          <bgColor rgb="FF00B0F0"/>
        </patternFill>
      </fill>
    </dxf>
    <dxf>
      <fill>
        <patternFill>
          <bgColor rgb="FF24ED03"/>
        </patternFill>
      </fill>
    </dxf>
    <dxf>
      <fill>
        <patternFill>
          <bgColor rgb="FF24ED03"/>
        </patternFill>
      </fill>
    </dxf>
    <dxf>
      <fill>
        <patternFill>
          <bgColor rgb="FF00B0F0"/>
        </patternFill>
      </fill>
    </dxf>
    <dxf>
      <fill>
        <patternFill>
          <bgColor theme="5" tint="0.39994506668294322"/>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theme="5" tint="0.39994506668294322"/>
        </patternFill>
      </fill>
    </dxf>
    <dxf>
      <fill>
        <patternFill>
          <bgColor rgb="FF24ED03"/>
        </patternFill>
      </fill>
    </dxf>
    <dxf>
      <fill>
        <patternFill>
          <bgColor rgb="FF00B0F0"/>
        </patternFill>
      </fill>
    </dxf>
    <dxf>
      <fill>
        <patternFill>
          <bgColor rgb="FFFF0000"/>
        </patternFill>
      </fill>
    </dxf>
    <dxf>
      <fill>
        <patternFill>
          <bgColor theme="5" tint="0.39994506668294322"/>
        </patternFill>
      </fill>
    </dxf>
    <dxf>
      <fill>
        <patternFill>
          <bgColor rgb="FF00B0F0"/>
        </patternFill>
      </fill>
    </dxf>
    <dxf>
      <fill>
        <patternFill>
          <bgColor rgb="FF24ED03"/>
        </patternFill>
      </fill>
    </dxf>
    <dxf>
      <fill>
        <patternFill>
          <bgColor rgb="FFFFFF00"/>
        </patternFill>
      </fill>
    </dxf>
    <dxf>
      <fill>
        <patternFill>
          <bgColor rgb="FF24ED03"/>
        </patternFill>
      </fill>
    </dxf>
    <dxf>
      <fill>
        <patternFill>
          <bgColor rgb="FF00B0F0"/>
        </patternFill>
      </fill>
    </dxf>
    <dxf>
      <fill>
        <patternFill>
          <bgColor theme="5" tint="0.39994506668294322"/>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theme="5" tint="0.39994506668294322"/>
        </patternFill>
      </fill>
    </dxf>
    <dxf>
      <fill>
        <patternFill>
          <bgColor rgb="FF00B0F0"/>
        </patternFill>
      </fill>
    </dxf>
    <dxf>
      <fill>
        <patternFill>
          <bgColor rgb="FF24ED03"/>
        </patternFill>
      </fill>
    </dxf>
    <dxf>
      <fill>
        <patternFill>
          <bgColor rgb="FF00B0F0"/>
        </patternFill>
      </fill>
    </dxf>
    <dxf>
      <fill>
        <patternFill>
          <bgColor theme="5" tint="0.39994506668294322"/>
        </patternFill>
      </fill>
    </dxf>
    <dxf>
      <fill>
        <patternFill>
          <bgColor rgb="FF24ED03"/>
        </patternFill>
      </fill>
    </dxf>
    <dxf>
      <fill>
        <patternFill>
          <bgColor rgb="FFFFFF00"/>
        </patternFill>
      </fill>
    </dxf>
    <dxf>
      <fill>
        <patternFill>
          <bgColor rgb="FFFF0000"/>
        </patternFill>
      </fill>
    </dxf>
    <dxf>
      <fill>
        <patternFill>
          <bgColor rgb="FFFF0000"/>
        </patternFill>
      </fill>
    </dxf>
    <dxf>
      <fill>
        <patternFill>
          <bgColor theme="5" tint="0.39994506668294322"/>
        </patternFill>
      </fill>
    </dxf>
    <dxf>
      <fill>
        <patternFill>
          <bgColor rgb="FF00B0F0"/>
        </patternFill>
      </fill>
    </dxf>
    <dxf>
      <fill>
        <patternFill>
          <bgColor rgb="FF24ED03"/>
        </patternFill>
      </fill>
    </dxf>
    <dxf>
      <fill>
        <patternFill>
          <bgColor rgb="FFFFFF00"/>
        </patternFill>
      </fill>
    </dxf>
    <dxf>
      <fill>
        <patternFill>
          <bgColor rgb="FF00B0F0"/>
        </patternFill>
      </fill>
    </dxf>
    <dxf>
      <fill>
        <patternFill>
          <bgColor rgb="FF24ED03"/>
        </patternFill>
      </fill>
    </dxf>
    <dxf>
      <fill>
        <patternFill>
          <bgColor rgb="FFFFFF00"/>
        </patternFill>
      </fill>
    </dxf>
    <dxf>
      <fill>
        <patternFill>
          <bgColor rgb="FFFF0000"/>
        </patternFill>
      </fill>
    </dxf>
    <dxf>
      <fill>
        <patternFill>
          <bgColor theme="5" tint="0.39994506668294322"/>
        </patternFill>
      </fill>
    </dxf>
    <dxf>
      <fill>
        <patternFill>
          <bgColor theme="5" tint="0.39994506668294322"/>
        </patternFill>
      </fill>
    </dxf>
    <dxf>
      <fill>
        <patternFill>
          <bgColor rgb="FF00B0F0"/>
        </patternFill>
      </fill>
    </dxf>
    <dxf>
      <fill>
        <patternFill>
          <bgColor rgb="FFFFFF00"/>
        </patternFill>
      </fill>
    </dxf>
    <dxf>
      <fill>
        <patternFill>
          <bgColor rgb="FFFF0000"/>
        </patternFill>
      </fill>
    </dxf>
    <dxf>
      <fill>
        <patternFill>
          <bgColor rgb="FF24ED03"/>
        </patternFill>
      </fill>
    </dxf>
    <dxf>
      <fill>
        <patternFill>
          <bgColor theme="5" tint="0.39994506668294322"/>
        </patternFill>
      </fill>
    </dxf>
    <dxf>
      <fill>
        <patternFill>
          <bgColor rgb="FF00B0F0"/>
        </patternFill>
      </fill>
    </dxf>
    <dxf>
      <fill>
        <patternFill>
          <bgColor rgb="FF24ED03"/>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00B0F0"/>
        </patternFill>
      </fill>
    </dxf>
    <dxf>
      <fill>
        <patternFill>
          <bgColor rgb="FF24ED03"/>
        </patternFill>
      </fill>
    </dxf>
    <dxf>
      <fill>
        <patternFill>
          <bgColor theme="5" tint="0.39994506668294322"/>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24ED03"/>
        </patternFill>
      </fill>
    </dxf>
    <dxf>
      <fill>
        <patternFill>
          <bgColor rgb="FF00B0F0"/>
        </patternFill>
      </fill>
    </dxf>
    <dxf>
      <fill>
        <patternFill>
          <bgColor theme="5" tint="0.39994506668294322"/>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theme="5" tint="0.39994506668294322"/>
        </patternFill>
      </fill>
    </dxf>
    <dxf>
      <fill>
        <patternFill>
          <bgColor rgb="FF00B0F0"/>
        </patternFill>
      </fill>
    </dxf>
    <dxf>
      <fill>
        <patternFill>
          <bgColor rgb="FF24ED03"/>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theme="5" tint="0.39994506668294322"/>
        </patternFill>
      </fill>
    </dxf>
    <dxf>
      <fill>
        <patternFill>
          <bgColor rgb="FF00B0F0"/>
        </patternFill>
      </fill>
    </dxf>
    <dxf>
      <fill>
        <patternFill>
          <bgColor rgb="FF24ED03"/>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theme="5" tint="0.39994506668294322"/>
        </patternFill>
      </fill>
    </dxf>
    <dxf>
      <fill>
        <patternFill>
          <bgColor rgb="FF00B0F0"/>
        </patternFill>
      </fill>
    </dxf>
    <dxf>
      <fill>
        <patternFill>
          <bgColor rgb="FF24ED03"/>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00B0F0"/>
        </patternFill>
      </fill>
    </dxf>
    <dxf>
      <fill>
        <patternFill>
          <bgColor theme="5" tint="0.39994506668294322"/>
        </patternFill>
      </fill>
    </dxf>
    <dxf>
      <fill>
        <patternFill>
          <bgColor rgb="FF24ED03"/>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theme="5" tint="0.39994506668294322"/>
        </patternFill>
      </fill>
    </dxf>
    <dxf>
      <fill>
        <patternFill>
          <bgColor rgb="FF00B0F0"/>
        </patternFill>
      </fill>
    </dxf>
    <dxf>
      <fill>
        <patternFill>
          <bgColor rgb="FF24ED03"/>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00B0F0"/>
        </patternFill>
      </fill>
    </dxf>
    <dxf>
      <fill>
        <patternFill>
          <bgColor rgb="FF24ED03"/>
        </patternFill>
      </fill>
    </dxf>
    <dxf>
      <fill>
        <patternFill>
          <bgColor theme="5" tint="0.39994506668294322"/>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theme="5" tint="0.39994506668294322"/>
        </patternFill>
      </fill>
    </dxf>
    <dxf>
      <fill>
        <patternFill>
          <bgColor rgb="FF00B0F0"/>
        </patternFill>
      </fill>
    </dxf>
    <dxf>
      <fill>
        <patternFill>
          <bgColor rgb="FF24ED03"/>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theme="5" tint="0.39994506668294322"/>
        </patternFill>
      </fill>
    </dxf>
    <dxf>
      <fill>
        <patternFill>
          <bgColor rgb="FF00B0F0"/>
        </patternFill>
      </fill>
    </dxf>
    <dxf>
      <fill>
        <patternFill>
          <bgColor rgb="FF24ED03"/>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24ED03"/>
        </patternFill>
      </fill>
    </dxf>
    <dxf>
      <fill>
        <patternFill>
          <bgColor theme="5" tint="0.39994506668294322"/>
        </patternFill>
      </fill>
    </dxf>
    <dxf>
      <fill>
        <patternFill>
          <bgColor rgb="FF00B0F0"/>
        </patternFill>
      </fill>
    </dxf>
    <dxf>
      <fill>
        <patternFill>
          <bgColor rgb="FF00B0F0"/>
        </patternFill>
      </fill>
    </dxf>
    <dxf>
      <fill>
        <patternFill>
          <bgColor theme="5" tint="0.39994506668294322"/>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24ED03"/>
        </patternFill>
      </fill>
    </dxf>
    <dxf>
      <fill>
        <patternFill>
          <bgColor rgb="FF24ED03"/>
        </patternFill>
      </fill>
    </dxf>
    <dxf>
      <fill>
        <patternFill>
          <bgColor rgb="FF00B0F0"/>
        </patternFill>
      </fill>
    </dxf>
    <dxf>
      <fill>
        <patternFill>
          <bgColor theme="5" tint="0.39994506668294322"/>
        </patternFill>
      </fill>
    </dxf>
    <dxf>
      <fill>
        <patternFill>
          <bgColor rgb="FFFF0000"/>
        </patternFill>
      </fill>
    </dxf>
    <dxf>
      <fill>
        <patternFill>
          <bgColor rgb="FFFFFF00"/>
        </patternFill>
      </fill>
    </dxf>
    <dxf>
      <font>
        <color rgb="FF9C0006"/>
      </font>
      <fill>
        <patternFill>
          <bgColor rgb="FFFFC7CE"/>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b val="0"/>
        <color indexed="9"/>
      </font>
      <fill>
        <patternFill patternType="solid">
          <bgColor indexed="1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color rgb="FFFF0000"/>
      </font>
      <fill>
        <patternFill patternType="solid">
          <bgColor rgb="FFF2F2F2"/>
        </patternFill>
      </fill>
    </dxf>
    <dxf>
      <font>
        <b/>
      </font>
      <fill>
        <patternFill>
          <bgColor rgb="FFF2F2F2"/>
        </patternFill>
      </fill>
    </dxf>
    <dxf>
      <font>
        <b/>
        <color rgb="FF008000"/>
      </font>
      <fill>
        <patternFill>
          <bgColor rgb="FFF2F2F2"/>
        </patternFill>
      </fill>
    </dxf>
    <dxf>
      <font>
        <color rgb="FFC00000"/>
      </font>
    </dxf>
    <dxf>
      <font>
        <b/>
        <color rgb="FF00B050"/>
      </font>
      <numFmt numFmtId="197" formatCode="#,##0;[Red]#,##0"/>
    </dxf>
    <dxf>
      <fill>
        <patternFill>
          <bgColor rgb="FFBF8F00"/>
        </patternFill>
      </fill>
    </dxf>
    <dxf>
      <fill>
        <patternFill>
          <bgColor indexed="44"/>
        </patternFill>
      </fill>
    </dxf>
    <dxf>
      <fill>
        <patternFill>
          <bgColor indexed="29"/>
        </patternFill>
      </fill>
    </dxf>
    <dxf>
      <font>
        <color rgb="FF008000"/>
      </font>
      <fill>
        <patternFill>
          <bgColor rgb="FFF2F2F2"/>
        </patternFill>
      </fill>
    </dxf>
    <dxf>
      <fill>
        <patternFill>
          <bgColor rgb="FFF2F2F2"/>
        </patternFill>
      </fill>
    </dxf>
    <dxf>
      <font>
        <color rgb="FFFF0000"/>
      </font>
      <fill>
        <patternFill patternType="solid">
          <bgColor rgb="FFF2F2F2"/>
        </patternFill>
      </fill>
    </dxf>
    <dxf>
      <font>
        <color rgb="FFC00000"/>
      </font>
    </dxf>
    <dxf>
      <fill>
        <patternFill>
          <bgColor rgb="FFFF0000"/>
        </patternFill>
      </fill>
    </dxf>
    <dxf>
      <fill>
        <patternFill patternType="solid">
          <fgColor indexed="64"/>
          <bgColor rgb="FF92D050"/>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63" Type="http://schemas.openxmlformats.org/officeDocument/2006/relationships/externalLink" Target="externalLinks/externalLink36.xml"/><Relationship Id="rId68" Type="http://schemas.openxmlformats.org/officeDocument/2006/relationships/externalLink" Target="externalLinks/externalLink41.xml"/><Relationship Id="rId84" Type="http://schemas.openxmlformats.org/officeDocument/2006/relationships/externalLink" Target="externalLinks/externalLink57.xml"/><Relationship Id="rId89" Type="http://schemas.openxmlformats.org/officeDocument/2006/relationships/externalLink" Target="externalLinks/externalLink62.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53" Type="http://schemas.openxmlformats.org/officeDocument/2006/relationships/externalLink" Target="externalLinks/externalLink26.xml"/><Relationship Id="rId58" Type="http://schemas.openxmlformats.org/officeDocument/2006/relationships/externalLink" Target="externalLinks/externalLink31.xml"/><Relationship Id="rId74" Type="http://schemas.openxmlformats.org/officeDocument/2006/relationships/externalLink" Target="externalLinks/externalLink47.xml"/><Relationship Id="rId79" Type="http://schemas.openxmlformats.org/officeDocument/2006/relationships/externalLink" Target="externalLinks/externalLink52.xml"/><Relationship Id="rId5" Type="http://schemas.openxmlformats.org/officeDocument/2006/relationships/worksheet" Target="worksheets/sheet5.xml"/><Relationship Id="rId90" Type="http://schemas.openxmlformats.org/officeDocument/2006/relationships/theme" Target="theme/theme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64" Type="http://schemas.openxmlformats.org/officeDocument/2006/relationships/externalLink" Target="externalLinks/externalLink37.xml"/><Relationship Id="rId69" Type="http://schemas.openxmlformats.org/officeDocument/2006/relationships/externalLink" Target="externalLinks/externalLink42.xml"/><Relationship Id="rId8" Type="http://schemas.openxmlformats.org/officeDocument/2006/relationships/worksheet" Target="worksheets/sheet8.xml"/><Relationship Id="rId51" Type="http://schemas.openxmlformats.org/officeDocument/2006/relationships/externalLink" Target="externalLinks/externalLink24.xml"/><Relationship Id="rId72" Type="http://schemas.openxmlformats.org/officeDocument/2006/relationships/externalLink" Target="externalLinks/externalLink45.xml"/><Relationship Id="rId80" Type="http://schemas.openxmlformats.org/officeDocument/2006/relationships/externalLink" Target="externalLinks/externalLink53.xml"/><Relationship Id="rId85" Type="http://schemas.openxmlformats.org/officeDocument/2006/relationships/externalLink" Target="externalLinks/externalLink58.xml"/><Relationship Id="rId9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59" Type="http://schemas.openxmlformats.org/officeDocument/2006/relationships/externalLink" Target="externalLinks/externalLink32.xml"/><Relationship Id="rId67" Type="http://schemas.openxmlformats.org/officeDocument/2006/relationships/externalLink" Target="externalLinks/externalLink40.xml"/><Relationship Id="rId20" Type="http://schemas.openxmlformats.org/officeDocument/2006/relationships/worksheet" Target="worksheets/sheet20.xml"/><Relationship Id="rId41" Type="http://schemas.openxmlformats.org/officeDocument/2006/relationships/externalLink" Target="externalLinks/externalLink14.xml"/><Relationship Id="rId54" Type="http://schemas.openxmlformats.org/officeDocument/2006/relationships/externalLink" Target="externalLinks/externalLink27.xml"/><Relationship Id="rId62" Type="http://schemas.openxmlformats.org/officeDocument/2006/relationships/externalLink" Target="externalLinks/externalLink35.xml"/><Relationship Id="rId70" Type="http://schemas.openxmlformats.org/officeDocument/2006/relationships/externalLink" Target="externalLinks/externalLink43.xml"/><Relationship Id="rId75" Type="http://schemas.openxmlformats.org/officeDocument/2006/relationships/externalLink" Target="externalLinks/externalLink48.xml"/><Relationship Id="rId83" Type="http://schemas.openxmlformats.org/officeDocument/2006/relationships/externalLink" Target="externalLinks/externalLink56.xml"/><Relationship Id="rId88" Type="http://schemas.openxmlformats.org/officeDocument/2006/relationships/externalLink" Target="externalLinks/externalLink61.xml"/><Relationship Id="rId9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 Id="rId57" Type="http://schemas.openxmlformats.org/officeDocument/2006/relationships/externalLink" Target="externalLinks/externalLink30.xml"/><Relationship Id="rId10" Type="http://schemas.openxmlformats.org/officeDocument/2006/relationships/worksheet" Target="worksheets/sheet10.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externalLink" Target="externalLinks/externalLink25.xml"/><Relationship Id="rId60" Type="http://schemas.openxmlformats.org/officeDocument/2006/relationships/externalLink" Target="externalLinks/externalLink33.xml"/><Relationship Id="rId65" Type="http://schemas.openxmlformats.org/officeDocument/2006/relationships/externalLink" Target="externalLinks/externalLink38.xml"/><Relationship Id="rId73" Type="http://schemas.openxmlformats.org/officeDocument/2006/relationships/externalLink" Target="externalLinks/externalLink46.xml"/><Relationship Id="rId78" Type="http://schemas.openxmlformats.org/officeDocument/2006/relationships/externalLink" Target="externalLinks/externalLink51.xml"/><Relationship Id="rId81" Type="http://schemas.openxmlformats.org/officeDocument/2006/relationships/externalLink" Target="externalLinks/externalLink54.xml"/><Relationship Id="rId86" Type="http://schemas.openxmlformats.org/officeDocument/2006/relationships/externalLink" Target="externalLinks/externalLink59.xml"/><Relationship Id="rId9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2.xml"/><Relationship Id="rId34" Type="http://schemas.openxmlformats.org/officeDocument/2006/relationships/externalLink" Target="externalLinks/externalLink7.xml"/><Relationship Id="rId50" Type="http://schemas.openxmlformats.org/officeDocument/2006/relationships/externalLink" Target="externalLinks/externalLink23.xml"/><Relationship Id="rId55" Type="http://schemas.openxmlformats.org/officeDocument/2006/relationships/externalLink" Target="externalLinks/externalLink28.xml"/><Relationship Id="rId76" Type="http://schemas.openxmlformats.org/officeDocument/2006/relationships/externalLink" Target="externalLinks/externalLink49.xml"/><Relationship Id="rId7" Type="http://schemas.openxmlformats.org/officeDocument/2006/relationships/worksheet" Target="worksheets/sheet7.xml"/><Relationship Id="rId71" Type="http://schemas.openxmlformats.org/officeDocument/2006/relationships/externalLink" Target="externalLinks/externalLink44.xml"/><Relationship Id="rId92" Type="http://schemas.openxmlformats.org/officeDocument/2006/relationships/sharedStrings" Target="sharedStrings.xml"/><Relationship Id="rId2" Type="http://schemas.openxmlformats.org/officeDocument/2006/relationships/worksheet" Target="worksheets/sheet2.xml"/><Relationship Id="rId29" Type="http://schemas.openxmlformats.org/officeDocument/2006/relationships/externalLink" Target="externalLinks/externalLink2.xml"/><Relationship Id="rId24" Type="http://schemas.openxmlformats.org/officeDocument/2006/relationships/worksheet" Target="worksheets/sheet24.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66" Type="http://schemas.openxmlformats.org/officeDocument/2006/relationships/externalLink" Target="externalLinks/externalLink39.xml"/><Relationship Id="rId87" Type="http://schemas.openxmlformats.org/officeDocument/2006/relationships/externalLink" Target="externalLinks/externalLink60.xml"/><Relationship Id="rId61" Type="http://schemas.openxmlformats.org/officeDocument/2006/relationships/externalLink" Target="externalLinks/externalLink34.xml"/><Relationship Id="rId82" Type="http://schemas.openxmlformats.org/officeDocument/2006/relationships/externalLink" Target="externalLinks/externalLink55.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56" Type="http://schemas.openxmlformats.org/officeDocument/2006/relationships/externalLink" Target="externalLinks/externalLink29.xml"/><Relationship Id="rId77" Type="http://schemas.openxmlformats.org/officeDocument/2006/relationships/externalLink" Target="externalLinks/externalLink5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r>
              <a:rPr lang="en-US">
                <a:solidFill>
                  <a:srgbClr val="2C6682"/>
                </a:solidFill>
              </a:rPr>
              <a:t>Project Status Score</a:t>
            </a:r>
          </a:p>
        </c:rich>
      </c:tx>
      <c:layout>
        <c:manualLayout>
          <c:xMode val="edge"/>
          <c:yMode val="edge"/>
          <c:x val="0.24985941422251903"/>
          <c:y val="6.7132857822791861E-3"/>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lotArea>
      <c:layout>
        <c:manualLayout>
          <c:layoutTarget val="inner"/>
          <c:xMode val="edge"/>
          <c:yMode val="edge"/>
          <c:x val="0.28105895809716386"/>
          <c:y val="0.15145691534320921"/>
          <c:w val="0.44088666932197679"/>
          <c:h val="0.7681889763779528"/>
        </c:manualLayout>
      </c:layout>
      <c:radarChart>
        <c:radarStyle val="marker"/>
        <c:varyColors val="0"/>
        <c:ser>
          <c:idx val="2"/>
          <c:order val="0"/>
          <c:tx>
            <c:strRef>
              <c:f>[61]Codes!$E$42</c:f>
              <c:strCache>
                <c:ptCount val="1"/>
                <c:pt idx="0">
                  <c:v>Max</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[61]Codes!$B$43:$B$50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[61]Codes!$E$43:$E$50</c:f>
              <c:numCache>
                <c:formatCode>General</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0-5308-466B-9F8C-DC244C9D6CA1}"/>
            </c:ext>
          </c:extLst>
        </c:ser>
        <c:ser>
          <c:idx val="3"/>
          <c:order val="1"/>
          <c:tx>
            <c:strRef>
              <c:f>[61]Codes!$F$42</c:f>
              <c:strCache>
                <c:ptCount val="1"/>
                <c:pt idx="0">
                  <c:v>Score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[61]Codes!$B$43:$B$50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[61]Codes!$F$43:$F$50</c:f>
              <c:numCache>
                <c:formatCode>General</c:formatCode>
                <c:ptCount val="8"/>
                <c:pt idx="0">
                  <c:v>1</c:v>
                </c:pt>
                <c:pt idx="1">
                  <c:v>1</c:v>
                </c:pt>
                <c:pt idx="2">
                  <c:v>1</c:v>
                </c:pt>
                <c:pt idx="3">
                  <c:v>1</c:v>
                </c:pt>
                <c:pt idx="4">
                  <c:v>1</c:v>
                </c:pt>
                <c:pt idx="5">
                  <c:v>1</c:v>
                </c:pt>
                <c:pt idx="6">
                  <c:v>0</c:v>
                </c:pt>
                <c:pt idx="7">
                  <c:v>0</c:v>
                </c:pt>
              </c:numCache>
            </c:numRef>
          </c:val>
          <c:extLst>
            <c:ext xmlns:c16="http://schemas.microsoft.com/office/drawing/2014/chart" uri="{C3380CC4-5D6E-409C-BE32-E72D297353CC}">
              <c16:uniqueId val="{00000001-5308-466B-9F8C-DC244C9D6CA1}"/>
            </c:ext>
          </c:extLst>
        </c:ser>
        <c:dLbls>
          <c:showLegendKey val="0"/>
          <c:showVal val="0"/>
          <c:showCatName val="0"/>
          <c:showSerName val="0"/>
          <c:showPercent val="0"/>
          <c:showBubbleSize val="0"/>
        </c:dLbls>
        <c:axId val="409236496"/>
        <c:axId val="370290896"/>
      </c:radarChart>
      <c:catAx>
        <c:axId val="40923649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crossAx val="370290896"/>
        <c:crosses val="autoZero"/>
        <c:auto val="1"/>
        <c:lblAlgn val="ctr"/>
        <c:lblOffset val="100"/>
        <c:noMultiLvlLbl val="0"/>
      </c:catAx>
      <c:valAx>
        <c:axId val="370290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09236496"/>
        <c:crosses val="autoZero"/>
        <c:crossBetween val="between"/>
      </c:valAx>
      <c:spPr>
        <a:noFill/>
        <a:ln>
          <a:noFill/>
        </a:ln>
        <a:effectLst/>
      </c:spPr>
    </c:plotArea>
    <c:plotVisOnly val="1"/>
    <c:dispBlanksAs val="gap"/>
    <c:showDLblsOverMax val="0"/>
  </c:chart>
  <c:spPr>
    <a:solidFill>
      <a:schemeClr val="bg1"/>
    </a:solidFill>
    <a:ln w="12700" cap="flat" cmpd="sng" algn="ctr">
      <a:solidFill>
        <a:srgbClr val="53B3DD"/>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baseline="0">
                <a:solidFill>
                  <a:sysClr val="windowText" lastClr="000000"/>
                </a:solidFill>
                <a:latin typeface="+mn-lt"/>
                <a:ea typeface="+mn-ea"/>
                <a:cs typeface="+mn-cs"/>
              </a:defRPr>
            </a:pPr>
            <a:r>
              <a:rPr lang="en-US"/>
              <a:t>Physical Progress - Effort</a:t>
            </a:r>
          </a:p>
        </c:rich>
      </c:tx>
      <c:layout>
        <c:manualLayout>
          <c:xMode val="edge"/>
          <c:yMode val="edge"/>
          <c:x val="8.137112367699309E-2"/>
          <c:y val="3.496812327064034E-2"/>
        </c:manualLayout>
      </c:layout>
      <c:overlay val="0"/>
      <c:spPr>
        <a:noFill/>
        <a:ln>
          <a:noFill/>
        </a:ln>
        <a:effectLst/>
      </c:spPr>
      <c:txPr>
        <a:bodyPr rot="0" spcFirstLastPara="1" vertOverflow="ellipsis" vert="horz" wrap="square" anchor="ctr" anchorCtr="1"/>
        <a:lstStyle/>
        <a:p>
          <a:pPr>
            <a:defRPr sz="1680" b="1" i="0" u="none" strike="noStrike" kern="120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5.7456261005349014E-2"/>
          <c:y val="2.0460794490720816E-2"/>
          <c:w val="0.92209187307072005"/>
          <c:h val="0.81666096292648382"/>
        </c:manualLayout>
      </c:layout>
      <c:lineChart>
        <c:grouping val="standard"/>
        <c:varyColors val="0"/>
        <c:ser>
          <c:idx val="0"/>
          <c:order val="0"/>
          <c:tx>
            <c:strRef>
              <c:f>'Physical-Chart Data'!$D$3</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Data'!$C$5:$C$29</c:f>
              <c:numCache>
                <c:formatCode>mmm\-yy</c:formatCode>
                <c:ptCount val="25"/>
                <c:pt idx="0">
                  <c:v>45992</c:v>
                </c:pt>
                <c:pt idx="1">
                  <c:v>46053</c:v>
                </c:pt>
                <c:pt idx="2">
                  <c:v>46081</c:v>
                </c:pt>
                <c:pt idx="3">
                  <c:v>46112</c:v>
                </c:pt>
                <c:pt idx="4">
                  <c:v>46142</c:v>
                </c:pt>
                <c:pt idx="5">
                  <c:v>46173</c:v>
                </c:pt>
                <c:pt idx="6">
                  <c:v>46203</c:v>
                </c:pt>
                <c:pt idx="7">
                  <c:v>46234</c:v>
                </c:pt>
                <c:pt idx="8">
                  <c:v>46265</c:v>
                </c:pt>
                <c:pt idx="9">
                  <c:v>46295</c:v>
                </c:pt>
                <c:pt idx="10">
                  <c:v>46326</c:v>
                </c:pt>
                <c:pt idx="11">
                  <c:v>46356</c:v>
                </c:pt>
                <c:pt idx="12">
                  <c:v>46387</c:v>
                </c:pt>
                <c:pt idx="13">
                  <c:v>46418</c:v>
                </c:pt>
                <c:pt idx="14">
                  <c:v>46446</c:v>
                </c:pt>
                <c:pt idx="15">
                  <c:v>46477</c:v>
                </c:pt>
                <c:pt idx="16">
                  <c:v>46507</c:v>
                </c:pt>
                <c:pt idx="17">
                  <c:v>46538</c:v>
                </c:pt>
                <c:pt idx="18">
                  <c:v>46568</c:v>
                </c:pt>
                <c:pt idx="19">
                  <c:v>46599</c:v>
                </c:pt>
                <c:pt idx="20">
                  <c:v>46630</c:v>
                </c:pt>
                <c:pt idx="21">
                  <c:v>46660</c:v>
                </c:pt>
                <c:pt idx="22">
                  <c:v>46691</c:v>
                </c:pt>
                <c:pt idx="23">
                  <c:v>46721</c:v>
                </c:pt>
                <c:pt idx="24">
                  <c:v>46752</c:v>
                </c:pt>
              </c:numCache>
            </c:numRef>
          </c:cat>
          <c:val>
            <c:numRef>
              <c:f>'Physical-Chart Data'!$F$5:$F$29</c:f>
              <c:numCache>
                <c:formatCode>0.0%</c:formatCode>
                <c:ptCount val="25"/>
                <c:pt idx="0">
                  <c:v>2.7E-2</c:v>
                </c:pt>
                <c:pt idx="1">
                  <c:v>3.4000000000000002E-2</c:v>
                </c:pt>
                <c:pt idx="2">
                  <c:v>8.1000000000000003E-2</c:v>
                </c:pt>
                <c:pt idx="3">
                  <c:v>0.19</c:v>
                </c:pt>
                <c:pt idx="4">
                  <c:v>0.312</c:v>
                </c:pt>
                <c:pt idx="5">
                  <c:v>0.38300000000000001</c:v>
                </c:pt>
                <c:pt idx="6">
                  <c:v>0.442</c:v>
                </c:pt>
                <c:pt idx="7">
                  <c:v>0.52200000000000002</c:v>
                </c:pt>
                <c:pt idx="8">
                  <c:v>0.59799999999999998</c:v>
                </c:pt>
                <c:pt idx="9">
                  <c:v>0.755</c:v>
                </c:pt>
                <c:pt idx="10">
                  <c:v>0.83</c:v>
                </c:pt>
                <c:pt idx="11">
                  <c:v>0.871</c:v>
                </c:pt>
                <c:pt idx="12">
                  <c:v>0.874</c:v>
                </c:pt>
                <c:pt idx="13">
                  <c:v>0.91600000000000004</c:v>
                </c:pt>
                <c:pt idx="14">
                  <c:v>0.93600000000000005</c:v>
                </c:pt>
                <c:pt idx="15">
                  <c:v>0.95399999999999996</c:v>
                </c:pt>
                <c:pt idx="16">
                  <c:v>0.97399999999999998</c:v>
                </c:pt>
                <c:pt idx="17">
                  <c:v>0.98299999999999998</c:v>
                </c:pt>
                <c:pt idx="18">
                  <c:v>0.99199999999999999</c:v>
                </c:pt>
                <c:pt idx="19">
                  <c:v>0.997</c:v>
                </c:pt>
                <c:pt idx="20">
                  <c:v>0.999</c:v>
                </c:pt>
                <c:pt idx="21">
                  <c:v>1</c:v>
                </c:pt>
                <c:pt idx="22">
                  <c:v>1</c:v>
                </c:pt>
              </c:numCache>
            </c:numRef>
          </c:val>
          <c:smooth val="0"/>
          <c:extLst>
            <c:ext xmlns:c16="http://schemas.microsoft.com/office/drawing/2014/chart" uri="{C3380CC4-5D6E-409C-BE32-E72D297353CC}">
              <c16:uniqueId val="{00000000-AC69-4253-8D74-B859E0069B4A}"/>
            </c:ext>
          </c:extLst>
        </c:ser>
        <c:ser>
          <c:idx val="1"/>
          <c:order val="1"/>
          <c:tx>
            <c:strRef>
              <c:f>'Physical-Chart Data'!$G$3:$H$3</c:f>
              <c:strCache>
                <c:ptCount val="1"/>
                <c:pt idx="0">
                  <c:v>Revised / Recovery Plan</c:v>
                </c:pt>
              </c:strCache>
              <c:extLst xmlns:c15="http://schemas.microsoft.com/office/drawing/2012/chart"/>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dLbls>
            <c:dLbl>
              <c:idx val="9"/>
              <c:layout>
                <c:manualLayout>
                  <c:x val="-1.0495778699814759E-2"/>
                  <c:y val="-5.0835334943665232E-2"/>
                </c:manualLayout>
              </c:layout>
              <c:dLblPos val="r"/>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1-AC69-4253-8D74-B859E0069B4A}"/>
                </c:ext>
              </c:extLst>
            </c:dLbl>
            <c:dLbl>
              <c:idx val="13"/>
              <c:dLblPos val="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2-AC69-4253-8D74-B859E0069B4A}"/>
                </c:ext>
              </c:extLst>
            </c:dLbl>
            <c:dLbl>
              <c:idx val="17"/>
              <c:dLblPos val="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AC69-4253-8D74-B859E0069B4A}"/>
                </c:ext>
              </c:extLst>
            </c:dLbl>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Data'!$C$5:$C$29</c:f>
              <c:numCache>
                <c:formatCode>mmm\-yy</c:formatCode>
                <c:ptCount val="25"/>
                <c:pt idx="0">
                  <c:v>45992</c:v>
                </c:pt>
                <c:pt idx="1">
                  <c:v>46053</c:v>
                </c:pt>
                <c:pt idx="2">
                  <c:v>46081</c:v>
                </c:pt>
                <c:pt idx="3">
                  <c:v>46112</c:v>
                </c:pt>
                <c:pt idx="4">
                  <c:v>46142</c:v>
                </c:pt>
                <c:pt idx="5">
                  <c:v>46173</c:v>
                </c:pt>
                <c:pt idx="6">
                  <c:v>46203</c:v>
                </c:pt>
                <c:pt idx="7">
                  <c:v>46234</c:v>
                </c:pt>
                <c:pt idx="8">
                  <c:v>46265</c:v>
                </c:pt>
                <c:pt idx="9">
                  <c:v>46295</c:v>
                </c:pt>
                <c:pt idx="10">
                  <c:v>46326</c:v>
                </c:pt>
                <c:pt idx="11">
                  <c:v>46356</c:v>
                </c:pt>
                <c:pt idx="12">
                  <c:v>46387</c:v>
                </c:pt>
                <c:pt idx="13">
                  <c:v>46418</c:v>
                </c:pt>
                <c:pt idx="14">
                  <c:v>46446</c:v>
                </c:pt>
                <c:pt idx="15">
                  <c:v>46477</c:v>
                </c:pt>
                <c:pt idx="16">
                  <c:v>46507</c:v>
                </c:pt>
                <c:pt idx="17">
                  <c:v>46538</c:v>
                </c:pt>
                <c:pt idx="18">
                  <c:v>46568</c:v>
                </c:pt>
                <c:pt idx="19">
                  <c:v>46599</c:v>
                </c:pt>
                <c:pt idx="20">
                  <c:v>46630</c:v>
                </c:pt>
                <c:pt idx="21">
                  <c:v>46660</c:v>
                </c:pt>
                <c:pt idx="22">
                  <c:v>46691</c:v>
                </c:pt>
                <c:pt idx="23">
                  <c:v>46721</c:v>
                </c:pt>
                <c:pt idx="24">
                  <c:v>46752</c:v>
                </c:pt>
              </c:numCache>
              <c:extLst xmlns:c15="http://schemas.microsoft.com/office/drawing/2012/chart"/>
            </c:numRef>
          </c:cat>
          <c:val>
            <c:numRef>
              <c:f>'Physical-Chart Data'!$I$5:$I$29</c:f>
              <c:numCache>
                <c:formatCode>0.0%</c:formatCode>
                <c:ptCount val="25"/>
                <c:pt idx="0">
                  <c:v>0</c:v>
                </c:pt>
                <c:pt idx="1">
                  <c:v>2E-3</c:v>
                </c:pt>
                <c:pt idx="2">
                  <c:v>2.7E-2</c:v>
                </c:pt>
                <c:pt idx="3">
                  <c:v>8.8999999999999996E-2</c:v>
                </c:pt>
                <c:pt idx="4">
                  <c:v>0.159</c:v>
                </c:pt>
                <c:pt idx="5">
                  <c:v>0.221</c:v>
                </c:pt>
                <c:pt idx="6">
                  <c:v>0.28999999999999998</c:v>
                </c:pt>
                <c:pt idx="7">
                  <c:v>0.37</c:v>
                </c:pt>
                <c:pt idx="8">
                  <c:v>0.436</c:v>
                </c:pt>
                <c:pt idx="9">
                  <c:v>0.47899999999999998</c:v>
                </c:pt>
                <c:pt idx="10">
                  <c:v>0.57899999999999996</c:v>
                </c:pt>
                <c:pt idx="11">
                  <c:v>0.70099999999999996</c:v>
                </c:pt>
                <c:pt idx="12">
                  <c:v>0.76300000000000001</c:v>
                </c:pt>
                <c:pt idx="13">
                  <c:v>0.77100000000000002</c:v>
                </c:pt>
                <c:pt idx="14">
                  <c:v>0.82799999999999996</c:v>
                </c:pt>
                <c:pt idx="15">
                  <c:v>0.91900000000000004</c:v>
                </c:pt>
                <c:pt idx="16">
                  <c:v>0.94199999999999995</c:v>
                </c:pt>
                <c:pt idx="17">
                  <c:v>0.95899999999999996</c:v>
                </c:pt>
                <c:pt idx="18">
                  <c:v>0.98199999999999998</c:v>
                </c:pt>
                <c:pt idx="19">
                  <c:v>0.99299999999999999</c:v>
                </c:pt>
                <c:pt idx="20">
                  <c:v>0.999</c:v>
                </c:pt>
                <c:pt idx="21">
                  <c:v>1</c:v>
                </c:pt>
                <c:pt idx="22">
                  <c:v>1</c:v>
                </c:pt>
                <c:pt idx="23">
                  <c:v>1</c:v>
                </c:pt>
                <c:pt idx="24">
                  <c:v>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4-AC69-4253-8D74-B859E0069B4A}"/>
            </c:ext>
          </c:extLst>
        </c:ser>
        <c:ser>
          <c:idx val="2"/>
          <c:order val="2"/>
          <c:tx>
            <c:strRef>
              <c:f>'Physical-Chart Data'!$J$3:$K$3</c:f>
              <c:strCache>
                <c:ptCount val="1"/>
                <c:pt idx="0">
                  <c:v>Earned Effort %</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dLbls>
            <c:dLbl>
              <c:idx val="9"/>
              <c:layout>
                <c:manualLayout>
                  <c:x val="6.0775602734495608E-3"/>
                  <c:y val="4.0330759571908327E-2"/>
                </c:manualLayout>
              </c:layout>
              <c:spPr>
                <a:noFill/>
                <a:ln>
                  <a:noFill/>
                </a:ln>
                <a:effectLst/>
              </c:spPr>
              <c:txPr>
                <a:bodyPr rot="0" spcFirstLastPara="1" vertOverflow="ellipsis" vert="horz" wrap="square" anchor="ctr" anchorCtr="1"/>
                <a:lstStyle/>
                <a:p>
                  <a:pPr algn="r">
                    <a:defRPr sz="14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C69-4253-8D74-B859E0069B4A}"/>
                </c:ext>
              </c:extLst>
            </c:dLbl>
            <c:dLbl>
              <c:idx val="10"/>
              <c:layout>
                <c:manualLayout>
                  <c:x val="2.033323274076362E-2"/>
                  <c:y val="-5.2804049398948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481-4F88-977B-D2D5B5D45E89}"/>
                </c:ext>
              </c:extLst>
            </c:dLbl>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Data'!$C$5:$C$29</c:f>
              <c:numCache>
                <c:formatCode>mmm\-yy</c:formatCode>
                <c:ptCount val="25"/>
                <c:pt idx="0">
                  <c:v>45992</c:v>
                </c:pt>
                <c:pt idx="1">
                  <c:v>46053</c:v>
                </c:pt>
                <c:pt idx="2">
                  <c:v>46081</c:v>
                </c:pt>
                <c:pt idx="3">
                  <c:v>46112</c:v>
                </c:pt>
                <c:pt idx="4">
                  <c:v>46142</c:v>
                </c:pt>
                <c:pt idx="5">
                  <c:v>46173</c:v>
                </c:pt>
                <c:pt idx="6">
                  <c:v>46203</c:v>
                </c:pt>
                <c:pt idx="7">
                  <c:v>46234</c:v>
                </c:pt>
                <c:pt idx="8">
                  <c:v>46265</c:v>
                </c:pt>
                <c:pt idx="9">
                  <c:v>46295</c:v>
                </c:pt>
                <c:pt idx="10">
                  <c:v>46326</c:v>
                </c:pt>
                <c:pt idx="11">
                  <c:v>46356</c:v>
                </c:pt>
                <c:pt idx="12">
                  <c:v>46387</c:v>
                </c:pt>
                <c:pt idx="13">
                  <c:v>46418</c:v>
                </c:pt>
                <c:pt idx="14">
                  <c:v>46446</c:v>
                </c:pt>
                <c:pt idx="15">
                  <c:v>46477</c:v>
                </c:pt>
                <c:pt idx="16">
                  <c:v>46507</c:v>
                </c:pt>
                <c:pt idx="17">
                  <c:v>46538</c:v>
                </c:pt>
                <c:pt idx="18">
                  <c:v>46568</c:v>
                </c:pt>
                <c:pt idx="19">
                  <c:v>46599</c:v>
                </c:pt>
                <c:pt idx="20">
                  <c:v>46630</c:v>
                </c:pt>
                <c:pt idx="21">
                  <c:v>46660</c:v>
                </c:pt>
                <c:pt idx="22">
                  <c:v>46691</c:v>
                </c:pt>
                <c:pt idx="23">
                  <c:v>46721</c:v>
                </c:pt>
                <c:pt idx="24">
                  <c:v>46752</c:v>
                </c:pt>
              </c:numCache>
            </c:numRef>
          </c:cat>
          <c:val>
            <c:numRef>
              <c:f>'Physical-Chart Data'!$L$5:$L$29</c:f>
              <c:numCache>
                <c:formatCode>0.0%</c:formatCode>
                <c:ptCount val="25"/>
                <c:pt idx="0">
                  <c:v>4.0000000000000001E-3</c:v>
                </c:pt>
                <c:pt idx="1">
                  <c:v>3.6999999999999998E-2</c:v>
                </c:pt>
                <c:pt idx="2">
                  <c:v>6.6000000000000003E-2</c:v>
                </c:pt>
                <c:pt idx="3">
                  <c:v>8.6999999999999994E-2</c:v>
                </c:pt>
                <c:pt idx="4" formatCode="0.00%">
                  <c:v>0.1721</c:v>
                </c:pt>
                <c:pt idx="5">
                  <c:v>0.223</c:v>
                </c:pt>
                <c:pt idx="6">
                  <c:v>0.29099999999999998</c:v>
                </c:pt>
                <c:pt idx="7">
                  <c:v>0.34200000000000003</c:v>
                </c:pt>
                <c:pt idx="8">
                  <c:v>0.376</c:v>
                </c:pt>
                <c:pt idx="9">
                  <c:v>0.434</c:v>
                </c:pt>
                <c:pt idx="10">
                  <c:v>0.45700000000000002</c:v>
                </c:pt>
              </c:numCache>
            </c:numRef>
          </c:val>
          <c:smooth val="0"/>
          <c:extLst>
            <c:ext xmlns:c16="http://schemas.microsoft.com/office/drawing/2014/chart" uri="{C3380CC4-5D6E-409C-BE32-E72D297353CC}">
              <c16:uniqueId val="{00000006-AC69-4253-8D74-B859E0069B4A}"/>
            </c:ext>
          </c:extLst>
        </c:ser>
        <c:dLbls>
          <c:showLegendKey val="0"/>
          <c:showVal val="0"/>
          <c:showCatName val="0"/>
          <c:showSerName val="0"/>
          <c:showPercent val="0"/>
          <c:showBubbleSize val="0"/>
        </c:dLbls>
        <c:marker val="1"/>
        <c:smooth val="0"/>
        <c:axId val="409233360"/>
        <c:axId val="409235712"/>
        <c:extLst>
          <c:ext xmlns:c15="http://schemas.microsoft.com/office/drawing/2012/chart" uri="{02D57815-91ED-43cb-92C2-25804820EDAC}">
            <c15:filteredLineSeries>
              <c15:ser>
                <c:idx val="3"/>
                <c:order val="3"/>
                <c:tx>
                  <c:strRef>
                    <c:extLst>
                      <c:ext uri="{02D57815-91ED-43cb-92C2-25804820EDAC}">
                        <c15:formulaRef>
                          <c15:sqref>'Physical-Chart Data'!#REF!</c15:sqref>
                        </c15:formulaRef>
                      </c:ext>
                    </c:extLst>
                    <c:strCache>
                      <c:ptCount val="1"/>
                      <c:pt idx="0">
                        <c:v>#REF!</c:v>
                      </c:pt>
                    </c:strCache>
                  </c:strRef>
                </c:tx>
                <c:spPr>
                  <a:ln w="34925" cap="rnd">
                    <a:solidFill>
                      <a:schemeClr val="accent4"/>
                    </a:solidFill>
                    <a:round/>
                  </a:ln>
                  <a:effectLst>
                    <a:outerShdw blurRad="40000" dist="23000" dir="5400000" rotWithShape="0">
                      <a:srgbClr val="000000">
                        <a:alpha val="35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cat>
                  <c:numRef>
                    <c:extLst>
                      <c:ext uri="{02D57815-91ED-43cb-92C2-25804820EDAC}">
                        <c15:formulaRef>
                          <c15:sqref>'Physical-Chart Data'!$C$5:$C$29</c15:sqref>
                        </c15:formulaRef>
                      </c:ext>
                    </c:extLst>
                    <c:numCache>
                      <c:formatCode>mmm\-yy</c:formatCode>
                      <c:ptCount val="25"/>
                      <c:pt idx="0">
                        <c:v>45992</c:v>
                      </c:pt>
                      <c:pt idx="1">
                        <c:v>46053</c:v>
                      </c:pt>
                      <c:pt idx="2">
                        <c:v>46081</c:v>
                      </c:pt>
                      <c:pt idx="3">
                        <c:v>46112</c:v>
                      </c:pt>
                      <c:pt idx="4">
                        <c:v>46142</c:v>
                      </c:pt>
                      <c:pt idx="5">
                        <c:v>46173</c:v>
                      </c:pt>
                      <c:pt idx="6">
                        <c:v>46203</c:v>
                      </c:pt>
                      <c:pt idx="7">
                        <c:v>46234</c:v>
                      </c:pt>
                      <c:pt idx="8">
                        <c:v>46265</c:v>
                      </c:pt>
                      <c:pt idx="9">
                        <c:v>46295</c:v>
                      </c:pt>
                      <c:pt idx="10">
                        <c:v>46326</c:v>
                      </c:pt>
                      <c:pt idx="11">
                        <c:v>46356</c:v>
                      </c:pt>
                      <c:pt idx="12">
                        <c:v>46387</c:v>
                      </c:pt>
                      <c:pt idx="13">
                        <c:v>46418</c:v>
                      </c:pt>
                      <c:pt idx="14">
                        <c:v>46446</c:v>
                      </c:pt>
                      <c:pt idx="15">
                        <c:v>46477</c:v>
                      </c:pt>
                      <c:pt idx="16">
                        <c:v>46507</c:v>
                      </c:pt>
                      <c:pt idx="17">
                        <c:v>46538</c:v>
                      </c:pt>
                      <c:pt idx="18">
                        <c:v>46568</c:v>
                      </c:pt>
                      <c:pt idx="19">
                        <c:v>46599</c:v>
                      </c:pt>
                      <c:pt idx="20">
                        <c:v>46630</c:v>
                      </c:pt>
                      <c:pt idx="21">
                        <c:v>46660</c:v>
                      </c:pt>
                      <c:pt idx="22">
                        <c:v>46691</c:v>
                      </c:pt>
                      <c:pt idx="23">
                        <c:v>46721</c:v>
                      </c:pt>
                      <c:pt idx="24">
                        <c:v>46752</c:v>
                      </c:pt>
                    </c:numCache>
                  </c:numRef>
                </c:cat>
                <c:val>
                  <c:numRef>
                    <c:extLst>
                      <c:ext uri="{02D57815-91ED-43cb-92C2-25804820EDAC}">
                        <c15:formulaRef>
                          <c15:sqref>'Physical-Chart Data'!#REF!</c15:sqref>
                        </c15:formulaRef>
                      </c:ext>
                    </c:extLst>
                    <c:numCache>
                      <c:formatCode>General</c:formatCode>
                      <c:ptCount val="1"/>
                      <c:pt idx="0">
                        <c:v>1</c:v>
                      </c:pt>
                    </c:numCache>
                  </c:numRef>
                </c:val>
                <c:smooth val="0"/>
                <c:extLst>
                  <c:ext xmlns:c16="http://schemas.microsoft.com/office/drawing/2014/chart" uri="{C3380CC4-5D6E-409C-BE32-E72D297353CC}">
                    <c16:uniqueId val="{00000007-AC69-4253-8D74-B859E0069B4A}"/>
                  </c:ext>
                </c:extLst>
              </c15:ser>
            </c15:filteredLineSeries>
          </c:ext>
        </c:extLst>
      </c:lineChart>
      <c:date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400" b="1" i="0" u="none" strike="noStrike" kern="1200" baseline="0">
                <a:solidFill>
                  <a:sysClr val="windowText" lastClr="000000"/>
                </a:solidFill>
                <a:latin typeface="+mn-lt"/>
                <a:ea typeface="+mn-ea"/>
                <a:cs typeface="+mn-cs"/>
              </a:defRPr>
            </a:pPr>
            <a:endParaRPr lang="en-US"/>
          </a:p>
        </c:txPr>
        <c:crossAx val="409235712"/>
        <c:crosses val="autoZero"/>
        <c:auto val="0"/>
        <c:lblOffset val="100"/>
        <c:baseTimeUnit val="months"/>
      </c:date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7.5518426674313646E-2"/>
          <c:y val="0.11478487913864835"/>
          <c:w val="0.10547046343900418"/>
          <c:h val="0.25154052609517247"/>
        </c:manualLayout>
      </c:layout>
      <c:overlay val="0"/>
      <c:spPr>
        <a:noFill/>
        <a:ln>
          <a:noFill/>
        </a:ln>
        <a:effectLst/>
      </c:spPr>
      <c:txPr>
        <a:bodyPr rot="0" spcFirstLastPara="1" vertOverflow="ellipsis" vert="horz" wrap="square" anchor="ctr" anchorCtr="1"/>
        <a:lstStyle/>
        <a:p>
          <a:pPr>
            <a:defRPr sz="20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sz="1400" b="1">
          <a:solidFill>
            <a:sysClr val="windowText" lastClr="000000"/>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r>
              <a:rPr lang="en-US" b="1">
                <a:solidFill>
                  <a:srgbClr val="2C6682"/>
                </a:solidFill>
              </a:rPr>
              <a:t>Actual Invoices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endParaRPr lang="en-US"/>
        </a:p>
      </c:txPr>
    </c:title>
    <c:autoTitleDeleted val="0"/>
    <c:plotArea>
      <c:layout>
        <c:manualLayout>
          <c:layoutTarget val="inner"/>
          <c:xMode val="edge"/>
          <c:yMode val="edge"/>
          <c:x val="0.17212485629104682"/>
          <c:y val="0.29255388212028266"/>
          <c:w val="0.82787514370895332"/>
          <c:h val="0.51957217634470665"/>
        </c:manualLayout>
      </c:layout>
      <c:barChart>
        <c:barDir val="col"/>
        <c:grouping val="clustered"/>
        <c:varyColors val="0"/>
        <c:ser>
          <c:idx val="0"/>
          <c:order val="0"/>
          <c:tx>
            <c:v>Monthly Gross Value</c:v>
          </c:tx>
          <c:spPr>
            <a:solidFill>
              <a:srgbClr val="53B3DD"/>
            </a:solidFill>
            <a:ln>
              <a:solidFill>
                <a:srgbClr val="2C668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'Invoice Log'!$H$12:$H$20</c:f>
              <c:numCache>
                <c:formatCode>#,##0.00_);[Red]\(#,##0.00\)_)</c:formatCode>
                <c:ptCount val="9"/>
                <c:pt idx="0">
                  <c:v>1681886.27</c:v>
                </c:pt>
                <c:pt idx="1">
                  <c:v>5120873.79</c:v>
                </c:pt>
                <c:pt idx="2">
                  <c:v>6277339.4699999997</c:v>
                </c:pt>
                <c:pt idx="3">
                  <c:v>14646480.26</c:v>
                </c:pt>
                <c:pt idx="4">
                  <c:v>21984075.98</c:v>
                </c:pt>
              </c:numCache>
            </c:numRef>
          </c:val>
          <c:extLst>
            <c:ext xmlns:c16="http://schemas.microsoft.com/office/drawing/2014/chart" uri="{C3380CC4-5D6E-409C-BE32-E72D297353CC}">
              <c16:uniqueId val="{00000000-D4CD-44F8-8552-F4155D41C8E7}"/>
            </c:ext>
          </c:extLst>
        </c:ser>
        <c:dLbls>
          <c:showLegendKey val="0"/>
          <c:showVal val="0"/>
          <c:showCatName val="0"/>
          <c:showSerName val="0"/>
          <c:showPercent val="0"/>
          <c:showBubbleSize val="0"/>
        </c:dLbls>
        <c:gapWidth val="150"/>
        <c:axId val="536411023"/>
        <c:axId val="536412335"/>
      </c:barChart>
      <c:catAx>
        <c:axId val="536411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2335"/>
        <c:crosses val="autoZero"/>
        <c:auto val="1"/>
        <c:lblAlgn val="ctr"/>
        <c:lblOffset val="100"/>
        <c:noMultiLvlLbl val="0"/>
      </c:catAx>
      <c:valAx>
        <c:axId val="536412335"/>
        <c:scaling>
          <c:orientation val="minMax"/>
        </c:scaling>
        <c:delete val="0"/>
        <c:axPos val="l"/>
        <c:numFmt formatCode="#,##0.00_);[Red]\(#,##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10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562074823639357"/>
          <c:y val="9.4955207242968423E-2"/>
          <c:w val="0.53765866643550109"/>
          <c:h val="0.70479058196598743"/>
        </c:manualLayout>
      </c:layout>
      <c:barChart>
        <c:barDir val="bar"/>
        <c:grouping val="clustered"/>
        <c:varyColors val="0"/>
        <c:ser>
          <c:idx val="0"/>
          <c:order val="0"/>
          <c:spPr>
            <a:solidFill>
              <a:schemeClr val="accent1"/>
            </a:solidFill>
            <a:ln>
              <a:solidFill>
                <a:schemeClr val="accent1"/>
              </a:solidFill>
            </a:ln>
            <a:effectLst/>
          </c:spPr>
          <c:invertIfNegative val="0"/>
          <c:cat>
            <c:multiLvlStrRef>
              <c:f>'Weekly Progress Report'!$V$60:$V$65</c:f>
            </c:multiLvlStrRef>
          </c:cat>
          <c:val>
            <c:numRef>
              <c:f>'Weekly Progress Report'!$W$60:$W$65</c:f>
            </c:numRef>
          </c:val>
          <c:extLst>
            <c:ext xmlns:c16="http://schemas.microsoft.com/office/drawing/2014/chart" uri="{C3380CC4-5D6E-409C-BE32-E72D297353CC}">
              <c16:uniqueId val="{00000000-D2C7-40CA-975F-0B0E2164147C}"/>
            </c:ext>
          </c:extLst>
        </c:ser>
        <c:dLbls>
          <c:showLegendKey val="0"/>
          <c:showVal val="0"/>
          <c:showCatName val="0"/>
          <c:showSerName val="0"/>
          <c:showPercent val="0"/>
          <c:showBubbleSize val="0"/>
        </c:dLbls>
        <c:gapWidth val="35"/>
        <c:axId val="903833656"/>
        <c:axId val="903829064"/>
      </c:barChart>
      <c:valAx>
        <c:axId val="903829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accent1"/>
                </a:solidFill>
                <a:latin typeface="+mn-lt"/>
                <a:ea typeface="+mn-ea"/>
                <a:cs typeface="+mn-cs"/>
              </a:defRPr>
            </a:pPr>
            <a:endParaRPr lang="en-US"/>
          </a:p>
        </c:txPr>
        <c:crossAx val="903833656"/>
        <c:crosses val="autoZero"/>
        <c:crossBetween val="between"/>
      </c:valAx>
      <c:catAx>
        <c:axId val="903833656"/>
        <c:scaling>
          <c:orientation val="minMax"/>
        </c:scaling>
        <c:delete val="0"/>
        <c:axPos val="l"/>
        <c:numFmt formatCode="General" sourceLinked="1"/>
        <c:majorTickMark val="none"/>
        <c:minorTickMark val="none"/>
        <c:tickLblPos val="nextTo"/>
        <c:spPr>
          <a:noFill/>
          <a:ln w="9525" cap="flat" cmpd="sng" algn="ctr">
            <a:solidFill>
              <a:srgbClr val="00B0F0"/>
            </a:solidFill>
            <a:round/>
          </a:ln>
          <a:effectLst/>
        </c:spPr>
        <c:txPr>
          <a:bodyPr rot="-60000000" spcFirstLastPara="1" vertOverflow="ellipsis" vert="horz" wrap="square" anchor="ctr" anchorCtr="1"/>
          <a:lstStyle/>
          <a:p>
            <a:pPr>
              <a:defRPr sz="900" b="1" i="0" u="none" strike="noStrike" baseline="0">
                <a:solidFill>
                  <a:srgbClr val="2C6682"/>
                </a:solidFill>
                <a:latin typeface="+mn-lt"/>
                <a:ea typeface="+mn-ea"/>
                <a:cs typeface="+mn-cs"/>
              </a:defRPr>
            </a:pPr>
            <a:endParaRPr lang="en-US"/>
          </a:p>
        </c:txPr>
        <c:crossAx val="903829064"/>
        <c:crosses val="autoZero"/>
        <c:auto val="1"/>
        <c:lblAlgn val="ctr"/>
        <c:lblOffset val="100"/>
        <c:tickMarkSkip val="1"/>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7246414565691E-2"/>
          <c:y val="1.940695808070313E-2"/>
          <c:w val="0.88320847176598694"/>
          <c:h val="0.90443856727251171"/>
        </c:manualLayout>
      </c:layout>
      <c:barChart>
        <c:barDir val="col"/>
        <c:grouping val="clustered"/>
        <c:varyColors val="0"/>
        <c:ser>
          <c:idx val="0"/>
          <c:order val="0"/>
          <c:spPr>
            <a:solidFill>
              <a:schemeClr val="accent1"/>
            </a:solidFill>
            <a:ln>
              <a:noFill/>
            </a:ln>
            <a:effectLst/>
          </c:spPr>
          <c:invertIfNegative val="0"/>
          <c:cat>
            <c:numRef>
              <c:f>Manpower!$D$5:$AA$5</c:f>
              <c:numCache>
                <c:formatCode>[$-409]mmm\-yy;@</c:formatCode>
                <c:ptCount val="24"/>
                <c:pt idx="0">
                  <c:v>45992</c:v>
                </c:pt>
                <c:pt idx="1">
                  <c:v>46053</c:v>
                </c:pt>
                <c:pt idx="2">
                  <c:v>46081</c:v>
                </c:pt>
                <c:pt idx="3">
                  <c:v>46112</c:v>
                </c:pt>
                <c:pt idx="4">
                  <c:v>46142</c:v>
                </c:pt>
                <c:pt idx="5">
                  <c:v>46173</c:v>
                </c:pt>
                <c:pt idx="6">
                  <c:v>46203</c:v>
                </c:pt>
                <c:pt idx="7">
                  <c:v>46234</c:v>
                </c:pt>
                <c:pt idx="8">
                  <c:v>46265</c:v>
                </c:pt>
                <c:pt idx="9">
                  <c:v>46295</c:v>
                </c:pt>
                <c:pt idx="10">
                  <c:v>46326</c:v>
                </c:pt>
                <c:pt idx="11">
                  <c:v>46356</c:v>
                </c:pt>
                <c:pt idx="12">
                  <c:v>46387</c:v>
                </c:pt>
                <c:pt idx="13">
                  <c:v>46418</c:v>
                </c:pt>
                <c:pt idx="14">
                  <c:v>46446</c:v>
                </c:pt>
                <c:pt idx="15">
                  <c:v>46477</c:v>
                </c:pt>
                <c:pt idx="16">
                  <c:v>46507</c:v>
                </c:pt>
                <c:pt idx="17">
                  <c:v>46538</c:v>
                </c:pt>
                <c:pt idx="18">
                  <c:v>46568</c:v>
                </c:pt>
                <c:pt idx="19">
                  <c:v>46599</c:v>
                </c:pt>
                <c:pt idx="20">
                  <c:v>46630</c:v>
                </c:pt>
                <c:pt idx="21">
                  <c:v>46660</c:v>
                </c:pt>
                <c:pt idx="22">
                  <c:v>46691</c:v>
                </c:pt>
                <c:pt idx="23">
                  <c:v>46721</c:v>
                </c:pt>
              </c:numCache>
            </c:numRef>
          </c:cat>
          <c:val>
            <c:numRef>
              <c:f>Manpower!#REF!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Manpower!#REF!</c15:sqref>
                        </c15:formulaRef>
                      </c:ext>
                    </c:extLst>
                    <c:strCache>
                      <c:ptCount val="1"/>
                      <c:pt idx="0">
                        <c:v>#REF!</c:v>
                      </c:pt>
                    </c:strCache>
                  </c:strRef>
                </c15:tx>
              </c15:filteredSeriesTitle>
            </c:ext>
            <c:ext xmlns:c16="http://schemas.microsoft.com/office/drawing/2014/chart" uri="{C3380CC4-5D6E-409C-BE32-E72D297353CC}">
              <c16:uniqueId val="{00000000-8876-430F-A8A6-04913CE507EF}"/>
            </c:ext>
          </c:extLst>
        </c:ser>
        <c:ser>
          <c:idx val="1"/>
          <c:order val="1"/>
          <c:spPr>
            <a:solidFill>
              <a:schemeClr val="accent2"/>
            </a:solidFill>
            <a:ln>
              <a:noFill/>
            </a:ln>
            <a:effectLst/>
          </c:spPr>
          <c:invertIfNegative val="0"/>
          <c:cat>
            <c:numRef>
              <c:f>Manpower!$D$5:$AA$5</c:f>
              <c:numCache>
                <c:formatCode>[$-409]mmm\-yy;@</c:formatCode>
                <c:ptCount val="24"/>
                <c:pt idx="0">
                  <c:v>45992</c:v>
                </c:pt>
                <c:pt idx="1">
                  <c:v>46053</c:v>
                </c:pt>
                <c:pt idx="2">
                  <c:v>46081</c:v>
                </c:pt>
                <c:pt idx="3">
                  <c:v>46112</c:v>
                </c:pt>
                <c:pt idx="4">
                  <c:v>46142</c:v>
                </c:pt>
                <c:pt idx="5">
                  <c:v>46173</c:v>
                </c:pt>
                <c:pt idx="6">
                  <c:v>46203</c:v>
                </c:pt>
                <c:pt idx="7">
                  <c:v>46234</c:v>
                </c:pt>
                <c:pt idx="8">
                  <c:v>46265</c:v>
                </c:pt>
                <c:pt idx="9">
                  <c:v>46295</c:v>
                </c:pt>
                <c:pt idx="10">
                  <c:v>46326</c:v>
                </c:pt>
                <c:pt idx="11">
                  <c:v>46356</c:v>
                </c:pt>
                <c:pt idx="12">
                  <c:v>46387</c:v>
                </c:pt>
                <c:pt idx="13">
                  <c:v>46418</c:v>
                </c:pt>
                <c:pt idx="14">
                  <c:v>46446</c:v>
                </c:pt>
                <c:pt idx="15">
                  <c:v>46477</c:v>
                </c:pt>
                <c:pt idx="16">
                  <c:v>46507</c:v>
                </c:pt>
                <c:pt idx="17">
                  <c:v>46538</c:v>
                </c:pt>
                <c:pt idx="18">
                  <c:v>46568</c:v>
                </c:pt>
                <c:pt idx="19">
                  <c:v>46599</c:v>
                </c:pt>
                <c:pt idx="20">
                  <c:v>46630</c:v>
                </c:pt>
                <c:pt idx="21">
                  <c:v>46660</c:v>
                </c:pt>
                <c:pt idx="22">
                  <c:v>46691</c:v>
                </c:pt>
                <c:pt idx="23">
                  <c:v>46721</c:v>
                </c:pt>
              </c:numCache>
            </c:numRef>
          </c:cat>
          <c:val>
            <c:numRef>
              <c:f>Manpower!#REF!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Manpower!#REF!</c15:sqref>
                        </c15:formulaRef>
                      </c:ext>
                    </c:extLst>
                    <c:strCache>
                      <c:ptCount val="1"/>
                      <c:pt idx="0">
                        <c:v>#REF!</c:v>
                      </c:pt>
                    </c:strCache>
                  </c:strRef>
                </c15:tx>
              </c15:filteredSeriesTitle>
            </c:ext>
            <c:ext xmlns:c16="http://schemas.microsoft.com/office/drawing/2014/chart" uri="{C3380CC4-5D6E-409C-BE32-E72D297353CC}">
              <c16:uniqueId val="{00000001-8876-430F-A8A6-04913CE507EF}"/>
            </c:ext>
          </c:extLst>
        </c:ser>
        <c:ser>
          <c:idx val="2"/>
          <c:order val="2"/>
          <c:spPr>
            <a:solidFill>
              <a:schemeClr val="accent3"/>
            </a:solidFill>
            <a:ln>
              <a:noFill/>
            </a:ln>
            <a:effectLst/>
          </c:spPr>
          <c:invertIfNegative val="0"/>
          <c:cat>
            <c:numRef>
              <c:f>Manpower!$D$5:$AA$5</c:f>
              <c:numCache>
                <c:formatCode>[$-409]mmm\-yy;@</c:formatCode>
                <c:ptCount val="24"/>
                <c:pt idx="0">
                  <c:v>45992</c:v>
                </c:pt>
                <c:pt idx="1">
                  <c:v>46053</c:v>
                </c:pt>
                <c:pt idx="2">
                  <c:v>46081</c:v>
                </c:pt>
                <c:pt idx="3">
                  <c:v>46112</c:v>
                </c:pt>
                <c:pt idx="4">
                  <c:v>46142</c:v>
                </c:pt>
                <c:pt idx="5">
                  <c:v>46173</c:v>
                </c:pt>
                <c:pt idx="6">
                  <c:v>46203</c:v>
                </c:pt>
                <c:pt idx="7">
                  <c:v>46234</c:v>
                </c:pt>
                <c:pt idx="8">
                  <c:v>46265</c:v>
                </c:pt>
                <c:pt idx="9">
                  <c:v>46295</c:v>
                </c:pt>
                <c:pt idx="10">
                  <c:v>46326</c:v>
                </c:pt>
                <c:pt idx="11">
                  <c:v>46356</c:v>
                </c:pt>
                <c:pt idx="12">
                  <c:v>46387</c:v>
                </c:pt>
                <c:pt idx="13">
                  <c:v>46418</c:v>
                </c:pt>
                <c:pt idx="14">
                  <c:v>46446</c:v>
                </c:pt>
                <c:pt idx="15">
                  <c:v>46477</c:v>
                </c:pt>
                <c:pt idx="16">
                  <c:v>46507</c:v>
                </c:pt>
                <c:pt idx="17">
                  <c:v>46538</c:v>
                </c:pt>
                <c:pt idx="18">
                  <c:v>46568</c:v>
                </c:pt>
                <c:pt idx="19">
                  <c:v>46599</c:v>
                </c:pt>
                <c:pt idx="20">
                  <c:v>46630</c:v>
                </c:pt>
                <c:pt idx="21">
                  <c:v>46660</c:v>
                </c:pt>
                <c:pt idx="22">
                  <c:v>46691</c:v>
                </c:pt>
                <c:pt idx="23">
                  <c:v>46721</c:v>
                </c:pt>
              </c:numCache>
            </c:numRef>
          </c:cat>
          <c:val>
            <c:numRef>
              <c:f>Manpower!#REF!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Manpower!#REF!</c15:sqref>
                        </c15:formulaRef>
                      </c:ext>
                    </c:extLst>
                    <c:strCache>
                      <c:ptCount val="1"/>
                      <c:pt idx="0">
                        <c:v>#REF!</c:v>
                      </c:pt>
                    </c:strCache>
                  </c:strRef>
                </c15:tx>
              </c15:filteredSeriesTitle>
            </c:ext>
            <c:ext xmlns:c16="http://schemas.microsoft.com/office/drawing/2014/chart" uri="{C3380CC4-5D6E-409C-BE32-E72D297353CC}">
              <c16:uniqueId val="{00000002-8876-430F-A8A6-04913CE507EF}"/>
            </c:ext>
          </c:extLst>
        </c:ser>
        <c:dLbls>
          <c:showLegendKey val="0"/>
          <c:showVal val="0"/>
          <c:showCatName val="0"/>
          <c:showSerName val="0"/>
          <c:showPercent val="0"/>
          <c:showBubbleSize val="0"/>
        </c:dLbls>
        <c:gapWidth val="20"/>
        <c:axId val="146555056"/>
        <c:axId val="146549960"/>
      </c:barChart>
      <c:dateAx>
        <c:axId val="14655505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2C6682"/>
                </a:solidFill>
                <a:latin typeface="+mn-lt"/>
                <a:ea typeface="+mn-ea"/>
                <a:cs typeface="+mn-cs"/>
              </a:defRPr>
            </a:pPr>
            <a:endParaRPr lang="en-US"/>
          </a:p>
        </c:txPr>
        <c:crossAx val="146549960"/>
        <c:crosses val="autoZero"/>
        <c:auto val="0"/>
        <c:lblOffset val="100"/>
        <c:baseTimeUnit val="months"/>
        <c:majorUnit val="1"/>
        <c:majorTimeUnit val="years"/>
        <c:minorUnit val="1"/>
        <c:minor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2C6682"/>
                </a:solidFill>
                <a:latin typeface="+mn-lt"/>
                <a:ea typeface="+mn-ea"/>
                <a:cs typeface="+mn-cs"/>
              </a:defRPr>
            </a:pPr>
            <a:endParaRPr lang="en-US"/>
          </a:p>
        </c:txPr>
        <c:crossAx val="146555056"/>
        <c:crosses val="autoZero"/>
        <c:crossBetween val="between"/>
      </c:valAx>
      <c:spPr>
        <a:noFill/>
        <a:ln w="25400">
          <a:noFill/>
        </a:ln>
        <a:effectLst/>
      </c:spPr>
    </c:plotArea>
    <c:legend>
      <c:legendPos val="r"/>
      <c:layout>
        <c:manualLayout>
          <c:xMode val="edge"/>
          <c:yMode val="edge"/>
          <c:x val="8.8561778218581133E-2"/>
          <c:y val="5.7546391096102968E-2"/>
          <c:w val="0.90045337711894335"/>
          <c:h val="0.1425826756836001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2C668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117608897465697E-2"/>
          <c:y val="7.6972188233224603E-2"/>
          <c:w val="0.96088239110253426"/>
          <c:h val="0.73132089724055327"/>
        </c:manualLayout>
      </c:layout>
      <c:pie3DChart>
        <c:varyColors val="1"/>
        <c:ser>
          <c:idx val="0"/>
          <c:order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'Weekly Progress Report'!$AI$48:$AI$49</c:f>
            </c:numRef>
          </c:val>
          <c:extLst>
            <c:ext xmlns:c15="http://schemas.microsoft.com/office/drawing/2012/chart" uri="{02D57815-91ED-43cb-92C2-25804820EDAC}">
              <c15:filteredCategoryTitle>
                <c15:cat>
                  <c:multiLvlStrRef>
                    <c:extLst>
                      <c:ext uri="{02D57815-91ED-43cb-92C2-25804820EDAC}">
                        <c15:formulaRef>
                          <c15:sqref>'Weekly Progress Report'!#REF!</c15:sqref>
                        </c15:formulaRef>
                      </c:ext>
                    </c:extLst>
                  </c:multiLvlStrRef>
                </c15:cat>
              </c15:filteredCategoryTitle>
            </c:ext>
            <c:ext xmlns:c16="http://schemas.microsoft.com/office/drawing/2014/chart" uri="{C3380CC4-5D6E-409C-BE32-E72D297353CC}">
              <c16:uniqueId val="{00000004-1474-4992-826D-84DB2D74A2C8}"/>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'Weekly Progress Report'!$Z$48</c:f>
              <c:strCache>
                <c:ptCount val="1"/>
                <c:pt idx="0">
                  <c:v>#REF!</c:v>
                </c:pt>
              </c:strCache>
            </c:strRef>
          </c:tx>
          <c:spPr>
            <a:solidFill>
              <a:schemeClr val="accent6"/>
            </a:solidFill>
            <a:ln>
              <a:noFill/>
            </a:ln>
            <a:effectLst/>
          </c:spPr>
          <c:invertIfNegative val="0"/>
          <c:cat>
            <c:strLit>
              <c:ptCount val="1"/>
              <c:pt idx="0">
                <c:v>2</c:v>
              </c:pt>
            </c:strLit>
          </c:cat>
          <c:val>
            <c:numRef>
              <c:f>'Weekly Progress Report'!$AF$48</c:f>
            </c:numRef>
          </c:val>
          <c:extLst>
            <c:ext xmlns:c16="http://schemas.microsoft.com/office/drawing/2014/chart" uri="{C3380CC4-5D6E-409C-BE32-E72D297353CC}">
              <c16:uniqueId val="{00000000-9FEA-41BB-B4D6-FC6534B5443A}"/>
            </c:ext>
          </c:extLst>
        </c:ser>
        <c:ser>
          <c:idx val="1"/>
          <c:order val="1"/>
          <c:tx>
            <c:strRef>
              <c:f>'Weekly Progress Report'!$Z$49</c:f>
              <c:strCache>
                <c:ptCount val="1"/>
                <c:pt idx="0">
                  <c:v>#REF!</c:v>
                </c:pt>
              </c:strCache>
            </c:strRef>
          </c:tx>
          <c:spPr>
            <a:solidFill>
              <a:schemeClr val="accent5"/>
            </a:solidFill>
            <a:ln>
              <a:noFill/>
            </a:ln>
            <a:effectLst/>
          </c:spPr>
          <c:invertIfNegative val="0"/>
          <c:cat>
            <c:strLit>
              <c:ptCount val="1"/>
              <c:pt idx="0">
                <c:v>2</c:v>
              </c:pt>
            </c:strLit>
          </c:cat>
          <c:val>
            <c:numRef>
              <c:f>'Weekly Progress Report'!$AF$49</c:f>
            </c:numRef>
          </c:val>
          <c:extLst>
            <c:ext xmlns:c16="http://schemas.microsoft.com/office/drawing/2014/chart" uri="{C3380CC4-5D6E-409C-BE32-E72D297353CC}">
              <c16:uniqueId val="{00000001-9FEA-41BB-B4D6-FC6534B5443A}"/>
            </c:ext>
          </c:extLst>
        </c:ser>
        <c:dLbls>
          <c:showLegendKey val="0"/>
          <c:showVal val="0"/>
          <c:showCatName val="0"/>
          <c:showSerName val="0"/>
          <c:showPercent val="0"/>
          <c:showBubbleSize val="0"/>
        </c:dLbls>
        <c:gapWidth val="219"/>
        <c:overlap val="-27"/>
        <c:axId val="1366492720"/>
        <c:axId val="1366496000"/>
      </c:barChart>
      <c:catAx>
        <c:axId val="1366492720"/>
        <c:scaling>
          <c:orientation val="minMax"/>
        </c:scaling>
        <c:delete val="1"/>
        <c:axPos val="b"/>
        <c:numFmt formatCode="General" sourceLinked="0"/>
        <c:majorTickMark val="none"/>
        <c:minorTickMark val="none"/>
        <c:tickLblPos val="nextTo"/>
        <c:crossAx val="1366496000"/>
        <c:crosses val="autoZero"/>
        <c:auto val="1"/>
        <c:lblAlgn val="ctr"/>
        <c:lblOffset val="100"/>
        <c:noMultiLvlLbl val="0"/>
      </c:catAx>
      <c:valAx>
        <c:axId val="1366496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C6682"/>
                </a:solidFill>
                <a:latin typeface="+mn-lt"/>
                <a:ea typeface="+mn-ea"/>
                <a:cs typeface="+mn-cs"/>
              </a:defRPr>
            </a:pPr>
            <a:endParaRPr lang="en-US"/>
          </a:p>
        </c:txPr>
        <c:crossAx val="136649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'Weekly Progress Report'!$M$13</c:f>
              <c:strCache>
                <c:ptCount val="1"/>
                <c:pt idx="0">
                  <c:v>Revised Planned %</c:v>
                </c:pt>
              </c:strCache>
            </c:strRef>
          </c:tx>
          <c:spPr>
            <a:solidFill>
              <a:srgbClr val="53B3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Report'!$C$14:$C$18</c:f>
              <c:strCache>
                <c:ptCount val="5"/>
                <c:pt idx="0">
                  <c:v>Engineering</c:v>
                </c:pt>
                <c:pt idx="1">
                  <c:v>Procurement</c:v>
                </c:pt>
                <c:pt idx="2">
                  <c:v>Construction</c:v>
                </c:pt>
                <c:pt idx="3">
                  <c:v>Testing &amp; Commissioning</c:v>
                </c:pt>
                <c:pt idx="4">
                  <c:v> Close Out</c:v>
                </c:pt>
              </c:strCache>
            </c:strRef>
          </c:cat>
          <c:val>
            <c:numRef>
              <c:f>'Weekly Progress Report'!$M$14:$M$18</c:f>
              <c:numCache>
                <c:formatCode>0.0%</c:formatCode>
                <c:ptCount val="5"/>
                <c:pt idx="0">
                  <c:v>0</c:v>
                </c:pt>
                <c:pt idx="1">
                  <c:v>0</c:v>
                </c:pt>
                <c:pt idx="2">
                  <c:v>0.42799999999999999</c:v>
                </c:pt>
                <c:pt idx="3">
                  <c:v>0</c:v>
                </c:pt>
                <c:pt idx="4">
                  <c:v>0</c:v>
                </c:pt>
              </c:numCache>
            </c:numRef>
          </c:val>
          <c:extLst>
            <c:ext xmlns:c16="http://schemas.microsoft.com/office/drawing/2014/chart" uri="{C3380CC4-5D6E-409C-BE32-E72D297353CC}">
              <c16:uniqueId val="{00000000-90FF-406C-B9A1-8BFEB9F51A1D}"/>
            </c:ext>
          </c:extLst>
        </c:ser>
        <c:ser>
          <c:idx val="2"/>
          <c:order val="1"/>
          <c:tx>
            <c:strRef>
              <c:f>'Weekly Progress Report'!$N$13</c:f>
              <c:strCache>
                <c:ptCount val="1"/>
                <c:pt idx="0">
                  <c:v>Earned %</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Report'!$C$14:$C$18</c:f>
              <c:strCache>
                <c:ptCount val="5"/>
                <c:pt idx="0">
                  <c:v>Engineering</c:v>
                </c:pt>
                <c:pt idx="1">
                  <c:v>Procurement</c:v>
                </c:pt>
                <c:pt idx="2">
                  <c:v>Construction</c:v>
                </c:pt>
                <c:pt idx="3">
                  <c:v>Testing &amp; Commissioning</c:v>
                </c:pt>
                <c:pt idx="4">
                  <c:v> Close Out</c:v>
                </c:pt>
              </c:strCache>
            </c:strRef>
          </c:cat>
          <c:val>
            <c:numRef>
              <c:f>'Weekly Progress Report'!$N$14:$N$18</c:f>
              <c:numCache>
                <c:formatCode>0.0%</c:formatCode>
                <c:ptCount val="5"/>
                <c:pt idx="0">
                  <c:v>0</c:v>
                </c:pt>
                <c:pt idx="1">
                  <c:v>0</c:v>
                </c:pt>
                <c:pt idx="2">
                  <c:v>0.442</c:v>
                </c:pt>
                <c:pt idx="3">
                  <c:v>0</c:v>
                </c:pt>
                <c:pt idx="4">
                  <c:v>0</c:v>
                </c:pt>
              </c:numCache>
            </c:numRef>
          </c:val>
          <c:extLst>
            <c:ext xmlns:c16="http://schemas.microsoft.com/office/drawing/2014/chart" uri="{C3380CC4-5D6E-409C-BE32-E72D297353CC}">
              <c16:uniqueId val="{00000001-90FF-406C-B9A1-8BFEB9F51A1D}"/>
            </c:ext>
          </c:extLst>
        </c:ser>
        <c:dLbls>
          <c:showLegendKey val="0"/>
          <c:showVal val="0"/>
          <c:showCatName val="0"/>
          <c:showSerName val="0"/>
          <c:showPercent val="0"/>
          <c:showBubbleSize val="0"/>
        </c:dLbls>
        <c:gapWidth val="95"/>
        <c:axId val="841573456"/>
        <c:axId val="841569520"/>
      </c:barChart>
      <c:barChart>
        <c:barDir val="col"/>
        <c:grouping val="stacked"/>
        <c:varyColors val="0"/>
        <c:ser>
          <c:idx val="3"/>
          <c:order val="2"/>
          <c:tx>
            <c:strRef>
              <c:f>'Weekly Progress Report'!$O$13</c:f>
              <c:strCache>
                <c:ptCount val="1"/>
                <c:pt idx="0">
                  <c:v>Variance</c:v>
                </c:pt>
              </c:strCache>
            </c:strRef>
          </c:tx>
          <c:spPr>
            <a:solidFill>
              <a:srgbClr val="92D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Report'!$C$14:$D$18</c:f>
              <c:strCache>
                <c:ptCount val="5"/>
                <c:pt idx="0">
                  <c:v>Engineering</c:v>
                </c:pt>
                <c:pt idx="1">
                  <c:v>Procurement</c:v>
                </c:pt>
                <c:pt idx="2">
                  <c:v>Construction</c:v>
                </c:pt>
                <c:pt idx="3">
                  <c:v>Testing &amp; Commissioning</c:v>
                </c:pt>
                <c:pt idx="4">
                  <c:v> Close Out</c:v>
                </c:pt>
              </c:strCache>
            </c:strRef>
          </c:cat>
          <c:val>
            <c:numRef>
              <c:f>'Weekly Progress Report'!$O$14:$O$18</c:f>
              <c:numCache>
                <c:formatCode>0.0%</c:formatCode>
                <c:ptCount val="5"/>
                <c:pt idx="0">
                  <c:v>0</c:v>
                </c:pt>
                <c:pt idx="1">
                  <c:v>0</c:v>
                </c:pt>
                <c:pt idx="2">
                  <c:v>1.4E-2</c:v>
                </c:pt>
                <c:pt idx="3">
                  <c:v>0</c:v>
                </c:pt>
                <c:pt idx="4">
                  <c:v>0</c:v>
                </c:pt>
              </c:numCache>
            </c:numRef>
          </c:val>
          <c:extLst>
            <c:ext xmlns:c14="http://schemas.microsoft.com/office/drawing/2007/8/2/chart" uri="{6F2FDCE9-48DA-4B69-8628-5D25D57E5C99}">
              <c14:invertSolidFillFmt>
                <c14:spPr xmlns:c14="http://schemas.microsoft.com/office/drawing/2007/8/2/chart">
                  <a:solidFill>
                    <a:srgbClr val="FFC000"/>
                  </a:solidFill>
                  <a:ln>
                    <a:noFill/>
                  </a:ln>
                  <a:effectLst/>
                </c14:spPr>
              </c14:invertSolidFillFmt>
            </c:ext>
            <c:ext xmlns:c16="http://schemas.microsoft.com/office/drawing/2014/chart" uri="{C3380CC4-5D6E-409C-BE32-E72D297353CC}">
              <c16:uniqueId val="{00000002-90FF-406C-B9A1-8BFEB9F51A1D}"/>
            </c:ext>
          </c:extLst>
        </c:ser>
        <c:dLbls>
          <c:showLegendKey val="0"/>
          <c:showVal val="1"/>
          <c:showCatName val="0"/>
          <c:showSerName val="0"/>
          <c:showPercent val="0"/>
          <c:showBubbleSize val="0"/>
        </c:dLbls>
        <c:gapWidth val="95"/>
        <c:overlap val="100"/>
        <c:axId val="841580016"/>
        <c:axId val="841577720"/>
      </c:barChart>
      <c:catAx>
        <c:axId val="84157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41569520"/>
        <c:crosses val="autoZero"/>
        <c:auto val="1"/>
        <c:lblAlgn val="ctr"/>
        <c:lblOffset val="100"/>
        <c:noMultiLvlLbl val="0"/>
      </c:catAx>
      <c:valAx>
        <c:axId val="841569520"/>
        <c:scaling>
          <c:orientation val="minMax"/>
        </c:scaling>
        <c:delete val="1"/>
        <c:axPos val="l"/>
        <c:numFmt formatCode="0.0%" sourceLinked="1"/>
        <c:majorTickMark val="none"/>
        <c:minorTickMark val="none"/>
        <c:tickLblPos val="nextTo"/>
        <c:crossAx val="841573456"/>
        <c:crosses val="autoZero"/>
        <c:crossBetween val="between"/>
      </c:valAx>
      <c:valAx>
        <c:axId val="841577720"/>
        <c:scaling>
          <c:orientation val="minMax"/>
        </c:scaling>
        <c:delete val="1"/>
        <c:axPos val="r"/>
        <c:numFmt formatCode="0.0%" sourceLinked="1"/>
        <c:majorTickMark val="out"/>
        <c:minorTickMark val="none"/>
        <c:tickLblPos val="nextTo"/>
        <c:crossAx val="841580016"/>
        <c:crosses val="max"/>
        <c:crossBetween val="between"/>
      </c:valAx>
      <c:catAx>
        <c:axId val="841580016"/>
        <c:scaling>
          <c:orientation val="minMax"/>
        </c:scaling>
        <c:delete val="1"/>
        <c:axPos val="b"/>
        <c:numFmt formatCode="General" sourceLinked="1"/>
        <c:majorTickMark val="out"/>
        <c:minorTickMark val="none"/>
        <c:tickLblPos val="nextTo"/>
        <c:crossAx val="841577720"/>
        <c:crosses val="autoZero"/>
        <c:auto val="1"/>
        <c:lblAlgn val="ctr"/>
        <c:lblOffset val="100"/>
        <c:noMultiLvlLbl val="0"/>
      </c:catAx>
      <c:spPr>
        <a:noFill/>
        <a:ln>
          <a:noFill/>
        </a:ln>
        <a:effectLst/>
      </c:spPr>
    </c:plotArea>
    <c:legend>
      <c:legendPos val="b"/>
      <c:layout>
        <c:manualLayout>
          <c:xMode val="edge"/>
          <c:yMode val="edge"/>
          <c:x val="0.39218376400050758"/>
          <c:y val="0.92491892021811484"/>
          <c:w val="0.25753122119526534"/>
          <c:h val="5.53877834884891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lgn="ctr">
              <a:defRPr sz="1800" b="1" i="0" u="sng" strike="noStrike" kern="1200" spc="0" baseline="0">
                <a:solidFill>
                  <a:sysClr val="windowText" lastClr="000000"/>
                </a:solidFill>
                <a:latin typeface="+mn-lt"/>
                <a:ea typeface="+mn-ea"/>
                <a:cs typeface="+mn-cs"/>
              </a:defRPr>
            </a:pPr>
            <a:r>
              <a:rPr lang="en-US" sz="1800" b="1" u="sng">
                <a:solidFill>
                  <a:sysClr val="windowText" lastClr="000000"/>
                </a:solidFill>
              </a:rPr>
              <a:t>SPI</a:t>
            </a:r>
            <a:r>
              <a:rPr lang="en-US" sz="1800" b="1" u="sng" baseline="0">
                <a:solidFill>
                  <a:sysClr val="windowText" lastClr="000000"/>
                </a:solidFill>
              </a:rPr>
              <a:t> Weekly Interval</a:t>
            </a:r>
            <a:endParaRPr lang="en-US" sz="1800" b="1" u="sng">
              <a:solidFill>
                <a:sysClr val="windowText" lastClr="000000"/>
              </a:solidFill>
            </a:endParaRPr>
          </a:p>
        </c:rich>
      </c:tx>
      <c:overlay val="0"/>
      <c:spPr>
        <a:noFill/>
        <a:ln>
          <a:noFill/>
        </a:ln>
        <a:effectLst/>
      </c:spPr>
      <c:txPr>
        <a:bodyPr rot="0" spcFirstLastPara="1" vertOverflow="ellipsis" vert="horz" wrap="square" anchor="ctr" anchorCtr="1"/>
        <a:lstStyle/>
        <a:p>
          <a:pPr algn="ctr">
            <a:defRPr sz="1800" b="1" i="0" u="sng"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9.5955552284936352E-2"/>
          <c:y val="0.11725897348115766"/>
          <c:w val="0.8811991725333399"/>
          <c:h val="0.7511451118777378"/>
        </c:manualLayout>
      </c:layout>
      <c:barChart>
        <c:barDir val="col"/>
        <c:grouping val="clustered"/>
        <c:varyColors val="0"/>
        <c:ser>
          <c:idx val="0"/>
          <c:order val="0"/>
          <c:tx>
            <c:strRef>
              <c:f>SPI!$C$6</c:f>
              <c:strCache>
                <c:ptCount val="1"/>
                <c:pt idx="0">
                  <c:v>Planned %</c:v>
                </c:pt>
              </c:strCache>
            </c:strRef>
          </c:tx>
          <c:spPr>
            <a:solidFill>
              <a:schemeClr val="accent1">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SPI!$D$5:$H$5</c:f>
              <c:strCache>
                <c:ptCount val="5"/>
                <c:pt idx="0">
                  <c:v>Week 1
14.Sep.2026</c:v>
                </c:pt>
                <c:pt idx="1">
                  <c:v>Week 2
21.Sep.2026</c:v>
                </c:pt>
                <c:pt idx="2">
                  <c:v>Week 3
28.Sep.2026</c:v>
                </c:pt>
                <c:pt idx="3">
                  <c:v>Week 4
05.Oct.2026</c:v>
                </c:pt>
                <c:pt idx="4">
                  <c:v>Week 5
012.Oct.2026</c:v>
                </c:pt>
              </c:strCache>
            </c:strRef>
          </c:cat>
          <c:val>
            <c:numRef>
              <c:f>SPI!$D$6:$H$6</c:f>
              <c:numCache>
                <c:formatCode>0.0%</c:formatCode>
                <c:ptCount val="5"/>
                <c:pt idx="0">
                  <c:v>0.29699999999999999</c:v>
                </c:pt>
                <c:pt idx="1">
                  <c:v>0.31</c:v>
                </c:pt>
                <c:pt idx="2">
                  <c:v>0.31900000000000001</c:v>
                </c:pt>
                <c:pt idx="3">
                  <c:v>0.32500000000000001</c:v>
                </c:pt>
                <c:pt idx="4">
                  <c:v>0.33300000000000002</c:v>
                </c:pt>
              </c:numCache>
            </c:numRef>
          </c:val>
          <c:extLst>
            <c:ext xmlns:c16="http://schemas.microsoft.com/office/drawing/2014/chart" uri="{C3380CC4-5D6E-409C-BE32-E72D297353CC}">
              <c16:uniqueId val="{00000000-D287-46A3-9FBE-8F9EA0D97555}"/>
            </c:ext>
          </c:extLst>
        </c:ser>
        <c:ser>
          <c:idx val="1"/>
          <c:order val="1"/>
          <c:tx>
            <c:strRef>
              <c:f>SPI!$C$7</c:f>
              <c:strCache>
                <c:ptCount val="1"/>
                <c:pt idx="0">
                  <c:v>Earned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SPI!$D$5:$H$5</c:f>
              <c:strCache>
                <c:ptCount val="5"/>
                <c:pt idx="0">
                  <c:v>Week 1
14.Sep.2026</c:v>
                </c:pt>
                <c:pt idx="1">
                  <c:v>Week 2
21.Sep.2026</c:v>
                </c:pt>
                <c:pt idx="2">
                  <c:v>Week 3
28.Sep.2026</c:v>
                </c:pt>
                <c:pt idx="3">
                  <c:v>Week 4
05.Oct.2026</c:v>
                </c:pt>
                <c:pt idx="4">
                  <c:v>Week 5
012.Oct.2026</c:v>
                </c:pt>
              </c:strCache>
            </c:strRef>
          </c:cat>
          <c:val>
            <c:numRef>
              <c:f>SPI!$D$7:$H$7</c:f>
              <c:numCache>
                <c:formatCode>0.0%</c:formatCode>
                <c:ptCount val="5"/>
                <c:pt idx="0">
                  <c:v>0.309</c:v>
                </c:pt>
                <c:pt idx="1">
                  <c:v>0.32</c:v>
                </c:pt>
                <c:pt idx="2">
                  <c:v>0.32900000000000001</c:v>
                </c:pt>
                <c:pt idx="3">
                  <c:v>0.33500000000000002</c:v>
                </c:pt>
                <c:pt idx="4">
                  <c:v>0.34399999999999997</c:v>
                </c:pt>
              </c:numCache>
            </c:numRef>
          </c:val>
          <c:extLst>
            <c:ext xmlns:c16="http://schemas.microsoft.com/office/drawing/2014/chart" uri="{C3380CC4-5D6E-409C-BE32-E72D297353CC}">
              <c16:uniqueId val="{00000001-D287-46A3-9FBE-8F9EA0D97555}"/>
            </c:ext>
          </c:extLst>
        </c:ser>
        <c:dLbls>
          <c:showLegendKey val="0"/>
          <c:showVal val="1"/>
          <c:showCatName val="0"/>
          <c:showSerName val="0"/>
          <c:showPercent val="0"/>
          <c:showBubbleSize val="0"/>
        </c:dLbls>
        <c:gapWidth val="219"/>
        <c:overlap val="-27"/>
        <c:axId val="2019173664"/>
        <c:axId val="2019168384"/>
      </c:barChart>
      <c:lineChart>
        <c:grouping val="standard"/>
        <c:varyColors val="0"/>
        <c:ser>
          <c:idx val="2"/>
          <c:order val="2"/>
          <c:tx>
            <c:strRef>
              <c:f>SPI!$C$8</c:f>
              <c:strCache>
                <c:ptCount val="1"/>
                <c:pt idx="0">
                  <c:v>SPI</c:v>
                </c:pt>
              </c:strCache>
            </c:strRef>
          </c:tx>
          <c:spPr>
            <a:ln w="28575" cap="rnd">
              <a:solidFill>
                <a:schemeClr val="accent1">
                  <a:tint val="6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sng" strike="noStrike" kern="1200" baseline="0">
                    <a:solidFill>
                      <a:srgbClr val="FF0000"/>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SPI!$D$5:$H$5</c:f>
              <c:strCache>
                <c:ptCount val="5"/>
                <c:pt idx="0">
                  <c:v>Week 1
14.Sep.2026</c:v>
                </c:pt>
                <c:pt idx="1">
                  <c:v>Week 2
21.Sep.2026</c:v>
                </c:pt>
                <c:pt idx="2">
                  <c:v>Week 3
28.Sep.2026</c:v>
                </c:pt>
                <c:pt idx="3">
                  <c:v>Week 4
05.Oct.2026</c:v>
                </c:pt>
                <c:pt idx="4">
                  <c:v>Week 5
012.Oct.2026</c:v>
                </c:pt>
              </c:strCache>
            </c:strRef>
          </c:cat>
          <c:val>
            <c:numRef>
              <c:f>SPI!$D$8:$H$8</c:f>
              <c:numCache>
                <c:formatCode>0.00</c:formatCode>
                <c:ptCount val="5"/>
                <c:pt idx="0">
                  <c:v>1.04</c:v>
                </c:pt>
                <c:pt idx="1">
                  <c:v>1.03</c:v>
                </c:pt>
                <c:pt idx="2">
                  <c:v>1.03</c:v>
                </c:pt>
                <c:pt idx="3">
                  <c:v>1.03</c:v>
                </c:pt>
                <c:pt idx="4">
                  <c:v>1.03</c:v>
                </c:pt>
              </c:numCache>
            </c:numRef>
          </c:val>
          <c:smooth val="0"/>
          <c:extLst>
            <c:ext xmlns:c16="http://schemas.microsoft.com/office/drawing/2014/chart" uri="{C3380CC4-5D6E-409C-BE32-E72D297353CC}">
              <c16:uniqueId val="{00000002-D287-46A3-9FBE-8F9EA0D97555}"/>
            </c:ext>
          </c:extLst>
        </c:ser>
        <c:dLbls>
          <c:showLegendKey val="0"/>
          <c:showVal val="1"/>
          <c:showCatName val="0"/>
          <c:showSerName val="0"/>
          <c:showPercent val="0"/>
          <c:showBubbleSize val="0"/>
        </c:dLbls>
        <c:marker val="1"/>
        <c:smooth val="0"/>
        <c:axId val="2019173664"/>
        <c:axId val="2019168384"/>
      </c:lineChart>
      <c:catAx>
        <c:axId val="2019173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2019168384"/>
        <c:crosses val="autoZero"/>
        <c:auto val="1"/>
        <c:lblAlgn val="ctr"/>
        <c:lblOffset val="100"/>
        <c:noMultiLvlLbl val="0"/>
      </c:catAx>
      <c:valAx>
        <c:axId val="201916838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2019173664"/>
        <c:crosses val="autoZero"/>
        <c:crossBetween val="between"/>
      </c:valAx>
      <c:spPr>
        <a:noFill/>
        <a:ln>
          <a:noFill/>
        </a:ln>
        <a:effectLst/>
      </c:spPr>
    </c:plotArea>
    <c:legend>
      <c:legendPos val="b"/>
      <c:layout>
        <c:manualLayout>
          <c:xMode val="edge"/>
          <c:yMode val="edge"/>
          <c:x val="0.12442318541957956"/>
          <c:y val="4.5419771943222824E-2"/>
          <c:w val="0.19455965200611605"/>
          <c:h val="0.19649773084384517"/>
        </c:manualLayout>
      </c:layou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FIR</a:t>
            </a:r>
          </a:p>
        </c:rich>
      </c:tx>
      <c:layout>
        <c:manualLayout>
          <c:xMode val="edge"/>
          <c:yMode val="edge"/>
          <c:x val="0.44244999289618703"/>
          <c:y val="3.04182509505703E-2"/>
        </c:manualLayout>
      </c:layout>
      <c:overlay val="0"/>
      <c:spPr>
        <a:noFill/>
        <a:ln>
          <a:solidFill>
            <a:schemeClr val="bg1"/>
          </a:solid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0"/>
          <c:tx>
            <c:strRef>
              <c:f>'Weekly Quality'!$C$4:$C$5</c:f>
              <c:strCache>
                <c:ptCount val="2"/>
                <c:pt idx="0">
                  <c:v>FIR Detail</c:v>
                </c:pt>
                <c:pt idx="1">
                  <c:v>Received</c:v>
                </c:pt>
              </c:strCache>
            </c:strRef>
          </c:tx>
          <c:spPr>
            <a:solidFill>
              <a:schemeClr val="accent5"/>
            </a:solidFill>
            <a:ln>
              <a:noFill/>
            </a:ln>
            <a:effectLst/>
            <a:sp3d/>
          </c:spPr>
          <c:invertIfNegative val="0"/>
          <c:cat>
            <c:strRef>
              <c:extLst>
                <c:ext xmlns:c15="http://schemas.microsoft.com/office/drawing/2012/chart" uri="{02D57815-91ED-43cb-92C2-25804820EDAC}">
                  <c15:fullRef>
                    <c15:sqref>'Weekly Quality'!$B$6:$B$12</c15:sqref>
                  </c15:fullRef>
                </c:ext>
              </c:extLst>
              <c:f>'Weekly Quality'!$B$7:$B$12</c:f>
              <c:strCache>
                <c:ptCount val="6"/>
                <c:pt idx="0">
                  <c:v>CIV</c:v>
                </c:pt>
                <c:pt idx="1">
                  <c:v>Road</c:v>
                </c:pt>
                <c:pt idx="2">
                  <c:v>CBC</c:v>
                </c:pt>
                <c:pt idx="3">
                  <c:v>MEC</c:v>
                </c:pt>
                <c:pt idx="4">
                  <c:v>Sewer</c:v>
                </c:pt>
                <c:pt idx="5">
                  <c:v>Storm</c:v>
                </c:pt>
              </c:strCache>
            </c:strRef>
          </c:cat>
          <c:val>
            <c:numRef>
              <c:extLst>
                <c:ext xmlns:c15="http://schemas.microsoft.com/office/drawing/2012/chart" uri="{02D57815-91ED-43cb-92C2-25804820EDAC}">
                  <c15:fullRef>
                    <c15:sqref>'Weekly Quality'!$C$6:$C$12</c15:sqref>
                  </c15:fullRef>
                </c:ext>
              </c:extLst>
              <c:f>'Weekly Quality'!$C$7:$C$12</c:f>
              <c:numCache>
                <c:formatCode>General</c:formatCode>
                <c:ptCount val="6"/>
              </c:numCache>
            </c:numRef>
          </c:val>
          <c:extLst>
            <c:ext xmlns:c16="http://schemas.microsoft.com/office/drawing/2014/chart" uri="{C3380CC4-5D6E-409C-BE32-E72D297353CC}">
              <c16:uniqueId val="{00000000-6A1D-4A82-9AE5-94B487390FB1}"/>
            </c:ext>
          </c:extLst>
        </c:ser>
        <c:ser>
          <c:idx val="0"/>
          <c:order val="1"/>
          <c:tx>
            <c:strRef>
              <c:f>'Weekly Quality'!$D$4:$D$5</c:f>
              <c:strCache>
                <c:ptCount val="2"/>
                <c:pt idx="0">
                  <c:v>FIR Detail</c:v>
                </c:pt>
                <c:pt idx="1">
                  <c:v>Received</c:v>
                </c:pt>
              </c:strCache>
            </c:strRef>
          </c:tx>
          <c:spPr>
            <a:solidFill>
              <a:schemeClr val="accent1"/>
            </a:solidFill>
            <a:ln>
              <a:noFill/>
            </a:ln>
            <a:effectLst/>
            <a:sp3d/>
          </c:spPr>
          <c:invertIfNegative val="0"/>
          <c:cat>
            <c:strRef>
              <c:extLst>
                <c:ext xmlns:c15="http://schemas.microsoft.com/office/drawing/2012/chart" uri="{02D57815-91ED-43cb-92C2-25804820EDAC}">
                  <c15:fullRef>
                    <c15:sqref>'Weekly Quality'!$B$6:$B$12</c15:sqref>
                  </c15:fullRef>
                </c:ext>
              </c:extLst>
              <c:f>'Weekly Quality'!$B$7:$B$12</c:f>
              <c:strCache>
                <c:ptCount val="6"/>
                <c:pt idx="0">
                  <c:v>CIV</c:v>
                </c:pt>
                <c:pt idx="1">
                  <c:v>Road</c:v>
                </c:pt>
                <c:pt idx="2">
                  <c:v>CBC</c:v>
                </c:pt>
                <c:pt idx="3">
                  <c:v>MEC</c:v>
                </c:pt>
                <c:pt idx="4">
                  <c:v>Sewer</c:v>
                </c:pt>
                <c:pt idx="5">
                  <c:v>Storm</c:v>
                </c:pt>
              </c:strCache>
            </c:strRef>
          </c:cat>
          <c:val>
            <c:numRef>
              <c:extLst>
                <c:ext xmlns:c15="http://schemas.microsoft.com/office/drawing/2012/chart" uri="{02D57815-91ED-43cb-92C2-25804820EDAC}">
                  <c15:fullRef>
                    <c15:sqref>'Weekly Quality'!$D$6:$D$12</c15:sqref>
                  </c15:fullRef>
                </c:ext>
              </c:extLst>
              <c:f>'Weekly Quality'!$D$7:$D$12</c:f>
              <c:numCache>
                <c:formatCode>General</c:formatCode>
                <c:ptCount val="6"/>
                <c:pt idx="0">
                  <c:v>3</c:v>
                </c:pt>
                <c:pt idx="1">
                  <c:v>80</c:v>
                </c:pt>
                <c:pt idx="2">
                  <c:v>4</c:v>
                </c:pt>
                <c:pt idx="3">
                  <c:v>0</c:v>
                </c:pt>
                <c:pt idx="4">
                  <c:v>80</c:v>
                </c:pt>
                <c:pt idx="5">
                  <c:v>44</c:v>
                </c:pt>
              </c:numCache>
            </c:numRef>
          </c:val>
          <c:extLst>
            <c:ext xmlns:c16="http://schemas.microsoft.com/office/drawing/2014/chart" uri="{C3380CC4-5D6E-409C-BE32-E72D297353CC}">
              <c16:uniqueId val="{00000001-6A1D-4A82-9AE5-94B487390FB1}"/>
            </c:ext>
          </c:extLst>
        </c:ser>
        <c:ser>
          <c:idx val="1"/>
          <c:order val="2"/>
          <c:tx>
            <c:strRef>
              <c:f>'Weekly Quality'!$E$4:$E$5</c:f>
              <c:strCache>
                <c:ptCount val="2"/>
                <c:pt idx="0">
                  <c:v>FIR Detail</c:v>
                </c:pt>
                <c:pt idx="1">
                  <c:v>Received</c:v>
                </c:pt>
              </c:strCache>
            </c:strRef>
          </c:tx>
          <c:spPr>
            <a:solidFill>
              <a:schemeClr val="accent2"/>
            </a:solidFill>
            <a:ln>
              <a:noFill/>
            </a:ln>
            <a:effectLst/>
            <a:sp3d/>
          </c:spPr>
          <c:invertIfNegative val="0"/>
          <c:cat>
            <c:strRef>
              <c:extLst>
                <c:ext xmlns:c15="http://schemas.microsoft.com/office/drawing/2012/chart" uri="{02D57815-91ED-43cb-92C2-25804820EDAC}">
                  <c15:fullRef>
                    <c15:sqref>'Weekly Quality'!$B$6:$B$12</c15:sqref>
                  </c15:fullRef>
                </c:ext>
              </c:extLst>
              <c:f>'Weekly Quality'!$B$7:$B$12</c:f>
              <c:strCache>
                <c:ptCount val="6"/>
                <c:pt idx="0">
                  <c:v>CIV</c:v>
                </c:pt>
                <c:pt idx="1">
                  <c:v>Road</c:v>
                </c:pt>
                <c:pt idx="2">
                  <c:v>CBC</c:v>
                </c:pt>
                <c:pt idx="3">
                  <c:v>MEC</c:v>
                </c:pt>
                <c:pt idx="4">
                  <c:v>Sewer</c:v>
                </c:pt>
                <c:pt idx="5">
                  <c:v>Storm</c:v>
                </c:pt>
              </c:strCache>
            </c:strRef>
          </c:cat>
          <c:val>
            <c:numRef>
              <c:extLst>
                <c:ext xmlns:c15="http://schemas.microsoft.com/office/drawing/2012/chart" uri="{02D57815-91ED-43cb-92C2-25804820EDAC}">
                  <c15:fullRef>
                    <c15:sqref>'Weekly Quality'!$E$6:$E$12</c15:sqref>
                  </c15:fullRef>
                </c:ext>
              </c:extLst>
              <c:f>'Weekly Quality'!$E$7:$E$12</c:f>
              <c:numCache>
                <c:formatCode>General</c:formatCode>
                <c:ptCount val="6"/>
              </c:numCache>
            </c:numRef>
          </c:val>
          <c:extLst>
            <c:ext xmlns:c16="http://schemas.microsoft.com/office/drawing/2014/chart" uri="{C3380CC4-5D6E-409C-BE32-E72D297353CC}">
              <c16:uniqueId val="{00000002-6A1D-4A82-9AE5-94B487390FB1}"/>
            </c:ext>
          </c:extLst>
        </c:ser>
        <c:ser>
          <c:idx val="2"/>
          <c:order val="3"/>
          <c:tx>
            <c:strRef>
              <c:f>'Weekly Quality'!$F$4:$F$5</c:f>
              <c:strCache>
                <c:ptCount val="2"/>
                <c:pt idx="0">
                  <c:v>FIR Detail</c:v>
                </c:pt>
                <c:pt idx="1">
                  <c:v>Code A</c:v>
                </c:pt>
              </c:strCache>
            </c:strRef>
          </c:tx>
          <c:spPr>
            <a:solidFill>
              <a:schemeClr val="accent3"/>
            </a:solidFill>
            <a:ln>
              <a:noFill/>
            </a:ln>
            <a:effectLst/>
            <a:sp3d/>
          </c:spPr>
          <c:invertIfNegative val="0"/>
          <c:cat>
            <c:strRef>
              <c:extLst>
                <c:ext xmlns:c15="http://schemas.microsoft.com/office/drawing/2012/chart" uri="{02D57815-91ED-43cb-92C2-25804820EDAC}">
                  <c15:fullRef>
                    <c15:sqref>'Weekly Quality'!$B$6:$B$12</c15:sqref>
                  </c15:fullRef>
                </c:ext>
              </c:extLst>
              <c:f>'Weekly Quality'!$B$7:$B$12</c:f>
              <c:strCache>
                <c:ptCount val="6"/>
                <c:pt idx="0">
                  <c:v>CIV</c:v>
                </c:pt>
                <c:pt idx="1">
                  <c:v>Road</c:v>
                </c:pt>
                <c:pt idx="2">
                  <c:v>CBC</c:v>
                </c:pt>
                <c:pt idx="3">
                  <c:v>MEC</c:v>
                </c:pt>
                <c:pt idx="4">
                  <c:v>Sewer</c:v>
                </c:pt>
                <c:pt idx="5">
                  <c:v>Storm</c:v>
                </c:pt>
              </c:strCache>
            </c:strRef>
          </c:cat>
          <c:val>
            <c:numRef>
              <c:extLst>
                <c:ext xmlns:c15="http://schemas.microsoft.com/office/drawing/2012/chart" uri="{02D57815-91ED-43cb-92C2-25804820EDAC}">
                  <c15:fullRef>
                    <c15:sqref>'Weekly Quality'!$F$6:$F$12</c15:sqref>
                  </c15:fullRef>
                </c:ext>
              </c:extLst>
              <c:f>'Weekly Quality'!$F$7:$F$12</c:f>
              <c:numCache>
                <c:formatCode>0</c:formatCode>
                <c:ptCount val="6"/>
                <c:pt idx="0">
                  <c:v>0</c:v>
                </c:pt>
                <c:pt idx="1">
                  <c:v>15</c:v>
                </c:pt>
                <c:pt idx="2">
                  <c:v>2</c:v>
                </c:pt>
                <c:pt idx="3">
                  <c:v>0</c:v>
                </c:pt>
                <c:pt idx="4">
                  <c:v>0</c:v>
                </c:pt>
                <c:pt idx="5">
                  <c:v>0</c:v>
                </c:pt>
              </c:numCache>
            </c:numRef>
          </c:val>
          <c:extLst>
            <c:ext xmlns:c16="http://schemas.microsoft.com/office/drawing/2014/chart" uri="{C3380CC4-5D6E-409C-BE32-E72D297353CC}">
              <c16:uniqueId val="{00000003-6A1D-4A82-9AE5-94B487390FB1}"/>
            </c:ext>
          </c:extLst>
        </c:ser>
        <c:ser>
          <c:idx val="3"/>
          <c:order val="4"/>
          <c:tx>
            <c:strRef>
              <c:f>'Weekly Quality'!$G$4:$G$5</c:f>
              <c:strCache>
                <c:ptCount val="2"/>
                <c:pt idx="0">
                  <c:v>FIR Detail</c:v>
                </c:pt>
                <c:pt idx="1">
                  <c:v>Code B</c:v>
                </c:pt>
              </c:strCache>
            </c:strRef>
          </c:tx>
          <c:spPr>
            <a:solidFill>
              <a:schemeClr val="accent4"/>
            </a:solidFill>
            <a:ln>
              <a:noFill/>
            </a:ln>
            <a:effectLst/>
            <a:sp3d/>
          </c:spPr>
          <c:invertIfNegative val="0"/>
          <c:cat>
            <c:strRef>
              <c:extLst>
                <c:ext xmlns:c15="http://schemas.microsoft.com/office/drawing/2012/chart" uri="{02D57815-91ED-43cb-92C2-25804820EDAC}">
                  <c15:fullRef>
                    <c15:sqref>'Weekly Quality'!$B$6:$B$12</c15:sqref>
                  </c15:fullRef>
                </c:ext>
              </c:extLst>
              <c:f>'Weekly Quality'!$B$7:$B$12</c:f>
              <c:strCache>
                <c:ptCount val="6"/>
                <c:pt idx="0">
                  <c:v>CIV</c:v>
                </c:pt>
                <c:pt idx="1">
                  <c:v>Road</c:v>
                </c:pt>
                <c:pt idx="2">
                  <c:v>CBC</c:v>
                </c:pt>
                <c:pt idx="3">
                  <c:v>MEC</c:v>
                </c:pt>
                <c:pt idx="4">
                  <c:v>Sewer</c:v>
                </c:pt>
                <c:pt idx="5">
                  <c:v>Storm</c:v>
                </c:pt>
              </c:strCache>
            </c:strRef>
          </c:cat>
          <c:val>
            <c:numRef>
              <c:extLst>
                <c:ext xmlns:c15="http://schemas.microsoft.com/office/drawing/2012/chart" uri="{02D57815-91ED-43cb-92C2-25804820EDAC}">
                  <c15:fullRef>
                    <c15:sqref>'Weekly Quality'!$G$6:$G$12</c15:sqref>
                  </c15:fullRef>
                </c:ext>
              </c:extLst>
              <c:f>'Weekly Quality'!$G$7:$G$12</c:f>
              <c:numCache>
                <c:formatCode>0</c:formatCode>
                <c:ptCount val="6"/>
                <c:pt idx="0">
                  <c:v>0</c:v>
                </c:pt>
                <c:pt idx="1">
                  <c:v>64</c:v>
                </c:pt>
                <c:pt idx="2">
                  <c:v>2</c:v>
                </c:pt>
                <c:pt idx="3">
                  <c:v>0</c:v>
                </c:pt>
                <c:pt idx="4">
                  <c:v>47</c:v>
                </c:pt>
                <c:pt idx="5">
                  <c:v>39</c:v>
                </c:pt>
              </c:numCache>
            </c:numRef>
          </c:val>
          <c:extLst>
            <c:ext xmlns:c16="http://schemas.microsoft.com/office/drawing/2014/chart" uri="{C3380CC4-5D6E-409C-BE32-E72D297353CC}">
              <c16:uniqueId val="{00000004-6A1D-4A82-9AE5-94B487390FB1}"/>
            </c:ext>
          </c:extLst>
        </c:ser>
        <c:ser>
          <c:idx val="5"/>
          <c:order val="5"/>
          <c:tx>
            <c:strRef>
              <c:f>'Weekly Quality'!$H$4:$H$5</c:f>
              <c:strCache>
                <c:ptCount val="2"/>
                <c:pt idx="0">
                  <c:v>FIR Detail</c:v>
                </c:pt>
                <c:pt idx="1">
                  <c:v>Code C/D</c:v>
                </c:pt>
              </c:strCache>
            </c:strRef>
          </c:tx>
          <c:spPr>
            <a:solidFill>
              <a:schemeClr val="accent6"/>
            </a:solidFill>
            <a:ln>
              <a:noFill/>
            </a:ln>
            <a:effectLst/>
            <a:sp3d/>
          </c:spPr>
          <c:invertIfNegative val="0"/>
          <c:cat>
            <c:strRef>
              <c:extLst>
                <c:ext xmlns:c15="http://schemas.microsoft.com/office/drawing/2012/chart" uri="{02D57815-91ED-43cb-92C2-25804820EDAC}">
                  <c15:fullRef>
                    <c15:sqref>'Weekly Quality'!$B$6:$B$12</c15:sqref>
                  </c15:fullRef>
                </c:ext>
              </c:extLst>
              <c:f>'Weekly Quality'!$B$7:$B$12</c:f>
              <c:strCache>
                <c:ptCount val="6"/>
                <c:pt idx="0">
                  <c:v>CIV</c:v>
                </c:pt>
                <c:pt idx="1">
                  <c:v>Road</c:v>
                </c:pt>
                <c:pt idx="2">
                  <c:v>CBC</c:v>
                </c:pt>
                <c:pt idx="3">
                  <c:v>MEC</c:v>
                </c:pt>
                <c:pt idx="4">
                  <c:v>Sewer</c:v>
                </c:pt>
                <c:pt idx="5">
                  <c:v>Storm</c:v>
                </c:pt>
              </c:strCache>
            </c:strRef>
          </c:cat>
          <c:val>
            <c:numRef>
              <c:extLst>
                <c:ext xmlns:c15="http://schemas.microsoft.com/office/drawing/2012/chart" uri="{02D57815-91ED-43cb-92C2-25804820EDAC}">
                  <c15:fullRef>
                    <c15:sqref>'Weekly Quality'!$H$6:$H$12</c15:sqref>
                  </c15:fullRef>
                </c:ext>
              </c:extLst>
              <c:f>'Weekly Quality'!$H$7:$H$12</c:f>
              <c:numCache>
                <c:formatCode>0</c:formatCode>
                <c:ptCount val="6"/>
                <c:pt idx="0">
                  <c:v>0</c:v>
                </c:pt>
                <c:pt idx="1">
                  <c:v>1</c:v>
                </c:pt>
                <c:pt idx="2">
                  <c:v>0</c:v>
                </c:pt>
                <c:pt idx="3">
                  <c:v>0</c:v>
                </c:pt>
                <c:pt idx="4">
                  <c:v>19</c:v>
                </c:pt>
                <c:pt idx="5">
                  <c:v>4</c:v>
                </c:pt>
              </c:numCache>
            </c:numRef>
          </c:val>
          <c:extLst>
            <c:ext xmlns:c16="http://schemas.microsoft.com/office/drawing/2014/chart" uri="{C3380CC4-5D6E-409C-BE32-E72D297353CC}">
              <c16:uniqueId val="{00000005-6A1D-4A82-9AE5-94B487390FB1}"/>
            </c:ext>
          </c:extLst>
        </c:ser>
        <c:ser>
          <c:idx val="6"/>
          <c:order val="6"/>
          <c:tx>
            <c:strRef>
              <c:f>'Weekly Quality'!$I$4:$I$5</c:f>
              <c:strCache>
                <c:ptCount val="2"/>
                <c:pt idx="0">
                  <c:v>FIR Detail</c:v>
                </c:pt>
                <c:pt idx="1">
                  <c:v>UR</c:v>
                </c:pt>
              </c:strCache>
            </c:strRef>
          </c:tx>
          <c:spPr>
            <a:solidFill>
              <a:schemeClr val="accent1">
                <a:lumMod val="60000"/>
              </a:schemeClr>
            </a:solidFill>
            <a:ln>
              <a:noFill/>
            </a:ln>
            <a:effectLst/>
            <a:sp3d/>
          </c:spPr>
          <c:invertIfNegative val="0"/>
          <c:cat>
            <c:strRef>
              <c:extLst>
                <c:ext xmlns:c15="http://schemas.microsoft.com/office/drawing/2012/chart" uri="{02D57815-91ED-43cb-92C2-25804820EDAC}">
                  <c15:fullRef>
                    <c15:sqref>'Weekly Quality'!$B$6:$B$12</c15:sqref>
                  </c15:fullRef>
                </c:ext>
              </c:extLst>
              <c:f>'Weekly Quality'!$B$7:$B$12</c:f>
              <c:strCache>
                <c:ptCount val="6"/>
                <c:pt idx="0">
                  <c:v>CIV</c:v>
                </c:pt>
                <c:pt idx="1">
                  <c:v>Road</c:v>
                </c:pt>
                <c:pt idx="2">
                  <c:v>CBC</c:v>
                </c:pt>
                <c:pt idx="3">
                  <c:v>MEC</c:v>
                </c:pt>
                <c:pt idx="4">
                  <c:v>Sewer</c:v>
                </c:pt>
                <c:pt idx="5">
                  <c:v>Storm</c:v>
                </c:pt>
              </c:strCache>
            </c:strRef>
          </c:cat>
          <c:val>
            <c:numRef>
              <c:extLst>
                <c:ext xmlns:c15="http://schemas.microsoft.com/office/drawing/2012/chart" uri="{02D57815-91ED-43cb-92C2-25804820EDAC}">
                  <c15:fullRef>
                    <c15:sqref>'Weekly Quality'!$I$6:$I$12</c15:sqref>
                  </c15:fullRef>
                </c:ext>
              </c:extLst>
              <c:f>'Weekly Quality'!$I$7:$I$12</c:f>
              <c:numCache>
                <c:formatCode>0</c:formatCode>
                <c:ptCount val="6"/>
                <c:pt idx="0">
                  <c:v>3</c:v>
                </c:pt>
                <c:pt idx="1">
                  <c:v>0</c:v>
                </c:pt>
                <c:pt idx="2">
                  <c:v>0</c:v>
                </c:pt>
                <c:pt idx="3">
                  <c:v>0</c:v>
                </c:pt>
                <c:pt idx="4">
                  <c:v>4</c:v>
                </c:pt>
                <c:pt idx="5">
                  <c:v>1</c:v>
                </c:pt>
              </c:numCache>
            </c:numRef>
          </c:val>
          <c:extLst>
            <c:ext xmlns:c16="http://schemas.microsoft.com/office/drawing/2014/chart" uri="{C3380CC4-5D6E-409C-BE32-E72D297353CC}">
              <c16:uniqueId val="{00000006-6A1D-4A82-9AE5-94B487390FB1}"/>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1b6f0e42-0c79-4f1c-9dd1-f10f497184d1}"/>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NCR</a:t>
            </a:r>
          </a:p>
        </c:rich>
      </c:tx>
      <c:layout>
        <c:manualLayout>
          <c:xMode val="edge"/>
          <c:yMode val="edge"/>
          <c:x val="0.44244999289618703"/>
          <c:y val="3.04182509505703E-2"/>
        </c:manualLayout>
      </c:layout>
      <c:overlay val="0"/>
      <c:spPr>
        <a:noFill/>
        <a:ln>
          <a:solidFill>
            <a:schemeClr val="bg1"/>
          </a:solid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0"/>
          <c:tx>
            <c:strRef>
              <c:f>'Weekly Quality'!$M$5:$M$6</c:f>
              <c:strCache>
                <c:ptCount val="2"/>
                <c:pt idx="0">
                  <c:v>Issued/Received</c:v>
                </c:pt>
                <c:pt idx="1">
                  <c:v>Previous</c:v>
                </c:pt>
              </c:strCache>
            </c:strRef>
          </c:tx>
          <c:spPr>
            <a:solidFill>
              <a:schemeClr val="accent5"/>
            </a:solidFill>
            <a:ln>
              <a:noFill/>
            </a:ln>
            <a:effectLst/>
            <a:sp3d/>
          </c:spPr>
          <c:invertIfNegative val="0"/>
          <c:cat>
            <c:strRef>
              <c:f>'Weekly Quality'!$L$7:$L$12</c:f>
              <c:strCache>
                <c:ptCount val="5"/>
                <c:pt idx="0">
                  <c:v>CIV</c:v>
                </c:pt>
                <c:pt idx="1">
                  <c:v>Electrical</c:v>
                </c:pt>
                <c:pt idx="2">
                  <c:v>Mechanical</c:v>
                </c:pt>
                <c:pt idx="3">
                  <c:v>Sewer</c:v>
                </c:pt>
                <c:pt idx="4">
                  <c:v>General</c:v>
                </c:pt>
              </c:strCache>
            </c:strRef>
          </c:cat>
          <c:val>
            <c:numRef>
              <c:f>'Weekly Quality'!$M$7:$M$12</c:f>
              <c:numCache>
                <c:formatCode>General</c:formatCode>
                <c:ptCount val="6"/>
              </c:numCache>
            </c:numRef>
          </c:val>
          <c:extLst>
            <c:ext xmlns:c16="http://schemas.microsoft.com/office/drawing/2014/chart" uri="{C3380CC4-5D6E-409C-BE32-E72D297353CC}">
              <c16:uniqueId val="{00000000-D897-456C-B108-EE5AEF76AD35}"/>
            </c:ext>
          </c:extLst>
        </c:ser>
        <c:ser>
          <c:idx val="0"/>
          <c:order val="1"/>
          <c:tx>
            <c:strRef>
              <c:f>'Weekly Quality'!$N$5:$N$6</c:f>
              <c:strCache>
                <c:ptCount val="2"/>
                <c:pt idx="0">
                  <c:v>Issued/Received</c:v>
                </c:pt>
                <c:pt idx="1">
                  <c:v>Current </c:v>
                </c:pt>
              </c:strCache>
            </c:strRef>
          </c:tx>
          <c:spPr>
            <a:solidFill>
              <a:schemeClr val="accent1"/>
            </a:solidFill>
            <a:ln>
              <a:noFill/>
            </a:ln>
            <a:effectLst/>
            <a:sp3d/>
          </c:spPr>
          <c:invertIfNegative val="0"/>
          <c:cat>
            <c:strRef>
              <c:f>'Weekly Quality'!$L$7:$L$12</c:f>
              <c:strCache>
                <c:ptCount val="5"/>
                <c:pt idx="0">
                  <c:v>CIV</c:v>
                </c:pt>
                <c:pt idx="1">
                  <c:v>Electrical</c:v>
                </c:pt>
                <c:pt idx="2">
                  <c:v>Mechanical</c:v>
                </c:pt>
                <c:pt idx="3">
                  <c:v>Sewer</c:v>
                </c:pt>
                <c:pt idx="4">
                  <c:v>General</c:v>
                </c:pt>
              </c:strCache>
            </c:strRef>
          </c:cat>
          <c:val>
            <c:numRef>
              <c:f>'Weekly Quality'!$N$7:$N$12</c:f>
              <c:numCache>
                <c:formatCode>General</c:formatCode>
                <c:ptCount val="6"/>
                <c:pt idx="0">
                  <c:v>0</c:v>
                </c:pt>
                <c:pt idx="1">
                  <c:v>0</c:v>
                </c:pt>
                <c:pt idx="2">
                  <c:v>1</c:v>
                </c:pt>
                <c:pt idx="3">
                  <c:v>0</c:v>
                </c:pt>
                <c:pt idx="4">
                  <c:v>0</c:v>
                </c:pt>
              </c:numCache>
            </c:numRef>
          </c:val>
          <c:extLst>
            <c:ext xmlns:c16="http://schemas.microsoft.com/office/drawing/2014/chart" uri="{C3380CC4-5D6E-409C-BE32-E72D297353CC}">
              <c16:uniqueId val="{00000001-D897-456C-B108-EE5AEF76AD35}"/>
            </c:ext>
          </c:extLst>
        </c:ser>
        <c:ser>
          <c:idx val="1"/>
          <c:order val="2"/>
          <c:tx>
            <c:strRef>
              <c:f>'Weekly Quality'!$O$5:$O$6</c:f>
              <c:strCache>
                <c:ptCount val="2"/>
                <c:pt idx="0">
                  <c:v>Issued/Received</c:v>
                </c:pt>
                <c:pt idx="1">
                  <c:v>Cumulative</c:v>
                </c:pt>
              </c:strCache>
            </c:strRef>
          </c:tx>
          <c:spPr>
            <a:solidFill>
              <a:schemeClr val="accent2"/>
            </a:solidFill>
            <a:ln>
              <a:noFill/>
            </a:ln>
            <a:effectLst/>
            <a:sp3d/>
          </c:spPr>
          <c:invertIfNegative val="0"/>
          <c:cat>
            <c:strRef>
              <c:f>'Weekly Quality'!$L$7:$L$12</c:f>
              <c:strCache>
                <c:ptCount val="5"/>
                <c:pt idx="0">
                  <c:v>CIV</c:v>
                </c:pt>
                <c:pt idx="1">
                  <c:v>Electrical</c:v>
                </c:pt>
                <c:pt idx="2">
                  <c:v>Mechanical</c:v>
                </c:pt>
                <c:pt idx="3">
                  <c:v>Sewer</c:v>
                </c:pt>
                <c:pt idx="4">
                  <c:v>General</c:v>
                </c:pt>
              </c:strCache>
            </c:strRef>
          </c:cat>
          <c:val>
            <c:numRef>
              <c:f>'Weekly Quality'!$O$7:$O$12</c:f>
              <c:numCache>
                <c:formatCode>General</c:formatCode>
                <c:ptCount val="6"/>
              </c:numCache>
            </c:numRef>
          </c:val>
          <c:extLst>
            <c:ext xmlns:c16="http://schemas.microsoft.com/office/drawing/2014/chart" uri="{C3380CC4-5D6E-409C-BE32-E72D297353CC}">
              <c16:uniqueId val="{00000002-D897-456C-B108-EE5AEF76AD35}"/>
            </c:ext>
          </c:extLst>
        </c:ser>
        <c:ser>
          <c:idx val="2"/>
          <c:order val="3"/>
          <c:tx>
            <c:strRef>
              <c:f>'Weekly Quality'!$P$5:$P$6</c:f>
              <c:strCache>
                <c:ptCount val="2"/>
                <c:pt idx="0">
                  <c:v>Closed</c:v>
                </c:pt>
              </c:strCache>
            </c:strRef>
          </c:tx>
          <c:spPr>
            <a:solidFill>
              <a:schemeClr val="accent3"/>
            </a:solidFill>
            <a:ln>
              <a:noFill/>
            </a:ln>
            <a:effectLst/>
            <a:sp3d/>
          </c:spPr>
          <c:invertIfNegative val="0"/>
          <c:cat>
            <c:strRef>
              <c:f>'Weekly Quality'!$L$7:$L$12</c:f>
              <c:strCache>
                <c:ptCount val="5"/>
                <c:pt idx="0">
                  <c:v>CIV</c:v>
                </c:pt>
                <c:pt idx="1">
                  <c:v>Electrical</c:v>
                </c:pt>
                <c:pt idx="2">
                  <c:v>Mechanical</c:v>
                </c:pt>
                <c:pt idx="3">
                  <c:v>Sewer</c:v>
                </c:pt>
                <c:pt idx="4">
                  <c:v>General</c:v>
                </c:pt>
              </c:strCache>
            </c:strRef>
          </c:cat>
          <c:val>
            <c:numRef>
              <c:f>'Weekly Quality'!$P$7:$P$12</c:f>
              <c:numCache>
                <c:formatCode>0</c:formatCode>
                <c:ptCount val="6"/>
                <c:pt idx="0">
                  <c:v>0</c:v>
                </c:pt>
                <c:pt idx="1">
                  <c:v>0</c:v>
                </c:pt>
                <c:pt idx="2">
                  <c:v>0</c:v>
                </c:pt>
                <c:pt idx="3">
                  <c:v>0</c:v>
                </c:pt>
                <c:pt idx="4">
                  <c:v>0</c:v>
                </c:pt>
              </c:numCache>
            </c:numRef>
          </c:val>
          <c:extLst>
            <c:ext xmlns:c16="http://schemas.microsoft.com/office/drawing/2014/chart" uri="{C3380CC4-5D6E-409C-BE32-E72D297353CC}">
              <c16:uniqueId val="{00000003-D897-456C-B108-EE5AEF76AD35}"/>
            </c:ext>
          </c:extLst>
        </c:ser>
        <c:ser>
          <c:idx val="3"/>
          <c:order val="4"/>
          <c:tx>
            <c:strRef>
              <c:f>'Weekly Quality'!$Q$5:$Q$6</c:f>
              <c:strCache>
                <c:ptCount val="2"/>
                <c:pt idx="0">
                  <c:v>OPEN </c:v>
                </c:pt>
              </c:strCache>
            </c:strRef>
          </c:tx>
          <c:spPr>
            <a:solidFill>
              <a:schemeClr val="accent4"/>
            </a:solidFill>
            <a:ln>
              <a:noFill/>
            </a:ln>
            <a:effectLst/>
            <a:sp3d/>
          </c:spPr>
          <c:invertIfNegative val="0"/>
          <c:cat>
            <c:strRef>
              <c:f>'Weekly Quality'!$L$7:$L$12</c:f>
              <c:strCache>
                <c:ptCount val="5"/>
                <c:pt idx="0">
                  <c:v>CIV</c:v>
                </c:pt>
                <c:pt idx="1">
                  <c:v>Electrical</c:v>
                </c:pt>
                <c:pt idx="2">
                  <c:v>Mechanical</c:v>
                </c:pt>
                <c:pt idx="3">
                  <c:v>Sewer</c:v>
                </c:pt>
                <c:pt idx="4">
                  <c:v>General</c:v>
                </c:pt>
              </c:strCache>
            </c:strRef>
          </c:cat>
          <c:val>
            <c:numRef>
              <c:f>'Weekly Quality'!$Q$7:$Q$12</c:f>
              <c:numCache>
                <c:formatCode>0</c:formatCode>
                <c:ptCount val="6"/>
                <c:pt idx="0">
                  <c:v>0</c:v>
                </c:pt>
                <c:pt idx="1">
                  <c:v>0</c:v>
                </c:pt>
                <c:pt idx="2">
                  <c:v>1</c:v>
                </c:pt>
                <c:pt idx="3">
                  <c:v>0</c:v>
                </c:pt>
                <c:pt idx="4">
                  <c:v>0</c:v>
                </c:pt>
              </c:numCache>
            </c:numRef>
          </c:val>
          <c:extLst>
            <c:ext xmlns:c16="http://schemas.microsoft.com/office/drawing/2014/chart" uri="{C3380CC4-5D6E-409C-BE32-E72D297353CC}">
              <c16:uniqueId val="{00000004-D897-456C-B108-EE5AEF76AD35}"/>
            </c:ext>
          </c:extLst>
        </c:ser>
        <c:ser>
          <c:idx val="5"/>
          <c:order val="5"/>
          <c:tx>
            <c:strRef>
              <c:f>'Weekly Quality'!$R$5:$R$6</c:f>
              <c:strCache>
                <c:ptCount val="2"/>
                <c:pt idx="0">
                  <c:v>KPI %</c:v>
                </c:pt>
              </c:strCache>
            </c:strRef>
          </c:tx>
          <c:spPr>
            <a:solidFill>
              <a:schemeClr val="accent6"/>
            </a:solidFill>
            <a:ln>
              <a:noFill/>
            </a:ln>
            <a:effectLst/>
          </c:spPr>
          <c:invertIfNegative val="0"/>
          <c:cat>
            <c:strRef>
              <c:f>'Weekly Quality'!$L$7:$L$12</c:f>
              <c:strCache>
                <c:ptCount val="5"/>
                <c:pt idx="0">
                  <c:v>CIV</c:v>
                </c:pt>
                <c:pt idx="1">
                  <c:v>Electrical</c:v>
                </c:pt>
                <c:pt idx="2">
                  <c:v>Mechanical</c:v>
                </c:pt>
                <c:pt idx="3">
                  <c:v>Sewer</c:v>
                </c:pt>
                <c:pt idx="4">
                  <c:v>General</c:v>
                </c:pt>
              </c:strCache>
            </c:strRef>
          </c:cat>
          <c:val>
            <c:numRef>
              <c:f>'Weekly Quality'!$R$7:$R$12</c:f>
              <c:numCache>
                <c:formatCode>0</c:formatCode>
                <c:ptCount val="6"/>
              </c:numCache>
            </c:numRef>
          </c:val>
          <c:extLst>
            <c:ext xmlns:c16="http://schemas.microsoft.com/office/drawing/2014/chart" uri="{C3380CC4-5D6E-409C-BE32-E72D297353CC}">
              <c16:uniqueId val="{00000005-D897-456C-B108-EE5AEF76AD35}"/>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5ef983cc-b39d-47d6-b1fe-e1ffacca8981}"/>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a:pPr>
      <a:endParaRPr lang="en-US"/>
    </a:p>
  </c:txPr>
  <c:printSettings>
    <c:headerFooter/>
    <c:pageMargins b="0.75" l="0.7" r="0.7" t="0.75" header="0.3" footer="0.3"/>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MAR</a:t>
            </a:r>
          </a:p>
        </c:rich>
      </c:tx>
      <c:layout>
        <c:manualLayout>
          <c:xMode val="edge"/>
          <c:yMode val="edge"/>
          <c:x val="0.44244999289618703"/>
          <c:y val="3.04182509505703E-2"/>
        </c:manualLayout>
      </c:layout>
      <c:overlay val="0"/>
      <c:spPr>
        <a:noFill/>
        <a:ln>
          <a:noFill/>
        </a:ln>
        <a:effectLst/>
      </c:spPr>
    </c:title>
    <c:autoTitleDeleted val="0"/>
    <c:plotArea>
      <c:layout/>
      <c:barChart>
        <c:barDir val="col"/>
        <c:grouping val="clustered"/>
        <c:varyColors val="0"/>
        <c:ser>
          <c:idx val="7"/>
          <c:order val="0"/>
          <c:tx>
            <c:strRef>
              <c:f>'Weekly Quality'!$U$5:$U$6</c:f>
              <c:strCache>
                <c:ptCount val="2"/>
                <c:pt idx="0">
                  <c:v>Received</c:v>
                </c:pt>
                <c:pt idx="1">
                  <c:v>Previous</c:v>
                </c:pt>
              </c:strCache>
            </c:strRef>
          </c:tx>
          <c:spPr>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Quality'!$U$7:$U$12</c:f>
              <c:numCache>
                <c:formatCode>General</c:formatCode>
                <c:ptCount val="6"/>
              </c:numCache>
            </c:numRef>
          </c:val>
          <c:extLst>
            <c:ext xmlns:c16="http://schemas.microsoft.com/office/drawing/2014/chart" uri="{C3380CC4-5D6E-409C-BE32-E72D297353CC}">
              <c16:uniqueId val="{00000000-4166-4676-A1D1-BB8656B715AD}"/>
            </c:ext>
          </c:extLst>
        </c:ser>
        <c:ser>
          <c:idx val="8"/>
          <c:order val="1"/>
          <c:tx>
            <c:strRef>
              <c:f>'Weekly Quality'!$V$5:$V$6</c:f>
              <c:strCache>
                <c:ptCount val="2"/>
                <c:pt idx="0">
                  <c:v>Received</c:v>
                </c:pt>
                <c:pt idx="1">
                  <c:v>Current </c:v>
                </c:pt>
              </c:strCache>
            </c:strRef>
          </c:tx>
          <c:spPr>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Quality'!$V$7:$V$11</c:f>
              <c:numCache>
                <c:formatCode>General</c:formatCode>
                <c:ptCount val="5"/>
                <c:pt idx="0">
                  <c:v>0</c:v>
                </c:pt>
                <c:pt idx="1">
                  <c:v>0</c:v>
                </c:pt>
                <c:pt idx="2">
                  <c:v>0</c:v>
                </c:pt>
                <c:pt idx="3" formatCode="0">
                  <c:v>0</c:v>
                </c:pt>
                <c:pt idx="4" formatCode="0">
                  <c:v>0</c:v>
                </c:pt>
              </c:numCache>
            </c:numRef>
          </c:val>
          <c:extLst>
            <c:ext xmlns:c16="http://schemas.microsoft.com/office/drawing/2014/chart" uri="{C3380CC4-5D6E-409C-BE32-E72D297353CC}">
              <c16:uniqueId val="{00000001-4166-4676-A1D1-BB8656B715AD}"/>
            </c:ext>
          </c:extLst>
        </c:ser>
        <c:ser>
          <c:idx val="9"/>
          <c:order val="2"/>
          <c:tx>
            <c:strRef>
              <c:f>'Weekly Quality'!$W$5:$W$6</c:f>
              <c:strCache>
                <c:ptCount val="2"/>
                <c:pt idx="0">
                  <c:v>Received</c:v>
                </c:pt>
                <c:pt idx="1">
                  <c:v>Cumulative</c:v>
                </c:pt>
              </c:strCache>
            </c:strRef>
          </c:tx>
          <c:spPr>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Quality'!$W$7:$W$12</c:f>
              <c:numCache>
                <c:formatCode>General</c:formatCode>
                <c:ptCount val="6"/>
              </c:numCache>
            </c:numRef>
          </c:val>
          <c:extLst>
            <c:ext xmlns:c16="http://schemas.microsoft.com/office/drawing/2014/chart" uri="{C3380CC4-5D6E-409C-BE32-E72D297353CC}">
              <c16:uniqueId val="{00000002-4166-4676-A1D1-BB8656B715AD}"/>
            </c:ext>
          </c:extLst>
        </c:ser>
        <c:ser>
          <c:idx val="10"/>
          <c:order val="3"/>
          <c:tx>
            <c:strRef>
              <c:f>'Weekly Quality'!$X$5:$X$6</c:f>
              <c:strCache>
                <c:ptCount val="2"/>
                <c:pt idx="0">
                  <c:v>Code A</c:v>
                </c:pt>
              </c:strCache>
            </c:strRef>
          </c:tx>
          <c:spPr>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Quality'!$X$7:$X$11</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3-4166-4676-A1D1-BB8656B715AD}"/>
            </c:ext>
          </c:extLst>
        </c:ser>
        <c:ser>
          <c:idx val="11"/>
          <c:order val="4"/>
          <c:tx>
            <c:strRef>
              <c:f>'Weekly Quality'!$Y$5:$Y$6</c:f>
              <c:strCache>
                <c:ptCount val="2"/>
                <c:pt idx="0">
                  <c:v>Code B</c:v>
                </c:pt>
              </c:strCache>
            </c:strRef>
          </c:tx>
          <c:spPr>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Quality'!$Y$7:$Y$12</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4-4166-4676-A1D1-BB8656B715AD}"/>
            </c:ext>
          </c:extLst>
        </c:ser>
        <c:ser>
          <c:idx val="12"/>
          <c:order val="5"/>
          <c:tx>
            <c:strRef>
              <c:f>'Weekly Quality'!$Z$5:$Z$6</c:f>
              <c:strCache>
                <c:ptCount val="2"/>
                <c:pt idx="0">
                  <c:v>Code C/D</c:v>
                </c:pt>
              </c:strCache>
            </c:strRef>
          </c:tx>
          <c:spPr>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Quality'!$Z$7:$Z$12</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5-4166-4676-A1D1-BB8656B715AD}"/>
            </c:ext>
          </c:extLst>
        </c:ser>
        <c:ser>
          <c:idx val="13"/>
          <c:order val="6"/>
          <c:tx>
            <c:strRef>
              <c:f>'Weekly Quality'!$AA$5:$AA$6</c:f>
              <c:strCache>
                <c:ptCount val="2"/>
                <c:pt idx="0">
                  <c:v>UR</c:v>
                </c:pt>
                <c:pt idx="1">
                  <c:v>UR</c:v>
                </c:pt>
              </c:strCache>
            </c:strRef>
          </c:tx>
          <c:spPr>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Quality'!$AA$7:$AA$11</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6-4166-4676-A1D1-BB8656B715AD}"/>
            </c:ext>
          </c:extLst>
        </c:ser>
        <c:ser>
          <c:idx val="4"/>
          <c:order val="7"/>
          <c:tx>
            <c:strRef>
              <c:f>'Weekly Quality'!$U$24:$U$25</c:f>
              <c:strCache>
                <c:ptCount val="2"/>
                <c:pt idx="0">
                  <c:v>MRIR </c:v>
                </c:pt>
                <c:pt idx="1">
                  <c:v>Received</c:v>
                </c:pt>
              </c:strCache>
            </c:strRef>
          </c:tx>
          <c:spPr>
            <a:solidFill>
              <a:schemeClr val="accent5"/>
            </a:solidFill>
            <a:ln>
              <a:noFill/>
            </a:ln>
            <a:effectLst/>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Quality'!$U$27:$U$34</c:f>
              <c:numCache>
                <c:formatCode>0</c:formatCode>
                <c:ptCount val="8"/>
              </c:numCache>
            </c:numRef>
          </c:val>
          <c:extLst>
            <c:ext xmlns:c16="http://schemas.microsoft.com/office/drawing/2014/chart" uri="{C3380CC4-5D6E-409C-BE32-E72D297353CC}">
              <c16:uniqueId val="{00000007-4166-4676-A1D1-BB8656B715AD}"/>
            </c:ext>
          </c:extLst>
        </c:ser>
        <c:ser>
          <c:idx val="0"/>
          <c:order val="8"/>
          <c:tx>
            <c:strRef>
              <c:f>'Weekly Quality'!$V$24:$V$25</c:f>
              <c:strCache>
                <c:ptCount val="2"/>
                <c:pt idx="0">
                  <c:v>MRIR </c:v>
                </c:pt>
                <c:pt idx="1">
                  <c:v>Received</c:v>
                </c:pt>
              </c:strCache>
            </c:strRef>
          </c:tx>
          <c:spPr>
            <a:solidFill>
              <a:schemeClr val="accent1"/>
            </a:solidFill>
            <a:ln>
              <a:noFill/>
            </a:ln>
            <a:effectLst/>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Quality'!$V$27:$V$34</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8-4166-4676-A1D1-BB8656B715AD}"/>
            </c:ext>
          </c:extLst>
        </c:ser>
        <c:ser>
          <c:idx val="1"/>
          <c:order val="9"/>
          <c:tx>
            <c:strRef>
              <c:f>'Weekly Quality'!$W$24:$W$25</c:f>
              <c:strCache>
                <c:ptCount val="2"/>
                <c:pt idx="0">
                  <c:v>MRIR </c:v>
                </c:pt>
                <c:pt idx="1">
                  <c:v>Received</c:v>
                </c:pt>
              </c:strCache>
            </c:strRef>
          </c:tx>
          <c:spPr>
            <a:solidFill>
              <a:schemeClr val="accent2"/>
            </a:solidFill>
            <a:ln>
              <a:noFill/>
            </a:ln>
            <a:effectLst/>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Quality'!$W$27:$W$34</c:f>
              <c:numCache>
                <c:formatCode>0</c:formatCode>
                <c:ptCount val="8"/>
              </c:numCache>
            </c:numRef>
          </c:val>
          <c:extLst>
            <c:ext xmlns:c16="http://schemas.microsoft.com/office/drawing/2014/chart" uri="{C3380CC4-5D6E-409C-BE32-E72D297353CC}">
              <c16:uniqueId val="{00000009-4166-4676-A1D1-BB8656B715AD}"/>
            </c:ext>
          </c:extLst>
        </c:ser>
        <c:ser>
          <c:idx val="2"/>
          <c:order val="10"/>
          <c:tx>
            <c:strRef>
              <c:f>'Weekly Quality'!$X$24:$X$25</c:f>
              <c:strCache>
                <c:ptCount val="2"/>
                <c:pt idx="0">
                  <c:v>MRIR </c:v>
                </c:pt>
                <c:pt idx="1">
                  <c:v>Code A</c:v>
                </c:pt>
              </c:strCache>
            </c:strRef>
          </c:tx>
          <c:spPr>
            <a:solidFill>
              <a:schemeClr val="accent3"/>
            </a:solidFill>
            <a:ln>
              <a:noFill/>
            </a:ln>
            <a:effectLst/>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Quality'!$X$27:$X$34</c:f>
              <c:numCache>
                <c:formatCode>0</c:formatCode>
                <c:ptCount val="8"/>
                <c:pt idx="0">
                  <c:v>0</c:v>
                </c:pt>
                <c:pt idx="1">
                  <c:v>0</c:v>
                </c:pt>
                <c:pt idx="2">
                  <c:v>0</c:v>
                </c:pt>
                <c:pt idx="3">
                  <c:v>0</c:v>
                </c:pt>
                <c:pt idx="4">
                  <c:v>0</c:v>
                </c:pt>
                <c:pt idx="5">
                  <c:v>0</c:v>
                </c:pt>
                <c:pt idx="6">
                  <c:v>0</c:v>
                </c:pt>
                <c:pt idx="7">
                  <c:v>9</c:v>
                </c:pt>
              </c:numCache>
            </c:numRef>
          </c:val>
          <c:extLst>
            <c:ext xmlns:c16="http://schemas.microsoft.com/office/drawing/2014/chart" uri="{C3380CC4-5D6E-409C-BE32-E72D297353CC}">
              <c16:uniqueId val="{0000000A-4166-4676-A1D1-BB8656B715AD}"/>
            </c:ext>
          </c:extLst>
        </c:ser>
        <c:ser>
          <c:idx val="3"/>
          <c:order val="11"/>
          <c:tx>
            <c:strRef>
              <c:f>'Weekly Quality'!$Y$24:$Y$25</c:f>
              <c:strCache>
                <c:ptCount val="2"/>
                <c:pt idx="0">
                  <c:v>MRIR </c:v>
                </c:pt>
                <c:pt idx="1">
                  <c:v>Code B</c:v>
                </c:pt>
              </c:strCache>
            </c:strRef>
          </c:tx>
          <c:spPr>
            <a:solidFill>
              <a:schemeClr val="accent4"/>
            </a:solidFill>
            <a:ln>
              <a:noFill/>
            </a:ln>
            <a:effectLst/>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Quality'!$Y$27:$Y$34</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B-4166-4676-A1D1-BB8656B715AD}"/>
            </c:ext>
          </c:extLst>
        </c:ser>
        <c:ser>
          <c:idx val="5"/>
          <c:order val="12"/>
          <c:tx>
            <c:strRef>
              <c:f>'Weekly Quality'!$Z$24:$Z$25</c:f>
              <c:strCache>
                <c:ptCount val="2"/>
                <c:pt idx="0">
                  <c:v>MRIR </c:v>
                </c:pt>
                <c:pt idx="1">
                  <c:v>Code C/D</c:v>
                </c:pt>
              </c:strCache>
            </c:strRef>
          </c:tx>
          <c:spPr>
            <a:solidFill>
              <a:schemeClr val="accent6"/>
            </a:solidFill>
            <a:ln>
              <a:noFill/>
            </a:ln>
            <a:effectLst/>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Quality'!$Z$27:$Z$34</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C-4166-4676-A1D1-BB8656B715AD}"/>
            </c:ext>
          </c:extLst>
        </c:ser>
        <c:ser>
          <c:idx val="6"/>
          <c:order val="13"/>
          <c:tx>
            <c:strRef>
              <c:f>'Weekly Quality'!$AA$24:$AA$25</c:f>
              <c:strCache>
                <c:ptCount val="2"/>
                <c:pt idx="0">
                  <c:v>MRIR </c:v>
                </c:pt>
                <c:pt idx="1">
                  <c:v>UR</c:v>
                </c:pt>
              </c:strCache>
            </c:strRef>
          </c:tx>
          <c:spPr>
            <a:solidFill>
              <a:schemeClr val="accent1">
                <a:lumMod val="60000"/>
              </a:schemeClr>
            </a:solidFill>
            <a:ln>
              <a:noFill/>
            </a:ln>
            <a:effectLst/>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Quality'!$AA$27:$AA$34</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D-4166-4676-A1D1-BB8656B715AD}"/>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e7444506-1508-4baf-bedf-d6af6f059279}"/>
      </c:ext>
    </c:extLst>
  </c:chart>
  <c:txPr>
    <a:bodyPr/>
    <a:lstStyle/>
    <a:p>
      <a:pPr>
        <a:defRPr lang="en-US"/>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SDW</a:t>
            </a:r>
          </a:p>
        </c:rich>
      </c:tx>
      <c:layout>
        <c:manualLayout>
          <c:xMode val="edge"/>
          <c:yMode val="edge"/>
          <c:x val="0.44244999289618703"/>
          <c:y val="3.04182509505703E-2"/>
        </c:manualLayout>
      </c:layout>
      <c:overlay val="0"/>
      <c:spPr>
        <a:noFill/>
        <a:ln>
          <a:solidFill>
            <a:schemeClr val="bg1"/>
          </a:solid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0"/>
          <c:tx>
            <c:strRef>
              <c:f>'Weekly Quality'!$AE$4:$AE$5</c:f>
              <c:strCache>
                <c:ptCount val="2"/>
                <c:pt idx="0">
                  <c:v>Shop Drawing</c:v>
                </c:pt>
                <c:pt idx="1">
                  <c:v>Received</c:v>
                </c:pt>
              </c:strCache>
            </c:strRef>
          </c:tx>
          <c:spPr>
            <a:solidFill>
              <a:schemeClr val="accent5"/>
            </a:solidFill>
            <a:ln>
              <a:noFill/>
            </a:ln>
            <a:effectLst/>
            <a:sp3d/>
          </c:spPr>
          <c:invertIfNegative val="0"/>
          <c:cat>
            <c:strRef>
              <c:f>'Weekly Quality'!$AD$6:$AD$20</c:f>
              <c:strCache>
                <c:ptCount val="15"/>
                <c:pt idx="1">
                  <c:v>CIV</c:v>
                </c:pt>
                <c:pt idx="2">
                  <c:v>Electrical</c:v>
                </c:pt>
                <c:pt idx="3">
                  <c:v>Mechanical</c:v>
                </c:pt>
                <c:pt idx="4">
                  <c:v>General</c:v>
                </c:pt>
                <c:pt idx="5">
                  <c:v>Arch</c:v>
                </c:pt>
                <c:pt idx="6">
                  <c:v>ROAD</c:v>
                </c:pt>
                <c:pt idx="7">
                  <c:v>SEW</c:v>
                </c:pt>
                <c:pt idx="8">
                  <c:v>TEL</c:v>
                </c:pt>
                <c:pt idx="9">
                  <c:v>ST</c:v>
                </c:pt>
                <c:pt idx="10">
                  <c:v>CBC</c:v>
                </c:pt>
                <c:pt idx="11">
                  <c:v>LSC</c:v>
                </c:pt>
                <c:pt idx="12">
                  <c:v>IRR</c:v>
                </c:pt>
                <c:pt idx="13">
                  <c:v>POT</c:v>
                </c:pt>
                <c:pt idx="14">
                  <c:v>MEP</c:v>
                </c:pt>
              </c:strCache>
            </c:strRef>
          </c:cat>
          <c:val>
            <c:numRef>
              <c:f>'Weekly Quality'!$AE$6:$AE$20</c:f>
              <c:numCache>
                <c:formatCode>General</c:formatCode>
                <c:ptCount val="15"/>
                <c:pt idx="0">
                  <c:v>0</c:v>
                </c:pt>
              </c:numCache>
            </c:numRef>
          </c:val>
          <c:extLst>
            <c:ext xmlns:c16="http://schemas.microsoft.com/office/drawing/2014/chart" uri="{C3380CC4-5D6E-409C-BE32-E72D297353CC}">
              <c16:uniqueId val="{00000000-BD6F-46E6-8B77-DA77A405FD33}"/>
            </c:ext>
          </c:extLst>
        </c:ser>
        <c:ser>
          <c:idx val="0"/>
          <c:order val="1"/>
          <c:tx>
            <c:strRef>
              <c:f>'Weekly Quality'!$AF$4:$AF$5</c:f>
              <c:strCache>
                <c:ptCount val="2"/>
                <c:pt idx="0">
                  <c:v>Shop Drawing</c:v>
                </c:pt>
                <c:pt idx="1">
                  <c:v>Received</c:v>
                </c:pt>
              </c:strCache>
            </c:strRef>
          </c:tx>
          <c:spPr>
            <a:solidFill>
              <a:schemeClr val="accent1"/>
            </a:solidFill>
            <a:ln>
              <a:noFill/>
            </a:ln>
            <a:effectLst/>
            <a:sp3d/>
          </c:spPr>
          <c:invertIfNegative val="0"/>
          <c:cat>
            <c:strRef>
              <c:f>'Weekly Quality'!$AD$6:$AD$20</c:f>
              <c:strCache>
                <c:ptCount val="15"/>
                <c:pt idx="1">
                  <c:v>CIV</c:v>
                </c:pt>
                <c:pt idx="2">
                  <c:v>Electrical</c:v>
                </c:pt>
                <c:pt idx="3">
                  <c:v>Mechanical</c:v>
                </c:pt>
                <c:pt idx="4">
                  <c:v>General</c:v>
                </c:pt>
                <c:pt idx="5">
                  <c:v>Arch</c:v>
                </c:pt>
                <c:pt idx="6">
                  <c:v>ROAD</c:v>
                </c:pt>
                <c:pt idx="7">
                  <c:v>SEW</c:v>
                </c:pt>
                <c:pt idx="8">
                  <c:v>TEL</c:v>
                </c:pt>
                <c:pt idx="9">
                  <c:v>ST</c:v>
                </c:pt>
                <c:pt idx="10">
                  <c:v>CBC</c:v>
                </c:pt>
                <c:pt idx="11">
                  <c:v>LSC</c:v>
                </c:pt>
                <c:pt idx="12">
                  <c:v>IRR</c:v>
                </c:pt>
                <c:pt idx="13">
                  <c:v>POT</c:v>
                </c:pt>
                <c:pt idx="14">
                  <c:v>MEP</c:v>
                </c:pt>
              </c:strCache>
            </c:strRef>
          </c:cat>
          <c:val>
            <c:numRef>
              <c:f>'Weekly Quality'!$AF$6:$AF$20</c:f>
              <c:numCache>
                <c:formatCode>General</c:formatCode>
                <c:ptCount val="15"/>
                <c:pt idx="0">
                  <c:v>0</c:v>
                </c:pt>
                <c:pt idx="1">
                  <c:v>0</c:v>
                </c:pt>
                <c:pt idx="2">
                  <c:v>6</c:v>
                </c:pt>
                <c:pt idx="3">
                  <c:v>0</c:v>
                </c:pt>
                <c:pt idx="4">
                  <c:v>0</c:v>
                </c:pt>
                <c:pt idx="5">
                  <c:v>0</c:v>
                </c:pt>
                <c:pt idx="6">
                  <c:v>1</c:v>
                </c:pt>
                <c:pt idx="7">
                  <c:v>0</c:v>
                </c:pt>
                <c:pt idx="8">
                  <c:v>0</c:v>
                </c:pt>
                <c:pt idx="9">
                  <c:v>20</c:v>
                </c:pt>
                <c:pt idx="10">
                  <c:v>0</c:v>
                </c:pt>
                <c:pt idx="11">
                  <c:v>20</c:v>
                </c:pt>
                <c:pt idx="12">
                  <c:v>0</c:v>
                </c:pt>
                <c:pt idx="13">
                  <c:v>0</c:v>
                </c:pt>
                <c:pt idx="14">
                  <c:v>0</c:v>
                </c:pt>
              </c:numCache>
            </c:numRef>
          </c:val>
          <c:extLst>
            <c:ext xmlns:c16="http://schemas.microsoft.com/office/drawing/2014/chart" uri="{C3380CC4-5D6E-409C-BE32-E72D297353CC}">
              <c16:uniqueId val="{00000001-BD6F-46E6-8B77-DA77A405FD33}"/>
            </c:ext>
          </c:extLst>
        </c:ser>
        <c:ser>
          <c:idx val="1"/>
          <c:order val="2"/>
          <c:tx>
            <c:strRef>
              <c:f>'Weekly Quality'!$AG$4:$AG$5</c:f>
              <c:strCache>
                <c:ptCount val="2"/>
                <c:pt idx="0">
                  <c:v>Shop Drawing</c:v>
                </c:pt>
                <c:pt idx="1">
                  <c:v>Received</c:v>
                </c:pt>
              </c:strCache>
            </c:strRef>
          </c:tx>
          <c:spPr>
            <a:solidFill>
              <a:schemeClr val="accent2"/>
            </a:solidFill>
            <a:ln>
              <a:noFill/>
            </a:ln>
            <a:effectLst/>
            <a:sp3d/>
          </c:spPr>
          <c:invertIfNegative val="0"/>
          <c:cat>
            <c:strRef>
              <c:f>'Weekly Quality'!$AD$6:$AD$20</c:f>
              <c:strCache>
                <c:ptCount val="15"/>
                <c:pt idx="1">
                  <c:v>CIV</c:v>
                </c:pt>
                <c:pt idx="2">
                  <c:v>Electrical</c:v>
                </c:pt>
                <c:pt idx="3">
                  <c:v>Mechanical</c:v>
                </c:pt>
                <c:pt idx="4">
                  <c:v>General</c:v>
                </c:pt>
                <c:pt idx="5">
                  <c:v>Arch</c:v>
                </c:pt>
                <c:pt idx="6">
                  <c:v>ROAD</c:v>
                </c:pt>
                <c:pt idx="7">
                  <c:v>SEW</c:v>
                </c:pt>
                <c:pt idx="8">
                  <c:v>TEL</c:v>
                </c:pt>
                <c:pt idx="9">
                  <c:v>ST</c:v>
                </c:pt>
                <c:pt idx="10">
                  <c:v>CBC</c:v>
                </c:pt>
                <c:pt idx="11">
                  <c:v>LSC</c:v>
                </c:pt>
                <c:pt idx="12">
                  <c:v>IRR</c:v>
                </c:pt>
                <c:pt idx="13">
                  <c:v>POT</c:v>
                </c:pt>
                <c:pt idx="14">
                  <c:v>MEP</c:v>
                </c:pt>
              </c:strCache>
            </c:strRef>
          </c:cat>
          <c:val>
            <c:numRef>
              <c:f>'Weekly Quality'!$AG$6:$AG$20</c:f>
              <c:numCache>
                <c:formatCode>General</c:formatCode>
                <c:ptCount val="15"/>
                <c:pt idx="0">
                  <c:v>0</c:v>
                </c:pt>
              </c:numCache>
            </c:numRef>
          </c:val>
          <c:extLst>
            <c:ext xmlns:c16="http://schemas.microsoft.com/office/drawing/2014/chart" uri="{C3380CC4-5D6E-409C-BE32-E72D297353CC}">
              <c16:uniqueId val="{00000002-BD6F-46E6-8B77-DA77A405FD33}"/>
            </c:ext>
          </c:extLst>
        </c:ser>
        <c:ser>
          <c:idx val="2"/>
          <c:order val="3"/>
          <c:tx>
            <c:strRef>
              <c:f>'Weekly Quality'!$AH$4:$AH$5</c:f>
              <c:strCache>
                <c:ptCount val="2"/>
                <c:pt idx="0">
                  <c:v>Shop Drawing</c:v>
                </c:pt>
                <c:pt idx="1">
                  <c:v>Code A</c:v>
                </c:pt>
              </c:strCache>
            </c:strRef>
          </c:tx>
          <c:spPr>
            <a:solidFill>
              <a:schemeClr val="accent3"/>
            </a:solidFill>
            <a:ln>
              <a:noFill/>
            </a:ln>
            <a:effectLst/>
            <a:sp3d/>
          </c:spPr>
          <c:invertIfNegative val="0"/>
          <c:cat>
            <c:strRef>
              <c:f>'Weekly Quality'!$AD$6:$AD$20</c:f>
              <c:strCache>
                <c:ptCount val="15"/>
                <c:pt idx="1">
                  <c:v>CIV</c:v>
                </c:pt>
                <c:pt idx="2">
                  <c:v>Electrical</c:v>
                </c:pt>
                <c:pt idx="3">
                  <c:v>Mechanical</c:v>
                </c:pt>
                <c:pt idx="4">
                  <c:v>General</c:v>
                </c:pt>
                <c:pt idx="5">
                  <c:v>Arch</c:v>
                </c:pt>
                <c:pt idx="6">
                  <c:v>ROAD</c:v>
                </c:pt>
                <c:pt idx="7">
                  <c:v>SEW</c:v>
                </c:pt>
                <c:pt idx="8">
                  <c:v>TEL</c:v>
                </c:pt>
                <c:pt idx="9">
                  <c:v>ST</c:v>
                </c:pt>
                <c:pt idx="10">
                  <c:v>CBC</c:v>
                </c:pt>
                <c:pt idx="11">
                  <c:v>LSC</c:v>
                </c:pt>
                <c:pt idx="12">
                  <c:v>IRR</c:v>
                </c:pt>
                <c:pt idx="13">
                  <c:v>POT</c:v>
                </c:pt>
                <c:pt idx="14">
                  <c:v>MEP</c:v>
                </c:pt>
              </c:strCache>
            </c:strRef>
          </c:cat>
          <c:val>
            <c:numRef>
              <c:f>'Weekly Quality'!$AH$6:$AH$20</c:f>
              <c:numCache>
                <c:formatCode>0</c:formatCode>
                <c:ptCount val="15"/>
                <c:pt idx="1">
                  <c:v>0</c:v>
                </c:pt>
                <c:pt idx="2">
                  <c:v>4</c:v>
                </c:pt>
                <c:pt idx="3">
                  <c:v>0</c:v>
                </c:pt>
                <c:pt idx="4">
                  <c:v>0</c:v>
                </c:pt>
                <c:pt idx="5">
                  <c:v>0</c:v>
                </c:pt>
                <c:pt idx="6">
                  <c:v>1</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3-BD6F-46E6-8B77-DA77A405FD33}"/>
            </c:ext>
          </c:extLst>
        </c:ser>
        <c:ser>
          <c:idx val="3"/>
          <c:order val="4"/>
          <c:tx>
            <c:strRef>
              <c:f>'Weekly Quality'!$AI$4:$AI$5</c:f>
              <c:strCache>
                <c:ptCount val="2"/>
                <c:pt idx="0">
                  <c:v>Shop Drawing</c:v>
                </c:pt>
                <c:pt idx="1">
                  <c:v>Code B</c:v>
                </c:pt>
              </c:strCache>
            </c:strRef>
          </c:tx>
          <c:spPr>
            <a:solidFill>
              <a:schemeClr val="accent4"/>
            </a:solidFill>
            <a:ln>
              <a:noFill/>
            </a:ln>
            <a:effectLst/>
            <a:sp3d/>
          </c:spPr>
          <c:invertIfNegative val="0"/>
          <c:cat>
            <c:strRef>
              <c:f>'Weekly Quality'!$AD$6:$AD$20</c:f>
              <c:strCache>
                <c:ptCount val="15"/>
                <c:pt idx="1">
                  <c:v>CIV</c:v>
                </c:pt>
                <c:pt idx="2">
                  <c:v>Electrical</c:v>
                </c:pt>
                <c:pt idx="3">
                  <c:v>Mechanical</c:v>
                </c:pt>
                <c:pt idx="4">
                  <c:v>General</c:v>
                </c:pt>
                <c:pt idx="5">
                  <c:v>Arch</c:v>
                </c:pt>
                <c:pt idx="6">
                  <c:v>ROAD</c:v>
                </c:pt>
                <c:pt idx="7">
                  <c:v>SEW</c:v>
                </c:pt>
                <c:pt idx="8">
                  <c:v>TEL</c:v>
                </c:pt>
                <c:pt idx="9">
                  <c:v>ST</c:v>
                </c:pt>
                <c:pt idx="10">
                  <c:v>CBC</c:v>
                </c:pt>
                <c:pt idx="11">
                  <c:v>LSC</c:v>
                </c:pt>
                <c:pt idx="12">
                  <c:v>IRR</c:v>
                </c:pt>
                <c:pt idx="13">
                  <c:v>POT</c:v>
                </c:pt>
                <c:pt idx="14">
                  <c:v>MEP</c:v>
                </c:pt>
              </c:strCache>
            </c:strRef>
          </c:cat>
          <c:val>
            <c:numRef>
              <c:f>'Weekly Quality'!$AI$6:$AI$20</c:f>
              <c:numCache>
                <c:formatCode>0</c:formatCode>
                <c:ptCount val="15"/>
                <c:pt idx="1">
                  <c:v>0</c:v>
                </c:pt>
                <c:pt idx="2">
                  <c:v>0</c:v>
                </c:pt>
                <c:pt idx="3">
                  <c:v>0</c:v>
                </c:pt>
                <c:pt idx="4">
                  <c:v>0</c:v>
                </c:pt>
                <c:pt idx="5">
                  <c:v>0</c:v>
                </c:pt>
                <c:pt idx="6">
                  <c:v>0</c:v>
                </c:pt>
                <c:pt idx="7">
                  <c:v>0</c:v>
                </c:pt>
                <c:pt idx="8">
                  <c:v>0</c:v>
                </c:pt>
                <c:pt idx="9">
                  <c:v>20</c:v>
                </c:pt>
                <c:pt idx="10">
                  <c:v>0</c:v>
                </c:pt>
                <c:pt idx="11">
                  <c:v>20</c:v>
                </c:pt>
                <c:pt idx="12">
                  <c:v>0</c:v>
                </c:pt>
                <c:pt idx="13">
                  <c:v>0</c:v>
                </c:pt>
                <c:pt idx="14">
                  <c:v>0</c:v>
                </c:pt>
              </c:numCache>
            </c:numRef>
          </c:val>
          <c:extLst>
            <c:ext xmlns:c16="http://schemas.microsoft.com/office/drawing/2014/chart" uri="{C3380CC4-5D6E-409C-BE32-E72D297353CC}">
              <c16:uniqueId val="{00000004-BD6F-46E6-8B77-DA77A405FD33}"/>
            </c:ext>
          </c:extLst>
        </c:ser>
        <c:ser>
          <c:idx val="5"/>
          <c:order val="5"/>
          <c:tx>
            <c:strRef>
              <c:f>'Weekly Quality'!$AJ$4:$AJ$5</c:f>
              <c:strCache>
                <c:ptCount val="2"/>
                <c:pt idx="0">
                  <c:v>Shop Drawing</c:v>
                </c:pt>
                <c:pt idx="1">
                  <c:v>Code C/D</c:v>
                </c:pt>
              </c:strCache>
            </c:strRef>
          </c:tx>
          <c:spPr>
            <a:solidFill>
              <a:schemeClr val="accent6"/>
            </a:solidFill>
            <a:ln>
              <a:noFill/>
            </a:ln>
            <a:effectLst/>
            <a:sp3d/>
          </c:spPr>
          <c:invertIfNegative val="0"/>
          <c:cat>
            <c:strRef>
              <c:f>'Weekly Quality'!$AD$6:$AD$20</c:f>
              <c:strCache>
                <c:ptCount val="15"/>
                <c:pt idx="1">
                  <c:v>CIV</c:v>
                </c:pt>
                <c:pt idx="2">
                  <c:v>Electrical</c:v>
                </c:pt>
                <c:pt idx="3">
                  <c:v>Mechanical</c:v>
                </c:pt>
                <c:pt idx="4">
                  <c:v>General</c:v>
                </c:pt>
                <c:pt idx="5">
                  <c:v>Arch</c:v>
                </c:pt>
                <c:pt idx="6">
                  <c:v>ROAD</c:v>
                </c:pt>
                <c:pt idx="7">
                  <c:v>SEW</c:v>
                </c:pt>
                <c:pt idx="8">
                  <c:v>TEL</c:v>
                </c:pt>
                <c:pt idx="9">
                  <c:v>ST</c:v>
                </c:pt>
                <c:pt idx="10">
                  <c:v>CBC</c:v>
                </c:pt>
                <c:pt idx="11">
                  <c:v>LSC</c:v>
                </c:pt>
                <c:pt idx="12">
                  <c:v>IRR</c:v>
                </c:pt>
                <c:pt idx="13">
                  <c:v>POT</c:v>
                </c:pt>
                <c:pt idx="14">
                  <c:v>MEP</c:v>
                </c:pt>
              </c:strCache>
            </c:strRef>
          </c:cat>
          <c:val>
            <c:numRef>
              <c:f>'Weekly Quality'!$AJ$6:$AJ$20</c:f>
              <c:numCache>
                <c:formatCode>0</c:formatCode>
                <c:ptCount val="15"/>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5-BD6F-46E6-8B77-DA77A405FD33}"/>
            </c:ext>
          </c:extLst>
        </c:ser>
        <c:ser>
          <c:idx val="6"/>
          <c:order val="6"/>
          <c:tx>
            <c:strRef>
              <c:f>'Weekly Quality'!$AK$4:$AK$5</c:f>
              <c:strCache>
                <c:ptCount val="2"/>
                <c:pt idx="0">
                  <c:v>Shop Drawing</c:v>
                </c:pt>
                <c:pt idx="1">
                  <c:v>UR</c:v>
                </c:pt>
              </c:strCache>
            </c:strRef>
          </c:tx>
          <c:spPr>
            <a:solidFill>
              <a:schemeClr val="accent1">
                <a:lumMod val="60000"/>
              </a:schemeClr>
            </a:solidFill>
            <a:ln>
              <a:noFill/>
            </a:ln>
            <a:effectLst/>
            <a:sp3d/>
          </c:spPr>
          <c:invertIfNegative val="0"/>
          <c:cat>
            <c:strRef>
              <c:f>'Weekly Quality'!$AD$6:$AD$20</c:f>
              <c:strCache>
                <c:ptCount val="15"/>
                <c:pt idx="1">
                  <c:v>CIV</c:v>
                </c:pt>
                <c:pt idx="2">
                  <c:v>Electrical</c:v>
                </c:pt>
                <c:pt idx="3">
                  <c:v>Mechanical</c:v>
                </c:pt>
                <c:pt idx="4">
                  <c:v>General</c:v>
                </c:pt>
                <c:pt idx="5">
                  <c:v>Arch</c:v>
                </c:pt>
                <c:pt idx="6">
                  <c:v>ROAD</c:v>
                </c:pt>
                <c:pt idx="7">
                  <c:v>SEW</c:v>
                </c:pt>
                <c:pt idx="8">
                  <c:v>TEL</c:v>
                </c:pt>
                <c:pt idx="9">
                  <c:v>ST</c:v>
                </c:pt>
                <c:pt idx="10">
                  <c:v>CBC</c:v>
                </c:pt>
                <c:pt idx="11">
                  <c:v>LSC</c:v>
                </c:pt>
                <c:pt idx="12">
                  <c:v>IRR</c:v>
                </c:pt>
                <c:pt idx="13">
                  <c:v>POT</c:v>
                </c:pt>
                <c:pt idx="14">
                  <c:v>MEP</c:v>
                </c:pt>
              </c:strCache>
            </c:strRef>
          </c:cat>
          <c:val>
            <c:numRef>
              <c:f>'Weekly Quality'!$AK$6:$AK$20</c:f>
              <c:numCache>
                <c:formatCode>0</c:formatCode>
                <c:ptCount val="15"/>
                <c:pt idx="1">
                  <c:v>0</c:v>
                </c:pt>
                <c:pt idx="2">
                  <c:v>2</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6-BD6F-46E6-8B77-DA77A405FD33}"/>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148984d-7e26-465f-b6be-d59500f321c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PQD</a:t>
            </a:r>
          </a:p>
        </c:rich>
      </c:tx>
      <c:layout>
        <c:manualLayout>
          <c:xMode val="edge"/>
          <c:yMode val="edge"/>
          <c:x val="0.44244999289618703"/>
          <c:y val="3.04182509505703E-2"/>
        </c:manualLayout>
      </c:layout>
      <c:overlay val="0"/>
      <c:spPr>
        <a:noFill/>
        <a:ln>
          <a:solidFill>
            <a:schemeClr val="bg1"/>
          </a:solid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5399175695032998E-2"/>
          <c:y val="0.20160198868653401"/>
          <c:w val="0.91917683792945704"/>
          <c:h val="0.334754973894134"/>
        </c:manualLayout>
      </c:layout>
      <c:barChart>
        <c:barDir val="col"/>
        <c:grouping val="clustered"/>
        <c:varyColors val="0"/>
        <c:ser>
          <c:idx val="4"/>
          <c:order val="0"/>
          <c:tx>
            <c:strRef>
              <c:f>'Weekly Quality'!$C$24:$C$25</c:f>
              <c:strCache>
                <c:ptCount val="2"/>
                <c:pt idx="0">
                  <c:v>PQD (Prequalification Documents)</c:v>
                </c:pt>
                <c:pt idx="1">
                  <c:v>Received</c:v>
                </c:pt>
              </c:strCache>
            </c:strRef>
          </c:tx>
          <c:spPr>
            <a:solidFill>
              <a:schemeClr val="accent5"/>
            </a:solidFill>
            <a:ln>
              <a:noFill/>
            </a:ln>
            <a:effectLst/>
            <a:sp3d/>
          </c:spPr>
          <c:invertIfNegative val="0"/>
          <c:cat>
            <c:strRef>
              <c:extLst>
                <c:ext xmlns:c15="http://schemas.microsoft.com/office/drawing/2012/chart" uri="{02D57815-91ED-43cb-92C2-25804820EDAC}">
                  <c15:fullRef>
                    <c15:sqref>'Weekly Quality'!$B$26:$B$33</c15:sqref>
                  </c15:fullRef>
                </c:ext>
              </c:extLst>
              <c:f>'Weekly Quality'!$B$27:$B$33</c:f>
              <c:strCache>
                <c:ptCount val="5"/>
                <c:pt idx="0">
                  <c:v>CIV</c:v>
                </c:pt>
                <c:pt idx="1">
                  <c:v>ARCH</c:v>
                </c:pt>
                <c:pt idx="2">
                  <c:v>Electrical</c:v>
                </c:pt>
                <c:pt idx="3">
                  <c:v>Mechanical</c:v>
                </c:pt>
                <c:pt idx="4">
                  <c:v>General</c:v>
                </c:pt>
              </c:strCache>
            </c:strRef>
          </c:cat>
          <c:val>
            <c:numRef>
              <c:extLst>
                <c:ext xmlns:c15="http://schemas.microsoft.com/office/drawing/2012/chart" uri="{02D57815-91ED-43cb-92C2-25804820EDAC}">
                  <c15:fullRef>
                    <c15:sqref>'Weekly Quality'!$C$26:$C$34</c15:sqref>
                  </c15:fullRef>
                </c:ext>
              </c:extLst>
              <c:f>'Weekly Quality'!$C$27:$C$34</c:f>
              <c:numCache>
                <c:formatCode>General</c:formatCode>
                <c:ptCount val="8"/>
              </c:numCache>
            </c:numRef>
          </c:val>
          <c:extLst>
            <c:ext xmlns:c16="http://schemas.microsoft.com/office/drawing/2014/chart" uri="{C3380CC4-5D6E-409C-BE32-E72D297353CC}">
              <c16:uniqueId val="{00000000-9538-4521-8C66-8B06BCED6CD3}"/>
            </c:ext>
          </c:extLst>
        </c:ser>
        <c:ser>
          <c:idx val="0"/>
          <c:order val="1"/>
          <c:tx>
            <c:strRef>
              <c:f>'Weekly Quality'!$D$24:$D$25</c:f>
              <c:strCache>
                <c:ptCount val="2"/>
                <c:pt idx="0">
                  <c:v>PQD (Prequalification Documents)</c:v>
                </c:pt>
                <c:pt idx="1">
                  <c:v>Received</c:v>
                </c:pt>
              </c:strCache>
            </c:strRef>
          </c:tx>
          <c:spPr>
            <a:solidFill>
              <a:schemeClr val="accent1"/>
            </a:solidFill>
            <a:ln>
              <a:noFill/>
            </a:ln>
            <a:effectLst/>
            <a:sp3d/>
          </c:spPr>
          <c:invertIfNegative val="0"/>
          <c:cat>
            <c:strRef>
              <c:extLst>
                <c:ext xmlns:c15="http://schemas.microsoft.com/office/drawing/2012/chart" uri="{02D57815-91ED-43cb-92C2-25804820EDAC}">
                  <c15:fullRef>
                    <c15:sqref>'Weekly Quality'!$B$26:$B$33</c15:sqref>
                  </c15:fullRef>
                </c:ext>
              </c:extLst>
              <c:f>'Weekly Quality'!$B$27:$B$33</c:f>
              <c:strCache>
                <c:ptCount val="5"/>
                <c:pt idx="0">
                  <c:v>CIV</c:v>
                </c:pt>
                <c:pt idx="1">
                  <c:v>ARCH</c:v>
                </c:pt>
                <c:pt idx="2">
                  <c:v>Electrical</c:v>
                </c:pt>
                <c:pt idx="3">
                  <c:v>Mechanical</c:v>
                </c:pt>
                <c:pt idx="4">
                  <c:v>General</c:v>
                </c:pt>
              </c:strCache>
            </c:strRef>
          </c:cat>
          <c:val>
            <c:numRef>
              <c:extLst>
                <c:ext xmlns:c15="http://schemas.microsoft.com/office/drawing/2012/chart" uri="{02D57815-91ED-43cb-92C2-25804820EDAC}">
                  <c15:fullRef>
                    <c15:sqref>'Weekly Quality'!$D$26:$D$33</c15:sqref>
                  </c15:fullRef>
                </c:ext>
              </c:extLst>
              <c:f>'Weekly Quality'!$D$27:$D$33</c:f>
              <c:numCache>
                <c:formatCode>General</c:formatCode>
                <c:ptCount val="7"/>
                <c:pt idx="0">
                  <c:v>1</c:v>
                </c:pt>
                <c:pt idx="1">
                  <c:v>1</c:v>
                </c:pt>
                <c:pt idx="2">
                  <c:v>0</c:v>
                </c:pt>
                <c:pt idx="3" formatCode="0">
                  <c:v>0</c:v>
                </c:pt>
                <c:pt idx="4">
                  <c:v>0</c:v>
                </c:pt>
              </c:numCache>
            </c:numRef>
          </c:val>
          <c:extLst>
            <c:ext xmlns:c16="http://schemas.microsoft.com/office/drawing/2014/chart" uri="{C3380CC4-5D6E-409C-BE32-E72D297353CC}">
              <c16:uniqueId val="{00000001-9538-4521-8C66-8B06BCED6CD3}"/>
            </c:ext>
          </c:extLst>
        </c:ser>
        <c:ser>
          <c:idx val="1"/>
          <c:order val="2"/>
          <c:tx>
            <c:strRef>
              <c:f>'Weekly Quality'!$E$24:$E$25</c:f>
              <c:strCache>
                <c:ptCount val="2"/>
                <c:pt idx="0">
                  <c:v>PQD (Prequalification Documents)</c:v>
                </c:pt>
                <c:pt idx="1">
                  <c:v>Received</c:v>
                </c:pt>
              </c:strCache>
            </c:strRef>
          </c:tx>
          <c:spPr>
            <a:solidFill>
              <a:schemeClr val="accent2"/>
            </a:solidFill>
            <a:ln>
              <a:noFill/>
            </a:ln>
            <a:effectLst/>
            <a:sp3d/>
          </c:spPr>
          <c:invertIfNegative val="0"/>
          <c:cat>
            <c:strRef>
              <c:extLst>
                <c:ext xmlns:c15="http://schemas.microsoft.com/office/drawing/2012/chart" uri="{02D57815-91ED-43cb-92C2-25804820EDAC}">
                  <c15:fullRef>
                    <c15:sqref>'Weekly Quality'!$B$26:$B$33</c15:sqref>
                  </c15:fullRef>
                </c:ext>
              </c:extLst>
              <c:f>'Weekly Quality'!$B$27:$B$33</c:f>
              <c:strCache>
                <c:ptCount val="5"/>
                <c:pt idx="0">
                  <c:v>CIV</c:v>
                </c:pt>
                <c:pt idx="1">
                  <c:v>ARCH</c:v>
                </c:pt>
                <c:pt idx="2">
                  <c:v>Electrical</c:v>
                </c:pt>
                <c:pt idx="3">
                  <c:v>Mechanical</c:v>
                </c:pt>
                <c:pt idx="4">
                  <c:v>General</c:v>
                </c:pt>
              </c:strCache>
            </c:strRef>
          </c:cat>
          <c:val>
            <c:numRef>
              <c:extLst>
                <c:ext xmlns:c15="http://schemas.microsoft.com/office/drawing/2012/chart" uri="{02D57815-91ED-43cb-92C2-25804820EDAC}">
                  <c15:fullRef>
                    <c15:sqref>'Weekly Quality'!$E$26:$E$34</c15:sqref>
                  </c15:fullRef>
                </c:ext>
              </c:extLst>
              <c:f>'Weekly Quality'!$E$27:$E$34</c:f>
              <c:numCache>
                <c:formatCode>General</c:formatCode>
                <c:ptCount val="8"/>
              </c:numCache>
            </c:numRef>
          </c:val>
          <c:extLst>
            <c:ext xmlns:c16="http://schemas.microsoft.com/office/drawing/2014/chart" uri="{C3380CC4-5D6E-409C-BE32-E72D297353CC}">
              <c16:uniqueId val="{00000002-9538-4521-8C66-8B06BCED6CD3}"/>
            </c:ext>
          </c:extLst>
        </c:ser>
        <c:ser>
          <c:idx val="2"/>
          <c:order val="3"/>
          <c:tx>
            <c:strRef>
              <c:f>'Weekly Quality'!$F$24:$F$25</c:f>
              <c:strCache>
                <c:ptCount val="2"/>
                <c:pt idx="0">
                  <c:v>PQD (Prequalification Documents)</c:v>
                </c:pt>
                <c:pt idx="1">
                  <c:v>Code A</c:v>
                </c:pt>
              </c:strCache>
            </c:strRef>
          </c:tx>
          <c:spPr>
            <a:solidFill>
              <a:schemeClr val="accent3"/>
            </a:solidFill>
            <a:ln>
              <a:noFill/>
            </a:ln>
            <a:effectLst/>
            <a:sp3d/>
          </c:spPr>
          <c:invertIfNegative val="0"/>
          <c:cat>
            <c:strRef>
              <c:extLst>
                <c:ext xmlns:c15="http://schemas.microsoft.com/office/drawing/2012/chart" uri="{02D57815-91ED-43cb-92C2-25804820EDAC}">
                  <c15:fullRef>
                    <c15:sqref>'Weekly Quality'!$B$26:$B$33</c15:sqref>
                  </c15:fullRef>
                </c:ext>
              </c:extLst>
              <c:f>'Weekly Quality'!$B$27:$B$33</c:f>
              <c:strCache>
                <c:ptCount val="5"/>
                <c:pt idx="0">
                  <c:v>CIV</c:v>
                </c:pt>
                <c:pt idx="1">
                  <c:v>ARCH</c:v>
                </c:pt>
                <c:pt idx="2">
                  <c:v>Electrical</c:v>
                </c:pt>
                <c:pt idx="3">
                  <c:v>Mechanical</c:v>
                </c:pt>
                <c:pt idx="4">
                  <c:v>General</c:v>
                </c:pt>
              </c:strCache>
            </c:strRef>
          </c:cat>
          <c:val>
            <c:numRef>
              <c:extLst>
                <c:ext xmlns:c15="http://schemas.microsoft.com/office/drawing/2012/chart" uri="{02D57815-91ED-43cb-92C2-25804820EDAC}">
                  <c15:fullRef>
                    <c15:sqref>'Weekly Quality'!$F$26:$F$33</c15:sqref>
                  </c15:fullRef>
                </c:ext>
              </c:extLst>
              <c:f>'Weekly Quality'!$F$27:$F$33</c:f>
              <c:numCache>
                <c:formatCode>0</c:formatCode>
                <c:ptCount val="7"/>
                <c:pt idx="0">
                  <c:v>0</c:v>
                </c:pt>
                <c:pt idx="1">
                  <c:v>0</c:v>
                </c:pt>
                <c:pt idx="2">
                  <c:v>0</c:v>
                </c:pt>
                <c:pt idx="3">
                  <c:v>0</c:v>
                </c:pt>
                <c:pt idx="4">
                  <c:v>0</c:v>
                </c:pt>
              </c:numCache>
            </c:numRef>
          </c:val>
          <c:extLst>
            <c:ext xmlns:c16="http://schemas.microsoft.com/office/drawing/2014/chart" uri="{C3380CC4-5D6E-409C-BE32-E72D297353CC}">
              <c16:uniqueId val="{00000003-9538-4521-8C66-8B06BCED6CD3}"/>
            </c:ext>
          </c:extLst>
        </c:ser>
        <c:ser>
          <c:idx val="3"/>
          <c:order val="4"/>
          <c:tx>
            <c:strRef>
              <c:f>'Weekly Quality'!$G$24:$G$25</c:f>
              <c:strCache>
                <c:ptCount val="2"/>
                <c:pt idx="0">
                  <c:v>PQD (Prequalification Documents)</c:v>
                </c:pt>
                <c:pt idx="1">
                  <c:v>Code B</c:v>
                </c:pt>
              </c:strCache>
            </c:strRef>
          </c:tx>
          <c:spPr>
            <a:solidFill>
              <a:schemeClr val="accent4"/>
            </a:solidFill>
            <a:ln>
              <a:noFill/>
            </a:ln>
            <a:effectLst/>
            <a:sp3d/>
          </c:spPr>
          <c:invertIfNegative val="0"/>
          <c:cat>
            <c:strRef>
              <c:extLst>
                <c:ext xmlns:c15="http://schemas.microsoft.com/office/drawing/2012/chart" uri="{02D57815-91ED-43cb-92C2-25804820EDAC}">
                  <c15:fullRef>
                    <c15:sqref>'Weekly Quality'!$B$26:$B$33</c15:sqref>
                  </c15:fullRef>
                </c:ext>
              </c:extLst>
              <c:f>'Weekly Quality'!$B$27:$B$33</c:f>
              <c:strCache>
                <c:ptCount val="5"/>
                <c:pt idx="0">
                  <c:v>CIV</c:v>
                </c:pt>
                <c:pt idx="1">
                  <c:v>ARCH</c:v>
                </c:pt>
                <c:pt idx="2">
                  <c:v>Electrical</c:v>
                </c:pt>
                <c:pt idx="3">
                  <c:v>Mechanical</c:v>
                </c:pt>
                <c:pt idx="4">
                  <c:v>General</c:v>
                </c:pt>
              </c:strCache>
            </c:strRef>
          </c:cat>
          <c:val>
            <c:numRef>
              <c:extLst>
                <c:ext xmlns:c15="http://schemas.microsoft.com/office/drawing/2012/chart" uri="{02D57815-91ED-43cb-92C2-25804820EDAC}">
                  <c15:fullRef>
                    <c15:sqref>'Weekly Quality'!$G$26:$G$33</c15:sqref>
                  </c15:fullRef>
                </c:ext>
              </c:extLst>
              <c:f>'Weekly Quality'!$G$27:$G$33</c:f>
              <c:numCache>
                <c:formatCode>0</c:formatCode>
                <c:ptCount val="7"/>
                <c:pt idx="0">
                  <c:v>0</c:v>
                </c:pt>
                <c:pt idx="1">
                  <c:v>0</c:v>
                </c:pt>
                <c:pt idx="2">
                  <c:v>0</c:v>
                </c:pt>
                <c:pt idx="3">
                  <c:v>0</c:v>
                </c:pt>
                <c:pt idx="4">
                  <c:v>0</c:v>
                </c:pt>
              </c:numCache>
            </c:numRef>
          </c:val>
          <c:extLst>
            <c:ext xmlns:c16="http://schemas.microsoft.com/office/drawing/2014/chart" uri="{C3380CC4-5D6E-409C-BE32-E72D297353CC}">
              <c16:uniqueId val="{00000004-9538-4521-8C66-8B06BCED6CD3}"/>
            </c:ext>
          </c:extLst>
        </c:ser>
        <c:ser>
          <c:idx val="5"/>
          <c:order val="5"/>
          <c:tx>
            <c:strRef>
              <c:f>'Weekly Quality'!$H$24:$H$25</c:f>
              <c:strCache>
                <c:ptCount val="2"/>
                <c:pt idx="0">
                  <c:v>PQD (Prequalification Documents)</c:v>
                </c:pt>
                <c:pt idx="1">
                  <c:v>Code C/D</c:v>
                </c:pt>
              </c:strCache>
            </c:strRef>
          </c:tx>
          <c:spPr>
            <a:solidFill>
              <a:schemeClr val="accent6"/>
            </a:solidFill>
            <a:ln>
              <a:noFill/>
            </a:ln>
            <a:effectLst/>
            <a:sp3d/>
          </c:spPr>
          <c:invertIfNegative val="0"/>
          <c:cat>
            <c:strRef>
              <c:extLst>
                <c:ext xmlns:c15="http://schemas.microsoft.com/office/drawing/2012/chart" uri="{02D57815-91ED-43cb-92C2-25804820EDAC}">
                  <c15:fullRef>
                    <c15:sqref>'Weekly Quality'!$B$26:$B$33</c15:sqref>
                  </c15:fullRef>
                </c:ext>
              </c:extLst>
              <c:f>'Weekly Quality'!$B$27:$B$33</c:f>
              <c:strCache>
                <c:ptCount val="5"/>
                <c:pt idx="0">
                  <c:v>CIV</c:v>
                </c:pt>
                <c:pt idx="1">
                  <c:v>ARCH</c:v>
                </c:pt>
                <c:pt idx="2">
                  <c:v>Electrical</c:v>
                </c:pt>
                <c:pt idx="3">
                  <c:v>Mechanical</c:v>
                </c:pt>
                <c:pt idx="4">
                  <c:v>General</c:v>
                </c:pt>
              </c:strCache>
            </c:strRef>
          </c:cat>
          <c:val>
            <c:numRef>
              <c:extLst>
                <c:ext xmlns:c15="http://schemas.microsoft.com/office/drawing/2012/chart" uri="{02D57815-91ED-43cb-92C2-25804820EDAC}">
                  <c15:fullRef>
                    <c15:sqref>'Weekly Quality'!$H$26:$H$33</c15:sqref>
                  </c15:fullRef>
                </c:ext>
              </c:extLst>
              <c:f>'Weekly Quality'!$H$27:$H$33</c:f>
              <c:numCache>
                <c:formatCode>0</c:formatCode>
                <c:ptCount val="7"/>
                <c:pt idx="0">
                  <c:v>1</c:v>
                </c:pt>
                <c:pt idx="1">
                  <c:v>0</c:v>
                </c:pt>
                <c:pt idx="2">
                  <c:v>0</c:v>
                </c:pt>
                <c:pt idx="3">
                  <c:v>0</c:v>
                </c:pt>
                <c:pt idx="4">
                  <c:v>0</c:v>
                </c:pt>
              </c:numCache>
            </c:numRef>
          </c:val>
          <c:extLst>
            <c:ext xmlns:c16="http://schemas.microsoft.com/office/drawing/2014/chart" uri="{C3380CC4-5D6E-409C-BE32-E72D297353CC}">
              <c16:uniqueId val="{00000005-9538-4521-8C66-8B06BCED6CD3}"/>
            </c:ext>
          </c:extLst>
        </c:ser>
        <c:ser>
          <c:idx val="6"/>
          <c:order val="6"/>
          <c:tx>
            <c:strRef>
              <c:f>'Weekly Quality'!$I$24:$I$25</c:f>
              <c:strCache>
                <c:ptCount val="2"/>
                <c:pt idx="0">
                  <c:v>PQD (Prequalification Documents)</c:v>
                </c:pt>
                <c:pt idx="1">
                  <c:v>UR</c:v>
                </c:pt>
              </c:strCache>
            </c:strRef>
          </c:tx>
          <c:spPr>
            <a:solidFill>
              <a:schemeClr val="accent1">
                <a:lumMod val="60000"/>
              </a:schemeClr>
            </a:solidFill>
            <a:ln>
              <a:noFill/>
            </a:ln>
            <a:effectLst/>
            <a:sp3d/>
          </c:spPr>
          <c:invertIfNegative val="0"/>
          <c:cat>
            <c:strRef>
              <c:extLst>
                <c:ext xmlns:c15="http://schemas.microsoft.com/office/drawing/2012/chart" uri="{02D57815-91ED-43cb-92C2-25804820EDAC}">
                  <c15:fullRef>
                    <c15:sqref>'Weekly Quality'!$B$26:$B$33</c15:sqref>
                  </c15:fullRef>
                </c:ext>
              </c:extLst>
              <c:f>'Weekly Quality'!$B$27:$B$33</c:f>
              <c:strCache>
                <c:ptCount val="5"/>
                <c:pt idx="0">
                  <c:v>CIV</c:v>
                </c:pt>
                <c:pt idx="1">
                  <c:v>ARCH</c:v>
                </c:pt>
                <c:pt idx="2">
                  <c:v>Electrical</c:v>
                </c:pt>
                <c:pt idx="3">
                  <c:v>Mechanical</c:v>
                </c:pt>
                <c:pt idx="4">
                  <c:v>General</c:v>
                </c:pt>
              </c:strCache>
            </c:strRef>
          </c:cat>
          <c:val>
            <c:numRef>
              <c:extLst>
                <c:ext xmlns:c15="http://schemas.microsoft.com/office/drawing/2012/chart" uri="{02D57815-91ED-43cb-92C2-25804820EDAC}">
                  <c15:fullRef>
                    <c15:sqref>'Weekly Quality'!$I$26:$I$33</c15:sqref>
                  </c15:fullRef>
                </c:ext>
              </c:extLst>
              <c:f>'Weekly Quality'!$I$27:$I$33</c:f>
              <c:numCache>
                <c:formatCode>0</c:formatCode>
                <c:ptCount val="7"/>
                <c:pt idx="0">
                  <c:v>0</c:v>
                </c:pt>
                <c:pt idx="1">
                  <c:v>1</c:v>
                </c:pt>
                <c:pt idx="2">
                  <c:v>0</c:v>
                </c:pt>
                <c:pt idx="3">
                  <c:v>0</c:v>
                </c:pt>
                <c:pt idx="4">
                  <c:v>0</c:v>
                </c:pt>
              </c:numCache>
            </c:numRef>
          </c:val>
          <c:extLst>
            <c:ext xmlns:c16="http://schemas.microsoft.com/office/drawing/2014/chart" uri="{C3380CC4-5D6E-409C-BE32-E72D297353CC}">
              <c16:uniqueId val="{00000006-9538-4521-8C66-8B06BCED6CD3}"/>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0534d8fd-76b9-49a9-acf7-aefe61bf05b1}"/>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SIR/SOR</a:t>
            </a:r>
          </a:p>
        </c:rich>
      </c:tx>
      <c:layout>
        <c:manualLayout>
          <c:xMode val="edge"/>
          <c:yMode val="edge"/>
          <c:x val="0.49551383338196398"/>
          <c:y val="3.0418303645318199E-2"/>
        </c:manualLayout>
      </c:layout>
      <c:overlay val="0"/>
      <c:spPr>
        <a:noFill/>
        <a:ln>
          <a:solidFill>
            <a:schemeClr val="bg1"/>
          </a:solid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0"/>
          <c:tx>
            <c:strRef>
              <c:f>'Weekly Quality'!$M$25:$M$26</c:f>
              <c:strCache>
                <c:ptCount val="2"/>
                <c:pt idx="0">
                  <c:v>Issued/Received</c:v>
                </c:pt>
                <c:pt idx="1">
                  <c:v>Previous</c:v>
                </c:pt>
              </c:strCache>
            </c:strRef>
          </c:tx>
          <c:spPr>
            <a:solidFill>
              <a:schemeClr val="accent5"/>
            </a:solidFill>
            <a:ln>
              <a:noFill/>
            </a:ln>
            <a:effectLst/>
            <a:sp3d/>
          </c:spPr>
          <c:invertIfNegative val="0"/>
          <c:cat>
            <c:strRef>
              <c:f>'Weekly Quality'!$L$27:$L$35</c:f>
              <c:strCache>
                <c:ptCount val="5"/>
                <c:pt idx="0">
                  <c:v>CIV</c:v>
                </c:pt>
                <c:pt idx="1">
                  <c:v>ARCH</c:v>
                </c:pt>
                <c:pt idx="2">
                  <c:v>Electrical</c:v>
                </c:pt>
                <c:pt idx="3">
                  <c:v>Mechanical</c:v>
                </c:pt>
                <c:pt idx="4">
                  <c:v>General</c:v>
                </c:pt>
              </c:strCache>
            </c:strRef>
          </c:cat>
          <c:val>
            <c:numRef>
              <c:f>'Weekly Quality'!$M$27:$M$35</c:f>
              <c:numCache>
                <c:formatCode>General</c:formatCode>
                <c:ptCount val="9"/>
              </c:numCache>
            </c:numRef>
          </c:val>
          <c:extLst>
            <c:ext xmlns:c16="http://schemas.microsoft.com/office/drawing/2014/chart" uri="{C3380CC4-5D6E-409C-BE32-E72D297353CC}">
              <c16:uniqueId val="{00000000-EF17-447C-9932-C1F6AC0B8A92}"/>
            </c:ext>
          </c:extLst>
        </c:ser>
        <c:ser>
          <c:idx val="0"/>
          <c:order val="1"/>
          <c:tx>
            <c:strRef>
              <c:f>'Weekly Quality'!$N$25:$N$26</c:f>
              <c:strCache>
                <c:ptCount val="2"/>
                <c:pt idx="0">
                  <c:v>Issued/Received</c:v>
                </c:pt>
                <c:pt idx="1">
                  <c:v>Current </c:v>
                </c:pt>
              </c:strCache>
            </c:strRef>
          </c:tx>
          <c:spPr>
            <a:solidFill>
              <a:schemeClr val="accent1"/>
            </a:solidFill>
            <a:ln>
              <a:noFill/>
            </a:ln>
            <a:effectLst/>
            <a:sp3d/>
          </c:spPr>
          <c:invertIfNegative val="0"/>
          <c:cat>
            <c:strRef>
              <c:f>'Weekly Quality'!$L$27:$L$35</c:f>
              <c:strCache>
                <c:ptCount val="5"/>
                <c:pt idx="0">
                  <c:v>CIV</c:v>
                </c:pt>
                <c:pt idx="1">
                  <c:v>ARCH</c:v>
                </c:pt>
                <c:pt idx="2">
                  <c:v>Electrical</c:v>
                </c:pt>
                <c:pt idx="3">
                  <c:v>Mechanical</c:v>
                </c:pt>
                <c:pt idx="4">
                  <c:v>General</c:v>
                </c:pt>
              </c:strCache>
            </c:strRef>
          </c:cat>
          <c:val>
            <c:numRef>
              <c:f>'Weekly Quality'!$N$27:$N$35</c:f>
              <c:numCache>
                <c:formatCode>General</c:formatCode>
                <c:ptCount val="9"/>
                <c:pt idx="0">
                  <c:v>0</c:v>
                </c:pt>
                <c:pt idx="1">
                  <c:v>0</c:v>
                </c:pt>
                <c:pt idx="2">
                  <c:v>0</c:v>
                </c:pt>
                <c:pt idx="3">
                  <c:v>0</c:v>
                </c:pt>
                <c:pt idx="4">
                  <c:v>0</c:v>
                </c:pt>
              </c:numCache>
            </c:numRef>
          </c:val>
          <c:extLst>
            <c:ext xmlns:c16="http://schemas.microsoft.com/office/drawing/2014/chart" uri="{C3380CC4-5D6E-409C-BE32-E72D297353CC}">
              <c16:uniqueId val="{00000001-EF17-447C-9932-C1F6AC0B8A92}"/>
            </c:ext>
          </c:extLst>
        </c:ser>
        <c:ser>
          <c:idx val="1"/>
          <c:order val="2"/>
          <c:tx>
            <c:strRef>
              <c:f>'Weekly Quality'!$O$25:$O$26</c:f>
              <c:strCache>
                <c:ptCount val="2"/>
                <c:pt idx="0">
                  <c:v>Issued/Received</c:v>
                </c:pt>
                <c:pt idx="1">
                  <c:v>Current </c:v>
                </c:pt>
              </c:strCache>
            </c:strRef>
          </c:tx>
          <c:spPr>
            <a:solidFill>
              <a:schemeClr val="accent2"/>
            </a:solidFill>
            <a:ln>
              <a:noFill/>
            </a:ln>
            <a:effectLst/>
            <a:sp3d/>
          </c:spPr>
          <c:invertIfNegative val="0"/>
          <c:cat>
            <c:strRef>
              <c:f>'Weekly Quality'!$L$27:$L$35</c:f>
              <c:strCache>
                <c:ptCount val="5"/>
                <c:pt idx="0">
                  <c:v>CIV</c:v>
                </c:pt>
                <c:pt idx="1">
                  <c:v>ARCH</c:v>
                </c:pt>
                <c:pt idx="2">
                  <c:v>Electrical</c:v>
                </c:pt>
                <c:pt idx="3">
                  <c:v>Mechanical</c:v>
                </c:pt>
                <c:pt idx="4">
                  <c:v>General</c:v>
                </c:pt>
              </c:strCache>
            </c:strRef>
          </c:cat>
          <c:val>
            <c:numRef>
              <c:f>'Weekly Quality'!$O$27:$O$35</c:f>
              <c:numCache>
                <c:formatCode>General</c:formatCode>
                <c:ptCount val="9"/>
              </c:numCache>
            </c:numRef>
          </c:val>
          <c:extLst>
            <c:ext xmlns:c16="http://schemas.microsoft.com/office/drawing/2014/chart" uri="{C3380CC4-5D6E-409C-BE32-E72D297353CC}">
              <c16:uniqueId val="{00000002-EF17-447C-9932-C1F6AC0B8A92}"/>
            </c:ext>
          </c:extLst>
        </c:ser>
        <c:ser>
          <c:idx val="2"/>
          <c:order val="3"/>
          <c:tx>
            <c:strRef>
              <c:f>'Weekly Quality'!$P$25:$P$26</c:f>
              <c:strCache>
                <c:ptCount val="2"/>
                <c:pt idx="0">
                  <c:v>Closed</c:v>
                </c:pt>
              </c:strCache>
            </c:strRef>
          </c:tx>
          <c:spPr>
            <a:solidFill>
              <a:schemeClr val="accent3"/>
            </a:solidFill>
            <a:ln>
              <a:noFill/>
            </a:ln>
            <a:effectLst/>
            <a:sp3d/>
          </c:spPr>
          <c:invertIfNegative val="0"/>
          <c:cat>
            <c:strRef>
              <c:f>'Weekly Quality'!$L$27:$L$35</c:f>
              <c:strCache>
                <c:ptCount val="5"/>
                <c:pt idx="0">
                  <c:v>CIV</c:v>
                </c:pt>
                <c:pt idx="1">
                  <c:v>ARCH</c:v>
                </c:pt>
                <c:pt idx="2">
                  <c:v>Electrical</c:v>
                </c:pt>
                <c:pt idx="3">
                  <c:v>Mechanical</c:v>
                </c:pt>
                <c:pt idx="4">
                  <c:v>General</c:v>
                </c:pt>
              </c:strCache>
            </c:strRef>
          </c:cat>
          <c:val>
            <c:numRef>
              <c:f>'Weekly Quality'!$P$27:$P$35</c:f>
              <c:numCache>
                <c:formatCode>0</c:formatCode>
                <c:ptCount val="9"/>
                <c:pt idx="0">
                  <c:v>0</c:v>
                </c:pt>
                <c:pt idx="1">
                  <c:v>0</c:v>
                </c:pt>
                <c:pt idx="2">
                  <c:v>0</c:v>
                </c:pt>
                <c:pt idx="3">
                  <c:v>0</c:v>
                </c:pt>
                <c:pt idx="4">
                  <c:v>0</c:v>
                </c:pt>
              </c:numCache>
            </c:numRef>
          </c:val>
          <c:extLst>
            <c:ext xmlns:c16="http://schemas.microsoft.com/office/drawing/2014/chart" uri="{C3380CC4-5D6E-409C-BE32-E72D297353CC}">
              <c16:uniqueId val="{00000003-EF17-447C-9932-C1F6AC0B8A92}"/>
            </c:ext>
          </c:extLst>
        </c:ser>
        <c:ser>
          <c:idx val="3"/>
          <c:order val="4"/>
          <c:tx>
            <c:strRef>
              <c:f>'Weekly Quality'!$Q$25:$Q$26</c:f>
              <c:strCache>
                <c:ptCount val="2"/>
                <c:pt idx="0">
                  <c:v>OPEN </c:v>
                </c:pt>
              </c:strCache>
            </c:strRef>
          </c:tx>
          <c:spPr>
            <a:solidFill>
              <a:schemeClr val="accent4"/>
            </a:solidFill>
            <a:ln>
              <a:noFill/>
            </a:ln>
            <a:effectLst/>
            <a:sp3d/>
          </c:spPr>
          <c:invertIfNegative val="0"/>
          <c:cat>
            <c:strRef>
              <c:f>'Weekly Quality'!$L$27:$L$35</c:f>
              <c:strCache>
                <c:ptCount val="5"/>
                <c:pt idx="0">
                  <c:v>CIV</c:v>
                </c:pt>
                <c:pt idx="1">
                  <c:v>ARCH</c:v>
                </c:pt>
                <c:pt idx="2">
                  <c:v>Electrical</c:v>
                </c:pt>
                <c:pt idx="3">
                  <c:v>Mechanical</c:v>
                </c:pt>
                <c:pt idx="4">
                  <c:v>General</c:v>
                </c:pt>
              </c:strCache>
            </c:strRef>
          </c:cat>
          <c:val>
            <c:numRef>
              <c:f>'Weekly Quality'!$Q$27:$Q$35</c:f>
              <c:numCache>
                <c:formatCode>0</c:formatCode>
                <c:ptCount val="9"/>
                <c:pt idx="0" formatCode="General">
                  <c:v>0</c:v>
                </c:pt>
                <c:pt idx="1">
                  <c:v>0</c:v>
                </c:pt>
                <c:pt idx="2">
                  <c:v>0</c:v>
                </c:pt>
                <c:pt idx="3" formatCode="General">
                  <c:v>0</c:v>
                </c:pt>
                <c:pt idx="4">
                  <c:v>0</c:v>
                </c:pt>
              </c:numCache>
            </c:numRef>
          </c:val>
          <c:extLst>
            <c:ext xmlns:c16="http://schemas.microsoft.com/office/drawing/2014/chart" uri="{C3380CC4-5D6E-409C-BE32-E72D297353CC}">
              <c16:uniqueId val="{00000004-EF17-447C-9932-C1F6AC0B8A92}"/>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13000d4a-a470-4ee9-babc-bd8f9cb96d6a}"/>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MRIR</a:t>
            </a:r>
          </a:p>
        </c:rich>
      </c:tx>
      <c:layout>
        <c:manualLayout>
          <c:xMode val="edge"/>
          <c:yMode val="edge"/>
          <c:x val="0.44244999289618703"/>
          <c:y val="3.04182509505703E-2"/>
        </c:manualLayout>
      </c:layout>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0"/>
          <c:tx>
            <c:strRef>
              <c:f>'Weekly Quality'!$U$24:$U$25</c:f>
              <c:strCache>
                <c:ptCount val="2"/>
                <c:pt idx="0">
                  <c:v>MRIR </c:v>
                </c:pt>
                <c:pt idx="1">
                  <c:v>Received</c:v>
                </c:pt>
              </c:strCache>
            </c:strRef>
          </c:tx>
          <c:spPr>
            <a:solidFill>
              <a:schemeClr val="accent5"/>
            </a:solidFill>
            <a:ln>
              <a:noFill/>
            </a:ln>
            <a:effectLst/>
            <a:sp3d/>
          </c:spPr>
          <c:invertIfNegative val="0"/>
          <c:cat>
            <c:strRef>
              <c:extLst>
                <c:ext xmlns:c15="http://schemas.microsoft.com/office/drawing/2012/chart" uri="{02D57815-91ED-43cb-92C2-25804820EDAC}">
                  <c15:fullRef>
                    <c15:sqref>'Weekly Quality'!$T$26:$T$34</c15:sqref>
                  </c15:fullRef>
                </c:ext>
              </c:extLst>
              <c:f>'Weekly Quality'!$T$27:$T$34</c:f>
              <c:strCache>
                <c:ptCount val="8"/>
                <c:pt idx="0">
                  <c:v>CIV</c:v>
                </c:pt>
                <c:pt idx="1">
                  <c:v>ARCH</c:v>
                </c:pt>
                <c:pt idx="2">
                  <c:v>Electrical</c:v>
                </c:pt>
                <c:pt idx="3">
                  <c:v>MEP</c:v>
                </c:pt>
                <c:pt idx="4">
                  <c:v>Tel</c:v>
                </c:pt>
                <c:pt idx="5">
                  <c:v>Storm</c:v>
                </c:pt>
                <c:pt idx="6">
                  <c:v>CBC</c:v>
                </c:pt>
                <c:pt idx="7">
                  <c:v>ROD</c:v>
                </c:pt>
              </c:strCache>
            </c:strRef>
          </c:cat>
          <c:val>
            <c:numRef>
              <c:extLst>
                <c:ext xmlns:c15="http://schemas.microsoft.com/office/drawing/2012/chart" uri="{02D57815-91ED-43cb-92C2-25804820EDAC}">
                  <c15:fullRef>
                    <c15:sqref>'Weekly Quality'!$U$26:$U$34</c15:sqref>
                  </c15:fullRef>
                </c:ext>
              </c:extLst>
              <c:f>'Weekly Quality'!$U$27:$U$34</c:f>
              <c:numCache>
                <c:formatCode>0</c:formatCode>
                <c:ptCount val="8"/>
              </c:numCache>
            </c:numRef>
          </c:val>
          <c:extLst>
            <c:ext xmlns:c16="http://schemas.microsoft.com/office/drawing/2014/chart" uri="{C3380CC4-5D6E-409C-BE32-E72D297353CC}">
              <c16:uniqueId val="{00000000-67BF-4937-B886-56970E334FD3}"/>
            </c:ext>
          </c:extLst>
        </c:ser>
        <c:ser>
          <c:idx val="0"/>
          <c:order val="1"/>
          <c:tx>
            <c:strRef>
              <c:f>'Weekly Quality'!$V$24:$V$25</c:f>
              <c:strCache>
                <c:ptCount val="2"/>
                <c:pt idx="0">
                  <c:v>MRIR </c:v>
                </c:pt>
                <c:pt idx="1">
                  <c:v>Received</c:v>
                </c:pt>
              </c:strCache>
            </c:strRef>
          </c:tx>
          <c:spPr>
            <a:solidFill>
              <a:schemeClr val="accent1"/>
            </a:solidFill>
            <a:ln>
              <a:noFill/>
            </a:ln>
            <a:effectLst/>
            <a:sp3d/>
          </c:spPr>
          <c:invertIfNegative val="0"/>
          <c:cat>
            <c:strRef>
              <c:extLst>
                <c:ext xmlns:c15="http://schemas.microsoft.com/office/drawing/2012/chart" uri="{02D57815-91ED-43cb-92C2-25804820EDAC}">
                  <c15:fullRef>
                    <c15:sqref>'Weekly Quality'!$T$26:$T$34</c15:sqref>
                  </c15:fullRef>
                </c:ext>
              </c:extLst>
              <c:f>'Weekly Quality'!$T$27:$T$34</c:f>
              <c:strCache>
                <c:ptCount val="8"/>
                <c:pt idx="0">
                  <c:v>CIV</c:v>
                </c:pt>
                <c:pt idx="1">
                  <c:v>ARCH</c:v>
                </c:pt>
                <c:pt idx="2">
                  <c:v>Electrical</c:v>
                </c:pt>
                <c:pt idx="3">
                  <c:v>MEP</c:v>
                </c:pt>
                <c:pt idx="4">
                  <c:v>Tel</c:v>
                </c:pt>
                <c:pt idx="5">
                  <c:v>Storm</c:v>
                </c:pt>
                <c:pt idx="6">
                  <c:v>CBC</c:v>
                </c:pt>
                <c:pt idx="7">
                  <c:v>ROD</c:v>
                </c:pt>
              </c:strCache>
            </c:strRef>
          </c:cat>
          <c:val>
            <c:numRef>
              <c:extLst>
                <c:ext xmlns:c15="http://schemas.microsoft.com/office/drawing/2012/chart" uri="{02D57815-91ED-43cb-92C2-25804820EDAC}">
                  <c15:fullRef>
                    <c15:sqref>'Weekly Quality'!$V$26:$V$34</c15:sqref>
                  </c15:fullRef>
                </c:ext>
              </c:extLst>
              <c:f>'Weekly Quality'!$V$27:$V$34</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67BF-4937-B886-56970E334FD3}"/>
            </c:ext>
          </c:extLst>
        </c:ser>
        <c:ser>
          <c:idx val="1"/>
          <c:order val="2"/>
          <c:tx>
            <c:strRef>
              <c:f>'Weekly Quality'!$W$24:$W$25</c:f>
              <c:strCache>
                <c:ptCount val="2"/>
                <c:pt idx="0">
                  <c:v>MRIR </c:v>
                </c:pt>
                <c:pt idx="1">
                  <c:v>Received</c:v>
                </c:pt>
              </c:strCache>
            </c:strRef>
          </c:tx>
          <c:spPr>
            <a:solidFill>
              <a:schemeClr val="accent2"/>
            </a:solidFill>
            <a:ln>
              <a:noFill/>
            </a:ln>
            <a:effectLst/>
            <a:sp3d/>
          </c:spPr>
          <c:invertIfNegative val="0"/>
          <c:cat>
            <c:strRef>
              <c:extLst>
                <c:ext xmlns:c15="http://schemas.microsoft.com/office/drawing/2012/chart" uri="{02D57815-91ED-43cb-92C2-25804820EDAC}">
                  <c15:fullRef>
                    <c15:sqref>'Weekly Quality'!$T$26:$T$34</c15:sqref>
                  </c15:fullRef>
                </c:ext>
              </c:extLst>
              <c:f>'Weekly Quality'!$T$27:$T$34</c:f>
              <c:strCache>
                <c:ptCount val="8"/>
                <c:pt idx="0">
                  <c:v>CIV</c:v>
                </c:pt>
                <c:pt idx="1">
                  <c:v>ARCH</c:v>
                </c:pt>
                <c:pt idx="2">
                  <c:v>Electrical</c:v>
                </c:pt>
                <c:pt idx="3">
                  <c:v>MEP</c:v>
                </c:pt>
                <c:pt idx="4">
                  <c:v>Tel</c:v>
                </c:pt>
                <c:pt idx="5">
                  <c:v>Storm</c:v>
                </c:pt>
                <c:pt idx="6">
                  <c:v>CBC</c:v>
                </c:pt>
                <c:pt idx="7">
                  <c:v>ROD</c:v>
                </c:pt>
              </c:strCache>
            </c:strRef>
          </c:cat>
          <c:val>
            <c:numRef>
              <c:extLst>
                <c:ext xmlns:c15="http://schemas.microsoft.com/office/drawing/2012/chart" uri="{02D57815-91ED-43cb-92C2-25804820EDAC}">
                  <c15:fullRef>
                    <c15:sqref>'Weekly Quality'!$W$26:$W$34</c15:sqref>
                  </c15:fullRef>
                </c:ext>
              </c:extLst>
              <c:f>'Weekly Quality'!$W$27:$W$34</c:f>
              <c:numCache>
                <c:formatCode>0</c:formatCode>
                <c:ptCount val="8"/>
              </c:numCache>
            </c:numRef>
          </c:val>
          <c:extLst>
            <c:ext xmlns:c16="http://schemas.microsoft.com/office/drawing/2014/chart" uri="{C3380CC4-5D6E-409C-BE32-E72D297353CC}">
              <c16:uniqueId val="{00000002-67BF-4937-B886-56970E334FD3}"/>
            </c:ext>
          </c:extLst>
        </c:ser>
        <c:ser>
          <c:idx val="2"/>
          <c:order val="3"/>
          <c:tx>
            <c:strRef>
              <c:f>'Weekly Quality'!$X$24:$X$25</c:f>
              <c:strCache>
                <c:ptCount val="2"/>
                <c:pt idx="0">
                  <c:v>MRIR </c:v>
                </c:pt>
                <c:pt idx="1">
                  <c:v>Code A</c:v>
                </c:pt>
              </c:strCache>
            </c:strRef>
          </c:tx>
          <c:spPr>
            <a:solidFill>
              <a:schemeClr val="accent3"/>
            </a:solidFill>
            <a:ln>
              <a:noFill/>
            </a:ln>
            <a:effectLst/>
            <a:sp3d/>
          </c:spPr>
          <c:invertIfNegative val="0"/>
          <c:cat>
            <c:strRef>
              <c:extLst>
                <c:ext xmlns:c15="http://schemas.microsoft.com/office/drawing/2012/chart" uri="{02D57815-91ED-43cb-92C2-25804820EDAC}">
                  <c15:fullRef>
                    <c15:sqref>'Weekly Quality'!$T$26:$T$34</c15:sqref>
                  </c15:fullRef>
                </c:ext>
              </c:extLst>
              <c:f>'Weekly Quality'!$T$27:$T$34</c:f>
              <c:strCache>
                <c:ptCount val="8"/>
                <c:pt idx="0">
                  <c:v>CIV</c:v>
                </c:pt>
                <c:pt idx="1">
                  <c:v>ARCH</c:v>
                </c:pt>
                <c:pt idx="2">
                  <c:v>Electrical</c:v>
                </c:pt>
                <c:pt idx="3">
                  <c:v>MEP</c:v>
                </c:pt>
                <c:pt idx="4">
                  <c:v>Tel</c:v>
                </c:pt>
                <c:pt idx="5">
                  <c:v>Storm</c:v>
                </c:pt>
                <c:pt idx="6">
                  <c:v>CBC</c:v>
                </c:pt>
                <c:pt idx="7">
                  <c:v>ROD</c:v>
                </c:pt>
              </c:strCache>
            </c:strRef>
          </c:cat>
          <c:val>
            <c:numRef>
              <c:extLst>
                <c:ext xmlns:c15="http://schemas.microsoft.com/office/drawing/2012/chart" uri="{02D57815-91ED-43cb-92C2-25804820EDAC}">
                  <c15:fullRef>
                    <c15:sqref>'Weekly Quality'!$X$26:$X$34</c15:sqref>
                  </c15:fullRef>
                </c:ext>
              </c:extLst>
              <c:f>'Weekly Quality'!$X$27:$X$34</c:f>
              <c:numCache>
                <c:formatCode>0</c:formatCode>
                <c:ptCount val="8"/>
                <c:pt idx="0">
                  <c:v>0</c:v>
                </c:pt>
                <c:pt idx="1">
                  <c:v>0</c:v>
                </c:pt>
                <c:pt idx="2">
                  <c:v>0</c:v>
                </c:pt>
                <c:pt idx="3">
                  <c:v>0</c:v>
                </c:pt>
                <c:pt idx="4">
                  <c:v>0</c:v>
                </c:pt>
                <c:pt idx="5">
                  <c:v>0</c:v>
                </c:pt>
                <c:pt idx="6">
                  <c:v>0</c:v>
                </c:pt>
                <c:pt idx="7">
                  <c:v>9</c:v>
                </c:pt>
              </c:numCache>
            </c:numRef>
          </c:val>
          <c:extLst>
            <c:ext xmlns:c16="http://schemas.microsoft.com/office/drawing/2014/chart" uri="{C3380CC4-5D6E-409C-BE32-E72D297353CC}">
              <c16:uniqueId val="{00000003-67BF-4937-B886-56970E334FD3}"/>
            </c:ext>
          </c:extLst>
        </c:ser>
        <c:ser>
          <c:idx val="3"/>
          <c:order val="4"/>
          <c:tx>
            <c:strRef>
              <c:f>'Weekly Quality'!$Y$24:$Y$25</c:f>
              <c:strCache>
                <c:ptCount val="2"/>
                <c:pt idx="0">
                  <c:v>MRIR </c:v>
                </c:pt>
                <c:pt idx="1">
                  <c:v>Code B</c:v>
                </c:pt>
              </c:strCache>
            </c:strRef>
          </c:tx>
          <c:spPr>
            <a:solidFill>
              <a:schemeClr val="accent4"/>
            </a:solidFill>
            <a:ln>
              <a:noFill/>
            </a:ln>
            <a:effectLst/>
            <a:sp3d/>
          </c:spPr>
          <c:invertIfNegative val="0"/>
          <c:cat>
            <c:strRef>
              <c:extLst>
                <c:ext xmlns:c15="http://schemas.microsoft.com/office/drawing/2012/chart" uri="{02D57815-91ED-43cb-92C2-25804820EDAC}">
                  <c15:fullRef>
                    <c15:sqref>'Weekly Quality'!$T$26:$T$34</c15:sqref>
                  </c15:fullRef>
                </c:ext>
              </c:extLst>
              <c:f>'Weekly Quality'!$T$27:$T$34</c:f>
              <c:strCache>
                <c:ptCount val="8"/>
                <c:pt idx="0">
                  <c:v>CIV</c:v>
                </c:pt>
                <c:pt idx="1">
                  <c:v>ARCH</c:v>
                </c:pt>
                <c:pt idx="2">
                  <c:v>Electrical</c:v>
                </c:pt>
                <c:pt idx="3">
                  <c:v>MEP</c:v>
                </c:pt>
                <c:pt idx="4">
                  <c:v>Tel</c:v>
                </c:pt>
                <c:pt idx="5">
                  <c:v>Storm</c:v>
                </c:pt>
                <c:pt idx="6">
                  <c:v>CBC</c:v>
                </c:pt>
                <c:pt idx="7">
                  <c:v>ROD</c:v>
                </c:pt>
              </c:strCache>
            </c:strRef>
          </c:cat>
          <c:val>
            <c:numRef>
              <c:extLst>
                <c:ext xmlns:c15="http://schemas.microsoft.com/office/drawing/2012/chart" uri="{02D57815-91ED-43cb-92C2-25804820EDAC}">
                  <c15:fullRef>
                    <c15:sqref>'Weekly Quality'!$Y$26:$Y$34</c15:sqref>
                  </c15:fullRef>
                </c:ext>
              </c:extLst>
              <c:f>'Weekly Quality'!$Y$27:$Y$34</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4-67BF-4937-B886-56970E334FD3}"/>
            </c:ext>
          </c:extLst>
        </c:ser>
        <c:ser>
          <c:idx val="5"/>
          <c:order val="5"/>
          <c:tx>
            <c:strRef>
              <c:f>'Weekly Quality'!$Z$24:$Z$25</c:f>
              <c:strCache>
                <c:ptCount val="2"/>
                <c:pt idx="0">
                  <c:v>MRIR </c:v>
                </c:pt>
                <c:pt idx="1">
                  <c:v>Code C/D</c:v>
                </c:pt>
              </c:strCache>
            </c:strRef>
          </c:tx>
          <c:spPr>
            <a:solidFill>
              <a:schemeClr val="accent6"/>
            </a:solidFill>
            <a:ln>
              <a:noFill/>
            </a:ln>
            <a:effectLst/>
            <a:sp3d/>
          </c:spPr>
          <c:invertIfNegative val="0"/>
          <c:cat>
            <c:strRef>
              <c:extLst>
                <c:ext xmlns:c15="http://schemas.microsoft.com/office/drawing/2012/chart" uri="{02D57815-91ED-43cb-92C2-25804820EDAC}">
                  <c15:fullRef>
                    <c15:sqref>'Weekly Quality'!$T$26:$T$34</c15:sqref>
                  </c15:fullRef>
                </c:ext>
              </c:extLst>
              <c:f>'Weekly Quality'!$T$27:$T$34</c:f>
              <c:strCache>
                <c:ptCount val="8"/>
                <c:pt idx="0">
                  <c:v>CIV</c:v>
                </c:pt>
                <c:pt idx="1">
                  <c:v>ARCH</c:v>
                </c:pt>
                <c:pt idx="2">
                  <c:v>Electrical</c:v>
                </c:pt>
                <c:pt idx="3">
                  <c:v>MEP</c:v>
                </c:pt>
                <c:pt idx="4">
                  <c:v>Tel</c:v>
                </c:pt>
                <c:pt idx="5">
                  <c:v>Storm</c:v>
                </c:pt>
                <c:pt idx="6">
                  <c:v>CBC</c:v>
                </c:pt>
                <c:pt idx="7">
                  <c:v>ROD</c:v>
                </c:pt>
              </c:strCache>
            </c:strRef>
          </c:cat>
          <c:val>
            <c:numRef>
              <c:extLst>
                <c:ext xmlns:c15="http://schemas.microsoft.com/office/drawing/2012/chart" uri="{02D57815-91ED-43cb-92C2-25804820EDAC}">
                  <c15:fullRef>
                    <c15:sqref>'Weekly Quality'!$Z$26:$Z$34</c15:sqref>
                  </c15:fullRef>
                </c:ext>
              </c:extLst>
              <c:f>'Weekly Quality'!$Z$27:$Z$34</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5-67BF-4937-B886-56970E334FD3}"/>
            </c:ext>
          </c:extLst>
        </c:ser>
        <c:ser>
          <c:idx val="6"/>
          <c:order val="6"/>
          <c:tx>
            <c:strRef>
              <c:f>'Weekly Quality'!$AA$24:$AA$25</c:f>
              <c:strCache>
                <c:ptCount val="2"/>
                <c:pt idx="0">
                  <c:v>MRIR </c:v>
                </c:pt>
                <c:pt idx="1">
                  <c:v>UR</c:v>
                </c:pt>
              </c:strCache>
            </c:strRef>
          </c:tx>
          <c:spPr>
            <a:solidFill>
              <a:schemeClr val="accent1">
                <a:lumMod val="60000"/>
              </a:schemeClr>
            </a:solidFill>
            <a:ln>
              <a:noFill/>
            </a:ln>
            <a:effectLst/>
            <a:sp3d/>
          </c:spPr>
          <c:invertIfNegative val="0"/>
          <c:cat>
            <c:strRef>
              <c:extLst>
                <c:ext xmlns:c15="http://schemas.microsoft.com/office/drawing/2012/chart" uri="{02D57815-91ED-43cb-92C2-25804820EDAC}">
                  <c15:fullRef>
                    <c15:sqref>'Weekly Quality'!$T$26:$T$34</c15:sqref>
                  </c15:fullRef>
                </c:ext>
              </c:extLst>
              <c:f>'Weekly Quality'!$T$27:$T$34</c:f>
              <c:strCache>
                <c:ptCount val="8"/>
                <c:pt idx="0">
                  <c:v>CIV</c:v>
                </c:pt>
                <c:pt idx="1">
                  <c:v>ARCH</c:v>
                </c:pt>
                <c:pt idx="2">
                  <c:v>Electrical</c:v>
                </c:pt>
                <c:pt idx="3">
                  <c:v>MEP</c:v>
                </c:pt>
                <c:pt idx="4">
                  <c:v>Tel</c:v>
                </c:pt>
                <c:pt idx="5">
                  <c:v>Storm</c:v>
                </c:pt>
                <c:pt idx="6">
                  <c:v>CBC</c:v>
                </c:pt>
                <c:pt idx="7">
                  <c:v>ROD</c:v>
                </c:pt>
              </c:strCache>
            </c:strRef>
          </c:cat>
          <c:val>
            <c:numRef>
              <c:extLst>
                <c:ext xmlns:c15="http://schemas.microsoft.com/office/drawing/2012/chart" uri="{02D57815-91ED-43cb-92C2-25804820EDAC}">
                  <c15:fullRef>
                    <c15:sqref>'Weekly Quality'!$AA$26:$AA$34</c15:sqref>
                  </c15:fullRef>
                </c:ext>
              </c:extLst>
              <c:f>'Weekly Quality'!$AA$27:$AA$34</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6-67BF-4937-B886-56970E334FD3}"/>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e7444506-1508-4baf-bedf-d6af6f059279}"/>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ABD</a:t>
            </a:r>
          </a:p>
        </c:rich>
      </c:tx>
      <c:layout>
        <c:manualLayout>
          <c:xMode val="edge"/>
          <c:yMode val="edge"/>
          <c:x val="0.44244999289618703"/>
          <c:y val="3.04182509505703E-2"/>
        </c:manualLayout>
      </c:layout>
      <c:overlay val="0"/>
      <c:spPr>
        <a:noFill/>
        <a:ln>
          <a:solidFill>
            <a:schemeClr val="bg1"/>
          </a:solid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2"/>
          <c:tx>
            <c:strRef>
              <c:f>'Weekly Quality'!$AG$26</c:f>
              <c:strCache>
                <c:ptCount val="1"/>
                <c:pt idx="0">
                  <c:v>Cumulative</c:v>
                </c:pt>
              </c:strCache>
            </c:strRef>
          </c:tx>
          <c:spPr>
            <a:solidFill>
              <a:schemeClr val="accent2"/>
            </a:solidFill>
            <a:ln>
              <a:noFill/>
            </a:ln>
            <a:effectLst/>
            <a:sp3d/>
          </c:spPr>
          <c:invertIfNegative val="0"/>
          <c:cat>
            <c:strRef>
              <c:f>'Weekly Quality'!$AD$27:$AD$35</c:f>
              <c:strCache>
                <c:ptCount val="9"/>
                <c:pt idx="0">
                  <c:v>CIV</c:v>
                </c:pt>
                <c:pt idx="1">
                  <c:v>ARCH</c:v>
                </c:pt>
                <c:pt idx="2">
                  <c:v>Electrical</c:v>
                </c:pt>
                <c:pt idx="3">
                  <c:v>Mechanical</c:v>
                </c:pt>
                <c:pt idx="4">
                  <c:v>General</c:v>
                </c:pt>
                <c:pt idx="8">
                  <c:v>TOTAL</c:v>
                </c:pt>
              </c:strCache>
            </c:strRef>
          </c:cat>
          <c:val>
            <c:numRef>
              <c:f>'Weekly Quality'!$AG$27:$AG$35</c:f>
              <c:numCache>
                <c:formatCode>0</c:formatCode>
                <c:ptCount val="9"/>
                <c:pt idx="0">
                  <c:v>0</c:v>
                </c:pt>
                <c:pt idx="1">
                  <c:v>0</c:v>
                </c:pt>
                <c:pt idx="2">
                  <c:v>0</c:v>
                </c:pt>
                <c:pt idx="3">
                  <c:v>0</c:v>
                </c:pt>
                <c:pt idx="4">
                  <c:v>0</c:v>
                </c:pt>
              </c:numCache>
            </c:numRef>
          </c:val>
          <c:extLst>
            <c:ext xmlns:c16="http://schemas.microsoft.com/office/drawing/2014/chart" uri="{C3380CC4-5D6E-409C-BE32-E72D297353CC}">
              <c16:uniqueId val="{00000000-32CE-49AE-860A-2B0D2654DF28}"/>
            </c:ext>
          </c:extLst>
        </c:ser>
        <c:ser>
          <c:idx val="2"/>
          <c:order val="3"/>
          <c:tx>
            <c:strRef>
              <c:f>'Weekly Quality'!$AH$25</c:f>
              <c:strCache>
                <c:ptCount val="1"/>
                <c:pt idx="0">
                  <c:v>Code A</c:v>
                </c:pt>
              </c:strCache>
            </c:strRef>
          </c:tx>
          <c:spPr>
            <a:solidFill>
              <a:schemeClr val="accent3"/>
            </a:solidFill>
            <a:ln>
              <a:noFill/>
            </a:ln>
            <a:effectLst/>
            <a:sp3d/>
          </c:spPr>
          <c:invertIfNegative val="0"/>
          <c:cat>
            <c:strRef>
              <c:f>'Weekly Quality'!$AD$27:$AD$35</c:f>
              <c:strCache>
                <c:ptCount val="9"/>
                <c:pt idx="0">
                  <c:v>CIV</c:v>
                </c:pt>
                <c:pt idx="1">
                  <c:v>ARCH</c:v>
                </c:pt>
                <c:pt idx="2">
                  <c:v>Electrical</c:v>
                </c:pt>
                <c:pt idx="3">
                  <c:v>Mechanical</c:v>
                </c:pt>
                <c:pt idx="4">
                  <c:v>General</c:v>
                </c:pt>
                <c:pt idx="8">
                  <c:v>TOTAL</c:v>
                </c:pt>
              </c:strCache>
            </c:strRef>
          </c:cat>
          <c:val>
            <c:numRef>
              <c:f>'Weekly Quality'!$AH$27:$AH$35</c:f>
              <c:numCache>
                <c:formatCode>0</c:formatCode>
                <c:ptCount val="9"/>
                <c:pt idx="0">
                  <c:v>0</c:v>
                </c:pt>
                <c:pt idx="1">
                  <c:v>0</c:v>
                </c:pt>
                <c:pt idx="2">
                  <c:v>0</c:v>
                </c:pt>
                <c:pt idx="3">
                  <c:v>0</c:v>
                </c:pt>
                <c:pt idx="4">
                  <c:v>0</c:v>
                </c:pt>
                <c:pt idx="8">
                  <c:v>0</c:v>
                </c:pt>
              </c:numCache>
            </c:numRef>
          </c:val>
          <c:extLst>
            <c:ext xmlns:c16="http://schemas.microsoft.com/office/drawing/2014/chart" uri="{C3380CC4-5D6E-409C-BE32-E72D297353CC}">
              <c16:uniqueId val="{00000001-32CE-49AE-860A-2B0D2654DF28}"/>
            </c:ext>
          </c:extLst>
        </c:ser>
        <c:ser>
          <c:idx val="3"/>
          <c:order val="4"/>
          <c:tx>
            <c:strRef>
              <c:f>'Weekly Quality'!$AI$25</c:f>
              <c:strCache>
                <c:ptCount val="1"/>
                <c:pt idx="0">
                  <c:v>Code B</c:v>
                </c:pt>
              </c:strCache>
            </c:strRef>
          </c:tx>
          <c:spPr>
            <a:solidFill>
              <a:schemeClr val="accent4"/>
            </a:solidFill>
            <a:ln>
              <a:noFill/>
            </a:ln>
            <a:effectLst/>
            <a:sp3d/>
          </c:spPr>
          <c:invertIfNegative val="0"/>
          <c:cat>
            <c:strRef>
              <c:f>'Weekly Quality'!$AD$27:$AD$35</c:f>
              <c:strCache>
                <c:ptCount val="9"/>
                <c:pt idx="0">
                  <c:v>CIV</c:v>
                </c:pt>
                <c:pt idx="1">
                  <c:v>ARCH</c:v>
                </c:pt>
                <c:pt idx="2">
                  <c:v>Electrical</c:v>
                </c:pt>
                <c:pt idx="3">
                  <c:v>Mechanical</c:v>
                </c:pt>
                <c:pt idx="4">
                  <c:v>General</c:v>
                </c:pt>
                <c:pt idx="8">
                  <c:v>TOTAL</c:v>
                </c:pt>
              </c:strCache>
            </c:strRef>
          </c:cat>
          <c:val>
            <c:numRef>
              <c:f>'Weekly Quality'!$AI$27:$AI$35</c:f>
              <c:numCache>
                <c:formatCode>0</c:formatCode>
                <c:ptCount val="9"/>
                <c:pt idx="0">
                  <c:v>0</c:v>
                </c:pt>
                <c:pt idx="1">
                  <c:v>0</c:v>
                </c:pt>
                <c:pt idx="2">
                  <c:v>0</c:v>
                </c:pt>
                <c:pt idx="3">
                  <c:v>0</c:v>
                </c:pt>
                <c:pt idx="4">
                  <c:v>0</c:v>
                </c:pt>
                <c:pt idx="8">
                  <c:v>0</c:v>
                </c:pt>
              </c:numCache>
            </c:numRef>
          </c:val>
          <c:extLst>
            <c:ext xmlns:c16="http://schemas.microsoft.com/office/drawing/2014/chart" uri="{C3380CC4-5D6E-409C-BE32-E72D297353CC}">
              <c16:uniqueId val="{00000002-32CE-49AE-860A-2B0D2654DF28}"/>
            </c:ext>
          </c:extLst>
        </c:ser>
        <c:ser>
          <c:idx val="5"/>
          <c:order val="5"/>
          <c:tx>
            <c:strRef>
              <c:f>'Weekly Quality'!$AJ$25</c:f>
              <c:strCache>
                <c:ptCount val="1"/>
                <c:pt idx="0">
                  <c:v>Code C/D</c:v>
                </c:pt>
              </c:strCache>
            </c:strRef>
          </c:tx>
          <c:spPr>
            <a:solidFill>
              <a:schemeClr val="accent6"/>
            </a:solidFill>
            <a:ln>
              <a:noFill/>
            </a:ln>
            <a:effectLst/>
            <a:sp3d/>
          </c:spPr>
          <c:invertIfNegative val="0"/>
          <c:cat>
            <c:strRef>
              <c:f>'Weekly Quality'!$AD$27:$AD$35</c:f>
              <c:strCache>
                <c:ptCount val="9"/>
                <c:pt idx="0">
                  <c:v>CIV</c:v>
                </c:pt>
                <c:pt idx="1">
                  <c:v>ARCH</c:v>
                </c:pt>
                <c:pt idx="2">
                  <c:v>Electrical</c:v>
                </c:pt>
                <c:pt idx="3">
                  <c:v>Mechanical</c:v>
                </c:pt>
                <c:pt idx="4">
                  <c:v>General</c:v>
                </c:pt>
                <c:pt idx="8">
                  <c:v>TOTAL</c:v>
                </c:pt>
              </c:strCache>
            </c:strRef>
          </c:cat>
          <c:val>
            <c:numRef>
              <c:f>'Weekly Quality'!$AJ$27:$AJ$35</c:f>
              <c:numCache>
                <c:formatCode>0</c:formatCode>
                <c:ptCount val="9"/>
                <c:pt idx="0">
                  <c:v>0</c:v>
                </c:pt>
                <c:pt idx="1">
                  <c:v>0</c:v>
                </c:pt>
                <c:pt idx="2">
                  <c:v>0</c:v>
                </c:pt>
                <c:pt idx="3">
                  <c:v>0</c:v>
                </c:pt>
                <c:pt idx="4">
                  <c:v>0</c:v>
                </c:pt>
                <c:pt idx="8">
                  <c:v>0</c:v>
                </c:pt>
              </c:numCache>
            </c:numRef>
          </c:val>
          <c:extLst>
            <c:ext xmlns:c16="http://schemas.microsoft.com/office/drawing/2014/chart" uri="{C3380CC4-5D6E-409C-BE32-E72D297353CC}">
              <c16:uniqueId val="{00000003-32CE-49AE-860A-2B0D2654DF28}"/>
            </c:ext>
          </c:extLst>
        </c:ser>
        <c:ser>
          <c:idx val="6"/>
          <c:order val="6"/>
          <c:tx>
            <c:strRef>
              <c:f>'Weekly Quality'!$AK$25</c:f>
              <c:strCache>
                <c:ptCount val="1"/>
                <c:pt idx="0">
                  <c:v>UR</c:v>
                </c:pt>
              </c:strCache>
            </c:strRef>
          </c:tx>
          <c:spPr>
            <a:solidFill>
              <a:schemeClr val="accent1">
                <a:lumMod val="60000"/>
              </a:schemeClr>
            </a:solidFill>
            <a:ln>
              <a:noFill/>
            </a:ln>
            <a:effectLst/>
            <a:sp3d/>
          </c:spPr>
          <c:invertIfNegative val="0"/>
          <c:cat>
            <c:strRef>
              <c:f>'Weekly Quality'!$AD$27:$AD$35</c:f>
              <c:strCache>
                <c:ptCount val="9"/>
                <c:pt idx="0">
                  <c:v>CIV</c:v>
                </c:pt>
                <c:pt idx="1">
                  <c:v>ARCH</c:v>
                </c:pt>
                <c:pt idx="2">
                  <c:v>Electrical</c:v>
                </c:pt>
                <c:pt idx="3">
                  <c:v>Mechanical</c:v>
                </c:pt>
                <c:pt idx="4">
                  <c:v>General</c:v>
                </c:pt>
                <c:pt idx="8">
                  <c:v>TOTAL</c:v>
                </c:pt>
              </c:strCache>
            </c:strRef>
          </c:cat>
          <c:val>
            <c:numRef>
              <c:f>'Weekly Quality'!$AK$27:$AK$35</c:f>
              <c:numCache>
                <c:formatCode>0</c:formatCode>
                <c:ptCount val="9"/>
                <c:pt idx="0">
                  <c:v>0</c:v>
                </c:pt>
                <c:pt idx="1">
                  <c:v>0</c:v>
                </c:pt>
                <c:pt idx="2">
                  <c:v>0</c:v>
                </c:pt>
                <c:pt idx="3">
                  <c:v>0</c:v>
                </c:pt>
                <c:pt idx="4">
                  <c:v>0</c:v>
                </c:pt>
                <c:pt idx="8">
                  <c:v>0</c:v>
                </c:pt>
              </c:numCache>
            </c:numRef>
          </c:val>
          <c:extLst>
            <c:ext xmlns:c16="http://schemas.microsoft.com/office/drawing/2014/chart" uri="{C3380CC4-5D6E-409C-BE32-E72D297353CC}">
              <c16:uniqueId val="{00000004-32CE-49AE-860A-2B0D2654DF28}"/>
            </c:ext>
          </c:extLst>
        </c:ser>
        <c:dLbls>
          <c:showLegendKey val="0"/>
          <c:showVal val="0"/>
          <c:showCatName val="0"/>
          <c:showSerName val="0"/>
          <c:showPercent val="0"/>
          <c:showBubbleSize val="0"/>
        </c:dLbls>
        <c:gapWidth val="150"/>
        <c:axId val="515741896"/>
        <c:axId val="515744848"/>
        <c:extLst>
          <c:ext xmlns:c15="http://schemas.microsoft.com/office/drawing/2012/chart" uri="{02D57815-91ED-43cb-92C2-25804820EDAC}">
            <c15:filteredBarSeries>
              <c15:ser>
                <c:idx val="4"/>
                <c:order val="0"/>
                <c:tx>
                  <c:strRef>
                    <c:extLst>
                      <c:ext uri="{02D57815-91ED-43cb-92C2-25804820EDAC}">
                        <c15:formulaRef>
                          <c15:sqref>'Weekly Quality'!$AE$26</c15:sqref>
                        </c15:formulaRef>
                      </c:ext>
                    </c:extLst>
                    <c:strCache>
                      <c:ptCount val="1"/>
                      <c:pt idx="0">
                        <c:v>Previous</c:v>
                      </c:pt>
                    </c:strCache>
                  </c:strRef>
                </c:tx>
                <c:spPr>
                  <a:solidFill>
                    <a:schemeClr val="accent5"/>
                  </a:solidFill>
                  <a:ln>
                    <a:noFill/>
                  </a:ln>
                  <a:effectLst/>
                  <a:sp3d/>
                </c:spPr>
                <c:invertIfNegative val="0"/>
                <c:cat>
                  <c:strRef>
                    <c:extLst>
                      <c:ext uri="{02D57815-91ED-43cb-92C2-25804820EDAC}">
                        <c15:formulaRef>
                          <c15:sqref>'Weekly Quality'!$AD$27:$AD$35</c15:sqref>
                        </c15:formulaRef>
                      </c:ext>
                    </c:extLst>
                    <c:strCache>
                      <c:ptCount val="9"/>
                      <c:pt idx="0">
                        <c:v>CIV</c:v>
                      </c:pt>
                      <c:pt idx="1">
                        <c:v>ARCH</c:v>
                      </c:pt>
                      <c:pt idx="2">
                        <c:v>Electrical</c:v>
                      </c:pt>
                      <c:pt idx="3">
                        <c:v>Mechanical</c:v>
                      </c:pt>
                      <c:pt idx="4">
                        <c:v>General</c:v>
                      </c:pt>
                      <c:pt idx="8">
                        <c:v>TOTAL</c:v>
                      </c:pt>
                    </c:strCache>
                  </c:strRef>
                </c:cat>
                <c:val>
                  <c:numRef>
                    <c:extLst>
                      <c:ext uri="{02D57815-91ED-43cb-92C2-25804820EDAC}">
                        <c15:formulaRef>
                          <c15:sqref>'Weekly Quality'!$AE$27:$AE$35</c15:sqref>
                        </c15:formulaRef>
                      </c:ext>
                    </c:extLst>
                    <c:numCache>
                      <c:formatCode>General</c:formatCode>
                      <c:ptCount val="9"/>
                    </c:numCache>
                  </c:numRef>
                </c:val>
                <c:extLst>
                  <c:ext xmlns:c16="http://schemas.microsoft.com/office/drawing/2014/chart" uri="{C3380CC4-5D6E-409C-BE32-E72D297353CC}">
                    <c16:uniqueId val="{00000005-32CE-49AE-860A-2B0D2654DF28}"/>
                  </c:ext>
                </c:extLst>
              </c15:ser>
            </c15:filteredBarSeries>
            <c15:filteredBarSeries>
              <c15:ser>
                <c:idx val="0"/>
                <c:order val="1"/>
                <c:tx>
                  <c:strRef>
                    <c:extLst xmlns:c15="http://schemas.microsoft.com/office/drawing/2012/chart">
                      <c:ext xmlns:c15="http://schemas.microsoft.com/office/drawing/2012/chart" uri="{02D57815-91ED-43cb-92C2-25804820EDAC}">
                        <c15:formulaRef>
                          <c15:sqref>'Weekly Quality'!$AF$26</c15:sqref>
                        </c15:formulaRef>
                      </c:ext>
                    </c:extLst>
                    <c:strCache>
                      <c:ptCount val="1"/>
                      <c:pt idx="0">
                        <c:v>Current </c:v>
                      </c:pt>
                    </c:strCache>
                  </c:strRef>
                </c:tx>
                <c:spPr>
                  <a:solidFill>
                    <a:schemeClr val="accent1"/>
                  </a:solidFill>
                  <a:ln>
                    <a:noFill/>
                  </a:ln>
                  <a:effectLst/>
                  <a:sp3d/>
                </c:spPr>
                <c:invertIfNegative val="0"/>
                <c:cat>
                  <c:strRef>
                    <c:extLst xmlns:c15="http://schemas.microsoft.com/office/drawing/2012/chart">
                      <c:ext xmlns:c15="http://schemas.microsoft.com/office/drawing/2012/chart" uri="{02D57815-91ED-43cb-92C2-25804820EDAC}">
                        <c15:formulaRef>
                          <c15:sqref>'Weekly Quality'!$AD$27:$AD$35</c15:sqref>
                        </c15:formulaRef>
                      </c:ext>
                    </c:extLst>
                    <c:strCache>
                      <c:ptCount val="9"/>
                      <c:pt idx="0">
                        <c:v>CIV</c:v>
                      </c:pt>
                      <c:pt idx="1">
                        <c:v>ARCH</c:v>
                      </c:pt>
                      <c:pt idx="2">
                        <c:v>Electrical</c:v>
                      </c:pt>
                      <c:pt idx="3">
                        <c:v>Mechanical</c:v>
                      </c:pt>
                      <c:pt idx="4">
                        <c:v>General</c:v>
                      </c:pt>
                      <c:pt idx="8">
                        <c:v>TOTAL</c:v>
                      </c:pt>
                    </c:strCache>
                  </c:strRef>
                </c:cat>
                <c:val>
                  <c:numRef>
                    <c:extLst xmlns:c15="http://schemas.microsoft.com/office/drawing/2012/chart">
                      <c:ext xmlns:c15="http://schemas.microsoft.com/office/drawing/2012/chart" uri="{02D57815-91ED-43cb-92C2-25804820EDAC}">
                        <c15:formulaRef>
                          <c15:sqref>'Weekly Quality'!$AF$27:$AF$35</c15:sqref>
                        </c15:formulaRef>
                      </c:ext>
                    </c:extLst>
                    <c:numCache>
                      <c:formatCode>0</c:formatCode>
                      <c:ptCount val="9"/>
                      <c:pt idx="0">
                        <c:v>0</c:v>
                      </c:pt>
                      <c:pt idx="1">
                        <c:v>0</c:v>
                      </c:pt>
                      <c:pt idx="2" formatCode="General">
                        <c:v>0</c:v>
                      </c:pt>
                      <c:pt idx="3" formatCode="General">
                        <c:v>0</c:v>
                      </c:pt>
                      <c:pt idx="4" formatCode="General">
                        <c:v>0</c:v>
                      </c:pt>
                      <c:pt idx="8">
                        <c:v>0</c:v>
                      </c:pt>
                    </c:numCache>
                  </c:numRef>
                </c:val>
                <c:extLst xmlns:c15="http://schemas.microsoft.com/office/drawing/2012/chart">
                  <c:ext xmlns:c16="http://schemas.microsoft.com/office/drawing/2014/chart" uri="{C3380CC4-5D6E-409C-BE32-E72D297353CC}">
                    <c16:uniqueId val="{00000006-32CE-49AE-860A-2B0D2654DF28}"/>
                  </c:ext>
                </c:extLst>
              </c15:ser>
            </c15:filteredBarSeries>
          </c:ext>
        </c:extLst>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dd893900-f624-4f18-90e2-668548aaaee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ITP</a:t>
            </a:r>
          </a:p>
        </c:rich>
      </c:tx>
      <c:layout>
        <c:manualLayout>
          <c:xMode val="edge"/>
          <c:yMode val="edge"/>
          <c:x val="0.44244999289618703"/>
          <c:y val="3.04182509505703E-2"/>
        </c:manualLayout>
      </c:layout>
      <c:overlay val="0"/>
      <c:spPr>
        <a:noFill/>
        <a:ln>
          <a:solidFill>
            <a:schemeClr val="bg1"/>
          </a:solid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0"/>
          <c:tx>
            <c:strRef>
              <c:f>'Weekly Quality'!$AO$5:$AO$6</c:f>
              <c:strCache>
                <c:ptCount val="2"/>
                <c:pt idx="0">
                  <c:v>Received</c:v>
                </c:pt>
                <c:pt idx="1">
                  <c:v>Previous</c:v>
                </c:pt>
              </c:strCache>
            </c:strRef>
          </c:tx>
          <c:spPr>
            <a:solidFill>
              <a:schemeClr val="accent5"/>
            </a:solidFill>
            <a:ln>
              <a:noFill/>
            </a:ln>
            <a:effectLst/>
            <a:sp3d/>
          </c:spPr>
          <c:invertIfNegative val="0"/>
          <c:cat>
            <c:strRef>
              <c:f>'Weekly Quality'!$AN$7:$AN$11</c:f>
              <c:strCache>
                <c:ptCount val="5"/>
                <c:pt idx="0">
                  <c:v>CIVIL</c:v>
                </c:pt>
                <c:pt idx="1">
                  <c:v>MEP</c:v>
                </c:pt>
                <c:pt idx="2">
                  <c:v>ELECTRICAL</c:v>
                </c:pt>
                <c:pt idx="3">
                  <c:v>ROD</c:v>
                </c:pt>
                <c:pt idx="4">
                  <c:v>TEL</c:v>
                </c:pt>
              </c:strCache>
            </c:strRef>
          </c:cat>
          <c:val>
            <c:numRef>
              <c:f>'Weekly Quality'!$AO$7:$AO$11</c:f>
              <c:numCache>
                <c:formatCode>General</c:formatCode>
                <c:ptCount val="5"/>
              </c:numCache>
            </c:numRef>
          </c:val>
          <c:extLst>
            <c:ext xmlns:c16="http://schemas.microsoft.com/office/drawing/2014/chart" uri="{C3380CC4-5D6E-409C-BE32-E72D297353CC}">
              <c16:uniqueId val="{00000000-3C6D-4E73-B6FB-E40EBEAA6747}"/>
            </c:ext>
          </c:extLst>
        </c:ser>
        <c:ser>
          <c:idx val="0"/>
          <c:order val="1"/>
          <c:tx>
            <c:strRef>
              <c:f>'Weekly Quality'!$AP$5:$AP$6</c:f>
              <c:strCache>
                <c:ptCount val="2"/>
                <c:pt idx="0">
                  <c:v>Received</c:v>
                </c:pt>
                <c:pt idx="1">
                  <c:v>Current </c:v>
                </c:pt>
              </c:strCache>
            </c:strRef>
          </c:tx>
          <c:spPr>
            <a:solidFill>
              <a:schemeClr val="accent1"/>
            </a:solidFill>
            <a:ln>
              <a:noFill/>
            </a:ln>
            <a:effectLst/>
            <a:sp3d/>
          </c:spPr>
          <c:invertIfNegative val="0"/>
          <c:cat>
            <c:strRef>
              <c:f>'Weekly Quality'!$AN$7:$AN$11</c:f>
              <c:strCache>
                <c:ptCount val="5"/>
                <c:pt idx="0">
                  <c:v>CIVIL</c:v>
                </c:pt>
                <c:pt idx="1">
                  <c:v>MEP</c:v>
                </c:pt>
                <c:pt idx="2">
                  <c:v>ELECTRICAL</c:v>
                </c:pt>
                <c:pt idx="3">
                  <c:v>ROD</c:v>
                </c:pt>
                <c:pt idx="4">
                  <c:v>TEL</c:v>
                </c:pt>
              </c:strCache>
            </c:strRef>
          </c:cat>
          <c:val>
            <c:numRef>
              <c:f>'Weekly Quality'!$AP$7:$AP$11</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1-3C6D-4E73-B6FB-E40EBEAA6747}"/>
            </c:ext>
          </c:extLst>
        </c:ser>
        <c:ser>
          <c:idx val="1"/>
          <c:order val="2"/>
          <c:tx>
            <c:strRef>
              <c:f>'Weekly Quality'!$AQ$5:$AQ$6</c:f>
              <c:strCache>
                <c:ptCount val="2"/>
                <c:pt idx="0">
                  <c:v>Received</c:v>
                </c:pt>
                <c:pt idx="1">
                  <c:v>Cumulative</c:v>
                </c:pt>
              </c:strCache>
            </c:strRef>
          </c:tx>
          <c:spPr>
            <a:solidFill>
              <a:schemeClr val="accent2"/>
            </a:solidFill>
            <a:ln>
              <a:noFill/>
            </a:ln>
            <a:effectLst/>
            <a:sp3d/>
          </c:spPr>
          <c:invertIfNegative val="0"/>
          <c:cat>
            <c:strRef>
              <c:f>'Weekly Quality'!$AN$7:$AN$11</c:f>
              <c:strCache>
                <c:ptCount val="5"/>
                <c:pt idx="0">
                  <c:v>CIVIL</c:v>
                </c:pt>
                <c:pt idx="1">
                  <c:v>MEP</c:v>
                </c:pt>
                <c:pt idx="2">
                  <c:v>ELECTRICAL</c:v>
                </c:pt>
                <c:pt idx="3">
                  <c:v>ROD</c:v>
                </c:pt>
                <c:pt idx="4">
                  <c:v>TEL</c:v>
                </c:pt>
              </c:strCache>
            </c:strRef>
          </c:cat>
          <c:val>
            <c:numRef>
              <c:f>'Weekly Quality'!$AQ$7:$AQ$11</c:f>
              <c:numCache>
                <c:formatCode>General</c:formatCode>
                <c:ptCount val="5"/>
              </c:numCache>
            </c:numRef>
          </c:val>
          <c:extLst>
            <c:ext xmlns:c16="http://schemas.microsoft.com/office/drawing/2014/chart" uri="{C3380CC4-5D6E-409C-BE32-E72D297353CC}">
              <c16:uniqueId val="{00000002-3C6D-4E73-B6FB-E40EBEAA6747}"/>
            </c:ext>
          </c:extLst>
        </c:ser>
        <c:ser>
          <c:idx val="2"/>
          <c:order val="3"/>
          <c:tx>
            <c:strRef>
              <c:f>'Weekly Quality'!$AR$5:$AR$6</c:f>
              <c:strCache>
                <c:ptCount val="2"/>
                <c:pt idx="0">
                  <c:v>Code A</c:v>
                </c:pt>
              </c:strCache>
            </c:strRef>
          </c:tx>
          <c:spPr>
            <a:solidFill>
              <a:schemeClr val="accent3"/>
            </a:solidFill>
            <a:ln>
              <a:noFill/>
            </a:ln>
            <a:effectLst/>
            <a:sp3d/>
          </c:spPr>
          <c:invertIfNegative val="0"/>
          <c:cat>
            <c:strRef>
              <c:f>'Weekly Quality'!$AN$7:$AN$11</c:f>
              <c:strCache>
                <c:ptCount val="5"/>
                <c:pt idx="0">
                  <c:v>CIVIL</c:v>
                </c:pt>
                <c:pt idx="1">
                  <c:v>MEP</c:v>
                </c:pt>
                <c:pt idx="2">
                  <c:v>ELECTRICAL</c:v>
                </c:pt>
                <c:pt idx="3">
                  <c:v>ROD</c:v>
                </c:pt>
                <c:pt idx="4">
                  <c:v>TEL</c:v>
                </c:pt>
              </c:strCache>
            </c:strRef>
          </c:cat>
          <c:val>
            <c:numRef>
              <c:f>'Weekly Quality'!$AR$7:$AR$11</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3-3C6D-4E73-B6FB-E40EBEAA6747}"/>
            </c:ext>
          </c:extLst>
        </c:ser>
        <c:ser>
          <c:idx val="3"/>
          <c:order val="4"/>
          <c:tx>
            <c:strRef>
              <c:f>'Weekly Quality'!$AS$5:$AS$6</c:f>
              <c:strCache>
                <c:ptCount val="2"/>
                <c:pt idx="0">
                  <c:v>Code B</c:v>
                </c:pt>
              </c:strCache>
            </c:strRef>
          </c:tx>
          <c:spPr>
            <a:solidFill>
              <a:schemeClr val="accent4"/>
            </a:solidFill>
            <a:ln>
              <a:noFill/>
            </a:ln>
            <a:effectLst/>
            <a:sp3d/>
          </c:spPr>
          <c:invertIfNegative val="0"/>
          <c:cat>
            <c:strRef>
              <c:f>'Weekly Quality'!$AN$7:$AN$11</c:f>
              <c:strCache>
                <c:ptCount val="5"/>
                <c:pt idx="0">
                  <c:v>CIVIL</c:v>
                </c:pt>
                <c:pt idx="1">
                  <c:v>MEP</c:v>
                </c:pt>
                <c:pt idx="2">
                  <c:v>ELECTRICAL</c:v>
                </c:pt>
                <c:pt idx="3">
                  <c:v>ROD</c:v>
                </c:pt>
                <c:pt idx="4">
                  <c:v>TEL</c:v>
                </c:pt>
              </c:strCache>
            </c:strRef>
          </c:cat>
          <c:val>
            <c:numRef>
              <c:f>'Weekly Quality'!$AS$7:$AS$11</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4-3C6D-4E73-B6FB-E40EBEAA6747}"/>
            </c:ext>
          </c:extLst>
        </c:ser>
        <c:ser>
          <c:idx val="5"/>
          <c:order val="5"/>
          <c:tx>
            <c:strRef>
              <c:f>'Weekly Quality'!$AT$5:$AT$6</c:f>
              <c:strCache>
                <c:ptCount val="2"/>
                <c:pt idx="0">
                  <c:v>Code C/D</c:v>
                </c:pt>
              </c:strCache>
            </c:strRef>
          </c:tx>
          <c:spPr>
            <a:solidFill>
              <a:schemeClr val="accent6"/>
            </a:solidFill>
            <a:ln>
              <a:noFill/>
            </a:ln>
            <a:effectLst/>
            <a:sp3d/>
          </c:spPr>
          <c:invertIfNegative val="0"/>
          <c:cat>
            <c:strRef>
              <c:f>'Weekly Quality'!$AN$7:$AN$11</c:f>
              <c:strCache>
                <c:ptCount val="5"/>
                <c:pt idx="0">
                  <c:v>CIVIL</c:v>
                </c:pt>
                <c:pt idx="1">
                  <c:v>MEP</c:v>
                </c:pt>
                <c:pt idx="2">
                  <c:v>ELECTRICAL</c:v>
                </c:pt>
                <c:pt idx="3">
                  <c:v>ROD</c:v>
                </c:pt>
                <c:pt idx="4">
                  <c:v>TEL</c:v>
                </c:pt>
              </c:strCache>
            </c:strRef>
          </c:cat>
          <c:val>
            <c:numRef>
              <c:f>'Weekly Quality'!$AT$7:$AT$11</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5-3C6D-4E73-B6FB-E40EBEAA6747}"/>
            </c:ext>
          </c:extLst>
        </c:ser>
        <c:ser>
          <c:idx val="6"/>
          <c:order val="6"/>
          <c:tx>
            <c:strRef>
              <c:f>'Weekly Quality'!$AU$5:$AU$6</c:f>
              <c:strCache>
                <c:ptCount val="2"/>
                <c:pt idx="0">
                  <c:v>UR</c:v>
                </c:pt>
              </c:strCache>
            </c:strRef>
          </c:tx>
          <c:spPr>
            <a:solidFill>
              <a:schemeClr val="accent1">
                <a:lumMod val="60000"/>
              </a:schemeClr>
            </a:solidFill>
            <a:ln>
              <a:noFill/>
            </a:ln>
            <a:effectLst/>
            <a:sp3d/>
          </c:spPr>
          <c:invertIfNegative val="0"/>
          <c:cat>
            <c:strRef>
              <c:f>'Weekly Quality'!$AN$7:$AN$11</c:f>
              <c:strCache>
                <c:ptCount val="5"/>
                <c:pt idx="0">
                  <c:v>CIVIL</c:v>
                </c:pt>
                <c:pt idx="1">
                  <c:v>MEP</c:v>
                </c:pt>
                <c:pt idx="2">
                  <c:v>ELECTRICAL</c:v>
                </c:pt>
                <c:pt idx="3">
                  <c:v>ROD</c:v>
                </c:pt>
                <c:pt idx="4">
                  <c:v>TEL</c:v>
                </c:pt>
              </c:strCache>
            </c:strRef>
          </c:cat>
          <c:val>
            <c:numRef>
              <c:f>'Weekly Quality'!$AU$7:$AU$11</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6-3C6D-4E73-B6FB-E40EBEAA6747}"/>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6bce548c-f9cb-4bef-90ed-448ebfee1f85}"/>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a:pPr>
      <a:endParaRPr lang="en-US"/>
    </a:p>
  </c:txPr>
  <c:printSettings>
    <c:headerFooter/>
    <c:pageMargins b="0.75" l="0.7" r="0.7" t="0.75" header="0.3" footer="0.3"/>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MIR</a:t>
            </a:r>
          </a:p>
        </c:rich>
      </c:tx>
      <c:layout>
        <c:manualLayout>
          <c:xMode val="edge"/>
          <c:yMode val="edge"/>
          <c:x val="0.40836920870240201"/>
          <c:y val="3.0418157655828601E-2"/>
        </c:manualLayout>
      </c:layout>
      <c:overlay val="0"/>
      <c:spPr>
        <a:noFill/>
        <a:ln>
          <a:solidFill>
            <a:schemeClr val="bg1"/>
          </a:solid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0"/>
          <c:tx>
            <c:strRef>
              <c:f>'Weekly Quality'!$AO$25:$AO$26</c:f>
              <c:strCache>
                <c:ptCount val="2"/>
                <c:pt idx="0">
                  <c:v>Received</c:v>
                </c:pt>
                <c:pt idx="1">
                  <c:v>Previous</c:v>
                </c:pt>
              </c:strCache>
            </c:strRef>
          </c:tx>
          <c:spPr>
            <a:solidFill>
              <a:schemeClr val="accent5"/>
            </a:solidFill>
            <a:ln>
              <a:noFill/>
            </a:ln>
            <a:effectLst/>
            <a:sp3d/>
          </c:spPr>
          <c:invertIfNegative val="0"/>
          <c:cat>
            <c:strRef>
              <c:f>'Weekly Quality'!$AN$27:$AN$33</c:f>
              <c:strCache>
                <c:ptCount val="7"/>
                <c:pt idx="0">
                  <c:v>CIV/ROD</c:v>
                </c:pt>
                <c:pt idx="1">
                  <c:v>ARCH</c:v>
                </c:pt>
                <c:pt idx="2">
                  <c:v>Electrical</c:v>
                </c:pt>
                <c:pt idx="3">
                  <c:v>Mechanical</c:v>
                </c:pt>
                <c:pt idx="4">
                  <c:v>Telecom</c:v>
                </c:pt>
                <c:pt idx="5">
                  <c:v>Storm</c:v>
                </c:pt>
                <c:pt idx="6">
                  <c:v>General</c:v>
                </c:pt>
              </c:strCache>
            </c:strRef>
          </c:cat>
          <c:val>
            <c:numRef>
              <c:f>'Weekly Quality'!$AO$27:$AO$33</c:f>
              <c:numCache>
                <c:formatCode>General</c:formatCode>
                <c:ptCount val="7"/>
              </c:numCache>
            </c:numRef>
          </c:val>
          <c:extLst>
            <c:ext xmlns:c16="http://schemas.microsoft.com/office/drawing/2014/chart" uri="{C3380CC4-5D6E-409C-BE32-E72D297353CC}">
              <c16:uniqueId val="{00000000-9310-453E-87D3-72E6817B3B8B}"/>
            </c:ext>
          </c:extLst>
        </c:ser>
        <c:ser>
          <c:idx val="0"/>
          <c:order val="1"/>
          <c:tx>
            <c:strRef>
              <c:f>'Weekly Quality'!$AP$25:$AP$26</c:f>
              <c:strCache>
                <c:ptCount val="2"/>
                <c:pt idx="0">
                  <c:v>Received</c:v>
                </c:pt>
                <c:pt idx="1">
                  <c:v>Current </c:v>
                </c:pt>
              </c:strCache>
            </c:strRef>
          </c:tx>
          <c:spPr>
            <a:solidFill>
              <a:schemeClr val="accent1"/>
            </a:solidFill>
            <a:ln>
              <a:noFill/>
            </a:ln>
            <a:effectLst/>
            <a:sp3d/>
          </c:spPr>
          <c:invertIfNegative val="0"/>
          <c:cat>
            <c:strRef>
              <c:f>'Weekly Quality'!$AN$27:$AN$33</c:f>
              <c:strCache>
                <c:ptCount val="7"/>
                <c:pt idx="0">
                  <c:v>CIV/ROD</c:v>
                </c:pt>
                <c:pt idx="1">
                  <c:v>ARCH</c:v>
                </c:pt>
                <c:pt idx="2">
                  <c:v>Electrical</c:v>
                </c:pt>
                <c:pt idx="3">
                  <c:v>Mechanical</c:v>
                </c:pt>
                <c:pt idx="4">
                  <c:v>Telecom</c:v>
                </c:pt>
                <c:pt idx="5">
                  <c:v>Storm</c:v>
                </c:pt>
                <c:pt idx="6">
                  <c:v>General</c:v>
                </c:pt>
              </c:strCache>
            </c:strRef>
          </c:cat>
          <c:val>
            <c:numRef>
              <c:f>'Weekly Quality'!$AP$27:$AP$33</c:f>
              <c:numCache>
                <c:formatCode>General</c:formatCode>
                <c:ptCount val="7"/>
                <c:pt idx="0">
                  <c:v>2</c:v>
                </c:pt>
                <c:pt idx="1">
                  <c:v>0</c:v>
                </c:pt>
                <c:pt idx="2">
                  <c:v>2</c:v>
                </c:pt>
                <c:pt idx="3">
                  <c:v>4</c:v>
                </c:pt>
                <c:pt idx="4">
                  <c:v>0</c:v>
                </c:pt>
                <c:pt idx="5">
                  <c:v>0</c:v>
                </c:pt>
                <c:pt idx="6">
                  <c:v>0</c:v>
                </c:pt>
              </c:numCache>
            </c:numRef>
          </c:val>
          <c:extLst>
            <c:ext xmlns:c16="http://schemas.microsoft.com/office/drawing/2014/chart" uri="{C3380CC4-5D6E-409C-BE32-E72D297353CC}">
              <c16:uniqueId val="{00000001-9310-453E-87D3-72E6817B3B8B}"/>
            </c:ext>
          </c:extLst>
        </c:ser>
        <c:ser>
          <c:idx val="1"/>
          <c:order val="2"/>
          <c:tx>
            <c:strRef>
              <c:f>'Weekly Quality'!$AQ$25:$AQ$26</c:f>
              <c:strCache>
                <c:ptCount val="2"/>
                <c:pt idx="0">
                  <c:v>Received</c:v>
                </c:pt>
                <c:pt idx="1">
                  <c:v>Cumulative</c:v>
                </c:pt>
              </c:strCache>
            </c:strRef>
          </c:tx>
          <c:spPr>
            <a:solidFill>
              <a:schemeClr val="accent2"/>
            </a:solidFill>
            <a:ln>
              <a:noFill/>
            </a:ln>
            <a:effectLst/>
            <a:sp3d/>
          </c:spPr>
          <c:invertIfNegative val="0"/>
          <c:cat>
            <c:strRef>
              <c:f>'Weekly Quality'!$AN$27:$AN$33</c:f>
              <c:strCache>
                <c:ptCount val="7"/>
                <c:pt idx="0">
                  <c:v>CIV/ROD</c:v>
                </c:pt>
                <c:pt idx="1">
                  <c:v>ARCH</c:v>
                </c:pt>
                <c:pt idx="2">
                  <c:v>Electrical</c:v>
                </c:pt>
                <c:pt idx="3">
                  <c:v>Mechanical</c:v>
                </c:pt>
                <c:pt idx="4">
                  <c:v>Telecom</c:v>
                </c:pt>
                <c:pt idx="5">
                  <c:v>Storm</c:v>
                </c:pt>
                <c:pt idx="6">
                  <c:v>General</c:v>
                </c:pt>
              </c:strCache>
            </c:strRef>
          </c:cat>
          <c:val>
            <c:numRef>
              <c:f>'Weekly Quality'!$AQ$27:$AQ$33</c:f>
              <c:numCache>
                <c:formatCode>General</c:formatCode>
                <c:ptCount val="7"/>
              </c:numCache>
            </c:numRef>
          </c:val>
          <c:extLst>
            <c:ext xmlns:c16="http://schemas.microsoft.com/office/drawing/2014/chart" uri="{C3380CC4-5D6E-409C-BE32-E72D297353CC}">
              <c16:uniqueId val="{00000002-9310-453E-87D3-72E6817B3B8B}"/>
            </c:ext>
          </c:extLst>
        </c:ser>
        <c:ser>
          <c:idx val="2"/>
          <c:order val="3"/>
          <c:tx>
            <c:strRef>
              <c:f>'Weekly Quality'!$AR$25:$AR$26</c:f>
              <c:strCache>
                <c:ptCount val="2"/>
                <c:pt idx="0">
                  <c:v>Code A</c:v>
                </c:pt>
              </c:strCache>
            </c:strRef>
          </c:tx>
          <c:spPr>
            <a:solidFill>
              <a:schemeClr val="accent3"/>
            </a:solidFill>
            <a:ln>
              <a:noFill/>
            </a:ln>
            <a:effectLst/>
            <a:sp3d/>
          </c:spPr>
          <c:invertIfNegative val="0"/>
          <c:cat>
            <c:strRef>
              <c:f>'Weekly Quality'!$AN$27:$AN$33</c:f>
              <c:strCache>
                <c:ptCount val="7"/>
                <c:pt idx="0">
                  <c:v>CIV/ROD</c:v>
                </c:pt>
                <c:pt idx="1">
                  <c:v>ARCH</c:v>
                </c:pt>
                <c:pt idx="2">
                  <c:v>Electrical</c:v>
                </c:pt>
                <c:pt idx="3">
                  <c:v>Mechanical</c:v>
                </c:pt>
                <c:pt idx="4">
                  <c:v>Telecom</c:v>
                </c:pt>
                <c:pt idx="5">
                  <c:v>Storm</c:v>
                </c:pt>
                <c:pt idx="6">
                  <c:v>General</c:v>
                </c:pt>
              </c:strCache>
            </c:strRef>
          </c:cat>
          <c:val>
            <c:numRef>
              <c:f>'Weekly Quality'!$AR$27:$AR$33</c:f>
              <c:numCache>
                <c:formatCode>General</c:formatCode>
                <c:ptCount val="7"/>
                <c:pt idx="0">
                  <c:v>2</c:v>
                </c:pt>
                <c:pt idx="1">
                  <c:v>0</c:v>
                </c:pt>
                <c:pt idx="2">
                  <c:v>1</c:v>
                </c:pt>
                <c:pt idx="3">
                  <c:v>4</c:v>
                </c:pt>
                <c:pt idx="4">
                  <c:v>0</c:v>
                </c:pt>
                <c:pt idx="5">
                  <c:v>0</c:v>
                </c:pt>
                <c:pt idx="6">
                  <c:v>0</c:v>
                </c:pt>
              </c:numCache>
            </c:numRef>
          </c:val>
          <c:extLst>
            <c:ext xmlns:c16="http://schemas.microsoft.com/office/drawing/2014/chart" uri="{C3380CC4-5D6E-409C-BE32-E72D297353CC}">
              <c16:uniqueId val="{00000003-9310-453E-87D3-72E6817B3B8B}"/>
            </c:ext>
          </c:extLst>
        </c:ser>
        <c:ser>
          <c:idx val="3"/>
          <c:order val="4"/>
          <c:tx>
            <c:strRef>
              <c:f>'Weekly Quality'!$AS$25:$AS$26</c:f>
              <c:strCache>
                <c:ptCount val="2"/>
                <c:pt idx="0">
                  <c:v>Code B</c:v>
                </c:pt>
              </c:strCache>
            </c:strRef>
          </c:tx>
          <c:spPr>
            <a:solidFill>
              <a:schemeClr val="accent4"/>
            </a:solidFill>
            <a:ln>
              <a:noFill/>
            </a:ln>
            <a:effectLst/>
            <a:sp3d/>
          </c:spPr>
          <c:invertIfNegative val="0"/>
          <c:cat>
            <c:strRef>
              <c:f>'Weekly Quality'!$AN$27:$AN$33</c:f>
              <c:strCache>
                <c:ptCount val="7"/>
                <c:pt idx="0">
                  <c:v>CIV/ROD</c:v>
                </c:pt>
                <c:pt idx="1">
                  <c:v>ARCH</c:v>
                </c:pt>
                <c:pt idx="2">
                  <c:v>Electrical</c:v>
                </c:pt>
                <c:pt idx="3">
                  <c:v>Mechanical</c:v>
                </c:pt>
                <c:pt idx="4">
                  <c:v>Telecom</c:v>
                </c:pt>
                <c:pt idx="5">
                  <c:v>Storm</c:v>
                </c:pt>
                <c:pt idx="6">
                  <c:v>General</c:v>
                </c:pt>
              </c:strCache>
            </c:strRef>
          </c:cat>
          <c:val>
            <c:numRef>
              <c:f>'Weekly Quality'!$AS$27:$AS$33</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4-9310-453E-87D3-72E6817B3B8B}"/>
            </c:ext>
          </c:extLst>
        </c:ser>
        <c:ser>
          <c:idx val="5"/>
          <c:order val="5"/>
          <c:tx>
            <c:strRef>
              <c:f>'Weekly Quality'!$AT$25:$AT$26</c:f>
              <c:strCache>
                <c:ptCount val="2"/>
                <c:pt idx="0">
                  <c:v>Code C/D</c:v>
                </c:pt>
              </c:strCache>
            </c:strRef>
          </c:tx>
          <c:spPr>
            <a:solidFill>
              <a:schemeClr val="accent6"/>
            </a:solidFill>
            <a:ln>
              <a:noFill/>
            </a:ln>
            <a:effectLst/>
            <a:sp3d/>
          </c:spPr>
          <c:invertIfNegative val="0"/>
          <c:cat>
            <c:strRef>
              <c:f>'Weekly Quality'!$AN$27:$AN$33</c:f>
              <c:strCache>
                <c:ptCount val="7"/>
                <c:pt idx="0">
                  <c:v>CIV/ROD</c:v>
                </c:pt>
                <c:pt idx="1">
                  <c:v>ARCH</c:v>
                </c:pt>
                <c:pt idx="2">
                  <c:v>Electrical</c:v>
                </c:pt>
                <c:pt idx="3">
                  <c:v>Mechanical</c:v>
                </c:pt>
                <c:pt idx="4">
                  <c:v>Telecom</c:v>
                </c:pt>
                <c:pt idx="5">
                  <c:v>Storm</c:v>
                </c:pt>
                <c:pt idx="6">
                  <c:v>General</c:v>
                </c:pt>
              </c:strCache>
            </c:strRef>
          </c:cat>
          <c:val>
            <c:numRef>
              <c:f>'Weekly Quality'!$AT$27:$AT$33</c:f>
              <c:numCache>
                <c:formatCode>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5-9310-453E-87D3-72E6817B3B8B}"/>
            </c:ext>
          </c:extLst>
        </c:ser>
        <c:ser>
          <c:idx val="6"/>
          <c:order val="6"/>
          <c:tx>
            <c:strRef>
              <c:f>'Weekly Quality'!$AU$25:$AU$26</c:f>
              <c:strCache>
                <c:ptCount val="2"/>
                <c:pt idx="0">
                  <c:v>UR</c:v>
                </c:pt>
              </c:strCache>
            </c:strRef>
          </c:tx>
          <c:spPr>
            <a:solidFill>
              <a:schemeClr val="accent1">
                <a:lumMod val="60000"/>
              </a:schemeClr>
            </a:solidFill>
            <a:ln>
              <a:noFill/>
            </a:ln>
            <a:effectLst/>
            <a:sp3d/>
          </c:spPr>
          <c:invertIfNegative val="0"/>
          <c:cat>
            <c:strRef>
              <c:f>'Weekly Quality'!$AN$27:$AN$33</c:f>
              <c:strCache>
                <c:ptCount val="7"/>
                <c:pt idx="0">
                  <c:v>CIV/ROD</c:v>
                </c:pt>
                <c:pt idx="1">
                  <c:v>ARCH</c:v>
                </c:pt>
                <c:pt idx="2">
                  <c:v>Electrical</c:v>
                </c:pt>
                <c:pt idx="3">
                  <c:v>Mechanical</c:v>
                </c:pt>
                <c:pt idx="4">
                  <c:v>Telecom</c:v>
                </c:pt>
                <c:pt idx="5">
                  <c:v>Storm</c:v>
                </c:pt>
                <c:pt idx="6">
                  <c:v>General</c:v>
                </c:pt>
              </c:strCache>
            </c:strRef>
          </c:cat>
          <c:val>
            <c:numRef>
              <c:f>'Weekly Quality'!$AU$27:$AU$33</c:f>
              <c:numCache>
                <c:formatCode>0</c:formatCode>
                <c:ptCount val="7"/>
                <c:pt idx="0">
                  <c:v>0</c:v>
                </c:pt>
                <c:pt idx="1">
                  <c:v>0</c:v>
                </c:pt>
                <c:pt idx="2">
                  <c:v>1</c:v>
                </c:pt>
                <c:pt idx="3">
                  <c:v>0</c:v>
                </c:pt>
                <c:pt idx="4">
                  <c:v>0</c:v>
                </c:pt>
                <c:pt idx="5">
                  <c:v>0</c:v>
                </c:pt>
                <c:pt idx="6">
                  <c:v>0</c:v>
                </c:pt>
              </c:numCache>
            </c:numRef>
          </c:val>
          <c:extLst>
            <c:ext xmlns:c16="http://schemas.microsoft.com/office/drawing/2014/chart" uri="{C3380CC4-5D6E-409C-BE32-E72D297353CC}">
              <c16:uniqueId val="{00000006-9310-453E-87D3-72E6817B3B8B}"/>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99167db-04f1-4d11-a3ff-54e113050ffc}"/>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MES</a:t>
            </a:r>
          </a:p>
        </c:rich>
      </c:tx>
      <c:layout>
        <c:manualLayout>
          <c:xMode val="edge"/>
          <c:yMode val="edge"/>
          <c:x val="0.44244999289618703"/>
          <c:y val="3.04182509505703E-2"/>
        </c:manualLayout>
      </c:layout>
      <c:overlay val="0"/>
      <c:spPr>
        <a:noFill/>
        <a:ln>
          <a:solidFill>
            <a:schemeClr val="bg1"/>
          </a:solid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0"/>
          <c:tx>
            <c:strRef>
              <c:f>'Weekly Quality'!$AY$5:$AY$6</c:f>
              <c:strCache>
                <c:ptCount val="2"/>
                <c:pt idx="0">
                  <c:v>Received</c:v>
                </c:pt>
                <c:pt idx="1">
                  <c:v>Previous</c:v>
                </c:pt>
              </c:strCache>
            </c:strRef>
          </c:tx>
          <c:spPr>
            <a:solidFill>
              <a:schemeClr val="accent5"/>
            </a:solidFill>
            <a:ln>
              <a:noFill/>
            </a:ln>
            <a:effectLst/>
            <a:sp3d/>
          </c:spPr>
          <c:invertIfNegative val="0"/>
          <c:cat>
            <c:strRef>
              <c:f>'Weekly Quality'!$AX$7:$AX$11</c:f>
              <c:strCache>
                <c:ptCount val="5"/>
                <c:pt idx="0">
                  <c:v>CIVIL</c:v>
                </c:pt>
                <c:pt idx="1">
                  <c:v>MEP</c:v>
                </c:pt>
                <c:pt idx="2">
                  <c:v>ELECTRICAL</c:v>
                </c:pt>
                <c:pt idx="3">
                  <c:v>ARC</c:v>
                </c:pt>
                <c:pt idx="4">
                  <c:v>TEL</c:v>
                </c:pt>
              </c:strCache>
            </c:strRef>
          </c:cat>
          <c:val>
            <c:numRef>
              <c:f>'Weekly Quality'!$AY$7:$AY$11</c:f>
              <c:numCache>
                <c:formatCode>General</c:formatCode>
                <c:ptCount val="5"/>
              </c:numCache>
            </c:numRef>
          </c:val>
          <c:extLst>
            <c:ext xmlns:c16="http://schemas.microsoft.com/office/drawing/2014/chart" uri="{C3380CC4-5D6E-409C-BE32-E72D297353CC}">
              <c16:uniqueId val="{00000000-046E-47AB-9A3B-42B5AEA9AB49}"/>
            </c:ext>
          </c:extLst>
        </c:ser>
        <c:ser>
          <c:idx val="0"/>
          <c:order val="1"/>
          <c:tx>
            <c:strRef>
              <c:f>'Weekly Quality'!$AZ$5:$AZ$6</c:f>
              <c:strCache>
                <c:ptCount val="2"/>
                <c:pt idx="0">
                  <c:v>Received</c:v>
                </c:pt>
                <c:pt idx="1">
                  <c:v>Current </c:v>
                </c:pt>
              </c:strCache>
            </c:strRef>
          </c:tx>
          <c:spPr>
            <a:solidFill>
              <a:schemeClr val="accent1"/>
            </a:solidFill>
            <a:ln>
              <a:noFill/>
            </a:ln>
            <a:effectLst/>
            <a:sp3d/>
          </c:spPr>
          <c:invertIfNegative val="0"/>
          <c:cat>
            <c:strRef>
              <c:f>'Weekly Quality'!$AX$7:$AX$11</c:f>
              <c:strCache>
                <c:ptCount val="5"/>
                <c:pt idx="0">
                  <c:v>CIVIL</c:v>
                </c:pt>
                <c:pt idx="1">
                  <c:v>MEP</c:v>
                </c:pt>
                <c:pt idx="2">
                  <c:v>ELECTRICAL</c:v>
                </c:pt>
                <c:pt idx="3">
                  <c:v>ARC</c:v>
                </c:pt>
                <c:pt idx="4">
                  <c:v>TEL</c:v>
                </c:pt>
              </c:strCache>
            </c:strRef>
          </c:cat>
          <c:val>
            <c:numRef>
              <c:f>'Weekly Quality'!$AZ$7:$AZ$11</c:f>
              <c:numCache>
                <c:formatCode>General</c:formatCode>
                <c:ptCount val="5"/>
                <c:pt idx="0">
                  <c:v>1</c:v>
                </c:pt>
                <c:pt idx="1">
                  <c:v>0</c:v>
                </c:pt>
                <c:pt idx="2">
                  <c:v>0</c:v>
                </c:pt>
                <c:pt idx="3">
                  <c:v>0</c:v>
                </c:pt>
                <c:pt idx="4">
                  <c:v>0</c:v>
                </c:pt>
              </c:numCache>
            </c:numRef>
          </c:val>
          <c:extLst>
            <c:ext xmlns:c16="http://schemas.microsoft.com/office/drawing/2014/chart" uri="{C3380CC4-5D6E-409C-BE32-E72D297353CC}">
              <c16:uniqueId val="{00000001-046E-47AB-9A3B-42B5AEA9AB49}"/>
            </c:ext>
          </c:extLst>
        </c:ser>
        <c:ser>
          <c:idx val="1"/>
          <c:order val="2"/>
          <c:tx>
            <c:strRef>
              <c:f>'Weekly Quality'!$BA$5:$BA$6</c:f>
              <c:strCache>
                <c:ptCount val="2"/>
                <c:pt idx="0">
                  <c:v>Received</c:v>
                </c:pt>
                <c:pt idx="1">
                  <c:v>Cumulative</c:v>
                </c:pt>
              </c:strCache>
            </c:strRef>
          </c:tx>
          <c:spPr>
            <a:solidFill>
              <a:schemeClr val="accent2"/>
            </a:solidFill>
            <a:ln>
              <a:noFill/>
            </a:ln>
            <a:effectLst/>
            <a:sp3d/>
          </c:spPr>
          <c:invertIfNegative val="0"/>
          <c:cat>
            <c:strRef>
              <c:f>'Weekly Quality'!$AX$7:$AX$11</c:f>
              <c:strCache>
                <c:ptCount val="5"/>
                <c:pt idx="0">
                  <c:v>CIVIL</c:v>
                </c:pt>
                <c:pt idx="1">
                  <c:v>MEP</c:v>
                </c:pt>
                <c:pt idx="2">
                  <c:v>ELECTRICAL</c:v>
                </c:pt>
                <c:pt idx="3">
                  <c:v>ARC</c:v>
                </c:pt>
                <c:pt idx="4">
                  <c:v>TEL</c:v>
                </c:pt>
              </c:strCache>
            </c:strRef>
          </c:cat>
          <c:val>
            <c:numRef>
              <c:f>'Weekly Quality'!$BA$7:$BA$11</c:f>
              <c:numCache>
                <c:formatCode>General</c:formatCode>
                <c:ptCount val="5"/>
              </c:numCache>
            </c:numRef>
          </c:val>
          <c:extLst>
            <c:ext xmlns:c16="http://schemas.microsoft.com/office/drawing/2014/chart" uri="{C3380CC4-5D6E-409C-BE32-E72D297353CC}">
              <c16:uniqueId val="{00000002-046E-47AB-9A3B-42B5AEA9AB49}"/>
            </c:ext>
          </c:extLst>
        </c:ser>
        <c:ser>
          <c:idx val="2"/>
          <c:order val="3"/>
          <c:tx>
            <c:strRef>
              <c:f>'Weekly Quality'!$BB$5:$BB$6</c:f>
              <c:strCache>
                <c:ptCount val="2"/>
                <c:pt idx="0">
                  <c:v>Code A</c:v>
                </c:pt>
              </c:strCache>
            </c:strRef>
          </c:tx>
          <c:spPr>
            <a:solidFill>
              <a:schemeClr val="accent3"/>
            </a:solidFill>
            <a:ln>
              <a:noFill/>
            </a:ln>
            <a:effectLst/>
            <a:sp3d/>
          </c:spPr>
          <c:invertIfNegative val="0"/>
          <c:cat>
            <c:strRef>
              <c:f>'Weekly Quality'!$AX$7:$AX$11</c:f>
              <c:strCache>
                <c:ptCount val="5"/>
                <c:pt idx="0">
                  <c:v>CIVIL</c:v>
                </c:pt>
                <c:pt idx="1">
                  <c:v>MEP</c:v>
                </c:pt>
                <c:pt idx="2">
                  <c:v>ELECTRICAL</c:v>
                </c:pt>
                <c:pt idx="3">
                  <c:v>ARC</c:v>
                </c:pt>
                <c:pt idx="4">
                  <c:v>TEL</c:v>
                </c:pt>
              </c:strCache>
            </c:strRef>
          </c:cat>
          <c:val>
            <c:numRef>
              <c:f>'Weekly Quality'!$BB$7:$BB$11</c:f>
              <c:numCache>
                <c:formatCode>General</c:formatCode>
                <c:ptCount val="5"/>
                <c:pt idx="0">
                  <c:v>1</c:v>
                </c:pt>
                <c:pt idx="1">
                  <c:v>0</c:v>
                </c:pt>
                <c:pt idx="2">
                  <c:v>0</c:v>
                </c:pt>
                <c:pt idx="3">
                  <c:v>0</c:v>
                </c:pt>
                <c:pt idx="4">
                  <c:v>0</c:v>
                </c:pt>
              </c:numCache>
            </c:numRef>
          </c:val>
          <c:extLst>
            <c:ext xmlns:c16="http://schemas.microsoft.com/office/drawing/2014/chart" uri="{C3380CC4-5D6E-409C-BE32-E72D297353CC}">
              <c16:uniqueId val="{00000003-046E-47AB-9A3B-42B5AEA9AB49}"/>
            </c:ext>
          </c:extLst>
        </c:ser>
        <c:ser>
          <c:idx val="3"/>
          <c:order val="4"/>
          <c:tx>
            <c:strRef>
              <c:f>'Weekly Quality'!$BC$5:$BC$6</c:f>
              <c:strCache>
                <c:ptCount val="2"/>
                <c:pt idx="0">
                  <c:v>Code B</c:v>
                </c:pt>
              </c:strCache>
            </c:strRef>
          </c:tx>
          <c:spPr>
            <a:solidFill>
              <a:schemeClr val="accent4"/>
            </a:solidFill>
            <a:ln>
              <a:noFill/>
            </a:ln>
            <a:effectLst/>
            <a:sp3d/>
          </c:spPr>
          <c:invertIfNegative val="0"/>
          <c:cat>
            <c:strRef>
              <c:f>'Weekly Quality'!$AX$7:$AX$11</c:f>
              <c:strCache>
                <c:ptCount val="5"/>
                <c:pt idx="0">
                  <c:v>CIVIL</c:v>
                </c:pt>
                <c:pt idx="1">
                  <c:v>MEP</c:v>
                </c:pt>
                <c:pt idx="2">
                  <c:v>ELECTRICAL</c:v>
                </c:pt>
                <c:pt idx="3">
                  <c:v>ARC</c:v>
                </c:pt>
                <c:pt idx="4">
                  <c:v>TEL</c:v>
                </c:pt>
              </c:strCache>
            </c:strRef>
          </c:cat>
          <c:val>
            <c:numRef>
              <c:f>'Weekly Quality'!$BC$7:$BC$11</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4-046E-47AB-9A3B-42B5AEA9AB49}"/>
            </c:ext>
          </c:extLst>
        </c:ser>
        <c:ser>
          <c:idx val="5"/>
          <c:order val="5"/>
          <c:tx>
            <c:strRef>
              <c:f>'Weekly Quality'!$BD$5:$BD$6</c:f>
              <c:strCache>
                <c:ptCount val="2"/>
                <c:pt idx="0">
                  <c:v>Code C/D</c:v>
                </c:pt>
              </c:strCache>
            </c:strRef>
          </c:tx>
          <c:spPr>
            <a:solidFill>
              <a:schemeClr val="accent6"/>
            </a:solidFill>
            <a:ln>
              <a:noFill/>
            </a:ln>
            <a:effectLst/>
            <a:sp3d/>
          </c:spPr>
          <c:invertIfNegative val="0"/>
          <c:cat>
            <c:strRef>
              <c:f>'Weekly Quality'!$AX$7:$AX$11</c:f>
              <c:strCache>
                <c:ptCount val="5"/>
                <c:pt idx="0">
                  <c:v>CIVIL</c:v>
                </c:pt>
                <c:pt idx="1">
                  <c:v>MEP</c:v>
                </c:pt>
                <c:pt idx="2">
                  <c:v>ELECTRICAL</c:v>
                </c:pt>
                <c:pt idx="3">
                  <c:v>ARC</c:v>
                </c:pt>
                <c:pt idx="4">
                  <c:v>TEL</c:v>
                </c:pt>
              </c:strCache>
            </c:strRef>
          </c:cat>
          <c:val>
            <c:numRef>
              <c:f>'Weekly Quality'!$BD$7:$BD$11</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5-046E-47AB-9A3B-42B5AEA9AB49}"/>
            </c:ext>
          </c:extLst>
        </c:ser>
        <c:ser>
          <c:idx val="6"/>
          <c:order val="6"/>
          <c:tx>
            <c:strRef>
              <c:f>'Weekly Quality'!$BE$5:$BE$6</c:f>
              <c:strCache>
                <c:ptCount val="2"/>
                <c:pt idx="0">
                  <c:v>UR</c:v>
                </c:pt>
              </c:strCache>
            </c:strRef>
          </c:tx>
          <c:spPr>
            <a:solidFill>
              <a:schemeClr val="accent1">
                <a:lumMod val="60000"/>
              </a:schemeClr>
            </a:solidFill>
            <a:ln>
              <a:noFill/>
            </a:ln>
            <a:effectLst/>
            <a:sp3d/>
          </c:spPr>
          <c:invertIfNegative val="0"/>
          <c:cat>
            <c:strRef>
              <c:f>'Weekly Quality'!$AX$7:$AX$11</c:f>
              <c:strCache>
                <c:ptCount val="5"/>
                <c:pt idx="0">
                  <c:v>CIVIL</c:v>
                </c:pt>
                <c:pt idx="1">
                  <c:v>MEP</c:v>
                </c:pt>
                <c:pt idx="2">
                  <c:v>ELECTRICAL</c:v>
                </c:pt>
                <c:pt idx="3">
                  <c:v>ARC</c:v>
                </c:pt>
                <c:pt idx="4">
                  <c:v>TEL</c:v>
                </c:pt>
              </c:strCache>
            </c:strRef>
          </c:cat>
          <c:val>
            <c:numRef>
              <c:f>'Weekly Quality'!$BE$7:$BE$11</c:f>
              <c:numCache>
                <c:formatCode>0</c:formatCode>
                <c:ptCount val="5"/>
                <c:pt idx="0">
                  <c:v>0</c:v>
                </c:pt>
                <c:pt idx="1">
                  <c:v>1</c:v>
                </c:pt>
                <c:pt idx="2">
                  <c:v>0</c:v>
                </c:pt>
                <c:pt idx="3">
                  <c:v>0</c:v>
                </c:pt>
                <c:pt idx="4">
                  <c:v>0</c:v>
                </c:pt>
              </c:numCache>
            </c:numRef>
          </c:val>
          <c:extLst>
            <c:ext xmlns:c16="http://schemas.microsoft.com/office/drawing/2014/chart" uri="{C3380CC4-5D6E-409C-BE32-E72D297353CC}">
              <c16:uniqueId val="{00000006-046E-47AB-9A3B-42B5AEA9AB49}"/>
            </c:ext>
          </c:extLst>
        </c:ser>
        <c:ser>
          <c:idx val="7"/>
          <c:order val="7"/>
          <c:tx>
            <c:strRef>
              <c:f>'Weekly Quality'!$BF$5:$BF$6</c:f>
              <c:strCache>
                <c:ptCount val="2"/>
                <c:pt idx="0">
                  <c:v>KPI %</c:v>
                </c:pt>
              </c:strCache>
            </c:strRef>
          </c:tx>
          <c:spPr>
            <a:solidFill>
              <a:schemeClr val="accent2">
                <a:lumMod val="60000"/>
              </a:schemeClr>
            </a:solidFill>
            <a:ln>
              <a:noFill/>
            </a:ln>
            <a:effectLst/>
            <a:sp3d/>
          </c:spPr>
          <c:invertIfNegative val="0"/>
          <c:cat>
            <c:strRef>
              <c:f>'Weekly Quality'!$AX$7:$AX$11</c:f>
              <c:strCache>
                <c:ptCount val="5"/>
                <c:pt idx="0">
                  <c:v>CIVIL</c:v>
                </c:pt>
                <c:pt idx="1">
                  <c:v>MEP</c:v>
                </c:pt>
                <c:pt idx="2">
                  <c:v>ELECTRICAL</c:v>
                </c:pt>
                <c:pt idx="3">
                  <c:v>ARC</c:v>
                </c:pt>
                <c:pt idx="4">
                  <c:v>TEL</c:v>
                </c:pt>
              </c:strCache>
            </c:strRef>
          </c:cat>
          <c:val>
            <c:numRef>
              <c:f>'Weekly Quality'!$BF$7:$BF$11</c:f>
              <c:numCache>
                <c:formatCode>0</c:formatCode>
                <c:ptCount val="5"/>
              </c:numCache>
            </c:numRef>
          </c:val>
          <c:extLst>
            <c:ext xmlns:c16="http://schemas.microsoft.com/office/drawing/2014/chart" uri="{C3380CC4-5D6E-409C-BE32-E72D297353CC}">
              <c16:uniqueId val="{00000007-046E-47AB-9A3B-42B5AEA9AB49}"/>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e950c64-0b03-479e-a3f3-af75556f70b9}"/>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sng" strike="noStrike" kern="1200" spc="0" baseline="0">
                <a:solidFill>
                  <a:srgbClr val="005359"/>
                </a:solidFill>
                <a:latin typeface="Janna LT" panose="01000000000000000000" pitchFamily="2" charset="-78"/>
                <a:cs typeface="Janna LT" panose="01000000000000000000" pitchFamily="2" charset="-78"/>
              </a:rPr>
              <a:t>MANUAL MANPOWER HISTOGRAM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Manpower!$C$6</c:f>
              <c:strCache>
                <c:ptCount val="1"/>
                <c:pt idx="0">
                  <c:v>Planned </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Manpower!$D$5:$AB$5</c:f>
              <c:numCache>
                <c:formatCode>[$-409]mmm\-yy;@</c:formatCode>
                <c:ptCount val="25"/>
                <c:pt idx="0">
                  <c:v>45992</c:v>
                </c:pt>
                <c:pt idx="1">
                  <c:v>46053</c:v>
                </c:pt>
                <c:pt idx="2">
                  <c:v>46081</c:v>
                </c:pt>
                <c:pt idx="3">
                  <c:v>46112</c:v>
                </c:pt>
                <c:pt idx="4">
                  <c:v>46142</c:v>
                </c:pt>
                <c:pt idx="5">
                  <c:v>46173</c:v>
                </c:pt>
                <c:pt idx="6">
                  <c:v>46203</c:v>
                </c:pt>
                <c:pt idx="7">
                  <c:v>46234</c:v>
                </c:pt>
                <c:pt idx="8">
                  <c:v>46265</c:v>
                </c:pt>
                <c:pt idx="9">
                  <c:v>46295</c:v>
                </c:pt>
                <c:pt idx="10">
                  <c:v>46326</c:v>
                </c:pt>
                <c:pt idx="11">
                  <c:v>46356</c:v>
                </c:pt>
                <c:pt idx="12">
                  <c:v>46387</c:v>
                </c:pt>
                <c:pt idx="13">
                  <c:v>46418</c:v>
                </c:pt>
                <c:pt idx="14">
                  <c:v>46446</c:v>
                </c:pt>
                <c:pt idx="15">
                  <c:v>46477</c:v>
                </c:pt>
                <c:pt idx="16">
                  <c:v>46507</c:v>
                </c:pt>
                <c:pt idx="17">
                  <c:v>46538</c:v>
                </c:pt>
                <c:pt idx="18">
                  <c:v>46568</c:v>
                </c:pt>
                <c:pt idx="19">
                  <c:v>46599</c:v>
                </c:pt>
                <c:pt idx="20">
                  <c:v>46630</c:v>
                </c:pt>
                <c:pt idx="21">
                  <c:v>46660</c:v>
                </c:pt>
                <c:pt idx="22">
                  <c:v>46691</c:v>
                </c:pt>
                <c:pt idx="23">
                  <c:v>46721</c:v>
                </c:pt>
                <c:pt idx="24">
                  <c:v>46752</c:v>
                </c:pt>
              </c:numCache>
            </c:numRef>
          </c:cat>
          <c:val>
            <c:numRef>
              <c:f>Manpower!$D$6:$AB$6</c:f>
              <c:numCache>
                <c:formatCode>0</c:formatCode>
                <c:ptCount val="25"/>
                <c:pt idx="0">
                  <c:v>2</c:v>
                </c:pt>
                <c:pt idx="1">
                  <c:v>47</c:v>
                </c:pt>
                <c:pt idx="2">
                  <c:v>201</c:v>
                </c:pt>
                <c:pt idx="3">
                  <c:v>385</c:v>
                </c:pt>
                <c:pt idx="4">
                  <c:v>544</c:v>
                </c:pt>
                <c:pt idx="5">
                  <c:v>422</c:v>
                </c:pt>
                <c:pt idx="6">
                  <c:v>413</c:v>
                </c:pt>
                <c:pt idx="7">
                  <c:v>596</c:v>
                </c:pt>
                <c:pt idx="8">
                  <c:v>642</c:v>
                </c:pt>
                <c:pt idx="9">
                  <c:v>435</c:v>
                </c:pt>
                <c:pt idx="10">
                  <c:v>677</c:v>
                </c:pt>
                <c:pt idx="11">
                  <c:v>841</c:v>
                </c:pt>
                <c:pt idx="12">
                  <c:v>554</c:v>
                </c:pt>
                <c:pt idx="13">
                  <c:v>106</c:v>
                </c:pt>
                <c:pt idx="14">
                  <c:v>252</c:v>
                </c:pt>
                <c:pt idx="15">
                  <c:v>689</c:v>
                </c:pt>
                <c:pt idx="16">
                  <c:v>284</c:v>
                </c:pt>
                <c:pt idx="17">
                  <c:v>76</c:v>
                </c:pt>
                <c:pt idx="18">
                  <c:v>206</c:v>
                </c:pt>
                <c:pt idx="19">
                  <c:v>110</c:v>
                </c:pt>
                <c:pt idx="20">
                  <c:v>70</c:v>
                </c:pt>
                <c:pt idx="21">
                  <c:v>26</c:v>
                </c:pt>
                <c:pt idx="22">
                  <c:v>1</c:v>
                </c:pt>
                <c:pt idx="23">
                  <c:v>0</c:v>
                </c:pt>
                <c:pt idx="24">
                  <c:v>0</c:v>
                </c:pt>
              </c:numCache>
            </c:numRef>
          </c:val>
          <c:extLst>
            <c:ext xmlns:c16="http://schemas.microsoft.com/office/drawing/2014/chart" uri="{C3380CC4-5D6E-409C-BE32-E72D297353CC}">
              <c16:uniqueId val="{00000000-5729-4018-A3CC-81FCBA18349C}"/>
            </c:ext>
          </c:extLst>
        </c:ser>
        <c:ser>
          <c:idx val="1"/>
          <c:order val="1"/>
          <c:tx>
            <c:strRef>
              <c:f>Manpower!$C$7</c:f>
              <c:strCache>
                <c:ptCount val="1"/>
                <c:pt idx="0">
                  <c:v>Actual </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Manpower!$D$5:$AB$5</c:f>
              <c:numCache>
                <c:formatCode>[$-409]mmm\-yy;@</c:formatCode>
                <c:ptCount val="25"/>
                <c:pt idx="0">
                  <c:v>45992</c:v>
                </c:pt>
                <c:pt idx="1">
                  <c:v>46053</c:v>
                </c:pt>
                <c:pt idx="2">
                  <c:v>46081</c:v>
                </c:pt>
                <c:pt idx="3">
                  <c:v>46112</c:v>
                </c:pt>
                <c:pt idx="4">
                  <c:v>46142</c:v>
                </c:pt>
                <c:pt idx="5">
                  <c:v>46173</c:v>
                </c:pt>
                <c:pt idx="6">
                  <c:v>46203</c:v>
                </c:pt>
                <c:pt idx="7">
                  <c:v>46234</c:v>
                </c:pt>
                <c:pt idx="8">
                  <c:v>46265</c:v>
                </c:pt>
                <c:pt idx="9">
                  <c:v>46295</c:v>
                </c:pt>
                <c:pt idx="10">
                  <c:v>46326</c:v>
                </c:pt>
                <c:pt idx="11">
                  <c:v>46356</c:v>
                </c:pt>
                <c:pt idx="12">
                  <c:v>46387</c:v>
                </c:pt>
                <c:pt idx="13">
                  <c:v>46418</c:v>
                </c:pt>
                <c:pt idx="14">
                  <c:v>46446</c:v>
                </c:pt>
                <c:pt idx="15">
                  <c:v>46477</c:v>
                </c:pt>
                <c:pt idx="16">
                  <c:v>46507</c:v>
                </c:pt>
                <c:pt idx="17">
                  <c:v>46538</c:v>
                </c:pt>
                <c:pt idx="18">
                  <c:v>46568</c:v>
                </c:pt>
                <c:pt idx="19">
                  <c:v>46599</c:v>
                </c:pt>
                <c:pt idx="20">
                  <c:v>46630</c:v>
                </c:pt>
                <c:pt idx="21">
                  <c:v>46660</c:v>
                </c:pt>
                <c:pt idx="22">
                  <c:v>46691</c:v>
                </c:pt>
                <c:pt idx="23">
                  <c:v>46721</c:v>
                </c:pt>
                <c:pt idx="24">
                  <c:v>46752</c:v>
                </c:pt>
              </c:numCache>
            </c:numRef>
          </c:cat>
          <c:val>
            <c:numRef>
              <c:f>Manpower!$D$7:$AB$7</c:f>
              <c:numCache>
                <c:formatCode>0.00</c:formatCode>
                <c:ptCount val="25"/>
                <c:pt idx="0">
                  <c:v>20</c:v>
                </c:pt>
                <c:pt idx="1">
                  <c:v>105</c:v>
                </c:pt>
                <c:pt idx="2">
                  <c:v>190</c:v>
                </c:pt>
                <c:pt idx="3">
                  <c:v>303</c:v>
                </c:pt>
                <c:pt idx="4">
                  <c:v>428</c:v>
                </c:pt>
                <c:pt idx="5">
                  <c:v>588</c:v>
                </c:pt>
                <c:pt idx="6">
                  <c:v>650</c:v>
                </c:pt>
                <c:pt idx="7">
                  <c:v>670</c:v>
                </c:pt>
                <c:pt idx="8">
                  <c:v>659</c:v>
                </c:pt>
                <c:pt idx="9">
                  <c:v>659</c:v>
                </c:pt>
                <c:pt idx="10">
                  <c:v>529</c:v>
                </c:pt>
              </c:numCache>
            </c:numRef>
          </c:val>
          <c:extLst>
            <c:ext xmlns:c16="http://schemas.microsoft.com/office/drawing/2014/chart" uri="{C3380CC4-5D6E-409C-BE32-E72D297353CC}">
              <c16:uniqueId val="{00000001-5729-4018-A3CC-81FCBA18349C}"/>
            </c:ext>
          </c:extLst>
        </c:ser>
        <c:dLbls>
          <c:dLblPos val="outEnd"/>
          <c:showLegendKey val="0"/>
          <c:showVal val="1"/>
          <c:showCatName val="0"/>
          <c:showSerName val="0"/>
          <c:showPercent val="0"/>
          <c:showBubbleSize val="0"/>
        </c:dLbls>
        <c:gapWidth val="219"/>
        <c:overlap val="-27"/>
        <c:axId val="289602640"/>
        <c:axId val="289603120"/>
      </c:barChart>
      <c:dateAx>
        <c:axId val="289602640"/>
        <c:scaling>
          <c:orientation val="minMax"/>
        </c:scaling>
        <c:delete val="0"/>
        <c:axPos val="b"/>
        <c:majorGridlines>
          <c:spPr>
            <a:ln w="9525" cap="flat" cmpd="sng" algn="ctr">
              <a:solidFill>
                <a:schemeClr val="tx1">
                  <a:lumMod val="15000"/>
                  <a:lumOff val="85000"/>
                </a:schemeClr>
              </a:solidFill>
              <a:round/>
            </a:ln>
            <a:effectLst/>
          </c:spPr>
        </c:majorGridlines>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289603120"/>
        <c:crosses val="autoZero"/>
        <c:auto val="1"/>
        <c:lblOffset val="100"/>
        <c:baseTimeUnit val="months"/>
      </c:dateAx>
      <c:valAx>
        <c:axId val="289603120"/>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89602640"/>
        <c:crosses val="autoZero"/>
        <c:crossBetween val="between"/>
      </c:valAx>
      <c:spPr>
        <a:noFill/>
        <a:ln>
          <a:noFill/>
        </a:ln>
        <a:effectLst/>
      </c:spPr>
    </c:plotArea>
    <c:legend>
      <c:legendPos val="b"/>
      <c:layout>
        <c:manualLayout>
          <c:xMode val="edge"/>
          <c:yMode val="edge"/>
          <c:x val="0.83681483833125192"/>
          <c:y val="0.10064549613881106"/>
          <c:w val="0.11434742706749369"/>
          <c:h val="0.32554154105215843"/>
        </c:manualLayout>
      </c:layout>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sng" strike="noStrike" kern="1200" spc="0" baseline="0">
                <a:solidFill>
                  <a:srgbClr val="005359"/>
                </a:solidFill>
                <a:latin typeface="Janna LT" panose="01000000000000000000" pitchFamily="2" charset="-78"/>
                <a:cs typeface="Janna LT" panose="01000000000000000000" pitchFamily="2" charset="-78"/>
              </a:rPr>
              <a:t>MANUAL MANPOWER HISTOGRAM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'Weekly Manpower'!$C$6</c:f>
              <c:strCache>
                <c:ptCount val="1"/>
                <c:pt idx="0">
                  <c:v>Planned </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'Weekly Manpower'!$D$5:$CT$5</c:f>
              <c:numCache>
                <c:formatCode>dd\-mmm\-yy</c:formatCode>
                <c:ptCount val="95"/>
                <c:pt idx="0">
                  <c:v>46032</c:v>
                </c:pt>
                <c:pt idx="1">
                  <c:v>46039</c:v>
                </c:pt>
                <c:pt idx="2">
                  <c:v>46046</c:v>
                </c:pt>
                <c:pt idx="3">
                  <c:v>46053</c:v>
                </c:pt>
                <c:pt idx="4">
                  <c:v>46060</c:v>
                </c:pt>
                <c:pt idx="5">
                  <c:v>46067</c:v>
                </c:pt>
                <c:pt idx="6">
                  <c:v>46074</c:v>
                </c:pt>
                <c:pt idx="7">
                  <c:v>46081</c:v>
                </c:pt>
                <c:pt idx="8">
                  <c:v>46088</c:v>
                </c:pt>
                <c:pt idx="9">
                  <c:v>46095</c:v>
                </c:pt>
                <c:pt idx="10">
                  <c:v>46102</c:v>
                </c:pt>
                <c:pt idx="11">
                  <c:v>46109</c:v>
                </c:pt>
                <c:pt idx="12">
                  <c:v>46116</c:v>
                </c:pt>
                <c:pt idx="13">
                  <c:v>46123</c:v>
                </c:pt>
                <c:pt idx="14">
                  <c:v>46130</c:v>
                </c:pt>
                <c:pt idx="15">
                  <c:v>46137</c:v>
                </c:pt>
                <c:pt idx="16">
                  <c:v>46144</c:v>
                </c:pt>
                <c:pt idx="17">
                  <c:v>46151</c:v>
                </c:pt>
                <c:pt idx="18">
                  <c:v>46158</c:v>
                </c:pt>
                <c:pt idx="19">
                  <c:v>46165</c:v>
                </c:pt>
                <c:pt idx="20">
                  <c:v>46172</c:v>
                </c:pt>
                <c:pt idx="21">
                  <c:v>46179</c:v>
                </c:pt>
                <c:pt idx="22">
                  <c:v>46186</c:v>
                </c:pt>
                <c:pt idx="23">
                  <c:v>46193</c:v>
                </c:pt>
                <c:pt idx="24">
                  <c:v>46200</c:v>
                </c:pt>
                <c:pt idx="25">
                  <c:v>46207</c:v>
                </c:pt>
                <c:pt idx="26">
                  <c:v>46214</c:v>
                </c:pt>
                <c:pt idx="27">
                  <c:v>46221</c:v>
                </c:pt>
                <c:pt idx="28">
                  <c:v>46228</c:v>
                </c:pt>
                <c:pt idx="29">
                  <c:v>46235</c:v>
                </c:pt>
                <c:pt idx="30">
                  <c:v>46242</c:v>
                </c:pt>
                <c:pt idx="31">
                  <c:v>46249</c:v>
                </c:pt>
                <c:pt idx="32">
                  <c:v>46256</c:v>
                </c:pt>
                <c:pt idx="33">
                  <c:v>46263</c:v>
                </c:pt>
                <c:pt idx="34">
                  <c:v>46270</c:v>
                </c:pt>
                <c:pt idx="35">
                  <c:v>46277</c:v>
                </c:pt>
                <c:pt idx="36">
                  <c:v>46284</c:v>
                </c:pt>
                <c:pt idx="37">
                  <c:v>46291</c:v>
                </c:pt>
                <c:pt idx="38">
                  <c:v>46298</c:v>
                </c:pt>
                <c:pt idx="39">
                  <c:v>46305</c:v>
                </c:pt>
                <c:pt idx="40">
                  <c:v>46312</c:v>
                </c:pt>
                <c:pt idx="41">
                  <c:v>46319</c:v>
                </c:pt>
                <c:pt idx="42">
                  <c:v>46326</c:v>
                </c:pt>
                <c:pt idx="43">
                  <c:v>46333</c:v>
                </c:pt>
                <c:pt idx="44">
                  <c:v>46340</c:v>
                </c:pt>
                <c:pt idx="45">
                  <c:v>46347</c:v>
                </c:pt>
                <c:pt idx="46">
                  <c:v>46354</c:v>
                </c:pt>
                <c:pt idx="47">
                  <c:v>46361</c:v>
                </c:pt>
                <c:pt idx="48">
                  <c:v>46368</c:v>
                </c:pt>
                <c:pt idx="49">
                  <c:v>46375</c:v>
                </c:pt>
                <c:pt idx="50">
                  <c:v>46382</c:v>
                </c:pt>
                <c:pt idx="51">
                  <c:v>46389</c:v>
                </c:pt>
                <c:pt idx="52">
                  <c:v>46396</c:v>
                </c:pt>
                <c:pt idx="53">
                  <c:v>46403</c:v>
                </c:pt>
                <c:pt idx="54">
                  <c:v>46410</c:v>
                </c:pt>
                <c:pt idx="55">
                  <c:v>46417</c:v>
                </c:pt>
                <c:pt idx="56">
                  <c:v>46424</c:v>
                </c:pt>
                <c:pt idx="57">
                  <c:v>46431</c:v>
                </c:pt>
                <c:pt idx="58">
                  <c:v>46438</c:v>
                </c:pt>
                <c:pt idx="59">
                  <c:v>46445</c:v>
                </c:pt>
                <c:pt idx="60">
                  <c:v>46452</c:v>
                </c:pt>
                <c:pt idx="61">
                  <c:v>46459</c:v>
                </c:pt>
                <c:pt idx="62">
                  <c:v>46466</c:v>
                </c:pt>
                <c:pt idx="63">
                  <c:v>46473</c:v>
                </c:pt>
                <c:pt idx="64">
                  <c:v>46480</c:v>
                </c:pt>
                <c:pt idx="65">
                  <c:v>46487</c:v>
                </c:pt>
                <c:pt idx="66">
                  <c:v>46494</c:v>
                </c:pt>
                <c:pt idx="67">
                  <c:v>46501</c:v>
                </c:pt>
                <c:pt idx="68">
                  <c:v>46508</c:v>
                </c:pt>
                <c:pt idx="69">
                  <c:v>46515</c:v>
                </c:pt>
                <c:pt idx="70">
                  <c:v>46522</c:v>
                </c:pt>
                <c:pt idx="71">
                  <c:v>46529</c:v>
                </c:pt>
                <c:pt idx="72">
                  <c:v>46536</c:v>
                </c:pt>
                <c:pt idx="73">
                  <c:v>46543</c:v>
                </c:pt>
                <c:pt idx="74">
                  <c:v>46550</c:v>
                </c:pt>
                <c:pt idx="75">
                  <c:v>46557</c:v>
                </c:pt>
                <c:pt idx="76">
                  <c:v>46564</c:v>
                </c:pt>
                <c:pt idx="77">
                  <c:v>46571</c:v>
                </c:pt>
                <c:pt idx="78">
                  <c:v>46578</c:v>
                </c:pt>
                <c:pt idx="79">
                  <c:v>46585</c:v>
                </c:pt>
                <c:pt idx="80">
                  <c:v>46592</c:v>
                </c:pt>
                <c:pt idx="81">
                  <c:v>46599</c:v>
                </c:pt>
                <c:pt idx="82">
                  <c:v>46606</c:v>
                </c:pt>
                <c:pt idx="83">
                  <c:v>46613</c:v>
                </c:pt>
                <c:pt idx="84">
                  <c:v>46620</c:v>
                </c:pt>
                <c:pt idx="85">
                  <c:v>46627</c:v>
                </c:pt>
                <c:pt idx="86">
                  <c:v>46634</c:v>
                </c:pt>
                <c:pt idx="87">
                  <c:v>46641</c:v>
                </c:pt>
                <c:pt idx="88">
                  <c:v>46648</c:v>
                </c:pt>
                <c:pt idx="89">
                  <c:v>46655</c:v>
                </c:pt>
                <c:pt idx="90">
                  <c:v>46691</c:v>
                </c:pt>
                <c:pt idx="91">
                  <c:v>46721</c:v>
                </c:pt>
                <c:pt idx="92">
                  <c:v>46752</c:v>
                </c:pt>
                <c:pt idx="93">
                  <c:v>46783</c:v>
                </c:pt>
                <c:pt idx="94">
                  <c:v>46812</c:v>
                </c:pt>
              </c:numCache>
            </c:numRef>
          </c:cat>
          <c:val>
            <c:numRef>
              <c:f>'Weekly Manpower'!$D$6:$CT$6</c:f>
              <c:numCache>
                <c:formatCode>0</c:formatCode>
                <c:ptCount val="95"/>
                <c:pt idx="0">
                  <c:v>1</c:v>
                </c:pt>
                <c:pt idx="1">
                  <c:v>8</c:v>
                </c:pt>
                <c:pt idx="2">
                  <c:v>28</c:v>
                </c:pt>
                <c:pt idx="3">
                  <c:v>86</c:v>
                </c:pt>
                <c:pt idx="4">
                  <c:v>132</c:v>
                </c:pt>
                <c:pt idx="5">
                  <c:v>218</c:v>
                </c:pt>
                <c:pt idx="6">
                  <c:v>217</c:v>
                </c:pt>
                <c:pt idx="7">
                  <c:v>233</c:v>
                </c:pt>
                <c:pt idx="8">
                  <c:v>212</c:v>
                </c:pt>
                <c:pt idx="9">
                  <c:v>420</c:v>
                </c:pt>
                <c:pt idx="10">
                  <c:v>492</c:v>
                </c:pt>
                <c:pt idx="11">
                  <c:v>544</c:v>
                </c:pt>
                <c:pt idx="12">
                  <c:v>412</c:v>
                </c:pt>
                <c:pt idx="13">
                  <c:v>452</c:v>
                </c:pt>
                <c:pt idx="14">
                  <c:v>384</c:v>
                </c:pt>
                <c:pt idx="15">
                  <c:v>394</c:v>
                </c:pt>
                <c:pt idx="16">
                  <c:v>393</c:v>
                </c:pt>
                <c:pt idx="17">
                  <c:v>354</c:v>
                </c:pt>
                <c:pt idx="18">
                  <c:v>391</c:v>
                </c:pt>
                <c:pt idx="19">
                  <c:v>373</c:v>
                </c:pt>
                <c:pt idx="20">
                  <c:v>376</c:v>
                </c:pt>
                <c:pt idx="21">
                  <c:v>387</c:v>
                </c:pt>
                <c:pt idx="22">
                  <c:v>431</c:v>
                </c:pt>
                <c:pt idx="23">
                  <c:v>443</c:v>
                </c:pt>
                <c:pt idx="24">
                  <c:v>504</c:v>
                </c:pt>
                <c:pt idx="25">
                  <c:v>480</c:v>
                </c:pt>
                <c:pt idx="26">
                  <c:v>521</c:v>
                </c:pt>
                <c:pt idx="27">
                  <c:v>465</c:v>
                </c:pt>
                <c:pt idx="28">
                  <c:v>477</c:v>
                </c:pt>
                <c:pt idx="29">
                  <c:v>435</c:v>
                </c:pt>
                <c:pt idx="30">
                  <c:v>406</c:v>
                </c:pt>
                <c:pt idx="31">
                  <c:v>387</c:v>
                </c:pt>
                <c:pt idx="32">
                  <c:v>376</c:v>
                </c:pt>
                <c:pt idx="33">
                  <c:v>330</c:v>
                </c:pt>
                <c:pt idx="34">
                  <c:v>263</c:v>
                </c:pt>
                <c:pt idx="35">
                  <c:v>232</c:v>
                </c:pt>
                <c:pt idx="36">
                  <c:v>196</c:v>
                </c:pt>
                <c:pt idx="37">
                  <c:v>355</c:v>
                </c:pt>
                <c:pt idx="38">
                  <c:v>546</c:v>
                </c:pt>
                <c:pt idx="39">
                  <c:v>589</c:v>
                </c:pt>
                <c:pt idx="40">
                  <c:v>612</c:v>
                </c:pt>
                <c:pt idx="41">
                  <c:v>726</c:v>
                </c:pt>
                <c:pt idx="42">
                  <c:v>680</c:v>
                </c:pt>
                <c:pt idx="43">
                  <c:v>793</c:v>
                </c:pt>
                <c:pt idx="44">
                  <c:v>908</c:v>
                </c:pt>
                <c:pt idx="45">
                  <c:v>687</c:v>
                </c:pt>
                <c:pt idx="46">
                  <c:v>549</c:v>
                </c:pt>
                <c:pt idx="47">
                  <c:v>492</c:v>
                </c:pt>
                <c:pt idx="48">
                  <c:v>445</c:v>
                </c:pt>
                <c:pt idx="49">
                  <c:v>320</c:v>
                </c:pt>
                <c:pt idx="50">
                  <c:v>135</c:v>
                </c:pt>
                <c:pt idx="51">
                  <c:v>79</c:v>
                </c:pt>
                <c:pt idx="52">
                  <c:v>42</c:v>
                </c:pt>
                <c:pt idx="53">
                  <c:v>21</c:v>
                </c:pt>
                <c:pt idx="54">
                  <c:v>39</c:v>
                </c:pt>
                <c:pt idx="55">
                  <c:v>154</c:v>
                </c:pt>
                <c:pt idx="56">
                  <c:v>301</c:v>
                </c:pt>
                <c:pt idx="57">
                  <c:v>418</c:v>
                </c:pt>
                <c:pt idx="58">
                  <c:v>471</c:v>
                </c:pt>
                <c:pt idx="59">
                  <c:v>600</c:v>
                </c:pt>
                <c:pt idx="60">
                  <c:v>620</c:v>
                </c:pt>
                <c:pt idx="61">
                  <c:v>587</c:v>
                </c:pt>
                <c:pt idx="62">
                  <c:v>485</c:v>
                </c:pt>
                <c:pt idx="63">
                  <c:v>384</c:v>
                </c:pt>
                <c:pt idx="64">
                  <c:v>217</c:v>
                </c:pt>
                <c:pt idx="65">
                  <c:v>168</c:v>
                </c:pt>
                <c:pt idx="66">
                  <c:v>104</c:v>
                </c:pt>
                <c:pt idx="67">
                  <c:v>73</c:v>
                </c:pt>
                <c:pt idx="68">
                  <c:v>57</c:v>
                </c:pt>
                <c:pt idx="69">
                  <c:v>64</c:v>
                </c:pt>
                <c:pt idx="70">
                  <c:v>53</c:v>
                </c:pt>
                <c:pt idx="71">
                  <c:v>159</c:v>
                </c:pt>
                <c:pt idx="72">
                  <c:v>181</c:v>
                </c:pt>
                <c:pt idx="73">
                  <c:v>142</c:v>
                </c:pt>
                <c:pt idx="74">
                  <c:v>146</c:v>
                </c:pt>
                <c:pt idx="75">
                  <c:v>148</c:v>
                </c:pt>
                <c:pt idx="76">
                  <c:v>111</c:v>
                </c:pt>
                <c:pt idx="77">
                  <c:v>88</c:v>
                </c:pt>
                <c:pt idx="78">
                  <c:v>63</c:v>
                </c:pt>
                <c:pt idx="79">
                  <c:v>53</c:v>
                </c:pt>
                <c:pt idx="80">
                  <c:v>63</c:v>
                </c:pt>
                <c:pt idx="81">
                  <c:v>54</c:v>
                </c:pt>
                <c:pt idx="82">
                  <c:v>49</c:v>
                </c:pt>
                <c:pt idx="83">
                  <c:v>43</c:v>
                </c:pt>
                <c:pt idx="84">
                  <c:v>20</c:v>
                </c:pt>
                <c:pt idx="85">
                  <c:v>17</c:v>
                </c:pt>
                <c:pt idx="86">
                  <c:v>15</c:v>
                </c:pt>
                <c:pt idx="87">
                  <c:v>11</c:v>
                </c:pt>
                <c:pt idx="88">
                  <c:v>1</c:v>
                </c:pt>
                <c:pt idx="89">
                  <c:v>0</c:v>
                </c:pt>
                <c:pt idx="90">
                  <c:v>0</c:v>
                </c:pt>
                <c:pt idx="91">
                  <c:v>0</c:v>
                </c:pt>
                <c:pt idx="92">
                  <c:v>0</c:v>
                </c:pt>
                <c:pt idx="93">
                  <c:v>0</c:v>
                </c:pt>
                <c:pt idx="94">
                  <c:v>0</c:v>
                </c:pt>
              </c:numCache>
            </c:numRef>
          </c:val>
          <c:extLst>
            <c:ext xmlns:c16="http://schemas.microsoft.com/office/drawing/2014/chart" uri="{C3380CC4-5D6E-409C-BE32-E72D297353CC}">
              <c16:uniqueId val="{00000000-E3A1-40C5-9148-537B44DEB7EF}"/>
            </c:ext>
          </c:extLst>
        </c:ser>
        <c:ser>
          <c:idx val="1"/>
          <c:order val="1"/>
          <c:tx>
            <c:strRef>
              <c:f>'Weekly Manpower'!$C$7</c:f>
              <c:strCache>
                <c:ptCount val="1"/>
                <c:pt idx="0">
                  <c:v>Actual</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'Weekly Manpower'!$D$5:$CT$5</c:f>
              <c:numCache>
                <c:formatCode>dd\-mmm\-yy</c:formatCode>
                <c:ptCount val="95"/>
                <c:pt idx="0">
                  <c:v>46032</c:v>
                </c:pt>
                <c:pt idx="1">
                  <c:v>46039</c:v>
                </c:pt>
                <c:pt idx="2">
                  <c:v>46046</c:v>
                </c:pt>
                <c:pt idx="3">
                  <c:v>46053</c:v>
                </c:pt>
                <c:pt idx="4">
                  <c:v>46060</c:v>
                </c:pt>
                <c:pt idx="5">
                  <c:v>46067</c:v>
                </c:pt>
                <c:pt idx="6">
                  <c:v>46074</c:v>
                </c:pt>
                <c:pt idx="7">
                  <c:v>46081</c:v>
                </c:pt>
                <c:pt idx="8">
                  <c:v>46088</c:v>
                </c:pt>
                <c:pt idx="9">
                  <c:v>46095</c:v>
                </c:pt>
                <c:pt idx="10">
                  <c:v>46102</c:v>
                </c:pt>
                <c:pt idx="11">
                  <c:v>46109</c:v>
                </c:pt>
                <c:pt idx="12">
                  <c:v>46116</c:v>
                </c:pt>
                <c:pt idx="13">
                  <c:v>46123</c:v>
                </c:pt>
                <c:pt idx="14">
                  <c:v>46130</c:v>
                </c:pt>
                <c:pt idx="15">
                  <c:v>46137</c:v>
                </c:pt>
                <c:pt idx="16">
                  <c:v>46144</c:v>
                </c:pt>
                <c:pt idx="17">
                  <c:v>46151</c:v>
                </c:pt>
                <c:pt idx="18">
                  <c:v>46158</c:v>
                </c:pt>
                <c:pt idx="19">
                  <c:v>46165</c:v>
                </c:pt>
                <c:pt idx="20">
                  <c:v>46172</c:v>
                </c:pt>
                <c:pt idx="21">
                  <c:v>46179</c:v>
                </c:pt>
                <c:pt idx="22">
                  <c:v>46186</c:v>
                </c:pt>
                <c:pt idx="23">
                  <c:v>46193</c:v>
                </c:pt>
                <c:pt idx="24">
                  <c:v>46200</c:v>
                </c:pt>
                <c:pt idx="25">
                  <c:v>46207</c:v>
                </c:pt>
                <c:pt idx="26">
                  <c:v>46214</c:v>
                </c:pt>
                <c:pt idx="27">
                  <c:v>46221</c:v>
                </c:pt>
                <c:pt idx="28">
                  <c:v>46228</c:v>
                </c:pt>
                <c:pt idx="29">
                  <c:v>46235</c:v>
                </c:pt>
                <c:pt idx="30">
                  <c:v>46242</c:v>
                </c:pt>
                <c:pt idx="31">
                  <c:v>46249</c:v>
                </c:pt>
                <c:pt idx="32">
                  <c:v>46256</c:v>
                </c:pt>
                <c:pt idx="33">
                  <c:v>46263</c:v>
                </c:pt>
                <c:pt idx="34">
                  <c:v>46270</c:v>
                </c:pt>
                <c:pt idx="35">
                  <c:v>46277</c:v>
                </c:pt>
                <c:pt idx="36">
                  <c:v>46284</c:v>
                </c:pt>
                <c:pt idx="37">
                  <c:v>46291</c:v>
                </c:pt>
                <c:pt idx="38">
                  <c:v>46298</c:v>
                </c:pt>
                <c:pt idx="39">
                  <c:v>46305</c:v>
                </c:pt>
                <c:pt idx="40">
                  <c:v>46312</c:v>
                </c:pt>
                <c:pt idx="41">
                  <c:v>46319</c:v>
                </c:pt>
                <c:pt idx="42">
                  <c:v>46326</c:v>
                </c:pt>
                <c:pt idx="43">
                  <c:v>46333</c:v>
                </c:pt>
                <c:pt idx="44">
                  <c:v>46340</c:v>
                </c:pt>
                <c:pt idx="45">
                  <c:v>46347</c:v>
                </c:pt>
                <c:pt idx="46">
                  <c:v>46354</c:v>
                </c:pt>
                <c:pt idx="47">
                  <c:v>46361</c:v>
                </c:pt>
                <c:pt idx="48">
                  <c:v>46368</c:v>
                </c:pt>
                <c:pt idx="49">
                  <c:v>46375</c:v>
                </c:pt>
                <c:pt idx="50">
                  <c:v>46382</c:v>
                </c:pt>
                <c:pt idx="51">
                  <c:v>46389</c:v>
                </c:pt>
                <c:pt idx="52">
                  <c:v>46396</c:v>
                </c:pt>
                <c:pt idx="53">
                  <c:v>46403</c:v>
                </c:pt>
                <c:pt idx="54">
                  <c:v>46410</c:v>
                </c:pt>
                <c:pt idx="55">
                  <c:v>46417</c:v>
                </c:pt>
                <c:pt idx="56">
                  <c:v>46424</c:v>
                </c:pt>
                <c:pt idx="57">
                  <c:v>46431</c:v>
                </c:pt>
                <c:pt idx="58">
                  <c:v>46438</c:v>
                </c:pt>
                <c:pt idx="59">
                  <c:v>46445</c:v>
                </c:pt>
                <c:pt idx="60">
                  <c:v>46452</c:v>
                </c:pt>
                <c:pt idx="61">
                  <c:v>46459</c:v>
                </c:pt>
                <c:pt idx="62">
                  <c:v>46466</c:v>
                </c:pt>
                <c:pt idx="63">
                  <c:v>46473</c:v>
                </c:pt>
                <c:pt idx="64">
                  <c:v>46480</c:v>
                </c:pt>
                <c:pt idx="65">
                  <c:v>46487</c:v>
                </c:pt>
                <c:pt idx="66">
                  <c:v>46494</c:v>
                </c:pt>
                <c:pt idx="67">
                  <c:v>46501</c:v>
                </c:pt>
                <c:pt idx="68">
                  <c:v>46508</c:v>
                </c:pt>
                <c:pt idx="69">
                  <c:v>46515</c:v>
                </c:pt>
                <c:pt idx="70">
                  <c:v>46522</c:v>
                </c:pt>
                <c:pt idx="71">
                  <c:v>46529</c:v>
                </c:pt>
                <c:pt idx="72">
                  <c:v>46536</c:v>
                </c:pt>
                <c:pt idx="73">
                  <c:v>46543</c:v>
                </c:pt>
                <c:pt idx="74">
                  <c:v>46550</c:v>
                </c:pt>
                <c:pt idx="75">
                  <c:v>46557</c:v>
                </c:pt>
                <c:pt idx="76">
                  <c:v>46564</c:v>
                </c:pt>
                <c:pt idx="77">
                  <c:v>46571</c:v>
                </c:pt>
                <c:pt idx="78">
                  <c:v>46578</c:v>
                </c:pt>
                <c:pt idx="79">
                  <c:v>46585</c:v>
                </c:pt>
                <c:pt idx="80">
                  <c:v>46592</c:v>
                </c:pt>
                <c:pt idx="81">
                  <c:v>46599</c:v>
                </c:pt>
                <c:pt idx="82">
                  <c:v>46606</c:v>
                </c:pt>
                <c:pt idx="83">
                  <c:v>46613</c:v>
                </c:pt>
                <c:pt idx="84">
                  <c:v>46620</c:v>
                </c:pt>
                <c:pt idx="85">
                  <c:v>46627</c:v>
                </c:pt>
                <c:pt idx="86">
                  <c:v>46634</c:v>
                </c:pt>
                <c:pt idx="87">
                  <c:v>46641</c:v>
                </c:pt>
                <c:pt idx="88">
                  <c:v>46648</c:v>
                </c:pt>
                <c:pt idx="89">
                  <c:v>46655</c:v>
                </c:pt>
                <c:pt idx="90">
                  <c:v>46691</c:v>
                </c:pt>
                <c:pt idx="91">
                  <c:v>46721</c:v>
                </c:pt>
                <c:pt idx="92">
                  <c:v>46752</c:v>
                </c:pt>
                <c:pt idx="93">
                  <c:v>46783</c:v>
                </c:pt>
                <c:pt idx="94">
                  <c:v>46812</c:v>
                </c:pt>
              </c:numCache>
            </c:numRef>
          </c:cat>
          <c:val>
            <c:numRef>
              <c:f>'Weekly Manpower'!$D$7:$CT$7</c:f>
              <c:numCache>
                <c:formatCode>0</c:formatCode>
                <c:ptCount val="95"/>
                <c:pt idx="0">
                  <c:v>105</c:v>
                </c:pt>
                <c:pt idx="1">
                  <c:v>105</c:v>
                </c:pt>
                <c:pt idx="2">
                  <c:v>105</c:v>
                </c:pt>
                <c:pt idx="3">
                  <c:v>105</c:v>
                </c:pt>
                <c:pt idx="4">
                  <c:v>190</c:v>
                </c:pt>
                <c:pt idx="5">
                  <c:v>190</c:v>
                </c:pt>
                <c:pt idx="6">
                  <c:v>190</c:v>
                </c:pt>
                <c:pt idx="7">
                  <c:v>190</c:v>
                </c:pt>
                <c:pt idx="8">
                  <c:v>303</c:v>
                </c:pt>
                <c:pt idx="9">
                  <c:v>303</c:v>
                </c:pt>
                <c:pt idx="10">
                  <c:v>303</c:v>
                </c:pt>
                <c:pt idx="11">
                  <c:v>303</c:v>
                </c:pt>
                <c:pt idx="12">
                  <c:v>428</c:v>
                </c:pt>
                <c:pt idx="13">
                  <c:v>428</c:v>
                </c:pt>
                <c:pt idx="14">
                  <c:v>428</c:v>
                </c:pt>
                <c:pt idx="15">
                  <c:v>428</c:v>
                </c:pt>
                <c:pt idx="16">
                  <c:v>588</c:v>
                </c:pt>
                <c:pt idx="17">
                  <c:v>588</c:v>
                </c:pt>
                <c:pt idx="18">
                  <c:v>588</c:v>
                </c:pt>
                <c:pt idx="19">
                  <c:v>588</c:v>
                </c:pt>
                <c:pt idx="20">
                  <c:v>588</c:v>
                </c:pt>
                <c:pt idx="21">
                  <c:v>650</c:v>
                </c:pt>
                <c:pt idx="22">
                  <c:v>650</c:v>
                </c:pt>
                <c:pt idx="23">
                  <c:v>650</c:v>
                </c:pt>
                <c:pt idx="24">
                  <c:v>650</c:v>
                </c:pt>
                <c:pt idx="25">
                  <c:v>670</c:v>
                </c:pt>
                <c:pt idx="26">
                  <c:v>670</c:v>
                </c:pt>
                <c:pt idx="27">
                  <c:v>670</c:v>
                </c:pt>
                <c:pt idx="28">
                  <c:v>670</c:v>
                </c:pt>
                <c:pt idx="29">
                  <c:v>659</c:v>
                </c:pt>
                <c:pt idx="30">
                  <c:v>659</c:v>
                </c:pt>
                <c:pt idx="31">
                  <c:v>659</c:v>
                </c:pt>
                <c:pt idx="32">
                  <c:v>659</c:v>
                </c:pt>
                <c:pt idx="33">
                  <c:v>659</c:v>
                </c:pt>
                <c:pt idx="34">
                  <c:v>659</c:v>
                </c:pt>
                <c:pt idx="35">
                  <c:v>659</c:v>
                </c:pt>
                <c:pt idx="36">
                  <c:v>659</c:v>
                </c:pt>
                <c:pt idx="37">
                  <c:v>659</c:v>
                </c:pt>
                <c:pt idx="38">
                  <c:v>529</c:v>
                </c:pt>
                <c:pt idx="39">
                  <c:v>529</c:v>
                </c:pt>
              </c:numCache>
            </c:numRef>
          </c:val>
          <c:extLst>
            <c:ext xmlns:c16="http://schemas.microsoft.com/office/drawing/2014/chart" uri="{C3380CC4-5D6E-409C-BE32-E72D297353CC}">
              <c16:uniqueId val="{00000001-E3A1-40C5-9148-537B44DEB7EF}"/>
            </c:ext>
          </c:extLst>
        </c:ser>
        <c:dLbls>
          <c:showLegendKey val="0"/>
          <c:showVal val="0"/>
          <c:showCatName val="0"/>
          <c:showSerName val="0"/>
          <c:showPercent val="0"/>
          <c:showBubbleSize val="0"/>
        </c:dLbls>
        <c:gapWidth val="10"/>
        <c:overlap val="-72"/>
        <c:axId val="289602640"/>
        <c:axId val="289603120"/>
      </c:barChart>
      <c:dateAx>
        <c:axId val="289602640"/>
        <c:scaling>
          <c:orientation val="minMax"/>
        </c:scaling>
        <c:delete val="0"/>
        <c:axPos val="b"/>
        <c:majorGridlines>
          <c:spPr>
            <a:ln w="9525" cap="flat" cmpd="sng" algn="ctr">
              <a:solidFill>
                <a:schemeClr val="tx1">
                  <a:lumMod val="15000"/>
                  <a:lumOff val="85000"/>
                </a:schemeClr>
              </a:solidFill>
              <a:round/>
            </a:ln>
            <a:effectLst/>
          </c:spPr>
        </c:majorGridlines>
        <c:numFmt formatCode="d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289603120"/>
        <c:crosses val="autoZero"/>
        <c:auto val="1"/>
        <c:lblOffset val="100"/>
        <c:baseTimeUnit val="days"/>
      </c:dateAx>
      <c:valAx>
        <c:axId val="289603120"/>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89602640"/>
        <c:crosses val="autoZero"/>
        <c:crossBetween val="between"/>
      </c:valAx>
      <c:spPr>
        <a:noFill/>
        <a:ln>
          <a:noFill/>
        </a:ln>
        <a:effectLst/>
      </c:spPr>
    </c:plotArea>
    <c:legend>
      <c:legendPos val="b"/>
      <c:layout>
        <c:manualLayout>
          <c:xMode val="edge"/>
          <c:yMode val="edge"/>
          <c:x val="0.83681483833125192"/>
          <c:y val="0.10064549613881106"/>
          <c:w val="0.11434742706749369"/>
          <c:h val="0.32554154105215843"/>
        </c:manualLayout>
      </c:layout>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 id="14">
  <a:schemeClr val="accent1"/>
</cs:colorStyle>
</file>

<file path=xl/charts/colors21.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5" Type="http://schemas.openxmlformats.org/officeDocument/2006/relationships/image" Target="../media/image5.jpeg"/><Relationship Id="rId4" Type="http://schemas.openxmlformats.org/officeDocument/2006/relationships/image" Target="../media/image4.jpe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jpeg"/></Relationships>
</file>

<file path=xl/drawings/_rels/drawing6.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image" Target="../media/image9.png"/><Relationship Id="rId3" Type="http://schemas.openxmlformats.org/officeDocument/2006/relationships/chart" Target="../charts/chart12.xml"/><Relationship Id="rId7" Type="http://schemas.openxmlformats.org/officeDocument/2006/relationships/chart" Target="../charts/chart16.xml"/><Relationship Id="rId12" Type="http://schemas.openxmlformats.org/officeDocument/2006/relationships/chart" Target="../charts/chart20.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chart" Target="../charts/chart19.xml"/><Relationship Id="rId5" Type="http://schemas.openxmlformats.org/officeDocument/2006/relationships/chart" Target="../charts/chart14.xml"/><Relationship Id="rId10" Type="http://schemas.openxmlformats.org/officeDocument/2006/relationships/chart" Target="../charts/chart18.xml"/><Relationship Id="rId4" Type="http://schemas.openxmlformats.org/officeDocument/2006/relationships/chart" Target="../charts/chart13.xml"/><Relationship Id="rId9" Type="http://schemas.openxmlformats.org/officeDocument/2006/relationships/image" Target="../media/image10.jpeg"/><Relationship Id="rId14" Type="http://schemas.openxmlformats.org/officeDocument/2006/relationships/image" Target="../media/image11.png"/></Relationships>
</file>

<file path=xl/drawings/_rels/drawing8.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27</xdr:col>
      <xdr:colOff>822574</xdr:colOff>
      <xdr:row>27</xdr:row>
      <xdr:rowOff>0</xdr:rowOff>
    </xdr:from>
    <xdr:to>
      <xdr:col>32</xdr:col>
      <xdr:colOff>0</xdr:colOff>
      <xdr:row>42</xdr:row>
      <xdr:rowOff>0</xdr:rowOff>
    </xdr:to>
    <xdr:graphicFrame macro="">
      <xdr:nvGraphicFramePr>
        <xdr:cNvPr id="2" name="图表 1">
          <a:extLst>
            <a:ext uri="{FF2B5EF4-FFF2-40B4-BE49-F238E27FC236}">
              <a16:creationId xmlns:a16="http://schemas.microsoft.com/office/drawing/2014/main" id="{76A8D7E7-DCC2-4584-8859-2C6CFB46D6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457200</xdr:colOff>
      <xdr:row>19</xdr:row>
      <xdr:rowOff>0</xdr:rowOff>
    </xdr:from>
    <xdr:to>
      <xdr:col>28</xdr:col>
      <xdr:colOff>0</xdr:colOff>
      <xdr:row>94</xdr:row>
      <xdr:rowOff>19050</xdr:rowOff>
    </xdr:to>
    <xdr:graphicFrame macro="">
      <xdr:nvGraphicFramePr>
        <xdr:cNvPr id="3" name="图表 2">
          <a:extLst>
            <a:ext uri="{FF2B5EF4-FFF2-40B4-BE49-F238E27FC236}">
              <a16:creationId xmlns:a16="http://schemas.microsoft.com/office/drawing/2014/main" id="{AE5892C8-88D4-4339-B93F-64BCC48D22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32</xdr:col>
      <xdr:colOff>0</xdr:colOff>
      <xdr:row>27</xdr:row>
      <xdr:rowOff>24794</xdr:rowOff>
    </xdr:from>
    <xdr:to>
      <xdr:col>34</xdr:col>
      <xdr:colOff>840096</xdr:colOff>
      <xdr:row>41</xdr:row>
      <xdr:rowOff>240312</xdr:rowOff>
    </xdr:to>
    <xdr:graphicFrame macro="">
      <xdr:nvGraphicFramePr>
        <xdr:cNvPr id="4" name="图表 3">
          <a:extLst>
            <a:ext uri="{FF2B5EF4-FFF2-40B4-BE49-F238E27FC236}">
              <a16:creationId xmlns:a16="http://schemas.microsoft.com/office/drawing/2014/main" id="{00765353-5F2C-47E9-B63D-FA241DEB69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34</xdr:col>
      <xdr:colOff>0</xdr:colOff>
      <xdr:row>29</xdr:row>
      <xdr:rowOff>50303</xdr:rowOff>
    </xdr:from>
    <xdr:to>
      <xdr:col>34</xdr:col>
      <xdr:colOff>685316</xdr:colOff>
      <xdr:row>30</xdr:row>
      <xdr:rowOff>101381</xdr:rowOff>
    </xdr:to>
    <xdr:sp macro="" textlink="'Invoice Log'!AS60">
      <xdr:nvSpPr>
        <xdr:cNvPr id="5" name=" ">
          <a:extLst>
            <a:ext uri="{FF2B5EF4-FFF2-40B4-BE49-F238E27FC236}">
              <a16:creationId xmlns:a16="http://schemas.microsoft.com/office/drawing/2014/main" id="{E1D32F8D-0BE3-46B6-B4A7-CA5C3FFB069D}"/>
            </a:ext>
          </a:extLst>
        </xdr:cNvPr>
        <xdr:cNvSpPr txBox="1"/>
      </xdr:nvSpPr>
      <xdr:spPr>
        <a:xfrm>
          <a:off x="20133456" y="6633983"/>
          <a:ext cx="1110620" cy="233958"/>
        </a:xfrm>
        <a:prstGeom prst="rect">
          <a:avLst/>
        </a:prstGeom>
        <a:solidFill>
          <a:srgbClr val="FFFFFF"/>
        </a:solidFill>
        <a:ln w="9525" cap="flat" cmpd="sng">
          <a:solidFill>
            <a:srgbClr val="2B6682"/>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ctr"/>
          <a:fld id="{BB962C8B-B14F-4D97-AF65-F5344CB8AC3E}" type="TxLink">
            <a:rPr lang="en-US" altLang="zh-CN" sz="1400" b="1">
              <a:solidFill>
                <a:srgbClr val="333399"/>
              </a:solidFill>
              <a:latin typeface="Calibri" panose="00000000000000000000" charset="0"/>
              <a:ea typeface="Calibri" panose="00000000000000000000" charset="0"/>
            </a:rPr>
            <a:pPr algn="ctr"/>
            <a:t> </a:t>
          </a:fld>
          <a:endParaRPr lang="en-US" altLang="zh-CN" sz="1400" b="1">
            <a:solidFill>
              <a:srgbClr val="333399"/>
            </a:solidFill>
            <a:latin typeface="Calibri" panose="00000000000000000000" charset="0"/>
            <a:ea typeface="Calibri" panose="00000000000000000000" charset="0"/>
          </a:endParaRPr>
        </a:p>
      </xdr:txBody>
    </xdr:sp>
    <xdr:clientData/>
  </xdr:twoCellAnchor>
  <xdr:twoCellAnchor>
    <xdr:from>
      <xdr:col>20</xdr:col>
      <xdr:colOff>14601</xdr:colOff>
      <xdr:row>59</xdr:row>
      <xdr:rowOff>0</xdr:rowOff>
    </xdr:from>
    <xdr:to>
      <xdr:col>23</xdr:col>
      <xdr:colOff>811866</xdr:colOff>
      <xdr:row>65</xdr:row>
      <xdr:rowOff>203001</xdr:rowOff>
    </xdr:to>
    <xdr:graphicFrame macro="">
      <xdr:nvGraphicFramePr>
        <xdr:cNvPr id="6" name="图表 5">
          <a:extLst>
            <a:ext uri="{FF2B5EF4-FFF2-40B4-BE49-F238E27FC236}">
              <a16:creationId xmlns:a16="http://schemas.microsoft.com/office/drawing/2014/main" id="{B4DB4A46-E4A4-4859-BF73-D5DB4FF8AD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34071</xdr:colOff>
      <xdr:row>71</xdr:row>
      <xdr:rowOff>24913</xdr:rowOff>
    </xdr:from>
    <xdr:to>
      <xdr:col>19</xdr:col>
      <xdr:colOff>830973</xdr:colOff>
      <xdr:row>79</xdr:row>
      <xdr:rowOff>190083</xdr:rowOff>
    </xdr:to>
    <xdr:graphicFrame macro="">
      <xdr:nvGraphicFramePr>
        <xdr:cNvPr id="7" name="图表 6">
          <a:extLst>
            <a:ext uri="{FF2B5EF4-FFF2-40B4-BE49-F238E27FC236}">
              <a16:creationId xmlns:a16="http://schemas.microsoft.com/office/drawing/2014/main" id="{AB6D7726-E0B0-4BAF-A769-33BBDCF58A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0</xdr:colOff>
      <xdr:row>44</xdr:row>
      <xdr:rowOff>227632</xdr:rowOff>
    </xdr:from>
    <xdr:to>
      <xdr:col>34</xdr:col>
      <xdr:colOff>849831</xdr:colOff>
      <xdr:row>53</xdr:row>
      <xdr:rowOff>88552</xdr:rowOff>
    </xdr:to>
    <xdr:graphicFrame macro="">
      <xdr:nvGraphicFramePr>
        <xdr:cNvPr id="8" name="图表 7">
          <a:extLst>
            <a:ext uri="{FF2B5EF4-FFF2-40B4-BE49-F238E27FC236}">
              <a16:creationId xmlns:a16="http://schemas.microsoft.com/office/drawing/2014/main" id="{2EC6CE46-1D1B-40A6-95A3-DC978CBB2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32</xdr:col>
      <xdr:colOff>0</xdr:colOff>
      <xdr:row>55</xdr:row>
      <xdr:rowOff>12501</xdr:rowOff>
    </xdr:from>
    <xdr:to>
      <xdr:col>34</xdr:col>
      <xdr:colOff>848857</xdr:colOff>
      <xdr:row>62</xdr:row>
      <xdr:rowOff>152161</xdr:rowOff>
    </xdr:to>
    <xdr:graphicFrame macro="">
      <xdr:nvGraphicFramePr>
        <xdr:cNvPr id="9" name="图表 8">
          <a:extLst>
            <a:ext uri="{FF2B5EF4-FFF2-40B4-BE49-F238E27FC236}">
              <a16:creationId xmlns:a16="http://schemas.microsoft.com/office/drawing/2014/main" id="{89803722-EF84-44BC-9E5F-DFF869215B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0</xdr:colOff>
      <xdr:row>11</xdr:row>
      <xdr:rowOff>0</xdr:rowOff>
    </xdr:from>
    <xdr:to>
      <xdr:col>34</xdr:col>
      <xdr:colOff>805543</xdr:colOff>
      <xdr:row>18</xdr:row>
      <xdr:rowOff>215756</xdr:rowOff>
    </xdr:to>
    <xdr:graphicFrame macro="">
      <xdr:nvGraphicFramePr>
        <xdr:cNvPr id="12" name="图表 11">
          <a:extLst>
            <a:ext uri="{FF2B5EF4-FFF2-40B4-BE49-F238E27FC236}">
              <a16:creationId xmlns:a16="http://schemas.microsoft.com/office/drawing/2014/main" id="{AD85A043-2F8D-4528-9963-7BD280D503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330543</xdr:colOff>
      <xdr:row>8</xdr:row>
      <xdr:rowOff>272016</xdr:rowOff>
    </xdr:from>
    <xdr:to>
      <xdr:col>7</xdr:col>
      <xdr:colOff>1424268</xdr:colOff>
      <xdr:row>24</xdr:row>
      <xdr:rowOff>86959</xdr:rowOff>
    </xdr:to>
    <xdr:graphicFrame macro="">
      <xdr:nvGraphicFramePr>
        <xdr:cNvPr id="4" name="Chart 3">
          <a:extLst>
            <a:ext uri="{FF2B5EF4-FFF2-40B4-BE49-F238E27FC236}">
              <a16:creationId xmlns:a16="http://schemas.microsoft.com/office/drawing/2014/main" id="{204A39BC-E635-4117-AA1F-14D6204EF6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81360</xdr:colOff>
      <xdr:row>5</xdr:row>
      <xdr:rowOff>74340</xdr:rowOff>
    </xdr:from>
    <xdr:to>
      <xdr:col>8</xdr:col>
      <xdr:colOff>171450</xdr:colOff>
      <xdr:row>16</xdr:row>
      <xdr:rowOff>133350</xdr:rowOff>
    </xdr:to>
    <xdr:pic>
      <xdr:nvPicPr>
        <xdr:cNvPr id="3" name="Picture 2">
          <a:extLst>
            <a:ext uri="{FF2B5EF4-FFF2-40B4-BE49-F238E27FC236}">
              <a16:creationId xmlns:a16="http://schemas.microsoft.com/office/drawing/2014/main" id="{5CBE6373-346C-B37B-708B-4FAF41B52E5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38610" y="1541190"/>
          <a:ext cx="5862240" cy="3297510"/>
        </a:xfrm>
        <a:prstGeom prst="rect">
          <a:avLst/>
        </a:prstGeom>
        <a:ln w="28575">
          <a:solidFill>
            <a:schemeClr val="tx1"/>
          </a:solidFill>
        </a:ln>
      </xdr:spPr>
    </xdr:pic>
    <xdr:clientData/>
  </xdr:twoCellAnchor>
  <xdr:twoCellAnchor editAs="oneCell">
    <xdr:from>
      <xdr:col>8</xdr:col>
      <xdr:colOff>285750</xdr:colOff>
      <xdr:row>21</xdr:row>
      <xdr:rowOff>2060160</xdr:rowOff>
    </xdr:from>
    <xdr:to>
      <xdr:col>11</xdr:col>
      <xdr:colOff>397650</xdr:colOff>
      <xdr:row>27</xdr:row>
      <xdr:rowOff>0</xdr:rowOff>
    </xdr:to>
    <xdr:pic>
      <xdr:nvPicPr>
        <xdr:cNvPr id="6" name="Picture 5">
          <a:extLst>
            <a:ext uri="{FF2B5EF4-FFF2-40B4-BE49-F238E27FC236}">
              <a16:creationId xmlns:a16="http://schemas.microsoft.com/office/drawing/2014/main" id="{AE9860E4-E395-A169-6B8A-0315CB80529F}"/>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b="15131"/>
        <a:stretch>
          <a:fillRect/>
        </a:stretch>
      </xdr:blipFill>
      <xdr:spPr>
        <a:xfrm>
          <a:off x="6915150" y="8289510"/>
          <a:ext cx="4779150" cy="6112290"/>
        </a:xfrm>
        <a:prstGeom prst="rect">
          <a:avLst/>
        </a:prstGeom>
        <a:ln w="28575">
          <a:solidFill>
            <a:schemeClr val="tx1"/>
          </a:solidFill>
        </a:ln>
      </xdr:spPr>
    </xdr:pic>
    <xdr:clientData/>
  </xdr:twoCellAnchor>
  <xdr:twoCellAnchor editAs="oneCell">
    <xdr:from>
      <xdr:col>2</xdr:col>
      <xdr:colOff>76200</xdr:colOff>
      <xdr:row>16</xdr:row>
      <xdr:rowOff>252450</xdr:rowOff>
    </xdr:from>
    <xdr:to>
      <xdr:col>8</xdr:col>
      <xdr:colOff>176175</xdr:colOff>
      <xdr:row>23</xdr:row>
      <xdr:rowOff>642900</xdr:rowOff>
    </xdr:to>
    <xdr:pic>
      <xdr:nvPicPr>
        <xdr:cNvPr id="9" name="Picture 8">
          <a:extLst>
            <a:ext uri="{FF2B5EF4-FFF2-40B4-BE49-F238E27FC236}">
              <a16:creationId xmlns:a16="http://schemas.microsoft.com/office/drawing/2014/main" id="{C0CFBBBD-FB96-9597-248F-7BE2A13EDE1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33450" y="4957800"/>
          <a:ext cx="5872125" cy="5495850"/>
        </a:xfrm>
        <a:prstGeom prst="rect">
          <a:avLst/>
        </a:prstGeom>
        <a:ln w="28575">
          <a:solidFill>
            <a:schemeClr val="tx1"/>
          </a:solidFill>
        </a:ln>
      </xdr:spPr>
    </xdr:pic>
    <xdr:clientData/>
  </xdr:twoCellAnchor>
  <xdr:twoCellAnchor editAs="oneCell">
    <xdr:from>
      <xdr:col>8</xdr:col>
      <xdr:colOff>276856</xdr:colOff>
      <xdr:row>5</xdr:row>
      <xdr:rowOff>66740</xdr:rowOff>
    </xdr:from>
    <xdr:to>
      <xdr:col>11</xdr:col>
      <xdr:colOff>419100</xdr:colOff>
      <xdr:row>21</xdr:row>
      <xdr:rowOff>1935899</xdr:rowOff>
    </xdr:to>
    <xdr:pic>
      <xdr:nvPicPr>
        <xdr:cNvPr id="11" name="Picture 10">
          <a:extLst>
            <a:ext uri="{FF2B5EF4-FFF2-40B4-BE49-F238E27FC236}">
              <a16:creationId xmlns:a16="http://schemas.microsoft.com/office/drawing/2014/main" id="{38D87FFF-0682-809D-859F-154F7D89DB2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906256" y="1533590"/>
          <a:ext cx="4809494" cy="6631659"/>
        </a:xfrm>
        <a:prstGeom prst="rect">
          <a:avLst/>
        </a:prstGeom>
        <a:ln w="28575">
          <a:solidFill>
            <a:schemeClr val="tx1"/>
          </a:solidFill>
        </a:ln>
      </xdr:spPr>
    </xdr:pic>
    <xdr:clientData/>
  </xdr:twoCellAnchor>
  <xdr:twoCellAnchor editAs="oneCell">
    <xdr:from>
      <xdr:col>2</xdr:col>
      <xdr:colOff>73050</xdr:colOff>
      <xdr:row>23</xdr:row>
      <xdr:rowOff>762000</xdr:rowOff>
    </xdr:from>
    <xdr:to>
      <xdr:col>8</xdr:col>
      <xdr:colOff>190500</xdr:colOff>
      <xdr:row>27</xdr:row>
      <xdr:rowOff>104700</xdr:rowOff>
    </xdr:to>
    <xdr:pic>
      <xdr:nvPicPr>
        <xdr:cNvPr id="14" name="Picture 13">
          <a:extLst>
            <a:ext uri="{FF2B5EF4-FFF2-40B4-BE49-F238E27FC236}">
              <a16:creationId xmlns:a16="http://schemas.microsoft.com/office/drawing/2014/main" id="{249CBEEE-3BCE-AE9D-431D-21B58425F38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30300" y="10572750"/>
          <a:ext cx="5889600" cy="3933750"/>
        </a:xfrm>
        <a:prstGeom prst="rect">
          <a:avLst/>
        </a:prstGeom>
        <a:ln w="28575">
          <a:solidFill>
            <a:schemeClr val="tx1"/>
          </a:solid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27</xdr:col>
      <xdr:colOff>206091</xdr:colOff>
      <xdr:row>2</xdr:row>
      <xdr:rowOff>0</xdr:rowOff>
    </xdr:from>
    <xdr:to>
      <xdr:col>33</xdr:col>
      <xdr:colOff>92434</xdr:colOff>
      <xdr:row>3</xdr:row>
      <xdr:rowOff>2704</xdr:rowOff>
    </xdr:to>
    <xdr:pic>
      <xdr:nvPicPr>
        <xdr:cNvPr id="2" name="Picture 1">
          <a:extLst>
            <a:ext uri="{FF2B5EF4-FFF2-40B4-BE49-F238E27FC236}">
              <a16:creationId xmlns:a16="http://schemas.microsoft.com/office/drawing/2014/main" id="{991427AE-00DD-48B8-9C23-704652BE88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92434</xdr:colOff>
      <xdr:row>3</xdr:row>
      <xdr:rowOff>2704</xdr:rowOff>
    </xdr:to>
    <xdr:pic>
      <xdr:nvPicPr>
        <xdr:cNvPr id="3" name="Picture 2">
          <a:extLst>
            <a:ext uri="{FF2B5EF4-FFF2-40B4-BE49-F238E27FC236}">
              <a16:creationId xmlns:a16="http://schemas.microsoft.com/office/drawing/2014/main" id="{C79B2319-C8E3-4146-BE77-2718BF3CC5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92434</xdr:colOff>
      <xdr:row>3</xdr:row>
      <xdr:rowOff>2704</xdr:rowOff>
    </xdr:to>
    <xdr:pic>
      <xdr:nvPicPr>
        <xdr:cNvPr id="4" name="Picture 3">
          <a:extLst>
            <a:ext uri="{FF2B5EF4-FFF2-40B4-BE49-F238E27FC236}">
              <a16:creationId xmlns:a16="http://schemas.microsoft.com/office/drawing/2014/main" id="{35D5A9F5-3B2B-45AD-B28D-6C0A3E7DBD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851" y="342900"/>
          <a:ext cx="518801" cy="406564"/>
        </a:xfrm>
        <a:prstGeom prst="rect">
          <a:avLst/>
        </a:prstGeom>
      </xdr:spPr>
    </xdr:pic>
    <xdr:clientData/>
  </xdr:twoCellAnchor>
  <xdr:twoCellAnchor editAs="oneCell">
    <xdr:from>
      <xdr:col>27</xdr:col>
      <xdr:colOff>206091</xdr:colOff>
      <xdr:row>2</xdr:row>
      <xdr:rowOff>0</xdr:rowOff>
    </xdr:from>
    <xdr:to>
      <xdr:col>33</xdr:col>
      <xdr:colOff>92434</xdr:colOff>
      <xdr:row>3</xdr:row>
      <xdr:rowOff>2704</xdr:rowOff>
    </xdr:to>
    <xdr:pic>
      <xdr:nvPicPr>
        <xdr:cNvPr id="5" name="Picture 4">
          <a:extLst>
            <a:ext uri="{FF2B5EF4-FFF2-40B4-BE49-F238E27FC236}">
              <a16:creationId xmlns:a16="http://schemas.microsoft.com/office/drawing/2014/main" id="{219B4F3E-7AB1-4BEA-A25D-6D0D97F6E3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851" y="342900"/>
          <a:ext cx="518801" cy="406564"/>
        </a:xfrm>
        <a:prstGeom prst="rect">
          <a:avLst/>
        </a:prstGeom>
      </xdr:spPr>
    </xdr:pic>
    <xdr:clientData/>
  </xdr:twoCellAnchor>
  <xdr:twoCellAnchor editAs="oneCell">
    <xdr:from>
      <xdr:col>27</xdr:col>
      <xdr:colOff>206091</xdr:colOff>
      <xdr:row>2</xdr:row>
      <xdr:rowOff>0</xdr:rowOff>
    </xdr:from>
    <xdr:to>
      <xdr:col>33</xdr:col>
      <xdr:colOff>92433</xdr:colOff>
      <xdr:row>3</xdr:row>
      <xdr:rowOff>2704</xdr:rowOff>
    </xdr:to>
    <xdr:pic>
      <xdr:nvPicPr>
        <xdr:cNvPr id="6" name="Picture 5">
          <a:extLst>
            <a:ext uri="{FF2B5EF4-FFF2-40B4-BE49-F238E27FC236}">
              <a16:creationId xmlns:a16="http://schemas.microsoft.com/office/drawing/2014/main" id="{5D2976D1-D8C4-4BE6-94E7-0539DF930B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92433</xdr:colOff>
      <xdr:row>3</xdr:row>
      <xdr:rowOff>2704</xdr:rowOff>
    </xdr:to>
    <xdr:pic>
      <xdr:nvPicPr>
        <xdr:cNvPr id="7" name="Picture 6">
          <a:extLst>
            <a:ext uri="{FF2B5EF4-FFF2-40B4-BE49-F238E27FC236}">
              <a16:creationId xmlns:a16="http://schemas.microsoft.com/office/drawing/2014/main" id="{635A8B0B-7944-4AFA-8ECF-9199619D3F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92433</xdr:colOff>
      <xdr:row>3</xdr:row>
      <xdr:rowOff>2704</xdr:rowOff>
    </xdr:to>
    <xdr:pic>
      <xdr:nvPicPr>
        <xdr:cNvPr id="8" name="Picture 7">
          <a:extLst>
            <a:ext uri="{FF2B5EF4-FFF2-40B4-BE49-F238E27FC236}">
              <a16:creationId xmlns:a16="http://schemas.microsoft.com/office/drawing/2014/main" id="{E17C1130-79E1-4476-824A-31C8F7409A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92433</xdr:colOff>
      <xdr:row>3</xdr:row>
      <xdr:rowOff>2704</xdr:rowOff>
    </xdr:to>
    <xdr:pic>
      <xdr:nvPicPr>
        <xdr:cNvPr id="9" name="Picture 8">
          <a:extLst>
            <a:ext uri="{FF2B5EF4-FFF2-40B4-BE49-F238E27FC236}">
              <a16:creationId xmlns:a16="http://schemas.microsoft.com/office/drawing/2014/main" id="{D3B53C7F-6882-402B-B1F8-77B42C97AA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92433</xdr:colOff>
      <xdr:row>3</xdr:row>
      <xdr:rowOff>2704</xdr:rowOff>
    </xdr:to>
    <xdr:pic>
      <xdr:nvPicPr>
        <xdr:cNvPr id="10" name="Picture 9">
          <a:extLst>
            <a:ext uri="{FF2B5EF4-FFF2-40B4-BE49-F238E27FC236}">
              <a16:creationId xmlns:a16="http://schemas.microsoft.com/office/drawing/2014/main" id="{31828FFB-BB14-4B18-A3E5-09B8C5C0F8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92433</xdr:colOff>
      <xdr:row>3</xdr:row>
      <xdr:rowOff>2704</xdr:rowOff>
    </xdr:to>
    <xdr:pic>
      <xdr:nvPicPr>
        <xdr:cNvPr id="11" name="Picture 10">
          <a:extLst>
            <a:ext uri="{FF2B5EF4-FFF2-40B4-BE49-F238E27FC236}">
              <a16:creationId xmlns:a16="http://schemas.microsoft.com/office/drawing/2014/main" id="{C252422D-4F75-41ED-A773-E472B07E0D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92433</xdr:colOff>
      <xdr:row>3</xdr:row>
      <xdr:rowOff>2704</xdr:rowOff>
    </xdr:to>
    <xdr:pic>
      <xdr:nvPicPr>
        <xdr:cNvPr id="12" name="Picture 11">
          <a:extLst>
            <a:ext uri="{FF2B5EF4-FFF2-40B4-BE49-F238E27FC236}">
              <a16:creationId xmlns:a16="http://schemas.microsoft.com/office/drawing/2014/main" id="{A9965FD2-4E2D-4461-905A-AE8A436C94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851" y="342900"/>
          <a:ext cx="518801" cy="406564"/>
        </a:xfrm>
        <a:prstGeom prst="rect">
          <a:avLst/>
        </a:prstGeom>
      </xdr:spPr>
    </xdr:pic>
    <xdr:clientData/>
  </xdr:twoCellAnchor>
  <xdr:twoCellAnchor editAs="oneCell">
    <xdr:from>
      <xdr:col>27</xdr:col>
      <xdr:colOff>206091</xdr:colOff>
      <xdr:row>2</xdr:row>
      <xdr:rowOff>0</xdr:rowOff>
    </xdr:from>
    <xdr:to>
      <xdr:col>33</xdr:col>
      <xdr:colOff>92433</xdr:colOff>
      <xdr:row>3</xdr:row>
      <xdr:rowOff>2704</xdr:rowOff>
    </xdr:to>
    <xdr:pic>
      <xdr:nvPicPr>
        <xdr:cNvPr id="13" name="Picture 12">
          <a:extLst>
            <a:ext uri="{FF2B5EF4-FFF2-40B4-BE49-F238E27FC236}">
              <a16:creationId xmlns:a16="http://schemas.microsoft.com/office/drawing/2014/main" id="{6F180050-3FAF-4F08-BF14-4DB9F95845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851" y="342900"/>
          <a:ext cx="518801" cy="40656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14" name="Picture 13">
          <a:extLst>
            <a:ext uri="{FF2B5EF4-FFF2-40B4-BE49-F238E27FC236}">
              <a16:creationId xmlns:a16="http://schemas.microsoft.com/office/drawing/2014/main" id="{36358791-BF4E-4349-9585-0FF8BD49A1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15" name="Picture 14">
          <a:extLst>
            <a:ext uri="{FF2B5EF4-FFF2-40B4-BE49-F238E27FC236}">
              <a16:creationId xmlns:a16="http://schemas.microsoft.com/office/drawing/2014/main" id="{417FB796-7A9D-46BF-A560-0CFE5DEF57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16" name="Picture 15">
          <a:extLst>
            <a:ext uri="{FF2B5EF4-FFF2-40B4-BE49-F238E27FC236}">
              <a16:creationId xmlns:a16="http://schemas.microsoft.com/office/drawing/2014/main" id="{E4EE45E0-801A-4813-B7D6-5C81DA14D9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17" name="Picture 16">
          <a:extLst>
            <a:ext uri="{FF2B5EF4-FFF2-40B4-BE49-F238E27FC236}">
              <a16:creationId xmlns:a16="http://schemas.microsoft.com/office/drawing/2014/main" id="{613AF5E2-9F6F-47D7-88F8-140B8C8BEF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18" name="Picture 17">
          <a:extLst>
            <a:ext uri="{FF2B5EF4-FFF2-40B4-BE49-F238E27FC236}">
              <a16:creationId xmlns:a16="http://schemas.microsoft.com/office/drawing/2014/main" id="{4EA08007-48AD-4EBC-B3F5-3298FBF6D7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19" name="Picture 18">
          <a:extLst>
            <a:ext uri="{FF2B5EF4-FFF2-40B4-BE49-F238E27FC236}">
              <a16:creationId xmlns:a16="http://schemas.microsoft.com/office/drawing/2014/main" id="{6C230014-4032-4788-A60F-D7E5C4D5A4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0" name="Picture 19">
          <a:extLst>
            <a:ext uri="{FF2B5EF4-FFF2-40B4-BE49-F238E27FC236}">
              <a16:creationId xmlns:a16="http://schemas.microsoft.com/office/drawing/2014/main" id="{EC39EA13-3B3E-4FA5-8627-468802F0C9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1" name="Picture 20">
          <a:extLst>
            <a:ext uri="{FF2B5EF4-FFF2-40B4-BE49-F238E27FC236}">
              <a16:creationId xmlns:a16="http://schemas.microsoft.com/office/drawing/2014/main" id="{0343CEFE-883F-4323-89C5-58EF603BD1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2" name="Picture 21">
          <a:extLst>
            <a:ext uri="{FF2B5EF4-FFF2-40B4-BE49-F238E27FC236}">
              <a16:creationId xmlns:a16="http://schemas.microsoft.com/office/drawing/2014/main" id="{CFAEEDA0-C418-4F01-BFF9-45A39FC7B5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3" name="Picture 22">
          <a:extLst>
            <a:ext uri="{FF2B5EF4-FFF2-40B4-BE49-F238E27FC236}">
              <a16:creationId xmlns:a16="http://schemas.microsoft.com/office/drawing/2014/main" id="{F7E78B17-620C-42AE-B5F7-120B92F946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4" name="Picture 23">
          <a:extLst>
            <a:ext uri="{FF2B5EF4-FFF2-40B4-BE49-F238E27FC236}">
              <a16:creationId xmlns:a16="http://schemas.microsoft.com/office/drawing/2014/main" id="{429AB6FB-799B-4D40-A787-4BB25B0C15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5" name="Picture 24">
          <a:extLst>
            <a:ext uri="{FF2B5EF4-FFF2-40B4-BE49-F238E27FC236}">
              <a16:creationId xmlns:a16="http://schemas.microsoft.com/office/drawing/2014/main" id="{76F1AD13-D359-4A90-B01D-19B355FA21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6" name="Picture 25">
          <a:extLst>
            <a:ext uri="{FF2B5EF4-FFF2-40B4-BE49-F238E27FC236}">
              <a16:creationId xmlns:a16="http://schemas.microsoft.com/office/drawing/2014/main" id="{6D70A793-DEA8-400C-AC88-643D7A7EA4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7" name="Picture 26">
          <a:extLst>
            <a:ext uri="{FF2B5EF4-FFF2-40B4-BE49-F238E27FC236}">
              <a16:creationId xmlns:a16="http://schemas.microsoft.com/office/drawing/2014/main" id="{A1F31486-7181-4989-B1E3-C59CBD3798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8" name="Picture 27">
          <a:extLst>
            <a:ext uri="{FF2B5EF4-FFF2-40B4-BE49-F238E27FC236}">
              <a16:creationId xmlns:a16="http://schemas.microsoft.com/office/drawing/2014/main" id="{753F781A-C89B-48CA-B402-AFF7376A48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9" name="Picture 28">
          <a:extLst>
            <a:ext uri="{FF2B5EF4-FFF2-40B4-BE49-F238E27FC236}">
              <a16:creationId xmlns:a16="http://schemas.microsoft.com/office/drawing/2014/main" id="{4D6FF08A-1725-4FE4-89BC-E3614501C0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30" name="Picture 29">
          <a:extLst>
            <a:ext uri="{FF2B5EF4-FFF2-40B4-BE49-F238E27FC236}">
              <a16:creationId xmlns:a16="http://schemas.microsoft.com/office/drawing/2014/main" id="{D78B8449-E8C8-4257-B9C1-49E2642821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31" name="Picture 30">
          <a:extLst>
            <a:ext uri="{FF2B5EF4-FFF2-40B4-BE49-F238E27FC236}">
              <a16:creationId xmlns:a16="http://schemas.microsoft.com/office/drawing/2014/main" id="{F3644CA8-2972-4086-AB8D-3D1768C523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96242</xdr:colOff>
      <xdr:row>3</xdr:row>
      <xdr:rowOff>2704</xdr:rowOff>
    </xdr:to>
    <xdr:pic>
      <xdr:nvPicPr>
        <xdr:cNvPr id="32" name="Picture 31">
          <a:extLst>
            <a:ext uri="{FF2B5EF4-FFF2-40B4-BE49-F238E27FC236}">
              <a16:creationId xmlns:a16="http://schemas.microsoft.com/office/drawing/2014/main" id="{F1E8267F-64AE-4C9F-9CD0-7AC312DC42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53801" y="342900"/>
          <a:ext cx="505466" cy="402754"/>
        </a:xfrm>
        <a:prstGeom prst="rect">
          <a:avLst/>
        </a:prstGeom>
      </xdr:spPr>
    </xdr:pic>
    <xdr:clientData/>
  </xdr:twoCellAnchor>
  <xdr:twoCellAnchor editAs="oneCell">
    <xdr:from>
      <xdr:col>27</xdr:col>
      <xdr:colOff>206091</xdr:colOff>
      <xdr:row>2</xdr:row>
      <xdr:rowOff>0</xdr:rowOff>
    </xdr:from>
    <xdr:to>
      <xdr:col>33</xdr:col>
      <xdr:colOff>96242</xdr:colOff>
      <xdr:row>3</xdr:row>
      <xdr:rowOff>2704</xdr:rowOff>
    </xdr:to>
    <xdr:pic>
      <xdr:nvPicPr>
        <xdr:cNvPr id="33" name="Picture 32">
          <a:extLst>
            <a:ext uri="{FF2B5EF4-FFF2-40B4-BE49-F238E27FC236}">
              <a16:creationId xmlns:a16="http://schemas.microsoft.com/office/drawing/2014/main" id="{AD515C08-AF70-4560-848B-6AADAA0257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53801" y="342900"/>
          <a:ext cx="505466"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34" name="Picture 33">
          <a:extLst>
            <a:ext uri="{FF2B5EF4-FFF2-40B4-BE49-F238E27FC236}">
              <a16:creationId xmlns:a16="http://schemas.microsoft.com/office/drawing/2014/main" id="{5EF20980-3C1C-44C6-BF73-52F434AB7E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35" name="Picture 34">
          <a:extLst>
            <a:ext uri="{FF2B5EF4-FFF2-40B4-BE49-F238E27FC236}">
              <a16:creationId xmlns:a16="http://schemas.microsoft.com/office/drawing/2014/main" id="{9CCF28A6-E78A-4E22-9140-C9847EF8A4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36" name="Picture 35">
          <a:extLst>
            <a:ext uri="{FF2B5EF4-FFF2-40B4-BE49-F238E27FC236}">
              <a16:creationId xmlns:a16="http://schemas.microsoft.com/office/drawing/2014/main" id="{CCAACBB4-AE7A-4BAC-A240-14566B7894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37" name="Picture 36">
          <a:extLst>
            <a:ext uri="{FF2B5EF4-FFF2-40B4-BE49-F238E27FC236}">
              <a16:creationId xmlns:a16="http://schemas.microsoft.com/office/drawing/2014/main" id="{CCF0775B-D12F-4934-BE81-9EFDBAE3D0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38" name="Picture 37">
          <a:extLst>
            <a:ext uri="{FF2B5EF4-FFF2-40B4-BE49-F238E27FC236}">
              <a16:creationId xmlns:a16="http://schemas.microsoft.com/office/drawing/2014/main" id="{A0015B00-2022-4AB2-8589-7EA525B21E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499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39" name="Picture 38">
          <a:extLst>
            <a:ext uri="{FF2B5EF4-FFF2-40B4-BE49-F238E27FC236}">
              <a16:creationId xmlns:a16="http://schemas.microsoft.com/office/drawing/2014/main" id="{9A6BFD0E-777E-49A7-8F2D-E7863E32D1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499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40" name="Picture 39">
          <a:extLst>
            <a:ext uri="{FF2B5EF4-FFF2-40B4-BE49-F238E27FC236}">
              <a16:creationId xmlns:a16="http://schemas.microsoft.com/office/drawing/2014/main" id="{D3DF336B-4680-4348-97CB-2F4D62968F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88091" y="342900"/>
          <a:ext cx="518801" cy="40656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41" name="Picture 40">
          <a:extLst>
            <a:ext uri="{FF2B5EF4-FFF2-40B4-BE49-F238E27FC236}">
              <a16:creationId xmlns:a16="http://schemas.microsoft.com/office/drawing/2014/main" id="{F8B868E1-D3FC-4788-9AEC-19B1F43B90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88091" y="342900"/>
          <a:ext cx="518801" cy="40656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24</xdr:col>
      <xdr:colOff>255814</xdr:colOff>
      <xdr:row>0</xdr:row>
      <xdr:rowOff>20411</xdr:rowOff>
    </xdr:from>
    <xdr:to>
      <xdr:col>28</xdr:col>
      <xdr:colOff>110807</xdr:colOff>
      <xdr:row>2</xdr:row>
      <xdr:rowOff>19367</xdr:rowOff>
    </xdr:to>
    <xdr:pic>
      <xdr:nvPicPr>
        <xdr:cNvPr id="2" name="Picture 1">
          <a:extLst>
            <a:ext uri="{FF2B5EF4-FFF2-40B4-BE49-F238E27FC236}">
              <a16:creationId xmlns:a16="http://schemas.microsoft.com/office/drawing/2014/main" id="{D5184E2D-0D38-4EA4-8B42-FD2D0EA2DB77}"/>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13739" y="106136"/>
          <a:ext cx="997993" cy="326616"/>
        </a:xfrm>
        <a:prstGeom prst="rect">
          <a:avLst/>
        </a:prstGeom>
      </xdr:spPr>
    </xdr:pic>
    <xdr:clientData/>
  </xdr:twoCellAnchor>
  <xdr:twoCellAnchor editAs="oneCell">
    <xdr:from>
      <xdr:col>24</xdr:col>
      <xdr:colOff>255814</xdr:colOff>
      <xdr:row>0</xdr:row>
      <xdr:rowOff>20411</xdr:rowOff>
    </xdr:from>
    <xdr:to>
      <xdr:col>28</xdr:col>
      <xdr:colOff>110807</xdr:colOff>
      <xdr:row>2</xdr:row>
      <xdr:rowOff>19367</xdr:rowOff>
    </xdr:to>
    <xdr:pic>
      <xdr:nvPicPr>
        <xdr:cNvPr id="3" name="Picture 2">
          <a:extLst>
            <a:ext uri="{FF2B5EF4-FFF2-40B4-BE49-F238E27FC236}">
              <a16:creationId xmlns:a16="http://schemas.microsoft.com/office/drawing/2014/main" id="{7452C417-7283-4C7B-B9E2-40FE7820F4F1}"/>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13739" y="106136"/>
          <a:ext cx="997993" cy="326616"/>
        </a:xfrm>
        <a:prstGeom prst="rect">
          <a:avLst/>
        </a:prstGeom>
      </xdr:spPr>
    </xdr:pic>
    <xdr:clientData/>
  </xdr:twoCellAnchor>
  <xdr:twoCellAnchor editAs="oneCell">
    <xdr:from>
      <xdr:col>24</xdr:col>
      <xdr:colOff>255814</xdr:colOff>
      <xdr:row>0</xdr:row>
      <xdr:rowOff>20411</xdr:rowOff>
    </xdr:from>
    <xdr:to>
      <xdr:col>28</xdr:col>
      <xdr:colOff>110807</xdr:colOff>
      <xdr:row>2</xdr:row>
      <xdr:rowOff>19367</xdr:rowOff>
    </xdr:to>
    <xdr:pic>
      <xdr:nvPicPr>
        <xdr:cNvPr id="4" name="Picture 3">
          <a:extLst>
            <a:ext uri="{FF2B5EF4-FFF2-40B4-BE49-F238E27FC236}">
              <a16:creationId xmlns:a16="http://schemas.microsoft.com/office/drawing/2014/main" id="{04079808-B3E9-492B-9E8B-8687AC7021BF}"/>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13739" y="106136"/>
          <a:ext cx="997993" cy="326616"/>
        </a:xfrm>
        <a:prstGeom prst="rect">
          <a:avLst/>
        </a:prstGeom>
      </xdr:spPr>
    </xdr:pic>
    <xdr:clientData/>
  </xdr:twoCellAnchor>
  <xdr:twoCellAnchor editAs="oneCell">
    <xdr:from>
      <xdr:col>24</xdr:col>
      <xdr:colOff>255814</xdr:colOff>
      <xdr:row>0</xdr:row>
      <xdr:rowOff>20411</xdr:rowOff>
    </xdr:from>
    <xdr:to>
      <xdr:col>28</xdr:col>
      <xdr:colOff>110807</xdr:colOff>
      <xdr:row>2</xdr:row>
      <xdr:rowOff>317</xdr:rowOff>
    </xdr:to>
    <xdr:pic>
      <xdr:nvPicPr>
        <xdr:cNvPr id="5" name="Picture 4">
          <a:extLst>
            <a:ext uri="{FF2B5EF4-FFF2-40B4-BE49-F238E27FC236}">
              <a16:creationId xmlns:a16="http://schemas.microsoft.com/office/drawing/2014/main" id="{041B682C-AB34-405E-856F-4991B72A718A}"/>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610894" y="111851"/>
          <a:ext cx="1036093" cy="330426"/>
        </a:xfrm>
        <a:prstGeom prst="rect">
          <a:avLst/>
        </a:prstGeom>
      </xdr:spPr>
    </xdr:pic>
    <xdr:clientData/>
  </xdr:twoCellAnchor>
  <xdr:twoCellAnchor editAs="oneCell">
    <xdr:from>
      <xdr:col>24</xdr:col>
      <xdr:colOff>255814</xdr:colOff>
      <xdr:row>0</xdr:row>
      <xdr:rowOff>20411</xdr:rowOff>
    </xdr:from>
    <xdr:to>
      <xdr:col>28</xdr:col>
      <xdr:colOff>110807</xdr:colOff>
      <xdr:row>2</xdr:row>
      <xdr:rowOff>19367</xdr:rowOff>
    </xdr:to>
    <xdr:pic>
      <xdr:nvPicPr>
        <xdr:cNvPr id="7" name="Picture 6">
          <a:extLst>
            <a:ext uri="{FF2B5EF4-FFF2-40B4-BE49-F238E27FC236}">
              <a16:creationId xmlns:a16="http://schemas.microsoft.com/office/drawing/2014/main" id="{4140EA7C-FB4E-4598-9106-9BF0E7D3DF0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13739" y="106136"/>
          <a:ext cx="997993" cy="326616"/>
        </a:xfrm>
        <a:prstGeom prst="rect">
          <a:avLst/>
        </a:prstGeom>
      </xdr:spPr>
    </xdr:pic>
    <xdr:clientData/>
  </xdr:twoCellAnchor>
  <xdr:twoCellAnchor editAs="oneCell">
    <xdr:from>
      <xdr:col>24</xdr:col>
      <xdr:colOff>255814</xdr:colOff>
      <xdr:row>0</xdr:row>
      <xdr:rowOff>20411</xdr:rowOff>
    </xdr:from>
    <xdr:to>
      <xdr:col>28</xdr:col>
      <xdr:colOff>110807</xdr:colOff>
      <xdr:row>2</xdr:row>
      <xdr:rowOff>19367</xdr:rowOff>
    </xdr:to>
    <xdr:pic>
      <xdr:nvPicPr>
        <xdr:cNvPr id="6" name="Picture 5">
          <a:extLst>
            <a:ext uri="{FF2B5EF4-FFF2-40B4-BE49-F238E27FC236}">
              <a16:creationId xmlns:a16="http://schemas.microsoft.com/office/drawing/2014/main" id="{E17F6E3D-70CF-48D1-8BCB-6F5BEF2D5018}"/>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13739" y="106136"/>
          <a:ext cx="997993" cy="326616"/>
        </a:xfrm>
        <a:prstGeom prst="rect">
          <a:avLst/>
        </a:prstGeom>
      </xdr:spPr>
    </xdr:pic>
    <xdr:clientData/>
  </xdr:twoCellAnchor>
  <xdr:twoCellAnchor editAs="oneCell">
    <xdr:from>
      <xdr:col>24</xdr:col>
      <xdr:colOff>255814</xdr:colOff>
      <xdr:row>0</xdr:row>
      <xdr:rowOff>20411</xdr:rowOff>
    </xdr:from>
    <xdr:to>
      <xdr:col>28</xdr:col>
      <xdr:colOff>110807</xdr:colOff>
      <xdr:row>2</xdr:row>
      <xdr:rowOff>19367</xdr:rowOff>
    </xdr:to>
    <xdr:pic>
      <xdr:nvPicPr>
        <xdr:cNvPr id="8" name="Picture 7">
          <a:extLst>
            <a:ext uri="{FF2B5EF4-FFF2-40B4-BE49-F238E27FC236}">
              <a16:creationId xmlns:a16="http://schemas.microsoft.com/office/drawing/2014/main" id="{4EEDDD7F-11D6-4C7C-A04F-FCF619BBF0A4}"/>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13739" y="106136"/>
          <a:ext cx="997993" cy="326616"/>
        </a:xfrm>
        <a:prstGeom prst="rect">
          <a:avLst/>
        </a:prstGeom>
      </xdr:spPr>
    </xdr:pic>
    <xdr:clientData/>
  </xdr:twoCellAnchor>
  <xdr:twoCellAnchor editAs="oneCell">
    <xdr:from>
      <xdr:col>24</xdr:col>
      <xdr:colOff>255814</xdr:colOff>
      <xdr:row>0</xdr:row>
      <xdr:rowOff>20411</xdr:rowOff>
    </xdr:from>
    <xdr:to>
      <xdr:col>28</xdr:col>
      <xdr:colOff>110807</xdr:colOff>
      <xdr:row>2</xdr:row>
      <xdr:rowOff>317</xdr:rowOff>
    </xdr:to>
    <xdr:pic>
      <xdr:nvPicPr>
        <xdr:cNvPr id="9" name="Picture 8">
          <a:extLst>
            <a:ext uri="{FF2B5EF4-FFF2-40B4-BE49-F238E27FC236}">
              <a16:creationId xmlns:a16="http://schemas.microsoft.com/office/drawing/2014/main" id="{7AD500D9-5D2A-46B3-86F9-F14D438AD995}"/>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610894" y="111851"/>
          <a:ext cx="1036093" cy="330426"/>
        </a:xfrm>
        <a:prstGeom prst="rect">
          <a:avLst/>
        </a:prstGeom>
      </xdr:spPr>
    </xdr:pic>
    <xdr:clientData/>
  </xdr:twoCellAnchor>
  <xdr:twoCellAnchor editAs="oneCell">
    <xdr:from>
      <xdr:col>24</xdr:col>
      <xdr:colOff>255814</xdr:colOff>
      <xdr:row>0</xdr:row>
      <xdr:rowOff>20411</xdr:rowOff>
    </xdr:from>
    <xdr:to>
      <xdr:col>28</xdr:col>
      <xdr:colOff>110807</xdr:colOff>
      <xdr:row>2</xdr:row>
      <xdr:rowOff>19367</xdr:rowOff>
    </xdr:to>
    <xdr:pic>
      <xdr:nvPicPr>
        <xdr:cNvPr id="10" name="Picture 9">
          <a:extLst>
            <a:ext uri="{FF2B5EF4-FFF2-40B4-BE49-F238E27FC236}">
              <a16:creationId xmlns:a16="http://schemas.microsoft.com/office/drawing/2014/main" id="{1590B85D-D0BC-4889-9FC3-06E9672E9E63}"/>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13739" y="106136"/>
          <a:ext cx="997993" cy="326616"/>
        </a:xfrm>
        <a:prstGeom prst="rect">
          <a:avLst/>
        </a:prstGeom>
      </xdr:spPr>
    </xdr:pic>
    <xdr:clientData/>
  </xdr:twoCellAnchor>
  <xdr:twoCellAnchor editAs="oneCell">
    <xdr:from>
      <xdr:col>24</xdr:col>
      <xdr:colOff>255814</xdr:colOff>
      <xdr:row>0</xdr:row>
      <xdr:rowOff>20411</xdr:rowOff>
    </xdr:from>
    <xdr:to>
      <xdr:col>28</xdr:col>
      <xdr:colOff>110806</xdr:colOff>
      <xdr:row>2</xdr:row>
      <xdr:rowOff>19367</xdr:rowOff>
    </xdr:to>
    <xdr:pic>
      <xdr:nvPicPr>
        <xdr:cNvPr id="11" name="Picture 10">
          <a:extLst>
            <a:ext uri="{FF2B5EF4-FFF2-40B4-BE49-F238E27FC236}">
              <a16:creationId xmlns:a16="http://schemas.microsoft.com/office/drawing/2014/main" id="{884E750A-8BF5-436E-8124-6FD8A2CA3B7E}"/>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997993" cy="326616"/>
        </a:xfrm>
        <a:prstGeom prst="rect">
          <a:avLst/>
        </a:prstGeom>
      </xdr:spPr>
    </xdr:pic>
    <xdr:clientData/>
  </xdr:twoCellAnchor>
  <xdr:twoCellAnchor editAs="oneCell">
    <xdr:from>
      <xdr:col>24</xdr:col>
      <xdr:colOff>255814</xdr:colOff>
      <xdr:row>0</xdr:row>
      <xdr:rowOff>20411</xdr:rowOff>
    </xdr:from>
    <xdr:to>
      <xdr:col>28</xdr:col>
      <xdr:colOff>110806</xdr:colOff>
      <xdr:row>3</xdr:row>
      <xdr:rowOff>317</xdr:rowOff>
    </xdr:to>
    <xdr:pic>
      <xdr:nvPicPr>
        <xdr:cNvPr id="12" name="Picture 11">
          <a:extLst>
            <a:ext uri="{FF2B5EF4-FFF2-40B4-BE49-F238E27FC236}">
              <a16:creationId xmlns:a16="http://schemas.microsoft.com/office/drawing/2014/main" id="{AF19C09B-AE53-4318-9249-418EC7A14C4D}"/>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997993" cy="479016"/>
        </a:xfrm>
        <a:prstGeom prst="rect">
          <a:avLst/>
        </a:prstGeom>
      </xdr:spPr>
    </xdr:pic>
    <xdr:clientData/>
  </xdr:twoCellAnchor>
  <xdr:twoCellAnchor editAs="oneCell">
    <xdr:from>
      <xdr:col>24</xdr:col>
      <xdr:colOff>255814</xdr:colOff>
      <xdr:row>0</xdr:row>
      <xdr:rowOff>20411</xdr:rowOff>
    </xdr:from>
    <xdr:to>
      <xdr:col>28</xdr:col>
      <xdr:colOff>110807</xdr:colOff>
      <xdr:row>2</xdr:row>
      <xdr:rowOff>19367</xdr:rowOff>
    </xdr:to>
    <xdr:pic>
      <xdr:nvPicPr>
        <xdr:cNvPr id="13" name="Picture 12">
          <a:extLst>
            <a:ext uri="{FF2B5EF4-FFF2-40B4-BE49-F238E27FC236}">
              <a16:creationId xmlns:a16="http://schemas.microsoft.com/office/drawing/2014/main" id="{8D12764B-7B72-48F3-8B42-E63CC8728EF6}"/>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997993" cy="326616"/>
        </a:xfrm>
        <a:prstGeom prst="rect">
          <a:avLst/>
        </a:prstGeom>
      </xdr:spPr>
    </xdr:pic>
    <xdr:clientData/>
  </xdr:twoCellAnchor>
  <xdr:twoCellAnchor editAs="oneCell">
    <xdr:from>
      <xdr:col>24</xdr:col>
      <xdr:colOff>255814</xdr:colOff>
      <xdr:row>0</xdr:row>
      <xdr:rowOff>20411</xdr:rowOff>
    </xdr:from>
    <xdr:to>
      <xdr:col>28</xdr:col>
      <xdr:colOff>110807</xdr:colOff>
      <xdr:row>3</xdr:row>
      <xdr:rowOff>317</xdr:rowOff>
    </xdr:to>
    <xdr:pic>
      <xdr:nvPicPr>
        <xdr:cNvPr id="14" name="Picture 13">
          <a:extLst>
            <a:ext uri="{FF2B5EF4-FFF2-40B4-BE49-F238E27FC236}">
              <a16:creationId xmlns:a16="http://schemas.microsoft.com/office/drawing/2014/main" id="{A4B152CF-9B55-47CB-8C39-36167F6AA5F1}"/>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997993" cy="479016"/>
        </a:xfrm>
        <a:prstGeom prst="rect">
          <a:avLst/>
        </a:prstGeom>
      </xdr:spPr>
    </xdr:pic>
    <xdr:clientData/>
  </xdr:twoCellAnchor>
  <xdr:twoCellAnchor editAs="oneCell">
    <xdr:from>
      <xdr:col>24</xdr:col>
      <xdr:colOff>255814</xdr:colOff>
      <xdr:row>0</xdr:row>
      <xdr:rowOff>20411</xdr:rowOff>
    </xdr:from>
    <xdr:to>
      <xdr:col>28</xdr:col>
      <xdr:colOff>110807</xdr:colOff>
      <xdr:row>3</xdr:row>
      <xdr:rowOff>317</xdr:rowOff>
    </xdr:to>
    <xdr:pic>
      <xdr:nvPicPr>
        <xdr:cNvPr id="15" name="Picture 14">
          <a:extLst>
            <a:ext uri="{FF2B5EF4-FFF2-40B4-BE49-F238E27FC236}">
              <a16:creationId xmlns:a16="http://schemas.microsoft.com/office/drawing/2014/main" id="{B0301B64-E7B1-4954-8720-080F6537C015}"/>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610894" y="111851"/>
          <a:ext cx="1036093" cy="486636"/>
        </a:xfrm>
        <a:prstGeom prst="rect">
          <a:avLst/>
        </a:prstGeom>
      </xdr:spPr>
    </xdr:pic>
    <xdr:clientData/>
  </xdr:twoCellAnchor>
  <xdr:twoCellAnchor editAs="oneCell">
    <xdr:from>
      <xdr:col>24</xdr:col>
      <xdr:colOff>255814</xdr:colOff>
      <xdr:row>0</xdr:row>
      <xdr:rowOff>20411</xdr:rowOff>
    </xdr:from>
    <xdr:to>
      <xdr:col>28</xdr:col>
      <xdr:colOff>110807</xdr:colOff>
      <xdr:row>3</xdr:row>
      <xdr:rowOff>317</xdr:rowOff>
    </xdr:to>
    <xdr:pic>
      <xdr:nvPicPr>
        <xdr:cNvPr id="16" name="Picture 15">
          <a:extLst>
            <a:ext uri="{FF2B5EF4-FFF2-40B4-BE49-F238E27FC236}">
              <a16:creationId xmlns:a16="http://schemas.microsoft.com/office/drawing/2014/main" id="{10A7B252-882A-480F-B5CB-D7CEE81623BD}"/>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997993" cy="479016"/>
        </a:xfrm>
        <a:prstGeom prst="rect">
          <a:avLst/>
        </a:prstGeom>
      </xdr:spPr>
    </xdr:pic>
    <xdr:clientData/>
  </xdr:twoCellAnchor>
  <xdr:oneCellAnchor>
    <xdr:from>
      <xdr:col>24</xdr:col>
      <xdr:colOff>255814</xdr:colOff>
      <xdr:row>0</xdr:row>
      <xdr:rowOff>20411</xdr:rowOff>
    </xdr:from>
    <xdr:ext cx="1036093" cy="494704"/>
    <xdr:pic>
      <xdr:nvPicPr>
        <xdr:cNvPr id="17" name="Picture 16">
          <a:extLst>
            <a:ext uri="{FF2B5EF4-FFF2-40B4-BE49-F238E27FC236}">
              <a16:creationId xmlns:a16="http://schemas.microsoft.com/office/drawing/2014/main" id="{5C739D07-FB0D-4DFC-B9E2-C99FD6EAADC7}"/>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1036093" cy="494704"/>
        </a:xfrm>
        <a:prstGeom prst="rect">
          <a:avLst/>
        </a:prstGeom>
      </xdr:spPr>
    </xdr:pic>
    <xdr:clientData/>
  </xdr:oneCellAnchor>
  <xdr:oneCellAnchor>
    <xdr:from>
      <xdr:col>24</xdr:col>
      <xdr:colOff>255814</xdr:colOff>
      <xdr:row>0</xdr:row>
      <xdr:rowOff>20411</xdr:rowOff>
    </xdr:from>
    <xdr:ext cx="1036093" cy="494704"/>
    <xdr:pic>
      <xdr:nvPicPr>
        <xdr:cNvPr id="18" name="Picture 17">
          <a:extLst>
            <a:ext uri="{FF2B5EF4-FFF2-40B4-BE49-F238E27FC236}">
              <a16:creationId xmlns:a16="http://schemas.microsoft.com/office/drawing/2014/main" id="{68A73F25-8C1F-41FD-A980-16C06748A572}"/>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1036093" cy="494704"/>
        </a:xfrm>
        <a:prstGeom prst="rect">
          <a:avLst/>
        </a:prstGeom>
      </xdr:spPr>
    </xdr:pic>
    <xdr:clientData/>
  </xdr:oneCellAnchor>
  <xdr:oneCellAnchor>
    <xdr:from>
      <xdr:col>24</xdr:col>
      <xdr:colOff>255814</xdr:colOff>
      <xdr:row>0</xdr:row>
      <xdr:rowOff>20411</xdr:rowOff>
    </xdr:from>
    <xdr:ext cx="1036093" cy="494704"/>
    <xdr:pic>
      <xdr:nvPicPr>
        <xdr:cNvPr id="19" name="Picture 18">
          <a:extLst>
            <a:ext uri="{FF2B5EF4-FFF2-40B4-BE49-F238E27FC236}">
              <a16:creationId xmlns:a16="http://schemas.microsoft.com/office/drawing/2014/main" id="{F1A850FF-1D48-4B80-8DF4-60743C06F1F8}"/>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437539" y="108041"/>
          <a:ext cx="1036093" cy="494704"/>
        </a:xfrm>
        <a:prstGeom prst="rect">
          <a:avLst/>
        </a:prstGeom>
      </xdr:spPr>
    </xdr:pic>
    <xdr:clientData/>
  </xdr:oneCellAnchor>
  <xdr:oneCellAnchor>
    <xdr:from>
      <xdr:col>24</xdr:col>
      <xdr:colOff>255814</xdr:colOff>
      <xdr:row>0</xdr:row>
      <xdr:rowOff>20411</xdr:rowOff>
    </xdr:from>
    <xdr:ext cx="1036093" cy="494704"/>
    <xdr:pic>
      <xdr:nvPicPr>
        <xdr:cNvPr id="20" name="Picture 19">
          <a:extLst>
            <a:ext uri="{FF2B5EF4-FFF2-40B4-BE49-F238E27FC236}">
              <a16:creationId xmlns:a16="http://schemas.microsoft.com/office/drawing/2014/main" id="{77F79DFE-EEA8-4210-8A10-98B6D9FAE245}"/>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1036093" cy="494704"/>
        </a:xfrm>
        <a:prstGeom prst="rect">
          <a:avLst/>
        </a:prstGeom>
      </xdr:spPr>
    </xdr:pic>
    <xdr:clientData/>
  </xdr:oneCellAnchor>
  <xdr:oneCellAnchor>
    <xdr:from>
      <xdr:col>24</xdr:col>
      <xdr:colOff>255814</xdr:colOff>
      <xdr:row>0</xdr:row>
      <xdr:rowOff>20411</xdr:rowOff>
    </xdr:from>
    <xdr:ext cx="1036093" cy="494704"/>
    <xdr:pic>
      <xdr:nvPicPr>
        <xdr:cNvPr id="21" name="Picture 20">
          <a:extLst>
            <a:ext uri="{FF2B5EF4-FFF2-40B4-BE49-F238E27FC236}">
              <a16:creationId xmlns:a16="http://schemas.microsoft.com/office/drawing/2014/main" id="{0453BADF-15BA-4DBF-907C-DAE09E282D06}"/>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1036093" cy="494704"/>
        </a:xfrm>
        <a:prstGeom prst="rect">
          <a:avLst/>
        </a:prstGeom>
      </xdr:spPr>
    </xdr:pic>
    <xdr:clientData/>
  </xdr:oneCellAnchor>
  <xdr:oneCellAnchor>
    <xdr:from>
      <xdr:col>24</xdr:col>
      <xdr:colOff>255814</xdr:colOff>
      <xdr:row>0</xdr:row>
      <xdr:rowOff>20411</xdr:rowOff>
    </xdr:from>
    <xdr:ext cx="1036093" cy="494704"/>
    <xdr:pic>
      <xdr:nvPicPr>
        <xdr:cNvPr id="22" name="Picture 21">
          <a:extLst>
            <a:ext uri="{FF2B5EF4-FFF2-40B4-BE49-F238E27FC236}">
              <a16:creationId xmlns:a16="http://schemas.microsoft.com/office/drawing/2014/main" id="{0922248D-DAB3-4E06-9B83-CB47AFE0F702}"/>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1036093" cy="494704"/>
        </a:xfrm>
        <a:prstGeom prst="rect">
          <a:avLst/>
        </a:prstGeom>
      </xdr:spPr>
    </xdr:pic>
    <xdr:clientData/>
  </xdr:oneCellAnchor>
  <xdr:oneCellAnchor>
    <xdr:from>
      <xdr:col>24</xdr:col>
      <xdr:colOff>255814</xdr:colOff>
      <xdr:row>0</xdr:row>
      <xdr:rowOff>20411</xdr:rowOff>
    </xdr:from>
    <xdr:ext cx="1036093" cy="494704"/>
    <xdr:pic>
      <xdr:nvPicPr>
        <xdr:cNvPr id="23" name="Picture 22">
          <a:extLst>
            <a:ext uri="{FF2B5EF4-FFF2-40B4-BE49-F238E27FC236}">
              <a16:creationId xmlns:a16="http://schemas.microsoft.com/office/drawing/2014/main" id="{926D3F6D-C1F0-4D07-BF46-40EFF1BFAB76}"/>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1036093" cy="494704"/>
        </a:xfrm>
        <a:prstGeom prst="rect">
          <a:avLst/>
        </a:prstGeom>
      </xdr:spPr>
    </xdr:pic>
    <xdr:clientData/>
  </xdr:oneCellAnchor>
  <xdr:oneCellAnchor>
    <xdr:from>
      <xdr:col>24</xdr:col>
      <xdr:colOff>255814</xdr:colOff>
      <xdr:row>0</xdr:row>
      <xdr:rowOff>20411</xdr:rowOff>
    </xdr:from>
    <xdr:ext cx="1036093" cy="494704"/>
    <xdr:pic>
      <xdr:nvPicPr>
        <xdr:cNvPr id="24" name="Picture 23">
          <a:extLst>
            <a:ext uri="{FF2B5EF4-FFF2-40B4-BE49-F238E27FC236}">
              <a16:creationId xmlns:a16="http://schemas.microsoft.com/office/drawing/2014/main" id="{C5158996-D1CE-4453-B733-CBE4EE63915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1036093" cy="494704"/>
        </a:xfrm>
        <a:prstGeom prst="rect">
          <a:avLst/>
        </a:prstGeom>
      </xdr:spPr>
    </xdr:pic>
    <xdr:clientData/>
  </xdr:oneCellAnchor>
  <xdr:oneCellAnchor>
    <xdr:from>
      <xdr:col>24</xdr:col>
      <xdr:colOff>255814</xdr:colOff>
      <xdr:row>0</xdr:row>
      <xdr:rowOff>20411</xdr:rowOff>
    </xdr:from>
    <xdr:ext cx="1036093" cy="494704"/>
    <xdr:pic>
      <xdr:nvPicPr>
        <xdr:cNvPr id="25" name="Picture 24">
          <a:extLst>
            <a:ext uri="{FF2B5EF4-FFF2-40B4-BE49-F238E27FC236}">
              <a16:creationId xmlns:a16="http://schemas.microsoft.com/office/drawing/2014/main" id="{FA9D0A4F-AD79-460F-81C9-26D7DE8B670F}"/>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78509" y="111851"/>
          <a:ext cx="1036093" cy="494704"/>
        </a:xfrm>
        <a:prstGeom prst="rect">
          <a:avLst/>
        </a:prstGeom>
      </xdr:spPr>
    </xdr:pic>
    <xdr:clientData/>
  </xdr:oneCellAnchor>
  <xdr:oneCellAnchor>
    <xdr:from>
      <xdr:col>24</xdr:col>
      <xdr:colOff>255814</xdr:colOff>
      <xdr:row>0</xdr:row>
      <xdr:rowOff>20411</xdr:rowOff>
    </xdr:from>
    <xdr:ext cx="1036093" cy="494704"/>
    <xdr:pic>
      <xdr:nvPicPr>
        <xdr:cNvPr id="26" name="Picture 25">
          <a:extLst>
            <a:ext uri="{FF2B5EF4-FFF2-40B4-BE49-F238E27FC236}">
              <a16:creationId xmlns:a16="http://schemas.microsoft.com/office/drawing/2014/main" id="{28201E99-A0CE-4D8A-BE33-0D7B32DC9E4A}"/>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1036093" cy="494704"/>
        </a:xfrm>
        <a:prstGeom prst="rect">
          <a:avLst/>
        </a:prstGeom>
      </xdr:spPr>
    </xdr:pic>
    <xdr:clientData/>
  </xdr:oneCellAnchor>
  <xdr:oneCellAnchor>
    <xdr:from>
      <xdr:col>24</xdr:col>
      <xdr:colOff>255814</xdr:colOff>
      <xdr:row>0</xdr:row>
      <xdr:rowOff>20411</xdr:rowOff>
    </xdr:from>
    <xdr:ext cx="1036093" cy="494704"/>
    <xdr:pic>
      <xdr:nvPicPr>
        <xdr:cNvPr id="27" name="Picture 26">
          <a:extLst>
            <a:ext uri="{FF2B5EF4-FFF2-40B4-BE49-F238E27FC236}">
              <a16:creationId xmlns:a16="http://schemas.microsoft.com/office/drawing/2014/main" id="{C2557890-7373-4C6E-B2DB-095BAE0DEA45}"/>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1036093" cy="494704"/>
        </a:xfrm>
        <a:prstGeom prst="rect">
          <a:avLst/>
        </a:prstGeom>
      </xdr:spPr>
    </xdr:pic>
    <xdr:clientData/>
  </xdr:oneCellAnchor>
  <xdr:oneCellAnchor>
    <xdr:from>
      <xdr:col>25</xdr:col>
      <xdr:colOff>255814</xdr:colOff>
      <xdr:row>1</xdr:row>
      <xdr:rowOff>20411</xdr:rowOff>
    </xdr:from>
    <xdr:ext cx="1036093" cy="494704"/>
    <xdr:pic>
      <xdr:nvPicPr>
        <xdr:cNvPr id="28" name="Picture 27">
          <a:extLst>
            <a:ext uri="{FF2B5EF4-FFF2-40B4-BE49-F238E27FC236}">
              <a16:creationId xmlns:a16="http://schemas.microsoft.com/office/drawing/2014/main" id="{17C8A25D-CB36-444B-99B1-2788CF9CEAF2}"/>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980464" y="268061"/>
          <a:ext cx="1036093" cy="494704"/>
        </a:xfrm>
        <a:prstGeom prst="rect">
          <a:avLst/>
        </a:prstGeom>
      </xdr:spPr>
    </xdr:pic>
    <xdr:clientData/>
  </xdr:oneCellAnchor>
  <xdr:oneCellAnchor>
    <xdr:from>
      <xdr:col>25</xdr:col>
      <xdr:colOff>255814</xdr:colOff>
      <xdr:row>1</xdr:row>
      <xdr:rowOff>20411</xdr:rowOff>
    </xdr:from>
    <xdr:ext cx="1036093" cy="494704"/>
    <xdr:pic>
      <xdr:nvPicPr>
        <xdr:cNvPr id="29" name="Picture 28">
          <a:extLst>
            <a:ext uri="{FF2B5EF4-FFF2-40B4-BE49-F238E27FC236}">
              <a16:creationId xmlns:a16="http://schemas.microsoft.com/office/drawing/2014/main" id="{CEB69E1B-5851-466C-A099-F861A87D371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980464" y="191861"/>
          <a:ext cx="1036093" cy="494704"/>
        </a:xfrm>
        <a:prstGeom prst="rect">
          <a:avLst/>
        </a:prstGeom>
      </xdr:spPr>
    </xdr:pic>
    <xdr:clientData/>
  </xdr:oneCellAnchor>
  <xdr:oneCellAnchor>
    <xdr:from>
      <xdr:col>25</xdr:col>
      <xdr:colOff>255814</xdr:colOff>
      <xdr:row>1</xdr:row>
      <xdr:rowOff>20411</xdr:rowOff>
    </xdr:from>
    <xdr:ext cx="1036093" cy="494704"/>
    <xdr:pic>
      <xdr:nvPicPr>
        <xdr:cNvPr id="30" name="Picture 29">
          <a:extLst>
            <a:ext uri="{FF2B5EF4-FFF2-40B4-BE49-F238E27FC236}">
              <a16:creationId xmlns:a16="http://schemas.microsoft.com/office/drawing/2014/main" id="{61E56600-72B5-42F3-B8F8-6D47E00B1631}"/>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7243354" y="279491"/>
          <a:ext cx="1036093" cy="494704"/>
        </a:xfrm>
        <a:prstGeom prst="rect">
          <a:avLst/>
        </a:prstGeom>
      </xdr:spPr>
    </xdr:pic>
    <xdr:clientData/>
  </xdr:oneCellAnchor>
  <xdr:oneCellAnchor>
    <xdr:from>
      <xdr:col>25</xdr:col>
      <xdr:colOff>255814</xdr:colOff>
      <xdr:row>1</xdr:row>
      <xdr:rowOff>20411</xdr:rowOff>
    </xdr:from>
    <xdr:ext cx="1036093" cy="494704"/>
    <xdr:pic>
      <xdr:nvPicPr>
        <xdr:cNvPr id="31" name="Picture 30">
          <a:extLst>
            <a:ext uri="{FF2B5EF4-FFF2-40B4-BE49-F238E27FC236}">
              <a16:creationId xmlns:a16="http://schemas.microsoft.com/office/drawing/2014/main" id="{116EFAEF-899C-4978-9CA4-7517DEF22DCA}"/>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610894" y="111851"/>
          <a:ext cx="1036093" cy="494704"/>
        </a:xfrm>
        <a:prstGeom prst="rect">
          <a:avLst/>
        </a:prstGeom>
      </xdr:spPr>
    </xdr:pic>
    <xdr:clientData/>
  </xdr:oneCellAnchor>
  <xdr:oneCellAnchor>
    <xdr:from>
      <xdr:col>25</xdr:col>
      <xdr:colOff>255814</xdr:colOff>
      <xdr:row>1</xdr:row>
      <xdr:rowOff>20411</xdr:rowOff>
    </xdr:from>
    <xdr:ext cx="1036093" cy="494704"/>
    <xdr:pic>
      <xdr:nvPicPr>
        <xdr:cNvPr id="32" name="Picture 31">
          <a:extLst>
            <a:ext uri="{FF2B5EF4-FFF2-40B4-BE49-F238E27FC236}">
              <a16:creationId xmlns:a16="http://schemas.microsoft.com/office/drawing/2014/main" id="{3C6637F0-B99D-45CB-96B7-05FA2A045D82}"/>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610894" y="111851"/>
          <a:ext cx="1036093" cy="494704"/>
        </a:xfrm>
        <a:prstGeom prst="rect">
          <a:avLst/>
        </a:prstGeom>
      </xdr:spPr>
    </xdr:pic>
    <xdr:clientData/>
  </xdr:oneCellAnchor>
  <xdr:oneCellAnchor>
    <xdr:from>
      <xdr:col>25</xdr:col>
      <xdr:colOff>255814</xdr:colOff>
      <xdr:row>1</xdr:row>
      <xdr:rowOff>20411</xdr:rowOff>
    </xdr:from>
    <xdr:ext cx="1036093" cy="494704"/>
    <xdr:pic>
      <xdr:nvPicPr>
        <xdr:cNvPr id="33" name="Picture 32">
          <a:extLst>
            <a:ext uri="{FF2B5EF4-FFF2-40B4-BE49-F238E27FC236}">
              <a16:creationId xmlns:a16="http://schemas.microsoft.com/office/drawing/2014/main" id="{A3334CF5-BAAA-4CC5-9D0A-7617172A9168}"/>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610894" y="111851"/>
          <a:ext cx="1036093" cy="494704"/>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2</xdr:col>
      <xdr:colOff>130629</xdr:colOff>
      <xdr:row>2</xdr:row>
      <xdr:rowOff>87994</xdr:rowOff>
    </xdr:from>
    <xdr:ext cx="1176070" cy="905328"/>
    <xdr:pic>
      <xdr:nvPicPr>
        <xdr:cNvPr id="3" name="Picture 2">
          <a:extLst>
            <a:ext uri="{FF2B5EF4-FFF2-40B4-BE49-F238E27FC236}">
              <a16:creationId xmlns:a16="http://schemas.microsoft.com/office/drawing/2014/main" id="{8A25D445-0991-4D9A-B8E7-9268F380FA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083129" y="468994"/>
          <a:ext cx="1176070" cy="9053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76200</xdr:colOff>
      <xdr:row>2</xdr:row>
      <xdr:rowOff>56046</xdr:rowOff>
    </xdr:from>
    <xdr:ext cx="1230086" cy="946909"/>
    <xdr:pic>
      <xdr:nvPicPr>
        <xdr:cNvPr id="16" name="Picture 15">
          <a:extLst>
            <a:ext uri="{FF2B5EF4-FFF2-40B4-BE49-F238E27FC236}">
              <a16:creationId xmlns:a16="http://schemas.microsoft.com/office/drawing/2014/main" id="{40AB42E8-FA22-48ED-ABA3-1377C17266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68896" y="437046"/>
          <a:ext cx="1230086" cy="946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7234758</xdr:colOff>
      <xdr:row>2</xdr:row>
      <xdr:rowOff>75020</xdr:rowOff>
    </xdr:from>
    <xdr:to>
      <xdr:col>6</xdr:col>
      <xdr:colOff>7234758</xdr:colOff>
      <xdr:row>5</xdr:row>
      <xdr:rowOff>2762</xdr:rowOff>
    </xdr:to>
    <xdr:sp macro="" textlink="">
      <xdr:nvSpPr>
        <xdr:cNvPr id="2" name="TextBox 1">
          <a:extLst>
            <a:ext uri="{FF2B5EF4-FFF2-40B4-BE49-F238E27FC236}">
              <a16:creationId xmlns:a16="http://schemas.microsoft.com/office/drawing/2014/main" id="{19A89A3D-7AC1-488D-9528-23823C22C96E}"/>
            </a:ext>
          </a:extLst>
        </xdr:cNvPr>
        <xdr:cNvSpPr txBox="1"/>
      </xdr:nvSpPr>
      <xdr:spPr>
        <a:xfrm>
          <a:off x="13864158" y="456020"/>
          <a:ext cx="0" cy="1366017"/>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p>
      </xdr:txBody>
    </xdr:sp>
    <xdr:clientData/>
  </xdr:twoCellAnchor>
  <xdr:oneCellAnchor>
    <xdr:from>
      <xdr:col>2</xdr:col>
      <xdr:colOff>76200</xdr:colOff>
      <xdr:row>2</xdr:row>
      <xdr:rowOff>6350</xdr:rowOff>
    </xdr:from>
    <xdr:ext cx="1230086" cy="946909"/>
    <xdr:pic>
      <xdr:nvPicPr>
        <xdr:cNvPr id="4" name="Picture 3">
          <a:extLst>
            <a:ext uri="{FF2B5EF4-FFF2-40B4-BE49-F238E27FC236}">
              <a16:creationId xmlns:a16="http://schemas.microsoft.com/office/drawing/2014/main" id="{6A0D2FC7-6993-456D-98D1-0CA51FF50A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76350" y="387350"/>
          <a:ext cx="1230086" cy="946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1763486</xdr:colOff>
      <xdr:row>2</xdr:row>
      <xdr:rowOff>119743</xdr:rowOff>
    </xdr:from>
    <xdr:to>
      <xdr:col>2</xdr:col>
      <xdr:colOff>3144611</xdr:colOff>
      <xdr:row>3</xdr:row>
      <xdr:rowOff>473621</xdr:rowOff>
    </xdr:to>
    <xdr:pic>
      <xdr:nvPicPr>
        <xdr:cNvPr id="5" name="Picture 4">
          <a:extLst>
            <a:ext uri="{FF2B5EF4-FFF2-40B4-BE49-F238E27FC236}">
              <a16:creationId xmlns:a16="http://schemas.microsoft.com/office/drawing/2014/main" id="{F26BD9F0-D498-4C7F-A038-94B1C2018BA4}"/>
            </a:ext>
          </a:extLst>
        </xdr:cNvPr>
        <xdr:cNvPicPr>
          <a:picLocks noChangeAspect="1"/>
        </xdr:cNvPicPr>
      </xdr:nvPicPr>
      <xdr:blipFill>
        <a:blip xmlns:r="http://schemas.openxmlformats.org/officeDocument/2006/relationships" r:embed="rId2"/>
        <a:stretch>
          <a:fillRect/>
        </a:stretch>
      </xdr:blipFill>
      <xdr:spPr>
        <a:xfrm>
          <a:off x="2963636" y="500743"/>
          <a:ext cx="1381125" cy="734878"/>
        </a:xfrm>
        <a:prstGeom prst="rect">
          <a:avLst/>
        </a:prstGeom>
      </xdr:spPr>
    </xdr:pic>
    <xdr:clientData/>
  </xdr:twoCellAnchor>
  <xdr:twoCellAnchor>
    <xdr:from>
      <xdr:col>6</xdr:col>
      <xdr:colOff>7234758</xdr:colOff>
      <xdr:row>2</xdr:row>
      <xdr:rowOff>75020</xdr:rowOff>
    </xdr:from>
    <xdr:to>
      <xdr:col>6</xdr:col>
      <xdr:colOff>7234758</xdr:colOff>
      <xdr:row>5</xdr:row>
      <xdr:rowOff>2762</xdr:rowOff>
    </xdr:to>
    <xdr:sp macro="" textlink="">
      <xdr:nvSpPr>
        <xdr:cNvPr id="6" name="TextBox 5">
          <a:extLst>
            <a:ext uri="{FF2B5EF4-FFF2-40B4-BE49-F238E27FC236}">
              <a16:creationId xmlns:a16="http://schemas.microsoft.com/office/drawing/2014/main" id="{4DA538BC-F943-4425-856C-879248BD2DD6}"/>
            </a:ext>
          </a:extLst>
        </xdr:cNvPr>
        <xdr:cNvSpPr txBox="1"/>
      </xdr:nvSpPr>
      <xdr:spPr>
        <a:xfrm>
          <a:off x="13864158" y="456020"/>
          <a:ext cx="0" cy="1366017"/>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p>
      </xdr:txBody>
    </xdr:sp>
    <xdr:clientData/>
  </xdr:twoCellAnchor>
  <xdr:oneCellAnchor>
    <xdr:from>
      <xdr:col>2</xdr:col>
      <xdr:colOff>76200</xdr:colOff>
      <xdr:row>2</xdr:row>
      <xdr:rowOff>6350</xdr:rowOff>
    </xdr:from>
    <xdr:ext cx="1230086" cy="946909"/>
    <xdr:pic>
      <xdr:nvPicPr>
        <xdr:cNvPr id="7" name="Picture 6">
          <a:extLst>
            <a:ext uri="{FF2B5EF4-FFF2-40B4-BE49-F238E27FC236}">
              <a16:creationId xmlns:a16="http://schemas.microsoft.com/office/drawing/2014/main" id="{C214AAE7-518A-4772-94F4-5B3A20028B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76350" y="387350"/>
          <a:ext cx="1230086" cy="946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1763486</xdr:colOff>
      <xdr:row>2</xdr:row>
      <xdr:rowOff>119743</xdr:rowOff>
    </xdr:from>
    <xdr:to>
      <xdr:col>2</xdr:col>
      <xdr:colOff>3144611</xdr:colOff>
      <xdr:row>3</xdr:row>
      <xdr:rowOff>473621</xdr:rowOff>
    </xdr:to>
    <xdr:pic>
      <xdr:nvPicPr>
        <xdr:cNvPr id="8" name="Picture 7">
          <a:extLst>
            <a:ext uri="{FF2B5EF4-FFF2-40B4-BE49-F238E27FC236}">
              <a16:creationId xmlns:a16="http://schemas.microsoft.com/office/drawing/2014/main" id="{EC3712E8-81A3-4133-93B7-6D90EFD8459C}"/>
            </a:ext>
          </a:extLst>
        </xdr:cNvPr>
        <xdr:cNvPicPr>
          <a:picLocks noChangeAspect="1"/>
        </xdr:cNvPicPr>
      </xdr:nvPicPr>
      <xdr:blipFill>
        <a:blip xmlns:r="http://schemas.openxmlformats.org/officeDocument/2006/relationships" r:embed="rId2"/>
        <a:stretch>
          <a:fillRect/>
        </a:stretch>
      </xdr:blipFill>
      <xdr:spPr>
        <a:xfrm>
          <a:off x="2963636" y="500743"/>
          <a:ext cx="1381125" cy="734878"/>
        </a:xfrm>
        <a:prstGeom prst="rect">
          <a:avLst/>
        </a:prstGeom>
      </xdr:spPr>
    </xdr:pic>
    <xdr:clientData/>
  </xdr:twoCellAnchor>
  <xdr:twoCellAnchor>
    <xdr:from>
      <xdr:col>6</xdr:col>
      <xdr:colOff>7234758</xdr:colOff>
      <xdr:row>2</xdr:row>
      <xdr:rowOff>75020</xdr:rowOff>
    </xdr:from>
    <xdr:to>
      <xdr:col>6</xdr:col>
      <xdr:colOff>7234758</xdr:colOff>
      <xdr:row>5</xdr:row>
      <xdr:rowOff>2762</xdr:rowOff>
    </xdr:to>
    <xdr:sp macro="" textlink="">
      <xdr:nvSpPr>
        <xdr:cNvPr id="9" name="TextBox 8">
          <a:extLst>
            <a:ext uri="{FF2B5EF4-FFF2-40B4-BE49-F238E27FC236}">
              <a16:creationId xmlns:a16="http://schemas.microsoft.com/office/drawing/2014/main" id="{2DE2B41A-AA9B-4484-ABCE-11E77BA1521A}"/>
            </a:ext>
          </a:extLst>
        </xdr:cNvPr>
        <xdr:cNvSpPr txBox="1"/>
      </xdr:nvSpPr>
      <xdr:spPr>
        <a:xfrm>
          <a:off x="14511858" y="501740"/>
          <a:ext cx="0" cy="136792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p>
      </xdr:txBody>
    </xdr:sp>
    <xdr:clientData/>
  </xdr:twoCellAnchor>
  <xdr:oneCellAnchor>
    <xdr:from>
      <xdr:col>2</xdr:col>
      <xdr:colOff>76200</xdr:colOff>
      <xdr:row>2</xdr:row>
      <xdr:rowOff>6350</xdr:rowOff>
    </xdr:from>
    <xdr:ext cx="1230086" cy="946909"/>
    <xdr:pic>
      <xdr:nvPicPr>
        <xdr:cNvPr id="10" name="Picture 9">
          <a:extLst>
            <a:ext uri="{FF2B5EF4-FFF2-40B4-BE49-F238E27FC236}">
              <a16:creationId xmlns:a16="http://schemas.microsoft.com/office/drawing/2014/main" id="{E4F2EDD7-C126-4DCA-8E37-9A4AFFC884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310640" y="433070"/>
          <a:ext cx="1230086" cy="946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1763486</xdr:colOff>
      <xdr:row>2</xdr:row>
      <xdr:rowOff>119743</xdr:rowOff>
    </xdr:from>
    <xdr:to>
      <xdr:col>2</xdr:col>
      <xdr:colOff>3144611</xdr:colOff>
      <xdr:row>3</xdr:row>
      <xdr:rowOff>473621</xdr:rowOff>
    </xdr:to>
    <xdr:pic>
      <xdr:nvPicPr>
        <xdr:cNvPr id="12" name="Picture 11">
          <a:extLst>
            <a:ext uri="{FF2B5EF4-FFF2-40B4-BE49-F238E27FC236}">
              <a16:creationId xmlns:a16="http://schemas.microsoft.com/office/drawing/2014/main" id="{7BA4B37D-7CA7-47E3-83F8-497BD1112924}"/>
            </a:ext>
          </a:extLst>
        </xdr:cNvPr>
        <xdr:cNvPicPr>
          <a:picLocks noChangeAspect="1"/>
        </xdr:cNvPicPr>
      </xdr:nvPicPr>
      <xdr:blipFill>
        <a:blip xmlns:r="http://schemas.openxmlformats.org/officeDocument/2006/relationships" r:embed="rId2"/>
        <a:stretch>
          <a:fillRect/>
        </a:stretch>
      </xdr:blipFill>
      <xdr:spPr>
        <a:xfrm>
          <a:off x="2997926" y="546463"/>
          <a:ext cx="1381125" cy="734878"/>
        </a:xfrm>
        <a:prstGeom prst="rect">
          <a:avLst/>
        </a:prstGeom>
      </xdr:spPr>
    </xdr:pic>
    <xdr:clientData/>
  </xdr:twoCellAnchor>
  <xdr:twoCellAnchor>
    <xdr:from>
      <xdr:col>6</xdr:col>
      <xdr:colOff>7234758</xdr:colOff>
      <xdr:row>2</xdr:row>
      <xdr:rowOff>75020</xdr:rowOff>
    </xdr:from>
    <xdr:to>
      <xdr:col>6</xdr:col>
      <xdr:colOff>7234758</xdr:colOff>
      <xdr:row>5</xdr:row>
      <xdr:rowOff>2762</xdr:rowOff>
    </xdr:to>
    <xdr:sp macro="" textlink="">
      <xdr:nvSpPr>
        <xdr:cNvPr id="13" name="TextBox 12">
          <a:extLst>
            <a:ext uri="{FF2B5EF4-FFF2-40B4-BE49-F238E27FC236}">
              <a16:creationId xmlns:a16="http://schemas.microsoft.com/office/drawing/2014/main" id="{EBE7DC55-EB1F-4D42-94DF-7CAC57F0BFF1}"/>
            </a:ext>
          </a:extLst>
        </xdr:cNvPr>
        <xdr:cNvSpPr txBox="1"/>
      </xdr:nvSpPr>
      <xdr:spPr>
        <a:xfrm>
          <a:off x="15045258" y="501740"/>
          <a:ext cx="0" cy="136792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p>
      </xdr:txBody>
    </xdr:sp>
    <xdr:clientData/>
  </xdr:twoCellAnchor>
  <xdr:oneCellAnchor>
    <xdr:from>
      <xdr:col>2</xdr:col>
      <xdr:colOff>76200</xdr:colOff>
      <xdr:row>2</xdr:row>
      <xdr:rowOff>6350</xdr:rowOff>
    </xdr:from>
    <xdr:ext cx="1230086" cy="946909"/>
    <xdr:pic>
      <xdr:nvPicPr>
        <xdr:cNvPr id="14" name="Picture 13">
          <a:extLst>
            <a:ext uri="{FF2B5EF4-FFF2-40B4-BE49-F238E27FC236}">
              <a16:creationId xmlns:a16="http://schemas.microsoft.com/office/drawing/2014/main" id="{03926BCA-04E4-4014-B008-6D164C67E8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310640" y="433070"/>
          <a:ext cx="1230086" cy="946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1763486</xdr:colOff>
      <xdr:row>2</xdr:row>
      <xdr:rowOff>119743</xdr:rowOff>
    </xdr:from>
    <xdr:to>
      <xdr:col>2</xdr:col>
      <xdr:colOff>3144611</xdr:colOff>
      <xdr:row>3</xdr:row>
      <xdr:rowOff>473621</xdr:rowOff>
    </xdr:to>
    <xdr:pic>
      <xdr:nvPicPr>
        <xdr:cNvPr id="15" name="Picture 14">
          <a:extLst>
            <a:ext uri="{FF2B5EF4-FFF2-40B4-BE49-F238E27FC236}">
              <a16:creationId xmlns:a16="http://schemas.microsoft.com/office/drawing/2014/main" id="{DB8E363A-D2CB-4D49-8049-0DA4D3D6704D}"/>
            </a:ext>
          </a:extLst>
        </xdr:cNvPr>
        <xdr:cNvPicPr>
          <a:picLocks noChangeAspect="1"/>
        </xdr:cNvPicPr>
      </xdr:nvPicPr>
      <xdr:blipFill>
        <a:blip xmlns:r="http://schemas.openxmlformats.org/officeDocument/2006/relationships" r:embed="rId2"/>
        <a:stretch>
          <a:fillRect/>
        </a:stretch>
      </xdr:blipFill>
      <xdr:spPr>
        <a:xfrm>
          <a:off x="2997926" y="546463"/>
          <a:ext cx="1381125" cy="734878"/>
        </a:xfrm>
        <a:prstGeom prst="rect">
          <a:avLst/>
        </a:prstGeom>
      </xdr:spPr>
    </xdr:pic>
    <xdr:clientData/>
  </xdr:twoCellAnchor>
  <xdr:oneCellAnchor>
    <xdr:from>
      <xdr:col>2</xdr:col>
      <xdr:colOff>76200</xdr:colOff>
      <xdr:row>2</xdr:row>
      <xdr:rowOff>6350</xdr:rowOff>
    </xdr:from>
    <xdr:ext cx="1230086" cy="946909"/>
    <xdr:pic>
      <xdr:nvPicPr>
        <xdr:cNvPr id="17" name="Picture 16">
          <a:extLst>
            <a:ext uri="{FF2B5EF4-FFF2-40B4-BE49-F238E27FC236}">
              <a16:creationId xmlns:a16="http://schemas.microsoft.com/office/drawing/2014/main" id="{198EF2EE-DFFF-4326-8E59-C33AF077D4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6200" y="6350"/>
          <a:ext cx="1230086" cy="946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1763486</xdr:colOff>
      <xdr:row>2</xdr:row>
      <xdr:rowOff>119743</xdr:rowOff>
    </xdr:from>
    <xdr:to>
      <xdr:col>2</xdr:col>
      <xdr:colOff>3144611</xdr:colOff>
      <xdr:row>3</xdr:row>
      <xdr:rowOff>473621</xdr:rowOff>
    </xdr:to>
    <xdr:pic>
      <xdr:nvPicPr>
        <xdr:cNvPr id="18" name="Picture 17">
          <a:extLst>
            <a:ext uri="{FF2B5EF4-FFF2-40B4-BE49-F238E27FC236}">
              <a16:creationId xmlns:a16="http://schemas.microsoft.com/office/drawing/2014/main" id="{EB8EF704-8236-452D-97F9-342778CD08DD}"/>
            </a:ext>
          </a:extLst>
        </xdr:cNvPr>
        <xdr:cNvPicPr>
          <a:picLocks noChangeAspect="1"/>
        </xdr:cNvPicPr>
      </xdr:nvPicPr>
      <xdr:blipFill>
        <a:blip xmlns:r="http://schemas.openxmlformats.org/officeDocument/2006/relationships" r:embed="rId2"/>
        <a:stretch>
          <a:fillRect/>
        </a:stretch>
      </xdr:blipFill>
      <xdr:spPr>
        <a:xfrm>
          <a:off x="1763486" y="119743"/>
          <a:ext cx="1381125" cy="734878"/>
        </a:xfrm>
        <a:prstGeom prst="rect">
          <a:avLst/>
        </a:prstGeom>
      </xdr:spPr>
    </xdr:pic>
    <xdr:clientData/>
  </xdr:twoCellAnchor>
  <xdr:oneCellAnchor>
    <xdr:from>
      <xdr:col>2</xdr:col>
      <xdr:colOff>76200</xdr:colOff>
      <xdr:row>2</xdr:row>
      <xdr:rowOff>6350</xdr:rowOff>
    </xdr:from>
    <xdr:ext cx="1230086" cy="946909"/>
    <xdr:pic>
      <xdr:nvPicPr>
        <xdr:cNvPr id="11" name="Picture 10">
          <a:extLst>
            <a:ext uri="{FF2B5EF4-FFF2-40B4-BE49-F238E27FC236}">
              <a16:creationId xmlns:a16="http://schemas.microsoft.com/office/drawing/2014/main" id="{FF813594-8782-485B-BC2D-C8248D33F1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6200" y="6350"/>
          <a:ext cx="1230086" cy="946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1763486</xdr:colOff>
      <xdr:row>2</xdr:row>
      <xdr:rowOff>119743</xdr:rowOff>
    </xdr:from>
    <xdr:to>
      <xdr:col>2</xdr:col>
      <xdr:colOff>3144611</xdr:colOff>
      <xdr:row>3</xdr:row>
      <xdr:rowOff>473621</xdr:rowOff>
    </xdr:to>
    <xdr:pic>
      <xdr:nvPicPr>
        <xdr:cNvPr id="19" name="Picture 18">
          <a:extLst>
            <a:ext uri="{FF2B5EF4-FFF2-40B4-BE49-F238E27FC236}">
              <a16:creationId xmlns:a16="http://schemas.microsoft.com/office/drawing/2014/main" id="{0C1A5A97-5DA2-48A3-8CE2-3200571619E6}"/>
            </a:ext>
          </a:extLst>
        </xdr:cNvPr>
        <xdr:cNvPicPr>
          <a:picLocks noChangeAspect="1"/>
        </xdr:cNvPicPr>
      </xdr:nvPicPr>
      <xdr:blipFill>
        <a:blip xmlns:r="http://schemas.openxmlformats.org/officeDocument/2006/relationships" r:embed="rId2"/>
        <a:stretch>
          <a:fillRect/>
        </a:stretch>
      </xdr:blipFill>
      <xdr:spPr>
        <a:xfrm>
          <a:off x="1763486" y="119743"/>
          <a:ext cx="1381125" cy="734878"/>
        </a:xfrm>
        <a:prstGeom prst="rect">
          <a:avLst/>
        </a:prstGeom>
      </xdr:spPr>
    </xdr:pic>
    <xdr:clientData/>
  </xdr:twoCellAnchor>
  <xdr:oneCellAnchor>
    <xdr:from>
      <xdr:col>2</xdr:col>
      <xdr:colOff>76200</xdr:colOff>
      <xdr:row>2</xdr:row>
      <xdr:rowOff>6350</xdr:rowOff>
    </xdr:from>
    <xdr:ext cx="1230086" cy="946909"/>
    <xdr:pic>
      <xdr:nvPicPr>
        <xdr:cNvPr id="20" name="Picture 19">
          <a:extLst>
            <a:ext uri="{FF2B5EF4-FFF2-40B4-BE49-F238E27FC236}">
              <a16:creationId xmlns:a16="http://schemas.microsoft.com/office/drawing/2014/main" id="{AA17F558-7C73-421B-9C58-4AE826AAF5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6200" y="6350"/>
          <a:ext cx="1230086" cy="946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1763486</xdr:colOff>
      <xdr:row>2</xdr:row>
      <xdr:rowOff>119743</xdr:rowOff>
    </xdr:from>
    <xdr:to>
      <xdr:col>2</xdr:col>
      <xdr:colOff>3140801</xdr:colOff>
      <xdr:row>3</xdr:row>
      <xdr:rowOff>477431</xdr:rowOff>
    </xdr:to>
    <xdr:pic>
      <xdr:nvPicPr>
        <xdr:cNvPr id="21" name="Picture 20">
          <a:extLst>
            <a:ext uri="{FF2B5EF4-FFF2-40B4-BE49-F238E27FC236}">
              <a16:creationId xmlns:a16="http://schemas.microsoft.com/office/drawing/2014/main" id="{3EAA9E2A-48CF-43EC-8C22-4909D8E14593}"/>
            </a:ext>
          </a:extLst>
        </xdr:cNvPr>
        <xdr:cNvPicPr>
          <a:picLocks noChangeAspect="1"/>
        </xdr:cNvPicPr>
      </xdr:nvPicPr>
      <xdr:blipFill>
        <a:blip xmlns:r="http://schemas.openxmlformats.org/officeDocument/2006/relationships" r:embed="rId2"/>
        <a:stretch>
          <a:fillRect/>
        </a:stretch>
      </xdr:blipFill>
      <xdr:spPr>
        <a:xfrm>
          <a:off x="1763486" y="119743"/>
          <a:ext cx="1377315" cy="738688"/>
        </a:xfrm>
        <a:prstGeom prst="rect">
          <a:avLst/>
        </a:prstGeom>
      </xdr:spPr>
    </xdr:pic>
    <xdr:clientData/>
  </xdr:twoCellAnchor>
  <xdr:oneCellAnchor>
    <xdr:from>
      <xdr:col>2</xdr:col>
      <xdr:colOff>76200</xdr:colOff>
      <xdr:row>2</xdr:row>
      <xdr:rowOff>6350</xdr:rowOff>
    </xdr:from>
    <xdr:ext cx="1230086" cy="946909"/>
    <xdr:pic>
      <xdr:nvPicPr>
        <xdr:cNvPr id="22" name="Picture 21">
          <a:extLst>
            <a:ext uri="{FF2B5EF4-FFF2-40B4-BE49-F238E27FC236}">
              <a16:creationId xmlns:a16="http://schemas.microsoft.com/office/drawing/2014/main" id="{ED356102-F805-49FF-8C4E-866AC002E7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6200" y="6350"/>
          <a:ext cx="1230086" cy="946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1763486</xdr:colOff>
      <xdr:row>2</xdr:row>
      <xdr:rowOff>119743</xdr:rowOff>
    </xdr:from>
    <xdr:to>
      <xdr:col>2</xdr:col>
      <xdr:colOff>3140801</xdr:colOff>
      <xdr:row>3</xdr:row>
      <xdr:rowOff>477431</xdr:rowOff>
    </xdr:to>
    <xdr:pic>
      <xdr:nvPicPr>
        <xdr:cNvPr id="23" name="Picture 22">
          <a:extLst>
            <a:ext uri="{FF2B5EF4-FFF2-40B4-BE49-F238E27FC236}">
              <a16:creationId xmlns:a16="http://schemas.microsoft.com/office/drawing/2014/main" id="{CBEF8E78-B617-42E6-91C1-1669AE770961}"/>
            </a:ext>
          </a:extLst>
        </xdr:cNvPr>
        <xdr:cNvPicPr>
          <a:picLocks noChangeAspect="1"/>
        </xdr:cNvPicPr>
      </xdr:nvPicPr>
      <xdr:blipFill>
        <a:blip xmlns:r="http://schemas.openxmlformats.org/officeDocument/2006/relationships" r:embed="rId2"/>
        <a:stretch>
          <a:fillRect/>
        </a:stretch>
      </xdr:blipFill>
      <xdr:spPr>
        <a:xfrm>
          <a:off x="1763486" y="119743"/>
          <a:ext cx="1377315" cy="73868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182707</xdr:colOff>
      <xdr:row>36</xdr:row>
      <xdr:rowOff>74467</xdr:rowOff>
    </xdr:from>
    <xdr:to>
      <xdr:col>9</xdr:col>
      <xdr:colOff>173182</xdr:colOff>
      <xdr:row>51</xdr:row>
      <xdr:rowOff>150667</xdr:rowOff>
    </xdr:to>
    <xdr:graphicFrame macro="">
      <xdr:nvGraphicFramePr>
        <xdr:cNvPr id="2" name="Chart 1">
          <a:extLst>
            <a:ext uri="{FF2B5EF4-FFF2-40B4-BE49-F238E27FC236}">
              <a16:creationId xmlns:a16="http://schemas.microsoft.com/office/drawing/2014/main" id="{22CB4D30-F35C-49D7-96A6-955F3F884B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172811</xdr:colOff>
      <xdr:row>36</xdr:row>
      <xdr:rowOff>47625</xdr:rowOff>
    </xdr:from>
    <xdr:to>
      <xdr:col>18</xdr:col>
      <xdr:colOff>1361</xdr:colOff>
      <xdr:row>51</xdr:row>
      <xdr:rowOff>123825</xdr:rowOff>
    </xdr:to>
    <xdr:graphicFrame macro="">
      <xdr:nvGraphicFramePr>
        <xdr:cNvPr id="3" name="Chart 2">
          <a:extLst>
            <a:ext uri="{FF2B5EF4-FFF2-40B4-BE49-F238E27FC236}">
              <a16:creationId xmlns:a16="http://schemas.microsoft.com/office/drawing/2014/main" id="{C6F598C3-765C-450B-AD37-9E004ED680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28575</xdr:colOff>
      <xdr:row>36</xdr:row>
      <xdr:rowOff>47625</xdr:rowOff>
    </xdr:from>
    <xdr:to>
      <xdr:col>26</xdr:col>
      <xdr:colOff>523875</xdr:colOff>
      <xdr:row>51</xdr:row>
      <xdr:rowOff>123825</xdr:rowOff>
    </xdr:to>
    <xdr:graphicFrame macro="">
      <xdr:nvGraphicFramePr>
        <xdr:cNvPr id="4" name="Chart 3">
          <a:extLst>
            <a:ext uri="{FF2B5EF4-FFF2-40B4-BE49-F238E27FC236}">
              <a16:creationId xmlns:a16="http://schemas.microsoft.com/office/drawing/2014/main" id="{34187208-E348-4D76-AC30-870B61DE43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9526</xdr:colOff>
      <xdr:row>36</xdr:row>
      <xdr:rowOff>57150</xdr:rowOff>
    </xdr:from>
    <xdr:to>
      <xdr:col>38</xdr:col>
      <xdr:colOff>13608</xdr:colOff>
      <xdr:row>51</xdr:row>
      <xdr:rowOff>133350</xdr:rowOff>
    </xdr:to>
    <xdr:graphicFrame macro="">
      <xdr:nvGraphicFramePr>
        <xdr:cNvPr id="5" name="Chart 4">
          <a:extLst>
            <a:ext uri="{FF2B5EF4-FFF2-40B4-BE49-F238E27FC236}">
              <a16:creationId xmlns:a16="http://schemas.microsoft.com/office/drawing/2014/main" id="{E975BA19-D82C-46CE-8C3F-0236563ACA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138546</xdr:colOff>
      <xdr:row>53</xdr:row>
      <xdr:rowOff>28575</xdr:rowOff>
    </xdr:from>
    <xdr:to>
      <xdr:col>9</xdr:col>
      <xdr:colOff>190500</xdr:colOff>
      <xdr:row>68</xdr:row>
      <xdr:rowOff>104775</xdr:rowOff>
    </xdr:to>
    <xdr:graphicFrame macro="">
      <xdr:nvGraphicFramePr>
        <xdr:cNvPr id="6" name="Chart 5">
          <a:extLst>
            <a:ext uri="{FF2B5EF4-FFF2-40B4-BE49-F238E27FC236}">
              <a16:creationId xmlns:a16="http://schemas.microsoft.com/office/drawing/2014/main" id="{8696B686-7AB5-4A72-8D44-CDF831E57A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161925</xdr:colOff>
      <xdr:row>53</xdr:row>
      <xdr:rowOff>9525</xdr:rowOff>
    </xdr:from>
    <xdr:to>
      <xdr:col>17</xdr:col>
      <xdr:colOff>557893</xdr:colOff>
      <xdr:row>68</xdr:row>
      <xdr:rowOff>85725</xdr:rowOff>
    </xdr:to>
    <xdr:graphicFrame macro="">
      <xdr:nvGraphicFramePr>
        <xdr:cNvPr id="7" name="Chart 6">
          <a:extLst>
            <a:ext uri="{FF2B5EF4-FFF2-40B4-BE49-F238E27FC236}">
              <a16:creationId xmlns:a16="http://schemas.microsoft.com/office/drawing/2014/main" id="{4C9721BC-A69B-4F0B-8364-596E978A6C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28575</xdr:colOff>
      <xdr:row>52</xdr:row>
      <xdr:rowOff>152400</xdr:rowOff>
    </xdr:from>
    <xdr:to>
      <xdr:col>26</xdr:col>
      <xdr:colOff>523875</xdr:colOff>
      <xdr:row>68</xdr:row>
      <xdr:rowOff>66675</xdr:rowOff>
    </xdr:to>
    <xdr:graphicFrame macro="">
      <xdr:nvGraphicFramePr>
        <xdr:cNvPr id="8" name="Chart 7">
          <a:extLst>
            <a:ext uri="{FF2B5EF4-FFF2-40B4-BE49-F238E27FC236}">
              <a16:creationId xmlns:a16="http://schemas.microsoft.com/office/drawing/2014/main" id="{86259223-4A7F-4D53-8AC9-BECA2FA40A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9526</xdr:colOff>
      <xdr:row>52</xdr:row>
      <xdr:rowOff>142875</xdr:rowOff>
    </xdr:from>
    <xdr:to>
      <xdr:col>38</xdr:col>
      <xdr:colOff>11906</xdr:colOff>
      <xdr:row>68</xdr:row>
      <xdr:rowOff>57150</xdr:rowOff>
    </xdr:to>
    <xdr:graphicFrame macro="">
      <xdr:nvGraphicFramePr>
        <xdr:cNvPr id="9" name="Chart 8">
          <a:extLst>
            <a:ext uri="{FF2B5EF4-FFF2-40B4-BE49-F238E27FC236}">
              <a16:creationId xmlns:a16="http://schemas.microsoft.com/office/drawing/2014/main" id="{6B3AC107-AF44-4E8C-B9B0-0CDE01E37B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480332</xdr:colOff>
      <xdr:row>0</xdr:row>
      <xdr:rowOff>38100</xdr:rowOff>
    </xdr:from>
    <xdr:ext cx="1432019" cy="685800"/>
    <xdr:pic>
      <xdr:nvPicPr>
        <xdr:cNvPr id="10" name="Picture 9">
          <a:extLst>
            <a:ext uri="{FF2B5EF4-FFF2-40B4-BE49-F238E27FC236}">
              <a16:creationId xmlns:a16="http://schemas.microsoft.com/office/drawing/2014/main" id="{8E2270E1-8258-4688-8D3E-B4FBB78659CC}"/>
            </a:ext>
          </a:extLst>
        </xdr:cNvPr>
        <xdr:cNvPicPr>
          <a:picLocks noChangeAspect="1"/>
        </xdr:cNvPicPr>
      </xdr:nvPicPr>
      <xdr:blipFill>
        <a:blip xmlns:r="http://schemas.openxmlformats.org/officeDocument/2006/relationships" r:embed="rId9" cstate="email"/>
        <a:srcRect/>
        <a:stretch>
          <a:fillRect/>
        </a:stretch>
      </xdr:blipFill>
      <xdr:spPr>
        <a:xfrm>
          <a:off x="244112" y="38100"/>
          <a:ext cx="1432019" cy="685800"/>
        </a:xfrm>
        <a:prstGeom prst="rect">
          <a:avLst/>
        </a:prstGeom>
      </xdr:spPr>
    </xdr:pic>
    <xdr:clientData/>
  </xdr:oneCellAnchor>
  <xdr:oneCellAnchor>
    <xdr:from>
      <xdr:col>28</xdr:col>
      <xdr:colOff>480332</xdr:colOff>
      <xdr:row>0</xdr:row>
      <xdr:rowOff>38100</xdr:rowOff>
    </xdr:from>
    <xdr:ext cx="1399440" cy="685800"/>
    <xdr:pic>
      <xdr:nvPicPr>
        <xdr:cNvPr id="11" name="Picture 10">
          <a:extLst>
            <a:ext uri="{FF2B5EF4-FFF2-40B4-BE49-F238E27FC236}">
              <a16:creationId xmlns:a16="http://schemas.microsoft.com/office/drawing/2014/main" id="{111C4D69-09C4-4E91-BFCD-BF811B0FECB8}"/>
            </a:ext>
          </a:extLst>
        </xdr:cNvPr>
        <xdr:cNvPicPr>
          <a:picLocks noChangeAspect="1"/>
        </xdr:cNvPicPr>
      </xdr:nvPicPr>
      <xdr:blipFill>
        <a:blip xmlns:r="http://schemas.openxmlformats.org/officeDocument/2006/relationships" r:embed="rId9" cstate="email"/>
        <a:srcRect/>
        <a:stretch>
          <a:fillRect/>
        </a:stretch>
      </xdr:blipFill>
      <xdr:spPr>
        <a:xfrm>
          <a:off x="20947652" y="38100"/>
          <a:ext cx="1399440" cy="685800"/>
        </a:xfrm>
        <a:prstGeom prst="rect">
          <a:avLst/>
        </a:prstGeom>
      </xdr:spPr>
    </xdr:pic>
    <xdr:clientData/>
  </xdr:oneCellAnchor>
  <xdr:twoCellAnchor>
    <xdr:from>
      <xdr:col>39</xdr:col>
      <xdr:colOff>36420</xdr:colOff>
      <xdr:row>37</xdr:row>
      <xdr:rowOff>152400</xdr:rowOff>
    </xdr:from>
    <xdr:to>
      <xdr:col>48</xdr:col>
      <xdr:colOff>40502</xdr:colOff>
      <xdr:row>53</xdr:row>
      <xdr:rowOff>65314</xdr:rowOff>
    </xdr:to>
    <xdr:graphicFrame macro="">
      <xdr:nvGraphicFramePr>
        <xdr:cNvPr id="12" name="Chart 11">
          <a:extLst>
            <a:ext uri="{FF2B5EF4-FFF2-40B4-BE49-F238E27FC236}">
              <a16:creationId xmlns:a16="http://schemas.microsoft.com/office/drawing/2014/main" id="{A9DC42D4-195F-4D59-8D76-AE1C65254E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39</xdr:col>
      <xdr:colOff>9526</xdr:colOff>
      <xdr:row>53</xdr:row>
      <xdr:rowOff>142875</xdr:rowOff>
    </xdr:from>
    <xdr:to>
      <xdr:col>48</xdr:col>
      <xdr:colOff>11906</xdr:colOff>
      <xdr:row>69</xdr:row>
      <xdr:rowOff>57150</xdr:rowOff>
    </xdr:to>
    <xdr:graphicFrame macro="">
      <xdr:nvGraphicFramePr>
        <xdr:cNvPr id="13" name="Chart 12">
          <a:extLst>
            <a:ext uri="{FF2B5EF4-FFF2-40B4-BE49-F238E27FC236}">
              <a16:creationId xmlns:a16="http://schemas.microsoft.com/office/drawing/2014/main" id="{6C1450E2-582A-4EDE-A5EC-3E0B74CB85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49</xdr:col>
      <xdr:colOff>9526</xdr:colOff>
      <xdr:row>37</xdr:row>
      <xdr:rowOff>152400</xdr:rowOff>
    </xdr:from>
    <xdr:to>
      <xdr:col>57</xdr:col>
      <xdr:colOff>23812</xdr:colOff>
      <xdr:row>53</xdr:row>
      <xdr:rowOff>65314</xdr:rowOff>
    </xdr:to>
    <xdr:graphicFrame macro="">
      <xdr:nvGraphicFramePr>
        <xdr:cNvPr id="14" name="Chart 13">
          <a:extLst>
            <a:ext uri="{FF2B5EF4-FFF2-40B4-BE49-F238E27FC236}">
              <a16:creationId xmlns:a16="http://schemas.microsoft.com/office/drawing/2014/main" id="{78D42F37-CC2E-48B4-84A0-DD68FAFC76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31</xdr:col>
      <xdr:colOff>10886</xdr:colOff>
      <xdr:row>0</xdr:row>
      <xdr:rowOff>43543</xdr:rowOff>
    </xdr:from>
    <xdr:ext cx="1369039" cy="733565"/>
    <xdr:pic>
      <xdr:nvPicPr>
        <xdr:cNvPr id="15" name="Picture 14">
          <a:extLst>
            <a:ext uri="{FF2B5EF4-FFF2-40B4-BE49-F238E27FC236}">
              <a16:creationId xmlns:a16="http://schemas.microsoft.com/office/drawing/2014/main" id="{2BE06C82-6162-4CB2-BEE3-FAFCD5D233F4}"/>
            </a:ext>
          </a:extLst>
        </xdr:cNvPr>
        <xdr:cNvPicPr>
          <a:picLocks noChangeAspect="1"/>
        </xdr:cNvPicPr>
      </xdr:nvPicPr>
      <xdr:blipFill>
        <a:blip xmlns:r="http://schemas.openxmlformats.org/officeDocument/2006/relationships" r:embed="rId13"/>
        <a:stretch>
          <a:fillRect/>
        </a:stretch>
      </xdr:blipFill>
      <xdr:spPr>
        <a:xfrm>
          <a:off x="22802306" y="43543"/>
          <a:ext cx="1369039" cy="733565"/>
        </a:xfrm>
        <a:prstGeom prst="rect">
          <a:avLst/>
        </a:prstGeom>
      </xdr:spPr>
    </xdr:pic>
    <xdr:clientData/>
  </xdr:oneCellAnchor>
  <xdr:oneCellAnchor>
    <xdr:from>
      <xdr:col>2</xdr:col>
      <xdr:colOff>685801</xdr:colOff>
      <xdr:row>0</xdr:row>
      <xdr:rowOff>21771</xdr:rowOff>
    </xdr:from>
    <xdr:ext cx="1352390" cy="733565"/>
    <xdr:pic>
      <xdr:nvPicPr>
        <xdr:cNvPr id="16" name="Picture 15">
          <a:extLst>
            <a:ext uri="{FF2B5EF4-FFF2-40B4-BE49-F238E27FC236}">
              <a16:creationId xmlns:a16="http://schemas.microsoft.com/office/drawing/2014/main" id="{263E70C7-C239-42FE-BDBD-6C306F3FEBCE}"/>
            </a:ext>
          </a:extLst>
        </xdr:cNvPr>
        <xdr:cNvPicPr>
          <a:picLocks noChangeAspect="1"/>
        </xdr:cNvPicPr>
      </xdr:nvPicPr>
      <xdr:blipFill>
        <a:blip xmlns:r="http://schemas.openxmlformats.org/officeDocument/2006/relationships" r:embed="rId13"/>
        <a:stretch>
          <a:fillRect/>
        </a:stretch>
      </xdr:blipFill>
      <xdr:spPr>
        <a:xfrm>
          <a:off x="2133601" y="21771"/>
          <a:ext cx="1352390" cy="733565"/>
        </a:xfrm>
        <a:prstGeom prst="rect">
          <a:avLst/>
        </a:prstGeom>
      </xdr:spPr>
    </xdr:pic>
    <xdr:clientData/>
  </xdr:oneCellAnchor>
  <xdr:oneCellAnchor>
    <xdr:from>
      <xdr:col>24</xdr:col>
      <xdr:colOff>127000</xdr:colOff>
      <xdr:row>0</xdr:row>
      <xdr:rowOff>69273</xdr:rowOff>
    </xdr:from>
    <xdr:ext cx="2314010" cy="891672"/>
    <xdr:pic>
      <xdr:nvPicPr>
        <xdr:cNvPr id="17" name="Picture 16">
          <a:extLst>
            <a:ext uri="{FF2B5EF4-FFF2-40B4-BE49-F238E27FC236}">
              <a16:creationId xmlns:a16="http://schemas.microsoft.com/office/drawing/2014/main" id="{FA4F9465-D24F-4164-AE59-E8820719827D}"/>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8254980" y="69273"/>
          <a:ext cx="2314010" cy="891672"/>
        </a:xfrm>
        <a:prstGeom prst="rect">
          <a:avLst/>
        </a:prstGeom>
      </xdr:spPr>
    </xdr:pic>
    <xdr:clientData/>
  </xdr:oneCellAnchor>
  <xdr:oneCellAnchor>
    <xdr:from>
      <xdr:col>53</xdr:col>
      <xdr:colOff>600364</xdr:colOff>
      <xdr:row>0</xdr:row>
      <xdr:rowOff>57727</xdr:rowOff>
    </xdr:from>
    <xdr:ext cx="2313196" cy="891672"/>
    <xdr:pic>
      <xdr:nvPicPr>
        <xdr:cNvPr id="18" name="Picture 17">
          <a:extLst>
            <a:ext uri="{FF2B5EF4-FFF2-40B4-BE49-F238E27FC236}">
              <a16:creationId xmlns:a16="http://schemas.microsoft.com/office/drawing/2014/main" id="{3FC8D061-E150-4196-8743-89F7FB188936}"/>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38174584" y="57727"/>
          <a:ext cx="2313196" cy="891672"/>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xdr:from>
      <xdr:col>2</xdr:col>
      <xdr:colOff>487454</xdr:colOff>
      <xdr:row>8</xdr:row>
      <xdr:rowOff>85164</xdr:rowOff>
    </xdr:from>
    <xdr:to>
      <xdr:col>27</xdr:col>
      <xdr:colOff>734785</xdr:colOff>
      <xdr:row>25</xdr:row>
      <xdr:rowOff>81643</xdr:rowOff>
    </xdr:to>
    <xdr:graphicFrame macro="">
      <xdr:nvGraphicFramePr>
        <xdr:cNvPr id="4" name="Chart 3">
          <a:extLst>
            <a:ext uri="{FF2B5EF4-FFF2-40B4-BE49-F238E27FC236}">
              <a16:creationId xmlns:a16="http://schemas.microsoft.com/office/drawing/2014/main" id="{BEA7C7DF-AF6A-6A4C-B3C1-049F5F9F27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487454</xdr:colOff>
      <xdr:row>8</xdr:row>
      <xdr:rowOff>85164</xdr:rowOff>
    </xdr:from>
    <xdr:to>
      <xdr:col>97</xdr:col>
      <xdr:colOff>734785</xdr:colOff>
      <xdr:row>25</xdr:row>
      <xdr:rowOff>81643</xdr:rowOff>
    </xdr:to>
    <xdr:graphicFrame macro="">
      <xdr:nvGraphicFramePr>
        <xdr:cNvPr id="2" name="Chart 1">
          <a:extLst>
            <a:ext uri="{FF2B5EF4-FFF2-40B4-BE49-F238E27FC236}">
              <a16:creationId xmlns:a16="http://schemas.microsoft.com/office/drawing/2014/main" id="{4A016284-5935-49BC-8C89-2F5EF7A308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oneCellAnchor>
    <xdr:from>
      <xdr:col>4</xdr:col>
      <xdr:colOff>609600</xdr:colOff>
      <xdr:row>80</xdr:row>
      <xdr:rowOff>0</xdr:rowOff>
    </xdr:from>
    <xdr:ext cx="65" cy="172227"/>
    <xdr:sp macro="" textlink="">
      <xdr:nvSpPr>
        <xdr:cNvPr id="2" name="TextBox 1">
          <a:extLst>
            <a:ext uri="{FF2B5EF4-FFF2-40B4-BE49-F238E27FC236}">
              <a16:creationId xmlns:a16="http://schemas.microsoft.com/office/drawing/2014/main" id="{2B05B583-4EED-4E1D-B635-ADB901B33D04}"/>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3" name="TextBox 2">
          <a:extLst>
            <a:ext uri="{FF2B5EF4-FFF2-40B4-BE49-F238E27FC236}">
              <a16:creationId xmlns:a16="http://schemas.microsoft.com/office/drawing/2014/main" id="{107F4771-6EF3-4010-96AF-2C59FBE77E3D}"/>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4" name="TextBox 3">
          <a:extLst>
            <a:ext uri="{FF2B5EF4-FFF2-40B4-BE49-F238E27FC236}">
              <a16:creationId xmlns:a16="http://schemas.microsoft.com/office/drawing/2014/main" id="{DDD9603E-57CC-48FA-97C1-F8E4A540FF7E}"/>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5" name="TextBox 4">
          <a:extLst>
            <a:ext uri="{FF2B5EF4-FFF2-40B4-BE49-F238E27FC236}">
              <a16:creationId xmlns:a16="http://schemas.microsoft.com/office/drawing/2014/main" id="{5B1FC9BA-2BB4-4604-A9EA-120E160668E6}"/>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6" name="TextBox 5">
          <a:extLst>
            <a:ext uri="{FF2B5EF4-FFF2-40B4-BE49-F238E27FC236}">
              <a16:creationId xmlns:a16="http://schemas.microsoft.com/office/drawing/2014/main" id="{0CEC91F5-62F1-4B36-B8B1-0115D1393160}"/>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7" name="TextBox 6">
          <a:extLst>
            <a:ext uri="{FF2B5EF4-FFF2-40B4-BE49-F238E27FC236}">
              <a16:creationId xmlns:a16="http://schemas.microsoft.com/office/drawing/2014/main" id="{33AEF63D-688B-4A4C-BB4D-C64DCB9CE166}"/>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8" name="TextBox 7">
          <a:extLst>
            <a:ext uri="{FF2B5EF4-FFF2-40B4-BE49-F238E27FC236}">
              <a16:creationId xmlns:a16="http://schemas.microsoft.com/office/drawing/2014/main" id="{ED063701-B3A9-4A09-BB41-6335FFBE0691}"/>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9" name="TextBox 8">
          <a:extLst>
            <a:ext uri="{FF2B5EF4-FFF2-40B4-BE49-F238E27FC236}">
              <a16:creationId xmlns:a16="http://schemas.microsoft.com/office/drawing/2014/main" id="{062D8341-DBC2-43B6-935D-22BAE26B1514}"/>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0" name="TextBox 9">
          <a:extLst>
            <a:ext uri="{FF2B5EF4-FFF2-40B4-BE49-F238E27FC236}">
              <a16:creationId xmlns:a16="http://schemas.microsoft.com/office/drawing/2014/main" id="{48586424-1F7A-4B24-82F4-9165E025A344}"/>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1" name="TextBox 10">
          <a:extLst>
            <a:ext uri="{FF2B5EF4-FFF2-40B4-BE49-F238E27FC236}">
              <a16:creationId xmlns:a16="http://schemas.microsoft.com/office/drawing/2014/main" id="{4C8A31A8-2B7F-4E08-9222-27A31CE84C70}"/>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2" name="TextBox 11">
          <a:extLst>
            <a:ext uri="{FF2B5EF4-FFF2-40B4-BE49-F238E27FC236}">
              <a16:creationId xmlns:a16="http://schemas.microsoft.com/office/drawing/2014/main" id="{8514458F-876C-4014-A85C-8EB55042A1DE}"/>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 name="TextBox 12">
          <a:extLst>
            <a:ext uri="{FF2B5EF4-FFF2-40B4-BE49-F238E27FC236}">
              <a16:creationId xmlns:a16="http://schemas.microsoft.com/office/drawing/2014/main" id="{64EDEFD1-A266-4B7E-A370-D78D928F38A3}"/>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 name="TextBox 13">
          <a:extLst>
            <a:ext uri="{FF2B5EF4-FFF2-40B4-BE49-F238E27FC236}">
              <a16:creationId xmlns:a16="http://schemas.microsoft.com/office/drawing/2014/main" id="{137A828E-D6B5-4A2D-A289-E0D01F90ED00}"/>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5" name="TextBox 14">
          <a:extLst>
            <a:ext uri="{FF2B5EF4-FFF2-40B4-BE49-F238E27FC236}">
              <a16:creationId xmlns:a16="http://schemas.microsoft.com/office/drawing/2014/main" id="{51E7B210-89D8-414F-850B-4DE0A6035AC0}"/>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6" name="TextBox 15">
          <a:extLst>
            <a:ext uri="{FF2B5EF4-FFF2-40B4-BE49-F238E27FC236}">
              <a16:creationId xmlns:a16="http://schemas.microsoft.com/office/drawing/2014/main" id="{5CCD952F-3E26-4A76-B05E-AF5775D62C97}"/>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7" name="TextBox 16">
          <a:extLst>
            <a:ext uri="{FF2B5EF4-FFF2-40B4-BE49-F238E27FC236}">
              <a16:creationId xmlns:a16="http://schemas.microsoft.com/office/drawing/2014/main" id="{DFFDE1EC-3E3A-46DC-9C4A-542740E84A67}"/>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8" name="TextBox 17">
          <a:extLst>
            <a:ext uri="{FF2B5EF4-FFF2-40B4-BE49-F238E27FC236}">
              <a16:creationId xmlns:a16="http://schemas.microsoft.com/office/drawing/2014/main" id="{C73BB5CE-3B2B-4414-8553-825AC5543862}"/>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9" name="TextBox 18">
          <a:extLst>
            <a:ext uri="{FF2B5EF4-FFF2-40B4-BE49-F238E27FC236}">
              <a16:creationId xmlns:a16="http://schemas.microsoft.com/office/drawing/2014/main" id="{9E16C784-A029-40AB-A94F-A20CCC415E87}"/>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0" name="TextBox 19">
          <a:extLst>
            <a:ext uri="{FF2B5EF4-FFF2-40B4-BE49-F238E27FC236}">
              <a16:creationId xmlns:a16="http://schemas.microsoft.com/office/drawing/2014/main" id="{EACA7DF5-0B65-4B0D-B282-43843BF131EA}"/>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1" name="TextBox 20">
          <a:extLst>
            <a:ext uri="{FF2B5EF4-FFF2-40B4-BE49-F238E27FC236}">
              <a16:creationId xmlns:a16="http://schemas.microsoft.com/office/drawing/2014/main" id="{731FB0C1-1DA8-420B-8D4B-16D5844C5F63}"/>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2" name="TextBox 21">
          <a:extLst>
            <a:ext uri="{FF2B5EF4-FFF2-40B4-BE49-F238E27FC236}">
              <a16:creationId xmlns:a16="http://schemas.microsoft.com/office/drawing/2014/main" id="{1FE178BA-F84B-44D2-B433-7D7029B0162B}"/>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3" name="TextBox 22">
          <a:extLst>
            <a:ext uri="{FF2B5EF4-FFF2-40B4-BE49-F238E27FC236}">
              <a16:creationId xmlns:a16="http://schemas.microsoft.com/office/drawing/2014/main" id="{467765BB-C00A-4516-935C-9991807BEE14}"/>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4" name="TextBox 23">
          <a:extLst>
            <a:ext uri="{FF2B5EF4-FFF2-40B4-BE49-F238E27FC236}">
              <a16:creationId xmlns:a16="http://schemas.microsoft.com/office/drawing/2014/main" id="{B0851B2D-9DC6-4F5B-9C9D-DF636BB5CCB1}"/>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5" name="TextBox 24">
          <a:extLst>
            <a:ext uri="{FF2B5EF4-FFF2-40B4-BE49-F238E27FC236}">
              <a16:creationId xmlns:a16="http://schemas.microsoft.com/office/drawing/2014/main" id="{6A2EED54-2C5E-48E1-8C84-B88DB4DC1E0D}"/>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6" name="TextBox 25">
          <a:extLst>
            <a:ext uri="{FF2B5EF4-FFF2-40B4-BE49-F238E27FC236}">
              <a16:creationId xmlns:a16="http://schemas.microsoft.com/office/drawing/2014/main" id="{453531AD-068E-41F2-ABB9-7D53F6E260C6}"/>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7" name="TextBox 26">
          <a:extLst>
            <a:ext uri="{FF2B5EF4-FFF2-40B4-BE49-F238E27FC236}">
              <a16:creationId xmlns:a16="http://schemas.microsoft.com/office/drawing/2014/main" id="{50215DB8-40DA-4110-BD58-29D50B249FD5}"/>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8" name="TextBox 27">
          <a:extLst>
            <a:ext uri="{FF2B5EF4-FFF2-40B4-BE49-F238E27FC236}">
              <a16:creationId xmlns:a16="http://schemas.microsoft.com/office/drawing/2014/main" id="{9365C2DA-EE3D-4F8E-8BD0-AFE6AF53F543}"/>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9" name="TextBox 28">
          <a:extLst>
            <a:ext uri="{FF2B5EF4-FFF2-40B4-BE49-F238E27FC236}">
              <a16:creationId xmlns:a16="http://schemas.microsoft.com/office/drawing/2014/main" id="{1EEDA734-8B81-4226-A718-1ADBEE83FA96}"/>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30" name="TextBox 29">
          <a:extLst>
            <a:ext uri="{FF2B5EF4-FFF2-40B4-BE49-F238E27FC236}">
              <a16:creationId xmlns:a16="http://schemas.microsoft.com/office/drawing/2014/main" id="{23E45355-D861-4924-8740-0BEF1CBDAF9D}"/>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31" name="TextBox 30">
          <a:extLst>
            <a:ext uri="{FF2B5EF4-FFF2-40B4-BE49-F238E27FC236}">
              <a16:creationId xmlns:a16="http://schemas.microsoft.com/office/drawing/2014/main" id="{66461D97-9C06-4F46-98D3-201AF4AE9F34}"/>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32" name="TextBox 31">
          <a:extLst>
            <a:ext uri="{FF2B5EF4-FFF2-40B4-BE49-F238E27FC236}">
              <a16:creationId xmlns:a16="http://schemas.microsoft.com/office/drawing/2014/main" id="{06F3FA6A-256B-4A61-ADEC-0331BAC50089}"/>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33" name="TextBox 32">
          <a:extLst>
            <a:ext uri="{FF2B5EF4-FFF2-40B4-BE49-F238E27FC236}">
              <a16:creationId xmlns:a16="http://schemas.microsoft.com/office/drawing/2014/main" id="{5332DD63-B23F-40F9-B207-871C4714FCE1}"/>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34" name="TextBox 33">
          <a:extLst>
            <a:ext uri="{FF2B5EF4-FFF2-40B4-BE49-F238E27FC236}">
              <a16:creationId xmlns:a16="http://schemas.microsoft.com/office/drawing/2014/main" id="{370B8602-2096-4CCB-AEF2-2392FBEC0F79}"/>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35" name="TextBox 34">
          <a:extLst>
            <a:ext uri="{FF2B5EF4-FFF2-40B4-BE49-F238E27FC236}">
              <a16:creationId xmlns:a16="http://schemas.microsoft.com/office/drawing/2014/main" id="{3B0FD003-77E6-4929-896E-80406541B0C7}"/>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36" name="TextBox 35">
          <a:extLst>
            <a:ext uri="{FF2B5EF4-FFF2-40B4-BE49-F238E27FC236}">
              <a16:creationId xmlns:a16="http://schemas.microsoft.com/office/drawing/2014/main" id="{0F07BED0-6A9F-4B0A-AB18-95A0C031B094}"/>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37" name="TextBox 36">
          <a:extLst>
            <a:ext uri="{FF2B5EF4-FFF2-40B4-BE49-F238E27FC236}">
              <a16:creationId xmlns:a16="http://schemas.microsoft.com/office/drawing/2014/main" id="{84111EF6-3C9D-4433-952F-12D80A06A0CB}"/>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38" name="TextBox 37">
          <a:extLst>
            <a:ext uri="{FF2B5EF4-FFF2-40B4-BE49-F238E27FC236}">
              <a16:creationId xmlns:a16="http://schemas.microsoft.com/office/drawing/2014/main" id="{B8A63011-43D4-4E80-8248-D97A6E274FBC}"/>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39" name="TextBox 38">
          <a:extLst>
            <a:ext uri="{FF2B5EF4-FFF2-40B4-BE49-F238E27FC236}">
              <a16:creationId xmlns:a16="http://schemas.microsoft.com/office/drawing/2014/main" id="{6AD95C23-93E8-40BC-BF8B-833E7B044C9B}"/>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0" name="TextBox 39">
          <a:extLst>
            <a:ext uri="{FF2B5EF4-FFF2-40B4-BE49-F238E27FC236}">
              <a16:creationId xmlns:a16="http://schemas.microsoft.com/office/drawing/2014/main" id="{EEA90A10-6581-41AF-B8BF-D29CAC2FFFC9}"/>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1" name="TextBox 40">
          <a:extLst>
            <a:ext uri="{FF2B5EF4-FFF2-40B4-BE49-F238E27FC236}">
              <a16:creationId xmlns:a16="http://schemas.microsoft.com/office/drawing/2014/main" id="{6541E2CA-FCCC-468C-BC50-EA560D9C9C90}"/>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2" name="TextBox 41">
          <a:extLst>
            <a:ext uri="{FF2B5EF4-FFF2-40B4-BE49-F238E27FC236}">
              <a16:creationId xmlns:a16="http://schemas.microsoft.com/office/drawing/2014/main" id="{0CC0663F-98CE-411C-8C22-A26450586756}"/>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3" name="TextBox 42">
          <a:extLst>
            <a:ext uri="{FF2B5EF4-FFF2-40B4-BE49-F238E27FC236}">
              <a16:creationId xmlns:a16="http://schemas.microsoft.com/office/drawing/2014/main" id="{26A8770F-9902-4996-B719-708365E65814}"/>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4" name="TextBox 43">
          <a:extLst>
            <a:ext uri="{FF2B5EF4-FFF2-40B4-BE49-F238E27FC236}">
              <a16:creationId xmlns:a16="http://schemas.microsoft.com/office/drawing/2014/main" id="{1ADC2755-4AD0-46C1-AC55-87E331FF5D94}"/>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5" name="TextBox 44">
          <a:extLst>
            <a:ext uri="{FF2B5EF4-FFF2-40B4-BE49-F238E27FC236}">
              <a16:creationId xmlns:a16="http://schemas.microsoft.com/office/drawing/2014/main" id="{5283B260-6CAF-4A2B-8042-858FE48BFB35}"/>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6" name="TextBox 45">
          <a:extLst>
            <a:ext uri="{FF2B5EF4-FFF2-40B4-BE49-F238E27FC236}">
              <a16:creationId xmlns:a16="http://schemas.microsoft.com/office/drawing/2014/main" id="{95C453D1-965F-40D1-896F-31EEE2B6939A}"/>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7" name="TextBox 46">
          <a:extLst>
            <a:ext uri="{FF2B5EF4-FFF2-40B4-BE49-F238E27FC236}">
              <a16:creationId xmlns:a16="http://schemas.microsoft.com/office/drawing/2014/main" id="{6619B641-AED0-4940-B206-40AD8F54F544}"/>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8" name="TextBox 47">
          <a:extLst>
            <a:ext uri="{FF2B5EF4-FFF2-40B4-BE49-F238E27FC236}">
              <a16:creationId xmlns:a16="http://schemas.microsoft.com/office/drawing/2014/main" id="{2CFCE637-078B-4E72-B60C-E0E32DBB608F}"/>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9" name="TextBox 48">
          <a:extLst>
            <a:ext uri="{FF2B5EF4-FFF2-40B4-BE49-F238E27FC236}">
              <a16:creationId xmlns:a16="http://schemas.microsoft.com/office/drawing/2014/main" id="{51014EAF-791D-4949-B46B-958CA8FF2B0D}"/>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0" name="TextBox 49">
          <a:extLst>
            <a:ext uri="{FF2B5EF4-FFF2-40B4-BE49-F238E27FC236}">
              <a16:creationId xmlns:a16="http://schemas.microsoft.com/office/drawing/2014/main" id="{D02E4A59-8CE0-42BE-A933-0670D300EE1E}"/>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1" name="TextBox 50">
          <a:extLst>
            <a:ext uri="{FF2B5EF4-FFF2-40B4-BE49-F238E27FC236}">
              <a16:creationId xmlns:a16="http://schemas.microsoft.com/office/drawing/2014/main" id="{48C93838-7B85-4314-B700-EBDF68B68BBD}"/>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2" name="TextBox 51">
          <a:extLst>
            <a:ext uri="{FF2B5EF4-FFF2-40B4-BE49-F238E27FC236}">
              <a16:creationId xmlns:a16="http://schemas.microsoft.com/office/drawing/2014/main" id="{A0FFB04A-669B-4ADE-B377-2C077C5FDEB5}"/>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3" name="TextBox 52">
          <a:extLst>
            <a:ext uri="{FF2B5EF4-FFF2-40B4-BE49-F238E27FC236}">
              <a16:creationId xmlns:a16="http://schemas.microsoft.com/office/drawing/2014/main" id="{BF07D8F2-6708-458D-B8D6-3DD888AD9FDA}"/>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4" name="TextBox 53">
          <a:extLst>
            <a:ext uri="{FF2B5EF4-FFF2-40B4-BE49-F238E27FC236}">
              <a16:creationId xmlns:a16="http://schemas.microsoft.com/office/drawing/2014/main" id="{6607FD40-E418-40FC-A00E-8009743A2D36}"/>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5" name="TextBox 54">
          <a:extLst>
            <a:ext uri="{FF2B5EF4-FFF2-40B4-BE49-F238E27FC236}">
              <a16:creationId xmlns:a16="http://schemas.microsoft.com/office/drawing/2014/main" id="{AB31216A-4A6E-4C53-A8C9-DCF52D24B5CD}"/>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6" name="TextBox 55">
          <a:extLst>
            <a:ext uri="{FF2B5EF4-FFF2-40B4-BE49-F238E27FC236}">
              <a16:creationId xmlns:a16="http://schemas.microsoft.com/office/drawing/2014/main" id="{4894F90A-B5E7-44C4-BD3A-331A4373CDB6}"/>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7" name="TextBox 56">
          <a:extLst>
            <a:ext uri="{FF2B5EF4-FFF2-40B4-BE49-F238E27FC236}">
              <a16:creationId xmlns:a16="http://schemas.microsoft.com/office/drawing/2014/main" id="{F8B57339-EE46-4A4C-8B2A-C7427BA39193}"/>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8" name="TextBox 57">
          <a:extLst>
            <a:ext uri="{FF2B5EF4-FFF2-40B4-BE49-F238E27FC236}">
              <a16:creationId xmlns:a16="http://schemas.microsoft.com/office/drawing/2014/main" id="{B671F008-23E0-4683-82B1-C477EC13E11B}"/>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9" name="TextBox 58">
          <a:extLst>
            <a:ext uri="{FF2B5EF4-FFF2-40B4-BE49-F238E27FC236}">
              <a16:creationId xmlns:a16="http://schemas.microsoft.com/office/drawing/2014/main" id="{1CA41A44-A4DE-4DB6-88E9-156DBE9A800F}"/>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60" name="TextBox 59">
          <a:extLst>
            <a:ext uri="{FF2B5EF4-FFF2-40B4-BE49-F238E27FC236}">
              <a16:creationId xmlns:a16="http://schemas.microsoft.com/office/drawing/2014/main" id="{BF3F0C95-F2AE-4B7D-A911-7F67ECA0053E}"/>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61" name="TextBox 60">
          <a:extLst>
            <a:ext uri="{FF2B5EF4-FFF2-40B4-BE49-F238E27FC236}">
              <a16:creationId xmlns:a16="http://schemas.microsoft.com/office/drawing/2014/main" id="{69C61C3A-03D9-4816-AC47-96E8057EA9B1}"/>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62" name="TextBox 61">
          <a:extLst>
            <a:ext uri="{FF2B5EF4-FFF2-40B4-BE49-F238E27FC236}">
              <a16:creationId xmlns:a16="http://schemas.microsoft.com/office/drawing/2014/main" id="{0EAEA69A-EF53-4479-BBAC-62C6BB5E7F76}"/>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63" name="TextBox 62">
          <a:extLst>
            <a:ext uri="{FF2B5EF4-FFF2-40B4-BE49-F238E27FC236}">
              <a16:creationId xmlns:a16="http://schemas.microsoft.com/office/drawing/2014/main" id="{B6ABD48D-E3CE-4E52-A8B7-CBEADB92F80B}"/>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64" name="TextBox 63">
          <a:extLst>
            <a:ext uri="{FF2B5EF4-FFF2-40B4-BE49-F238E27FC236}">
              <a16:creationId xmlns:a16="http://schemas.microsoft.com/office/drawing/2014/main" id="{3B670BFE-C7A6-4ECF-A2C2-D9F8E41ECE5E}"/>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65" name="TextBox 64">
          <a:extLst>
            <a:ext uri="{FF2B5EF4-FFF2-40B4-BE49-F238E27FC236}">
              <a16:creationId xmlns:a16="http://schemas.microsoft.com/office/drawing/2014/main" id="{B0FF7910-2897-4DB8-8427-F5433E77EAB1}"/>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66" name="TextBox 65">
          <a:extLst>
            <a:ext uri="{FF2B5EF4-FFF2-40B4-BE49-F238E27FC236}">
              <a16:creationId xmlns:a16="http://schemas.microsoft.com/office/drawing/2014/main" id="{5766A3A3-D735-470F-8464-770963E22B8E}"/>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67" name="TextBox 66">
          <a:extLst>
            <a:ext uri="{FF2B5EF4-FFF2-40B4-BE49-F238E27FC236}">
              <a16:creationId xmlns:a16="http://schemas.microsoft.com/office/drawing/2014/main" id="{02E435F2-5385-4218-8032-8EE43986B7C7}"/>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68" name="TextBox 67">
          <a:extLst>
            <a:ext uri="{FF2B5EF4-FFF2-40B4-BE49-F238E27FC236}">
              <a16:creationId xmlns:a16="http://schemas.microsoft.com/office/drawing/2014/main" id="{E43B9CA1-6794-46AC-BE7C-BBA7EBB3B65A}"/>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69" name="TextBox 68">
          <a:extLst>
            <a:ext uri="{FF2B5EF4-FFF2-40B4-BE49-F238E27FC236}">
              <a16:creationId xmlns:a16="http://schemas.microsoft.com/office/drawing/2014/main" id="{4160B9D3-D7E4-4B26-81CA-398CC68C76F0}"/>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0" name="TextBox 69">
          <a:extLst>
            <a:ext uri="{FF2B5EF4-FFF2-40B4-BE49-F238E27FC236}">
              <a16:creationId xmlns:a16="http://schemas.microsoft.com/office/drawing/2014/main" id="{270234E9-A866-49B9-BC6A-714CFF886D81}"/>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1" name="TextBox 70">
          <a:extLst>
            <a:ext uri="{FF2B5EF4-FFF2-40B4-BE49-F238E27FC236}">
              <a16:creationId xmlns:a16="http://schemas.microsoft.com/office/drawing/2014/main" id="{5DB52717-E262-4CB6-92AE-5481669F4944}"/>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2" name="TextBox 71">
          <a:extLst>
            <a:ext uri="{FF2B5EF4-FFF2-40B4-BE49-F238E27FC236}">
              <a16:creationId xmlns:a16="http://schemas.microsoft.com/office/drawing/2014/main" id="{FC37807E-12EA-49C6-A432-6F67B216B03E}"/>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3" name="TextBox 72">
          <a:extLst>
            <a:ext uri="{FF2B5EF4-FFF2-40B4-BE49-F238E27FC236}">
              <a16:creationId xmlns:a16="http://schemas.microsoft.com/office/drawing/2014/main" id="{E7EDFABB-8681-42C9-852E-C10DD8169033}"/>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4" name="TextBox 73">
          <a:extLst>
            <a:ext uri="{FF2B5EF4-FFF2-40B4-BE49-F238E27FC236}">
              <a16:creationId xmlns:a16="http://schemas.microsoft.com/office/drawing/2014/main" id="{F0C3B1B7-B01D-4807-8F66-DE0097837C55}"/>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5" name="TextBox 74">
          <a:extLst>
            <a:ext uri="{FF2B5EF4-FFF2-40B4-BE49-F238E27FC236}">
              <a16:creationId xmlns:a16="http://schemas.microsoft.com/office/drawing/2014/main" id="{13D8283D-A6C6-4F4D-97C9-3F0360B5658A}"/>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6" name="TextBox 75">
          <a:extLst>
            <a:ext uri="{FF2B5EF4-FFF2-40B4-BE49-F238E27FC236}">
              <a16:creationId xmlns:a16="http://schemas.microsoft.com/office/drawing/2014/main" id="{D9227494-938F-43E6-BD13-01C3994198C9}"/>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7" name="TextBox 76">
          <a:extLst>
            <a:ext uri="{FF2B5EF4-FFF2-40B4-BE49-F238E27FC236}">
              <a16:creationId xmlns:a16="http://schemas.microsoft.com/office/drawing/2014/main" id="{868E6080-6033-49BA-9BF9-566DF2D8B481}"/>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8" name="TextBox 77">
          <a:extLst>
            <a:ext uri="{FF2B5EF4-FFF2-40B4-BE49-F238E27FC236}">
              <a16:creationId xmlns:a16="http://schemas.microsoft.com/office/drawing/2014/main" id="{7E728465-5233-4AE2-A5B8-CF3D06E88849}"/>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9" name="TextBox 78">
          <a:extLst>
            <a:ext uri="{FF2B5EF4-FFF2-40B4-BE49-F238E27FC236}">
              <a16:creationId xmlns:a16="http://schemas.microsoft.com/office/drawing/2014/main" id="{020DE78A-B2D9-4180-B498-A9DBAF2681BF}"/>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0" name="TextBox 79">
          <a:extLst>
            <a:ext uri="{FF2B5EF4-FFF2-40B4-BE49-F238E27FC236}">
              <a16:creationId xmlns:a16="http://schemas.microsoft.com/office/drawing/2014/main" id="{274CF58D-7A5A-4824-9D34-7F4CF042570C}"/>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1" name="TextBox 80">
          <a:extLst>
            <a:ext uri="{FF2B5EF4-FFF2-40B4-BE49-F238E27FC236}">
              <a16:creationId xmlns:a16="http://schemas.microsoft.com/office/drawing/2014/main" id="{1F6454AE-CCC5-4EDD-AE58-04B3D5E80BFE}"/>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2" name="TextBox 81">
          <a:extLst>
            <a:ext uri="{FF2B5EF4-FFF2-40B4-BE49-F238E27FC236}">
              <a16:creationId xmlns:a16="http://schemas.microsoft.com/office/drawing/2014/main" id="{2996F2A7-1460-4BB3-9120-293E831A4C7F}"/>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3" name="TextBox 82">
          <a:extLst>
            <a:ext uri="{FF2B5EF4-FFF2-40B4-BE49-F238E27FC236}">
              <a16:creationId xmlns:a16="http://schemas.microsoft.com/office/drawing/2014/main" id="{2A4ED7AE-7FE6-4979-823B-64B5E5EF64B4}"/>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4" name="TextBox 83">
          <a:extLst>
            <a:ext uri="{FF2B5EF4-FFF2-40B4-BE49-F238E27FC236}">
              <a16:creationId xmlns:a16="http://schemas.microsoft.com/office/drawing/2014/main" id="{1AFC0E48-4432-4E73-8C69-547360F50A3A}"/>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5" name="TextBox 84">
          <a:extLst>
            <a:ext uri="{FF2B5EF4-FFF2-40B4-BE49-F238E27FC236}">
              <a16:creationId xmlns:a16="http://schemas.microsoft.com/office/drawing/2014/main" id="{60C55B64-2B08-49A5-AC14-B0606AD323C3}"/>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6" name="TextBox 85">
          <a:extLst>
            <a:ext uri="{FF2B5EF4-FFF2-40B4-BE49-F238E27FC236}">
              <a16:creationId xmlns:a16="http://schemas.microsoft.com/office/drawing/2014/main" id="{25996E78-E42A-4EB4-A4E4-21792EECF088}"/>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7" name="TextBox 86">
          <a:extLst>
            <a:ext uri="{FF2B5EF4-FFF2-40B4-BE49-F238E27FC236}">
              <a16:creationId xmlns:a16="http://schemas.microsoft.com/office/drawing/2014/main" id="{F513A4E2-EDAD-4669-B708-E98B99B11919}"/>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8" name="TextBox 87">
          <a:extLst>
            <a:ext uri="{FF2B5EF4-FFF2-40B4-BE49-F238E27FC236}">
              <a16:creationId xmlns:a16="http://schemas.microsoft.com/office/drawing/2014/main" id="{8BB75B93-FC92-4B93-A24D-CFA4F62DA9C7}"/>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9" name="TextBox 88">
          <a:extLst>
            <a:ext uri="{FF2B5EF4-FFF2-40B4-BE49-F238E27FC236}">
              <a16:creationId xmlns:a16="http://schemas.microsoft.com/office/drawing/2014/main" id="{EF4E040C-6E0B-4DCA-B2E9-A99D1FEE970C}"/>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90" name="TextBox 89">
          <a:extLst>
            <a:ext uri="{FF2B5EF4-FFF2-40B4-BE49-F238E27FC236}">
              <a16:creationId xmlns:a16="http://schemas.microsoft.com/office/drawing/2014/main" id="{418717DF-90E1-43C2-BFFC-DA847F5CDDE1}"/>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91" name="TextBox 90">
          <a:extLst>
            <a:ext uri="{FF2B5EF4-FFF2-40B4-BE49-F238E27FC236}">
              <a16:creationId xmlns:a16="http://schemas.microsoft.com/office/drawing/2014/main" id="{46E2CDD4-79EC-49EF-A93E-39C3088B96FB}"/>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92" name="TextBox 91">
          <a:extLst>
            <a:ext uri="{FF2B5EF4-FFF2-40B4-BE49-F238E27FC236}">
              <a16:creationId xmlns:a16="http://schemas.microsoft.com/office/drawing/2014/main" id="{C907023C-15B6-4A87-8D3F-0ABED08940A6}"/>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93" name="TextBox 92">
          <a:extLst>
            <a:ext uri="{FF2B5EF4-FFF2-40B4-BE49-F238E27FC236}">
              <a16:creationId xmlns:a16="http://schemas.microsoft.com/office/drawing/2014/main" id="{FD4B285D-399B-4E89-9265-58F1A97D3EF1}"/>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94" name="TextBox 93">
          <a:extLst>
            <a:ext uri="{FF2B5EF4-FFF2-40B4-BE49-F238E27FC236}">
              <a16:creationId xmlns:a16="http://schemas.microsoft.com/office/drawing/2014/main" id="{2813551B-16D9-4B24-AC45-05C9002152F2}"/>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95" name="TextBox 94">
          <a:extLst>
            <a:ext uri="{FF2B5EF4-FFF2-40B4-BE49-F238E27FC236}">
              <a16:creationId xmlns:a16="http://schemas.microsoft.com/office/drawing/2014/main" id="{C69B8BEB-D2BF-4476-9320-73992C2B1A66}"/>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96" name="TextBox 95">
          <a:extLst>
            <a:ext uri="{FF2B5EF4-FFF2-40B4-BE49-F238E27FC236}">
              <a16:creationId xmlns:a16="http://schemas.microsoft.com/office/drawing/2014/main" id="{1AFC8D42-1660-4226-9446-F7F9A95CB435}"/>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97" name="TextBox 96">
          <a:extLst>
            <a:ext uri="{FF2B5EF4-FFF2-40B4-BE49-F238E27FC236}">
              <a16:creationId xmlns:a16="http://schemas.microsoft.com/office/drawing/2014/main" id="{EC3A9980-E831-4C19-8E12-AD023A8D6EBA}"/>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98" name="TextBox 97">
          <a:extLst>
            <a:ext uri="{FF2B5EF4-FFF2-40B4-BE49-F238E27FC236}">
              <a16:creationId xmlns:a16="http://schemas.microsoft.com/office/drawing/2014/main" id="{7E3E1592-CFCB-46D3-924C-4FF58C98B94F}"/>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99" name="TextBox 98">
          <a:extLst>
            <a:ext uri="{FF2B5EF4-FFF2-40B4-BE49-F238E27FC236}">
              <a16:creationId xmlns:a16="http://schemas.microsoft.com/office/drawing/2014/main" id="{D8712B6E-928A-4087-85E3-C5E82AD104DA}"/>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0" name="TextBox 99">
          <a:extLst>
            <a:ext uri="{FF2B5EF4-FFF2-40B4-BE49-F238E27FC236}">
              <a16:creationId xmlns:a16="http://schemas.microsoft.com/office/drawing/2014/main" id="{6B4B3810-1D9D-4D44-A234-C2AD157C4EF5}"/>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1" name="TextBox 100">
          <a:extLst>
            <a:ext uri="{FF2B5EF4-FFF2-40B4-BE49-F238E27FC236}">
              <a16:creationId xmlns:a16="http://schemas.microsoft.com/office/drawing/2014/main" id="{D39D85B9-222D-45D9-ACE9-DE81B161AA26}"/>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2" name="TextBox 101">
          <a:extLst>
            <a:ext uri="{FF2B5EF4-FFF2-40B4-BE49-F238E27FC236}">
              <a16:creationId xmlns:a16="http://schemas.microsoft.com/office/drawing/2014/main" id="{5B6F5EFC-2709-40BD-B099-8F3C7CDFD3ED}"/>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3" name="TextBox 102">
          <a:extLst>
            <a:ext uri="{FF2B5EF4-FFF2-40B4-BE49-F238E27FC236}">
              <a16:creationId xmlns:a16="http://schemas.microsoft.com/office/drawing/2014/main" id="{D86C7F9C-E933-481B-A44D-A4EDC6154F59}"/>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4" name="TextBox 103">
          <a:extLst>
            <a:ext uri="{FF2B5EF4-FFF2-40B4-BE49-F238E27FC236}">
              <a16:creationId xmlns:a16="http://schemas.microsoft.com/office/drawing/2014/main" id="{6A55FBBB-E923-42F9-A255-780EC21F1EB8}"/>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5" name="TextBox 104">
          <a:extLst>
            <a:ext uri="{FF2B5EF4-FFF2-40B4-BE49-F238E27FC236}">
              <a16:creationId xmlns:a16="http://schemas.microsoft.com/office/drawing/2014/main" id="{2AD27F89-2F4E-4569-AC53-8BCDD08F9644}"/>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6" name="TextBox 105">
          <a:extLst>
            <a:ext uri="{FF2B5EF4-FFF2-40B4-BE49-F238E27FC236}">
              <a16:creationId xmlns:a16="http://schemas.microsoft.com/office/drawing/2014/main" id="{2350B06C-ABAC-4C22-B8A4-45B7C1D0646E}"/>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7" name="TextBox 106">
          <a:extLst>
            <a:ext uri="{FF2B5EF4-FFF2-40B4-BE49-F238E27FC236}">
              <a16:creationId xmlns:a16="http://schemas.microsoft.com/office/drawing/2014/main" id="{39C043AB-88B7-4755-B186-60A1A0732F94}"/>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8" name="TextBox 107">
          <a:extLst>
            <a:ext uri="{FF2B5EF4-FFF2-40B4-BE49-F238E27FC236}">
              <a16:creationId xmlns:a16="http://schemas.microsoft.com/office/drawing/2014/main" id="{21216A4E-E007-4D32-97FF-FB9C97693A05}"/>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9" name="TextBox 108">
          <a:extLst>
            <a:ext uri="{FF2B5EF4-FFF2-40B4-BE49-F238E27FC236}">
              <a16:creationId xmlns:a16="http://schemas.microsoft.com/office/drawing/2014/main" id="{1066CDD6-3F2A-4262-B973-F1400AB0B726}"/>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0" name="TextBox 109">
          <a:extLst>
            <a:ext uri="{FF2B5EF4-FFF2-40B4-BE49-F238E27FC236}">
              <a16:creationId xmlns:a16="http://schemas.microsoft.com/office/drawing/2014/main" id="{279C38DB-EA09-4CF3-9653-AACA80FA7332}"/>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1" name="TextBox 110">
          <a:extLst>
            <a:ext uri="{FF2B5EF4-FFF2-40B4-BE49-F238E27FC236}">
              <a16:creationId xmlns:a16="http://schemas.microsoft.com/office/drawing/2014/main" id="{5C47FFB5-09EF-4319-8F97-7DDBAD556A2A}"/>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2" name="TextBox 111">
          <a:extLst>
            <a:ext uri="{FF2B5EF4-FFF2-40B4-BE49-F238E27FC236}">
              <a16:creationId xmlns:a16="http://schemas.microsoft.com/office/drawing/2014/main" id="{E393478A-760E-4FD1-929A-48D494AE53F8}"/>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3" name="TextBox 112">
          <a:extLst>
            <a:ext uri="{FF2B5EF4-FFF2-40B4-BE49-F238E27FC236}">
              <a16:creationId xmlns:a16="http://schemas.microsoft.com/office/drawing/2014/main" id="{944C514C-F214-430B-AB6D-CB356FC6D9D5}"/>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4" name="TextBox 113">
          <a:extLst>
            <a:ext uri="{FF2B5EF4-FFF2-40B4-BE49-F238E27FC236}">
              <a16:creationId xmlns:a16="http://schemas.microsoft.com/office/drawing/2014/main" id="{2549CB57-EE75-4B59-B874-A0D07CB1FFF5}"/>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5" name="TextBox 114">
          <a:extLst>
            <a:ext uri="{FF2B5EF4-FFF2-40B4-BE49-F238E27FC236}">
              <a16:creationId xmlns:a16="http://schemas.microsoft.com/office/drawing/2014/main" id="{ADA58636-201A-4A52-85C1-DA56D51B3A59}"/>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6" name="TextBox 115">
          <a:extLst>
            <a:ext uri="{FF2B5EF4-FFF2-40B4-BE49-F238E27FC236}">
              <a16:creationId xmlns:a16="http://schemas.microsoft.com/office/drawing/2014/main" id="{C2B059EE-B4E1-4C82-A007-002441E1A9B1}"/>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7" name="TextBox 116">
          <a:extLst>
            <a:ext uri="{FF2B5EF4-FFF2-40B4-BE49-F238E27FC236}">
              <a16:creationId xmlns:a16="http://schemas.microsoft.com/office/drawing/2014/main" id="{77142B08-CE59-4E88-8F30-2DF2A486A5FF}"/>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8" name="TextBox 117">
          <a:extLst>
            <a:ext uri="{FF2B5EF4-FFF2-40B4-BE49-F238E27FC236}">
              <a16:creationId xmlns:a16="http://schemas.microsoft.com/office/drawing/2014/main" id="{A32C629E-1BF9-49BA-8901-41AC07DFA900}"/>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9" name="TextBox 118">
          <a:extLst>
            <a:ext uri="{FF2B5EF4-FFF2-40B4-BE49-F238E27FC236}">
              <a16:creationId xmlns:a16="http://schemas.microsoft.com/office/drawing/2014/main" id="{8B10C3DD-CAE6-483E-BD80-2BD4B3666481}"/>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20" name="TextBox 119">
          <a:extLst>
            <a:ext uri="{FF2B5EF4-FFF2-40B4-BE49-F238E27FC236}">
              <a16:creationId xmlns:a16="http://schemas.microsoft.com/office/drawing/2014/main" id="{59ED2817-9C48-4320-B545-CAB67C2D523D}"/>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21" name="TextBox 120">
          <a:extLst>
            <a:ext uri="{FF2B5EF4-FFF2-40B4-BE49-F238E27FC236}">
              <a16:creationId xmlns:a16="http://schemas.microsoft.com/office/drawing/2014/main" id="{E4F09972-FD0F-4FB2-A2C0-464AC569A120}"/>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22" name="TextBox 121">
          <a:extLst>
            <a:ext uri="{FF2B5EF4-FFF2-40B4-BE49-F238E27FC236}">
              <a16:creationId xmlns:a16="http://schemas.microsoft.com/office/drawing/2014/main" id="{62E92125-A07C-4952-91CF-6FECABF4C1D8}"/>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23" name="TextBox 122">
          <a:extLst>
            <a:ext uri="{FF2B5EF4-FFF2-40B4-BE49-F238E27FC236}">
              <a16:creationId xmlns:a16="http://schemas.microsoft.com/office/drawing/2014/main" id="{794C3E25-EF80-429F-B079-84D6C2772853}"/>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24" name="TextBox 123">
          <a:extLst>
            <a:ext uri="{FF2B5EF4-FFF2-40B4-BE49-F238E27FC236}">
              <a16:creationId xmlns:a16="http://schemas.microsoft.com/office/drawing/2014/main" id="{E6FC5537-6C63-4AFB-87C5-3869215F9C95}"/>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25" name="TextBox 124">
          <a:extLst>
            <a:ext uri="{FF2B5EF4-FFF2-40B4-BE49-F238E27FC236}">
              <a16:creationId xmlns:a16="http://schemas.microsoft.com/office/drawing/2014/main" id="{227A5710-B32A-49C5-8AEA-81B5307CA52B}"/>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26" name="TextBox 125">
          <a:extLst>
            <a:ext uri="{FF2B5EF4-FFF2-40B4-BE49-F238E27FC236}">
              <a16:creationId xmlns:a16="http://schemas.microsoft.com/office/drawing/2014/main" id="{9FE14407-C1DE-4105-83D9-5D9F5D49B89E}"/>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27" name="TextBox 126">
          <a:extLst>
            <a:ext uri="{FF2B5EF4-FFF2-40B4-BE49-F238E27FC236}">
              <a16:creationId xmlns:a16="http://schemas.microsoft.com/office/drawing/2014/main" id="{70E91F2B-35C3-4C47-AECA-F8CCF969D977}"/>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28" name="TextBox 127">
          <a:extLst>
            <a:ext uri="{FF2B5EF4-FFF2-40B4-BE49-F238E27FC236}">
              <a16:creationId xmlns:a16="http://schemas.microsoft.com/office/drawing/2014/main" id="{D57B74C2-9602-4FA4-BA66-10EFD8DA5C68}"/>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29" name="TextBox 128">
          <a:extLst>
            <a:ext uri="{FF2B5EF4-FFF2-40B4-BE49-F238E27FC236}">
              <a16:creationId xmlns:a16="http://schemas.microsoft.com/office/drawing/2014/main" id="{D4CDBE2D-2F4B-47CC-96E1-3DA0825ED917}"/>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0" name="TextBox 129">
          <a:extLst>
            <a:ext uri="{FF2B5EF4-FFF2-40B4-BE49-F238E27FC236}">
              <a16:creationId xmlns:a16="http://schemas.microsoft.com/office/drawing/2014/main" id="{EC879960-132B-4247-9896-9AFE6719A071}"/>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1" name="TextBox 130">
          <a:extLst>
            <a:ext uri="{FF2B5EF4-FFF2-40B4-BE49-F238E27FC236}">
              <a16:creationId xmlns:a16="http://schemas.microsoft.com/office/drawing/2014/main" id="{A108711E-87A9-4C65-8355-C34A6E9268B5}"/>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2" name="TextBox 131">
          <a:extLst>
            <a:ext uri="{FF2B5EF4-FFF2-40B4-BE49-F238E27FC236}">
              <a16:creationId xmlns:a16="http://schemas.microsoft.com/office/drawing/2014/main" id="{ACE965C0-4CF2-430B-B392-99E761969668}"/>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3" name="TextBox 132">
          <a:extLst>
            <a:ext uri="{FF2B5EF4-FFF2-40B4-BE49-F238E27FC236}">
              <a16:creationId xmlns:a16="http://schemas.microsoft.com/office/drawing/2014/main" id="{6464706D-D578-40A9-9385-A85895E19A69}"/>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4" name="TextBox 133">
          <a:extLst>
            <a:ext uri="{FF2B5EF4-FFF2-40B4-BE49-F238E27FC236}">
              <a16:creationId xmlns:a16="http://schemas.microsoft.com/office/drawing/2014/main" id="{EE0C4D6E-8BFB-4F4B-930C-A4A3419ACAA6}"/>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5" name="TextBox 134">
          <a:extLst>
            <a:ext uri="{FF2B5EF4-FFF2-40B4-BE49-F238E27FC236}">
              <a16:creationId xmlns:a16="http://schemas.microsoft.com/office/drawing/2014/main" id="{BD8BEF8B-C0F8-469A-9FAD-7A73D48BEDC7}"/>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6" name="TextBox 135">
          <a:extLst>
            <a:ext uri="{FF2B5EF4-FFF2-40B4-BE49-F238E27FC236}">
              <a16:creationId xmlns:a16="http://schemas.microsoft.com/office/drawing/2014/main" id="{CB0A7AAF-5957-4591-BDEE-02EC7416575F}"/>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7" name="TextBox 136">
          <a:extLst>
            <a:ext uri="{FF2B5EF4-FFF2-40B4-BE49-F238E27FC236}">
              <a16:creationId xmlns:a16="http://schemas.microsoft.com/office/drawing/2014/main" id="{52B3072F-8451-44E0-B0FB-56D93B27FBCB}"/>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8" name="TextBox 137">
          <a:extLst>
            <a:ext uri="{FF2B5EF4-FFF2-40B4-BE49-F238E27FC236}">
              <a16:creationId xmlns:a16="http://schemas.microsoft.com/office/drawing/2014/main" id="{288AA7CC-0110-4127-85CD-BDEB6FDED2AA}"/>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9" name="TextBox 138">
          <a:extLst>
            <a:ext uri="{FF2B5EF4-FFF2-40B4-BE49-F238E27FC236}">
              <a16:creationId xmlns:a16="http://schemas.microsoft.com/office/drawing/2014/main" id="{99106786-47ED-4AAB-9C1A-96CDE4EA8301}"/>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0" name="TextBox 139">
          <a:extLst>
            <a:ext uri="{FF2B5EF4-FFF2-40B4-BE49-F238E27FC236}">
              <a16:creationId xmlns:a16="http://schemas.microsoft.com/office/drawing/2014/main" id="{BADB779B-63B7-4D09-BE84-6AFB1721A4C3}"/>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1" name="TextBox 140">
          <a:extLst>
            <a:ext uri="{FF2B5EF4-FFF2-40B4-BE49-F238E27FC236}">
              <a16:creationId xmlns:a16="http://schemas.microsoft.com/office/drawing/2014/main" id="{4BF4DF7B-A55B-44B3-A83E-CC13EEFCC060}"/>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2" name="TextBox 141">
          <a:extLst>
            <a:ext uri="{FF2B5EF4-FFF2-40B4-BE49-F238E27FC236}">
              <a16:creationId xmlns:a16="http://schemas.microsoft.com/office/drawing/2014/main" id="{5164AC9F-CFE9-445D-916F-F9B28CCA0C04}"/>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3" name="TextBox 142">
          <a:extLst>
            <a:ext uri="{FF2B5EF4-FFF2-40B4-BE49-F238E27FC236}">
              <a16:creationId xmlns:a16="http://schemas.microsoft.com/office/drawing/2014/main" id="{F582B1C7-4067-4199-8A7D-F6B5E9F2B27B}"/>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4" name="TextBox 143">
          <a:extLst>
            <a:ext uri="{FF2B5EF4-FFF2-40B4-BE49-F238E27FC236}">
              <a16:creationId xmlns:a16="http://schemas.microsoft.com/office/drawing/2014/main" id="{7266DFFA-7ABE-4529-B3EE-CFBBFA58F393}"/>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5" name="TextBox 144">
          <a:extLst>
            <a:ext uri="{FF2B5EF4-FFF2-40B4-BE49-F238E27FC236}">
              <a16:creationId xmlns:a16="http://schemas.microsoft.com/office/drawing/2014/main" id="{DBBB586D-1A1E-47E1-9478-4DCD152C3951}"/>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6" name="TextBox 145">
          <a:extLst>
            <a:ext uri="{FF2B5EF4-FFF2-40B4-BE49-F238E27FC236}">
              <a16:creationId xmlns:a16="http://schemas.microsoft.com/office/drawing/2014/main" id="{9E3567A7-C65A-4B94-9F15-EEFD6819AD91}"/>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7" name="TextBox 146">
          <a:extLst>
            <a:ext uri="{FF2B5EF4-FFF2-40B4-BE49-F238E27FC236}">
              <a16:creationId xmlns:a16="http://schemas.microsoft.com/office/drawing/2014/main" id="{E7A593F7-6B60-42D0-BB72-E754BFAB8163}"/>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8" name="TextBox 147">
          <a:extLst>
            <a:ext uri="{FF2B5EF4-FFF2-40B4-BE49-F238E27FC236}">
              <a16:creationId xmlns:a16="http://schemas.microsoft.com/office/drawing/2014/main" id="{17E23621-2ECB-4A6A-BA83-C9F8203E1778}"/>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9" name="TextBox 148">
          <a:extLst>
            <a:ext uri="{FF2B5EF4-FFF2-40B4-BE49-F238E27FC236}">
              <a16:creationId xmlns:a16="http://schemas.microsoft.com/office/drawing/2014/main" id="{F8DE16F0-3EF6-450B-8080-591E819ECDF3}"/>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50" name="TextBox 149">
          <a:extLst>
            <a:ext uri="{FF2B5EF4-FFF2-40B4-BE49-F238E27FC236}">
              <a16:creationId xmlns:a16="http://schemas.microsoft.com/office/drawing/2014/main" id="{AD9ED64B-7BF2-4E80-8DF9-08660141FB3E}"/>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51" name="TextBox 150">
          <a:extLst>
            <a:ext uri="{FF2B5EF4-FFF2-40B4-BE49-F238E27FC236}">
              <a16:creationId xmlns:a16="http://schemas.microsoft.com/office/drawing/2014/main" id="{ECF2C53B-EB2A-47A0-B1EF-F4E1EEFB6E99}"/>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52" name="TextBox 151">
          <a:extLst>
            <a:ext uri="{FF2B5EF4-FFF2-40B4-BE49-F238E27FC236}">
              <a16:creationId xmlns:a16="http://schemas.microsoft.com/office/drawing/2014/main" id="{74CB18BD-9CC7-455C-A33A-FF4CAAA5D604}"/>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53" name="TextBox 152">
          <a:extLst>
            <a:ext uri="{FF2B5EF4-FFF2-40B4-BE49-F238E27FC236}">
              <a16:creationId xmlns:a16="http://schemas.microsoft.com/office/drawing/2014/main" id="{BC452E5F-609D-41AC-87A1-EF37E9DFEBE6}"/>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54" name="TextBox 153">
          <a:extLst>
            <a:ext uri="{FF2B5EF4-FFF2-40B4-BE49-F238E27FC236}">
              <a16:creationId xmlns:a16="http://schemas.microsoft.com/office/drawing/2014/main" id="{3FF9B9D0-79E7-4A46-B3B7-F100F18513AF}"/>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55" name="TextBox 154">
          <a:extLst>
            <a:ext uri="{FF2B5EF4-FFF2-40B4-BE49-F238E27FC236}">
              <a16:creationId xmlns:a16="http://schemas.microsoft.com/office/drawing/2014/main" id="{EEA87719-31CE-4B35-A813-33D80BCB63DE}"/>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56" name="TextBox 155">
          <a:extLst>
            <a:ext uri="{FF2B5EF4-FFF2-40B4-BE49-F238E27FC236}">
              <a16:creationId xmlns:a16="http://schemas.microsoft.com/office/drawing/2014/main" id="{38C98783-F161-4F15-845F-7BC9FBBCB7C5}"/>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57" name="TextBox 156">
          <a:extLst>
            <a:ext uri="{FF2B5EF4-FFF2-40B4-BE49-F238E27FC236}">
              <a16:creationId xmlns:a16="http://schemas.microsoft.com/office/drawing/2014/main" id="{3B942B88-1D9D-45C4-88BD-85E94123E2DA}"/>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58" name="TextBox 157">
          <a:extLst>
            <a:ext uri="{FF2B5EF4-FFF2-40B4-BE49-F238E27FC236}">
              <a16:creationId xmlns:a16="http://schemas.microsoft.com/office/drawing/2014/main" id="{73900BE9-11F5-43BA-96C0-5565535E17EA}"/>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59" name="TextBox 158">
          <a:extLst>
            <a:ext uri="{FF2B5EF4-FFF2-40B4-BE49-F238E27FC236}">
              <a16:creationId xmlns:a16="http://schemas.microsoft.com/office/drawing/2014/main" id="{2B6B1668-0076-43F7-8EA9-B2036BA08CD9}"/>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0" name="TextBox 159">
          <a:extLst>
            <a:ext uri="{FF2B5EF4-FFF2-40B4-BE49-F238E27FC236}">
              <a16:creationId xmlns:a16="http://schemas.microsoft.com/office/drawing/2014/main" id="{751239E1-1BE1-4140-AEB7-FDFD49CB74AE}"/>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1" name="TextBox 160">
          <a:extLst>
            <a:ext uri="{FF2B5EF4-FFF2-40B4-BE49-F238E27FC236}">
              <a16:creationId xmlns:a16="http://schemas.microsoft.com/office/drawing/2014/main" id="{40A623BC-D12E-408F-9868-FD5963B6B294}"/>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2" name="TextBox 161">
          <a:extLst>
            <a:ext uri="{FF2B5EF4-FFF2-40B4-BE49-F238E27FC236}">
              <a16:creationId xmlns:a16="http://schemas.microsoft.com/office/drawing/2014/main" id="{179CDBCA-7777-4A93-B59B-747404F2AE79}"/>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3" name="TextBox 162">
          <a:extLst>
            <a:ext uri="{FF2B5EF4-FFF2-40B4-BE49-F238E27FC236}">
              <a16:creationId xmlns:a16="http://schemas.microsoft.com/office/drawing/2014/main" id="{F3FC3E9A-AB75-41D7-9705-3EEF9FF35389}"/>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4" name="TextBox 163">
          <a:extLst>
            <a:ext uri="{FF2B5EF4-FFF2-40B4-BE49-F238E27FC236}">
              <a16:creationId xmlns:a16="http://schemas.microsoft.com/office/drawing/2014/main" id="{74FB7FCC-310E-4606-A132-CC5B22D885C5}"/>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5" name="TextBox 164">
          <a:extLst>
            <a:ext uri="{FF2B5EF4-FFF2-40B4-BE49-F238E27FC236}">
              <a16:creationId xmlns:a16="http://schemas.microsoft.com/office/drawing/2014/main" id="{FCE373E4-737C-45E7-9E8F-D6F0001712A5}"/>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6" name="TextBox 165">
          <a:extLst>
            <a:ext uri="{FF2B5EF4-FFF2-40B4-BE49-F238E27FC236}">
              <a16:creationId xmlns:a16="http://schemas.microsoft.com/office/drawing/2014/main" id="{7EF693C0-9379-40F9-BF79-100ED5492A98}"/>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7" name="TextBox 166">
          <a:extLst>
            <a:ext uri="{FF2B5EF4-FFF2-40B4-BE49-F238E27FC236}">
              <a16:creationId xmlns:a16="http://schemas.microsoft.com/office/drawing/2014/main" id="{1F08FFE4-6A40-475A-9210-841D521F0727}"/>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8" name="TextBox 167">
          <a:extLst>
            <a:ext uri="{FF2B5EF4-FFF2-40B4-BE49-F238E27FC236}">
              <a16:creationId xmlns:a16="http://schemas.microsoft.com/office/drawing/2014/main" id="{25847956-732C-497E-89B2-ACF3D77F2B2C}"/>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9" name="TextBox 168">
          <a:extLst>
            <a:ext uri="{FF2B5EF4-FFF2-40B4-BE49-F238E27FC236}">
              <a16:creationId xmlns:a16="http://schemas.microsoft.com/office/drawing/2014/main" id="{F5D0287A-E45F-447D-BEA5-D8F45185E8BA}"/>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0" name="TextBox 169">
          <a:extLst>
            <a:ext uri="{FF2B5EF4-FFF2-40B4-BE49-F238E27FC236}">
              <a16:creationId xmlns:a16="http://schemas.microsoft.com/office/drawing/2014/main" id="{57518768-010C-4091-9370-579A384A8ED4}"/>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1" name="TextBox 170">
          <a:extLst>
            <a:ext uri="{FF2B5EF4-FFF2-40B4-BE49-F238E27FC236}">
              <a16:creationId xmlns:a16="http://schemas.microsoft.com/office/drawing/2014/main" id="{94CD35DC-29F9-42BB-8FE2-700490CC9539}"/>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2" name="TextBox 171">
          <a:extLst>
            <a:ext uri="{FF2B5EF4-FFF2-40B4-BE49-F238E27FC236}">
              <a16:creationId xmlns:a16="http://schemas.microsoft.com/office/drawing/2014/main" id="{51645253-4A25-4F6F-B940-6DA3CCBF3C35}"/>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3" name="TextBox 172">
          <a:extLst>
            <a:ext uri="{FF2B5EF4-FFF2-40B4-BE49-F238E27FC236}">
              <a16:creationId xmlns:a16="http://schemas.microsoft.com/office/drawing/2014/main" id="{2368656B-557E-4C1E-99D4-56C8560BCF36}"/>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4" name="TextBox 173">
          <a:extLst>
            <a:ext uri="{FF2B5EF4-FFF2-40B4-BE49-F238E27FC236}">
              <a16:creationId xmlns:a16="http://schemas.microsoft.com/office/drawing/2014/main" id="{118BC5E6-75C4-453F-BC00-CD428736A6B9}"/>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5" name="TextBox 174">
          <a:extLst>
            <a:ext uri="{FF2B5EF4-FFF2-40B4-BE49-F238E27FC236}">
              <a16:creationId xmlns:a16="http://schemas.microsoft.com/office/drawing/2014/main" id="{038499A2-3F2F-4327-B0A4-D40FADDF873B}"/>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6" name="TextBox 175">
          <a:extLst>
            <a:ext uri="{FF2B5EF4-FFF2-40B4-BE49-F238E27FC236}">
              <a16:creationId xmlns:a16="http://schemas.microsoft.com/office/drawing/2014/main" id="{BBDF34D4-E010-4A52-B2EE-C110361B59A9}"/>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7" name="TextBox 176">
          <a:extLst>
            <a:ext uri="{FF2B5EF4-FFF2-40B4-BE49-F238E27FC236}">
              <a16:creationId xmlns:a16="http://schemas.microsoft.com/office/drawing/2014/main" id="{FA6F6DEC-5EE2-43DF-BA5A-20ADD0BD5088}"/>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8" name="TextBox 177">
          <a:extLst>
            <a:ext uri="{FF2B5EF4-FFF2-40B4-BE49-F238E27FC236}">
              <a16:creationId xmlns:a16="http://schemas.microsoft.com/office/drawing/2014/main" id="{F5A0C614-546C-4FB4-9BB9-1BEE83317CD2}"/>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9" name="TextBox 178">
          <a:extLst>
            <a:ext uri="{FF2B5EF4-FFF2-40B4-BE49-F238E27FC236}">
              <a16:creationId xmlns:a16="http://schemas.microsoft.com/office/drawing/2014/main" id="{762DBF9C-3E8D-4AB8-BF21-DFFB0723E0BE}"/>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0" name="TextBox 179">
          <a:extLst>
            <a:ext uri="{FF2B5EF4-FFF2-40B4-BE49-F238E27FC236}">
              <a16:creationId xmlns:a16="http://schemas.microsoft.com/office/drawing/2014/main" id="{742D5BE7-BB01-422A-B559-94DBCB77A067}"/>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1" name="TextBox 180">
          <a:extLst>
            <a:ext uri="{FF2B5EF4-FFF2-40B4-BE49-F238E27FC236}">
              <a16:creationId xmlns:a16="http://schemas.microsoft.com/office/drawing/2014/main" id="{5C688B77-D644-40D7-851E-B56130F059BA}"/>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2" name="TextBox 181">
          <a:extLst>
            <a:ext uri="{FF2B5EF4-FFF2-40B4-BE49-F238E27FC236}">
              <a16:creationId xmlns:a16="http://schemas.microsoft.com/office/drawing/2014/main" id="{3C203F33-2823-4BC5-B4FD-37565635947F}"/>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3" name="TextBox 182">
          <a:extLst>
            <a:ext uri="{FF2B5EF4-FFF2-40B4-BE49-F238E27FC236}">
              <a16:creationId xmlns:a16="http://schemas.microsoft.com/office/drawing/2014/main" id="{ED24DC24-15FA-4825-9C4E-75AD5E84C21B}"/>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4" name="TextBox 183">
          <a:extLst>
            <a:ext uri="{FF2B5EF4-FFF2-40B4-BE49-F238E27FC236}">
              <a16:creationId xmlns:a16="http://schemas.microsoft.com/office/drawing/2014/main" id="{1A35AD16-7304-4759-9EC5-2F093EE7DE86}"/>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5" name="TextBox 184">
          <a:extLst>
            <a:ext uri="{FF2B5EF4-FFF2-40B4-BE49-F238E27FC236}">
              <a16:creationId xmlns:a16="http://schemas.microsoft.com/office/drawing/2014/main" id="{B7CD456C-C908-400F-8083-836583E232A6}"/>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6" name="TextBox 185">
          <a:extLst>
            <a:ext uri="{FF2B5EF4-FFF2-40B4-BE49-F238E27FC236}">
              <a16:creationId xmlns:a16="http://schemas.microsoft.com/office/drawing/2014/main" id="{CBE6691B-EAAD-4A94-B6D5-75DCBEBF9AC5}"/>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7" name="TextBox 186">
          <a:extLst>
            <a:ext uri="{FF2B5EF4-FFF2-40B4-BE49-F238E27FC236}">
              <a16:creationId xmlns:a16="http://schemas.microsoft.com/office/drawing/2014/main" id="{6954C20A-A774-448F-9540-ACADACA8357E}"/>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8" name="TextBox 187">
          <a:extLst>
            <a:ext uri="{FF2B5EF4-FFF2-40B4-BE49-F238E27FC236}">
              <a16:creationId xmlns:a16="http://schemas.microsoft.com/office/drawing/2014/main" id="{B67C5367-26D0-4E73-8DE4-1D6976492257}"/>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9" name="TextBox 188">
          <a:extLst>
            <a:ext uri="{FF2B5EF4-FFF2-40B4-BE49-F238E27FC236}">
              <a16:creationId xmlns:a16="http://schemas.microsoft.com/office/drawing/2014/main" id="{AA92A1C7-3801-4702-9109-D39E6139773A}"/>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0" name="TextBox 189">
          <a:extLst>
            <a:ext uri="{FF2B5EF4-FFF2-40B4-BE49-F238E27FC236}">
              <a16:creationId xmlns:a16="http://schemas.microsoft.com/office/drawing/2014/main" id="{DA96B03B-4B82-437C-8694-CBD673A2E5CA}"/>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1" name="TextBox 190">
          <a:extLst>
            <a:ext uri="{FF2B5EF4-FFF2-40B4-BE49-F238E27FC236}">
              <a16:creationId xmlns:a16="http://schemas.microsoft.com/office/drawing/2014/main" id="{06A70ECD-DED3-4A9E-B195-8F050DEA1EEA}"/>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2" name="TextBox 191">
          <a:extLst>
            <a:ext uri="{FF2B5EF4-FFF2-40B4-BE49-F238E27FC236}">
              <a16:creationId xmlns:a16="http://schemas.microsoft.com/office/drawing/2014/main" id="{7AE89F4E-2320-4FFF-9005-3DFFAEF54D69}"/>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3" name="TextBox 192">
          <a:extLst>
            <a:ext uri="{FF2B5EF4-FFF2-40B4-BE49-F238E27FC236}">
              <a16:creationId xmlns:a16="http://schemas.microsoft.com/office/drawing/2014/main" id="{E4270CD7-60E0-4D04-BB27-BFB071EC1EE5}"/>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4" name="TextBox 193">
          <a:extLst>
            <a:ext uri="{FF2B5EF4-FFF2-40B4-BE49-F238E27FC236}">
              <a16:creationId xmlns:a16="http://schemas.microsoft.com/office/drawing/2014/main" id="{3A5EF053-DA4D-4742-BADC-8041B63E8BB8}"/>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5" name="TextBox 194">
          <a:extLst>
            <a:ext uri="{FF2B5EF4-FFF2-40B4-BE49-F238E27FC236}">
              <a16:creationId xmlns:a16="http://schemas.microsoft.com/office/drawing/2014/main" id="{8F1C53F3-9AB8-4D80-8E73-13DD9A181716}"/>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6" name="TextBox 195">
          <a:extLst>
            <a:ext uri="{FF2B5EF4-FFF2-40B4-BE49-F238E27FC236}">
              <a16:creationId xmlns:a16="http://schemas.microsoft.com/office/drawing/2014/main" id="{743C72DB-BF3F-4E48-898F-7304BD9A60D6}"/>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7" name="TextBox 196">
          <a:extLst>
            <a:ext uri="{FF2B5EF4-FFF2-40B4-BE49-F238E27FC236}">
              <a16:creationId xmlns:a16="http://schemas.microsoft.com/office/drawing/2014/main" id="{589DC2E2-9910-4437-940C-5827E7374B2C}"/>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8" name="TextBox 197">
          <a:extLst>
            <a:ext uri="{FF2B5EF4-FFF2-40B4-BE49-F238E27FC236}">
              <a16:creationId xmlns:a16="http://schemas.microsoft.com/office/drawing/2014/main" id="{60E15DA8-6C8C-4EFC-8D13-B4E2DC9B1F86}"/>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9" name="TextBox 198">
          <a:extLst>
            <a:ext uri="{FF2B5EF4-FFF2-40B4-BE49-F238E27FC236}">
              <a16:creationId xmlns:a16="http://schemas.microsoft.com/office/drawing/2014/main" id="{64F2E38E-8674-4B53-8F60-7232F36E9B9D}"/>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0" name="TextBox 199">
          <a:extLst>
            <a:ext uri="{FF2B5EF4-FFF2-40B4-BE49-F238E27FC236}">
              <a16:creationId xmlns:a16="http://schemas.microsoft.com/office/drawing/2014/main" id="{70029DD8-FCE4-40A7-A8DF-FFB8649FFBAE}"/>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1" name="TextBox 200">
          <a:extLst>
            <a:ext uri="{FF2B5EF4-FFF2-40B4-BE49-F238E27FC236}">
              <a16:creationId xmlns:a16="http://schemas.microsoft.com/office/drawing/2014/main" id="{33C48A7E-DE7B-4001-8645-3D44ED0C491B}"/>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2" name="TextBox 201">
          <a:extLst>
            <a:ext uri="{FF2B5EF4-FFF2-40B4-BE49-F238E27FC236}">
              <a16:creationId xmlns:a16="http://schemas.microsoft.com/office/drawing/2014/main" id="{109FE1F9-91EF-4930-8CD3-EFF6AB2CB62B}"/>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3" name="TextBox 202">
          <a:extLst>
            <a:ext uri="{FF2B5EF4-FFF2-40B4-BE49-F238E27FC236}">
              <a16:creationId xmlns:a16="http://schemas.microsoft.com/office/drawing/2014/main" id="{8A31C473-AE0B-43E1-BB6D-975ABDF19552}"/>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4" name="TextBox 203">
          <a:extLst>
            <a:ext uri="{FF2B5EF4-FFF2-40B4-BE49-F238E27FC236}">
              <a16:creationId xmlns:a16="http://schemas.microsoft.com/office/drawing/2014/main" id="{C009A402-3F9E-49DD-9250-E8ED3A1102B7}"/>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5" name="TextBox 204">
          <a:extLst>
            <a:ext uri="{FF2B5EF4-FFF2-40B4-BE49-F238E27FC236}">
              <a16:creationId xmlns:a16="http://schemas.microsoft.com/office/drawing/2014/main" id="{05F18CF3-EF21-4490-A95A-A18B0DEA540B}"/>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6" name="TextBox 205">
          <a:extLst>
            <a:ext uri="{FF2B5EF4-FFF2-40B4-BE49-F238E27FC236}">
              <a16:creationId xmlns:a16="http://schemas.microsoft.com/office/drawing/2014/main" id="{6F0700C5-F19C-4B5A-8228-BBA579CD69D1}"/>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7" name="TextBox 206">
          <a:extLst>
            <a:ext uri="{FF2B5EF4-FFF2-40B4-BE49-F238E27FC236}">
              <a16:creationId xmlns:a16="http://schemas.microsoft.com/office/drawing/2014/main" id="{440CFD0F-7FE3-40BD-83FD-E99DCD4CC523}"/>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8" name="TextBox 207">
          <a:extLst>
            <a:ext uri="{FF2B5EF4-FFF2-40B4-BE49-F238E27FC236}">
              <a16:creationId xmlns:a16="http://schemas.microsoft.com/office/drawing/2014/main" id="{BA9CCB37-E596-4A88-84A6-688618C172A4}"/>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9" name="TextBox 208">
          <a:extLst>
            <a:ext uri="{FF2B5EF4-FFF2-40B4-BE49-F238E27FC236}">
              <a16:creationId xmlns:a16="http://schemas.microsoft.com/office/drawing/2014/main" id="{58E8964A-2F9B-47AA-9FE1-03EBDEA31179}"/>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0" name="TextBox 209">
          <a:extLst>
            <a:ext uri="{FF2B5EF4-FFF2-40B4-BE49-F238E27FC236}">
              <a16:creationId xmlns:a16="http://schemas.microsoft.com/office/drawing/2014/main" id="{B0EC2362-8D26-441A-A100-AEEE2400AEDF}"/>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1" name="TextBox 210">
          <a:extLst>
            <a:ext uri="{FF2B5EF4-FFF2-40B4-BE49-F238E27FC236}">
              <a16:creationId xmlns:a16="http://schemas.microsoft.com/office/drawing/2014/main" id="{15EA09E2-1BFB-4C66-A9A6-17A7DBC21C43}"/>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2" name="TextBox 211">
          <a:extLst>
            <a:ext uri="{FF2B5EF4-FFF2-40B4-BE49-F238E27FC236}">
              <a16:creationId xmlns:a16="http://schemas.microsoft.com/office/drawing/2014/main" id="{2F31FC68-5DAD-4F70-97FB-E5420DD02975}"/>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3" name="TextBox 212">
          <a:extLst>
            <a:ext uri="{FF2B5EF4-FFF2-40B4-BE49-F238E27FC236}">
              <a16:creationId xmlns:a16="http://schemas.microsoft.com/office/drawing/2014/main" id="{CF9B3D56-ADAC-4C22-999E-17FC394F79B3}"/>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4" name="TextBox 213">
          <a:extLst>
            <a:ext uri="{FF2B5EF4-FFF2-40B4-BE49-F238E27FC236}">
              <a16:creationId xmlns:a16="http://schemas.microsoft.com/office/drawing/2014/main" id="{87A71D26-72BA-406E-8C2F-F9B4369DCAFA}"/>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5" name="TextBox 214">
          <a:extLst>
            <a:ext uri="{FF2B5EF4-FFF2-40B4-BE49-F238E27FC236}">
              <a16:creationId xmlns:a16="http://schemas.microsoft.com/office/drawing/2014/main" id="{C0940088-0F82-462A-9DB5-D4AFBA629227}"/>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6" name="TextBox 215">
          <a:extLst>
            <a:ext uri="{FF2B5EF4-FFF2-40B4-BE49-F238E27FC236}">
              <a16:creationId xmlns:a16="http://schemas.microsoft.com/office/drawing/2014/main" id="{6B1331A0-35D0-4838-BBAD-34F81004A921}"/>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7" name="TextBox 216">
          <a:extLst>
            <a:ext uri="{FF2B5EF4-FFF2-40B4-BE49-F238E27FC236}">
              <a16:creationId xmlns:a16="http://schemas.microsoft.com/office/drawing/2014/main" id="{C4E0CE0F-6EC1-4CF3-8816-057CDAD1BAC5}"/>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8" name="TextBox 217">
          <a:extLst>
            <a:ext uri="{FF2B5EF4-FFF2-40B4-BE49-F238E27FC236}">
              <a16:creationId xmlns:a16="http://schemas.microsoft.com/office/drawing/2014/main" id="{66FB0DD3-9889-4D0D-91F9-A18B074E33CC}"/>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9" name="TextBox 218">
          <a:extLst>
            <a:ext uri="{FF2B5EF4-FFF2-40B4-BE49-F238E27FC236}">
              <a16:creationId xmlns:a16="http://schemas.microsoft.com/office/drawing/2014/main" id="{0D94264A-A09B-4DDD-B5AF-4B3C92A78DC8}"/>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20" name="TextBox 219">
          <a:extLst>
            <a:ext uri="{FF2B5EF4-FFF2-40B4-BE49-F238E27FC236}">
              <a16:creationId xmlns:a16="http://schemas.microsoft.com/office/drawing/2014/main" id="{CDFB9757-F6E3-478F-BCD2-13A5CAB373F2}"/>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21" name="TextBox 220">
          <a:extLst>
            <a:ext uri="{FF2B5EF4-FFF2-40B4-BE49-F238E27FC236}">
              <a16:creationId xmlns:a16="http://schemas.microsoft.com/office/drawing/2014/main" id="{6C793EE7-FB05-4FDE-9D7E-728BC43C2C22}"/>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22" name="TextBox 221">
          <a:extLst>
            <a:ext uri="{FF2B5EF4-FFF2-40B4-BE49-F238E27FC236}">
              <a16:creationId xmlns:a16="http://schemas.microsoft.com/office/drawing/2014/main" id="{2CFE2BA4-7AAD-4C36-9044-09C5A4A41891}"/>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23" name="TextBox 222">
          <a:extLst>
            <a:ext uri="{FF2B5EF4-FFF2-40B4-BE49-F238E27FC236}">
              <a16:creationId xmlns:a16="http://schemas.microsoft.com/office/drawing/2014/main" id="{D57F5CD4-3A7B-4DD5-B573-824E9D70FF9A}"/>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24" name="TextBox 223">
          <a:extLst>
            <a:ext uri="{FF2B5EF4-FFF2-40B4-BE49-F238E27FC236}">
              <a16:creationId xmlns:a16="http://schemas.microsoft.com/office/drawing/2014/main" id="{15E4ECC1-7EE9-4B5F-B851-BB432DF34380}"/>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25" name="TextBox 224">
          <a:extLst>
            <a:ext uri="{FF2B5EF4-FFF2-40B4-BE49-F238E27FC236}">
              <a16:creationId xmlns:a16="http://schemas.microsoft.com/office/drawing/2014/main" id="{B112D987-A11B-4537-8A97-CFF60441B802}"/>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26" name="TextBox 225">
          <a:extLst>
            <a:ext uri="{FF2B5EF4-FFF2-40B4-BE49-F238E27FC236}">
              <a16:creationId xmlns:a16="http://schemas.microsoft.com/office/drawing/2014/main" id="{7605478D-361F-46B5-A411-2CDA80525444}"/>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27" name="TextBox 226">
          <a:extLst>
            <a:ext uri="{FF2B5EF4-FFF2-40B4-BE49-F238E27FC236}">
              <a16:creationId xmlns:a16="http://schemas.microsoft.com/office/drawing/2014/main" id="{C2E0F01F-75CF-49D1-97E5-BE606313B534}"/>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28" name="TextBox 227">
          <a:extLst>
            <a:ext uri="{FF2B5EF4-FFF2-40B4-BE49-F238E27FC236}">
              <a16:creationId xmlns:a16="http://schemas.microsoft.com/office/drawing/2014/main" id="{02522703-8572-46F0-BA84-ECC0948864EF}"/>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29" name="TextBox 228">
          <a:extLst>
            <a:ext uri="{FF2B5EF4-FFF2-40B4-BE49-F238E27FC236}">
              <a16:creationId xmlns:a16="http://schemas.microsoft.com/office/drawing/2014/main" id="{8DD801D1-B62B-457D-BC71-BF0041E64D2B}"/>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30" name="TextBox 229">
          <a:extLst>
            <a:ext uri="{FF2B5EF4-FFF2-40B4-BE49-F238E27FC236}">
              <a16:creationId xmlns:a16="http://schemas.microsoft.com/office/drawing/2014/main" id="{E1CFED68-A0B0-4EFE-9D68-DFFFE1357CCB}"/>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31" name="TextBox 230">
          <a:extLst>
            <a:ext uri="{FF2B5EF4-FFF2-40B4-BE49-F238E27FC236}">
              <a16:creationId xmlns:a16="http://schemas.microsoft.com/office/drawing/2014/main" id="{F4D37B52-B271-4CEC-B031-CB4667AD26A3}"/>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32" name="TextBox 231">
          <a:extLst>
            <a:ext uri="{FF2B5EF4-FFF2-40B4-BE49-F238E27FC236}">
              <a16:creationId xmlns:a16="http://schemas.microsoft.com/office/drawing/2014/main" id="{7FC6855E-ECC4-408D-A923-A4686491621A}"/>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33" name="TextBox 232">
          <a:extLst>
            <a:ext uri="{FF2B5EF4-FFF2-40B4-BE49-F238E27FC236}">
              <a16:creationId xmlns:a16="http://schemas.microsoft.com/office/drawing/2014/main" id="{19F0BEEA-2D50-44DA-882E-3D9AF37072F7}"/>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34" name="TextBox 233">
          <a:extLst>
            <a:ext uri="{FF2B5EF4-FFF2-40B4-BE49-F238E27FC236}">
              <a16:creationId xmlns:a16="http://schemas.microsoft.com/office/drawing/2014/main" id="{A92D2C6D-3931-4E1F-ADD0-2A697947A7EE}"/>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35" name="TextBox 234">
          <a:extLst>
            <a:ext uri="{FF2B5EF4-FFF2-40B4-BE49-F238E27FC236}">
              <a16:creationId xmlns:a16="http://schemas.microsoft.com/office/drawing/2014/main" id="{D1F53486-3063-47D1-BA51-324BECBABC80}"/>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36" name="TextBox 235">
          <a:extLst>
            <a:ext uri="{FF2B5EF4-FFF2-40B4-BE49-F238E27FC236}">
              <a16:creationId xmlns:a16="http://schemas.microsoft.com/office/drawing/2014/main" id="{D8A3F6CE-A4DE-4757-867E-C4A5AAAE28BD}"/>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37" name="TextBox 236">
          <a:extLst>
            <a:ext uri="{FF2B5EF4-FFF2-40B4-BE49-F238E27FC236}">
              <a16:creationId xmlns:a16="http://schemas.microsoft.com/office/drawing/2014/main" id="{9D3A3B07-792E-467E-A19F-5F1ECBE75502}"/>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38" name="TextBox 237">
          <a:extLst>
            <a:ext uri="{FF2B5EF4-FFF2-40B4-BE49-F238E27FC236}">
              <a16:creationId xmlns:a16="http://schemas.microsoft.com/office/drawing/2014/main" id="{7CAE62D5-C592-41FB-8729-1AC5DDD8B91B}"/>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39" name="TextBox 238">
          <a:extLst>
            <a:ext uri="{FF2B5EF4-FFF2-40B4-BE49-F238E27FC236}">
              <a16:creationId xmlns:a16="http://schemas.microsoft.com/office/drawing/2014/main" id="{F246E144-9252-4A7F-A550-AAC76990C7A7}"/>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0" name="TextBox 239">
          <a:extLst>
            <a:ext uri="{FF2B5EF4-FFF2-40B4-BE49-F238E27FC236}">
              <a16:creationId xmlns:a16="http://schemas.microsoft.com/office/drawing/2014/main" id="{2670FA05-4B12-40A1-98D0-94EF20E750ED}"/>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1" name="TextBox 240">
          <a:extLst>
            <a:ext uri="{FF2B5EF4-FFF2-40B4-BE49-F238E27FC236}">
              <a16:creationId xmlns:a16="http://schemas.microsoft.com/office/drawing/2014/main" id="{DE6F7749-B7E5-4F2F-AEA4-F1F84BF8ACCF}"/>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2" name="TextBox 241">
          <a:extLst>
            <a:ext uri="{FF2B5EF4-FFF2-40B4-BE49-F238E27FC236}">
              <a16:creationId xmlns:a16="http://schemas.microsoft.com/office/drawing/2014/main" id="{FA52EF5E-0813-4531-B908-4F41BF0CED82}"/>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3" name="TextBox 242">
          <a:extLst>
            <a:ext uri="{FF2B5EF4-FFF2-40B4-BE49-F238E27FC236}">
              <a16:creationId xmlns:a16="http://schemas.microsoft.com/office/drawing/2014/main" id="{4EEF6F3B-DF81-45F9-A5A1-E814B21A93A9}"/>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4" name="TextBox 243">
          <a:extLst>
            <a:ext uri="{FF2B5EF4-FFF2-40B4-BE49-F238E27FC236}">
              <a16:creationId xmlns:a16="http://schemas.microsoft.com/office/drawing/2014/main" id="{6A52AA7F-120D-468F-9C12-D6529FD574EF}"/>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5" name="TextBox 244">
          <a:extLst>
            <a:ext uri="{FF2B5EF4-FFF2-40B4-BE49-F238E27FC236}">
              <a16:creationId xmlns:a16="http://schemas.microsoft.com/office/drawing/2014/main" id="{017BB621-3050-4EF9-AB32-F23A1CDEE7CA}"/>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6" name="TextBox 245">
          <a:extLst>
            <a:ext uri="{FF2B5EF4-FFF2-40B4-BE49-F238E27FC236}">
              <a16:creationId xmlns:a16="http://schemas.microsoft.com/office/drawing/2014/main" id="{A750E553-7F0F-48CB-9715-104C32555232}"/>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7" name="TextBox 246">
          <a:extLst>
            <a:ext uri="{FF2B5EF4-FFF2-40B4-BE49-F238E27FC236}">
              <a16:creationId xmlns:a16="http://schemas.microsoft.com/office/drawing/2014/main" id="{16D2F032-26A8-45EC-91E0-9395DFFB2826}"/>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8" name="TextBox 247">
          <a:extLst>
            <a:ext uri="{FF2B5EF4-FFF2-40B4-BE49-F238E27FC236}">
              <a16:creationId xmlns:a16="http://schemas.microsoft.com/office/drawing/2014/main" id="{297628FE-F492-40D8-9F17-96F6DAAF22C6}"/>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9" name="TextBox 248">
          <a:extLst>
            <a:ext uri="{FF2B5EF4-FFF2-40B4-BE49-F238E27FC236}">
              <a16:creationId xmlns:a16="http://schemas.microsoft.com/office/drawing/2014/main" id="{0A949274-FE0B-4F05-A3EC-DCC3AA58D3B1}"/>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0" name="TextBox 249">
          <a:extLst>
            <a:ext uri="{FF2B5EF4-FFF2-40B4-BE49-F238E27FC236}">
              <a16:creationId xmlns:a16="http://schemas.microsoft.com/office/drawing/2014/main" id="{AC17262B-E48C-460F-AAC5-3A30FB0884A6}"/>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1" name="TextBox 250">
          <a:extLst>
            <a:ext uri="{FF2B5EF4-FFF2-40B4-BE49-F238E27FC236}">
              <a16:creationId xmlns:a16="http://schemas.microsoft.com/office/drawing/2014/main" id="{D12E58E5-E007-4F94-B31E-E8B7FB44D016}"/>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2" name="TextBox 251">
          <a:extLst>
            <a:ext uri="{FF2B5EF4-FFF2-40B4-BE49-F238E27FC236}">
              <a16:creationId xmlns:a16="http://schemas.microsoft.com/office/drawing/2014/main" id="{8E04E50D-29CD-41C5-87A7-A235B45492E2}"/>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3" name="TextBox 252">
          <a:extLst>
            <a:ext uri="{FF2B5EF4-FFF2-40B4-BE49-F238E27FC236}">
              <a16:creationId xmlns:a16="http://schemas.microsoft.com/office/drawing/2014/main" id="{61E823A3-B5AA-45D0-803A-249756B72D43}"/>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4" name="TextBox 253">
          <a:extLst>
            <a:ext uri="{FF2B5EF4-FFF2-40B4-BE49-F238E27FC236}">
              <a16:creationId xmlns:a16="http://schemas.microsoft.com/office/drawing/2014/main" id="{782E190C-D257-4746-AA37-F96944911DAD}"/>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5" name="TextBox 254">
          <a:extLst>
            <a:ext uri="{FF2B5EF4-FFF2-40B4-BE49-F238E27FC236}">
              <a16:creationId xmlns:a16="http://schemas.microsoft.com/office/drawing/2014/main" id="{7603980E-6EBD-46AA-B96C-44FF1B1F80A1}"/>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6" name="TextBox 255">
          <a:extLst>
            <a:ext uri="{FF2B5EF4-FFF2-40B4-BE49-F238E27FC236}">
              <a16:creationId xmlns:a16="http://schemas.microsoft.com/office/drawing/2014/main" id="{653A5E3A-1DE1-4593-9DD8-FB0C0AF29D06}"/>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7" name="TextBox 256">
          <a:extLst>
            <a:ext uri="{FF2B5EF4-FFF2-40B4-BE49-F238E27FC236}">
              <a16:creationId xmlns:a16="http://schemas.microsoft.com/office/drawing/2014/main" id="{FACE5193-E3E1-4B03-A0FF-3C3AC1D5A1A8}"/>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8" name="TextBox 257">
          <a:extLst>
            <a:ext uri="{FF2B5EF4-FFF2-40B4-BE49-F238E27FC236}">
              <a16:creationId xmlns:a16="http://schemas.microsoft.com/office/drawing/2014/main" id="{63C3FF70-2C17-4BE8-AB24-31CFF14A09C1}"/>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9" name="TextBox 258">
          <a:extLst>
            <a:ext uri="{FF2B5EF4-FFF2-40B4-BE49-F238E27FC236}">
              <a16:creationId xmlns:a16="http://schemas.microsoft.com/office/drawing/2014/main" id="{375BB6AA-8A94-40B8-9CA7-4EEE6A44D064}"/>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0" name="TextBox 259">
          <a:extLst>
            <a:ext uri="{FF2B5EF4-FFF2-40B4-BE49-F238E27FC236}">
              <a16:creationId xmlns:a16="http://schemas.microsoft.com/office/drawing/2014/main" id="{5BA7E7D5-D9D1-43E5-92FE-FAE5BE1B1744}"/>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1" name="TextBox 260">
          <a:extLst>
            <a:ext uri="{FF2B5EF4-FFF2-40B4-BE49-F238E27FC236}">
              <a16:creationId xmlns:a16="http://schemas.microsoft.com/office/drawing/2014/main" id="{02F27CB2-F4EE-4777-A5A5-008463EA40C3}"/>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2" name="TextBox 261">
          <a:extLst>
            <a:ext uri="{FF2B5EF4-FFF2-40B4-BE49-F238E27FC236}">
              <a16:creationId xmlns:a16="http://schemas.microsoft.com/office/drawing/2014/main" id="{0E331138-DEF2-4E8F-ABD2-40E89115215F}"/>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3" name="TextBox 262">
          <a:extLst>
            <a:ext uri="{FF2B5EF4-FFF2-40B4-BE49-F238E27FC236}">
              <a16:creationId xmlns:a16="http://schemas.microsoft.com/office/drawing/2014/main" id="{2303FB53-609A-4017-8539-7F099A047ADA}"/>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4" name="TextBox 263">
          <a:extLst>
            <a:ext uri="{FF2B5EF4-FFF2-40B4-BE49-F238E27FC236}">
              <a16:creationId xmlns:a16="http://schemas.microsoft.com/office/drawing/2014/main" id="{BE3BD9D3-EB72-4A90-BE16-6E0567326712}"/>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5" name="TextBox 264">
          <a:extLst>
            <a:ext uri="{FF2B5EF4-FFF2-40B4-BE49-F238E27FC236}">
              <a16:creationId xmlns:a16="http://schemas.microsoft.com/office/drawing/2014/main" id="{C1D2B4F0-BA49-4B20-93DF-7DD5305B0DCC}"/>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6" name="TextBox 265">
          <a:extLst>
            <a:ext uri="{FF2B5EF4-FFF2-40B4-BE49-F238E27FC236}">
              <a16:creationId xmlns:a16="http://schemas.microsoft.com/office/drawing/2014/main" id="{8B5BA997-9702-43EC-9C95-A1055481F1E5}"/>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7" name="TextBox 266">
          <a:extLst>
            <a:ext uri="{FF2B5EF4-FFF2-40B4-BE49-F238E27FC236}">
              <a16:creationId xmlns:a16="http://schemas.microsoft.com/office/drawing/2014/main" id="{89A2001D-7F83-4EA2-BBE5-F1A19C1A8D04}"/>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8" name="TextBox 267">
          <a:extLst>
            <a:ext uri="{FF2B5EF4-FFF2-40B4-BE49-F238E27FC236}">
              <a16:creationId xmlns:a16="http://schemas.microsoft.com/office/drawing/2014/main" id="{E0644C91-5349-4060-B836-1C03E6172BC1}"/>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9" name="TextBox 268">
          <a:extLst>
            <a:ext uri="{FF2B5EF4-FFF2-40B4-BE49-F238E27FC236}">
              <a16:creationId xmlns:a16="http://schemas.microsoft.com/office/drawing/2014/main" id="{A4D3A919-9FFB-4477-AC2C-CEB2E80EE094}"/>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0" name="TextBox 269">
          <a:extLst>
            <a:ext uri="{FF2B5EF4-FFF2-40B4-BE49-F238E27FC236}">
              <a16:creationId xmlns:a16="http://schemas.microsoft.com/office/drawing/2014/main" id="{E05728C1-8A32-4CF4-A17A-CEAAF2CBCC47}"/>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1" name="TextBox 270">
          <a:extLst>
            <a:ext uri="{FF2B5EF4-FFF2-40B4-BE49-F238E27FC236}">
              <a16:creationId xmlns:a16="http://schemas.microsoft.com/office/drawing/2014/main" id="{767AD456-D436-465A-9B66-F1F22CAB8164}"/>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2" name="TextBox 271">
          <a:extLst>
            <a:ext uri="{FF2B5EF4-FFF2-40B4-BE49-F238E27FC236}">
              <a16:creationId xmlns:a16="http://schemas.microsoft.com/office/drawing/2014/main" id="{54030682-5E4D-4060-BFF2-744C4BE552F9}"/>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3" name="TextBox 272">
          <a:extLst>
            <a:ext uri="{FF2B5EF4-FFF2-40B4-BE49-F238E27FC236}">
              <a16:creationId xmlns:a16="http://schemas.microsoft.com/office/drawing/2014/main" id="{1F0B3DEF-F5EE-4791-A918-A8A98443DAC0}"/>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4" name="TextBox 273">
          <a:extLst>
            <a:ext uri="{FF2B5EF4-FFF2-40B4-BE49-F238E27FC236}">
              <a16:creationId xmlns:a16="http://schemas.microsoft.com/office/drawing/2014/main" id="{0741388F-1799-4184-B489-BBFC18584FE3}"/>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5" name="TextBox 274">
          <a:extLst>
            <a:ext uri="{FF2B5EF4-FFF2-40B4-BE49-F238E27FC236}">
              <a16:creationId xmlns:a16="http://schemas.microsoft.com/office/drawing/2014/main" id="{D201484E-8D68-42F9-9EFD-462E3ED5A15E}"/>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6" name="TextBox 275">
          <a:extLst>
            <a:ext uri="{FF2B5EF4-FFF2-40B4-BE49-F238E27FC236}">
              <a16:creationId xmlns:a16="http://schemas.microsoft.com/office/drawing/2014/main" id="{AA8B0FDD-4D5D-4A49-B3FE-5423DB614635}"/>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7" name="TextBox 276">
          <a:extLst>
            <a:ext uri="{FF2B5EF4-FFF2-40B4-BE49-F238E27FC236}">
              <a16:creationId xmlns:a16="http://schemas.microsoft.com/office/drawing/2014/main" id="{58178BA9-26E4-4A63-AD21-6A70BA82E974}"/>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8" name="TextBox 277">
          <a:extLst>
            <a:ext uri="{FF2B5EF4-FFF2-40B4-BE49-F238E27FC236}">
              <a16:creationId xmlns:a16="http://schemas.microsoft.com/office/drawing/2014/main" id="{B6506A84-447B-4EE0-A259-2A46D872551C}"/>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9" name="TextBox 278">
          <a:extLst>
            <a:ext uri="{FF2B5EF4-FFF2-40B4-BE49-F238E27FC236}">
              <a16:creationId xmlns:a16="http://schemas.microsoft.com/office/drawing/2014/main" id="{1D57D6FC-3248-4C9C-AB14-6FE09BF58318}"/>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0" name="TextBox 279">
          <a:extLst>
            <a:ext uri="{FF2B5EF4-FFF2-40B4-BE49-F238E27FC236}">
              <a16:creationId xmlns:a16="http://schemas.microsoft.com/office/drawing/2014/main" id="{19643DE2-8B2B-45DF-9C8E-BD2D9BAA0C90}"/>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1" name="TextBox 280">
          <a:extLst>
            <a:ext uri="{FF2B5EF4-FFF2-40B4-BE49-F238E27FC236}">
              <a16:creationId xmlns:a16="http://schemas.microsoft.com/office/drawing/2014/main" id="{EC0C70D7-F8A6-4E8F-BD2C-8335C9B097A3}"/>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2" name="TextBox 281">
          <a:extLst>
            <a:ext uri="{FF2B5EF4-FFF2-40B4-BE49-F238E27FC236}">
              <a16:creationId xmlns:a16="http://schemas.microsoft.com/office/drawing/2014/main" id="{D84657FD-5AF2-4BCA-A853-AACF77C7F10C}"/>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3" name="TextBox 282">
          <a:extLst>
            <a:ext uri="{FF2B5EF4-FFF2-40B4-BE49-F238E27FC236}">
              <a16:creationId xmlns:a16="http://schemas.microsoft.com/office/drawing/2014/main" id="{663BC053-A41D-487B-962F-88E6CE8B0A1E}"/>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4" name="TextBox 283">
          <a:extLst>
            <a:ext uri="{FF2B5EF4-FFF2-40B4-BE49-F238E27FC236}">
              <a16:creationId xmlns:a16="http://schemas.microsoft.com/office/drawing/2014/main" id="{5098611E-BFC7-4F2D-BBF3-6041F55A2C1C}"/>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5" name="TextBox 284">
          <a:extLst>
            <a:ext uri="{FF2B5EF4-FFF2-40B4-BE49-F238E27FC236}">
              <a16:creationId xmlns:a16="http://schemas.microsoft.com/office/drawing/2014/main" id="{636AB00E-3471-41A2-8D23-8CD77AB1F63C}"/>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6" name="TextBox 285">
          <a:extLst>
            <a:ext uri="{FF2B5EF4-FFF2-40B4-BE49-F238E27FC236}">
              <a16:creationId xmlns:a16="http://schemas.microsoft.com/office/drawing/2014/main" id="{22CA5E4F-CF6A-4A9E-8CA3-84B38C36D022}"/>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7" name="TextBox 286">
          <a:extLst>
            <a:ext uri="{FF2B5EF4-FFF2-40B4-BE49-F238E27FC236}">
              <a16:creationId xmlns:a16="http://schemas.microsoft.com/office/drawing/2014/main" id="{9F9AD218-8DF8-44DE-A190-4E88D62D803C}"/>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8" name="TextBox 287">
          <a:extLst>
            <a:ext uri="{FF2B5EF4-FFF2-40B4-BE49-F238E27FC236}">
              <a16:creationId xmlns:a16="http://schemas.microsoft.com/office/drawing/2014/main" id="{F8C883F4-D617-4DF7-B92C-DD1A3D1BBCB6}"/>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9" name="TextBox 288">
          <a:extLst>
            <a:ext uri="{FF2B5EF4-FFF2-40B4-BE49-F238E27FC236}">
              <a16:creationId xmlns:a16="http://schemas.microsoft.com/office/drawing/2014/main" id="{BE3AD9E8-C0A0-4221-B2E8-BA1102C2CAB0}"/>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0" name="TextBox 289">
          <a:extLst>
            <a:ext uri="{FF2B5EF4-FFF2-40B4-BE49-F238E27FC236}">
              <a16:creationId xmlns:a16="http://schemas.microsoft.com/office/drawing/2014/main" id="{969F0736-C680-41FA-BCEC-7174008747EC}"/>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1" name="TextBox 290">
          <a:extLst>
            <a:ext uri="{FF2B5EF4-FFF2-40B4-BE49-F238E27FC236}">
              <a16:creationId xmlns:a16="http://schemas.microsoft.com/office/drawing/2014/main" id="{AECDB3CD-C8FD-44BC-A053-74CB0FEFBB1E}"/>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2" name="TextBox 291">
          <a:extLst>
            <a:ext uri="{FF2B5EF4-FFF2-40B4-BE49-F238E27FC236}">
              <a16:creationId xmlns:a16="http://schemas.microsoft.com/office/drawing/2014/main" id="{F1B6D29B-900E-4F6C-8693-5184EFB3809A}"/>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3" name="TextBox 292">
          <a:extLst>
            <a:ext uri="{FF2B5EF4-FFF2-40B4-BE49-F238E27FC236}">
              <a16:creationId xmlns:a16="http://schemas.microsoft.com/office/drawing/2014/main" id="{66931108-7F79-4802-8125-D08D1AA50DAB}"/>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4" name="TextBox 293">
          <a:extLst>
            <a:ext uri="{FF2B5EF4-FFF2-40B4-BE49-F238E27FC236}">
              <a16:creationId xmlns:a16="http://schemas.microsoft.com/office/drawing/2014/main" id="{16E232FB-840D-440C-9171-54C951CB80E0}"/>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5" name="TextBox 294">
          <a:extLst>
            <a:ext uri="{FF2B5EF4-FFF2-40B4-BE49-F238E27FC236}">
              <a16:creationId xmlns:a16="http://schemas.microsoft.com/office/drawing/2014/main" id="{27F1F31C-5A4F-40D2-8614-B544A86CB32D}"/>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6" name="TextBox 295">
          <a:extLst>
            <a:ext uri="{FF2B5EF4-FFF2-40B4-BE49-F238E27FC236}">
              <a16:creationId xmlns:a16="http://schemas.microsoft.com/office/drawing/2014/main" id="{F590D84D-5C14-4A49-AE71-6CD822488803}"/>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7" name="TextBox 296">
          <a:extLst>
            <a:ext uri="{FF2B5EF4-FFF2-40B4-BE49-F238E27FC236}">
              <a16:creationId xmlns:a16="http://schemas.microsoft.com/office/drawing/2014/main" id="{BB6C668E-FD3A-404A-9AB6-478563459843}"/>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8" name="TextBox 297">
          <a:extLst>
            <a:ext uri="{FF2B5EF4-FFF2-40B4-BE49-F238E27FC236}">
              <a16:creationId xmlns:a16="http://schemas.microsoft.com/office/drawing/2014/main" id="{59D9A74E-99EA-432A-BC49-D00E01CF3029}"/>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9" name="TextBox 298">
          <a:extLst>
            <a:ext uri="{FF2B5EF4-FFF2-40B4-BE49-F238E27FC236}">
              <a16:creationId xmlns:a16="http://schemas.microsoft.com/office/drawing/2014/main" id="{E168367B-6536-4208-BAD8-C6FF8CF75D45}"/>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300" name="TextBox 299">
          <a:extLst>
            <a:ext uri="{FF2B5EF4-FFF2-40B4-BE49-F238E27FC236}">
              <a16:creationId xmlns:a16="http://schemas.microsoft.com/office/drawing/2014/main" id="{E9848A10-6218-410F-B731-DAA5A028A06C}"/>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301" name="TextBox 300">
          <a:extLst>
            <a:ext uri="{FF2B5EF4-FFF2-40B4-BE49-F238E27FC236}">
              <a16:creationId xmlns:a16="http://schemas.microsoft.com/office/drawing/2014/main" id="{57318A72-B7AC-4961-9D40-73C2812DEDFF}"/>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02" name="TextBox 301">
          <a:extLst>
            <a:ext uri="{FF2B5EF4-FFF2-40B4-BE49-F238E27FC236}">
              <a16:creationId xmlns:a16="http://schemas.microsoft.com/office/drawing/2014/main" id="{0EBDB805-05B1-4104-867A-32DF6D0AAB10}"/>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03" name="TextBox 302">
          <a:extLst>
            <a:ext uri="{FF2B5EF4-FFF2-40B4-BE49-F238E27FC236}">
              <a16:creationId xmlns:a16="http://schemas.microsoft.com/office/drawing/2014/main" id="{D1D5CB55-35B3-49E1-8714-5E8A4548A5B0}"/>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04" name="TextBox 303">
          <a:extLst>
            <a:ext uri="{FF2B5EF4-FFF2-40B4-BE49-F238E27FC236}">
              <a16:creationId xmlns:a16="http://schemas.microsoft.com/office/drawing/2014/main" id="{734BB895-45B0-4474-B14D-E88004D0B1A9}"/>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05" name="TextBox 304">
          <a:extLst>
            <a:ext uri="{FF2B5EF4-FFF2-40B4-BE49-F238E27FC236}">
              <a16:creationId xmlns:a16="http://schemas.microsoft.com/office/drawing/2014/main" id="{5FF093B1-7D70-4F3A-A51F-9222C611AC71}"/>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06" name="TextBox 305">
          <a:extLst>
            <a:ext uri="{FF2B5EF4-FFF2-40B4-BE49-F238E27FC236}">
              <a16:creationId xmlns:a16="http://schemas.microsoft.com/office/drawing/2014/main" id="{F8DC8567-FA19-4986-9664-255C2D0D1C46}"/>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07" name="TextBox 306">
          <a:extLst>
            <a:ext uri="{FF2B5EF4-FFF2-40B4-BE49-F238E27FC236}">
              <a16:creationId xmlns:a16="http://schemas.microsoft.com/office/drawing/2014/main" id="{BEF4A559-CDFA-4D64-A238-A9084B26E401}"/>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08" name="TextBox 307">
          <a:extLst>
            <a:ext uri="{FF2B5EF4-FFF2-40B4-BE49-F238E27FC236}">
              <a16:creationId xmlns:a16="http://schemas.microsoft.com/office/drawing/2014/main" id="{02C2DEDE-9717-4051-BF55-987FDAF6CE84}"/>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09" name="TextBox 308">
          <a:extLst>
            <a:ext uri="{FF2B5EF4-FFF2-40B4-BE49-F238E27FC236}">
              <a16:creationId xmlns:a16="http://schemas.microsoft.com/office/drawing/2014/main" id="{1A22F77B-5118-40AB-AB55-16AFB861C1DF}"/>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0" name="TextBox 309">
          <a:extLst>
            <a:ext uri="{FF2B5EF4-FFF2-40B4-BE49-F238E27FC236}">
              <a16:creationId xmlns:a16="http://schemas.microsoft.com/office/drawing/2014/main" id="{C75D83E8-B202-4189-88B0-8F7A480F2FC6}"/>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1" name="TextBox 310">
          <a:extLst>
            <a:ext uri="{FF2B5EF4-FFF2-40B4-BE49-F238E27FC236}">
              <a16:creationId xmlns:a16="http://schemas.microsoft.com/office/drawing/2014/main" id="{6F66F95E-E571-4237-B7CA-BA793A6ECBA3}"/>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2" name="TextBox 311">
          <a:extLst>
            <a:ext uri="{FF2B5EF4-FFF2-40B4-BE49-F238E27FC236}">
              <a16:creationId xmlns:a16="http://schemas.microsoft.com/office/drawing/2014/main" id="{0CF8C136-3A53-4955-8078-61565961BDFE}"/>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3" name="TextBox 312">
          <a:extLst>
            <a:ext uri="{FF2B5EF4-FFF2-40B4-BE49-F238E27FC236}">
              <a16:creationId xmlns:a16="http://schemas.microsoft.com/office/drawing/2014/main" id="{7C63D22A-F9F6-4071-B7FE-739D781CE0D2}"/>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4" name="TextBox 313">
          <a:extLst>
            <a:ext uri="{FF2B5EF4-FFF2-40B4-BE49-F238E27FC236}">
              <a16:creationId xmlns:a16="http://schemas.microsoft.com/office/drawing/2014/main" id="{8B2E5D4A-66D0-4700-94C2-52E0B9892F71}"/>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5" name="TextBox 314">
          <a:extLst>
            <a:ext uri="{FF2B5EF4-FFF2-40B4-BE49-F238E27FC236}">
              <a16:creationId xmlns:a16="http://schemas.microsoft.com/office/drawing/2014/main" id="{E9E80EBD-35F5-4670-9E92-5509BC9D6E49}"/>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6" name="TextBox 315">
          <a:extLst>
            <a:ext uri="{FF2B5EF4-FFF2-40B4-BE49-F238E27FC236}">
              <a16:creationId xmlns:a16="http://schemas.microsoft.com/office/drawing/2014/main" id="{3CEE094B-076C-4380-B3D9-101E74825DFB}"/>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17" name="TextBox 316">
          <a:extLst>
            <a:ext uri="{FF2B5EF4-FFF2-40B4-BE49-F238E27FC236}">
              <a16:creationId xmlns:a16="http://schemas.microsoft.com/office/drawing/2014/main" id="{83A98C6D-15E9-463E-A739-B7497DEBF82A}"/>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18" name="TextBox 317">
          <a:extLst>
            <a:ext uri="{FF2B5EF4-FFF2-40B4-BE49-F238E27FC236}">
              <a16:creationId xmlns:a16="http://schemas.microsoft.com/office/drawing/2014/main" id="{A180E9A3-E923-46B8-A169-8683A5D010F8}"/>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19" name="TextBox 318">
          <a:extLst>
            <a:ext uri="{FF2B5EF4-FFF2-40B4-BE49-F238E27FC236}">
              <a16:creationId xmlns:a16="http://schemas.microsoft.com/office/drawing/2014/main" id="{3F66F6CB-1AF0-48AB-AEE6-94DC2578233A}"/>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0" name="TextBox 319">
          <a:extLst>
            <a:ext uri="{FF2B5EF4-FFF2-40B4-BE49-F238E27FC236}">
              <a16:creationId xmlns:a16="http://schemas.microsoft.com/office/drawing/2014/main" id="{285940AB-85F2-4C53-A9F2-2E0E9D63A50B}"/>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1" name="TextBox 320">
          <a:extLst>
            <a:ext uri="{FF2B5EF4-FFF2-40B4-BE49-F238E27FC236}">
              <a16:creationId xmlns:a16="http://schemas.microsoft.com/office/drawing/2014/main" id="{DF7E3678-DEFD-40A7-BFA6-87E8F4049523}"/>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2" name="TextBox 321">
          <a:extLst>
            <a:ext uri="{FF2B5EF4-FFF2-40B4-BE49-F238E27FC236}">
              <a16:creationId xmlns:a16="http://schemas.microsoft.com/office/drawing/2014/main" id="{9756EC41-194C-49EA-96AA-93C8EB5B5171}"/>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3" name="TextBox 322">
          <a:extLst>
            <a:ext uri="{FF2B5EF4-FFF2-40B4-BE49-F238E27FC236}">
              <a16:creationId xmlns:a16="http://schemas.microsoft.com/office/drawing/2014/main" id="{DA106578-1E83-4A2B-8BA7-94E72CC7A1A5}"/>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4" name="TextBox 323">
          <a:extLst>
            <a:ext uri="{FF2B5EF4-FFF2-40B4-BE49-F238E27FC236}">
              <a16:creationId xmlns:a16="http://schemas.microsoft.com/office/drawing/2014/main" id="{361F362B-AB59-4900-BB5B-5E5D75C63E0E}"/>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5" name="TextBox 324">
          <a:extLst>
            <a:ext uri="{FF2B5EF4-FFF2-40B4-BE49-F238E27FC236}">
              <a16:creationId xmlns:a16="http://schemas.microsoft.com/office/drawing/2014/main" id="{B0A5F724-C967-4972-B03B-5ACC5C2DBDC1}"/>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6" name="TextBox 325">
          <a:extLst>
            <a:ext uri="{FF2B5EF4-FFF2-40B4-BE49-F238E27FC236}">
              <a16:creationId xmlns:a16="http://schemas.microsoft.com/office/drawing/2014/main" id="{7F90A25B-32D0-45C9-9482-D047DF5960CD}"/>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7" name="TextBox 326">
          <a:extLst>
            <a:ext uri="{FF2B5EF4-FFF2-40B4-BE49-F238E27FC236}">
              <a16:creationId xmlns:a16="http://schemas.microsoft.com/office/drawing/2014/main" id="{A8465846-1DA2-4251-8A0F-0C4282E7FE37}"/>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8" name="TextBox 327">
          <a:extLst>
            <a:ext uri="{FF2B5EF4-FFF2-40B4-BE49-F238E27FC236}">
              <a16:creationId xmlns:a16="http://schemas.microsoft.com/office/drawing/2014/main" id="{585ADF2E-C7E1-407B-BB9C-346EF1F608C3}"/>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9" name="TextBox 328">
          <a:extLst>
            <a:ext uri="{FF2B5EF4-FFF2-40B4-BE49-F238E27FC236}">
              <a16:creationId xmlns:a16="http://schemas.microsoft.com/office/drawing/2014/main" id="{3939D5F8-0495-4F3A-BF06-A47109B498BD}"/>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0" name="TextBox 329">
          <a:extLst>
            <a:ext uri="{FF2B5EF4-FFF2-40B4-BE49-F238E27FC236}">
              <a16:creationId xmlns:a16="http://schemas.microsoft.com/office/drawing/2014/main" id="{1ACBFC45-CB59-4ECF-9370-F475C30DBF79}"/>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1" name="TextBox 330">
          <a:extLst>
            <a:ext uri="{FF2B5EF4-FFF2-40B4-BE49-F238E27FC236}">
              <a16:creationId xmlns:a16="http://schemas.microsoft.com/office/drawing/2014/main" id="{76E9B274-1468-4415-B7A9-E32CB4AEBF8F}"/>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32" name="TextBox 331">
          <a:extLst>
            <a:ext uri="{FF2B5EF4-FFF2-40B4-BE49-F238E27FC236}">
              <a16:creationId xmlns:a16="http://schemas.microsoft.com/office/drawing/2014/main" id="{1DCC63B9-3187-4118-8370-678D2F7B159B}"/>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33" name="TextBox 332">
          <a:extLst>
            <a:ext uri="{FF2B5EF4-FFF2-40B4-BE49-F238E27FC236}">
              <a16:creationId xmlns:a16="http://schemas.microsoft.com/office/drawing/2014/main" id="{AAA176E0-8DEC-4C31-84C9-88D8802E7808}"/>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34" name="TextBox 333">
          <a:extLst>
            <a:ext uri="{FF2B5EF4-FFF2-40B4-BE49-F238E27FC236}">
              <a16:creationId xmlns:a16="http://schemas.microsoft.com/office/drawing/2014/main" id="{827DFAC5-E457-4AC1-83B8-B86D1B4151B4}"/>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35" name="TextBox 334">
          <a:extLst>
            <a:ext uri="{FF2B5EF4-FFF2-40B4-BE49-F238E27FC236}">
              <a16:creationId xmlns:a16="http://schemas.microsoft.com/office/drawing/2014/main" id="{12443DC7-4B3C-49DB-94EE-701990B12043}"/>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36" name="TextBox 335">
          <a:extLst>
            <a:ext uri="{FF2B5EF4-FFF2-40B4-BE49-F238E27FC236}">
              <a16:creationId xmlns:a16="http://schemas.microsoft.com/office/drawing/2014/main" id="{5E893CEB-9DB4-427B-9571-6F8E98A4F046}"/>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37" name="TextBox 336">
          <a:extLst>
            <a:ext uri="{FF2B5EF4-FFF2-40B4-BE49-F238E27FC236}">
              <a16:creationId xmlns:a16="http://schemas.microsoft.com/office/drawing/2014/main" id="{9C8DF9F5-AE61-4755-A646-0391B4C8CB96}"/>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38" name="TextBox 337">
          <a:extLst>
            <a:ext uri="{FF2B5EF4-FFF2-40B4-BE49-F238E27FC236}">
              <a16:creationId xmlns:a16="http://schemas.microsoft.com/office/drawing/2014/main" id="{CA6A2EB7-81E8-4029-B04D-F228A19F2B83}"/>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39" name="TextBox 338">
          <a:extLst>
            <a:ext uri="{FF2B5EF4-FFF2-40B4-BE49-F238E27FC236}">
              <a16:creationId xmlns:a16="http://schemas.microsoft.com/office/drawing/2014/main" id="{DD2F38F6-058E-4EC2-A5FC-F7435FEB74F9}"/>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40" name="TextBox 339">
          <a:extLst>
            <a:ext uri="{FF2B5EF4-FFF2-40B4-BE49-F238E27FC236}">
              <a16:creationId xmlns:a16="http://schemas.microsoft.com/office/drawing/2014/main" id="{B995007C-39E2-4544-B891-01B3682227A2}"/>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41" name="TextBox 340">
          <a:extLst>
            <a:ext uri="{FF2B5EF4-FFF2-40B4-BE49-F238E27FC236}">
              <a16:creationId xmlns:a16="http://schemas.microsoft.com/office/drawing/2014/main" id="{1D8E3EFA-8624-4374-9CB4-D7B531C80E6B}"/>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42" name="TextBox 341">
          <a:extLst>
            <a:ext uri="{FF2B5EF4-FFF2-40B4-BE49-F238E27FC236}">
              <a16:creationId xmlns:a16="http://schemas.microsoft.com/office/drawing/2014/main" id="{800E59BE-FDEE-4519-A56B-39B8DA16C825}"/>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43" name="TextBox 342">
          <a:extLst>
            <a:ext uri="{FF2B5EF4-FFF2-40B4-BE49-F238E27FC236}">
              <a16:creationId xmlns:a16="http://schemas.microsoft.com/office/drawing/2014/main" id="{451823B4-9448-4C8D-B5F3-2EEF9946B465}"/>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44" name="TextBox 343">
          <a:extLst>
            <a:ext uri="{FF2B5EF4-FFF2-40B4-BE49-F238E27FC236}">
              <a16:creationId xmlns:a16="http://schemas.microsoft.com/office/drawing/2014/main" id="{76A2AE5E-0FF7-4B9B-AC2E-F9309E21CEA0}"/>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45" name="TextBox 344">
          <a:extLst>
            <a:ext uri="{FF2B5EF4-FFF2-40B4-BE49-F238E27FC236}">
              <a16:creationId xmlns:a16="http://schemas.microsoft.com/office/drawing/2014/main" id="{4D6923D0-8FB2-430F-9276-7BF09CE139F4}"/>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46" name="TextBox 345">
          <a:extLst>
            <a:ext uri="{FF2B5EF4-FFF2-40B4-BE49-F238E27FC236}">
              <a16:creationId xmlns:a16="http://schemas.microsoft.com/office/drawing/2014/main" id="{6B2E818E-A101-4750-B229-606D11D296BE}"/>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47" name="TextBox 346">
          <a:extLst>
            <a:ext uri="{FF2B5EF4-FFF2-40B4-BE49-F238E27FC236}">
              <a16:creationId xmlns:a16="http://schemas.microsoft.com/office/drawing/2014/main" id="{D1303538-3A0D-4586-8AA8-2C5B2EB60618}"/>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48" name="TextBox 347">
          <a:extLst>
            <a:ext uri="{FF2B5EF4-FFF2-40B4-BE49-F238E27FC236}">
              <a16:creationId xmlns:a16="http://schemas.microsoft.com/office/drawing/2014/main" id="{B3228117-B19D-4F11-9BAB-0EA60E707495}"/>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49" name="TextBox 348">
          <a:extLst>
            <a:ext uri="{FF2B5EF4-FFF2-40B4-BE49-F238E27FC236}">
              <a16:creationId xmlns:a16="http://schemas.microsoft.com/office/drawing/2014/main" id="{D6C13EF5-8E38-4F3C-B92E-F589E0586790}"/>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0" name="TextBox 349">
          <a:extLst>
            <a:ext uri="{FF2B5EF4-FFF2-40B4-BE49-F238E27FC236}">
              <a16:creationId xmlns:a16="http://schemas.microsoft.com/office/drawing/2014/main" id="{4D6FBAB5-C066-4515-BEFC-BD7756BDF731}"/>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1" name="TextBox 350">
          <a:extLst>
            <a:ext uri="{FF2B5EF4-FFF2-40B4-BE49-F238E27FC236}">
              <a16:creationId xmlns:a16="http://schemas.microsoft.com/office/drawing/2014/main" id="{3EC1B9D2-1CAF-4550-8CB2-367B7D969845}"/>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2" name="TextBox 351">
          <a:extLst>
            <a:ext uri="{FF2B5EF4-FFF2-40B4-BE49-F238E27FC236}">
              <a16:creationId xmlns:a16="http://schemas.microsoft.com/office/drawing/2014/main" id="{7522F114-B5C6-4D03-85A9-F1A45B5B4BA4}"/>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3" name="TextBox 352">
          <a:extLst>
            <a:ext uri="{FF2B5EF4-FFF2-40B4-BE49-F238E27FC236}">
              <a16:creationId xmlns:a16="http://schemas.microsoft.com/office/drawing/2014/main" id="{C2710795-618A-4C06-879E-A9B7D8D4480E}"/>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4" name="TextBox 353">
          <a:extLst>
            <a:ext uri="{FF2B5EF4-FFF2-40B4-BE49-F238E27FC236}">
              <a16:creationId xmlns:a16="http://schemas.microsoft.com/office/drawing/2014/main" id="{931F62F0-04B3-44B0-AFDE-6DA3CDE4C659}"/>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5" name="TextBox 354">
          <a:extLst>
            <a:ext uri="{FF2B5EF4-FFF2-40B4-BE49-F238E27FC236}">
              <a16:creationId xmlns:a16="http://schemas.microsoft.com/office/drawing/2014/main" id="{D7181536-25A2-4983-B37A-C10AB8B93359}"/>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6" name="TextBox 355">
          <a:extLst>
            <a:ext uri="{FF2B5EF4-FFF2-40B4-BE49-F238E27FC236}">
              <a16:creationId xmlns:a16="http://schemas.microsoft.com/office/drawing/2014/main" id="{E5C5AE7E-D673-4472-AE10-B1418915BC82}"/>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7" name="TextBox 356">
          <a:extLst>
            <a:ext uri="{FF2B5EF4-FFF2-40B4-BE49-F238E27FC236}">
              <a16:creationId xmlns:a16="http://schemas.microsoft.com/office/drawing/2014/main" id="{208D78A4-5B2A-4611-81E8-A7CD787739EF}"/>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8" name="TextBox 357">
          <a:extLst>
            <a:ext uri="{FF2B5EF4-FFF2-40B4-BE49-F238E27FC236}">
              <a16:creationId xmlns:a16="http://schemas.microsoft.com/office/drawing/2014/main" id="{D4452704-A37B-4BB4-9C13-643324BE967D}"/>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9" name="TextBox 358">
          <a:extLst>
            <a:ext uri="{FF2B5EF4-FFF2-40B4-BE49-F238E27FC236}">
              <a16:creationId xmlns:a16="http://schemas.microsoft.com/office/drawing/2014/main" id="{AB560609-B5A9-4F72-ABC2-EB5E4E0D2CE2}"/>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0" name="TextBox 359">
          <a:extLst>
            <a:ext uri="{FF2B5EF4-FFF2-40B4-BE49-F238E27FC236}">
              <a16:creationId xmlns:a16="http://schemas.microsoft.com/office/drawing/2014/main" id="{C4E2617C-873C-4239-A88B-186967038AFB}"/>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1" name="TextBox 360">
          <a:extLst>
            <a:ext uri="{FF2B5EF4-FFF2-40B4-BE49-F238E27FC236}">
              <a16:creationId xmlns:a16="http://schemas.microsoft.com/office/drawing/2014/main" id="{8C6D554D-76F3-4147-8A63-62CDB15732A6}"/>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2" name="TextBox 361">
          <a:extLst>
            <a:ext uri="{FF2B5EF4-FFF2-40B4-BE49-F238E27FC236}">
              <a16:creationId xmlns:a16="http://schemas.microsoft.com/office/drawing/2014/main" id="{4AD8F5E9-036E-4619-834D-F3A1A857AF09}"/>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3" name="TextBox 362">
          <a:extLst>
            <a:ext uri="{FF2B5EF4-FFF2-40B4-BE49-F238E27FC236}">
              <a16:creationId xmlns:a16="http://schemas.microsoft.com/office/drawing/2014/main" id="{346BBFB2-4404-4DB5-BC5E-564B07BD6380}"/>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4" name="TextBox 363">
          <a:extLst>
            <a:ext uri="{FF2B5EF4-FFF2-40B4-BE49-F238E27FC236}">
              <a16:creationId xmlns:a16="http://schemas.microsoft.com/office/drawing/2014/main" id="{C7C18143-9A01-4B13-B541-F5AFA52CB917}"/>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5" name="TextBox 364">
          <a:extLst>
            <a:ext uri="{FF2B5EF4-FFF2-40B4-BE49-F238E27FC236}">
              <a16:creationId xmlns:a16="http://schemas.microsoft.com/office/drawing/2014/main" id="{70F8282E-F51C-49AE-8C9D-415E24F4A1C1}"/>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6" name="TextBox 365">
          <a:extLst>
            <a:ext uri="{FF2B5EF4-FFF2-40B4-BE49-F238E27FC236}">
              <a16:creationId xmlns:a16="http://schemas.microsoft.com/office/drawing/2014/main" id="{15B114F3-10C5-4307-8778-80D1EED4FFAC}"/>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7" name="TextBox 366">
          <a:extLst>
            <a:ext uri="{FF2B5EF4-FFF2-40B4-BE49-F238E27FC236}">
              <a16:creationId xmlns:a16="http://schemas.microsoft.com/office/drawing/2014/main" id="{35EA20BF-B3F9-4853-B327-AF1EC349B642}"/>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8" name="TextBox 367">
          <a:extLst>
            <a:ext uri="{FF2B5EF4-FFF2-40B4-BE49-F238E27FC236}">
              <a16:creationId xmlns:a16="http://schemas.microsoft.com/office/drawing/2014/main" id="{B18F8922-21CB-450F-845B-DBC2C05B5F25}"/>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9" name="TextBox 368">
          <a:extLst>
            <a:ext uri="{FF2B5EF4-FFF2-40B4-BE49-F238E27FC236}">
              <a16:creationId xmlns:a16="http://schemas.microsoft.com/office/drawing/2014/main" id="{56CE74E4-3F9B-4F9B-BF18-BB606B940302}"/>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0" name="TextBox 369">
          <a:extLst>
            <a:ext uri="{FF2B5EF4-FFF2-40B4-BE49-F238E27FC236}">
              <a16:creationId xmlns:a16="http://schemas.microsoft.com/office/drawing/2014/main" id="{B83D91D1-56EF-40AA-A8AE-6BC52232F420}"/>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1" name="TextBox 370">
          <a:extLst>
            <a:ext uri="{FF2B5EF4-FFF2-40B4-BE49-F238E27FC236}">
              <a16:creationId xmlns:a16="http://schemas.microsoft.com/office/drawing/2014/main" id="{BDE68EF1-3033-4D1C-B1E8-D60158E5C242}"/>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2" name="TextBox 371">
          <a:extLst>
            <a:ext uri="{FF2B5EF4-FFF2-40B4-BE49-F238E27FC236}">
              <a16:creationId xmlns:a16="http://schemas.microsoft.com/office/drawing/2014/main" id="{9C94448C-2D5C-4877-85A5-85050E06895F}"/>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3" name="TextBox 372">
          <a:extLst>
            <a:ext uri="{FF2B5EF4-FFF2-40B4-BE49-F238E27FC236}">
              <a16:creationId xmlns:a16="http://schemas.microsoft.com/office/drawing/2014/main" id="{ED00F3BB-AB19-47C8-BF9F-F7C308B7D2B5}"/>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4" name="TextBox 373">
          <a:extLst>
            <a:ext uri="{FF2B5EF4-FFF2-40B4-BE49-F238E27FC236}">
              <a16:creationId xmlns:a16="http://schemas.microsoft.com/office/drawing/2014/main" id="{FB4BAD2A-B8FD-4245-BD0F-0F6C1BA8CE4E}"/>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5" name="TextBox 374">
          <a:extLst>
            <a:ext uri="{FF2B5EF4-FFF2-40B4-BE49-F238E27FC236}">
              <a16:creationId xmlns:a16="http://schemas.microsoft.com/office/drawing/2014/main" id="{84ED8D44-1BED-44F6-B268-E20AF06CB730}"/>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6" name="TextBox 375">
          <a:extLst>
            <a:ext uri="{FF2B5EF4-FFF2-40B4-BE49-F238E27FC236}">
              <a16:creationId xmlns:a16="http://schemas.microsoft.com/office/drawing/2014/main" id="{5C3A444D-D8D1-44D8-9C3A-356CEB3D110A}"/>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7" name="TextBox 376">
          <a:extLst>
            <a:ext uri="{FF2B5EF4-FFF2-40B4-BE49-F238E27FC236}">
              <a16:creationId xmlns:a16="http://schemas.microsoft.com/office/drawing/2014/main" id="{37494E5C-EE18-4526-BA8D-0E99B5610A3E}"/>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8" name="TextBox 377">
          <a:extLst>
            <a:ext uri="{FF2B5EF4-FFF2-40B4-BE49-F238E27FC236}">
              <a16:creationId xmlns:a16="http://schemas.microsoft.com/office/drawing/2014/main" id="{A757AA0E-53BE-4027-855A-7483C89291AC}"/>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9" name="TextBox 378">
          <a:extLst>
            <a:ext uri="{FF2B5EF4-FFF2-40B4-BE49-F238E27FC236}">
              <a16:creationId xmlns:a16="http://schemas.microsoft.com/office/drawing/2014/main" id="{01B1B1C2-2259-4333-8742-AEAA04D6FAA2}"/>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0" name="TextBox 379">
          <a:extLst>
            <a:ext uri="{FF2B5EF4-FFF2-40B4-BE49-F238E27FC236}">
              <a16:creationId xmlns:a16="http://schemas.microsoft.com/office/drawing/2014/main" id="{D69FE2DC-845D-4C90-94E6-56D7997489C8}"/>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1" name="TextBox 380">
          <a:extLst>
            <a:ext uri="{FF2B5EF4-FFF2-40B4-BE49-F238E27FC236}">
              <a16:creationId xmlns:a16="http://schemas.microsoft.com/office/drawing/2014/main" id="{EA52C4D6-1481-47E6-9832-116775762F76}"/>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2" name="TextBox 381">
          <a:extLst>
            <a:ext uri="{FF2B5EF4-FFF2-40B4-BE49-F238E27FC236}">
              <a16:creationId xmlns:a16="http://schemas.microsoft.com/office/drawing/2014/main" id="{A2A27FAA-4A36-49A0-8407-A67EAA501578}"/>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3" name="TextBox 382">
          <a:extLst>
            <a:ext uri="{FF2B5EF4-FFF2-40B4-BE49-F238E27FC236}">
              <a16:creationId xmlns:a16="http://schemas.microsoft.com/office/drawing/2014/main" id="{3564A21E-B5AD-4415-86DA-1C4E6C1B01C2}"/>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4" name="TextBox 383">
          <a:extLst>
            <a:ext uri="{FF2B5EF4-FFF2-40B4-BE49-F238E27FC236}">
              <a16:creationId xmlns:a16="http://schemas.microsoft.com/office/drawing/2014/main" id="{B0F4342B-19E4-42BE-9FEF-1E0DC70FE463}"/>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5" name="TextBox 384">
          <a:extLst>
            <a:ext uri="{FF2B5EF4-FFF2-40B4-BE49-F238E27FC236}">
              <a16:creationId xmlns:a16="http://schemas.microsoft.com/office/drawing/2014/main" id="{81FDABD3-1F40-4D7D-BA98-E58A11FA2613}"/>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6" name="TextBox 385">
          <a:extLst>
            <a:ext uri="{FF2B5EF4-FFF2-40B4-BE49-F238E27FC236}">
              <a16:creationId xmlns:a16="http://schemas.microsoft.com/office/drawing/2014/main" id="{7703D0DC-07CC-4A05-AA67-A1020B09055A}"/>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7" name="TextBox 386">
          <a:extLst>
            <a:ext uri="{FF2B5EF4-FFF2-40B4-BE49-F238E27FC236}">
              <a16:creationId xmlns:a16="http://schemas.microsoft.com/office/drawing/2014/main" id="{035AD9FB-FA65-47CB-8782-B16F2FA5210E}"/>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8" name="TextBox 387">
          <a:extLst>
            <a:ext uri="{FF2B5EF4-FFF2-40B4-BE49-F238E27FC236}">
              <a16:creationId xmlns:a16="http://schemas.microsoft.com/office/drawing/2014/main" id="{3AC98B80-D547-40E0-BBB7-110A9438366B}"/>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9" name="TextBox 388">
          <a:extLst>
            <a:ext uri="{FF2B5EF4-FFF2-40B4-BE49-F238E27FC236}">
              <a16:creationId xmlns:a16="http://schemas.microsoft.com/office/drawing/2014/main" id="{62864103-262A-4834-A570-AAB50011260A}"/>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90" name="TextBox 389">
          <a:extLst>
            <a:ext uri="{FF2B5EF4-FFF2-40B4-BE49-F238E27FC236}">
              <a16:creationId xmlns:a16="http://schemas.microsoft.com/office/drawing/2014/main" id="{BFE447E4-D20E-415B-82C8-A4240239861A}"/>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91" name="TextBox 390">
          <a:extLst>
            <a:ext uri="{FF2B5EF4-FFF2-40B4-BE49-F238E27FC236}">
              <a16:creationId xmlns:a16="http://schemas.microsoft.com/office/drawing/2014/main" id="{F355886B-642A-4F02-B5CC-B8D221E7F2A4}"/>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4</xdr:col>
      <xdr:colOff>609600</xdr:colOff>
      <xdr:row>88</xdr:row>
      <xdr:rowOff>0</xdr:rowOff>
    </xdr:from>
    <xdr:ext cx="65" cy="172227"/>
    <xdr:sp macro="" textlink="">
      <xdr:nvSpPr>
        <xdr:cNvPr id="2" name="TextBox 1">
          <a:extLst>
            <a:ext uri="{FF2B5EF4-FFF2-40B4-BE49-F238E27FC236}">
              <a16:creationId xmlns:a16="http://schemas.microsoft.com/office/drawing/2014/main" id="{F8414E52-B35C-4C66-A4B9-84D429CF3D77}"/>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3" name="TextBox 2">
          <a:extLst>
            <a:ext uri="{FF2B5EF4-FFF2-40B4-BE49-F238E27FC236}">
              <a16:creationId xmlns:a16="http://schemas.microsoft.com/office/drawing/2014/main" id="{160C43E6-86FB-4DA1-A91F-36C2A6FBDB6F}"/>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4" name="TextBox 3">
          <a:extLst>
            <a:ext uri="{FF2B5EF4-FFF2-40B4-BE49-F238E27FC236}">
              <a16:creationId xmlns:a16="http://schemas.microsoft.com/office/drawing/2014/main" id="{E40A0C43-0639-4EF4-B8A7-94906D95C583}"/>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5" name="TextBox 4">
          <a:extLst>
            <a:ext uri="{FF2B5EF4-FFF2-40B4-BE49-F238E27FC236}">
              <a16:creationId xmlns:a16="http://schemas.microsoft.com/office/drawing/2014/main" id="{8AFA5463-A034-40B7-86D4-0275D548F795}"/>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6" name="TextBox 5">
          <a:extLst>
            <a:ext uri="{FF2B5EF4-FFF2-40B4-BE49-F238E27FC236}">
              <a16:creationId xmlns:a16="http://schemas.microsoft.com/office/drawing/2014/main" id="{8BD862F2-033D-4A7F-AFE4-539587C8CCAE}"/>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7" name="TextBox 6">
          <a:extLst>
            <a:ext uri="{FF2B5EF4-FFF2-40B4-BE49-F238E27FC236}">
              <a16:creationId xmlns:a16="http://schemas.microsoft.com/office/drawing/2014/main" id="{D9CED336-EB42-4714-B4F8-4209D1C71241}"/>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8" name="TextBox 7">
          <a:extLst>
            <a:ext uri="{FF2B5EF4-FFF2-40B4-BE49-F238E27FC236}">
              <a16:creationId xmlns:a16="http://schemas.microsoft.com/office/drawing/2014/main" id="{65C95243-5A9E-43B1-B35A-951B7C2F11F8}"/>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9" name="TextBox 8">
          <a:extLst>
            <a:ext uri="{FF2B5EF4-FFF2-40B4-BE49-F238E27FC236}">
              <a16:creationId xmlns:a16="http://schemas.microsoft.com/office/drawing/2014/main" id="{BD91CF6A-48AB-4FF9-9EFD-6F160DC2C00B}"/>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0" name="TextBox 9">
          <a:extLst>
            <a:ext uri="{FF2B5EF4-FFF2-40B4-BE49-F238E27FC236}">
              <a16:creationId xmlns:a16="http://schemas.microsoft.com/office/drawing/2014/main" id="{714D5DD5-988F-40D8-829E-49801C376CC0}"/>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1" name="TextBox 10">
          <a:extLst>
            <a:ext uri="{FF2B5EF4-FFF2-40B4-BE49-F238E27FC236}">
              <a16:creationId xmlns:a16="http://schemas.microsoft.com/office/drawing/2014/main" id="{92748BC5-3045-428E-94C4-1182DB221C7F}"/>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2" name="TextBox 11">
          <a:extLst>
            <a:ext uri="{FF2B5EF4-FFF2-40B4-BE49-F238E27FC236}">
              <a16:creationId xmlns:a16="http://schemas.microsoft.com/office/drawing/2014/main" id="{42BB10DA-67C2-4429-B191-D11577E1EB22}"/>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 name="TextBox 12">
          <a:extLst>
            <a:ext uri="{FF2B5EF4-FFF2-40B4-BE49-F238E27FC236}">
              <a16:creationId xmlns:a16="http://schemas.microsoft.com/office/drawing/2014/main" id="{499101E5-45D2-441D-9D70-7E2FF548AAFE}"/>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 name="TextBox 13">
          <a:extLst>
            <a:ext uri="{FF2B5EF4-FFF2-40B4-BE49-F238E27FC236}">
              <a16:creationId xmlns:a16="http://schemas.microsoft.com/office/drawing/2014/main" id="{03090FF5-A1C8-4BC3-AFCD-24C21BF564C4}"/>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5" name="TextBox 14">
          <a:extLst>
            <a:ext uri="{FF2B5EF4-FFF2-40B4-BE49-F238E27FC236}">
              <a16:creationId xmlns:a16="http://schemas.microsoft.com/office/drawing/2014/main" id="{7929D923-6B61-42C9-9167-56A3C6C6ACC1}"/>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6" name="TextBox 15">
          <a:extLst>
            <a:ext uri="{FF2B5EF4-FFF2-40B4-BE49-F238E27FC236}">
              <a16:creationId xmlns:a16="http://schemas.microsoft.com/office/drawing/2014/main" id="{FB825321-F26B-4CF1-B86D-F55AF810D633}"/>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7" name="TextBox 16">
          <a:extLst>
            <a:ext uri="{FF2B5EF4-FFF2-40B4-BE49-F238E27FC236}">
              <a16:creationId xmlns:a16="http://schemas.microsoft.com/office/drawing/2014/main" id="{30DD6163-FC99-43ED-8C35-1D9795F4C72E}"/>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8" name="TextBox 17">
          <a:extLst>
            <a:ext uri="{FF2B5EF4-FFF2-40B4-BE49-F238E27FC236}">
              <a16:creationId xmlns:a16="http://schemas.microsoft.com/office/drawing/2014/main" id="{378968DE-931B-4111-86CA-FA797B5E7ABE}"/>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9" name="TextBox 18">
          <a:extLst>
            <a:ext uri="{FF2B5EF4-FFF2-40B4-BE49-F238E27FC236}">
              <a16:creationId xmlns:a16="http://schemas.microsoft.com/office/drawing/2014/main" id="{51963E89-66DB-44E6-B511-D9E388463538}"/>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0" name="TextBox 19">
          <a:extLst>
            <a:ext uri="{FF2B5EF4-FFF2-40B4-BE49-F238E27FC236}">
              <a16:creationId xmlns:a16="http://schemas.microsoft.com/office/drawing/2014/main" id="{D88FB302-F868-414A-9C58-25BE589A3945}"/>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1" name="TextBox 20">
          <a:extLst>
            <a:ext uri="{FF2B5EF4-FFF2-40B4-BE49-F238E27FC236}">
              <a16:creationId xmlns:a16="http://schemas.microsoft.com/office/drawing/2014/main" id="{F0FB4867-007A-4A40-8145-7F0F21C695BE}"/>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2" name="TextBox 21">
          <a:extLst>
            <a:ext uri="{FF2B5EF4-FFF2-40B4-BE49-F238E27FC236}">
              <a16:creationId xmlns:a16="http://schemas.microsoft.com/office/drawing/2014/main" id="{A33A8D8A-B1C3-4B3C-B370-2A3928C057D9}"/>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3" name="TextBox 22">
          <a:extLst>
            <a:ext uri="{FF2B5EF4-FFF2-40B4-BE49-F238E27FC236}">
              <a16:creationId xmlns:a16="http://schemas.microsoft.com/office/drawing/2014/main" id="{FA8CE107-E918-4FA0-8AB8-570E78AA79FE}"/>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4" name="TextBox 23">
          <a:extLst>
            <a:ext uri="{FF2B5EF4-FFF2-40B4-BE49-F238E27FC236}">
              <a16:creationId xmlns:a16="http://schemas.microsoft.com/office/drawing/2014/main" id="{D354C1F1-73F6-4AB8-B89B-7FCAF376A04F}"/>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5" name="TextBox 24">
          <a:extLst>
            <a:ext uri="{FF2B5EF4-FFF2-40B4-BE49-F238E27FC236}">
              <a16:creationId xmlns:a16="http://schemas.microsoft.com/office/drawing/2014/main" id="{207D916D-02B8-40A0-9E40-934772387573}"/>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6" name="TextBox 25">
          <a:extLst>
            <a:ext uri="{FF2B5EF4-FFF2-40B4-BE49-F238E27FC236}">
              <a16:creationId xmlns:a16="http://schemas.microsoft.com/office/drawing/2014/main" id="{3AD9095F-6CFF-4EC6-8FB7-6F98515926F1}"/>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7" name="TextBox 26">
          <a:extLst>
            <a:ext uri="{FF2B5EF4-FFF2-40B4-BE49-F238E27FC236}">
              <a16:creationId xmlns:a16="http://schemas.microsoft.com/office/drawing/2014/main" id="{F927CA0B-D193-4D7F-A87C-C7A75F2BE8E2}"/>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8" name="TextBox 27">
          <a:extLst>
            <a:ext uri="{FF2B5EF4-FFF2-40B4-BE49-F238E27FC236}">
              <a16:creationId xmlns:a16="http://schemas.microsoft.com/office/drawing/2014/main" id="{6A1C344C-E2E3-4794-B731-68900B385E1E}"/>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9" name="TextBox 28">
          <a:extLst>
            <a:ext uri="{FF2B5EF4-FFF2-40B4-BE49-F238E27FC236}">
              <a16:creationId xmlns:a16="http://schemas.microsoft.com/office/drawing/2014/main" id="{7D08617A-DC61-4837-A463-2BEADD5F38A9}"/>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30" name="TextBox 29">
          <a:extLst>
            <a:ext uri="{FF2B5EF4-FFF2-40B4-BE49-F238E27FC236}">
              <a16:creationId xmlns:a16="http://schemas.microsoft.com/office/drawing/2014/main" id="{59B66ACB-5266-43E8-9072-9ADBB7B2BCCB}"/>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31" name="TextBox 30">
          <a:extLst>
            <a:ext uri="{FF2B5EF4-FFF2-40B4-BE49-F238E27FC236}">
              <a16:creationId xmlns:a16="http://schemas.microsoft.com/office/drawing/2014/main" id="{82F16D4B-5573-459A-9D49-E7703D196FC3}"/>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32" name="TextBox 31">
          <a:extLst>
            <a:ext uri="{FF2B5EF4-FFF2-40B4-BE49-F238E27FC236}">
              <a16:creationId xmlns:a16="http://schemas.microsoft.com/office/drawing/2014/main" id="{6CCF4D1C-02C0-4ED9-BBD0-BA53C4A95A15}"/>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33" name="TextBox 32">
          <a:extLst>
            <a:ext uri="{FF2B5EF4-FFF2-40B4-BE49-F238E27FC236}">
              <a16:creationId xmlns:a16="http://schemas.microsoft.com/office/drawing/2014/main" id="{AEB6E9CA-910D-4521-A551-3821EB2B0D74}"/>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4" name="TextBox 33">
          <a:extLst>
            <a:ext uri="{FF2B5EF4-FFF2-40B4-BE49-F238E27FC236}">
              <a16:creationId xmlns:a16="http://schemas.microsoft.com/office/drawing/2014/main" id="{C0C746F6-48AB-4AF7-B83D-EFFBB8423E8B}"/>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5" name="TextBox 34">
          <a:extLst>
            <a:ext uri="{FF2B5EF4-FFF2-40B4-BE49-F238E27FC236}">
              <a16:creationId xmlns:a16="http://schemas.microsoft.com/office/drawing/2014/main" id="{47D53CA5-9010-4398-8167-5CB7803C9344}"/>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6" name="TextBox 35">
          <a:extLst>
            <a:ext uri="{FF2B5EF4-FFF2-40B4-BE49-F238E27FC236}">
              <a16:creationId xmlns:a16="http://schemas.microsoft.com/office/drawing/2014/main" id="{BDB91A68-8D4F-4148-B3E1-BEC973FC9651}"/>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7" name="TextBox 36">
          <a:extLst>
            <a:ext uri="{FF2B5EF4-FFF2-40B4-BE49-F238E27FC236}">
              <a16:creationId xmlns:a16="http://schemas.microsoft.com/office/drawing/2014/main" id="{F5777330-4EDF-4996-B854-D7F07A914BB8}"/>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8" name="TextBox 37">
          <a:extLst>
            <a:ext uri="{FF2B5EF4-FFF2-40B4-BE49-F238E27FC236}">
              <a16:creationId xmlns:a16="http://schemas.microsoft.com/office/drawing/2014/main" id="{F17BBB5C-06CF-4403-A065-44777BDCD3EF}"/>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9" name="TextBox 38">
          <a:extLst>
            <a:ext uri="{FF2B5EF4-FFF2-40B4-BE49-F238E27FC236}">
              <a16:creationId xmlns:a16="http://schemas.microsoft.com/office/drawing/2014/main" id="{C1BD9980-9620-4F86-8CFC-846C84FC3DAD}"/>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0" name="TextBox 39">
          <a:extLst>
            <a:ext uri="{FF2B5EF4-FFF2-40B4-BE49-F238E27FC236}">
              <a16:creationId xmlns:a16="http://schemas.microsoft.com/office/drawing/2014/main" id="{D09A4D33-7C5D-4FB4-A90D-012B5ECBE7D9}"/>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1" name="TextBox 40">
          <a:extLst>
            <a:ext uri="{FF2B5EF4-FFF2-40B4-BE49-F238E27FC236}">
              <a16:creationId xmlns:a16="http://schemas.microsoft.com/office/drawing/2014/main" id="{54E10D64-A7A0-4F9F-B9E1-AB6DC99D1E6E}"/>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2" name="TextBox 41">
          <a:extLst>
            <a:ext uri="{FF2B5EF4-FFF2-40B4-BE49-F238E27FC236}">
              <a16:creationId xmlns:a16="http://schemas.microsoft.com/office/drawing/2014/main" id="{2DC5E0EB-4584-4F3A-A03C-5C413CA2DF48}"/>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3" name="TextBox 42">
          <a:extLst>
            <a:ext uri="{FF2B5EF4-FFF2-40B4-BE49-F238E27FC236}">
              <a16:creationId xmlns:a16="http://schemas.microsoft.com/office/drawing/2014/main" id="{B8C97432-2723-468D-8527-AFC69DAF345F}"/>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4" name="TextBox 43">
          <a:extLst>
            <a:ext uri="{FF2B5EF4-FFF2-40B4-BE49-F238E27FC236}">
              <a16:creationId xmlns:a16="http://schemas.microsoft.com/office/drawing/2014/main" id="{D52A4F65-ACCE-48D4-AC69-89B2DF30575C}"/>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5" name="TextBox 44">
          <a:extLst>
            <a:ext uri="{FF2B5EF4-FFF2-40B4-BE49-F238E27FC236}">
              <a16:creationId xmlns:a16="http://schemas.microsoft.com/office/drawing/2014/main" id="{589FED84-D923-45AD-B78F-C273F9F64536}"/>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6" name="TextBox 45">
          <a:extLst>
            <a:ext uri="{FF2B5EF4-FFF2-40B4-BE49-F238E27FC236}">
              <a16:creationId xmlns:a16="http://schemas.microsoft.com/office/drawing/2014/main" id="{023EBAD1-302A-4D61-9559-6E2D0E94123F}"/>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7" name="TextBox 46">
          <a:extLst>
            <a:ext uri="{FF2B5EF4-FFF2-40B4-BE49-F238E27FC236}">
              <a16:creationId xmlns:a16="http://schemas.microsoft.com/office/drawing/2014/main" id="{D67052BD-3E7F-4041-8AA7-E16ABB400225}"/>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8" name="TextBox 47">
          <a:extLst>
            <a:ext uri="{FF2B5EF4-FFF2-40B4-BE49-F238E27FC236}">
              <a16:creationId xmlns:a16="http://schemas.microsoft.com/office/drawing/2014/main" id="{212DA1E7-13C2-4251-8485-5889E0F5FF5A}"/>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9" name="TextBox 48">
          <a:extLst>
            <a:ext uri="{FF2B5EF4-FFF2-40B4-BE49-F238E27FC236}">
              <a16:creationId xmlns:a16="http://schemas.microsoft.com/office/drawing/2014/main" id="{40D8214A-6AFE-46F9-B767-6434078C537E}"/>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0" name="TextBox 49">
          <a:extLst>
            <a:ext uri="{FF2B5EF4-FFF2-40B4-BE49-F238E27FC236}">
              <a16:creationId xmlns:a16="http://schemas.microsoft.com/office/drawing/2014/main" id="{3C6CB8DC-B86A-4EBD-9D08-33C9DF86F844}"/>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1" name="TextBox 50">
          <a:extLst>
            <a:ext uri="{FF2B5EF4-FFF2-40B4-BE49-F238E27FC236}">
              <a16:creationId xmlns:a16="http://schemas.microsoft.com/office/drawing/2014/main" id="{8A0FF34E-7C8A-4751-AC02-2026AF10FFC3}"/>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2" name="TextBox 51">
          <a:extLst>
            <a:ext uri="{FF2B5EF4-FFF2-40B4-BE49-F238E27FC236}">
              <a16:creationId xmlns:a16="http://schemas.microsoft.com/office/drawing/2014/main" id="{959A6D68-EA84-4BA6-ACD4-C0C09103FF66}"/>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3" name="TextBox 52">
          <a:extLst>
            <a:ext uri="{FF2B5EF4-FFF2-40B4-BE49-F238E27FC236}">
              <a16:creationId xmlns:a16="http://schemas.microsoft.com/office/drawing/2014/main" id="{E2FBB30F-1A24-43D2-9B3D-6401C946BE8A}"/>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4" name="TextBox 53">
          <a:extLst>
            <a:ext uri="{FF2B5EF4-FFF2-40B4-BE49-F238E27FC236}">
              <a16:creationId xmlns:a16="http://schemas.microsoft.com/office/drawing/2014/main" id="{BD197701-EE8B-45A0-888A-B7AD2F058C53}"/>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5" name="TextBox 54">
          <a:extLst>
            <a:ext uri="{FF2B5EF4-FFF2-40B4-BE49-F238E27FC236}">
              <a16:creationId xmlns:a16="http://schemas.microsoft.com/office/drawing/2014/main" id="{CAC29244-CC44-4460-98AB-30229A286B76}"/>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6" name="TextBox 55">
          <a:extLst>
            <a:ext uri="{FF2B5EF4-FFF2-40B4-BE49-F238E27FC236}">
              <a16:creationId xmlns:a16="http://schemas.microsoft.com/office/drawing/2014/main" id="{565CA5E9-9490-484D-B6DE-464142A80781}"/>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7" name="TextBox 56">
          <a:extLst>
            <a:ext uri="{FF2B5EF4-FFF2-40B4-BE49-F238E27FC236}">
              <a16:creationId xmlns:a16="http://schemas.microsoft.com/office/drawing/2014/main" id="{CF4D212A-CF99-4A16-A66A-4AF94EB41889}"/>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8" name="TextBox 57">
          <a:extLst>
            <a:ext uri="{FF2B5EF4-FFF2-40B4-BE49-F238E27FC236}">
              <a16:creationId xmlns:a16="http://schemas.microsoft.com/office/drawing/2014/main" id="{D271E55D-03EA-4783-B9DC-DDAD626879C2}"/>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9" name="TextBox 58">
          <a:extLst>
            <a:ext uri="{FF2B5EF4-FFF2-40B4-BE49-F238E27FC236}">
              <a16:creationId xmlns:a16="http://schemas.microsoft.com/office/drawing/2014/main" id="{C03F23FC-65E9-4DF5-9CEE-9F8BA09B5273}"/>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60" name="TextBox 59">
          <a:extLst>
            <a:ext uri="{FF2B5EF4-FFF2-40B4-BE49-F238E27FC236}">
              <a16:creationId xmlns:a16="http://schemas.microsoft.com/office/drawing/2014/main" id="{9B7CC11B-B9E9-4746-9901-613DFD7F170B}"/>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61" name="TextBox 60">
          <a:extLst>
            <a:ext uri="{FF2B5EF4-FFF2-40B4-BE49-F238E27FC236}">
              <a16:creationId xmlns:a16="http://schemas.microsoft.com/office/drawing/2014/main" id="{D83072A7-0B72-42CF-AF81-B0139C821206}"/>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62" name="TextBox 61">
          <a:extLst>
            <a:ext uri="{FF2B5EF4-FFF2-40B4-BE49-F238E27FC236}">
              <a16:creationId xmlns:a16="http://schemas.microsoft.com/office/drawing/2014/main" id="{77FA9AA2-5D7D-4E7A-90AA-1BBF2B216B78}"/>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63" name="TextBox 62">
          <a:extLst>
            <a:ext uri="{FF2B5EF4-FFF2-40B4-BE49-F238E27FC236}">
              <a16:creationId xmlns:a16="http://schemas.microsoft.com/office/drawing/2014/main" id="{B7A1CB63-C245-46DD-B7D1-18319485B792}"/>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64" name="TextBox 63">
          <a:extLst>
            <a:ext uri="{FF2B5EF4-FFF2-40B4-BE49-F238E27FC236}">
              <a16:creationId xmlns:a16="http://schemas.microsoft.com/office/drawing/2014/main" id="{7870FB4C-C996-45D3-87C3-6D2B01E1ADD3}"/>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65" name="TextBox 64">
          <a:extLst>
            <a:ext uri="{FF2B5EF4-FFF2-40B4-BE49-F238E27FC236}">
              <a16:creationId xmlns:a16="http://schemas.microsoft.com/office/drawing/2014/main" id="{E5D4B159-76A6-4644-B1AC-B5E2BBBA6807}"/>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66" name="TextBox 65">
          <a:extLst>
            <a:ext uri="{FF2B5EF4-FFF2-40B4-BE49-F238E27FC236}">
              <a16:creationId xmlns:a16="http://schemas.microsoft.com/office/drawing/2014/main" id="{08AE2019-BD31-4BC9-B44B-22E8674B881B}"/>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67" name="TextBox 66">
          <a:extLst>
            <a:ext uri="{FF2B5EF4-FFF2-40B4-BE49-F238E27FC236}">
              <a16:creationId xmlns:a16="http://schemas.microsoft.com/office/drawing/2014/main" id="{0A8801BB-BBE5-48D7-BA9C-2882A4AFC97E}"/>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68" name="TextBox 67">
          <a:extLst>
            <a:ext uri="{FF2B5EF4-FFF2-40B4-BE49-F238E27FC236}">
              <a16:creationId xmlns:a16="http://schemas.microsoft.com/office/drawing/2014/main" id="{E62518AE-3BA1-46B2-A9A4-3DBD338FDECB}"/>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69" name="TextBox 68">
          <a:extLst>
            <a:ext uri="{FF2B5EF4-FFF2-40B4-BE49-F238E27FC236}">
              <a16:creationId xmlns:a16="http://schemas.microsoft.com/office/drawing/2014/main" id="{6D455C38-4923-4B49-91C3-254C8A312CFD}"/>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0" name="TextBox 69">
          <a:extLst>
            <a:ext uri="{FF2B5EF4-FFF2-40B4-BE49-F238E27FC236}">
              <a16:creationId xmlns:a16="http://schemas.microsoft.com/office/drawing/2014/main" id="{329F8136-248F-459A-B8D4-7EF8D2F7C140}"/>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1" name="TextBox 70">
          <a:extLst>
            <a:ext uri="{FF2B5EF4-FFF2-40B4-BE49-F238E27FC236}">
              <a16:creationId xmlns:a16="http://schemas.microsoft.com/office/drawing/2014/main" id="{A116361B-0D02-4E2A-A8DD-456B54BD9F2E}"/>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2" name="TextBox 71">
          <a:extLst>
            <a:ext uri="{FF2B5EF4-FFF2-40B4-BE49-F238E27FC236}">
              <a16:creationId xmlns:a16="http://schemas.microsoft.com/office/drawing/2014/main" id="{FE485EA0-3439-4345-8BED-A0758C1A0DA7}"/>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3" name="TextBox 72">
          <a:extLst>
            <a:ext uri="{FF2B5EF4-FFF2-40B4-BE49-F238E27FC236}">
              <a16:creationId xmlns:a16="http://schemas.microsoft.com/office/drawing/2014/main" id="{18E33D79-F205-4B6F-A9F6-FFC2069C8C36}"/>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4" name="TextBox 73">
          <a:extLst>
            <a:ext uri="{FF2B5EF4-FFF2-40B4-BE49-F238E27FC236}">
              <a16:creationId xmlns:a16="http://schemas.microsoft.com/office/drawing/2014/main" id="{983B4610-C65B-4695-851B-5C04E0D28BC2}"/>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5" name="TextBox 74">
          <a:extLst>
            <a:ext uri="{FF2B5EF4-FFF2-40B4-BE49-F238E27FC236}">
              <a16:creationId xmlns:a16="http://schemas.microsoft.com/office/drawing/2014/main" id="{7A7707C9-084A-45E7-9F86-2D6CAFB16368}"/>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6" name="TextBox 75">
          <a:extLst>
            <a:ext uri="{FF2B5EF4-FFF2-40B4-BE49-F238E27FC236}">
              <a16:creationId xmlns:a16="http://schemas.microsoft.com/office/drawing/2014/main" id="{C8D710B3-613C-4588-B726-D013131AA45B}"/>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7" name="TextBox 76">
          <a:extLst>
            <a:ext uri="{FF2B5EF4-FFF2-40B4-BE49-F238E27FC236}">
              <a16:creationId xmlns:a16="http://schemas.microsoft.com/office/drawing/2014/main" id="{8FF12253-C0DC-4275-AC66-BA7A9A75AF03}"/>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8" name="TextBox 77">
          <a:extLst>
            <a:ext uri="{FF2B5EF4-FFF2-40B4-BE49-F238E27FC236}">
              <a16:creationId xmlns:a16="http://schemas.microsoft.com/office/drawing/2014/main" id="{CF4107EB-A662-42B4-8790-77E86AA266AD}"/>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9" name="TextBox 78">
          <a:extLst>
            <a:ext uri="{FF2B5EF4-FFF2-40B4-BE49-F238E27FC236}">
              <a16:creationId xmlns:a16="http://schemas.microsoft.com/office/drawing/2014/main" id="{84278783-4611-4A27-8051-D4B59A237E57}"/>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0" name="TextBox 79">
          <a:extLst>
            <a:ext uri="{FF2B5EF4-FFF2-40B4-BE49-F238E27FC236}">
              <a16:creationId xmlns:a16="http://schemas.microsoft.com/office/drawing/2014/main" id="{B5B14673-C21B-4BFC-9FC2-FFC86C2F286E}"/>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1" name="TextBox 80">
          <a:extLst>
            <a:ext uri="{FF2B5EF4-FFF2-40B4-BE49-F238E27FC236}">
              <a16:creationId xmlns:a16="http://schemas.microsoft.com/office/drawing/2014/main" id="{00A242F3-38FA-4B5F-BC7D-81069770C504}"/>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2" name="TextBox 81">
          <a:extLst>
            <a:ext uri="{FF2B5EF4-FFF2-40B4-BE49-F238E27FC236}">
              <a16:creationId xmlns:a16="http://schemas.microsoft.com/office/drawing/2014/main" id="{34F1660A-0F4D-4CC0-8CC8-A1E6FBCAA503}"/>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3" name="TextBox 82">
          <a:extLst>
            <a:ext uri="{FF2B5EF4-FFF2-40B4-BE49-F238E27FC236}">
              <a16:creationId xmlns:a16="http://schemas.microsoft.com/office/drawing/2014/main" id="{7D7365FA-DCA1-49E8-A2F3-B1F8F4A99942}"/>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4" name="TextBox 83">
          <a:extLst>
            <a:ext uri="{FF2B5EF4-FFF2-40B4-BE49-F238E27FC236}">
              <a16:creationId xmlns:a16="http://schemas.microsoft.com/office/drawing/2014/main" id="{B137C4F8-CA39-4A8E-B4DC-0E76E1807F4A}"/>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5" name="TextBox 84">
          <a:extLst>
            <a:ext uri="{FF2B5EF4-FFF2-40B4-BE49-F238E27FC236}">
              <a16:creationId xmlns:a16="http://schemas.microsoft.com/office/drawing/2014/main" id="{AB11E5FE-8D1E-4029-9037-7C418172112B}"/>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6" name="TextBox 85">
          <a:extLst>
            <a:ext uri="{FF2B5EF4-FFF2-40B4-BE49-F238E27FC236}">
              <a16:creationId xmlns:a16="http://schemas.microsoft.com/office/drawing/2014/main" id="{858FE934-D60B-4BA0-A6BC-CE739309EFCD}"/>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7" name="TextBox 86">
          <a:extLst>
            <a:ext uri="{FF2B5EF4-FFF2-40B4-BE49-F238E27FC236}">
              <a16:creationId xmlns:a16="http://schemas.microsoft.com/office/drawing/2014/main" id="{EB3B5FF7-0948-44B4-B489-4042BBFCBB71}"/>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8" name="TextBox 87">
          <a:extLst>
            <a:ext uri="{FF2B5EF4-FFF2-40B4-BE49-F238E27FC236}">
              <a16:creationId xmlns:a16="http://schemas.microsoft.com/office/drawing/2014/main" id="{7907EBF6-A8E8-4C1A-B9F7-750B216A347A}"/>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9" name="TextBox 88">
          <a:extLst>
            <a:ext uri="{FF2B5EF4-FFF2-40B4-BE49-F238E27FC236}">
              <a16:creationId xmlns:a16="http://schemas.microsoft.com/office/drawing/2014/main" id="{CECCF2D5-FA75-4366-A9F3-ABC8E08DC750}"/>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90" name="TextBox 89">
          <a:extLst>
            <a:ext uri="{FF2B5EF4-FFF2-40B4-BE49-F238E27FC236}">
              <a16:creationId xmlns:a16="http://schemas.microsoft.com/office/drawing/2014/main" id="{377B927B-1418-46DD-B52A-13E4B88A631A}"/>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91" name="TextBox 90">
          <a:extLst>
            <a:ext uri="{FF2B5EF4-FFF2-40B4-BE49-F238E27FC236}">
              <a16:creationId xmlns:a16="http://schemas.microsoft.com/office/drawing/2014/main" id="{CC730560-2CA7-43DC-9884-BDDCA8B6D914}"/>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92" name="TextBox 91">
          <a:extLst>
            <a:ext uri="{FF2B5EF4-FFF2-40B4-BE49-F238E27FC236}">
              <a16:creationId xmlns:a16="http://schemas.microsoft.com/office/drawing/2014/main" id="{DCD76128-A186-4D0B-B551-A31188D03D08}"/>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93" name="TextBox 92">
          <a:extLst>
            <a:ext uri="{FF2B5EF4-FFF2-40B4-BE49-F238E27FC236}">
              <a16:creationId xmlns:a16="http://schemas.microsoft.com/office/drawing/2014/main" id="{4EF40FBC-1DA9-484C-96AE-708F21ABADF0}"/>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94" name="TextBox 93">
          <a:extLst>
            <a:ext uri="{FF2B5EF4-FFF2-40B4-BE49-F238E27FC236}">
              <a16:creationId xmlns:a16="http://schemas.microsoft.com/office/drawing/2014/main" id="{78CFE075-F374-4BC1-8AAC-FC134AC6B083}"/>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95" name="TextBox 94">
          <a:extLst>
            <a:ext uri="{FF2B5EF4-FFF2-40B4-BE49-F238E27FC236}">
              <a16:creationId xmlns:a16="http://schemas.microsoft.com/office/drawing/2014/main" id="{EBE48737-0243-472F-B696-EEAC1FB1F2A7}"/>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96" name="TextBox 95">
          <a:extLst>
            <a:ext uri="{FF2B5EF4-FFF2-40B4-BE49-F238E27FC236}">
              <a16:creationId xmlns:a16="http://schemas.microsoft.com/office/drawing/2014/main" id="{72464557-EF07-4143-AEA8-BD8FA82E74A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97" name="TextBox 96">
          <a:extLst>
            <a:ext uri="{FF2B5EF4-FFF2-40B4-BE49-F238E27FC236}">
              <a16:creationId xmlns:a16="http://schemas.microsoft.com/office/drawing/2014/main" id="{2D5F7E18-C6FD-4E01-9FB6-67ADC192AD24}"/>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98" name="TextBox 97">
          <a:extLst>
            <a:ext uri="{FF2B5EF4-FFF2-40B4-BE49-F238E27FC236}">
              <a16:creationId xmlns:a16="http://schemas.microsoft.com/office/drawing/2014/main" id="{393B6F37-DDE9-461D-8272-F5AC782F104C}"/>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99" name="TextBox 98">
          <a:extLst>
            <a:ext uri="{FF2B5EF4-FFF2-40B4-BE49-F238E27FC236}">
              <a16:creationId xmlns:a16="http://schemas.microsoft.com/office/drawing/2014/main" id="{C07CEFBA-8D50-47E2-BE6D-3D0F3153C526}"/>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0" name="TextBox 99">
          <a:extLst>
            <a:ext uri="{FF2B5EF4-FFF2-40B4-BE49-F238E27FC236}">
              <a16:creationId xmlns:a16="http://schemas.microsoft.com/office/drawing/2014/main" id="{42E65B7E-E8F2-4638-B05E-2B00A879C02B}"/>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1" name="TextBox 100">
          <a:extLst>
            <a:ext uri="{FF2B5EF4-FFF2-40B4-BE49-F238E27FC236}">
              <a16:creationId xmlns:a16="http://schemas.microsoft.com/office/drawing/2014/main" id="{AF681A8C-DE2C-4589-A172-3A7718A3CE7C}"/>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2" name="TextBox 101">
          <a:extLst>
            <a:ext uri="{FF2B5EF4-FFF2-40B4-BE49-F238E27FC236}">
              <a16:creationId xmlns:a16="http://schemas.microsoft.com/office/drawing/2014/main" id="{DF7D7E5C-F447-4107-8D0A-4F86D0A08940}"/>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3" name="TextBox 102">
          <a:extLst>
            <a:ext uri="{FF2B5EF4-FFF2-40B4-BE49-F238E27FC236}">
              <a16:creationId xmlns:a16="http://schemas.microsoft.com/office/drawing/2014/main" id="{AC7A623B-BBEF-4664-B60E-2353C0EF2F67}"/>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4" name="TextBox 103">
          <a:extLst>
            <a:ext uri="{FF2B5EF4-FFF2-40B4-BE49-F238E27FC236}">
              <a16:creationId xmlns:a16="http://schemas.microsoft.com/office/drawing/2014/main" id="{A8AC0A35-A9C5-4A7C-8AD0-1E2BD29C4A26}"/>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5" name="TextBox 104">
          <a:extLst>
            <a:ext uri="{FF2B5EF4-FFF2-40B4-BE49-F238E27FC236}">
              <a16:creationId xmlns:a16="http://schemas.microsoft.com/office/drawing/2014/main" id="{52F8E6B8-6BB3-4053-BF37-B1635EDFDC91}"/>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6" name="TextBox 105">
          <a:extLst>
            <a:ext uri="{FF2B5EF4-FFF2-40B4-BE49-F238E27FC236}">
              <a16:creationId xmlns:a16="http://schemas.microsoft.com/office/drawing/2014/main" id="{381B951E-6FFE-437D-97B4-5B97F885DC9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7" name="TextBox 106">
          <a:extLst>
            <a:ext uri="{FF2B5EF4-FFF2-40B4-BE49-F238E27FC236}">
              <a16:creationId xmlns:a16="http://schemas.microsoft.com/office/drawing/2014/main" id="{9CB43246-CE45-4BBC-BFDC-9F7AC63051AD}"/>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8" name="TextBox 107">
          <a:extLst>
            <a:ext uri="{FF2B5EF4-FFF2-40B4-BE49-F238E27FC236}">
              <a16:creationId xmlns:a16="http://schemas.microsoft.com/office/drawing/2014/main" id="{F7888D53-C48E-4C7E-BCEC-3E21E98C61FB}"/>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9" name="TextBox 108">
          <a:extLst>
            <a:ext uri="{FF2B5EF4-FFF2-40B4-BE49-F238E27FC236}">
              <a16:creationId xmlns:a16="http://schemas.microsoft.com/office/drawing/2014/main" id="{EFA69C7B-F5FF-47E1-A60D-0C1F340399B1}"/>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0" name="TextBox 109">
          <a:extLst>
            <a:ext uri="{FF2B5EF4-FFF2-40B4-BE49-F238E27FC236}">
              <a16:creationId xmlns:a16="http://schemas.microsoft.com/office/drawing/2014/main" id="{60A7BC48-0F6B-4153-8837-11D5EB73FA7B}"/>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1" name="TextBox 110">
          <a:extLst>
            <a:ext uri="{FF2B5EF4-FFF2-40B4-BE49-F238E27FC236}">
              <a16:creationId xmlns:a16="http://schemas.microsoft.com/office/drawing/2014/main" id="{3638B295-E666-4445-85D2-D73B477A96A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2" name="TextBox 111">
          <a:extLst>
            <a:ext uri="{FF2B5EF4-FFF2-40B4-BE49-F238E27FC236}">
              <a16:creationId xmlns:a16="http://schemas.microsoft.com/office/drawing/2014/main" id="{872384D1-F812-4DB3-8493-75DC6BAC286C}"/>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3" name="TextBox 112">
          <a:extLst>
            <a:ext uri="{FF2B5EF4-FFF2-40B4-BE49-F238E27FC236}">
              <a16:creationId xmlns:a16="http://schemas.microsoft.com/office/drawing/2014/main" id="{2E5EB0EC-851D-46A3-BE4B-F3F1E3D9A9A6}"/>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4" name="TextBox 113">
          <a:extLst>
            <a:ext uri="{FF2B5EF4-FFF2-40B4-BE49-F238E27FC236}">
              <a16:creationId xmlns:a16="http://schemas.microsoft.com/office/drawing/2014/main" id="{DA31D166-1896-461E-BFB9-CF6C8AB4CC4A}"/>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5" name="TextBox 114">
          <a:extLst>
            <a:ext uri="{FF2B5EF4-FFF2-40B4-BE49-F238E27FC236}">
              <a16:creationId xmlns:a16="http://schemas.microsoft.com/office/drawing/2014/main" id="{14099865-060B-4F46-9A92-3A75BF834E20}"/>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6" name="TextBox 115">
          <a:extLst>
            <a:ext uri="{FF2B5EF4-FFF2-40B4-BE49-F238E27FC236}">
              <a16:creationId xmlns:a16="http://schemas.microsoft.com/office/drawing/2014/main" id="{0D8AF998-9323-4BDD-82D6-C2368F29B776}"/>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7" name="TextBox 116">
          <a:extLst>
            <a:ext uri="{FF2B5EF4-FFF2-40B4-BE49-F238E27FC236}">
              <a16:creationId xmlns:a16="http://schemas.microsoft.com/office/drawing/2014/main" id="{6D507E41-25E2-41B3-BF5F-7E965E1608DE}"/>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8" name="TextBox 117">
          <a:extLst>
            <a:ext uri="{FF2B5EF4-FFF2-40B4-BE49-F238E27FC236}">
              <a16:creationId xmlns:a16="http://schemas.microsoft.com/office/drawing/2014/main" id="{14347575-90A1-47BA-85D6-82239BFA8FDD}"/>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9" name="TextBox 118">
          <a:extLst>
            <a:ext uri="{FF2B5EF4-FFF2-40B4-BE49-F238E27FC236}">
              <a16:creationId xmlns:a16="http://schemas.microsoft.com/office/drawing/2014/main" id="{C4A9FE37-4CFC-4474-ADE4-90BB5436EA8D}"/>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20" name="TextBox 119">
          <a:extLst>
            <a:ext uri="{FF2B5EF4-FFF2-40B4-BE49-F238E27FC236}">
              <a16:creationId xmlns:a16="http://schemas.microsoft.com/office/drawing/2014/main" id="{25A360F5-BD55-4545-9150-CC3A1A956020}"/>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21" name="TextBox 120">
          <a:extLst>
            <a:ext uri="{FF2B5EF4-FFF2-40B4-BE49-F238E27FC236}">
              <a16:creationId xmlns:a16="http://schemas.microsoft.com/office/drawing/2014/main" id="{56143225-CEA4-4843-8ACC-1D938E44900F}"/>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22" name="TextBox 121">
          <a:extLst>
            <a:ext uri="{FF2B5EF4-FFF2-40B4-BE49-F238E27FC236}">
              <a16:creationId xmlns:a16="http://schemas.microsoft.com/office/drawing/2014/main" id="{2D198AC3-89C6-42FB-AD1F-A7BD833BDD11}"/>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23" name="TextBox 122">
          <a:extLst>
            <a:ext uri="{FF2B5EF4-FFF2-40B4-BE49-F238E27FC236}">
              <a16:creationId xmlns:a16="http://schemas.microsoft.com/office/drawing/2014/main" id="{010199D1-573B-41BF-A0AF-21D6CC3F9330}"/>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24" name="TextBox 123">
          <a:extLst>
            <a:ext uri="{FF2B5EF4-FFF2-40B4-BE49-F238E27FC236}">
              <a16:creationId xmlns:a16="http://schemas.microsoft.com/office/drawing/2014/main" id="{FA8603F6-1FD5-42A9-8635-A3ACE45E6658}"/>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25" name="TextBox 124">
          <a:extLst>
            <a:ext uri="{FF2B5EF4-FFF2-40B4-BE49-F238E27FC236}">
              <a16:creationId xmlns:a16="http://schemas.microsoft.com/office/drawing/2014/main" id="{9B1D048F-FDCC-4013-91E1-546151B048BE}"/>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26" name="TextBox 125">
          <a:extLst>
            <a:ext uri="{FF2B5EF4-FFF2-40B4-BE49-F238E27FC236}">
              <a16:creationId xmlns:a16="http://schemas.microsoft.com/office/drawing/2014/main" id="{41B54500-4906-4510-A3A5-8ADD75764719}"/>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27" name="TextBox 126">
          <a:extLst>
            <a:ext uri="{FF2B5EF4-FFF2-40B4-BE49-F238E27FC236}">
              <a16:creationId xmlns:a16="http://schemas.microsoft.com/office/drawing/2014/main" id="{194043C1-B968-4ED8-B2B5-CD43B8233E75}"/>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28" name="TextBox 127">
          <a:extLst>
            <a:ext uri="{FF2B5EF4-FFF2-40B4-BE49-F238E27FC236}">
              <a16:creationId xmlns:a16="http://schemas.microsoft.com/office/drawing/2014/main" id="{4B637B11-06BC-43A8-A621-2F4F550A9C27}"/>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29" name="TextBox 128">
          <a:extLst>
            <a:ext uri="{FF2B5EF4-FFF2-40B4-BE49-F238E27FC236}">
              <a16:creationId xmlns:a16="http://schemas.microsoft.com/office/drawing/2014/main" id="{EC56CEF0-BF7A-46FB-B370-9A863E494F75}"/>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0" name="TextBox 129">
          <a:extLst>
            <a:ext uri="{FF2B5EF4-FFF2-40B4-BE49-F238E27FC236}">
              <a16:creationId xmlns:a16="http://schemas.microsoft.com/office/drawing/2014/main" id="{68A76FBE-347B-420C-851C-F77FCDDA9CC0}"/>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1" name="TextBox 130">
          <a:extLst>
            <a:ext uri="{FF2B5EF4-FFF2-40B4-BE49-F238E27FC236}">
              <a16:creationId xmlns:a16="http://schemas.microsoft.com/office/drawing/2014/main" id="{995B215C-9B57-4789-A34D-511509B11E40}"/>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2" name="TextBox 131">
          <a:extLst>
            <a:ext uri="{FF2B5EF4-FFF2-40B4-BE49-F238E27FC236}">
              <a16:creationId xmlns:a16="http://schemas.microsoft.com/office/drawing/2014/main" id="{412E8C71-4552-4C1F-94D9-A2E9A02E8881}"/>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3" name="TextBox 132">
          <a:extLst>
            <a:ext uri="{FF2B5EF4-FFF2-40B4-BE49-F238E27FC236}">
              <a16:creationId xmlns:a16="http://schemas.microsoft.com/office/drawing/2014/main" id="{324FA070-C66E-4ABE-8CD6-EA37DF81D659}"/>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4" name="TextBox 133">
          <a:extLst>
            <a:ext uri="{FF2B5EF4-FFF2-40B4-BE49-F238E27FC236}">
              <a16:creationId xmlns:a16="http://schemas.microsoft.com/office/drawing/2014/main" id="{934CCAA0-3245-4806-B888-AFEBC4471B94}"/>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5" name="TextBox 134">
          <a:extLst>
            <a:ext uri="{FF2B5EF4-FFF2-40B4-BE49-F238E27FC236}">
              <a16:creationId xmlns:a16="http://schemas.microsoft.com/office/drawing/2014/main" id="{7F77BF20-DA65-4317-8C21-60FF1D555772}"/>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6" name="TextBox 135">
          <a:extLst>
            <a:ext uri="{FF2B5EF4-FFF2-40B4-BE49-F238E27FC236}">
              <a16:creationId xmlns:a16="http://schemas.microsoft.com/office/drawing/2014/main" id="{1585DA7C-1AD7-4326-BDA2-A52F20E29F98}"/>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7" name="TextBox 136">
          <a:extLst>
            <a:ext uri="{FF2B5EF4-FFF2-40B4-BE49-F238E27FC236}">
              <a16:creationId xmlns:a16="http://schemas.microsoft.com/office/drawing/2014/main" id="{8B575EF7-2364-4502-8178-7BCBBECCD39A}"/>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8" name="TextBox 137">
          <a:extLst>
            <a:ext uri="{FF2B5EF4-FFF2-40B4-BE49-F238E27FC236}">
              <a16:creationId xmlns:a16="http://schemas.microsoft.com/office/drawing/2014/main" id="{8829819E-1976-47F1-B606-0A0C685F241D}"/>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9" name="TextBox 138">
          <a:extLst>
            <a:ext uri="{FF2B5EF4-FFF2-40B4-BE49-F238E27FC236}">
              <a16:creationId xmlns:a16="http://schemas.microsoft.com/office/drawing/2014/main" id="{F7AEE900-5AF5-46DF-A182-09A9E4205DFB}"/>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0" name="TextBox 139">
          <a:extLst>
            <a:ext uri="{FF2B5EF4-FFF2-40B4-BE49-F238E27FC236}">
              <a16:creationId xmlns:a16="http://schemas.microsoft.com/office/drawing/2014/main" id="{D362F6D1-6C91-49EC-BCCF-4777FF10E246}"/>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1" name="TextBox 140">
          <a:extLst>
            <a:ext uri="{FF2B5EF4-FFF2-40B4-BE49-F238E27FC236}">
              <a16:creationId xmlns:a16="http://schemas.microsoft.com/office/drawing/2014/main" id="{A1D1653E-557F-4BBA-B8FD-AE3045D7F925}"/>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2" name="TextBox 141">
          <a:extLst>
            <a:ext uri="{FF2B5EF4-FFF2-40B4-BE49-F238E27FC236}">
              <a16:creationId xmlns:a16="http://schemas.microsoft.com/office/drawing/2014/main" id="{D00F4E81-30E7-41D1-84A5-EABABEF71CBF}"/>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3" name="TextBox 142">
          <a:extLst>
            <a:ext uri="{FF2B5EF4-FFF2-40B4-BE49-F238E27FC236}">
              <a16:creationId xmlns:a16="http://schemas.microsoft.com/office/drawing/2014/main" id="{D352F837-4CE7-4761-808D-1A8B18336020}"/>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4" name="TextBox 143">
          <a:extLst>
            <a:ext uri="{FF2B5EF4-FFF2-40B4-BE49-F238E27FC236}">
              <a16:creationId xmlns:a16="http://schemas.microsoft.com/office/drawing/2014/main" id="{7E92E7A2-4EE2-4119-9734-D5627CCB0B12}"/>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5" name="TextBox 144">
          <a:extLst>
            <a:ext uri="{FF2B5EF4-FFF2-40B4-BE49-F238E27FC236}">
              <a16:creationId xmlns:a16="http://schemas.microsoft.com/office/drawing/2014/main" id="{6548A433-1E9B-4916-B54C-1D098196C620}"/>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6" name="TextBox 145">
          <a:extLst>
            <a:ext uri="{FF2B5EF4-FFF2-40B4-BE49-F238E27FC236}">
              <a16:creationId xmlns:a16="http://schemas.microsoft.com/office/drawing/2014/main" id="{3A52260A-3800-4B3E-A0B5-665EBB91758B}"/>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7" name="TextBox 146">
          <a:extLst>
            <a:ext uri="{FF2B5EF4-FFF2-40B4-BE49-F238E27FC236}">
              <a16:creationId xmlns:a16="http://schemas.microsoft.com/office/drawing/2014/main" id="{5FC83A05-533F-4BBE-9DB5-F8E4C0ADDCE2}"/>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8" name="TextBox 147">
          <a:extLst>
            <a:ext uri="{FF2B5EF4-FFF2-40B4-BE49-F238E27FC236}">
              <a16:creationId xmlns:a16="http://schemas.microsoft.com/office/drawing/2014/main" id="{B705EB92-EB35-4312-B534-0FBF4773812C}"/>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9" name="TextBox 148">
          <a:extLst>
            <a:ext uri="{FF2B5EF4-FFF2-40B4-BE49-F238E27FC236}">
              <a16:creationId xmlns:a16="http://schemas.microsoft.com/office/drawing/2014/main" id="{AE370EC0-AEF3-4783-B64D-D637754B861D}"/>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50" name="TextBox 149">
          <a:extLst>
            <a:ext uri="{FF2B5EF4-FFF2-40B4-BE49-F238E27FC236}">
              <a16:creationId xmlns:a16="http://schemas.microsoft.com/office/drawing/2014/main" id="{80D90DB5-7CBF-4C5D-B0D2-4FE182E55ECB}"/>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51" name="TextBox 150">
          <a:extLst>
            <a:ext uri="{FF2B5EF4-FFF2-40B4-BE49-F238E27FC236}">
              <a16:creationId xmlns:a16="http://schemas.microsoft.com/office/drawing/2014/main" id="{1B988561-A450-47D1-8029-8069DF94CE6B}"/>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52" name="TextBox 151">
          <a:extLst>
            <a:ext uri="{FF2B5EF4-FFF2-40B4-BE49-F238E27FC236}">
              <a16:creationId xmlns:a16="http://schemas.microsoft.com/office/drawing/2014/main" id="{253A018A-6DC8-44CE-9318-6ABC047FF80F}"/>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53" name="TextBox 152">
          <a:extLst>
            <a:ext uri="{FF2B5EF4-FFF2-40B4-BE49-F238E27FC236}">
              <a16:creationId xmlns:a16="http://schemas.microsoft.com/office/drawing/2014/main" id="{75B721E6-2F39-4FCC-AA12-06F0BE78F5A7}"/>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54" name="TextBox 153">
          <a:extLst>
            <a:ext uri="{FF2B5EF4-FFF2-40B4-BE49-F238E27FC236}">
              <a16:creationId xmlns:a16="http://schemas.microsoft.com/office/drawing/2014/main" id="{9BDF0A86-454F-4E05-9199-068472FA63C7}"/>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55" name="TextBox 154">
          <a:extLst>
            <a:ext uri="{FF2B5EF4-FFF2-40B4-BE49-F238E27FC236}">
              <a16:creationId xmlns:a16="http://schemas.microsoft.com/office/drawing/2014/main" id="{82170EE6-9ED5-4703-8668-C34225344BEE}"/>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56" name="TextBox 155">
          <a:extLst>
            <a:ext uri="{FF2B5EF4-FFF2-40B4-BE49-F238E27FC236}">
              <a16:creationId xmlns:a16="http://schemas.microsoft.com/office/drawing/2014/main" id="{AAB1AD2E-CB4E-44F3-9150-DCB586244630}"/>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57" name="TextBox 156">
          <a:extLst>
            <a:ext uri="{FF2B5EF4-FFF2-40B4-BE49-F238E27FC236}">
              <a16:creationId xmlns:a16="http://schemas.microsoft.com/office/drawing/2014/main" id="{E42D429F-4FE4-4807-BA39-9D63211E681D}"/>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58" name="TextBox 157">
          <a:extLst>
            <a:ext uri="{FF2B5EF4-FFF2-40B4-BE49-F238E27FC236}">
              <a16:creationId xmlns:a16="http://schemas.microsoft.com/office/drawing/2014/main" id="{2B2A5FDD-CA21-4572-8964-A64454A630A0}"/>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59" name="TextBox 158">
          <a:extLst>
            <a:ext uri="{FF2B5EF4-FFF2-40B4-BE49-F238E27FC236}">
              <a16:creationId xmlns:a16="http://schemas.microsoft.com/office/drawing/2014/main" id="{94498D16-BBE8-4933-A013-FDB1A4A6E14B}"/>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0" name="TextBox 159">
          <a:extLst>
            <a:ext uri="{FF2B5EF4-FFF2-40B4-BE49-F238E27FC236}">
              <a16:creationId xmlns:a16="http://schemas.microsoft.com/office/drawing/2014/main" id="{6740A4E0-43DE-474B-ACB7-215D989B8193}"/>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1" name="TextBox 160">
          <a:extLst>
            <a:ext uri="{FF2B5EF4-FFF2-40B4-BE49-F238E27FC236}">
              <a16:creationId xmlns:a16="http://schemas.microsoft.com/office/drawing/2014/main" id="{6FD1ABED-0D5B-4DC0-A33A-47AD78354F97}"/>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2" name="TextBox 161">
          <a:extLst>
            <a:ext uri="{FF2B5EF4-FFF2-40B4-BE49-F238E27FC236}">
              <a16:creationId xmlns:a16="http://schemas.microsoft.com/office/drawing/2014/main" id="{6EE9C7D1-51EC-45E6-A2BC-4D63D5017F91}"/>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3" name="TextBox 162">
          <a:extLst>
            <a:ext uri="{FF2B5EF4-FFF2-40B4-BE49-F238E27FC236}">
              <a16:creationId xmlns:a16="http://schemas.microsoft.com/office/drawing/2014/main" id="{67D9954D-0066-4211-8E77-2A052565C09F}"/>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4" name="TextBox 163">
          <a:extLst>
            <a:ext uri="{FF2B5EF4-FFF2-40B4-BE49-F238E27FC236}">
              <a16:creationId xmlns:a16="http://schemas.microsoft.com/office/drawing/2014/main" id="{B2193036-8206-411D-8954-C6A1C63C42C7}"/>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5" name="TextBox 164">
          <a:extLst>
            <a:ext uri="{FF2B5EF4-FFF2-40B4-BE49-F238E27FC236}">
              <a16:creationId xmlns:a16="http://schemas.microsoft.com/office/drawing/2014/main" id="{3023FFC6-8843-46E3-B0E2-C8A55281795C}"/>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6" name="TextBox 165">
          <a:extLst>
            <a:ext uri="{FF2B5EF4-FFF2-40B4-BE49-F238E27FC236}">
              <a16:creationId xmlns:a16="http://schemas.microsoft.com/office/drawing/2014/main" id="{BBCECB9E-F6B8-4588-BA00-F2D73476921C}"/>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7" name="TextBox 166">
          <a:extLst>
            <a:ext uri="{FF2B5EF4-FFF2-40B4-BE49-F238E27FC236}">
              <a16:creationId xmlns:a16="http://schemas.microsoft.com/office/drawing/2014/main" id="{67578053-6548-4565-8BEC-851F7BAAD37D}"/>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8" name="TextBox 167">
          <a:extLst>
            <a:ext uri="{FF2B5EF4-FFF2-40B4-BE49-F238E27FC236}">
              <a16:creationId xmlns:a16="http://schemas.microsoft.com/office/drawing/2014/main" id="{C7196651-A3ED-421D-845C-36F3A96F6E1B}"/>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9" name="TextBox 168">
          <a:extLst>
            <a:ext uri="{FF2B5EF4-FFF2-40B4-BE49-F238E27FC236}">
              <a16:creationId xmlns:a16="http://schemas.microsoft.com/office/drawing/2014/main" id="{A9173F8D-A9AA-48DD-B217-425E02F83697}"/>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0" name="TextBox 169">
          <a:extLst>
            <a:ext uri="{FF2B5EF4-FFF2-40B4-BE49-F238E27FC236}">
              <a16:creationId xmlns:a16="http://schemas.microsoft.com/office/drawing/2014/main" id="{33FCE01D-F46D-4911-9811-5796E941E716}"/>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1" name="TextBox 170">
          <a:extLst>
            <a:ext uri="{FF2B5EF4-FFF2-40B4-BE49-F238E27FC236}">
              <a16:creationId xmlns:a16="http://schemas.microsoft.com/office/drawing/2014/main" id="{3BBFE3B4-51F9-46A3-9EA9-925A0E8EF49C}"/>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2" name="TextBox 171">
          <a:extLst>
            <a:ext uri="{FF2B5EF4-FFF2-40B4-BE49-F238E27FC236}">
              <a16:creationId xmlns:a16="http://schemas.microsoft.com/office/drawing/2014/main" id="{B8F058E0-ECD5-4023-9CE1-F8502A95195A}"/>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3" name="TextBox 172">
          <a:extLst>
            <a:ext uri="{FF2B5EF4-FFF2-40B4-BE49-F238E27FC236}">
              <a16:creationId xmlns:a16="http://schemas.microsoft.com/office/drawing/2014/main" id="{C8BE2C62-0718-4E9F-8782-F36AA907CE1C}"/>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4" name="TextBox 173">
          <a:extLst>
            <a:ext uri="{FF2B5EF4-FFF2-40B4-BE49-F238E27FC236}">
              <a16:creationId xmlns:a16="http://schemas.microsoft.com/office/drawing/2014/main" id="{57078476-F89B-48D1-A492-A166DBFE1776}"/>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5" name="TextBox 174">
          <a:extLst>
            <a:ext uri="{FF2B5EF4-FFF2-40B4-BE49-F238E27FC236}">
              <a16:creationId xmlns:a16="http://schemas.microsoft.com/office/drawing/2014/main" id="{809A7F46-F3EA-411D-AFAB-879B54865C81}"/>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6" name="TextBox 175">
          <a:extLst>
            <a:ext uri="{FF2B5EF4-FFF2-40B4-BE49-F238E27FC236}">
              <a16:creationId xmlns:a16="http://schemas.microsoft.com/office/drawing/2014/main" id="{868538D1-7A95-49D3-9E2A-48E999A40133}"/>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7" name="TextBox 176">
          <a:extLst>
            <a:ext uri="{FF2B5EF4-FFF2-40B4-BE49-F238E27FC236}">
              <a16:creationId xmlns:a16="http://schemas.microsoft.com/office/drawing/2014/main" id="{52FA2FF8-AFD0-4F70-88A5-2675DCD37BA6}"/>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8" name="TextBox 177">
          <a:extLst>
            <a:ext uri="{FF2B5EF4-FFF2-40B4-BE49-F238E27FC236}">
              <a16:creationId xmlns:a16="http://schemas.microsoft.com/office/drawing/2014/main" id="{9AC41CFC-C5DA-48F3-878A-B4BB0B1A4866}"/>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9" name="TextBox 178">
          <a:extLst>
            <a:ext uri="{FF2B5EF4-FFF2-40B4-BE49-F238E27FC236}">
              <a16:creationId xmlns:a16="http://schemas.microsoft.com/office/drawing/2014/main" id="{83CED5B0-2E44-4AC5-9ADA-C56F8CAB04B7}"/>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0" name="TextBox 179">
          <a:extLst>
            <a:ext uri="{FF2B5EF4-FFF2-40B4-BE49-F238E27FC236}">
              <a16:creationId xmlns:a16="http://schemas.microsoft.com/office/drawing/2014/main" id="{0819B807-A8AA-4C88-9E66-013F13A342B1}"/>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1" name="TextBox 180">
          <a:extLst>
            <a:ext uri="{FF2B5EF4-FFF2-40B4-BE49-F238E27FC236}">
              <a16:creationId xmlns:a16="http://schemas.microsoft.com/office/drawing/2014/main" id="{5368A567-CBB6-4F8B-B39A-EBC1465C9766}"/>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2" name="TextBox 181">
          <a:extLst>
            <a:ext uri="{FF2B5EF4-FFF2-40B4-BE49-F238E27FC236}">
              <a16:creationId xmlns:a16="http://schemas.microsoft.com/office/drawing/2014/main" id="{4B1EFFE5-2B3A-4C73-9214-2989B4B2D0AF}"/>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3" name="TextBox 182">
          <a:extLst>
            <a:ext uri="{FF2B5EF4-FFF2-40B4-BE49-F238E27FC236}">
              <a16:creationId xmlns:a16="http://schemas.microsoft.com/office/drawing/2014/main" id="{18C82281-7D38-43FF-B554-ED3DE7CA19B2}"/>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4" name="TextBox 183">
          <a:extLst>
            <a:ext uri="{FF2B5EF4-FFF2-40B4-BE49-F238E27FC236}">
              <a16:creationId xmlns:a16="http://schemas.microsoft.com/office/drawing/2014/main" id="{4315AB83-9294-431D-B324-3D66B891D697}"/>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5" name="TextBox 184">
          <a:extLst>
            <a:ext uri="{FF2B5EF4-FFF2-40B4-BE49-F238E27FC236}">
              <a16:creationId xmlns:a16="http://schemas.microsoft.com/office/drawing/2014/main" id="{25623F8D-C044-4244-AB00-03996B68B464}"/>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6" name="TextBox 185">
          <a:extLst>
            <a:ext uri="{FF2B5EF4-FFF2-40B4-BE49-F238E27FC236}">
              <a16:creationId xmlns:a16="http://schemas.microsoft.com/office/drawing/2014/main" id="{6CDC61A9-AB7B-400F-BD72-60E6AB8B7D7B}"/>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7" name="TextBox 186">
          <a:extLst>
            <a:ext uri="{FF2B5EF4-FFF2-40B4-BE49-F238E27FC236}">
              <a16:creationId xmlns:a16="http://schemas.microsoft.com/office/drawing/2014/main" id="{3E2C9532-4B82-4C8D-9A7F-20C289F95ACA}"/>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8" name="TextBox 187">
          <a:extLst>
            <a:ext uri="{FF2B5EF4-FFF2-40B4-BE49-F238E27FC236}">
              <a16:creationId xmlns:a16="http://schemas.microsoft.com/office/drawing/2014/main" id="{3B41E1E8-3E29-4119-914E-28D3EBE4AB09}"/>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9" name="TextBox 188">
          <a:extLst>
            <a:ext uri="{FF2B5EF4-FFF2-40B4-BE49-F238E27FC236}">
              <a16:creationId xmlns:a16="http://schemas.microsoft.com/office/drawing/2014/main" id="{8DBF1C07-B17F-47A9-820C-FF200A5B3383}"/>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0" name="TextBox 189">
          <a:extLst>
            <a:ext uri="{FF2B5EF4-FFF2-40B4-BE49-F238E27FC236}">
              <a16:creationId xmlns:a16="http://schemas.microsoft.com/office/drawing/2014/main" id="{780ACC34-984F-41D4-A1D3-DF8E31FAFFD4}"/>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1" name="TextBox 190">
          <a:extLst>
            <a:ext uri="{FF2B5EF4-FFF2-40B4-BE49-F238E27FC236}">
              <a16:creationId xmlns:a16="http://schemas.microsoft.com/office/drawing/2014/main" id="{202106C3-31C3-46CC-9ADC-558834623421}"/>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2" name="TextBox 191">
          <a:extLst>
            <a:ext uri="{FF2B5EF4-FFF2-40B4-BE49-F238E27FC236}">
              <a16:creationId xmlns:a16="http://schemas.microsoft.com/office/drawing/2014/main" id="{D33332B0-B22E-459A-8D2F-DE4FC7670398}"/>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3" name="TextBox 192">
          <a:extLst>
            <a:ext uri="{FF2B5EF4-FFF2-40B4-BE49-F238E27FC236}">
              <a16:creationId xmlns:a16="http://schemas.microsoft.com/office/drawing/2014/main" id="{D14AFE82-4348-4E1B-BAA5-EEA58A1CAAB9}"/>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4" name="TextBox 193">
          <a:extLst>
            <a:ext uri="{FF2B5EF4-FFF2-40B4-BE49-F238E27FC236}">
              <a16:creationId xmlns:a16="http://schemas.microsoft.com/office/drawing/2014/main" id="{15E8D952-CE1B-4AEC-9862-33E4D4DBBA88}"/>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5" name="TextBox 194">
          <a:extLst>
            <a:ext uri="{FF2B5EF4-FFF2-40B4-BE49-F238E27FC236}">
              <a16:creationId xmlns:a16="http://schemas.microsoft.com/office/drawing/2014/main" id="{8BEA7E00-309A-40B9-B15E-F7C502440294}"/>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6" name="TextBox 195">
          <a:extLst>
            <a:ext uri="{FF2B5EF4-FFF2-40B4-BE49-F238E27FC236}">
              <a16:creationId xmlns:a16="http://schemas.microsoft.com/office/drawing/2014/main" id="{EFDFF595-F8D7-4CDE-BA5B-C457E876C38D}"/>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7" name="TextBox 196">
          <a:extLst>
            <a:ext uri="{FF2B5EF4-FFF2-40B4-BE49-F238E27FC236}">
              <a16:creationId xmlns:a16="http://schemas.microsoft.com/office/drawing/2014/main" id="{6887730B-EEBB-4198-B3E0-7E7BF235F09A}"/>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8" name="TextBox 197">
          <a:extLst>
            <a:ext uri="{FF2B5EF4-FFF2-40B4-BE49-F238E27FC236}">
              <a16:creationId xmlns:a16="http://schemas.microsoft.com/office/drawing/2014/main" id="{2F3FF1C7-2638-4E9A-B6A9-ABA71DD536A5}"/>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9" name="TextBox 198">
          <a:extLst>
            <a:ext uri="{FF2B5EF4-FFF2-40B4-BE49-F238E27FC236}">
              <a16:creationId xmlns:a16="http://schemas.microsoft.com/office/drawing/2014/main" id="{C7A1B262-EE73-4A56-8E8B-EC5DFEF6E86F}"/>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0" name="TextBox 199">
          <a:extLst>
            <a:ext uri="{FF2B5EF4-FFF2-40B4-BE49-F238E27FC236}">
              <a16:creationId xmlns:a16="http://schemas.microsoft.com/office/drawing/2014/main" id="{EFB08AAC-B951-4ACB-9B75-252E7E5EA036}"/>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1" name="TextBox 200">
          <a:extLst>
            <a:ext uri="{FF2B5EF4-FFF2-40B4-BE49-F238E27FC236}">
              <a16:creationId xmlns:a16="http://schemas.microsoft.com/office/drawing/2014/main" id="{3C514EBF-11C0-4C29-9337-3F51DD296D0A}"/>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2" name="TextBox 201">
          <a:extLst>
            <a:ext uri="{FF2B5EF4-FFF2-40B4-BE49-F238E27FC236}">
              <a16:creationId xmlns:a16="http://schemas.microsoft.com/office/drawing/2014/main" id="{18E31A06-8746-487E-8A2C-EED15A9DD60A}"/>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3" name="TextBox 202">
          <a:extLst>
            <a:ext uri="{FF2B5EF4-FFF2-40B4-BE49-F238E27FC236}">
              <a16:creationId xmlns:a16="http://schemas.microsoft.com/office/drawing/2014/main" id="{78FE94F3-32F5-4A29-BA5E-B6BD26EAAF2C}"/>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4" name="TextBox 203">
          <a:extLst>
            <a:ext uri="{FF2B5EF4-FFF2-40B4-BE49-F238E27FC236}">
              <a16:creationId xmlns:a16="http://schemas.microsoft.com/office/drawing/2014/main" id="{8AF09FBF-ECE3-4410-8F37-F3233B4A9444}"/>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5" name="TextBox 204">
          <a:extLst>
            <a:ext uri="{FF2B5EF4-FFF2-40B4-BE49-F238E27FC236}">
              <a16:creationId xmlns:a16="http://schemas.microsoft.com/office/drawing/2014/main" id="{9974D1FA-AAC5-49DA-8EB3-95739750E68D}"/>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6" name="TextBox 205">
          <a:extLst>
            <a:ext uri="{FF2B5EF4-FFF2-40B4-BE49-F238E27FC236}">
              <a16:creationId xmlns:a16="http://schemas.microsoft.com/office/drawing/2014/main" id="{E47EE489-73AE-4F23-B8BC-E71FC025B05B}"/>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7" name="TextBox 206">
          <a:extLst>
            <a:ext uri="{FF2B5EF4-FFF2-40B4-BE49-F238E27FC236}">
              <a16:creationId xmlns:a16="http://schemas.microsoft.com/office/drawing/2014/main" id="{01DF5657-2E03-428B-B707-B3E277FE2C42}"/>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8" name="TextBox 207">
          <a:extLst>
            <a:ext uri="{FF2B5EF4-FFF2-40B4-BE49-F238E27FC236}">
              <a16:creationId xmlns:a16="http://schemas.microsoft.com/office/drawing/2014/main" id="{43F641FB-C58A-4CFD-87A0-7525F3AE8DDE}"/>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9" name="TextBox 208">
          <a:extLst>
            <a:ext uri="{FF2B5EF4-FFF2-40B4-BE49-F238E27FC236}">
              <a16:creationId xmlns:a16="http://schemas.microsoft.com/office/drawing/2014/main" id="{31653C8D-1153-45E2-BA5F-EF8856A7C9FF}"/>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0" name="TextBox 209">
          <a:extLst>
            <a:ext uri="{FF2B5EF4-FFF2-40B4-BE49-F238E27FC236}">
              <a16:creationId xmlns:a16="http://schemas.microsoft.com/office/drawing/2014/main" id="{B3F8D0BF-1AF7-4E0B-AD1D-804619786106}"/>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1" name="TextBox 210">
          <a:extLst>
            <a:ext uri="{FF2B5EF4-FFF2-40B4-BE49-F238E27FC236}">
              <a16:creationId xmlns:a16="http://schemas.microsoft.com/office/drawing/2014/main" id="{2297DB72-447E-4630-9280-92161F0FB50B}"/>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2" name="TextBox 211">
          <a:extLst>
            <a:ext uri="{FF2B5EF4-FFF2-40B4-BE49-F238E27FC236}">
              <a16:creationId xmlns:a16="http://schemas.microsoft.com/office/drawing/2014/main" id="{F9B0953C-DB85-45E9-8140-72EC13AAD7FB}"/>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3" name="TextBox 212">
          <a:extLst>
            <a:ext uri="{FF2B5EF4-FFF2-40B4-BE49-F238E27FC236}">
              <a16:creationId xmlns:a16="http://schemas.microsoft.com/office/drawing/2014/main" id="{C056941C-B850-4CDC-A734-D4A94E758364}"/>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4" name="TextBox 213">
          <a:extLst>
            <a:ext uri="{FF2B5EF4-FFF2-40B4-BE49-F238E27FC236}">
              <a16:creationId xmlns:a16="http://schemas.microsoft.com/office/drawing/2014/main" id="{48257F24-9B17-498B-A3E9-78949B0CFC2C}"/>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5" name="TextBox 214">
          <a:extLst>
            <a:ext uri="{FF2B5EF4-FFF2-40B4-BE49-F238E27FC236}">
              <a16:creationId xmlns:a16="http://schemas.microsoft.com/office/drawing/2014/main" id="{24124E72-AA7D-4DCF-A0C6-9332C4ECFF0B}"/>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6" name="TextBox 215">
          <a:extLst>
            <a:ext uri="{FF2B5EF4-FFF2-40B4-BE49-F238E27FC236}">
              <a16:creationId xmlns:a16="http://schemas.microsoft.com/office/drawing/2014/main" id="{03C1725A-B21C-4F2C-82AE-E69765927E98}"/>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7" name="TextBox 216">
          <a:extLst>
            <a:ext uri="{FF2B5EF4-FFF2-40B4-BE49-F238E27FC236}">
              <a16:creationId xmlns:a16="http://schemas.microsoft.com/office/drawing/2014/main" id="{75B8976A-7056-4E5A-BA4B-03F5534EB137}"/>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8" name="TextBox 217">
          <a:extLst>
            <a:ext uri="{FF2B5EF4-FFF2-40B4-BE49-F238E27FC236}">
              <a16:creationId xmlns:a16="http://schemas.microsoft.com/office/drawing/2014/main" id="{F076A3DD-0D4E-418A-A73A-42E42B0AC9F2}"/>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9" name="TextBox 218">
          <a:extLst>
            <a:ext uri="{FF2B5EF4-FFF2-40B4-BE49-F238E27FC236}">
              <a16:creationId xmlns:a16="http://schemas.microsoft.com/office/drawing/2014/main" id="{425876ED-8771-4875-A372-1C7FCE30B852}"/>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20" name="TextBox 219">
          <a:extLst>
            <a:ext uri="{FF2B5EF4-FFF2-40B4-BE49-F238E27FC236}">
              <a16:creationId xmlns:a16="http://schemas.microsoft.com/office/drawing/2014/main" id="{B34F7A54-C19E-4570-8921-EBF0DBEA3A56}"/>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21" name="TextBox 220">
          <a:extLst>
            <a:ext uri="{FF2B5EF4-FFF2-40B4-BE49-F238E27FC236}">
              <a16:creationId xmlns:a16="http://schemas.microsoft.com/office/drawing/2014/main" id="{28742900-63B2-461E-9E34-E7D7FC629271}"/>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22" name="TextBox 221">
          <a:extLst>
            <a:ext uri="{FF2B5EF4-FFF2-40B4-BE49-F238E27FC236}">
              <a16:creationId xmlns:a16="http://schemas.microsoft.com/office/drawing/2014/main" id="{8640F167-6D55-4D1B-AFD7-086F41CDFD69}"/>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23" name="TextBox 222">
          <a:extLst>
            <a:ext uri="{FF2B5EF4-FFF2-40B4-BE49-F238E27FC236}">
              <a16:creationId xmlns:a16="http://schemas.microsoft.com/office/drawing/2014/main" id="{D11D91B4-1506-442B-979E-E31A39E3390D}"/>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24" name="TextBox 223">
          <a:extLst>
            <a:ext uri="{FF2B5EF4-FFF2-40B4-BE49-F238E27FC236}">
              <a16:creationId xmlns:a16="http://schemas.microsoft.com/office/drawing/2014/main" id="{F3D31724-4C66-42EF-95DD-2E80087670A3}"/>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25" name="TextBox 224">
          <a:extLst>
            <a:ext uri="{FF2B5EF4-FFF2-40B4-BE49-F238E27FC236}">
              <a16:creationId xmlns:a16="http://schemas.microsoft.com/office/drawing/2014/main" id="{7A3D3CDC-FC3C-48E4-826D-3F0E78D7345C}"/>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26" name="TextBox 225">
          <a:extLst>
            <a:ext uri="{FF2B5EF4-FFF2-40B4-BE49-F238E27FC236}">
              <a16:creationId xmlns:a16="http://schemas.microsoft.com/office/drawing/2014/main" id="{15A3144C-44BB-47FE-A103-C14C5F4A9786}"/>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27" name="TextBox 226">
          <a:extLst>
            <a:ext uri="{FF2B5EF4-FFF2-40B4-BE49-F238E27FC236}">
              <a16:creationId xmlns:a16="http://schemas.microsoft.com/office/drawing/2014/main" id="{64BBF53C-864D-45F6-8CAD-C85AA3D34219}"/>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28" name="TextBox 227">
          <a:extLst>
            <a:ext uri="{FF2B5EF4-FFF2-40B4-BE49-F238E27FC236}">
              <a16:creationId xmlns:a16="http://schemas.microsoft.com/office/drawing/2014/main" id="{F90B6215-3242-4AFC-9C61-8A3C19A2AACC}"/>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29" name="TextBox 228">
          <a:extLst>
            <a:ext uri="{FF2B5EF4-FFF2-40B4-BE49-F238E27FC236}">
              <a16:creationId xmlns:a16="http://schemas.microsoft.com/office/drawing/2014/main" id="{49002B92-0048-40F5-A23E-6BAF2B4DD286}"/>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30" name="TextBox 229">
          <a:extLst>
            <a:ext uri="{FF2B5EF4-FFF2-40B4-BE49-F238E27FC236}">
              <a16:creationId xmlns:a16="http://schemas.microsoft.com/office/drawing/2014/main" id="{57479B16-1BF3-4939-AB37-EA440536DC2B}"/>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31" name="TextBox 230">
          <a:extLst>
            <a:ext uri="{FF2B5EF4-FFF2-40B4-BE49-F238E27FC236}">
              <a16:creationId xmlns:a16="http://schemas.microsoft.com/office/drawing/2014/main" id="{EEA20F58-408C-4DA5-A0C8-864D90716706}"/>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32" name="TextBox 231">
          <a:extLst>
            <a:ext uri="{FF2B5EF4-FFF2-40B4-BE49-F238E27FC236}">
              <a16:creationId xmlns:a16="http://schemas.microsoft.com/office/drawing/2014/main" id="{7BA9227F-72A1-448C-8FE7-4A38651F1FCF}"/>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33" name="TextBox 232">
          <a:extLst>
            <a:ext uri="{FF2B5EF4-FFF2-40B4-BE49-F238E27FC236}">
              <a16:creationId xmlns:a16="http://schemas.microsoft.com/office/drawing/2014/main" id="{141EBB25-7179-4F44-B01E-A16C7478A6C4}"/>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34" name="TextBox 233">
          <a:extLst>
            <a:ext uri="{FF2B5EF4-FFF2-40B4-BE49-F238E27FC236}">
              <a16:creationId xmlns:a16="http://schemas.microsoft.com/office/drawing/2014/main" id="{F1AC57E4-D2EB-4EA2-918E-13C82A08AD28}"/>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35" name="TextBox 234">
          <a:extLst>
            <a:ext uri="{FF2B5EF4-FFF2-40B4-BE49-F238E27FC236}">
              <a16:creationId xmlns:a16="http://schemas.microsoft.com/office/drawing/2014/main" id="{B42E95A7-7B66-494D-B341-B1DCF72CFD7C}"/>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36" name="TextBox 235">
          <a:extLst>
            <a:ext uri="{FF2B5EF4-FFF2-40B4-BE49-F238E27FC236}">
              <a16:creationId xmlns:a16="http://schemas.microsoft.com/office/drawing/2014/main" id="{5AFA5CEB-F642-435B-A3AB-0F187C0E9254}"/>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37" name="TextBox 236">
          <a:extLst>
            <a:ext uri="{FF2B5EF4-FFF2-40B4-BE49-F238E27FC236}">
              <a16:creationId xmlns:a16="http://schemas.microsoft.com/office/drawing/2014/main" id="{5AEB81C8-1967-4E53-A5BE-D7233AA7DEBD}"/>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38" name="TextBox 237">
          <a:extLst>
            <a:ext uri="{FF2B5EF4-FFF2-40B4-BE49-F238E27FC236}">
              <a16:creationId xmlns:a16="http://schemas.microsoft.com/office/drawing/2014/main" id="{0C05F937-6427-4AB0-BD6A-11608134D6AB}"/>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39" name="TextBox 238">
          <a:extLst>
            <a:ext uri="{FF2B5EF4-FFF2-40B4-BE49-F238E27FC236}">
              <a16:creationId xmlns:a16="http://schemas.microsoft.com/office/drawing/2014/main" id="{F7BF2CD4-2036-4C72-9E7B-27015FC13443}"/>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0" name="TextBox 239">
          <a:extLst>
            <a:ext uri="{FF2B5EF4-FFF2-40B4-BE49-F238E27FC236}">
              <a16:creationId xmlns:a16="http://schemas.microsoft.com/office/drawing/2014/main" id="{FB3B26F0-10AD-4D24-9331-5D0E6405E2D1}"/>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1" name="TextBox 240">
          <a:extLst>
            <a:ext uri="{FF2B5EF4-FFF2-40B4-BE49-F238E27FC236}">
              <a16:creationId xmlns:a16="http://schemas.microsoft.com/office/drawing/2014/main" id="{118581EB-8E81-4A61-BED8-575C89C9E6A5}"/>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2" name="TextBox 241">
          <a:extLst>
            <a:ext uri="{FF2B5EF4-FFF2-40B4-BE49-F238E27FC236}">
              <a16:creationId xmlns:a16="http://schemas.microsoft.com/office/drawing/2014/main" id="{DC927B41-DDE8-49E2-B970-A8F9D18995A1}"/>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3" name="TextBox 242">
          <a:extLst>
            <a:ext uri="{FF2B5EF4-FFF2-40B4-BE49-F238E27FC236}">
              <a16:creationId xmlns:a16="http://schemas.microsoft.com/office/drawing/2014/main" id="{79400B51-7F31-4907-A9EE-AE8BA3D4819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4" name="TextBox 243">
          <a:extLst>
            <a:ext uri="{FF2B5EF4-FFF2-40B4-BE49-F238E27FC236}">
              <a16:creationId xmlns:a16="http://schemas.microsoft.com/office/drawing/2014/main" id="{8663DEAE-010A-4718-873B-0F33DD4ACDD0}"/>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5" name="TextBox 244">
          <a:extLst>
            <a:ext uri="{FF2B5EF4-FFF2-40B4-BE49-F238E27FC236}">
              <a16:creationId xmlns:a16="http://schemas.microsoft.com/office/drawing/2014/main" id="{D740C2C0-2CAA-4712-BE02-0A68620507B5}"/>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6" name="TextBox 245">
          <a:extLst>
            <a:ext uri="{FF2B5EF4-FFF2-40B4-BE49-F238E27FC236}">
              <a16:creationId xmlns:a16="http://schemas.microsoft.com/office/drawing/2014/main" id="{EF57892A-CD10-4116-BEFF-416DD5BAFCA6}"/>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7" name="TextBox 246">
          <a:extLst>
            <a:ext uri="{FF2B5EF4-FFF2-40B4-BE49-F238E27FC236}">
              <a16:creationId xmlns:a16="http://schemas.microsoft.com/office/drawing/2014/main" id="{08C4EC85-368E-4D34-AC2C-FF590EE66BA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8" name="TextBox 247">
          <a:extLst>
            <a:ext uri="{FF2B5EF4-FFF2-40B4-BE49-F238E27FC236}">
              <a16:creationId xmlns:a16="http://schemas.microsoft.com/office/drawing/2014/main" id="{EF6B66F1-E050-4347-8001-7FEF696251F4}"/>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9" name="TextBox 248">
          <a:extLst>
            <a:ext uri="{FF2B5EF4-FFF2-40B4-BE49-F238E27FC236}">
              <a16:creationId xmlns:a16="http://schemas.microsoft.com/office/drawing/2014/main" id="{D26A5B14-C280-48F9-9583-1DC538D88C7A}"/>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0" name="TextBox 249">
          <a:extLst>
            <a:ext uri="{FF2B5EF4-FFF2-40B4-BE49-F238E27FC236}">
              <a16:creationId xmlns:a16="http://schemas.microsoft.com/office/drawing/2014/main" id="{6ACCCF86-01EC-48B4-99DB-D21C247228C5}"/>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1" name="TextBox 250">
          <a:extLst>
            <a:ext uri="{FF2B5EF4-FFF2-40B4-BE49-F238E27FC236}">
              <a16:creationId xmlns:a16="http://schemas.microsoft.com/office/drawing/2014/main" id="{513000C4-1019-40E9-9C46-B6962925F44B}"/>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2" name="TextBox 251">
          <a:extLst>
            <a:ext uri="{FF2B5EF4-FFF2-40B4-BE49-F238E27FC236}">
              <a16:creationId xmlns:a16="http://schemas.microsoft.com/office/drawing/2014/main" id="{E4D73D9E-04B4-4C78-9BED-AFEB9F129F1E}"/>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3" name="TextBox 252">
          <a:extLst>
            <a:ext uri="{FF2B5EF4-FFF2-40B4-BE49-F238E27FC236}">
              <a16:creationId xmlns:a16="http://schemas.microsoft.com/office/drawing/2014/main" id="{9A2DCD24-F01C-4B50-86F9-59FE0119148F}"/>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4" name="TextBox 253">
          <a:extLst>
            <a:ext uri="{FF2B5EF4-FFF2-40B4-BE49-F238E27FC236}">
              <a16:creationId xmlns:a16="http://schemas.microsoft.com/office/drawing/2014/main" id="{6E459742-0C01-48FC-B052-6273F0FF8DE3}"/>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5" name="TextBox 254">
          <a:extLst>
            <a:ext uri="{FF2B5EF4-FFF2-40B4-BE49-F238E27FC236}">
              <a16:creationId xmlns:a16="http://schemas.microsoft.com/office/drawing/2014/main" id="{573466C9-6E68-4441-A8F1-EDD7F02E13A0}"/>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6" name="TextBox 255">
          <a:extLst>
            <a:ext uri="{FF2B5EF4-FFF2-40B4-BE49-F238E27FC236}">
              <a16:creationId xmlns:a16="http://schemas.microsoft.com/office/drawing/2014/main" id="{7E98C902-E5CA-42C5-96CA-F95C6E2D97FF}"/>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7" name="TextBox 256">
          <a:extLst>
            <a:ext uri="{FF2B5EF4-FFF2-40B4-BE49-F238E27FC236}">
              <a16:creationId xmlns:a16="http://schemas.microsoft.com/office/drawing/2014/main" id="{78D35421-EBD1-46B9-A3E2-D28F6C66D7D7}"/>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8" name="TextBox 257">
          <a:extLst>
            <a:ext uri="{FF2B5EF4-FFF2-40B4-BE49-F238E27FC236}">
              <a16:creationId xmlns:a16="http://schemas.microsoft.com/office/drawing/2014/main" id="{6209A723-34F9-41AB-A2E1-013CB94173F8}"/>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9" name="TextBox 258">
          <a:extLst>
            <a:ext uri="{FF2B5EF4-FFF2-40B4-BE49-F238E27FC236}">
              <a16:creationId xmlns:a16="http://schemas.microsoft.com/office/drawing/2014/main" id="{40C711AC-FFFB-48C6-8A16-7542EA304527}"/>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0" name="TextBox 259">
          <a:extLst>
            <a:ext uri="{FF2B5EF4-FFF2-40B4-BE49-F238E27FC236}">
              <a16:creationId xmlns:a16="http://schemas.microsoft.com/office/drawing/2014/main" id="{FAB9718A-79D8-4453-B796-6DCD22E3697A}"/>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1" name="TextBox 260">
          <a:extLst>
            <a:ext uri="{FF2B5EF4-FFF2-40B4-BE49-F238E27FC236}">
              <a16:creationId xmlns:a16="http://schemas.microsoft.com/office/drawing/2014/main" id="{2865EA3C-3F30-47C3-8454-9C3228225EC5}"/>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2" name="TextBox 261">
          <a:extLst>
            <a:ext uri="{FF2B5EF4-FFF2-40B4-BE49-F238E27FC236}">
              <a16:creationId xmlns:a16="http://schemas.microsoft.com/office/drawing/2014/main" id="{FC72BA12-8D2B-4869-B48C-46978ACA2024}"/>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3" name="TextBox 262">
          <a:extLst>
            <a:ext uri="{FF2B5EF4-FFF2-40B4-BE49-F238E27FC236}">
              <a16:creationId xmlns:a16="http://schemas.microsoft.com/office/drawing/2014/main" id="{CC10065C-8F7D-4310-B312-892EB4236658}"/>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4" name="TextBox 263">
          <a:extLst>
            <a:ext uri="{FF2B5EF4-FFF2-40B4-BE49-F238E27FC236}">
              <a16:creationId xmlns:a16="http://schemas.microsoft.com/office/drawing/2014/main" id="{CA1E2E66-4DC7-4C71-8C7E-5B5197607967}"/>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5" name="TextBox 264">
          <a:extLst>
            <a:ext uri="{FF2B5EF4-FFF2-40B4-BE49-F238E27FC236}">
              <a16:creationId xmlns:a16="http://schemas.microsoft.com/office/drawing/2014/main" id="{2D17C95D-82BF-4A21-AAC4-68A37BD08F4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6" name="TextBox 265">
          <a:extLst>
            <a:ext uri="{FF2B5EF4-FFF2-40B4-BE49-F238E27FC236}">
              <a16:creationId xmlns:a16="http://schemas.microsoft.com/office/drawing/2014/main" id="{EF0563D8-9D5B-4356-B41D-016E332FF234}"/>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7" name="TextBox 266">
          <a:extLst>
            <a:ext uri="{FF2B5EF4-FFF2-40B4-BE49-F238E27FC236}">
              <a16:creationId xmlns:a16="http://schemas.microsoft.com/office/drawing/2014/main" id="{7CEC0C00-5724-490F-9E0B-879C36436D09}"/>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8" name="TextBox 267">
          <a:extLst>
            <a:ext uri="{FF2B5EF4-FFF2-40B4-BE49-F238E27FC236}">
              <a16:creationId xmlns:a16="http://schemas.microsoft.com/office/drawing/2014/main" id="{9D8FDAC4-1BD7-4D6F-A8EC-B7CB2DA6295C}"/>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9" name="TextBox 268">
          <a:extLst>
            <a:ext uri="{FF2B5EF4-FFF2-40B4-BE49-F238E27FC236}">
              <a16:creationId xmlns:a16="http://schemas.microsoft.com/office/drawing/2014/main" id="{83E7E5FC-A97F-4510-A2FB-206618AF4B8D}"/>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0" name="TextBox 269">
          <a:extLst>
            <a:ext uri="{FF2B5EF4-FFF2-40B4-BE49-F238E27FC236}">
              <a16:creationId xmlns:a16="http://schemas.microsoft.com/office/drawing/2014/main" id="{7949BAFE-D2E8-40AE-99FD-E6C5BD736CA7}"/>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1" name="TextBox 270">
          <a:extLst>
            <a:ext uri="{FF2B5EF4-FFF2-40B4-BE49-F238E27FC236}">
              <a16:creationId xmlns:a16="http://schemas.microsoft.com/office/drawing/2014/main" id="{617759BD-DFE8-4EB8-980A-C945A82FC41B}"/>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2" name="TextBox 271">
          <a:extLst>
            <a:ext uri="{FF2B5EF4-FFF2-40B4-BE49-F238E27FC236}">
              <a16:creationId xmlns:a16="http://schemas.microsoft.com/office/drawing/2014/main" id="{61D1CA18-3B1C-43B1-A0E3-36BA2680529E}"/>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3" name="TextBox 272">
          <a:extLst>
            <a:ext uri="{FF2B5EF4-FFF2-40B4-BE49-F238E27FC236}">
              <a16:creationId xmlns:a16="http://schemas.microsoft.com/office/drawing/2014/main" id="{72EC2BCB-AC40-41C1-85C8-5D357EA84A3A}"/>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4" name="TextBox 273">
          <a:extLst>
            <a:ext uri="{FF2B5EF4-FFF2-40B4-BE49-F238E27FC236}">
              <a16:creationId xmlns:a16="http://schemas.microsoft.com/office/drawing/2014/main" id="{A3853659-EB27-4FB2-B88F-5AE3F6697C76}"/>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5" name="TextBox 274">
          <a:extLst>
            <a:ext uri="{FF2B5EF4-FFF2-40B4-BE49-F238E27FC236}">
              <a16:creationId xmlns:a16="http://schemas.microsoft.com/office/drawing/2014/main" id="{C85B28F1-8E07-4FDF-8DAA-D92A9BB9A685}"/>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6" name="TextBox 275">
          <a:extLst>
            <a:ext uri="{FF2B5EF4-FFF2-40B4-BE49-F238E27FC236}">
              <a16:creationId xmlns:a16="http://schemas.microsoft.com/office/drawing/2014/main" id="{C5F0D9F7-9AF6-4DB9-9E04-18245DB4AF2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7" name="TextBox 276">
          <a:extLst>
            <a:ext uri="{FF2B5EF4-FFF2-40B4-BE49-F238E27FC236}">
              <a16:creationId xmlns:a16="http://schemas.microsoft.com/office/drawing/2014/main" id="{956EC309-A77E-437B-9F8F-FD2B92F93F89}"/>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8" name="TextBox 277">
          <a:extLst>
            <a:ext uri="{FF2B5EF4-FFF2-40B4-BE49-F238E27FC236}">
              <a16:creationId xmlns:a16="http://schemas.microsoft.com/office/drawing/2014/main" id="{2370CD39-2170-423B-A6CC-3F4EE759136C}"/>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9" name="TextBox 278">
          <a:extLst>
            <a:ext uri="{FF2B5EF4-FFF2-40B4-BE49-F238E27FC236}">
              <a16:creationId xmlns:a16="http://schemas.microsoft.com/office/drawing/2014/main" id="{C8E8B120-327C-4B2F-8250-A31DF3ABA506}"/>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0" name="TextBox 279">
          <a:extLst>
            <a:ext uri="{FF2B5EF4-FFF2-40B4-BE49-F238E27FC236}">
              <a16:creationId xmlns:a16="http://schemas.microsoft.com/office/drawing/2014/main" id="{3D6BF2F2-5703-46FD-AE78-E13CA2836AF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1" name="TextBox 280">
          <a:extLst>
            <a:ext uri="{FF2B5EF4-FFF2-40B4-BE49-F238E27FC236}">
              <a16:creationId xmlns:a16="http://schemas.microsoft.com/office/drawing/2014/main" id="{C97362B6-AF35-4D73-B774-8FF44EDDA40D}"/>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2" name="TextBox 281">
          <a:extLst>
            <a:ext uri="{FF2B5EF4-FFF2-40B4-BE49-F238E27FC236}">
              <a16:creationId xmlns:a16="http://schemas.microsoft.com/office/drawing/2014/main" id="{42A4F248-247A-4CD6-9FC1-E53387D23B45}"/>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3" name="TextBox 282">
          <a:extLst>
            <a:ext uri="{FF2B5EF4-FFF2-40B4-BE49-F238E27FC236}">
              <a16:creationId xmlns:a16="http://schemas.microsoft.com/office/drawing/2014/main" id="{0A7626DD-68C0-42E5-97F6-3796FC8908CB}"/>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4" name="TextBox 283">
          <a:extLst>
            <a:ext uri="{FF2B5EF4-FFF2-40B4-BE49-F238E27FC236}">
              <a16:creationId xmlns:a16="http://schemas.microsoft.com/office/drawing/2014/main" id="{FFA10D2D-A438-4F9C-B0F6-9FFAB412E419}"/>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5" name="TextBox 284">
          <a:extLst>
            <a:ext uri="{FF2B5EF4-FFF2-40B4-BE49-F238E27FC236}">
              <a16:creationId xmlns:a16="http://schemas.microsoft.com/office/drawing/2014/main" id="{1E39C3A9-2BDA-4A37-97F7-3456B56720A9}"/>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6" name="TextBox 285">
          <a:extLst>
            <a:ext uri="{FF2B5EF4-FFF2-40B4-BE49-F238E27FC236}">
              <a16:creationId xmlns:a16="http://schemas.microsoft.com/office/drawing/2014/main" id="{59C082F0-2F4B-4B6D-83C8-6AF8A59E4C69}"/>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7" name="TextBox 286">
          <a:extLst>
            <a:ext uri="{FF2B5EF4-FFF2-40B4-BE49-F238E27FC236}">
              <a16:creationId xmlns:a16="http://schemas.microsoft.com/office/drawing/2014/main" id="{7FDBC6F1-4A7A-4586-852C-552ED79161DF}"/>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8" name="TextBox 287">
          <a:extLst>
            <a:ext uri="{FF2B5EF4-FFF2-40B4-BE49-F238E27FC236}">
              <a16:creationId xmlns:a16="http://schemas.microsoft.com/office/drawing/2014/main" id="{19DD3288-072B-48C4-8896-C470DA13CA7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9" name="TextBox 288">
          <a:extLst>
            <a:ext uri="{FF2B5EF4-FFF2-40B4-BE49-F238E27FC236}">
              <a16:creationId xmlns:a16="http://schemas.microsoft.com/office/drawing/2014/main" id="{F39191F0-DAE7-48BD-A395-9F880727C298}"/>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0" name="TextBox 289">
          <a:extLst>
            <a:ext uri="{FF2B5EF4-FFF2-40B4-BE49-F238E27FC236}">
              <a16:creationId xmlns:a16="http://schemas.microsoft.com/office/drawing/2014/main" id="{97F54BAC-209A-4756-900B-4C5A51D2AE0A}"/>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1" name="TextBox 290">
          <a:extLst>
            <a:ext uri="{FF2B5EF4-FFF2-40B4-BE49-F238E27FC236}">
              <a16:creationId xmlns:a16="http://schemas.microsoft.com/office/drawing/2014/main" id="{91DB7113-0FDB-4A77-A42F-9C406BEF00B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2" name="TextBox 291">
          <a:extLst>
            <a:ext uri="{FF2B5EF4-FFF2-40B4-BE49-F238E27FC236}">
              <a16:creationId xmlns:a16="http://schemas.microsoft.com/office/drawing/2014/main" id="{DE44C934-4E9F-4E50-BAC6-AF7BFA2E9B7B}"/>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3" name="TextBox 292">
          <a:extLst>
            <a:ext uri="{FF2B5EF4-FFF2-40B4-BE49-F238E27FC236}">
              <a16:creationId xmlns:a16="http://schemas.microsoft.com/office/drawing/2014/main" id="{AEC800DF-4105-44B4-A675-5FB4332C6318}"/>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4" name="TextBox 293">
          <a:extLst>
            <a:ext uri="{FF2B5EF4-FFF2-40B4-BE49-F238E27FC236}">
              <a16:creationId xmlns:a16="http://schemas.microsoft.com/office/drawing/2014/main" id="{ECD70B55-DA61-4C0F-8BE0-C9A09B676785}"/>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5" name="TextBox 294">
          <a:extLst>
            <a:ext uri="{FF2B5EF4-FFF2-40B4-BE49-F238E27FC236}">
              <a16:creationId xmlns:a16="http://schemas.microsoft.com/office/drawing/2014/main" id="{6C39C650-54B2-4532-9052-76B778214BCD}"/>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6" name="TextBox 295">
          <a:extLst>
            <a:ext uri="{FF2B5EF4-FFF2-40B4-BE49-F238E27FC236}">
              <a16:creationId xmlns:a16="http://schemas.microsoft.com/office/drawing/2014/main" id="{B534418D-7142-4BE9-AB9D-84F057BE3918}"/>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7" name="TextBox 296">
          <a:extLst>
            <a:ext uri="{FF2B5EF4-FFF2-40B4-BE49-F238E27FC236}">
              <a16:creationId xmlns:a16="http://schemas.microsoft.com/office/drawing/2014/main" id="{ED79AC3E-9775-4668-A9B2-3B6CFC971684}"/>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8" name="TextBox 297">
          <a:extLst>
            <a:ext uri="{FF2B5EF4-FFF2-40B4-BE49-F238E27FC236}">
              <a16:creationId xmlns:a16="http://schemas.microsoft.com/office/drawing/2014/main" id="{BD1B4AA9-9C76-4C35-9AEF-283B36EB4E74}"/>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9" name="TextBox 298">
          <a:extLst>
            <a:ext uri="{FF2B5EF4-FFF2-40B4-BE49-F238E27FC236}">
              <a16:creationId xmlns:a16="http://schemas.microsoft.com/office/drawing/2014/main" id="{D36753A3-DC69-49DC-8A85-F4A7DCF672FF}"/>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300" name="TextBox 299">
          <a:extLst>
            <a:ext uri="{FF2B5EF4-FFF2-40B4-BE49-F238E27FC236}">
              <a16:creationId xmlns:a16="http://schemas.microsoft.com/office/drawing/2014/main" id="{ECCC6E2A-22F4-41CB-A4F4-10D9E5521850}"/>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301" name="TextBox 300">
          <a:extLst>
            <a:ext uri="{FF2B5EF4-FFF2-40B4-BE49-F238E27FC236}">
              <a16:creationId xmlns:a16="http://schemas.microsoft.com/office/drawing/2014/main" id="{E7B71144-C4E7-41D7-8CAF-34D9E8B5355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02" name="TextBox 301">
          <a:extLst>
            <a:ext uri="{FF2B5EF4-FFF2-40B4-BE49-F238E27FC236}">
              <a16:creationId xmlns:a16="http://schemas.microsoft.com/office/drawing/2014/main" id="{C9C2A003-2466-4E00-A65D-F5A32BCEA945}"/>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03" name="TextBox 302">
          <a:extLst>
            <a:ext uri="{FF2B5EF4-FFF2-40B4-BE49-F238E27FC236}">
              <a16:creationId xmlns:a16="http://schemas.microsoft.com/office/drawing/2014/main" id="{67AD64AC-5DA7-4FC8-8902-E096E8FFF633}"/>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04" name="TextBox 303">
          <a:extLst>
            <a:ext uri="{FF2B5EF4-FFF2-40B4-BE49-F238E27FC236}">
              <a16:creationId xmlns:a16="http://schemas.microsoft.com/office/drawing/2014/main" id="{0CC69BCB-A7BF-49F9-A46D-259874A3BF57}"/>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05" name="TextBox 304">
          <a:extLst>
            <a:ext uri="{FF2B5EF4-FFF2-40B4-BE49-F238E27FC236}">
              <a16:creationId xmlns:a16="http://schemas.microsoft.com/office/drawing/2014/main" id="{CB2FCF9F-53B0-444F-9DE8-4C797836D018}"/>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06" name="TextBox 305">
          <a:extLst>
            <a:ext uri="{FF2B5EF4-FFF2-40B4-BE49-F238E27FC236}">
              <a16:creationId xmlns:a16="http://schemas.microsoft.com/office/drawing/2014/main" id="{1D3BBD56-BFE4-4AAC-8C72-FBB42FD28152}"/>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07" name="TextBox 306">
          <a:extLst>
            <a:ext uri="{FF2B5EF4-FFF2-40B4-BE49-F238E27FC236}">
              <a16:creationId xmlns:a16="http://schemas.microsoft.com/office/drawing/2014/main" id="{15A08A2A-F55F-4BE8-B8C0-BF8B66508B92}"/>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08" name="TextBox 307">
          <a:extLst>
            <a:ext uri="{FF2B5EF4-FFF2-40B4-BE49-F238E27FC236}">
              <a16:creationId xmlns:a16="http://schemas.microsoft.com/office/drawing/2014/main" id="{D0F73D87-D4BE-40E8-90EF-BF0BA980F96A}"/>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09" name="TextBox 308">
          <a:extLst>
            <a:ext uri="{FF2B5EF4-FFF2-40B4-BE49-F238E27FC236}">
              <a16:creationId xmlns:a16="http://schemas.microsoft.com/office/drawing/2014/main" id="{4D8B10D5-ADB1-41B9-A85E-811D8672ED23}"/>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10" name="TextBox 309">
          <a:extLst>
            <a:ext uri="{FF2B5EF4-FFF2-40B4-BE49-F238E27FC236}">
              <a16:creationId xmlns:a16="http://schemas.microsoft.com/office/drawing/2014/main" id="{37D9E62B-BC07-4932-8B6C-A6E36FD51B0A}"/>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11" name="TextBox 310">
          <a:extLst>
            <a:ext uri="{FF2B5EF4-FFF2-40B4-BE49-F238E27FC236}">
              <a16:creationId xmlns:a16="http://schemas.microsoft.com/office/drawing/2014/main" id="{4945486F-4EAF-4C16-93FC-69A1B35B9411}"/>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12" name="TextBox 311">
          <a:extLst>
            <a:ext uri="{FF2B5EF4-FFF2-40B4-BE49-F238E27FC236}">
              <a16:creationId xmlns:a16="http://schemas.microsoft.com/office/drawing/2014/main" id="{B120A4BE-4B57-474D-97EE-BC0C7E0D0FCB}"/>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13" name="TextBox 312">
          <a:extLst>
            <a:ext uri="{FF2B5EF4-FFF2-40B4-BE49-F238E27FC236}">
              <a16:creationId xmlns:a16="http://schemas.microsoft.com/office/drawing/2014/main" id="{8BF39D34-36D5-4FC5-81BD-0B5B8EB2C2DE}"/>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14" name="TextBox 313">
          <a:extLst>
            <a:ext uri="{FF2B5EF4-FFF2-40B4-BE49-F238E27FC236}">
              <a16:creationId xmlns:a16="http://schemas.microsoft.com/office/drawing/2014/main" id="{670BE3B9-A360-4AF1-BBEB-5AE44788E662}"/>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15" name="TextBox 314">
          <a:extLst>
            <a:ext uri="{FF2B5EF4-FFF2-40B4-BE49-F238E27FC236}">
              <a16:creationId xmlns:a16="http://schemas.microsoft.com/office/drawing/2014/main" id="{3D027801-C7A9-448A-980E-B1369927DCDE}"/>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16" name="TextBox 315">
          <a:extLst>
            <a:ext uri="{FF2B5EF4-FFF2-40B4-BE49-F238E27FC236}">
              <a16:creationId xmlns:a16="http://schemas.microsoft.com/office/drawing/2014/main" id="{0EAEABDD-3E0C-4311-9D3A-3BCC32752CF0}"/>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7" name="TextBox 316">
          <a:extLst>
            <a:ext uri="{FF2B5EF4-FFF2-40B4-BE49-F238E27FC236}">
              <a16:creationId xmlns:a16="http://schemas.microsoft.com/office/drawing/2014/main" id="{57A824F0-BA7F-4B99-B7E1-D2F96048DEED}"/>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8" name="TextBox 317">
          <a:extLst>
            <a:ext uri="{FF2B5EF4-FFF2-40B4-BE49-F238E27FC236}">
              <a16:creationId xmlns:a16="http://schemas.microsoft.com/office/drawing/2014/main" id="{51CCDA84-138D-45FD-A7F3-3C281716DF1E}"/>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9" name="TextBox 318">
          <a:extLst>
            <a:ext uri="{FF2B5EF4-FFF2-40B4-BE49-F238E27FC236}">
              <a16:creationId xmlns:a16="http://schemas.microsoft.com/office/drawing/2014/main" id="{239346A9-7AE0-4762-ADE1-90130804FCAD}"/>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0" name="TextBox 319">
          <a:extLst>
            <a:ext uri="{FF2B5EF4-FFF2-40B4-BE49-F238E27FC236}">
              <a16:creationId xmlns:a16="http://schemas.microsoft.com/office/drawing/2014/main" id="{9FBE64DC-C50F-4D14-B713-D1F22582C956}"/>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1" name="TextBox 320">
          <a:extLst>
            <a:ext uri="{FF2B5EF4-FFF2-40B4-BE49-F238E27FC236}">
              <a16:creationId xmlns:a16="http://schemas.microsoft.com/office/drawing/2014/main" id="{18FB6E16-BD3A-4810-8128-AD2BC2F097C2}"/>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2" name="TextBox 321">
          <a:extLst>
            <a:ext uri="{FF2B5EF4-FFF2-40B4-BE49-F238E27FC236}">
              <a16:creationId xmlns:a16="http://schemas.microsoft.com/office/drawing/2014/main" id="{52FBE711-9EF6-46D9-B160-D37F8E1797CF}"/>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3" name="TextBox 322">
          <a:extLst>
            <a:ext uri="{FF2B5EF4-FFF2-40B4-BE49-F238E27FC236}">
              <a16:creationId xmlns:a16="http://schemas.microsoft.com/office/drawing/2014/main" id="{74B8238C-0F98-4DBE-AE10-B9AA6A1F2A9D}"/>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4" name="TextBox 323">
          <a:extLst>
            <a:ext uri="{FF2B5EF4-FFF2-40B4-BE49-F238E27FC236}">
              <a16:creationId xmlns:a16="http://schemas.microsoft.com/office/drawing/2014/main" id="{B679E26B-5772-4E72-8CF2-867F7F82CD96}"/>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5" name="TextBox 324">
          <a:extLst>
            <a:ext uri="{FF2B5EF4-FFF2-40B4-BE49-F238E27FC236}">
              <a16:creationId xmlns:a16="http://schemas.microsoft.com/office/drawing/2014/main" id="{4053A812-2234-43C2-8985-85B1070C4B6E}"/>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6" name="TextBox 325">
          <a:extLst>
            <a:ext uri="{FF2B5EF4-FFF2-40B4-BE49-F238E27FC236}">
              <a16:creationId xmlns:a16="http://schemas.microsoft.com/office/drawing/2014/main" id="{30078EF4-1195-47EC-9423-A7296DEE5E25}"/>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7" name="TextBox 326">
          <a:extLst>
            <a:ext uri="{FF2B5EF4-FFF2-40B4-BE49-F238E27FC236}">
              <a16:creationId xmlns:a16="http://schemas.microsoft.com/office/drawing/2014/main" id="{7F523B40-2302-4CB6-8FFA-B426AC5C22BE}"/>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8" name="TextBox 327">
          <a:extLst>
            <a:ext uri="{FF2B5EF4-FFF2-40B4-BE49-F238E27FC236}">
              <a16:creationId xmlns:a16="http://schemas.microsoft.com/office/drawing/2014/main" id="{424F111E-EE48-419B-BA23-56092DF496B9}"/>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9" name="TextBox 328">
          <a:extLst>
            <a:ext uri="{FF2B5EF4-FFF2-40B4-BE49-F238E27FC236}">
              <a16:creationId xmlns:a16="http://schemas.microsoft.com/office/drawing/2014/main" id="{BBBD42FE-960E-4593-B787-362222C5884F}"/>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30" name="TextBox 329">
          <a:extLst>
            <a:ext uri="{FF2B5EF4-FFF2-40B4-BE49-F238E27FC236}">
              <a16:creationId xmlns:a16="http://schemas.microsoft.com/office/drawing/2014/main" id="{934E6633-8745-4160-96D9-D6B8E113B0EC}"/>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31" name="TextBox 330">
          <a:extLst>
            <a:ext uri="{FF2B5EF4-FFF2-40B4-BE49-F238E27FC236}">
              <a16:creationId xmlns:a16="http://schemas.microsoft.com/office/drawing/2014/main" id="{2B5B09B0-6A8E-4CDE-88C8-394B554EBA2D}"/>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2" name="TextBox 331">
          <a:extLst>
            <a:ext uri="{FF2B5EF4-FFF2-40B4-BE49-F238E27FC236}">
              <a16:creationId xmlns:a16="http://schemas.microsoft.com/office/drawing/2014/main" id="{41A4C8C5-5E34-4DBD-A5D8-BD8D922B1334}"/>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3" name="TextBox 332">
          <a:extLst>
            <a:ext uri="{FF2B5EF4-FFF2-40B4-BE49-F238E27FC236}">
              <a16:creationId xmlns:a16="http://schemas.microsoft.com/office/drawing/2014/main" id="{054FE58C-0F40-478E-92E8-72968115918D}"/>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4" name="TextBox 333">
          <a:extLst>
            <a:ext uri="{FF2B5EF4-FFF2-40B4-BE49-F238E27FC236}">
              <a16:creationId xmlns:a16="http://schemas.microsoft.com/office/drawing/2014/main" id="{F7D8667D-94B6-4E13-B1EF-788750159E54}"/>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5" name="TextBox 334">
          <a:extLst>
            <a:ext uri="{FF2B5EF4-FFF2-40B4-BE49-F238E27FC236}">
              <a16:creationId xmlns:a16="http://schemas.microsoft.com/office/drawing/2014/main" id="{C4BC4720-7E25-4C7A-B64C-E05F476396BC}"/>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6" name="TextBox 335">
          <a:extLst>
            <a:ext uri="{FF2B5EF4-FFF2-40B4-BE49-F238E27FC236}">
              <a16:creationId xmlns:a16="http://schemas.microsoft.com/office/drawing/2014/main" id="{DFB5995C-5C0E-4C57-B43D-9C1131F0064D}"/>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7" name="TextBox 336">
          <a:extLst>
            <a:ext uri="{FF2B5EF4-FFF2-40B4-BE49-F238E27FC236}">
              <a16:creationId xmlns:a16="http://schemas.microsoft.com/office/drawing/2014/main" id="{7B2BCF6F-651E-4A2F-AC0D-3AB8660A9131}"/>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8" name="TextBox 337">
          <a:extLst>
            <a:ext uri="{FF2B5EF4-FFF2-40B4-BE49-F238E27FC236}">
              <a16:creationId xmlns:a16="http://schemas.microsoft.com/office/drawing/2014/main" id="{0CCDD550-7796-4362-8DA4-33AD612AF97F}"/>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9" name="TextBox 338">
          <a:extLst>
            <a:ext uri="{FF2B5EF4-FFF2-40B4-BE49-F238E27FC236}">
              <a16:creationId xmlns:a16="http://schemas.microsoft.com/office/drawing/2014/main" id="{E7D1604E-A63D-4D39-BC0A-60EF1FAEE87A}"/>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40" name="TextBox 339">
          <a:extLst>
            <a:ext uri="{FF2B5EF4-FFF2-40B4-BE49-F238E27FC236}">
              <a16:creationId xmlns:a16="http://schemas.microsoft.com/office/drawing/2014/main" id="{63568D4A-6987-40FA-8770-E58E3B5A7970}"/>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41" name="TextBox 340">
          <a:extLst>
            <a:ext uri="{FF2B5EF4-FFF2-40B4-BE49-F238E27FC236}">
              <a16:creationId xmlns:a16="http://schemas.microsoft.com/office/drawing/2014/main" id="{2AF250A1-ABF2-47CC-96C8-FD11A6631B95}"/>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42" name="TextBox 341">
          <a:extLst>
            <a:ext uri="{FF2B5EF4-FFF2-40B4-BE49-F238E27FC236}">
              <a16:creationId xmlns:a16="http://schemas.microsoft.com/office/drawing/2014/main" id="{B2096F78-A997-4C63-85E5-715E0EB4542F}"/>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43" name="TextBox 342">
          <a:extLst>
            <a:ext uri="{FF2B5EF4-FFF2-40B4-BE49-F238E27FC236}">
              <a16:creationId xmlns:a16="http://schemas.microsoft.com/office/drawing/2014/main" id="{4C95FEB1-E264-4D26-888D-10DC20B5F795}"/>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44" name="TextBox 343">
          <a:extLst>
            <a:ext uri="{FF2B5EF4-FFF2-40B4-BE49-F238E27FC236}">
              <a16:creationId xmlns:a16="http://schemas.microsoft.com/office/drawing/2014/main" id="{22A3845E-760F-43C3-9500-19AF38976558}"/>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45" name="TextBox 344">
          <a:extLst>
            <a:ext uri="{FF2B5EF4-FFF2-40B4-BE49-F238E27FC236}">
              <a16:creationId xmlns:a16="http://schemas.microsoft.com/office/drawing/2014/main" id="{2FE3FC34-2230-4B5A-B2BF-9AF2DC50254F}"/>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46" name="TextBox 345">
          <a:extLst>
            <a:ext uri="{FF2B5EF4-FFF2-40B4-BE49-F238E27FC236}">
              <a16:creationId xmlns:a16="http://schemas.microsoft.com/office/drawing/2014/main" id="{7CCB28EC-22EC-48B9-A779-47009A81BE79}"/>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47" name="TextBox 346">
          <a:extLst>
            <a:ext uri="{FF2B5EF4-FFF2-40B4-BE49-F238E27FC236}">
              <a16:creationId xmlns:a16="http://schemas.microsoft.com/office/drawing/2014/main" id="{8AB750AA-9315-4DFA-9F7A-41B0D8AD133E}"/>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48" name="TextBox 347">
          <a:extLst>
            <a:ext uri="{FF2B5EF4-FFF2-40B4-BE49-F238E27FC236}">
              <a16:creationId xmlns:a16="http://schemas.microsoft.com/office/drawing/2014/main" id="{9AB7192C-6B80-4ED4-BD5B-51E4EAC3EC4B}"/>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49" name="TextBox 348">
          <a:extLst>
            <a:ext uri="{FF2B5EF4-FFF2-40B4-BE49-F238E27FC236}">
              <a16:creationId xmlns:a16="http://schemas.microsoft.com/office/drawing/2014/main" id="{FEA15454-F48D-405A-B55D-065EDC4C1A7E}"/>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0" name="TextBox 349">
          <a:extLst>
            <a:ext uri="{FF2B5EF4-FFF2-40B4-BE49-F238E27FC236}">
              <a16:creationId xmlns:a16="http://schemas.microsoft.com/office/drawing/2014/main" id="{883C7418-07A3-45DB-855D-C6CDB916E33A}"/>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1" name="TextBox 350">
          <a:extLst>
            <a:ext uri="{FF2B5EF4-FFF2-40B4-BE49-F238E27FC236}">
              <a16:creationId xmlns:a16="http://schemas.microsoft.com/office/drawing/2014/main" id="{80DC4BED-AC5F-49A7-97F0-F7318E61B6B2}"/>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2" name="TextBox 351">
          <a:extLst>
            <a:ext uri="{FF2B5EF4-FFF2-40B4-BE49-F238E27FC236}">
              <a16:creationId xmlns:a16="http://schemas.microsoft.com/office/drawing/2014/main" id="{3CBA5217-4760-4A9D-97E6-CDD9AD15D223}"/>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3" name="TextBox 352">
          <a:extLst>
            <a:ext uri="{FF2B5EF4-FFF2-40B4-BE49-F238E27FC236}">
              <a16:creationId xmlns:a16="http://schemas.microsoft.com/office/drawing/2014/main" id="{21E64397-3F96-4203-8E5C-17B8B5EDC15E}"/>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4" name="TextBox 353">
          <a:extLst>
            <a:ext uri="{FF2B5EF4-FFF2-40B4-BE49-F238E27FC236}">
              <a16:creationId xmlns:a16="http://schemas.microsoft.com/office/drawing/2014/main" id="{CFAB6C28-489D-495E-91EB-D4F13EEB2BAA}"/>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5" name="TextBox 354">
          <a:extLst>
            <a:ext uri="{FF2B5EF4-FFF2-40B4-BE49-F238E27FC236}">
              <a16:creationId xmlns:a16="http://schemas.microsoft.com/office/drawing/2014/main" id="{EDD12E84-C813-4AFD-8F4F-8DF3B639E426}"/>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6" name="TextBox 355">
          <a:extLst>
            <a:ext uri="{FF2B5EF4-FFF2-40B4-BE49-F238E27FC236}">
              <a16:creationId xmlns:a16="http://schemas.microsoft.com/office/drawing/2014/main" id="{58BC3C6E-2864-439F-9493-54B2D76917C5}"/>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7" name="TextBox 356">
          <a:extLst>
            <a:ext uri="{FF2B5EF4-FFF2-40B4-BE49-F238E27FC236}">
              <a16:creationId xmlns:a16="http://schemas.microsoft.com/office/drawing/2014/main" id="{5192EEBE-B1CA-4CDE-A7B6-EB5C7D1663B2}"/>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8" name="TextBox 357">
          <a:extLst>
            <a:ext uri="{FF2B5EF4-FFF2-40B4-BE49-F238E27FC236}">
              <a16:creationId xmlns:a16="http://schemas.microsoft.com/office/drawing/2014/main" id="{B89870BF-4464-4ACD-95A8-700BEEE6C7F8}"/>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9" name="TextBox 358">
          <a:extLst>
            <a:ext uri="{FF2B5EF4-FFF2-40B4-BE49-F238E27FC236}">
              <a16:creationId xmlns:a16="http://schemas.microsoft.com/office/drawing/2014/main" id="{0BF1D484-80E6-4436-B738-4CC27F73B71C}"/>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60" name="TextBox 359">
          <a:extLst>
            <a:ext uri="{FF2B5EF4-FFF2-40B4-BE49-F238E27FC236}">
              <a16:creationId xmlns:a16="http://schemas.microsoft.com/office/drawing/2014/main" id="{AD16A306-5DBB-4B7A-99F2-D7D28FFE6983}"/>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61" name="TextBox 360">
          <a:extLst>
            <a:ext uri="{FF2B5EF4-FFF2-40B4-BE49-F238E27FC236}">
              <a16:creationId xmlns:a16="http://schemas.microsoft.com/office/drawing/2014/main" id="{2D0CCE64-39C0-4B43-A2E3-800872C80038}"/>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62" name="TextBox 361">
          <a:extLst>
            <a:ext uri="{FF2B5EF4-FFF2-40B4-BE49-F238E27FC236}">
              <a16:creationId xmlns:a16="http://schemas.microsoft.com/office/drawing/2014/main" id="{F416021B-2FF6-4604-AAC2-31F64170BC6A}"/>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63" name="TextBox 362">
          <a:extLst>
            <a:ext uri="{FF2B5EF4-FFF2-40B4-BE49-F238E27FC236}">
              <a16:creationId xmlns:a16="http://schemas.microsoft.com/office/drawing/2014/main" id="{BA345929-49D1-41AB-B737-7A0B4719F0FD}"/>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64" name="TextBox 363">
          <a:extLst>
            <a:ext uri="{FF2B5EF4-FFF2-40B4-BE49-F238E27FC236}">
              <a16:creationId xmlns:a16="http://schemas.microsoft.com/office/drawing/2014/main" id="{739BBA8E-1ED7-43C0-9B05-854C8641CC57}"/>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65" name="TextBox 364">
          <a:extLst>
            <a:ext uri="{FF2B5EF4-FFF2-40B4-BE49-F238E27FC236}">
              <a16:creationId xmlns:a16="http://schemas.microsoft.com/office/drawing/2014/main" id="{4C8AF182-B8D5-470A-9960-42CC056EE66A}"/>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66" name="TextBox 365">
          <a:extLst>
            <a:ext uri="{FF2B5EF4-FFF2-40B4-BE49-F238E27FC236}">
              <a16:creationId xmlns:a16="http://schemas.microsoft.com/office/drawing/2014/main" id="{883B4D55-9611-410A-9EE5-046E9C5CE635}"/>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67" name="TextBox 366">
          <a:extLst>
            <a:ext uri="{FF2B5EF4-FFF2-40B4-BE49-F238E27FC236}">
              <a16:creationId xmlns:a16="http://schemas.microsoft.com/office/drawing/2014/main" id="{CC9A9E0F-29A5-41CB-BEFD-B555A6840FEE}"/>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68" name="TextBox 367">
          <a:extLst>
            <a:ext uri="{FF2B5EF4-FFF2-40B4-BE49-F238E27FC236}">
              <a16:creationId xmlns:a16="http://schemas.microsoft.com/office/drawing/2014/main" id="{E73DDBC7-9953-456E-A897-0C0756B29EF1}"/>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69" name="TextBox 368">
          <a:extLst>
            <a:ext uri="{FF2B5EF4-FFF2-40B4-BE49-F238E27FC236}">
              <a16:creationId xmlns:a16="http://schemas.microsoft.com/office/drawing/2014/main" id="{81D37CF2-5759-4CF6-B58A-BB894CEE618C}"/>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70" name="TextBox 369">
          <a:extLst>
            <a:ext uri="{FF2B5EF4-FFF2-40B4-BE49-F238E27FC236}">
              <a16:creationId xmlns:a16="http://schemas.microsoft.com/office/drawing/2014/main" id="{171789CD-7988-49FA-99AB-4EDE0176FF33}"/>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71" name="TextBox 370">
          <a:extLst>
            <a:ext uri="{FF2B5EF4-FFF2-40B4-BE49-F238E27FC236}">
              <a16:creationId xmlns:a16="http://schemas.microsoft.com/office/drawing/2014/main" id="{98C80EA4-880C-4D63-A2E3-E2C28F19E929}"/>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72" name="TextBox 371">
          <a:extLst>
            <a:ext uri="{FF2B5EF4-FFF2-40B4-BE49-F238E27FC236}">
              <a16:creationId xmlns:a16="http://schemas.microsoft.com/office/drawing/2014/main" id="{F115A22F-1BAD-4DEF-9402-C6CF3A0F0CA6}"/>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73" name="TextBox 372">
          <a:extLst>
            <a:ext uri="{FF2B5EF4-FFF2-40B4-BE49-F238E27FC236}">
              <a16:creationId xmlns:a16="http://schemas.microsoft.com/office/drawing/2014/main" id="{F6A51E6D-4ACF-4712-848F-C2B78E7424B1}"/>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74" name="TextBox 373">
          <a:extLst>
            <a:ext uri="{FF2B5EF4-FFF2-40B4-BE49-F238E27FC236}">
              <a16:creationId xmlns:a16="http://schemas.microsoft.com/office/drawing/2014/main" id="{A33BCB5B-CCFB-47E1-B96A-2A9477082F0E}"/>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75" name="TextBox 374">
          <a:extLst>
            <a:ext uri="{FF2B5EF4-FFF2-40B4-BE49-F238E27FC236}">
              <a16:creationId xmlns:a16="http://schemas.microsoft.com/office/drawing/2014/main" id="{0CAA2B27-80C9-423C-A851-26DD86AD5770}"/>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76" name="TextBox 375">
          <a:extLst>
            <a:ext uri="{FF2B5EF4-FFF2-40B4-BE49-F238E27FC236}">
              <a16:creationId xmlns:a16="http://schemas.microsoft.com/office/drawing/2014/main" id="{77BBBDCE-E5BD-4084-9A37-ACB3ADC4DC05}"/>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77" name="TextBox 376">
          <a:extLst>
            <a:ext uri="{FF2B5EF4-FFF2-40B4-BE49-F238E27FC236}">
              <a16:creationId xmlns:a16="http://schemas.microsoft.com/office/drawing/2014/main" id="{98CF7497-7211-486F-AE6A-ACDDA4DF66F2}"/>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78" name="TextBox 377">
          <a:extLst>
            <a:ext uri="{FF2B5EF4-FFF2-40B4-BE49-F238E27FC236}">
              <a16:creationId xmlns:a16="http://schemas.microsoft.com/office/drawing/2014/main" id="{C3036FC4-A299-4C23-A9FB-453C328980D9}"/>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79" name="TextBox 378">
          <a:extLst>
            <a:ext uri="{FF2B5EF4-FFF2-40B4-BE49-F238E27FC236}">
              <a16:creationId xmlns:a16="http://schemas.microsoft.com/office/drawing/2014/main" id="{B578A104-D000-431B-9DC4-702678DECA05}"/>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0" name="TextBox 379">
          <a:extLst>
            <a:ext uri="{FF2B5EF4-FFF2-40B4-BE49-F238E27FC236}">
              <a16:creationId xmlns:a16="http://schemas.microsoft.com/office/drawing/2014/main" id="{3D13C39D-5817-4484-AA09-4C3EBD4CEF14}"/>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1" name="TextBox 380">
          <a:extLst>
            <a:ext uri="{FF2B5EF4-FFF2-40B4-BE49-F238E27FC236}">
              <a16:creationId xmlns:a16="http://schemas.microsoft.com/office/drawing/2014/main" id="{53F663DF-B443-41BD-80CD-481AA1F1A685}"/>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2" name="TextBox 381">
          <a:extLst>
            <a:ext uri="{FF2B5EF4-FFF2-40B4-BE49-F238E27FC236}">
              <a16:creationId xmlns:a16="http://schemas.microsoft.com/office/drawing/2014/main" id="{D3D09A8C-E47C-4EDC-99CC-C0C6827FADCE}"/>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3" name="TextBox 382">
          <a:extLst>
            <a:ext uri="{FF2B5EF4-FFF2-40B4-BE49-F238E27FC236}">
              <a16:creationId xmlns:a16="http://schemas.microsoft.com/office/drawing/2014/main" id="{40B41455-356C-4D4A-B875-1063511C158A}"/>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4" name="TextBox 383">
          <a:extLst>
            <a:ext uri="{FF2B5EF4-FFF2-40B4-BE49-F238E27FC236}">
              <a16:creationId xmlns:a16="http://schemas.microsoft.com/office/drawing/2014/main" id="{D951E5F3-22EE-4E84-8DAB-473840E6FC94}"/>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5" name="TextBox 384">
          <a:extLst>
            <a:ext uri="{FF2B5EF4-FFF2-40B4-BE49-F238E27FC236}">
              <a16:creationId xmlns:a16="http://schemas.microsoft.com/office/drawing/2014/main" id="{66D8F5A8-2B0B-482D-8725-F68C0B479479}"/>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6" name="TextBox 385">
          <a:extLst>
            <a:ext uri="{FF2B5EF4-FFF2-40B4-BE49-F238E27FC236}">
              <a16:creationId xmlns:a16="http://schemas.microsoft.com/office/drawing/2014/main" id="{B41546CC-6F09-4F52-82E7-86176442278E}"/>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7" name="TextBox 386">
          <a:extLst>
            <a:ext uri="{FF2B5EF4-FFF2-40B4-BE49-F238E27FC236}">
              <a16:creationId xmlns:a16="http://schemas.microsoft.com/office/drawing/2014/main" id="{8F169156-66D1-40FF-8CA9-C05A35B7D743}"/>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8" name="TextBox 387">
          <a:extLst>
            <a:ext uri="{FF2B5EF4-FFF2-40B4-BE49-F238E27FC236}">
              <a16:creationId xmlns:a16="http://schemas.microsoft.com/office/drawing/2014/main" id="{18768BE5-4366-4193-B54F-0BB48F809EE7}"/>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9" name="TextBox 388">
          <a:extLst>
            <a:ext uri="{FF2B5EF4-FFF2-40B4-BE49-F238E27FC236}">
              <a16:creationId xmlns:a16="http://schemas.microsoft.com/office/drawing/2014/main" id="{D33883C7-3ACC-4BA1-B8DF-13F3D8BBF432}"/>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90" name="TextBox 389">
          <a:extLst>
            <a:ext uri="{FF2B5EF4-FFF2-40B4-BE49-F238E27FC236}">
              <a16:creationId xmlns:a16="http://schemas.microsoft.com/office/drawing/2014/main" id="{566E9C43-AA18-4A45-AEE9-E7446D63AE4A}"/>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91" name="TextBox 390">
          <a:extLst>
            <a:ext uri="{FF2B5EF4-FFF2-40B4-BE49-F238E27FC236}">
              <a16:creationId xmlns:a16="http://schemas.microsoft.com/office/drawing/2014/main" id="{6B789192-F152-412F-A33D-5B92823E6513}"/>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7.0.5\hse\Users\ashwi_000\Downloads\Abbas\Reports\All%20Report\128%20Weekly%20Report%20(03-05-2014%20to%2009-05-2014)\Daily%20updation\WEEKLY"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pttpecurves/3788BASE%203.xls" TargetMode="External"/><Relationship Id="rId1" Type="http://schemas.openxmlformats.org/officeDocument/2006/relationships/externalLinkPath" Target="/pttpecurves/3788BASE%20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y%20Documents/MANHOUR%20EST_9011.xls" TargetMode="External"/><Relationship Id="rId1" Type="http://schemas.openxmlformats.org/officeDocument/2006/relationships/externalLinkPath" Target="/My%20Documents/MANHOUR%20EST_9011.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ERO%20HOSPITAL%20COMPLEX%20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HONDA%20SKP.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mofarrehmarzo-my.sharepoint.com/Users/KENAN/Downloads/Users/User/Desktop/Documents%20and%20Settings/Administrator/My%20Documents/Castillo%20Grand/Castillo%20Grand.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Documents%20and%20Settings/Administrator/My%20Documents/Castillo%20Grand/Castillo%20Grand.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akdesign\production\hosam\038\2000\2049%20Generator%20Bldg%20at%20Batha%20Borders\BANK4\Enquiries\BANK\SUPPLIER.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mofarrehmarzo-my.sharepoint.com/Users/KENAN/Downloads/Documents%20and%20Settings/chathura/My%20Documents/Palm%20District%20Cooling%20Documents/BOQ/TOWER/ITP38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jasarapmc-my.sharepoint.com/Users/KENAN/Downloads/Documents%20and%20Settings/chathura/My%20Documents/Palm%20District%20Cooling%20Documents/BOQ/TOWER/ITP38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pmoportal01/aammdon/Petro%20Quay/prg/03Sep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jasarapmc-my.sharepoint.com/Users/KENAN/Downloads/Liverpool/March%20completion%20-%20version%2031120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ubai\Documents%20and%20Settings\rmarque2\My%20Documents\Mail\OL%20Temp%20Attachments\Tracking_Registers.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rgent%20Works%20for%20KASC-IFC_09Mar13.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Contemp%20gardens\working\Documents%20and%20Settings\Ian%20Tarry\My%20Documents\Copy%20of%20office%20files\0807_136%20-%20HP%20Boavista\Estudo%20Economico\0807_136%20HP%20Cost%20Plans%20-%20BOAVISTA%20(version%20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sajed1lt603\shared\Users\antivolaa\Desktop\AECOM\WER-2%2520PROJECTS\UPS\Al%2520Rabwah\take-off\stormwater%2520network\AL%2520RABWAH-Stormwater-raw.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sajed1lt603\shared\Users\antivolaa\Desktop\AECOM\WER-2%20PROJECTS\UPS\Al%20Rabwah\take-off\stormwater%20network\AL%20RABWAH-Stormwater-raw.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sers/cordovaa/Desktop/Al%20Khumra%20Earthwork%2090%25sample.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ajed1lt603\shared\walter\IFB%2520earthwork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ajed1lt603\shared\walter\IFB%20earthwork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Users/colin.bateman/AppData/Local/Microsoft/Windows/Temporary%20Internet%20Files/Content.Outlook/0PY0B5X1/PML%20~%20PRICE%20BOOK%201Q07%20~%20DRAFT%20version%20(Autosaved).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T:\Users\colin.bateman\AppData\Local\Microsoft\Windows\Temporary%20Internet%20Files\Content.Outlook\0PY0B5X1\PML%20~%20PRICE%20BOOK%201Q07%20~%20DRAFT%20version%20(Autosaved).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giaquatech-my.sharepoint.com/Users/HP/Downloads/DLA%20Standard%20Cost%20Report1"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Muralidhara\SHARED%20FOLDER\SHARED%20FOLDER\AUG%20-%202005\INHOUSE\Aug%2005-SOBHA%20Rose-%20P%20Q%20S%20Revised%20(26.09.05.xls"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Documents%20and%20Settings/dearden-j/My%20Documents/New%20CurvesAb.xls" TargetMode="External"/><Relationship Id="rId1" Type="http://schemas.openxmlformats.org/officeDocument/2006/relationships/externalLinkPath" Target="/Documents%20and%20Settings/dearden-j/My%20Documents/New%20CurvesAb.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W2kmnlfs\project\2001PROJ\P01019%2520The%2520Manansala%2520Tower\D.%2520ESTIMATING%2520&amp;%2520PRE%2520CONTRACT\1.%2520Estimates%2520and%2520Cost%2520Plans\2.%2520Cost%2520Plans\CP7R\CP7R.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W2kmnlfs\project\2001PROJ\P01019%20The%20Manansala%20Tower\D.%20ESTIMATING%20&amp;%20PRE%20CONTRACT\1.%20Estimates%20and%20Cost%20Plans\2.%20Cost%20Plans\CP7R\CP7R.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Server\d\PROJECTS\8820-ADCO\PROJECTS\8203\PROJECTS\PJ8036\PLANNING\WKRPT\June4\4June-Pro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jasarapmc-my.sharepoint.com/Users/KENAN/Downloads/Users/antivolaa/AppData/Local/Microsoft/Windows/Temporary%20Internet%20Files/Content.Outlook/L4I19CCN/HHR%20template.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jasarapmc-my.sharepoint.com/Aslan/Documents%20and%20Settings/rrutter/Local%20Settings/Temporary%20Internet%20Files/OLK101/PSR%20Project%20Status%20Report%20-%20British%20Waterways%2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worleyparsons-my.sharepoint.com/Aslan/Documents%20and%20Settings/rrutter/Local%20Settings/Temporary%20Internet%20Files/OLK101/PSR%20Project%20Status%20Report%20-%20British%20Waterways%20(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jasarapmc-my.sharepoint.com/Users/KENAN/Downloads/IFB%20Al%20Khumra/1.%20PACKAGE%2010/K9b%20Centreline%20Details.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T://GC%202004/H04%20110%20SRE%20GEML%20Updated%20Eng/Estimate%20-%20Platform%20E&amp;M.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GC%202004\H04%20110%20SRE%20GEML%20Updated%20Eng\Estimate%20-%20Platform%20E&amp;M.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Users/ibrahimm3/Desktop/Rates%20using%20C5%20CCCC/MH-CB%20Analysis%20CIP-PH2%20Rev02-C5_CCCC.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A:\MTHCONSO\SBA\1999\STC-REV.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T://CIN%202009/H09%20136%20-%20Liverpool%20Street/03%20Estimates/LST%20Price%20Book%201Q07/~PRICE%20BOOK%201Q07.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T:\CIN%202009\H09%20136%20-%20Liverpool%20Street\03%20Estimates\LST%20Price%20Book%201Q07\~PRICE%20BOOK%201Q07.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flower1\Shared%2520Folder\Documents%2520and%2520Settings\kurian\Local%2520Settings\Temp\Labor%2520bills%252019.08.06.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Mayflower1\Shared%20Folder\Documents%20and%20Settings\kurian\Local%20Settings\Temp\Labor%20bills%2019.08.06.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SHINTS\&#44277;&#50976;\Qatar%20Data\Task%20Force\overall\report\weekly\weekly_report_(no_7).xls" TargetMode="External"/></Relationships>
</file>

<file path=xl/externalLinks/_rels/externalLink43.xml.rels><?xml version="1.0" encoding="UTF-8" standalone="yes"?>
<Relationships xmlns="http://schemas.openxmlformats.org/package/2006/relationships"><Relationship Id="rId2" Type="http://schemas.openxmlformats.org/officeDocument/2006/relationships/externalLinkPath" Target="../../../9008/Progress/9008.xls" TargetMode="External"/><Relationship Id="rId1" Type="http://schemas.openxmlformats.org/officeDocument/2006/relationships/externalLinkPath" Target="/9008/Progress/9008.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jasarapmc-my.sharepoint.com/Users/KENAN/Downloads/Users/cordovaa/Documents/HHR%20Culvert%20Outlet/IFB_28%20Feb%202013/HHR%20NP4&amp;NP5_IFB/NP4&amp;NP5-IFB.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811B9A52\Estimate%2520-%2520%2520Pudding%2520Mill%2520Lane%2520Portal%2520(including%2520pricing).xls" TargetMode="External"/></Relationships>
</file>

<file path=xl/externalLinks/_rels/externalLink46.xml.rels><?xml version="1.0" encoding="UTF-8" standalone="yes"?>
<Relationships xmlns="http://schemas.openxmlformats.org/package/2006/relationships"><Relationship Id="rId2" Type="http://schemas.microsoft.com/office/2019/04/relationships/externalLinkLongPath" Target="file:///\\Gclpdc\Company\GC%202002\H02.202%20CrossRail%201%20Safeguarded%20Route%20Call%20Off%20(Motts)\Estimate%20Update%20-%20Pudding%20Mill%20Lane%20-%20Mar%202004\Revised%20Estimate\Running%20Tunnels,%20shafts%20etc\Estimate%20-%20%20Pudding%20Mill%20Lane%20Portal%20(including%20pricing).xls?811B9A52" TargetMode="External"/><Relationship Id="rId1" Type="http://schemas.openxmlformats.org/officeDocument/2006/relationships/externalLinkPath" Target="file:///\\811B9A52\Estimate%20-%20%20Pudding%20Mill%20Lane%20Portal%20(including%20pricing).xls" TargetMode="External"/></Relationships>
</file>

<file path=xl/externalLinks/_rels/externalLink47.xml.rels><?xml version="1.0" encoding="UTF-8" standalone="yes"?>
<Relationships xmlns="http://schemas.openxmlformats.org/package/2006/relationships"><Relationship Id="rId2" Type="http://schemas.openxmlformats.org/officeDocument/2006/relationships/externalLinkPath" Target="../../../DOCUME~1/SALIMD~1/LOCALS~1/Temp/notesFE0FC0/Monthly_Project_Cost_Rpt_(RWS)_-_feb_2008.xls" TargetMode="External"/><Relationship Id="rId1" Type="http://schemas.openxmlformats.org/officeDocument/2006/relationships/externalLinkPath" Target="/DOCUME~1/SALIMD~1/LOCALS~1/Temp/notesFE0FC0/Monthly_Project_Cost_Rpt_(RWS)_-_feb_2008.xls" TargetMode="External"/></Relationships>
</file>

<file path=xl/externalLinks/_rels/externalLink48.xml.rels><?xml version="1.0" encoding="UTF-8" standalone="yes"?>
<Relationships xmlns="http://schemas.openxmlformats.org/package/2006/relationships"><Relationship Id="rId2" Type="http://schemas.openxmlformats.org/officeDocument/2006/relationships/externalLinkPath" Target="../../../9008/Progress/RRCURVE.xls" TargetMode="External"/><Relationship Id="rId1" Type="http://schemas.openxmlformats.org/officeDocument/2006/relationships/externalLinkPath" Target="/9008/Progress/RRCURVE.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D://My%20Documents/Kingdom-Centre-Backup/KC-A-HAIBACKUP/MonthlyPayments/Valuations/B-226-4%20Bill%2003%20Struct.%20to%20Level%20%20%20179%20-%20Civil.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My%20Documents\Kingdom-Centre-Backup\KC-A-HAIBACKUP\MonthlyPayments\Valuations\B-226-4%20Bill%2003%20Struct.%20to%20Level%20%20+179%20-%20Civil.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dubai\Documents%2520and%2520Settings\rmarque2\My%2520Documents\Mail\OL%2520Temp%2520Attachments\Tracking_Registers.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T://Documents%20and%20Settings/malcolmn/Desktop/SURFACE%20WORKS%20S-E/CUSTOM%20HOUSE/Estimate%20-%20Custom%20House%20Station%20v3.0%20(Jan'07%20IRDR).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Estimate%20-%20Custom%20House%20Station%20v3.0%20(Jan'07%20IRDR).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Neutron\hv_c_str\USER\ZAHEER\PileDes.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worleyparsons-my.sharepoint.com/Users/Dr.%20Romel/Desktop/MODON%20Reporting%20Docs%202020/Modon%20WPR/10%20Photos%2013102020/JDH4-02-005_WPR_13102020.xlsx"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T://Documents%20and%20Settings/malcolmn/Desktop/SURFACE%20WORKS%20S-E/CUSTOM%20HOUSE/Book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Book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npoepc0705sevel\SEVVEL\prelimianiries\Preliminaries%252027-6-06.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npoepc0705sevel\SEVVEL\prelimianiries\Preliminaries%2027-6-06.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Muralidhara\SHARED%2520FOLDER\SHARED%2520FOLDER\AUG%2520-%25202005\INHOUSE\Aug%252005-SOBHA%2520Rose-%2520P%2520Q%2520S%2520Revised%2520(26.09.05.xls" TargetMode="External"/></Relationships>
</file>

<file path=xl/externalLinks/_rels/externalLink61.xml.rels><?xml version="1.0" encoding="UTF-8" standalone="yes"?>
<Relationships xmlns="http://schemas.openxmlformats.org/package/2006/relationships"><Relationship Id="rId2" Type="http://schemas.openxmlformats.org/officeDocument/2006/relationships/externalLinkPath" Target="file:///C:\Users\HeshamTarek\Downloads\Industrial%20City%20Weekly%20Report%20(Updated%207,%20Jan%202025).xlsx" TargetMode="External"/><Relationship Id="rId1" Type="http://schemas.openxmlformats.org/officeDocument/2006/relationships/externalLinkPath" Target="file:///C:\Users\HeshamTarek\Downloads\Industrial%20City%20Weekly%20Report%20(Updated%207,%20Jan%202025).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modn%20propject\modn%20project\update%2002-09-2025\15%20file\New%20folder\00.MAD1-05-010-ASA-WPR-026-02-09-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WERPOINT REFORMATED"/>
      <sheetName val="KPI Report"/>
      <sheetName val="BASE"/>
      <sheetName val="S-curves"/>
      <sheetName val="OWNERS S-curves"/>
      <sheetName val="Department Histograms"/>
      <sheetName val="Department S-curves"/>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OWERPOINT REFORMATED"/>
      <sheetName val="KPI Report"/>
      <sheetName val="BASE"/>
      <sheetName val="S-curves"/>
      <sheetName val="OWNERS S-curves"/>
      <sheetName val="Department Histograms"/>
      <sheetName val="Department S-curve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9011_ASS1"/>
      <sheetName val="9011 EXPAT_MANP"/>
      <sheetName val="9008_ASS2"/>
      <sheetName val="MANPOWER"/>
      <sheetName val="CONS_AGR"/>
      <sheetName val="9009_AC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SUM"/>
      <sheetName val="CIVIL"/>
      <sheetName val="Ext. PLUMB"/>
      <sheetName val="R.A"/>
      <sheetName val="MAT-R"/>
      <sheetName val="Results (2)"/>
    </sheetNames>
    <sheetDataSet>
      <sheetData sheetId="0"/>
      <sheetData sheetId="1"/>
      <sheetData sheetId="2"/>
      <sheetData sheetId="3"/>
      <sheetData sheetId="4"/>
      <sheetData sheetId="5"/>
      <sheetData sheetId="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SHOPLIST"/>
      <sheetName val="#REF"/>
      <sheetName val="StattCo yCharges"/>
      <sheetName val="GFA_HQ_Building"/>
      <sheetName val="GFA_Conference"/>
      <sheetName val="Su}}ary"/>
      <sheetName val="BQ"/>
      <sheetName val="BQ External"/>
      <sheetName val="Notes"/>
      <sheetName val="icmal"/>
      <sheetName val="Basis"/>
      <sheetName val="TAS"/>
      <sheetName val="SubmitCal"/>
      <sheetName val="Penthouse Apartment"/>
      <sheetName val="LABOUR HISTOGRAM"/>
      <sheetName val="D-623D"/>
      <sheetName val="Cash2"/>
      <sheetName val="Z"/>
      <sheetName val="Raw Data"/>
      <sheetName val="Graph Data (DO NOT PRINT)"/>
      <sheetName val="Option"/>
      <sheetName val="Chiet tinh dz22"/>
      <sheetName val="Chiet tinh dz35"/>
      <sheetName val="_______"/>
      <sheetName val="核算项目余额表"/>
      <sheetName val="Criteria"/>
      <sheetName val="Assumptions"/>
      <sheetName val="@risk rents and incentives"/>
      <sheetName val="Car park lease"/>
      <sheetName val="Net rent analysis"/>
      <sheetName val="Poz-1 "/>
      <sheetName val="차액보증"/>
      <sheetName val="1"/>
      <sheetName val="CT Thang Mo"/>
      <sheetName val="CASHFLOWS"/>
      <sheetName val="Lab Cum Hist"/>
      <sheetName val="BQ_External"/>
      <sheetName val="Bill_1"/>
      <sheetName val="Bill_2"/>
      <sheetName val="Bill_3"/>
      <sheetName val="Bill_4"/>
      <sheetName val="Bill_5"/>
      <sheetName val="Bill_6"/>
      <sheetName val="Bill_7"/>
      <sheetName val="Projet, methodes &amp; couts"/>
      <sheetName val="Macro1"/>
      <sheetName val="Planning"/>
      <sheetName val="TAHRIR"/>
      <sheetName val="Bases"/>
      <sheetName val="Risques majeurs &amp; Frais Ind."/>
      <sheetName val="Bouclage"/>
      <sheetName val="AREG_05"/>
      <sheetName val="ancillary"/>
      <sheetName val="改加胶玻璃、室外栏杆"/>
      <sheetName val="BOQ"/>
      <sheetName val="Bill No. 2"/>
      <sheetName val="budget summary (2)"/>
      <sheetName val="Budget Analysis Summary"/>
      <sheetName val="SPT vs PHI"/>
      <sheetName val="LEVEL SHEET"/>
      <sheetName val="Body Sheet"/>
      <sheetName val="1.0 Executive Summary"/>
      <sheetName val="Sheet2"/>
      <sheetName val="CT  PL"/>
      <sheetName val=""/>
      <sheetName val="HQ-TO"/>
      <sheetName val="LABOUR_HISTOGRAM"/>
      <sheetName val="JAS"/>
      <sheetName val="List"/>
      <sheetName val="FOL - Bar"/>
      <sheetName val="Sheet1"/>
      <sheetName val="Data"/>
      <sheetName val="Tender Summary"/>
      <sheetName val="Insurance Ext"/>
      <sheetName val="Prelims"/>
      <sheetName val="企业表一"/>
      <sheetName val="M-5C"/>
      <sheetName val="M-5A"/>
      <sheetName val="intr stool brkup"/>
      <sheetName val="Bill 2"/>
      <sheetName val="Customize Your Invoice"/>
      <sheetName val="B"/>
      <sheetName val="HVAC BoQ"/>
      <sheetName val="PriceSummary"/>
      <sheetName val="COC"/>
      <sheetName val="SAP"/>
      <sheetName val="Top sheet"/>
      <sheetName val="ANNEXURE-A"/>
      <sheetName val="GFA_HQ_Building1"/>
      <sheetName val="Budget"/>
      <sheetName val="GFA_Conference1"/>
      <sheetName val="StattCo_yCharges"/>
      <sheetName val="BQ_External1"/>
      <sheetName val="Penthouse_Apartment"/>
      <sheetName val="LABOUR_HISTOGRAM1"/>
      <sheetName val="Lab_Cum_Hist"/>
      <sheetName val="Raw_Data"/>
      <sheetName val="Chiet_tinh_dz22"/>
      <sheetName val="Chiet_tinh_dz35"/>
      <sheetName val="CT_Thang_Mo"/>
      <sheetName val="@risk_rents_and_incentives"/>
      <sheetName val="Car_park_lease"/>
      <sheetName val="Net_rent_analysis"/>
      <sheetName val="Poz-1_"/>
      <sheetName val="Bill_No__2"/>
      <sheetName val="LEVEL_SHEET"/>
      <sheetName val="Graph_Data_(DO_NOT_PRINT)"/>
      <sheetName val="Tender_Summary"/>
      <sheetName val="Insurance_Ext"/>
      <sheetName val="FOL_-_Bar"/>
      <sheetName val="SPT_vs_PHI"/>
      <sheetName val="ConferenceCentre_x0000_옰ʒ䄂ʒ鵠ʐ䄂ʒ閐̐䄂ʒ蕈̐"/>
      <sheetName val="Rate analysis"/>
      <sheetName val="Ap A"/>
      <sheetName val="Projet,_methodes_&amp;_couts"/>
      <sheetName val="Risques_majeurs_&amp;_Frais_Ind_"/>
      <sheetName val="budget_summary_(2)"/>
      <sheetName val="Budget_Analysis_Summary"/>
      <sheetName val="CT__PL"/>
      <sheetName val="MTP"/>
      <sheetName val="POWER"/>
      <sheetName val="PROJECT BRIEF"/>
      <sheetName val="C (3)"/>
      <sheetName val="Geneí¬_x0008_i_x0000__x0000__x0014__x0000_0."/>
      <sheetName val="70_x0000_,/0_x0000_s«_x0008_i_x0000_Æø_x0003_í¬_x0008_i_x0000_"/>
      <sheetName val="DATAS"/>
      <sheetName val="Currencies"/>
      <sheetName val="기계내역서"/>
      <sheetName val="2 Div 14 "/>
      <sheetName val="Sheet3"/>
      <sheetName val="Bill 1"/>
      <sheetName val="Bill 3"/>
      <sheetName val="Bill 4"/>
      <sheetName val="Bill 5"/>
      <sheetName val="Bill 6"/>
      <sheetName val="Bill 7"/>
      <sheetName val="SHOPLIST.xls"/>
      <sheetName val="Inputs"/>
      <sheetName val="Customize_Your_Invoice"/>
      <sheetName val="HVAC_BoQ"/>
      <sheetName val="Dubai golf"/>
      <sheetName val="concrete"/>
      <sheetName val="beam-reinft-IIInd floor"/>
      <sheetName val="Wall"/>
      <sheetName val="beam-reinft-machine rm"/>
      <sheetName val="girder"/>
      <sheetName val="Rocker"/>
      <sheetName val="98Price"/>
      <sheetName val="_x0000__x0000__x0000__x0000__x0000__x0000__x0000__x0000_"/>
      <sheetName val="POWER ASSUMPTIONS"/>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GFA_HQ_Building2"/>
      <sheetName val="GFA_Conference2"/>
      <sheetName val="StattCo_yCharges1"/>
      <sheetName val="BQ_External2"/>
      <sheetName val="Penthouse_Apartment1"/>
      <sheetName val="LABOUR_HISTOGRAM2"/>
      <sheetName val="Chiet_tinh_dz221"/>
      <sheetName val="Chiet_tinh_dz351"/>
      <sheetName val="CT_Thang_Mo1"/>
      <sheetName val="Raw_Data1"/>
      <sheetName val="@risk_rents_and_incentives1"/>
      <sheetName val="Car_park_lease1"/>
      <sheetName val="Net_rent_analysis1"/>
      <sheetName val="Poz-1_1"/>
      <sheetName val="Lab_Cum_Hist1"/>
      <sheetName val="Graph_Data_(DO_NOT_PRINT)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Top_sheet"/>
      <sheetName val="intr_stool_brkup"/>
      <sheetName val="Rate_analysis"/>
      <sheetName val="ACT_SPS"/>
      <sheetName val="SPSF"/>
      <sheetName val="Invoice Summary"/>
      <sheetName val="공종별_집계금액"/>
      <sheetName val="CERTIFICATE"/>
      <sheetName val="마산월령동골조물량변경"/>
      <sheetName val="Ra  stair"/>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Geneí¬_x0008_i"/>
      <sheetName val="70"/>
      <sheetName val="Civil Boq"/>
      <sheetName val="sal"/>
      <sheetName val="WITHOUT C&amp;I PROFIT (3)"/>
      <sheetName val="CODE"/>
      <sheetName val="250mm"/>
      <sheetName val="200mm"/>
      <sheetName val="160mm"/>
      <sheetName val="FITTINGS"/>
      <sheetName val="VALVE CHAMBERS"/>
      <sheetName val="Fire Hydrants"/>
      <sheetName val="B.GATE VALVE"/>
      <sheetName val="Sub G1 Fire"/>
      <sheetName val="Sub G12 Fire"/>
      <sheetName val="BILL COV"/>
      <sheetName val="PROJECT_BRIEF1"/>
      <sheetName val="Geneí¬i0_"/>
      <sheetName val="70,/0s«iÆøí¬i"/>
      <sheetName val="Bill_22"/>
      <sheetName val="C_(3)1"/>
      <sheetName val="Ap_A1"/>
      <sheetName val="2_Div_14_1"/>
      <sheetName val="Bill_11"/>
      <sheetName val="Bill_31"/>
      <sheetName val="Bill_41"/>
      <sheetName val="Bill_51"/>
      <sheetName val="Bill_61"/>
      <sheetName val="Bill_71"/>
      <sheetName val="SHOPLIST_xls"/>
      <sheetName val="Dubai_golf"/>
      <sheetName val="beam-reinft-IIInd_floor"/>
      <sheetName val="Invoice_Summary"/>
      <sheetName val="POWER_ASSUMPTIONS"/>
      <sheetName val="beam-reinft-machine_rm"/>
      <sheetName val="PROJECT_BRIEF"/>
      <sheetName val="Bill_21"/>
      <sheetName val="C_(3)"/>
      <sheetName val="Ap_A"/>
      <sheetName val="2_Div_14_"/>
      <sheetName val="Activity List"/>
      <sheetName val="GFA_HQ_Building6"/>
      <sheetName val="PA- Consutant "/>
      <sheetName val="upa"/>
      <sheetName val="ABSTRACT"/>
      <sheetName val="DETAILED  BOQ"/>
      <sheetName val="M-Book for Conc"/>
      <sheetName val="M-Book for FW"/>
      <sheetName val="Vehicles"/>
      <sheetName val="MOS"/>
      <sheetName val="Data_Summary"/>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Index List"/>
      <sheetName val="Type List"/>
      <sheetName val="File Types"/>
      <sheetName val="HIRED LABOUR CODE"/>
      <sheetName val="Design"/>
      <sheetName val="foot-slab reinft"/>
      <sheetName val="Softscape Buildup"/>
      <sheetName val="Mat'l Rate"/>
      <sheetName val="Bill_13"/>
      <sheetName val="Bill_23"/>
      <sheetName val="Bill_33"/>
      <sheetName val="Bill_43"/>
      <sheetName val="Bill_53"/>
      <sheetName val="Bill_63"/>
      <sheetName val="Bill_73"/>
      <sheetName val="POWER_ASSUMPTIONS2"/>
      <sheetName val="SHOPLIST_xls2"/>
      <sheetName val="Invoice_Summary1"/>
      <sheetName val="beam-reinft-IIInd_floor1"/>
      <sheetName val="Bill_12"/>
      <sheetName val="Bill_32"/>
      <sheetName val="Bill_42"/>
      <sheetName val="Bill_52"/>
      <sheetName val="Bill_62"/>
      <sheetName val="Bill_72"/>
      <sheetName val="POWER_ASSUMPTIONS1"/>
      <sheetName val="SHOPLIST_xls1"/>
      <sheetName val="CT__PL4"/>
      <sheetName val="budget_summary_(2)4"/>
      <sheetName val="Budget_Analysis_Summary4"/>
      <sheetName val="Projet,_methodes_&amp;_couts4"/>
      <sheetName val="Risques_majeurs_&amp;_Frais_Ind_4"/>
      <sheetName val="Bill_14"/>
      <sheetName val="Bill_24"/>
      <sheetName val="Bill_34"/>
      <sheetName val="Bill_44"/>
      <sheetName val="Bill_54"/>
      <sheetName val="Bill_64"/>
      <sheetName val="Bill_74"/>
      <sheetName val="POWER_ASSUMPTIONS3"/>
      <sheetName val="SHOPLIST_xls3"/>
      <sheetName val="Ap_A2"/>
      <sheetName val="Invoice_Summary2"/>
      <sheetName val="2_Div_14_2"/>
      <sheetName val="beam-reinft-IIInd_floor2"/>
      <sheetName val="PROJECT_BRIEF2"/>
      <sheetName val="INSTR"/>
      <sheetName val="Day work"/>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Dubai_golf1"/>
      <sheetName val="beam-reinft-machine_rm1"/>
      <sheetName val="Geneí¬i"/>
      <sheetName val="GFA_HQ_Building7"/>
      <sheetName val="GFA_Conference6"/>
      <sheetName val="BQ_External6"/>
      <sheetName val="StattCo_yCharges5"/>
      <sheetName val="Penthouse_Apartment5"/>
      <sheetName val="LABOUR_HISTOGRAM6"/>
      <sheetName val="Graph_Data_(DO_NOT_PRINT)5"/>
      <sheetName val="Chiet_tinh_dz225"/>
      <sheetName val="Chiet_tinh_dz355"/>
      <sheetName val="Raw_Data5"/>
      <sheetName val="@risk_rents_and_incentives5"/>
      <sheetName val="Car_park_lease5"/>
      <sheetName val="Net_rent_analysis5"/>
      <sheetName val="Poz-1_5"/>
      <sheetName val="CT_Thang_Mo5"/>
      <sheetName val="Lab_Cum_Hist5"/>
      <sheetName val="Bill_No__25"/>
      <sheetName val="Customize_Your_Invoice5"/>
      <sheetName val="HVAC_BoQ5"/>
      <sheetName val="FOL_-_Bar5"/>
      <sheetName val="LEVEL_SHEET5"/>
      <sheetName val="SPT_vs_PHI5"/>
      <sheetName val="Body_Sheet4"/>
      <sheetName val="1_0_Executive_Summary4"/>
      <sheetName val="intr_stool_brkup4"/>
      <sheetName val="Tender_Summary5"/>
      <sheetName val="Insurance_Ext5"/>
      <sheetName val="Top_sheet4"/>
      <sheetName val="Rate_analysis4"/>
      <sheetName val="Materials Cost(PCC)"/>
      <sheetName val="India F&amp;S Template"/>
      <sheetName val="Annex"/>
      <sheetName val="factors"/>
      <sheetName val="P4-B"/>
      <sheetName val="Break_Up"/>
      <sheetName val="RESULT"/>
      <sheetName val="IO LIST"/>
      <sheetName val="Formulas"/>
      <sheetName val="Material "/>
      <sheetName val="Quote Sheet"/>
      <sheetName val="갑지"/>
      <sheetName val="15-MECH"/>
      <sheetName val="C_(3)2"/>
      <sheetName val="Civil_Boq"/>
      <sheetName val="WITHOUT_C&amp;I_PROFIT_(3)"/>
      <sheetName val="Activity_List"/>
      <sheetName val="Softscape_Buildup"/>
      <sheetName val="Mat'l_Rate"/>
      <sheetName val="Ap_A3"/>
      <sheetName val="2_Div_14_3"/>
      <sheetName val="PROJECT_BRIEF3"/>
      <sheetName val="C_(3)3"/>
      <sheetName val="Dubai_golf2"/>
      <sheetName val="beam-reinft-machine_rm2"/>
      <sheetName val="Civil_Boq1"/>
      <sheetName val="WITHOUT_C&amp;I_PROFIT_(3)1"/>
      <sheetName val="Activity_List1"/>
      <sheetName val="Softscape_Buildup1"/>
      <sheetName val="Mat'l_Rate1"/>
      <sheetName val="DETAILED__BOQ"/>
      <sheetName val="M-Book_for_Conc"/>
      <sheetName val="M-Book_for_FW"/>
      <sheetName val="HIRED_LABOUR_CODE"/>
      <sheetName val="PA-_Consutant_"/>
      <sheetName val="foot-slab_reinft"/>
      <sheetName val="Eq. Mobilization"/>
      <sheetName val="w't table"/>
      <sheetName val="cp-e1"/>
      <sheetName val="Toolbox"/>
      <sheetName val="COLUMN"/>
      <sheetName val="Dropdown"/>
      <sheetName val="Elemental Buildup"/>
      <sheetName val="B185-B-2"/>
      <sheetName val="B185-B-3"/>
      <sheetName val="B185-B-4"/>
      <sheetName val="B185-B-5"/>
      <sheetName val="B185-B-6"/>
      <sheetName val="B185-B-7"/>
      <sheetName val="B185-B-8"/>
      <sheetName val="B185-B-9.1"/>
      <sheetName val="B185-B-9.2"/>
      <sheetName val="Material List "/>
      <sheetName val="ConferenceCentre?옰ʒ䄂ʒ鵠ʐ䄂ʒ閐̐䄂ʒ蕈̐"/>
      <sheetName val="Working for RCC"/>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RA-markate"/>
      <sheetName val="BOQ_Direct_selling cost"/>
      <sheetName val="GFA_HQ_Building9"/>
      <sheetName val="GFA_Conference8"/>
      <sheetName val="StattCo_yCharges7"/>
      <sheetName val="BQ_External8"/>
      <sheetName val="Penthouse_Apartment7"/>
      <sheetName val="LABOUR_HISTOGRAM8"/>
      <sheetName val="Chiet_tinh_dz227"/>
      <sheetName val="Chiet_tinh_dz357"/>
      <sheetName val="CT_Thang_Mo7"/>
      <sheetName val="Raw_Data7"/>
      <sheetName val="@risk_rents_and_incentives7"/>
      <sheetName val="Car_park_lease7"/>
      <sheetName val="Net_rent_analysis7"/>
      <sheetName val="Poz-1_7"/>
      <sheetName val="Lab_Cum_Hist7"/>
      <sheetName val="Graph_Data_(DO_NOT_PRINT)7"/>
      <sheetName val="LEVEL_SHEET7"/>
      <sheetName val="SPT_vs_PHI7"/>
      <sheetName val="Bill_No__27"/>
      <sheetName val="Tender_Summary7"/>
      <sheetName val="Insurance_Ext7"/>
      <sheetName val="FOL_-_Bar7"/>
      <sheetName val="Customize_Your_Invoice7"/>
      <sheetName val="HVAC_BoQ7"/>
      <sheetName val="budget_summary_(2)6"/>
      <sheetName val="Budget_Analysis_Summary6"/>
      <sheetName val="Projet,_methodes_&amp;_couts6"/>
      <sheetName val="Risques_majeurs_&amp;_Frais_Ind_6"/>
      <sheetName val="Body_Sheet6"/>
      <sheetName val="1_0_Executive_Summary6"/>
      <sheetName val="Top_sheet6"/>
      <sheetName val="Rate_analysis6"/>
      <sheetName val="intr_stool_brkup6"/>
      <sheetName val="CT__PL6"/>
      <sheetName val="Ap_A4"/>
      <sheetName val="2_Div_14_4"/>
      <sheetName val="PROJECT_BRIEF4"/>
      <sheetName val="Bill_25"/>
      <sheetName val="C_(3)4"/>
      <sheetName val="Dubai_golf3"/>
      <sheetName val="beam-reinft-IIInd_floor3"/>
      <sheetName val="Invoice_Summary3"/>
      <sheetName val="beam-reinft-machine_rm3"/>
      <sheetName val="Civil_Boq2"/>
      <sheetName val="WITHOUT_C&amp;I_PROFIT_(3)2"/>
      <sheetName val="Activity_List2"/>
      <sheetName val="Softscape_Buildup2"/>
      <sheetName val="Mat'l_Rate2"/>
      <sheetName val="BILL_COV"/>
      <sheetName val="Ra__stair"/>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HIRED_LABOUR_CODE1"/>
      <sheetName val="PA-_Consutant_1"/>
      <sheetName val="foot-slab_reinft1"/>
      <sheetName val="DETAILED__BOQ1"/>
      <sheetName val="M-Book_for_Conc1"/>
      <sheetName val="M-Book_for_FW1"/>
      <sheetName val="BILL_COV1"/>
      <sheetName val="Ra__stair1"/>
      <sheetName val="房屋及建筑物"/>
      <sheetName val="XL4Poppy"/>
      <sheetName val="Day_work"/>
      <sheetName val="CHART OF ACCOUNTS"/>
      <sheetName val="E-Bill No.6 A-O"/>
      <sheetName val="B03"/>
      <sheetName val="B09.1"/>
      <sheetName val="VALVE_CHAMBERS"/>
      <sheetName val="Fire_Hydrants"/>
      <sheetName val="B_GATE_VALVE"/>
      <sheetName val="Sub_G1_Fire"/>
      <sheetName val="Sub_G12_Fire"/>
      <sheetName val="VALVE_CHAMBERS1"/>
      <sheetName val="Fire_Hydrants1"/>
      <sheetName val="B_GATE_VALVE1"/>
      <sheetName val="Sub_G1_Fire1"/>
      <sheetName val="Sub_G12_Fire1"/>
      <sheetName val="DETAILED__BOQ2"/>
      <sheetName val="M-Book_for_Conc2"/>
      <sheetName val="M-Book_for_FW2"/>
      <sheetName val="HIRED_LABOUR_CODE2"/>
      <sheetName val="PA-_Consutant_2"/>
      <sheetName val="foot-slab_reinft2"/>
      <sheetName val="col-reinft1"/>
      <sheetName val="Day_work1"/>
      <sheetName val="Gra¦_x0004_)_x0000__x0000__x0000_VW_x0000__x0000__x0000__x0000__x0000__x0000__x0000__x0000__x0000_ U"/>
      <sheetName val="/VW_x0000_VU_x0000_)_x0000__x0000__x0000_)_x0000__x0000__x0000__x0001__x0000__x0000__x0000_tÏØ0_x0009__x0008__x0000__x0000__x0009__x0008_"/>
      <sheetName val="Gra¦_x0004_)"/>
      <sheetName val="/VW"/>
      <sheetName val="2.2)Revised Cash Flow"/>
      <sheetName val="/VW_x0000_VU_x0000_)_x0000__x0000__x0000_)_x0000__x0000__x0000__x0001__x0000__x0000__x0000_tÏØ0 _x0008__x0000__x0000_ _x0008_"/>
      <sheetName val="PMWeb_data"/>
      <sheetName val="SS_MH"/>
      <sheetName val="PMWeb data"/>
      <sheetName val="SS MH"/>
      <sheetName val="Lists"/>
      <sheetName val="77S(O)"/>
      <sheetName val="PointNo.5"/>
      <sheetName val="11-hsd"/>
      <sheetName val="13-septic"/>
      <sheetName val="7-ug"/>
      <sheetName val="2-utility"/>
      <sheetName val="18-misc"/>
      <sheetName val="5-pipe"/>
      <sheetName val="ConferenceCentre_x005f_x0000_옰ʒ䄂ʒ鵠ʐ䄂ʒ"/>
      <sheetName val="Geneí¬_x005f_x0008_i_x005f_x0000__x005f_x0000__x0"/>
      <sheetName val="70_x005f_x0000_,_0_x005f_x0000_s«_x005f_x0008_i_x"/>
      <sheetName val="Geneí¬_x005f_x0008_i"/>
      <sheetName val="입찰내역 발주처 양식"/>
      <sheetName val="PRECAST lightconc-II"/>
      <sheetName val="P&amp;L-BDMC"/>
      <sheetName val="final abstract"/>
      <sheetName val="Detail"/>
      <sheetName val="p&amp;m"/>
      <sheetName val="Voucher"/>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Materials_Cost(PCC)"/>
      <sheetName val="India_F&amp;S_Template"/>
      <sheetName val="IO_LIST"/>
      <sheetName val="Material_"/>
      <sheetName val="Quote_Sheet"/>
      <sheetName val="Eq__Mobilization"/>
      <sheetName val="Working_for_RCC"/>
      <sheetName val="B185-B-9_1"/>
      <sheetName val="B185-B-9_2"/>
      <sheetName val="BOQ_Direct_selling_cost"/>
      <sheetName val="CHART_OF_ACCOUNTS"/>
      <sheetName val="E-Bill_No_6_A-O"/>
      <sheetName val="B09_1"/>
      <sheetName val="BS"/>
      <sheetName val="Summary of Work"/>
      <sheetName val="집계표(OPTION)"/>
      <sheetName val="SStaff-Sept2013"/>
      <sheetName val="LIST DO NOT REMOVE"/>
      <sheetName val="_x005f_x0000__x005f_x0000__x005f_x0000__x005f_x0000__x0"/>
      <sheetName val="Staff Acco."/>
      <sheetName val="TBAL9697 -group wise  sdpl"/>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2_2)Revised_Cash_Flow"/>
      <sheetName val="escalation"/>
      <sheetName val="ANAL"/>
      <sheetName val="Staffing and Rates IA"/>
      <sheetName val="Chiet t"/>
      <sheetName val="Employee List"/>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B6.2 "/>
      <sheetName val="PointNo_5"/>
      <sheetName val="w't_table"/>
      <sheetName val="Elemental_Buildup"/>
      <sheetName val="Quantity"/>
      <sheetName val="??-BLDG"/>
      <sheetName val="PNT-QUOT-#3"/>
      <sheetName val="COAT&amp;WRAP-QIOT-#3"/>
      <sheetName val="ml"/>
      <sheetName val="HIRED_LABOUR_CODE3"/>
      <sheetName val="PA-_Consutant_3"/>
      <sheetName val="foot-slab_reinft3"/>
      <sheetName val="DETAILED__BOQ3"/>
      <sheetName val="M-Book_for_Conc3"/>
      <sheetName val="M-Book_for_FW3"/>
      <sheetName val="VALVE_CHAMBERS2"/>
      <sheetName val="Fire_Hydrants2"/>
      <sheetName val="B_GATE_VALVE2"/>
      <sheetName val="Sub_G1_Fire2"/>
      <sheetName val="Sub_G12_Fire2"/>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Day_work2"/>
      <sheetName val="Gra¦)VW_U"/>
      <sheetName val="/VWVU))tÏØ0  "/>
      <sheetName val="/VWVU))tÏØ0__"/>
      <sheetName val="VCH-SLC"/>
      <sheetName val="Item- Compact"/>
      <sheetName val="Supplier"/>
      <sheetName val="BLK2"/>
      <sheetName val="BLK3"/>
      <sheetName val="E &amp; R"/>
      <sheetName val="radar"/>
      <sheetName val="UG"/>
      <sheetName val="SIEMENS"/>
      <sheetName val="[SHOPLIST.xls][SHOPLIST.xls]70_x0000_"/>
      <sheetName val="[SHOPLIST.xls][SHOPLIST.xls]70,"/>
      <sheetName val="Demand"/>
      <sheetName val="Occ"/>
      <sheetName val="Earthwork"/>
      <sheetName val="GIAVLIEU"/>
      <sheetName val="Project Cost Breakdown"/>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Materials_Cost(PCC)2"/>
      <sheetName val="India_F&amp;S_Template2"/>
      <sheetName val="IO_LIST2"/>
      <sheetName val="Material_2"/>
      <sheetName val="Quote_Sheet2"/>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PT 141- Site A Landscape"/>
      <sheetName val="Old"/>
      <sheetName val="Elemental_Buildup1"/>
      <sheetName val="PointNo_51"/>
      <sheetName val="B6_2_"/>
      <sheetName val="LIST_DO_NOT_REMOVE"/>
      <sheetName val="Рабочий лист"/>
      <sheetName val="ФМ"/>
      <sheetName val="Сравнение"/>
      <sheetName val="Table"/>
      <sheetName val="Annex 1 Sect 3a"/>
      <sheetName val="Annex 1 Sect 3a.1"/>
      <sheetName val="Annex 1 Sect 3b"/>
      <sheetName val="Annex 1 Sect 3c"/>
      <sheetName val="HOURLY RATES"/>
      <sheetName val="GRSummary"/>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Prices"/>
      <sheetName val="Rate summary"/>
      <sheetName val="#REF!"/>
      <sheetName val="SW-TEO"/>
      <sheetName val="科目余额表正式"/>
      <sheetName val="%"/>
      <sheetName val="BG"/>
      <sheetName val="RAB AR&amp;STR"/>
      <sheetName val="SITE WORK"/>
      <sheetName val="Sub_G1_Five"/>
      <sheetName val="Duct Accesories"/>
      <sheetName val="70,_0s«iÆøí¬i"/>
      <sheetName val="ConferenceCentre_옰ʒ䄂ʒ鵠ʐ䄂ʒ閐̐䄂ʒ蕈̐"/>
      <sheetName val="PRECAST_lightconc-II"/>
      <sheetName val="final_abstract"/>
      <sheetName val="GFA_HQ_Building13"/>
      <sheetName val="GFA_Conference12"/>
      <sheetName val="BQ_External12"/>
      <sheetName val="Raw_Data11"/>
      <sheetName val="Penthouse_Apartment11"/>
      <sheetName val="StattCo_yCharges11"/>
      <sheetName val="@risk_rents_and_incentives11"/>
      <sheetName val="Car_park_lease11"/>
      <sheetName val="Net_rent_analysis11"/>
      <sheetName val="Poz-1_11"/>
      <sheetName val="Chiet_tinh_dz2211"/>
      <sheetName val="Chiet_tinh_dz3511"/>
      <sheetName val="LEVEL_SHEET11"/>
      <sheetName val="LABOUR_HISTOGRAM12"/>
      <sheetName val="Lab_Cum_Hist11"/>
      <sheetName val="Graph_Data_(DO_NOT_PRINT)11"/>
      <sheetName val="Body_Sheet10"/>
      <sheetName val="1_0_Executive_Summary10"/>
      <sheetName val="CT_Thang_Mo11"/>
      <sheetName val="Customize_Your_Invoice11"/>
      <sheetName val="HVAC_BoQ11"/>
      <sheetName val="Bill_No__211"/>
      <sheetName val="budget_summary_(2)10"/>
      <sheetName val="Budget_Analysis_Summary10"/>
      <sheetName val="Projet,_methodes_&amp;_couts10"/>
      <sheetName val="Risques_majeurs_&amp;_Frais_Ind_10"/>
      <sheetName val="SPT_vs_PHI11"/>
      <sheetName val="CT__PL10"/>
      <sheetName val="FOL_-_Bar11"/>
      <sheetName val="Tender_Summary11"/>
      <sheetName val="Insurance_Ext11"/>
      <sheetName val="Top_sheet10"/>
      <sheetName val="intr_stool_brkup10"/>
      <sheetName val="2_Div_14_8"/>
      <sheetName val="SHOPLIST_xls7"/>
      <sheetName val="Bill_29"/>
      <sheetName val="Ap_A8"/>
      <sheetName val="Bill_18"/>
      <sheetName val="Bill_38"/>
      <sheetName val="Bill_48"/>
      <sheetName val="Bill_58"/>
      <sheetName val="Bill_68"/>
      <sheetName val="Bill_78"/>
      <sheetName val="Invoice_Summary7"/>
      <sheetName val="beam-reinft-IIInd_floor7"/>
      <sheetName val="beam-reinft-machine_rm7"/>
      <sheetName val="PROJECT_BRIEF8"/>
      <sheetName val="C_(3)8"/>
      <sheetName val="POWER_ASSUMPTIONS7"/>
      <sheetName val="Dubai_golf7"/>
      <sheetName val="WITHOUT_C&amp;I_PROFIT_(3)6"/>
      <sheetName val="Civil_Boq6"/>
      <sheetName val="Activity_List6"/>
      <sheetName val="BILL_COV4"/>
      <sheetName val="Ra__stair4"/>
      <sheetName val="Softscape_Buildup6"/>
      <sheetName val="Mat'l_Rate6"/>
      <sheetName val="Day_work3"/>
      <sheetName val="BOQ_Direct_selling_cost2"/>
      <sheetName val="Eq__Mobilization2"/>
      <sheetName val="Working_for_RCC2"/>
      <sheetName val="B185-B-9_12"/>
      <sheetName val="B185-B-9_22"/>
      <sheetName val="CHART_OF_ACCOUNTS2"/>
      <sheetName val="E-Bill_No_6_A-O2"/>
      <sheetName val="B09_12"/>
      <sheetName val="PMWeb_data2"/>
      <sheetName val="Index_List1"/>
      <sheetName val="Type_List1"/>
      <sheetName val="File_Types1"/>
      <sheetName val="Chiet_t1"/>
      <sheetName val="Staffing_and_Rates_IA1"/>
      <sheetName val="입찰내역_발주처_양식1"/>
      <sheetName val="Material_List_1"/>
      <sheetName val="SS_MH2"/>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2_2)Revised_Cash_Flow1"/>
      <sheetName val="/VWVU))tÏØ0__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HIRED_LABOUR_CODE5"/>
      <sheetName val="PA-_Consutant_5"/>
      <sheetName val="foot-slab_reinft5"/>
      <sheetName val="BILL_COV5"/>
      <sheetName val="Activity_List7"/>
      <sheetName val="DETAILED__BOQ5"/>
      <sheetName val="M-Book_for_Conc5"/>
      <sheetName val="M-Book_for_FW5"/>
      <sheetName val="Softscape_Buildup7"/>
      <sheetName val="Mat'l_Rate7"/>
      <sheetName val="VALVE_CHAMBERS4"/>
      <sheetName val="Fire_Hydrants4"/>
      <sheetName val="B_GATE_VALVE4"/>
      <sheetName val="Sub_G1_Fire4"/>
      <sheetName val="Sub_G12_Fire4"/>
      <sheetName val="Materials_Cost(PCC)3"/>
      <sheetName val="India_F&amp;S_Template3"/>
      <sheetName val="IO_LIST3"/>
      <sheetName val="Material_3"/>
      <sheetName val="Quote_Sheet3"/>
      <sheetName val="Day_work4"/>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CHART_OF_ACCOUNTS3"/>
      <sheetName val="E-Bill_No_6_A-O3"/>
      <sheetName val="Eq__Mobilization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OQ_Direct_selling_cost3"/>
      <sheetName val="PointNo_52"/>
      <sheetName val="Elemental_Buildup2"/>
      <sheetName val="Working_for_RCC3"/>
      <sheetName val="B185-B-9_13"/>
      <sheetName val="B185-B-9_23"/>
      <sheetName val="B09_13"/>
      <sheetName val="w't_table2"/>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Geneí¬ i_x0000__x0000_ _x0000_0."/>
      <sheetName val="70_x0000_,/0_x0000_s« i_x0000_Æø í¬ i_x0000_"/>
      <sheetName val="Mall waterproofing"/>
      <sheetName val="MSCP waterproofing"/>
      <sheetName val="-----------------"/>
      <sheetName val="70_x005f_x0000_,/0_x005f_x0000_s«_x005f_x0008_i_x"/>
      <sheetName val="Back up"/>
      <sheetName val="Summary_of_Work"/>
      <sheetName val="Employee_List"/>
      <sheetName val="XV10017"/>
      <sheetName val="[SHOPLIST.xls]70_x0000_,/0_x0000_s«_x0008_i_x0000_Æø_x0003_í¬"/>
      <sheetName val="[SHOPLIST.xls]70,/0s«iÆøí¬i"/>
      <sheetName val="PRJDATA"/>
      <sheetName val="Master"/>
      <sheetName val="合成単価作成表-BLDG"/>
      <sheetName val="BASE_APR17_HISTOGRAMS"/>
      <sheetName val="Labour &amp; Plant"/>
      <sheetName val="MA"/>
      <sheetName val="Rebars"/>
      <sheetName val="d-safe DELUXE"/>
      <sheetName val="[SHOPLIST.xls]70_x0000_,/0_x0000_s« i_x0000_Æø í¬"/>
      <sheetName val="Selections"/>
      <sheetName val="INDIGINEOUS ITEMS "/>
      <sheetName val="office"/>
      <sheetName val="Lab"/>
      <sheetName val="???? ??? ??"/>
      <sheetName val="200205C"/>
      <sheetName val="Headings"/>
      <sheetName val="Common Variables"/>
      <sheetName val="GPL Revenu Update"/>
      <sheetName val="DO NOT TOUCH"/>
      <sheetName val="Work Type"/>
      <sheetName val="References"/>
      <sheetName val="train cash"/>
      <sheetName val="accom cash"/>
      <sheetName val="ConferenceCentre_x0000_옰ʒ䄂ʒ鵠ʐ䄂ʒ"/>
      <sheetName val="Geneí¬_x0008_i_x0000__x0000__x0"/>
      <sheetName val="70_x0000_,_0_x0000_s«_x0008_i_x"/>
      <sheetName val="_x0000__x0000__x0000__x0000__x0"/>
      <sheetName val="Rate_analysis10"/>
      <sheetName val="Staff_Acco_"/>
      <sheetName val="TBAL9697_-group_wise__sdpl"/>
      <sheetName val="UOM"/>
      <sheetName val="Definitions"/>
      <sheetName val="E_&amp;_R"/>
      <sheetName val="Geneí¬_x0008_i??_x0014_?0."/>
      <sheetName val="70?,/0?s«_x0008_i?Æø_x0003_í¬_x0008_i?"/>
      <sheetName val="????????"/>
      <sheetName val="Geneí¬_x0008_i___x0014__0."/>
      <sheetName val="70_,_0_s«_x0008_i_Æø_x0003_í¬_x0008_i_"/>
      <sheetName val="________"/>
      <sheetName val="Ave.wtd.rates"/>
      <sheetName val="Debits as on 12.04.08"/>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STAFFSCHED "/>
      <sheetName val="Progress"/>
      <sheetName val="R20_R30_work"/>
      <sheetName val="FORM7"/>
      <sheetName val="TRIAL BALANCE"/>
      <sheetName val="Intro"/>
      <sheetName val="E H - H. W.P."/>
      <sheetName val="E. H. Treatment for pile cap"/>
      <sheetName val="K"/>
      <sheetName val="instructions"/>
      <sheetName val="Source"/>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COSTING"/>
      <sheetName val="ConferenceCentre?옰ʒ䄂ʒ鵠ʐ䄂ʒ閐̐脭め_x0005__x0000_"/>
      <sheetName val="Map"/>
      <sheetName val="Lookup"/>
      <sheetName val="LIST_DO_NOT_REMOVE1"/>
      <sheetName val="Project_Cost_Breakdown"/>
      <sheetName val="B6_2_1"/>
      <sheetName val="Annex_1_Sect_3a"/>
      <sheetName val="Annex_1_Sect_3a_1"/>
      <sheetName val="Annex_1_Sect_3b"/>
      <sheetName val="Annex_1_Sect_3c"/>
      <sheetName val="HOURLY_RATES"/>
      <sheetName val="Item-_Compact"/>
      <sheetName val="TESİSAT"/>
      <sheetName val="Sheet7"/>
      <sheetName val="PTS-1"/>
      <sheetName val="MEP"/>
      <sheetName val="IRR"/>
      <sheetName val="INDEX"/>
      <sheetName val="PROJECT BRIEF(EX.NEW)"/>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Employee_List1"/>
      <sheetName val="입찰내역_발주처_양식3"/>
      <sheetName val="Chiet_t3"/>
      <sheetName val="Staffing_and_Rates_IA3"/>
      <sheetName val="Summary_of_Work1"/>
      <sheetName val="/VWVU))tÏØ0__3"/>
      <sheetName val="Рабочий_лист"/>
      <sheetName val="PT_141-_Site_A_Landscape"/>
      <sheetName val="Geneí¬_i_0_"/>
      <sheetName val="70,/0s«_iÆø_í¬_i"/>
      <sheetName val="d-safe_DELUXE"/>
      <sheetName val="Rate_summary"/>
      <sheetName val="SITE_WORK"/>
      <sheetName val="RAB_AR&amp;STR"/>
      <sheetName val="Back_up"/>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_x0"/>
      <sheetName val="Geneí¬ i"/>
      <sheetName val="Cashflow projection"/>
      <sheetName val="dv_info"/>
      <sheetName val="steel total"/>
      <sheetName val="ELE BOQ"/>
      <sheetName val="CostPlan"/>
      <sheetName val="Database"/>
      <sheetName val="Coding"/>
      <sheetName val="LIST_DO_NOT_REMOVE2"/>
      <sheetName val="B6_2_2"/>
      <sheetName val="Staff_Acco_1"/>
      <sheetName val="TBAL9697_-group_wise__sdpl1"/>
      <sheetName val="Item-_Compact1"/>
      <sheetName val="E_&amp;_R1"/>
      <sheetName val="Project_Cost_Breakdown1"/>
      <sheetName val="Annex_1_Sect_3a1"/>
      <sheetName val="Annex_1_Sect_3a_11"/>
      <sheetName val="Annex_1_Sect_3b1"/>
      <sheetName val="Annex_1_Sect_3c1"/>
      <sheetName val="HOURLY_RATES1"/>
      <sheetName val="Materials_Cost(PCC)5"/>
      <sheetName val="India_F&amp;S_Template5"/>
      <sheetName val="IO_LIST5"/>
      <sheetName val="Material_5"/>
      <sheetName val="Quote_Sheet5"/>
      <sheetName val="BOQ_Direct_selling_cost5"/>
      <sheetName val="PRECAST_lightconc-II5"/>
      <sheetName val="final_abstract5"/>
      <sheetName val="[SHOPLIST_xls]70,/0s«iÆøí¬"/>
      <sheetName val="[SHOPLIST_xls]70,/0s«iÆøí¬i"/>
      <sheetName val="GPL_Revenu_Update"/>
      <sheetName val="DO_NOT_TOUCH"/>
      <sheetName val="Work_Type"/>
      <sheetName val="Labour_&amp;_Plant"/>
      <sheetName val="[SHOPLIST_xls][SHOPLIST_xls]70"/>
      <sheetName val="[SHOPLIST_xls][SHOPLIST_xls]70,"/>
      <sheetName val="Common_Variables"/>
      <sheetName val="ConferenceCentre?옰ʒ䄂ʒ鵠ʐ䄂ʒ閐̐脭め"/>
      <sheetName val="Geneí¬i___0_"/>
      <sheetName val="70_,_0_s«i_Æøí¬i_"/>
      <sheetName val="Ave_wtd_rates"/>
      <sheetName val="Debits_as_on_12_04_08"/>
      <sheetName val="STAFFSCHED_"/>
      <sheetName val="TRIAL_BALANCE"/>
      <sheetName val="PROJECT_BRIEF(EX_NEW)"/>
      <sheetName val="PE"/>
      <sheetName val="PNTEXT"/>
      <sheetName val="Resumo Empreitadas"/>
      <sheetName val="Risk Breakdown Structure"/>
      <sheetName val="Home"/>
      <sheetName val="Header"/>
      <sheetName val="Steel"/>
      <sheetName val="[SHOPLIST.xls]70"/>
      <sheetName val="[SHOPLIST.xls]70,"/>
      <sheetName val="ConferenceCentre?옰ʒ䄂ʒ鵠ʐ䄂ʒ閐̐脭め_x0005_"/>
      <sheetName val="70,"/>
      <sheetName val="Base BM-rebar"/>
      <sheetName val="Z- GENERAL PRICE SUMMARY"/>
      <sheetName val="FORM5"/>
      <sheetName val="Floor Box "/>
      <sheetName val="AC"/>
      <sheetName val="analysis"/>
      <sheetName val="calculation_LC"/>
      <sheetName val="Internet"/>
      <sheetName val="Summ"/>
      <sheetName val="Risk_Breakdown_Structure"/>
      <sheetName val="Equipment Rates"/>
      <sheetName val="AREA OF APPLICATION"/>
      <sheetName val="Base_Data"/>
      <sheetName val="P-100.MRF.DB.R1"/>
      <sheetName val="1-G1"/>
      <sheetName val="Payment"/>
      <sheetName val="Input"/>
      <sheetName val="Form 6"/>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gen"/>
      <sheetName val="Bill 8 Doors &amp; Windows"/>
      <sheetName val="Bill 9 Finishes "/>
      <sheetName val="Bill 10 Specialities"/>
      <sheetName val="[SHOPLIST.xls][SHOPLIST.xls]70_"/>
      <sheetName val="SubS2"/>
      <sheetName val="LMP"/>
      <sheetName val="PC"/>
      <sheetName val="금융비용"/>
      <sheetName val="PRL"/>
      <sheetName val="Z-_GENERAL_PRICE_SUMMARY"/>
      <sheetName val="Rates"/>
      <sheetName val="PPA Summary"/>
      <sheetName val="superseded"/>
      <sheetName val="Confidential"/>
      <sheetName val="Vendors"/>
      <sheetName val="[SHOPLIST.xls]/VW"/>
      <sheetName val="[SHOPLIST.xls]/VWVU))tÏØ0  "/>
      <sheetName val="[SHOPLIST.xls]/VWVU))tÏØ0__"/>
      <sheetName val="[SHOPLIST.xls]/VW_x0000_VU_x0000_)_x0000__x0000__x0000_)_x0000__x0000__x0000_"/>
      <sheetName val="Materials "/>
      <sheetName val="Labour"/>
      <sheetName val="MAchinery(R1)"/>
      <sheetName val="Equip"/>
      <sheetName val="Rate_analysis11"/>
      <sheetName val="Geneí¬_i"/>
      <sheetName val="Architect"/>
      <sheetName val="[SHOPLIST.xls][SHOPLIST.xls][SH"/>
      <sheetName val="Contract Division"/>
      <sheetName val="SubContract Type"/>
      <sheetName val="Service Type"/>
      <sheetName val="Interior"/>
      <sheetName val="CSC"/>
      <sheetName val="Final"/>
      <sheetName val="opstat"/>
      <sheetName val="costs"/>
      <sheetName val="Auswahl"/>
      <sheetName val="Areas_with_SF"/>
      <sheetName val="Area Breakdown PER LEVEL_LINK"/>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L"/>
      <sheetName val="M"/>
      <sheetName val="N"/>
      <sheetName val="O"/>
      <sheetName val="T"/>
      <sheetName val="U"/>
      <sheetName val="M&amp;A D"/>
      <sheetName val="M&amp;A E"/>
      <sheetName val="M&amp;A G"/>
      <sheetName val="SO"/>
      <sheetName val="1.2 Staff Schedule"/>
      <sheetName val="BaseWeight"/>
      <sheetName val="ￒlￒmￒnￒaￒSￒmￒaￒy"/>
      <sheetName val="GFA_HQ_Building16"/>
      <sheetName val="GFA_Conference15"/>
      <sheetName val="BQ_External15"/>
      <sheetName val="StattCo_yCharges14"/>
      <sheetName val="Graph_Data_(DO_NOT_PRINT)14"/>
      <sheetName val="Penthouse_Apartment14"/>
      <sheetName val="Chiet_tinh_dz2214"/>
      <sheetName val="Chiet_tinh_dz3514"/>
      <sheetName val="@risk_rents_and_incentives14"/>
      <sheetName val="Car_park_lease14"/>
      <sheetName val="Net_rent_analysis14"/>
      <sheetName val="Poz-1_14"/>
      <sheetName val="Lab_Cum_Hist14"/>
      <sheetName val="Raw_Data14"/>
      <sheetName val="LABOUR_HISTOGRAM15"/>
      <sheetName val="Bill_No__214"/>
      <sheetName val="FOL_-_Bar14"/>
      <sheetName val="CT_Thang_Mo14"/>
      <sheetName val="LEVEL_SHEET14"/>
      <sheetName val="SPT_vs_PHI14"/>
      <sheetName val="budget_summary_(2)13"/>
      <sheetName val="Budget_Analysis_Summary13"/>
      <sheetName val="Projet,_methodes_&amp;_couts13"/>
      <sheetName val="Risques_majeurs_&amp;_Frais_Ind_13"/>
      <sheetName val="Customize_Your_Invoice14"/>
      <sheetName val="HVAC_BoQ14"/>
      <sheetName val="CT__PL13"/>
      <sheetName val="Tender_Summary14"/>
      <sheetName val="Insurance_Ext14"/>
      <sheetName val="Top_sheet13"/>
      <sheetName val="intr_stool_brkup13"/>
      <sheetName val="Body_Sheet13"/>
      <sheetName val="1_0_Executive_Summary13"/>
      <sheetName val="Bill_212"/>
      <sheetName val="Ap_A11"/>
      <sheetName val="SHOPLIST_xls10"/>
      <sheetName val="Invoice_Summary10"/>
      <sheetName val="Bill_111"/>
      <sheetName val="Bill_311"/>
      <sheetName val="Bill_411"/>
      <sheetName val="Bill_511"/>
      <sheetName val="Bill_611"/>
      <sheetName val="Bill_711"/>
      <sheetName val="POWER_ASSUMPTIONS10"/>
      <sheetName val="PROJECT_BRIEF11"/>
      <sheetName val="beam-reinft-IIInd_floor10"/>
      <sheetName val="C_(3)11"/>
      <sheetName val="2_Div_14_11"/>
      <sheetName val="Dubai_golf10"/>
      <sheetName val="Activity_List9"/>
      <sheetName val="beam-reinft-machine_rm10"/>
      <sheetName val="Civil_Boq9"/>
      <sheetName val="Softscape_Buildup9"/>
      <sheetName val="Mat'l_Rate9"/>
      <sheetName val="PA-_Consutant_7"/>
      <sheetName val="WITHOUT_C&amp;I_PROFIT_(3)9"/>
      <sheetName val="DETAILED__BOQ7"/>
      <sheetName val="M-Book_for_Conc7"/>
      <sheetName val="M-Book_for_FW7"/>
      <sheetName val="HIRED_LABOUR_CODE7"/>
      <sheetName val="foot-slab_reinft7"/>
      <sheetName val="BILL_COV7"/>
      <sheetName val="Ra__stair7"/>
      <sheetName val="Materials_Cost(PCC)6"/>
      <sheetName val="India_F&amp;S_Template6"/>
      <sheetName val="IO_LIST6"/>
      <sheetName val="Material_6"/>
      <sheetName val="Quote_Sheet6"/>
      <sheetName val="Day_work6"/>
      <sheetName val="VALVE_CHAMBERS6"/>
      <sheetName val="Fire_Hydrants6"/>
      <sheetName val="B_GATE_VALVE6"/>
      <sheetName val="Sub_G1_Fire6"/>
      <sheetName val="Sub_G12_Fire6"/>
      <sheetName val="CHART_OF_ACCOUNTS5"/>
      <sheetName val="E-Bill_No_6_A-O5"/>
      <sheetName val="B185-B-9_15"/>
      <sheetName val="B185-B-9_25"/>
      <sheetName val="B09_15"/>
      <sheetName val="BOQ_Direct_selling_cost6"/>
      <sheetName val="PMWeb_data5"/>
      <sheetName val="SS_MH5"/>
      <sheetName val="Eq__Mobilization5"/>
      <sheetName val="w't_table4"/>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Elemental_Buildup4"/>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Working_for_RCC5"/>
      <sheetName val="2_2)Revised_Cash_Flow4"/>
      <sheetName val="PointNo_5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입찰내역_발주처_양식4"/>
      <sheetName val="Material_List_4"/>
      <sheetName val="/VWVU))tÏØ0__4"/>
      <sheetName val="Index_List4"/>
      <sheetName val="Type_List4"/>
      <sheetName val="File_Types4"/>
      <sheetName val="Chiet_t4"/>
      <sheetName val="Staffing_and_Rates_IA4"/>
      <sheetName val="Summary_of_Work2"/>
      <sheetName val="PRECAST_lightconc-II6"/>
      <sheetName val="final_abstract6"/>
      <sheetName val="Staff_Acco_2"/>
      <sheetName val="TBAL9697_-group_wise__sdpl2"/>
      <sheetName val="SITE_WORK1"/>
      <sheetName val="Рабочий_лист1"/>
      <sheetName val="Employee_List2"/>
      <sheetName val="E_&amp;_R2"/>
      <sheetName val="Rate_summary1"/>
      <sheetName val="d-safe_DELUXE1"/>
      <sheetName val="Back_up1"/>
      <sheetName val="PT_141-_Site_A_Landscape1"/>
      <sheetName val="RAB_AR&amp;STR1"/>
      <sheetName val="INDIGINEOUS_ITEMS_1"/>
      <sheetName val="train_cash1"/>
      <sheetName val="accom_cash1"/>
      <sheetName val="Duct_Accesories1"/>
      <sheetName val="Mall_waterproofing1"/>
      <sheetName val="MSCP_waterproofing1"/>
      <sheetName val="????_???_??1"/>
      <sheetName val="Common_Variables1"/>
      <sheetName val="[SHOPLIST_xls]70,/0s«iÆøí¬i1"/>
      <sheetName val="GPL_Revenu_Update1"/>
      <sheetName val="DO_NOT_TOUCH1"/>
      <sheetName val="Work_Type1"/>
      <sheetName val="Labour_&amp;_Plant1"/>
      <sheetName val="Ave_wtd_rates1"/>
      <sheetName val="Debits_as_on_12_04_081"/>
      <sheetName val="STAFFSCHED_1"/>
      <sheetName val="TRIAL_BALANCE1"/>
      <sheetName val="[SHOPLIST_xls][SHOPLIST_xls]701"/>
      <sheetName val="PROJECT_BRIEF(EX_NEW)1"/>
      <sheetName val="[SHOPLIST_xls]70,/0s«_iÆø_í¬"/>
      <sheetName val="AREA_OF_APPLICATION"/>
      <sheetName val="PRJ_DATA"/>
      <sheetName val="% prog figs -u5 and total"/>
      <sheetName val="rc01"/>
      <sheetName val="ConferenceCentre_x005f_x0000_옰ʒ"/>
      <sheetName val="70_x005f_x0000_,_0_x005f_x0000_"/>
      <sheetName val="Gra¦_x0004_)_x0000__x0000__x0"/>
      <sheetName val="_VW_x0000_VU_x0000_)_x0000__x"/>
      <sheetName val="_VW"/>
      <sheetName val="_VWVU))tÏØ0  "/>
      <sheetName val="_VWVU))tÏØ0__"/>
      <sheetName val="__-BLDG"/>
      <sheetName val="_x005f_x0000__x005f_x0000__x005"/>
      <sheetName val="Geneí¬_x005f_x0008_i_x000"/>
      <sheetName val="VIABILITY"/>
      <sheetName val="steel_total"/>
      <sheetName val="ELE_BOQ"/>
      <sheetName val="ACC"/>
      <sheetName val="LIST_DO_NOT_REMOVE3"/>
      <sheetName val="B6_2_3"/>
      <sheetName val="Item-_Compact2"/>
      <sheetName val="Project_Cost_Breakdown2"/>
      <sheetName val="Annex_1_Sect_3a2"/>
      <sheetName val="Annex_1_Sect_3a_12"/>
      <sheetName val="Annex_1_Sect_3b2"/>
      <sheetName val="Annex_1_Sect_3c2"/>
      <sheetName val="HOURLY_RATES2"/>
      <sheetName val="Mix Design"/>
      <sheetName val="std-rates"/>
      <sheetName val="Food"/>
      <sheetName val="SRC-B3U2"/>
      <sheetName val="C1ㅇ"/>
      <sheetName val="1_2_Staff_Schedule"/>
      <sheetName val="Attach 4-18"/>
      <sheetName val="TTL"/>
      <sheetName val="Projects"/>
      <sheetName val="Div.07 Thermal &amp; Moisture"/>
      <sheetName val="[SHOPLIST.xls]/VWVU))tÏØ0__1"/>
      <sheetName val="[SHOPLIST.xls]/VWVU))tÏØ0__2"/>
      <sheetName val="hist&amp;proj"/>
      <sheetName val="Qtys ZamZam (Del. before)"/>
      <sheetName val="Qtys Relocation (Del before)"/>
      <sheetName val=" Qtys Sub &amp; Tents (Del. before)"/>
      <sheetName val="Qtys  Signages (Del. before)"/>
      <sheetName val="Qtys Temporary Passages (Del)"/>
      <sheetName val=" Qtys Ser. Rooms (Del before)"/>
      <sheetName val="Risk_Breakdown_Structure1"/>
      <sheetName val="Gra¦)_x0"/>
      <sheetName val="_VWVU)_x"/>
      <sheetName val="Equipment_Rates"/>
      <sheetName val="mw"/>
      <sheetName val="GFA_HQ_Building17"/>
      <sheetName val="GFA_Conference16"/>
      <sheetName val="BQ_External16"/>
      <sheetName val="Graph_Data_(DO_NOT_PRINT)15"/>
      <sheetName val="StattCo_yCharges15"/>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Raw_Data15"/>
      <sheetName val="Bill_No__215"/>
      <sheetName val="CT_Thang_Mo15"/>
      <sheetName val="budget_summary_(2)14"/>
      <sheetName val="Budget_Analysis_Summary14"/>
      <sheetName val="LEVEL_SHEET15"/>
      <sheetName val="SPT_vs_PHI15"/>
      <sheetName val="CT__PL14"/>
      <sheetName val="Projet,_methodes_&amp;_couts14"/>
      <sheetName val="Risques_majeurs_&amp;_Frais_Ind_14"/>
      <sheetName val="FOL_-_Bar15"/>
      <sheetName val="intr_stool_brkup14"/>
      <sheetName val="Tender_Summary15"/>
      <sheetName val="Insurance_Ext15"/>
      <sheetName val="Customize_Your_Invoice15"/>
      <sheetName val="HVAC_BoQ15"/>
      <sheetName val="Body_Sheet14"/>
      <sheetName val="1_0_Executive_Summary14"/>
      <sheetName val="Top_sheet14"/>
      <sheetName val="Ap_A12"/>
      <sheetName val="SHOPLIST_xls11"/>
      <sheetName val="Bill_213"/>
      <sheetName val="2_Div_14_12"/>
      <sheetName val="beam-reinft-IIInd_floor11"/>
      <sheetName val="beam-reinft-machine_rm11"/>
      <sheetName val="Bill_112"/>
      <sheetName val="Bill_312"/>
      <sheetName val="Bill_412"/>
      <sheetName val="Bill_512"/>
      <sheetName val="Bill_612"/>
      <sheetName val="Bill_712"/>
      <sheetName val="POWER_ASSUMPTIONS11"/>
      <sheetName val="Invoice_Summary11"/>
      <sheetName val="PROJECT_BRIEF12"/>
      <sheetName val="Civil_Boq10"/>
      <sheetName val="C_(3)12"/>
      <sheetName val="Dubai_golf11"/>
      <sheetName val="WITHOUT_C&amp;I_PROFIT_(3)10"/>
      <sheetName val="HIRED_LABOUR_CODE8"/>
      <sheetName val="PA-_Consutant_8"/>
      <sheetName val="foot-slab_reinft8"/>
      <sheetName val="Softscape_Buildup10"/>
      <sheetName val="Mat'l_Rate10"/>
      <sheetName val="VALVE_CHAMBERS7"/>
      <sheetName val="Fire_Hydrants7"/>
      <sheetName val="B_GATE_VALVE7"/>
      <sheetName val="Sub_G1_Fire7"/>
      <sheetName val="Sub_G12_Fire7"/>
      <sheetName val="Activity_List10"/>
      <sheetName val="BILL_COV8"/>
      <sheetName val="Ra__stair8"/>
      <sheetName val="DETAILED__BOQ8"/>
      <sheetName val="M-Book_for_Conc8"/>
      <sheetName val="M-Book_for_FW8"/>
      <sheetName val="Materials_Cost(PCC)7"/>
      <sheetName val="India_F&amp;S_Template7"/>
      <sheetName val="IO_LIST7"/>
      <sheetName val="Material_7"/>
      <sheetName val="Quote_Sheet7"/>
      <sheetName val="Day_work7"/>
      <sheetName val="Working_for_RCC6"/>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w't_table5"/>
      <sheetName val="B185-B-9_16"/>
      <sheetName val="B185-B-9_26"/>
      <sheetName val="CHART_OF_ACCOUNTS6"/>
      <sheetName val="BOQ_Direct_selling_cost7"/>
      <sheetName val="Elemental_Buildup5"/>
      <sheetName val="PointNo_55"/>
      <sheetName val="Index_List5"/>
      <sheetName val="Type_List5"/>
      <sheetName val="File_Types5"/>
      <sheetName val="E-Bill_No_6_A-O6"/>
      <sheetName val="PMWeb_data6"/>
      <sheetName val="SS_MH6"/>
      <sheetName val="Material_List_5"/>
      <sheetName val="2_2)Revised_Cash_Flow5"/>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B09_16"/>
      <sheetName val="Project_Cost_Breakdown3"/>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PRECAST_lightconc-II7"/>
      <sheetName val="final_abstract7"/>
      <sheetName val="Staff_Acco_3"/>
      <sheetName val="TBAL9697_-group_wise__sdpl3"/>
      <sheetName val="/VWVU))tÏØ0__5"/>
      <sheetName val="Chiet_t5"/>
      <sheetName val="Staffing_and_Rates_IA5"/>
      <sheetName val="Summary_of_Work3"/>
      <sheetName val="Employee_List3"/>
      <sheetName val="Рабочий_лист2"/>
      <sheetName val="B6_2_4"/>
      <sheetName val="Item-_Compact3"/>
      <sheetName val="E_&amp;_R3"/>
      <sheetName val="Annex_1_Sect_3a3"/>
      <sheetName val="Annex_1_Sect_3a_13"/>
      <sheetName val="Annex_1_Sect_3b3"/>
      <sheetName val="Annex_1_Sect_3c3"/>
      <sheetName val="HOURLY_RATES3"/>
      <sheetName val="SITE_WORK2"/>
      <sheetName val="d-safe_DELUXE2"/>
      <sheetName val="PT_141-_Site_A_Landscape2"/>
      <sheetName val="Rate_summary2"/>
      <sheetName val="RAB_AR&amp;STR2"/>
      <sheetName val="Back_up2"/>
      <sheetName val="train_cash2"/>
      <sheetName val="accom_cash2"/>
      <sheetName val="INDIGINEOUS_ITEMS_2"/>
      <sheetName val="Duct_Accesories2"/>
      <sheetName val="Mall_waterproofing2"/>
      <sheetName val="MSCP_waterproofing2"/>
      <sheetName val="Common_Variables2"/>
      <sheetName val="????_???_??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AREA_OF_APPLICATION1"/>
      <sheetName val="Geneí¬_i1"/>
      <sheetName val="steel_total1"/>
      <sheetName val="ELE_BOQ1"/>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Data Sheet"/>
      <sheetName val="A1-Continuous"/>
      <sheetName val="precast RC element"/>
      <sheetName val="pile Fabrication"/>
      <sheetName val="BHANDUP"/>
      <sheetName val="Floor_Box_"/>
      <sheetName val="Floor_Box_1"/>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_VWVU))tÏØ0__1"/>
      <sheetName val="Dash board"/>
      <sheetName val="Site Dev BOQ"/>
      <sheetName val="door"/>
      <sheetName val="window"/>
      <sheetName val="Dropdowns"/>
      <sheetName val="Bill.10"/>
      <sheetName val="Labour Costs"/>
      <sheetName val="Flight-1"/>
      <sheetName val="LANGUAGE"/>
      <sheetName val="RMOPS"/>
      <sheetName val="Finansal tamamlanma Eğrisi"/>
      <sheetName val="Estimation"/>
      <sheetName val="Tables"/>
      <sheetName val="BQLIST"/>
      <sheetName val="CIF COST ITEM"/>
      <sheetName val="공문"/>
      <sheetName val="anti-termite"/>
      <sheetName val="slipsumpR"/>
      <sheetName val="Dropdown List"/>
      <sheetName val="做法表"/>
      <sheetName val="_SHOPLIST.xls_70"/>
      <sheetName val="_SHOPLIST.xls_70,_0s«iÆøí¬i"/>
      <sheetName val="工程量"/>
      <sheetName val="Data Validation"/>
      <sheetName val="TOSHIBA-Structure"/>
      <sheetName val="NKC6"/>
      <sheetName val="Div26 - Elect"/>
      <sheetName val="CHUNG CU CARRILON"/>
      <sheetName val="Project"/>
      <sheetName val="PRICE INFO"/>
      <sheetName val="RC SUMMARY"/>
      <sheetName val="LABOUR PRODUCTIVITY-TAV"/>
      <sheetName val="MATERIAL PRICES"/>
      <sheetName val="PDT(L)1"/>
      <sheetName val="BLOCK-A (MEA.SHEET)"/>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SHOPLIST_xls]70,/0s«iÆøí¬i5"/>
      <sheetName val="GPL_Revenu_Update5"/>
      <sheetName val="DO_NOT_TOUCH5"/>
      <sheetName val="Work_Type5"/>
      <sheetName val="Labour_&amp;_Plant5"/>
      <sheetName val="Ave_wtd_rates5"/>
      <sheetName val="Debits_as_on_12_04_085"/>
      <sheetName val="STAFFSCHED_5"/>
      <sheetName val="TRIAL_BALANCE5"/>
      <sheetName val="[SHOPLIST_xls][SHOPLIST_xls]705"/>
      <sheetName val="PROJECT_BRIEF(EX_NEW)5"/>
      <sheetName val="Risk_Breakdown_Structure4"/>
      <sheetName val="AREA_OF_APPLICATION4"/>
      <sheetName val="Geneí¬_i4"/>
      <sheetName val="steel_total4"/>
      <sheetName val="ELE_BOQ4"/>
      <sheetName val="Z-_GENERAL_PRICE_SUMMARY1"/>
      <sheetName val="Resumo_Empreitadas1"/>
      <sheetName val="PPA_Summary1"/>
      <sheetName val="Mix_Design1"/>
      <sheetName val="%_prog_figs_-u5_and_total1"/>
      <sheetName val="_VWVU))tÏØ0__2"/>
      <sheetName val="Floor_Box_2"/>
      <sheetName val="[SHOPLIST_xls]/VW"/>
      <sheetName val="[SHOPLIST_xls]/VWVU))tÏØ0__"/>
      <sheetName val="[SHOPLIST_xls]/VWVU))tÏØ0__1"/>
      <sheetName val="Cashflow_projection"/>
      <sheetName val="[SHOPLIST_xls][SHOPLIST_xls]70_"/>
      <sheetName val="[SHOPLIST_xls]/VWVU))"/>
      <sheetName val="E_H_-_H__W_P_"/>
      <sheetName val="E__H__Treatment_for_pile_cap"/>
      <sheetName val="[SHOPLIST_xls][SHOPLIST_xls][SH"/>
      <sheetName val="Site_Dev_BOQ"/>
      <sheetName val="allowances"/>
      <sheetName val="tender allowances"/>
      <sheetName val=" Summary BKG 034"/>
      <sheetName val="BILL 3R"/>
      <sheetName val="[SHOPLIST.xls]/VWVU))tÏØ0__3"/>
      <sheetName val="[SHOPLIST.xls]70,/0s«_iÆø_í¬_i"/>
      <sheetName val="[SHOPLIST.xls]70?,/0?s«i?Æøí¬i?"/>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Dash_board"/>
      <sheetName val="[SHOPLIST_xls]70"/>
      <sheetName val="[SHOPLIST_xls]70,"/>
      <sheetName val="Base_BM-rebar"/>
      <sheetName val="Materials_"/>
      <sheetName val="Data_Sheet"/>
      <sheetName val="tender_allowances"/>
      <sheetName val="_Summary_BKG_034"/>
      <sheetName val="BILL_3R"/>
      <sheetName val="Area_Breakdown_PER_LEVEL_LINK"/>
      <sheetName val="CF_Input"/>
      <sheetName val="DATA_INPUT"/>
      <sheetName val="Vordruck-Nr__7_1_3_D"/>
      <sheetName val="M&amp;A_D"/>
      <sheetName val="M&amp;A_E"/>
      <sheetName val="M&amp;A_G"/>
      <sheetName val="1_2_Staff_Schedule1"/>
      <sheetName val="Bill_10"/>
      <sheetName val="[SHOPLIST_xls]/VWVU))tÏØ0__11"/>
      <sheetName val="[SHOPLIST_xls]/VWVU))tÏØ0__2"/>
      <sheetName val="[SHOPLIST_xls]/VWVU))tÏØ0__3"/>
      <sheetName val="[SHOPLIST_xls]70,/0s«_iÆø_í¬_i"/>
      <sheetName val="[SHOPLIST_xls]70?,/0?s«i?Æøí¬i?"/>
      <sheetName val="Labour_Costs"/>
      <sheetName val="BLOCK-A_(MEA_SHEET)"/>
      <sheetName val="/VWVU))tÏØ0__9"/>
      <sheetName val="Cost Heading"/>
      <sheetName val="D &amp; W sizes"/>
      <sheetName val="DetEst"/>
      <sheetName val="SOPMA DD"/>
      <sheetName val="Material&amp;equipment"/>
      <sheetName val="sheet6"/>
      <sheetName val="Ewaan Show Kitchen (2)"/>
      <sheetName val="Cash Flow Working"/>
      <sheetName val="MN T.B."/>
      <sheetName val="COMPLEXALL"/>
      <sheetName val="AREAS"/>
      <sheetName val="Labour Rate "/>
      <sheetName val="(M+L)"/>
      <sheetName val="Names&amp;Cases"/>
      <sheetName val="Hic_150EOffice"/>
      <sheetName val="Results"/>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SHOPLIST_xls][SHOPLIST_xls]706"/>
      <sheetName val="PROJECT_BRIEF(EX_NEW)6"/>
      <sheetName val="AREA_OF_APPLICATION5"/>
      <sheetName val="Risk_Breakdown_Structure5"/>
      <sheetName val="Geneí¬_i5"/>
      <sheetName val="steel_total5"/>
      <sheetName val="ELE_BOQ5"/>
      <sheetName val="Z-_GENERAL_PRICE_SUMMARY2"/>
      <sheetName val="Resumo_Empreitadas2"/>
      <sheetName val="PPA_Summary2"/>
      <sheetName val="Mix_Design2"/>
      <sheetName val="%_prog_figs_-u5_and_total2"/>
      <sheetName val="_VWVU))tÏØ0__3"/>
      <sheetName val="Floor_Box_3"/>
      <sheetName val="[SHOPLIST_xls]/VW1"/>
      <sheetName val="Equipment_Rates1"/>
      <sheetName val="Cashflow_projection1"/>
      <sheetName val="[SHOPLIST_xls][SHOPLIST_xls][S1"/>
      <sheetName val="E_H_-_H__W_P_1"/>
      <sheetName val="E__H__Treatment_for_pile_cap1"/>
      <sheetName val="[SHOPLIST_xls][SHOPLIST_xls]707"/>
      <sheetName val="Materials_1"/>
      <sheetName val="New Bld"/>
      <sheetName val="Status Summary"/>
      <sheetName val="Report"/>
      <sheetName val="DATI_CONS"/>
      <sheetName val="PROCTOR"/>
      <sheetName val="11"/>
      <sheetName val="Calculations"/>
      <sheetName val="Bill-1"/>
      <sheetName val="AOP Summary-2"/>
      <sheetName val="May 05"/>
      <sheetName val="April 05"/>
      <sheetName val="Aug 05"/>
      <sheetName val="July 05"/>
      <sheetName val="June 05"/>
      <sheetName val="Nov 05"/>
      <sheetName val="Oct 05"/>
      <sheetName val="Sep 05"/>
      <sheetName val="[SHOPLIST.xls][SHOPLIST.xls]/VW"/>
      <sheetName val="Config-C"/>
      <sheetName val="Service"/>
      <sheetName val="Data I (2)"/>
      <sheetName val="rEFERENCES "/>
      <sheetName val="DIV2"/>
      <sheetName val="DIV3"/>
      <sheetName val="DIV4"/>
      <sheetName val="DIV7"/>
      <sheetName val="DIV9"/>
      <sheetName val="KAP-2_C1_ALBAHA_GRID_POINT_NGL"/>
      <sheetName val="Detbal"/>
      <sheetName val="Harewood"/>
      <sheetName val="BOQ (2)"/>
      <sheetName val="Names"/>
      <sheetName val="LABOUR RATE"/>
      <sheetName val="Material Rate"/>
      <sheetName val="Labor abs-PW"/>
      <sheetName val="Labor abs-NMR"/>
      <sheetName val="grid"/>
      <sheetName val="para"/>
      <sheetName val="kppl pl"/>
      <sheetName val="Basic Rate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Package-2"/>
      <sheetName val="Combined Results "/>
      <sheetName val="Cashflow"/>
      <sheetName val="RA"/>
      <sheetName val="BOQp4"/>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Z-_GENERAL_PRICE_SUMMARY3"/>
      <sheetName val="Resumo_Empreitadas3"/>
      <sheetName val="PPA_Summary3"/>
      <sheetName val="Mix_Design3"/>
      <sheetName val="%_prog_figs_-u5_and_total3"/>
      <sheetName val="_VWVU))tÏØ0__4"/>
      <sheetName val="Floor_Box_4"/>
      <sheetName val="[SHOPLIST_xls]/VW2"/>
      <sheetName val="[SHOPLIST_xls]/VWVU))tÏØ0__4"/>
      <sheetName val="[SHOPLIST_xls]/VWVU))tÏØ0__5"/>
      <sheetName val="Equipment_Rates2"/>
      <sheetName val="Cashflow_projection2"/>
      <sheetName val="[SHOPLIST_xls][SHOPLIST_xls][S2"/>
      <sheetName val="E_H_-_H__W_P_2"/>
      <sheetName val="E__H__Treatment_for_pile_cap2"/>
      <sheetName val="[SHOPLIST_xls][SHOPLIST_xls]709"/>
      <sheetName val="Materials_2"/>
      <sheetName val="BLOCK-A_(MEA_SHEET)1"/>
      <sheetName val="1_2_Staff_Schedule2"/>
      <sheetName val="Site_Dev_BOQ1"/>
      <sheetName val="[SHOPLIST_xls]701"/>
      <sheetName val="[SHOPLIST_xls]70,1"/>
      <sheetName val="Labour_Costs1"/>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Dash_board1"/>
      <sheetName val="Base_BM-rebar1"/>
      <sheetName val="Data_Sheet1"/>
      <sheetName val="tender_allowances1"/>
      <sheetName val="_Summary_BKG_0341"/>
      <sheetName val="BILL_3R1"/>
      <sheetName val="Area_Breakdown_PER_LEVEL_LINK1"/>
      <sheetName val="CF_Input1"/>
      <sheetName val="DATA_INPUT1"/>
      <sheetName val="Vordruck-Nr__7_1_3_D1"/>
      <sheetName val="M&amp;A_D1"/>
      <sheetName val="M&amp;A_E1"/>
      <sheetName val="M&amp;A_G1"/>
      <sheetName val="Bill_101"/>
      <sheetName val="[SHOPLIST_xls]/VWVU))tÏØ0__12"/>
      <sheetName val="[SHOPLIST_xls]/VWVU))tÏØ0__21"/>
      <sheetName val="[SHOPLIST_xls]/VWVU))tÏØ0__31"/>
      <sheetName val="[SHOPLIST_xls]70,/0s«_iÆø_í¬_i1"/>
      <sheetName val="[SHOPLIST_xls]70?,/0?s«i?Æøí¬i1"/>
      <sheetName val="Contract_Division"/>
      <sheetName val="SubContract_Type"/>
      <sheetName val="Service_Type"/>
      <sheetName val="2F 회의실견적(5_14 일대)"/>
      <sheetName val=" HIT-&gt;HMC 견적(3900)"/>
      <sheetName val="STAIR-A"/>
      <sheetName val="B1"/>
      <sheetName val="Appendix B"/>
      <sheetName val="/VWVU))tÏØ0__11"/>
      <sheetName val="[SHOPLIST_xls]/VWVU))tÏØ0__6"/>
      <sheetName val="[SHOPLIST_xls]/VWVU))tÏØ0__7"/>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Dash_board2"/>
      <sheetName val="[SHOPLIST_xls]702"/>
      <sheetName val="[SHOPLIST_xls]70,2"/>
      <sheetName val="Base_BM-rebar2"/>
      <sheetName val="Site_Dev_BOQ2"/>
      <sheetName val="Data_Sheet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Balance Sheet"/>
      <sheetName val="2 Plex"/>
      <sheetName val="Sheet1 (2)"/>
      <sheetName val="4 Plex"/>
      <sheetName val="6 Plex "/>
      <sheetName val="Detailed Summary"/>
      <sheetName val="Sheet1 (3)"/>
      <sheetName val="Sheet1 (4)"/>
      <sheetName val="Print"/>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Rate_analysis12"/>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3"/>
      <sheetName val="[SHOPLIST_xls]/VWVU))tÏØ0__8"/>
      <sheetName val="[SHOPLIST_xls]/VWVU))tÏØ0__9"/>
      <sheetName val="Cashflow_projection3"/>
      <sheetName val="[SHOPLIST_xls][SHOPLIST_xls]711"/>
      <sheetName val="E_H_-_H__W_P_3"/>
      <sheetName val="E__H__Treatment_for_pile_cap3"/>
      <sheetName val="[SHOPLIST_xls][SHOPLIST_xls][S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Dash_board3"/>
      <sheetName val="[SHOPLIST_xls]703"/>
      <sheetName val="[SHOPLIST_xls]70,3"/>
      <sheetName val="Base_BM-rebar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Contract_Division1"/>
      <sheetName val="SubContract_Type1"/>
      <sheetName val="Service_Type1"/>
      <sheetName val="Cost_Heading"/>
      <sheetName val="D_&amp;_W_sizes"/>
      <sheetName val="SOPMA_DD"/>
      <sheetName val="PRICE_INFO"/>
      <sheetName val="RC_SUMMARY"/>
      <sheetName val="LABOUR_PRODUCTIVITY-TAV"/>
      <sheetName val="MATERIAL_PRICES"/>
      <sheetName val="P-100_MRF_DB_R1"/>
      <sheetName val="Attach_4-18"/>
      <sheetName val="_SHOPLIST_xls_70"/>
      <sheetName val="_SHOPLIST_xls_70,_0s«iÆøí¬i"/>
      <sheetName val="Ewaan_Show_Kitchen_(2)"/>
      <sheetName val="Cash_Flow_Working"/>
      <sheetName val="MN_T_B_"/>
      <sheetName val="Data_I_(2)"/>
      <sheetName val="rEFERENCES_"/>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Rate_analysis14"/>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Contract_Division3"/>
      <sheetName val="SubContract_Type3"/>
      <sheetName val="Service_Type3"/>
      <sheetName val="Attach_4-182"/>
      <sheetName val="Area_Breakdown_PER_LEVEL_LINK5"/>
      <sheetName val="CF_Input5"/>
      <sheetName val="DATA_INPUT5"/>
      <sheetName val="Vordruck-Nr__7_1_3_D5"/>
      <sheetName val="M&amp;A_D5"/>
      <sheetName val="M&amp;A_E5"/>
      <sheetName val="M&amp;A_G5"/>
      <sheetName val="_SHOPLIST_xls_702"/>
      <sheetName val="_SHOPLIST_xls_70,_0s«iÆøí¬i2"/>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Contract_Division2"/>
      <sheetName val="SubContract_Type2"/>
      <sheetName val="Service_Type2"/>
      <sheetName val="Attach_4-181"/>
      <sheetName val="Area_Breakdown_PER_LEVEL_LINK4"/>
      <sheetName val="CF_Input4"/>
      <sheetName val="DATA_INPUT4"/>
      <sheetName val="Vordruck-Nr__7_1_3_D4"/>
      <sheetName val="M&amp;A_D4"/>
      <sheetName val="M&amp;A_E4"/>
      <sheetName val="M&amp;A_G4"/>
      <sheetName val="_SHOPLIST_xls_701"/>
      <sheetName val="_SHOPLIST_xls_70,_0s«iÆøí¬i1"/>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Rate_analysis13"/>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_SHOPLIST_xls_703"/>
      <sheetName val="_SHOPLIST_xls_70,_0s«iÆøí¬i3"/>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Sheet Index"/>
      <sheetName val="4"/>
      <sheetName val="Core Data"/>
      <sheetName val="Qty-UG"/>
      <sheetName val="PB"/>
      <sheetName val="02"/>
      <sheetName val="03"/>
      <sheetName val="04"/>
      <sheetName val="01"/>
      <sheetName val="钢筋"/>
      <sheetName val="PLT-SUM"/>
      <sheetName val="Summary "/>
      <sheetName val="B04-A - DIA SUDEER"/>
      <sheetName val="04D - Tanmyat"/>
      <sheetName val="13- B04-B &amp; C"/>
      <sheetName val=" SITE 09 B04-B&amp;C-AFAQ"/>
      <sheetName val="[SHOPLIST.xls]/VWVU))tÏØ0__4"/>
      <sheetName val="70_x0000_,/0_x0000_s«_x0008_i_x"/>
      <sheetName val="ConferenceCentre_x005f_x005f_x0"/>
      <sheetName val="Geneí¬_x005f_x005f_x005f_x0008_"/>
      <sheetName val="70_x005f_x005f_x005f_x0000_,_0_"/>
      <sheetName val="[SHOPLIST.xls][SHOPLIST.xls]70"/>
      <sheetName val="B-3.2 EB"/>
      <sheetName val="Ragama"/>
      <sheetName val="B-3"/>
      <sheetName val="GS"/>
      <sheetName val="1 - Main Building"/>
      <sheetName val="1 - Summary"/>
      <sheetName val="2 - Landscaping Works"/>
      <sheetName val="2 - Summary"/>
      <sheetName val="4 - Bldg Infra"/>
      <sheetName val="4 - Summary"/>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BOQ_(2)"/>
      <sheetName val="LABOUR_RATE"/>
      <sheetName val="Material_Rate"/>
      <sheetName val="Labor_abs-PW"/>
      <sheetName val="Labor_abs-NMR"/>
      <sheetName val="kppl_pl"/>
      <sheetName val="Basic_Rates"/>
      <sheetName val="Combined_Results_"/>
      <sheetName val="Div_07_Thermal_&amp;_Moisture"/>
      <sheetName val="precast_RC_element"/>
      <sheetName val="pile_Fabrication"/>
      <sheetName val="AOP_Summary-2"/>
      <sheetName val="May_05"/>
      <sheetName val="April_05"/>
      <sheetName val="Aug_05"/>
      <sheetName val="July_05"/>
      <sheetName val="June_05"/>
      <sheetName val="Nov_05"/>
      <sheetName val="Oct_05"/>
      <sheetName val="Sep_05"/>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Trade Summary"/>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_SHOPLIST.xls_70_x0000_,_0_x000"/>
      <sheetName val="_SHOPLIST.xls__SHOPLIST.xls_70_"/>
      <sheetName val="_SHOPLIST.xls__SHOPLIST.xls_70,"/>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Model"/>
      <sheetName val="CONSTRUCTION COMPONENT"/>
      <sheetName val="HB CEC schd 4.2"/>
      <sheetName val="HB CEC schd 4.3"/>
      <sheetName val="HB CEC schd 5.2"/>
      <sheetName val="HB CEC schd 6.2"/>
      <sheetName val="HB CEC schd 7.2"/>
      <sheetName val="HB CEC schd 9.2"/>
      <sheetName val="Doha Farm"/>
      <sheetName val="Cost_any"/>
      <sheetName val="Set"/>
      <sheetName val="L3-WBS Mapping"/>
      <sheetName val="BAFO CCL Submission"/>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SHOPLIST.xls]/VWVU))tÏØ0__5"/>
      <sheetName val="[SHOPLIST.xls]/VWVU))tÏØ0__6"/>
      <sheetName val="[SHOPLIST.xls]/VWVU))tÏØ0__7"/>
      <sheetName val="70,/0s«iÆøí¬"/>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ce"/>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Estimate for approval"/>
      <sheetName val="HWDG"/>
      <sheetName val="ARBQ"/>
      <sheetName val="P-Sum-Cab"/>
      <sheetName val="Other Cost Norms"/>
      <sheetName val="[SHOPLIST.xls]70_x0000_,/0_x0000_s«_x0008_i_x"/>
      <sheetName val="Rates for public areas"/>
      <sheetName val="Laundry"/>
      <sheetName val="[SHOPLIST.xls]/VWVU))tÏØ0__8"/>
      <sheetName val="[SHOPLIST.xls]/VWVU))tÏØ0__9"/>
      <sheetName val="MAIN SUMMARY"/>
      <sheetName val="DDL"/>
      <sheetName val="S"/>
      <sheetName val="EE-PROP"/>
      <sheetName val="Section_by_layers_old"/>
      <sheetName val="Steel-Circular"/>
      <sheetName val="Backup"/>
      <sheetName val="Det_Des"/>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T&amp;M"/>
      <sheetName val="70_,_0_s«_x0008_i_Æø_x0003_í¬_x"/>
      <sheetName val="Geneí¬ i_x0000__x0000_ _x0000_0"/>
      <sheetName val="70_x0000_,_0_x0000_s« i_x0000_Æ"/>
      <sheetName val="____ ___ __"/>
      <sheetName val="ConferenceCentre_옰ʒ䄂ʒ鵠ʐ䄂ʒ閐̐脭め_x"/>
      <sheetName val="_SHOPLIST.xls__VW_x0000_VU_x0"/>
      <sheetName val="_SHOPLIST_xls__SHOPLIST_xls_70"/>
      <sheetName val="_SHOPLIST_xls__SHOPLIST_xls_70,"/>
      <sheetName val="Geneí¬_x005f_x005f_x005f_x005f_"/>
      <sheetName val="70_x005f_x005f_x005f_x005f_x005"/>
      <sheetName val="70,_0s«_iÆø_í¬_i"/>
      <sheetName val="___________"/>
      <sheetName val="_SHOPLIST_xls_70,_0s«iÆøí¬"/>
      <sheetName val="___________1"/>
      <sheetName val="ConferenceCentre_옰ʒ䄂ʒ鵠ʐ䄂ʒ閐̐脭め"/>
      <sheetName val="_SHOPLIST.xls_70,"/>
      <sheetName val="_SHOPLIST_xls_70,_0s«_iÆø_í¬"/>
      <sheetName val="_SHOPLIST_xls__SHOPLIST_xls_70_"/>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KP1590_E"/>
      <sheetName val="SCHEDULE"/>
      <sheetName val="Recon Template"/>
      <sheetName val="Build-up"/>
      <sheetName val="Estimate_for_approval"/>
      <sheetName val="Specialist"/>
      <sheetName val="Manpower"/>
      <sheetName val="Deliverables"/>
      <sheetName val="税费"/>
      <sheetName val="electrical"/>
      <sheetName val="Finansal_tamamlanma_Eğrisi"/>
      <sheetName val="New_Bld"/>
      <sheetName val="Rate_analysis15"/>
      <sheetName val="Balance_Sheet"/>
      <sheetName val="2_Plex"/>
      <sheetName val="Sheet1_(2)"/>
      <sheetName val="4_Plex"/>
      <sheetName val="6_Plex_"/>
      <sheetName val="Detailed_Summary"/>
      <sheetName val="Sheet1_(3)"/>
      <sheetName val="Sheet1_(4)"/>
      <sheetName val="P1926-H2B Pkg 2A&amp;2B"/>
      <sheetName val="P1940-H2B Pkg 1 Guestrooms"/>
      <sheetName val="P1929-DHCT"/>
      <sheetName val="1_-_Main_Building"/>
      <sheetName val="1_-_Summary"/>
      <sheetName val="2_-_Landscaping_Works"/>
      <sheetName val="2_-_Summary"/>
      <sheetName val="4_-_Bldg_Infra"/>
      <sheetName val="4_-_Summary"/>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70,/0s«i_x"/>
      <sheetName val="B-3_2_EB"/>
      <sheetName val="Dropdown_List"/>
      <sheetName val="Trade_Summary"/>
      <sheetName val="Summary_"/>
      <sheetName val="B04-A_-_DIA_SUDEER"/>
      <sheetName val="04D_-_Tanmyat"/>
      <sheetName val="13-_B04-B_&amp;_C"/>
      <sheetName val="_SITE_09_B04-B&amp;C-AFAQ"/>
      <sheetName val="[SHOPLIST_xls]/VWVU))tÏØ0__61"/>
      <sheetName val="[SHOPLIST_xls]/VWVU))tÏØ0__71"/>
      <sheetName val="Sheet_Index"/>
      <sheetName val="HB_CEC_schd_4_2"/>
      <sheetName val="HB_CEC_schd_4_3"/>
      <sheetName val="HB_CEC_schd_5_2"/>
      <sheetName val="HB_CEC_schd_6_2"/>
      <sheetName val="HB_CEC_schd_7_2"/>
      <sheetName val="HB_CEC_schd_9_2"/>
      <sheetName val="Doha_Farm"/>
      <sheetName val="Sec__A-PQ"/>
      <sheetName val="Preamble_B"/>
      <sheetName val="Sec__C-Dayworks"/>
      <sheetName val="d5_"/>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Status_Summary"/>
      <sheetName val="Dashboard_(1)"/>
      <sheetName val="VO_Agreed_to_Unifier_Sum"/>
      <sheetName val="VO_Not_yet_Agreed_to_Unifier"/>
      <sheetName val="VO_Anticipated_to_Unifier"/>
      <sheetName val="EW_to_Unifier"/>
      <sheetName val="Prov_Sums"/>
      <sheetName val="Other_Amounts"/>
      <sheetName val="Asset_Allocation_(CR)"/>
      <sheetName val="Project_Benchmarking"/>
      <sheetName val="6.2 Floor Finishes"/>
      <sheetName val="piedathot"/>
      <sheetName val="projcasflo"/>
      <sheetName val="supdata"/>
      <sheetName val="devbud"/>
      <sheetName val="Pivots"/>
      <sheetName val="Basic Rate"/>
      <sheetName val="MASTER_RATE ANALYSIS"/>
      <sheetName val="L (4)"/>
      <sheetName val="ICM"/>
      <sheetName val="B2-DV No.02"/>
      <sheetName val="主材价格"/>
      <sheetName val="_SHOPLIST.xls__SHOPLIST.xls_70"/>
      <sheetName val="ConferenceCentre_x0000_옰ʒ"/>
      <sheetName val="70_x0000_,_0_x0000_"/>
      <sheetName val="_x0000__x0000__x005"/>
      <sheetName val="Geneí¬_x0008_i_x000"/>
      <sheetName val="各楼量单项组价及与DAR单价对比"/>
      <sheetName val="Ref Arch"/>
      <sheetName val="[SHOPLIST.xls][SH"/>
      <sheetName val="[SHOPLIST.xls]70_"/>
      <sheetName val="70,/0s«iÆøí¬i1"/>
      <sheetName val="70,/0s«_iÆø_í¬"/>
      <sheetName val="70,/0s«iÆøí¬i2"/>
      <sheetName val="70,/0s«iÆøí¬i3"/>
      <sheetName val="المعادلات"/>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Bill No.1"/>
      <sheetName val="[SHOPLIST.xls]70,/0s«iÆøí¬"/>
      <sheetName val="DRUM"/>
      <sheetName val="GENERAL SUMMARY"/>
      <sheetName val="PRELIMINARIES"/>
      <sheetName val="SITE WORKS"/>
      <sheetName val="MASONRY"/>
      <sheetName val="METAL"/>
      <sheetName val="WOOD WORK"/>
      <sheetName val="THERMAL &amp; MOISTURE "/>
      <sheetName val="DOORS &amp; WINDOWS"/>
      <sheetName val="FINISHES"/>
      <sheetName val="SPECIALITIES"/>
      <sheetName val="MECHANICAL"/>
      <sheetName val="Additional Items"/>
      <sheetName val="집계표"/>
      <sheetName val="개시대사 (2)"/>
      <sheetName val="Div Summary"/>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Abs PMRL"/>
      <sheetName val="70,_0"/>
      <sheetName val="_x005"/>
      <sheetName val="Geneí¬i_x000"/>
      <sheetName val="70_,_0_s«i_Æøí¬_x"/>
      <sheetName val="Master data"/>
      <sheetName val="[SHOPLIST.xls]/VWVU))tÏØ0__10"/>
      <sheetName val="[SHOPLIST.xls]/VWVU))tÏØ0__11"/>
      <sheetName val="BOQ.1.92"/>
      <sheetName val="[SHOPLIST_xls]70_"/>
      <sheetName val="Comp equip"/>
      <sheetName val="[SHOPLIST_xls][SH"/>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BUAs and Sales Forecast"/>
      <sheetName val="Lagoons Breakdown Prices"/>
      <sheetName val="Cover HW Z2 "/>
      <sheetName val="TOTAL WORK"/>
      <sheetName val="part 3"/>
      <sheetName val="pile Length for Easter fence"/>
      <sheetName val="Div 10-Specialities "/>
      <sheetName val="MALE &amp; FEMALE "/>
      <sheetName val="STAFF"/>
      <sheetName val="DISABLE"/>
      <sheetName val="VIP"/>
      <sheetName val="ABLUTION"/>
      <sheetName val="JANITOR"/>
      <sheetName val="TBEAM"/>
      <sheetName val="2gii"/>
      <sheetName val="CPA33-34"/>
      <sheetName val="Indices"/>
      <sheetName val="conc-foot-gradeslab"/>
      <sheetName val=" Estimate  "/>
      <sheetName val="Equip."/>
      <sheetName val="Book1"/>
      <sheetName val="Cumulative Rail "/>
      <sheetName val="Initial Data"/>
      <sheetName val="Package Status"/>
      <sheetName val="3"/>
      <sheetName val="Appendix-A -GRAND SUMMARY"/>
      <sheetName val="D9 (New Rate)"/>
      <sheetName val="Validation"/>
      <sheetName val="Portfolio List"/>
      <sheetName val="[SHOPLIST_xls]/VWVU))tÏØ0  "/>
      <sheetName val="Staff OLD "/>
      <sheetName val="Core_Data"/>
      <sheetName val="CIF_COST_ITEM"/>
      <sheetName val="Rates_for_public_areas"/>
      <sheetName val="P1926-H2B_Pkg_2A&amp;2B"/>
      <sheetName val="P1940-H2B_Pkg_1_Guestrooms"/>
      <sheetName val="Recon_Template"/>
      <sheetName val="BoQ-22-8-2019"/>
      <sheetName val="Tech"/>
      <sheetName val="Process"/>
      <sheetName val="Refinery"/>
      <sheetName val="Fructose"/>
      <sheetName val="Utilities"/>
      <sheetName val="Pipesizes"/>
      <sheetName val="Grand Summary "/>
      <sheetName val="Bill No.01 - GI "/>
      <sheetName val="combined "/>
      <sheetName val="summary-Optional "/>
      <sheetName val="B14.02 "/>
      <sheetName val="B21"/>
      <sheetName val="B22"/>
      <sheetName val="B27"/>
      <sheetName val="Prov.Sum "/>
      <sheetName val="Contractor Application"/>
      <sheetName val="08 MEP Summary"/>
      <sheetName val="03B1"/>
      <sheetName val="03B2"/>
      <sheetName val="Addnl works"/>
      <sheetName val="VARIATIONS"/>
      <sheetName val="B3. Material on Site-Detail"/>
      <sheetName val="TABLO-3"/>
      <sheetName val="Transport"/>
      <sheetName val="Indirect"/>
      <sheetName val="Micro"/>
      <sheetName val="Wordsdata"/>
      <sheetName val="Weekly"/>
      <sheetName val="S-Curve Update"/>
      <sheetName val="Gene��_x0008_i_x0000__x0000__x0014__x0000_0."/>
      <sheetName val="intr_stool_brkup_x0000_"/>
      <sheetName val="Ledger"/>
      <sheetName val="Data "/>
      <sheetName val="WIP"/>
      <sheetName val="WATER DUCT - IC 21"/>
      <sheetName val="Asset Desc"/>
      <sheetName val="[SHOPLIST.xls]70,/0s«i_x"/>
      <sheetName val="/VWVU))"/>
      <sheetName val="701"/>
      <sheetName val="70,1"/>
      <sheetName val="[SHOPLIST_xls][S1"/>
      <sheetName val="702"/>
      <sheetName val="70,2"/>
      <sheetName val="[SHOPLIST_xls][S2"/>
      <sheetName val="Detail Page"/>
      <sheetName val="70_x0000_,/0_x0000_s�_x0008_i_x0000_��_x0003_��_x0008_i_x0000_"/>
      <sheetName val="Top_sh_x0000__x0000__x0001_Ԁ"/>
      <sheetName val="FLOOR AND CEILING"/>
      <sheetName val="area comp 2011 01 18 (2)"/>
      <sheetName val="Bill3-Basement"/>
      <sheetName val="drop down lists"/>
      <sheetName val="PH 5"/>
      <sheetName val="BM"/>
      <sheetName val="[SHOPLIST_xls][SHOPLIST_xls]/VW"/>
      <sheetName val="ورقة2"/>
      <sheetName val="LTR-2"/>
      <sheetName val="Démol."/>
      <sheetName val="Ravalement"/>
      <sheetName val="GAE8'97"/>
      <sheetName val="Overall"/>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GFA_HQ_Building31"/>
      <sheetName val="GFA_Conference30"/>
      <sheetName val="BQ_External30"/>
      <sheetName val="Penthouse_Apartment29"/>
      <sheetName val="Raw_Data29"/>
      <sheetName val="LABOUR_HISTOGRAM30"/>
      <sheetName val="StattCo_yCharges29"/>
      <sheetName val="Chiet_tinh_dz2229"/>
      <sheetName val="Chiet_tinh_dz3529"/>
      <sheetName val="CT_Thang_Mo29"/>
      <sheetName val="Graph_Data_(DO_NOT_PRINT)29"/>
      <sheetName val="@risk_rents_and_incentives29"/>
      <sheetName val="Car_park_lease29"/>
      <sheetName val="Net_rent_analysis29"/>
      <sheetName val="Poz-1_29"/>
      <sheetName val="Lab_Cum_Hist29"/>
      <sheetName val="LEVEL_SHEET29"/>
      <sheetName val="FOL_-_Bar29"/>
      <sheetName val="SPT_vs_PHI29"/>
      <sheetName val="Bill_No__229"/>
      <sheetName val="budget_summary_(2)28"/>
      <sheetName val="Budget_Analysis_Summary28"/>
      <sheetName val="Tender_Summary29"/>
      <sheetName val="Insurance_Ext29"/>
      <sheetName val="CT__PL28"/>
      <sheetName val="intr_stool_brkup28"/>
      <sheetName val="Body_Sheet28"/>
      <sheetName val="1_0_Executive_Summary28"/>
      <sheetName val="Customize_Your_Invoice29"/>
      <sheetName val="HVAC_BoQ29"/>
      <sheetName val="Projet,_methodes_&amp;_couts28"/>
      <sheetName val="Risques_majeurs_&amp;_Frais_Ind_28"/>
      <sheetName val="Top_sheet28"/>
      <sheetName val="Bill_227"/>
      <sheetName val="Bill_126"/>
      <sheetName val="Bill_326"/>
      <sheetName val="Bill_426"/>
      <sheetName val="Bill_526"/>
      <sheetName val="Bill_626"/>
      <sheetName val="Bill_726"/>
      <sheetName val="POWER_ASSUMPTIONS25"/>
      <sheetName val="Ap_A26"/>
      <sheetName val="SHOPLIST_xls25"/>
      <sheetName val="2_Div_14_26"/>
      <sheetName val="Softscape_Buildup24"/>
      <sheetName val="Mat'l_Rate24"/>
      <sheetName val="Dubai_golf25"/>
      <sheetName val="beam-reinft-IIInd_floor25"/>
      <sheetName val="beam-reinft-machine_rm25"/>
      <sheetName val="Invoice_Summary25"/>
      <sheetName val="PROJECT_BRIEF26"/>
      <sheetName val="Civil_Boq24"/>
      <sheetName val="C_(3)26"/>
      <sheetName val="HIRED_LABOUR_CODE22"/>
      <sheetName val="PA-_Consutant_22"/>
      <sheetName val="foot-slab_reinft22"/>
      <sheetName val="WITHOUT_C&amp;I_PROFIT_(3)24"/>
      <sheetName val="Activity_List24"/>
      <sheetName val="VALVE_CHAMBERS21"/>
      <sheetName val="Fire_Hydrants21"/>
      <sheetName val="B_GATE_VALVE21"/>
      <sheetName val="Sub_G1_Fire21"/>
      <sheetName val="Sub_G12_Fire21"/>
      <sheetName val="BILL_COV22"/>
      <sheetName val="Ra__stair22"/>
      <sheetName val="DETAILED__BOQ22"/>
      <sheetName val="M-Book_for_Conc22"/>
      <sheetName val="M-Book_for_FW22"/>
      <sheetName val="Materials_Cost(PCC)21"/>
      <sheetName val="India_F&amp;S_Template21"/>
      <sheetName val="IO_LIST21"/>
      <sheetName val="Material_21"/>
      <sheetName val="Quote_Sheet21"/>
      <sheetName val="Day_work21"/>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Eq__Mobilization20"/>
      <sheetName val="w't_table19"/>
      <sheetName val="BOQ_Direct_selling_cost21"/>
      <sheetName val="Elemental_Buildup19"/>
      <sheetName val="B09_120"/>
      <sheetName val="B185-B-9_120"/>
      <sheetName val="B185-B-9_220"/>
      <sheetName val="2_2)Revised_Cash_Flow19"/>
      <sheetName val="PMWeb_data20"/>
      <sheetName val="/VWVU))tÏØ0__20"/>
      <sheetName val="PointNo_519"/>
      <sheetName val="CHART_OF_ACCOUNTS20"/>
      <sheetName val="E-Bill_No_6_A-O20"/>
      <sheetName val="Working_for_RCC20"/>
      <sheetName val="Material_List_19"/>
      <sheetName val="Project_Cost_Breakdown17"/>
      <sheetName val="Index_List19"/>
      <sheetName val="Type_List19"/>
      <sheetName val="File_Types19"/>
      <sheetName val="SS_MH20"/>
      <sheetName val="입찰내역_발주처_양식19"/>
      <sheetName val="LIST_DO_NOT_REMOVE18"/>
      <sheetName val="B6_2_18"/>
      <sheetName val="PRECAST_lightconc-II21"/>
      <sheetName val="final_abstract21"/>
      <sheetName val="Summary_of_Work17"/>
      <sheetName val="Employee_List17"/>
      <sheetName val="Chiet_t19"/>
      <sheetName val="Staffing_and_Rates_IA19"/>
      <sheetName val="Item-_Compact17"/>
      <sheetName val="E_&amp;_R17"/>
      <sheetName val="Staff_Acco_17"/>
      <sheetName val="TBAL9697_-group_wise__sdpl17"/>
      <sheetName val="SITE_WORK16"/>
      <sheetName val="Рабочий_лист16"/>
      <sheetName val="Annex_1_Sect_3a17"/>
      <sheetName val="Annex_1_Sect_3a_117"/>
      <sheetName val="Annex_1_Sect_3b17"/>
      <sheetName val="Annex_1_Sect_3c17"/>
      <sheetName val="HOURLY_RATES17"/>
      <sheetName val="RAB_AR&amp;STR16"/>
      <sheetName val="Rate_summary16"/>
      <sheetName val="PT_141-_Site_A_Landscape16"/>
      <sheetName val="Labour_&amp;_Plant16"/>
      <sheetName val="Back_up16"/>
      <sheetName val="[SHOPLIST_xls][SHOPLIST_xls]726"/>
      <sheetName val="INDIGINEOUS_ITEMS_16"/>
      <sheetName val="TRIAL_BALANCE16"/>
      <sheetName val="Ave_wtd_rates16"/>
      <sheetName val="Debits_as_on_12_04_0816"/>
      <sheetName val="STAFFSCHED_16"/>
      <sheetName val="Common_Variables16"/>
      <sheetName val="d-safe_DELUXE16"/>
      <sheetName val="Mall_waterproofing16"/>
      <sheetName val="MSCP_waterproofing16"/>
      <sheetName val="Duct_Accesories16"/>
      <sheetName val="????_???_??16"/>
      <sheetName val="[SHOPLIST_xls]70,/0s«iÆøí¬i16"/>
      <sheetName val="train_cash16"/>
      <sheetName val="accom_cash16"/>
      <sheetName val="GPL_Revenu_Update16"/>
      <sheetName val="DO_NOT_TOUCH16"/>
      <sheetName val="Work_Type16"/>
      <sheetName val="Resumo_Empreitadas12"/>
      <sheetName val="PROJECT_BRIEF(EX_NEW)16"/>
      <sheetName val="Geneí¬_i15"/>
      <sheetName val="[SHOPLIST_xls]/VW11"/>
      <sheetName val="[SHOPLIST_xls]/VWVU))tÏØ0__55"/>
      <sheetName val="[SHOPLIST_xls]/VWVU))tÏØ0__56"/>
      <sheetName val="Floor_Box_13"/>
      <sheetName val="PPA_Summary12"/>
      <sheetName val="Risk_Breakdown_Structure15"/>
      <sheetName val="[SHOPLIST_xls][SHOPLIST_xls]727"/>
      <sheetName val="Equipment_Rates11"/>
      <sheetName val="Z-_GENERAL_PRICE_SUMMARY12"/>
      <sheetName val="steel_total15"/>
      <sheetName val="ELE_BOQ15"/>
      <sheetName val="Cashflow_projection11"/>
      <sheetName val="Area_Breakdown_PER_LEVEL_LINK11"/>
      <sheetName val="CF_Input11"/>
      <sheetName val="DATA_INPUT11"/>
      <sheetName val="Vordruck-Nr__7_1_3_D11"/>
      <sheetName val="M&amp;A_D11"/>
      <sheetName val="M&amp;A_E11"/>
      <sheetName val="M&amp;A_G11"/>
      <sheetName val="AREA_OF_APPLICATION15"/>
      <sheetName val="[SHOPLIST_xls]7011"/>
      <sheetName val="[SHOPLIST_xls]70,11"/>
      <sheetName val="Base_BM-rebar11"/>
      <sheetName val="Materials_11"/>
      <sheetName val="1_2_Staff_Schedule12"/>
      <sheetName val="Mix_Design12"/>
      <sheetName val="%_prog_figs_-u5_and_total12"/>
      <sheetName val="_VWVU))tÏØ0__13"/>
      <sheetName val="Service_Type9"/>
      <sheetName val="Contract_Division9"/>
      <sheetName val="SubContract_Type9"/>
      <sheetName val="_SHOPLIST_xls_708"/>
      <sheetName val="_SHOPLIST_xls_70,_0s«iÆøí¬i8"/>
      <sheetName val="E_H_-_H__W_P_11"/>
      <sheetName val="E__H__Treatment_for_pile_cap11"/>
      <sheetName val="Form_611"/>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SHOPLIST_xls][SHOPLIST_xls][11"/>
      <sheetName val="Bill_1011"/>
      <sheetName val="Cost_Heading8"/>
      <sheetName val="D_&amp;_W_sizes8"/>
      <sheetName val="SOPMA_DD8"/>
      <sheetName val="Data_Sheet11"/>
      <sheetName val="Labour_Rate_8"/>
      <sheetName val="Qtys_ZamZam_(Del__before)8"/>
      <sheetName val="Qtys_Relocation_(Del_before)8"/>
      <sheetName val="_Qtys_Sub_&amp;_Tents_(Del__before8"/>
      <sheetName val="Qtys__Signages_(Del__before)8"/>
      <sheetName val="Qtys_Temporary_Passages_(Del)8"/>
      <sheetName val="_Qtys_Ser__Rooms_(Del_before)8"/>
      <sheetName val="Data_I_(2)8"/>
      <sheetName val="rEFERENCES_8"/>
      <sheetName val="Attach_4-188"/>
      <sheetName val="Site_Dev_BOQ11"/>
      <sheetName val="Labour_Costs11"/>
      <sheetName val="[SHOPLIST_xls]/VWVU))tÏØ0__57"/>
      <sheetName val="[SHOPLIST_xls]/VWVU))tÏØ0__58"/>
      <sheetName val="[SHOPLIST_xls]/VWVU))tÏØ0__59"/>
      <sheetName val="[SHOPLIST_xls]70,/0s«_iÆø_í¬_11"/>
      <sheetName val="[SHOPLIST_xls]70?,/0?s«i?Æøí¬11"/>
      <sheetName val="PRICE_INFO8"/>
      <sheetName val="RC_SUMMARY8"/>
      <sheetName val="LABOUR_PRODUCTIVITY-TAV8"/>
      <sheetName val="MATERIAL_PRICES8"/>
      <sheetName val="P-100_MRF_DB_R18"/>
      <sheetName val="tender_allowances11"/>
      <sheetName val="_Summary_BKG_03411"/>
      <sheetName val="BILL_3R11"/>
      <sheetName val="BLOCK-A_(MEA_SHEET)11"/>
      <sheetName val="Ewaan_Show_Kitchen_(2)8"/>
      <sheetName val="Cash_Flow_Working8"/>
      <sheetName val="MN_T_B_8"/>
      <sheetName val="BOQ_(2)2"/>
      <sheetName val="LABOUR_RATE2"/>
      <sheetName val="Material_Rate2"/>
      <sheetName val="Labor_abs-PW2"/>
      <sheetName val="Labor_abs-NMR2"/>
      <sheetName val="kppl_pl2"/>
      <sheetName val="Basic_Rates2"/>
      <sheetName val="Combined_Results_2"/>
      <sheetName val="Dash_board11"/>
      <sheetName val="2F_회의실견적(5_14_일대)4"/>
      <sheetName val="_HIT-&gt;HMC_견적(3900)4"/>
      <sheetName val="Appendix_B4"/>
      <sheetName val="[SHOPLIST_xls][SHOPLIST_xls]728"/>
      <sheetName val="precast_RC_element2"/>
      <sheetName val="pile_Fabrication2"/>
      <sheetName val="Trade_Summary1"/>
      <sheetName val="Sheet_Index1"/>
      <sheetName val="[SHOPLIST_xls]/VWVU))tÏØ0__60"/>
      <sheetName val="Div_07_Thermal_&amp;_Moisture2"/>
      <sheetName val="Data_Validation2"/>
      <sheetName val="Div26_-_Elect2"/>
      <sheetName val="CHUNG_CU_CARRILON2"/>
      <sheetName val="Summary_1"/>
      <sheetName val="B04-A_-_DIA_SUDEER1"/>
      <sheetName val="04D_-_Tanmyat1"/>
      <sheetName val="13-_B04-B_&amp;_C1"/>
      <sheetName val="_SITE_09_B04-B&amp;C-AFAQ1"/>
      <sheetName val="New_Rates1"/>
      <sheetName val="[SHOPLIST_xls]/VWVU))tÏØ0__62"/>
      <sheetName val="[SHOPLIST_xls]/VWVU))tÏØ0__63"/>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B-3_2_EB1"/>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Balance_Sheet1"/>
      <sheetName val="Estimate_for_approval1"/>
      <sheetName val="CONSTRUCTION_COMPONENT1"/>
      <sheetName val="[SHOPLIST_xls]/VWVU))tÏØ0__72"/>
      <sheetName val="[SHOPLIST_xls][SHOPLIST_xls]/V1"/>
      <sheetName val="[SHOPLIST_xls][SH1"/>
      <sheetName val="___________2"/>
      <sheetName val="[SHOPLIST_xls]70_1"/>
      <sheetName val="BOQ_1_92"/>
      <sheetName val="[SHOPLIST_xls]70,/0s«i_x"/>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_SHOPLIST_xls_70,_0_x000"/>
      <sheetName val="quotation_"/>
      <sheetName val="Bill_5_-_Carpark"/>
      <sheetName val="BOQ_-_summary__3"/>
      <sheetName val="NKSC_thue"/>
      <sheetName val="05__Data_Cash_Flow"/>
      <sheetName val="MTO_REV_2(ARMOR)"/>
      <sheetName val="Geneí¬_i_0"/>
      <sheetName val="70,_0s«_iÆ"/>
      <sheetName val="_SHOPLIST_xls__VWVU_x0"/>
      <sheetName val="_SHOPLIST_xls_70,"/>
      <sheetName val="_SHOPLIST_xls__VW"/>
      <sheetName val="_SHOPLIST_xls__VWVU))tÏØ0__"/>
      <sheetName val="_SHOPLIST_xls__VWVU))tÏØ0__1"/>
      <sheetName val="_SHOPLIST_xls__SHOPLIST_xls__SH"/>
      <sheetName val="_SHOPLIST_xls__VWVU))tÏØ0__11"/>
      <sheetName val="_SHOPLIST_xls__VWVU))tÏØ0__2"/>
      <sheetName val="_SHOPLIST_xls__VWVU))tÏØ0__3"/>
      <sheetName val="_SHOPLIST_xls_70,_0s«_iÆø_í¬_i"/>
      <sheetName val="_SHOPLIST_xls_70_,_0_s«i_Æøí¬i_"/>
      <sheetName val="_SHOPLIST_xls__VWVU))tÏØ0__4"/>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B2-DV_No_02"/>
      <sheetName val="Comp_equip"/>
      <sheetName val="L3-WBS_Mapping"/>
      <sheetName val="BAFO_CCL_Submission"/>
      <sheetName val="Abs_PMRL"/>
      <sheetName val="Other_Cost_Norms"/>
      <sheetName val="TB_ALJADA"/>
      <sheetName val="Plot_Area"/>
      <sheetName val="Closing_entries"/>
      <sheetName val="Executive_Summary"/>
      <sheetName val="Sales_Tracking_Report_(STR)"/>
      <sheetName val="Blocking_Tracking_Report_(BTR)"/>
      <sheetName val="Bill_No_1"/>
      <sheetName val="[SHOPLIST_xls]70,/0s«iÆøí¬1"/>
      <sheetName val="BORDGC"/>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Account Codes"/>
      <sheetName val="[SHOPLIST.xls]/VWVU))tÏØ0__17"/>
      <sheetName val="[SHOPLIST.xls]/VWVU))tÏØ0__16"/>
      <sheetName val="[SHOPLIST.xls]/VWVU))tÏØ0__14"/>
      <sheetName val="[SHOPLIST.xls]/VWVU))tÏØ0__12"/>
      <sheetName val="[SHOPLIST.xls]/VWVU))tÏØ0__13"/>
      <sheetName val="[SHOPLIST.xls]/VWVU))tÏØ0__15"/>
      <sheetName val="[SHOPLIST.xls]/VWVU))tÏØ0__18"/>
      <sheetName val="[SHOPLIST.xls]/VWVU))tÏØ0__19"/>
      <sheetName val="[SHOPLIST.xls]70_x005f_x0000_,/0_x000"/>
      <sheetName val="SI 22"/>
      <sheetName val="TO List"/>
      <sheetName val="Qualifications"/>
      <sheetName val="CCTV DATA"/>
      <sheetName val="Contractor_Application"/>
      <sheetName val="General_Summary"/>
      <sheetName val="08_MEP_Summary"/>
      <sheetName val="Addnl_works"/>
      <sheetName val="B3__Material_on_Site-Detail"/>
      <sheetName val="SLHW"/>
      <sheetName val="ConferenceCentre_옰ʒ䄂ʒ鵠ʐ䄂ʒ閐̐脭め_x0005_"/>
      <sheetName val="_board7"/>
      <sheetName val="_boaboard (1)"/>
      <sheetName val="BULD.3"/>
      <sheetName val="BLOCK K"/>
      <sheetName val="예가표"/>
      <sheetName val="BREAKDOWN"/>
      <sheetName val="Bill 3 Boutique"/>
      <sheetName val="[SHOPLIST.xls]70___0_s__i_____2"/>
      <sheetName val="[SHOPLIST.xls]_VW__VU_________2"/>
      <sheetName val="[SHOPLIST.xls]_VW__VU_________3"/>
      <sheetName val="Drop down"/>
      <sheetName val="[SHOPLIST.xls]70___0_s__i_____3"/>
      <sheetName val="[SHOPLIST.xls][SHOPLIST.xls]7_2"/>
      <sheetName val="[SHOPLIST.xls][SHOPLIST.xls]__2"/>
      <sheetName val="[SHOPLIST.xls][SHOPLIST.xls]__3"/>
      <sheetName val="[SHOPLIST.xls][SHOPLIST.xls]__4"/>
      <sheetName val="[SHOPLIST.xls][SHOPLIST.xls]__5"/>
      <sheetName val="[SHOPLIST.xls][SHOPLIST.xls]__6"/>
      <sheetName val="[SHOPLIST.xls][SHOPLIST.xls]__7"/>
      <sheetName val="[SHOPLIST.xls][SHOPLIST.xls]7_3"/>
      <sheetName val="[SHOPLIST.xls][SHOPLIST.xls]7_4"/>
      <sheetName val="[SHOPLIST.xls][SHOPLIST.xls]__8"/>
      <sheetName val="[SHOPLIST.xls][SHOPLIST.xls]__9"/>
      <sheetName val="[SHOPLIST.xls][SHOPLIST.xls]_10"/>
      <sheetName val="[SHOPLIST.xls][SHOPLIST.xls]7_5"/>
      <sheetName val="[SHOPLIST.xls][SHOPLIST.xls]_11"/>
      <sheetName val="[SHOPLIST.xls][SHOPLIST.xls]_12"/>
      <sheetName val="[SHOPLIST.xls][SHOPLIST.xls]7_6"/>
      <sheetName val="[SHOPLIST.xls][SHOPLIST.xls]_13"/>
      <sheetName val="[SHOPLIST.xls][SHOPLIST.xls]7_7"/>
      <sheetName val="[SHOPLIST.xls][SHOPLIST.xls]_14"/>
      <sheetName val="[SHOPLIST.xls][SHOPLIST.xls]_15"/>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IO"/>
      <sheetName val="FAL intern"/>
      <sheetName val="Electrical_database"/>
      <sheetName val="MATERIALS"/>
      <sheetName val="/VWVU))tÏØ0__21"/>
      <sheetName val="Finansal_tamamlanma_Eğrisi2"/>
      <sheetName val="AOP_Summary-23"/>
      <sheetName val="2_Plex2"/>
      <sheetName val="Sheet1_(2)2"/>
      <sheetName val="4_Plex2"/>
      <sheetName val="6_Plex_2"/>
      <sheetName val="Detailed_Summary2"/>
      <sheetName val="Sheet1_(3)2"/>
      <sheetName val="Sheet1_(4)2"/>
      <sheetName val="May_053"/>
      <sheetName val="April_053"/>
      <sheetName val="Aug_053"/>
      <sheetName val="July_053"/>
      <sheetName val="June_053"/>
      <sheetName val="Nov_053"/>
      <sheetName val="Oct_053"/>
      <sheetName val="Sep_053"/>
      <sheetName val="HB_CEC_schd_4_22"/>
      <sheetName val="HB_CEC_schd_4_32"/>
      <sheetName val="HB_CEC_schd_5_22"/>
      <sheetName val="HB_CEC_schd_6_22"/>
      <sheetName val="HB_CEC_schd_7_22"/>
      <sheetName val="HB_CEC_schd_9_22"/>
      <sheetName val="Doha_Farm2"/>
      <sheetName val="Dropdown_List2"/>
      <sheetName val="New_Bld2"/>
      <sheetName val="Status_Summary2"/>
      <sheetName val="Sec__A-PQ2"/>
      <sheetName val="Preamble_B2"/>
      <sheetName val="Sec__C-Dayworks2"/>
      <sheetName val="d5_2"/>
      <sheetName val="Asset_Allocation_(CR)2"/>
      <sheetName val="Project_Benchmarking2"/>
      <sheetName val="1_-_Main_Building2"/>
      <sheetName val="1_-_Summary2"/>
      <sheetName val="2_-_Landscaping_Works2"/>
      <sheetName val="2_-_Summary2"/>
      <sheetName val="4_-_Bldg_Infra2"/>
      <sheetName val="4_-_Summary2"/>
      <sheetName val="Dashboard_(1)2"/>
      <sheetName val="VO_Agreed_to_Unifier_Sum2"/>
      <sheetName val="VO_Not_yet_Agreed_to_Unifier2"/>
      <sheetName val="VO_Anticipated_to_Unifier2"/>
      <sheetName val="EW_to_Unifier2"/>
      <sheetName val="Prov_Sums2"/>
      <sheetName val="Other_Amounts2"/>
      <sheetName val="_SHOPLIST_xls__SHOPLIST_xls_704"/>
      <sheetName val="_SHOPLIST_xls__SHOPLIST_xls_705"/>
      <sheetName val="[SHOPLIST_xls]/VWVU))tÏØ0__81"/>
      <sheetName val="[SHOPLIST_xls]/VWVU))tÏØ0__91"/>
      <sheetName val="_SHOPLIST_xls__SHOPLIST_xls_706"/>
      <sheetName val="Ref_Arch"/>
      <sheetName val="Data_"/>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Landscape No.1"/>
      <sheetName val="MEP No.3"/>
      <sheetName val="Joseph Record"/>
      <sheetName val="[SHOPLIST.xls]70,/0s«iÆøí¬i1"/>
      <sheetName val="[SHOPLIST.xls]70,/0s«_iÆø_í¬"/>
      <sheetName val="[SHOPLIST.xls]70,/0s«iÆøí¬i2"/>
      <sheetName val="[SHOPLIST.xls]70,/0s«iÆøí¬i3"/>
      <sheetName val="Rectangular Duct"/>
      <sheetName val="C-1"/>
      <sheetName val="PC "/>
      <sheetName val="Val"/>
      <sheetName val="App - A "/>
      <sheetName val="App- B "/>
      <sheetName val="App - C "/>
      <sheetName val="App - D "/>
      <sheetName val="App - E "/>
      <sheetName val="App - F"/>
      <sheetName val="App - G "/>
      <sheetName val="App - H"/>
      <sheetName val="2"/>
      <sheetName val="5"/>
      <sheetName val="7"/>
      <sheetName val="8"/>
      <sheetName val="9"/>
      <sheetName val="10"/>
      <sheetName val="13"/>
      <sheetName val="14"/>
      <sheetName val="15"/>
      <sheetName val="16"/>
      <sheetName val="17"/>
      <sheetName val="18"/>
      <sheetName val="C-2"/>
      <sheetName val="Concrete Breakdown"/>
      <sheetName val="Masonry Breakdown"/>
      <sheetName val="6"/>
      <sheetName val="BQMPALOC"/>
      <sheetName val="COLUMNS"/>
      <sheetName val="VESSELS "/>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SHOPLIST.xls][SHOPLIST.xls]70?"/>
      <sheetName val="Top_s๨ꫝ_x0000__x0000_퀀"/>
      <sheetName val="Item List OLD"/>
      <sheetName val="KEYFIGURES"/>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ummary_2"/>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National"/>
      <sheetName val="[SH"/>
      <sheetName val="70_"/>
      <sheetName val="703"/>
      <sheetName val="70,/0s«iÆøí¬i4"/>
      <sheetName val="[SHOPLIST.xls]/VW"/>
      <sheetName val="70,/0s«iÆøí¬i5"/>
      <sheetName val="8.0 Programme"/>
      <sheetName val="_SHOPLIST.xls__VWVU))tÏØ0__5"/>
      <sheetName val="_SHOPLIST.xls__VWVU))tÏØ0__6"/>
      <sheetName val="___________3"/>
      <sheetName val="_SHOPLIST.xls__VWVU))tÏØ0__7"/>
      <sheetName val="___________4"/>
      <sheetName val="Geneí¬_x005f_x0008_"/>
      <sheetName val="70_x005f_x0000_,_0_"/>
      <sheetName val="___________5"/>
      <sheetName val="_SHOPLIST_xls__VWVU))"/>
      <sheetName val="___________6"/>
      <sheetName val="_SHOPLIST_xls__VW1"/>
      <sheetName val="_SHOPLIST_xls__SHOPLIST_xls__S1"/>
      <sheetName val="_SHOPLIST_xls__SHOPLIST_xls_707"/>
      <sheetName val="___________7"/>
      <sheetName val="_SHOPLIST_xls__SHOPLIST_xls_708"/>
      <sheetName val="_SHOPLIST_xls__VW2"/>
      <sheetName val="_SHOPLIST_xls__VWVU))tÏØ0__5"/>
      <sheetName val="_SHOPLIST_xls__SHOPLIST_xls__S2"/>
      <sheetName val="_SHOPLIST_xls__SHOPLIST_xls_709"/>
      <sheetName val="_SHOPLIST_xls_70,1"/>
      <sheetName val="_SHOPLIST_xls__VWVU))tÏØ0__12"/>
      <sheetName val="_SHOPLIST_xls__VWVU))tÏØ0__21"/>
      <sheetName val="_SHOPLIST_xls__VWVU))tÏØ0__31"/>
      <sheetName val="_SHOPLIST_xls_70,_0s«_iÆø_í¬_i1"/>
      <sheetName val="_SHOPLIST_xls_70_,_0_s«i_Æøí¬i1"/>
      <sheetName val="_SHOPLIST_xls__VWVU))tÏØ0__6"/>
      <sheetName val="_SHOPLIST_xls__VWVU))tÏØ0__7"/>
      <sheetName val="_SHOPLIST_xls_70,2"/>
      <sheetName val="_SHOPLIST_xls__VWVU))tÏØ0__13"/>
      <sheetName val="_SHOPLIST_xls__VWVU))tÏØ0__22"/>
      <sheetName val="_SHOPLIST_xls__VWVU))tÏØ0__32"/>
      <sheetName val="_SHOPLIST_xls_70,_0s«_iÆø_í¬_i2"/>
      <sheetName val="_SHOPLIST_xls_70_,_0_s«i_Æøí¬i2"/>
      <sheetName val="___________8"/>
      <sheetName val="_SHOPLIST_xls__SHOPLIST_xls_710"/>
      <sheetName val="_SHOPLIST_xls__VW3"/>
      <sheetName val="_SHOPLIST_xls__VWVU))tÏØ0__8"/>
      <sheetName val="_SHOPLIST_xls__VWVU))tÏØ0__9"/>
      <sheetName val="_SHOPLIST_xls__SHOPLIST_xls_711"/>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VWVU))tÏØ0__41"/>
      <sheetName val="_SHOPLIST_xls__SHOPLIST_xls_721"/>
      <sheetName val="_SHOPLIST_xls__SHOPLIST_xls__S8"/>
      <sheetName val="_SHOPLIST_xls_70,8"/>
      <sheetName val="_SHOPLIST_xls__VWVU))tÏØ0__42"/>
      <sheetName val="_SHOPLIST_xls__VWVU))tÏØ0__43"/>
      <sheetName val="_SHOPLIST_xls__VWVU))tÏØ0__44"/>
      <sheetName val="_SHOPLIST_xls_70,_0s«_iÆø_í¬_i8"/>
      <sheetName val="_SHOPLIST_xls_70_,_0_s«i_Æøí¬i8"/>
      <sheetName val="_VWVU))tÏØ0__16"/>
      <sheetName val="_VWVU))tÏØ0__14"/>
      <sheetName val="_SHOPLIST_xls_70,_0s«iÆøí¬i10"/>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SHOPLIST_xls_70,_0s«iÆøí¬i9"/>
      <sheetName val="___________9"/>
      <sheetName val="_SHOPLIST_xls__SHOPLIST_xls_712"/>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VWVU))tÏØ0__15"/>
      <sheetName val="_SHOPLIST_xls_70,_0s«iÆøí¬i11"/>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Reference"/>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Gene��_x0008_i"/>
      <sheetName val="Top_sh"/>
      <sheetName val="[SHOPLIST.xls]70_x005f_x0000___0_x0_2"/>
      <sheetName val="[SHOPLIST.xls]70___0_s__i_____4"/>
      <sheetName val="[SHOPLIST.xls][SHOPLIST_xls]7_2"/>
      <sheetName val="[SHOPLIST.xls][SHOPLIST_xls]7_3"/>
      <sheetName val="[SHOPLIST.xls][SHOPLIST_xls]7_4"/>
      <sheetName val="[SHOPLIST.xls][SHOPLIST_xls]7_5"/>
      <sheetName val="[SHOPLIST.xls][SHOPLIST_xls]7_6"/>
      <sheetName val="[SHOPLIST.xls][SHOPLIST_xls]7_7"/>
      <sheetName val="[SHOPLIST.xls][SHOPLIST_xls]7_8"/>
      <sheetName val="[SHOPLIST.xls][SHOPLIST_xls]__2"/>
      <sheetName val="[SHOPLIST.xls][SHOPLIST_xls]__3"/>
      <sheetName val="[SHOPLIST.xls][SHOPLIST_xls]__4"/>
      <sheetName val="[SHOPLIST.xls][SHOPLIST_xls]__5"/>
      <sheetName val="[SHOPLIST.xls][SHOPLIST_xls]7_9"/>
      <sheetName val="[SHOPLIST.xls][SHOPLIST_xls]__6"/>
      <sheetName val="[SHOPLIST.xls][SHOPLIST_xls]__7"/>
      <sheetName val="[SHOPLIST.xls][SHOPLIST_xls]__8"/>
      <sheetName val="[SHOPLIST.xls][SHOPLIST_xls]_10"/>
      <sheetName val="[SHOPLIST.xls][SHOPLIST_xls]_11"/>
      <sheetName val="[SHOPLIST.xls][SHOPLIST_xls]_12"/>
      <sheetName val="[SHOPLIST.xls][SHOPLIST_xls]__9"/>
      <sheetName val="[SHOPLIST.xls][SHOPLIST_xls]_13"/>
      <sheetName val="[SHOPLIST.xls][SHOPLIST_xls]_14"/>
      <sheetName val="[SHOPLIST.xls][SHOPLIST_xls]_15"/>
      <sheetName val="[SHOPLIST.xls][SHOPLIST_xls]_16"/>
      <sheetName val="[SHOPLIST.xls][SHOPLIST_xls]_17"/>
      <sheetName val="[SHOPLIST.xls][SHOPLIST_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70_x005f_x005f_x005f_x0000__2"/>
      <sheetName val="[SHOPLIST.xls][SHOPLIST_xls]_83"/>
      <sheetName val="[SHOPLIST.xls][SHOPLIST_xls]_84"/>
      <sheetName val="[SHOPLIST.xls][SHOPLIST_xls]_85"/>
      <sheetName val="[SHOPLIST.xls][SHOPLIST.xls]7_8"/>
      <sheetName val="[SHOPLIST.xls][SHOPLIST.xls]7_9"/>
      <sheetName val="[SHOPLIST.xls][SHOPLIST.xls]_16"/>
      <sheetName val="[SHOPLIST.xls][SHOPLIST.xls]_17"/>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SHOPLIST.xls]_SHOPLIST_xls_101"/>
      <sheetName val="[SHOPLIST.xls]_SHOPLIST_xls_102"/>
      <sheetName val="[SHOPLIST.xls]/VWVU))"/>
      <sheetName val="[SHOPLIST.xls]_SHOPLIST_xls_103"/>
      <sheetName val="[SHOPLIST.xls]70___0_s__i_____5"/>
      <sheetName val="[SHOPLIST.xls]_VW__VU_________4"/>
      <sheetName val="[SHOPLIST.xls]_VW__VU_________5"/>
      <sheetName val="[SHOPLIST.xls]70_x005f_x0000___0_x0_3"/>
      <sheetName val="[SHOPLIST.xls]70___0_s__i_____6"/>
      <sheetName val="[SHOPLIST.xls]70___0_s__i_____7"/>
      <sheetName val="[SHOPLIST.xls][SHOPLIST.xls]_18"/>
      <sheetName val="[SHOPLIST.xls][SHOPLIST.xls]_19"/>
      <sheetName val="[SHOPLIST.xls]_SHOPLIST_xls_104"/>
      <sheetName val="[SHOPLIST.xls]_SHOPLIST_xls_105"/>
      <sheetName val="[SHOPLIST.xls]_SHOPLIST_xls_106"/>
      <sheetName val="[SHOPLIST.xls][SHOPLIST.xls]_20"/>
      <sheetName val="[SHOPLIST.xls][SHOPLIST.xls]_21"/>
      <sheetName val="[SHOPLIST.xls][SHOPLIST.xls]_22"/>
      <sheetName val="[SHOPLIST.xls][SHOPLIST.xls]_23"/>
      <sheetName val="[SHOPLIST.xls][SHOPLIST.xls]_24"/>
      <sheetName val="[SHOPLIST.xls][SHOPLIST.xls]_25"/>
      <sheetName val="[SHOPLIST.xls][SHOPLIST.xls]_26"/>
      <sheetName val="[SHOPLIST.xls]_SHOPLIST_xls_107"/>
      <sheetName val="[SHOPLIST.xls][SHOPLIST.xls]_27"/>
      <sheetName val="[SHOPLIST.xls][SHOPLIST.xls]_28"/>
      <sheetName val="[SHOPLIST.xls][SHOPLIST.xls]_29"/>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SHOPLIST.xls]_38"/>
      <sheetName val="[SHOPLIST.xls][SHOPLIST.xls]_39"/>
      <sheetName val="[SHOPLIST.xls][SHOPLIST.xls]_40"/>
      <sheetName val="[SHOPLIST.xls][SHOPLIST.xls]_41"/>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70___0_s__i_____8"/>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70_x005f_x005f_x005f_x0000__3"/>
      <sheetName val="[SHOPLIST.xls]_SHOPLIST_xls_318"/>
      <sheetName val="[SHOPLIST.xls]_SHOPLIST_xls_319"/>
      <sheetName val="제출내역 (2)"/>
      <sheetName val="Top_s灨ὔ밀ὔ턀"/>
      <sheetName val="GFA_HQ_Building32"/>
      <sheetName val="GFA_Conference31"/>
      <sheetName val="BQ_External31"/>
      <sheetName val="Graph_Data_(DO_NOT_PRINT)30"/>
      <sheetName val="StattCo_yCharges30"/>
      <sheetName val="Penthouse_Apartment30"/>
      <sheetName val="LABOUR_HISTOGRAM31"/>
      <sheetName val="Chiet_tinh_dz2230"/>
      <sheetName val="Chiet_tinh_dz3530"/>
      <sheetName val="@risk_rents_and_incentives30"/>
      <sheetName val="Car_park_lease30"/>
      <sheetName val="Net_rent_analysis30"/>
      <sheetName val="Poz-1_30"/>
      <sheetName val="Lab_Cum_Hist30"/>
      <sheetName val="Raw_Data30"/>
      <sheetName val="Bill_No__230"/>
      <sheetName val="CT_Thang_Mo30"/>
      <sheetName val="budget_summary_(2)29"/>
      <sheetName val="Budget_Analysis_Summary29"/>
      <sheetName val="LEVEL_SHEET30"/>
      <sheetName val="SPT_vs_PHI30"/>
      <sheetName val="CT__PL29"/>
      <sheetName val="Projet,_methodes_&amp;_couts29"/>
      <sheetName val="Risques_majeurs_&amp;_Frais_Ind_29"/>
      <sheetName val="FOL_-_Bar30"/>
      <sheetName val="intr_stool_brkup29"/>
      <sheetName val="Tender_Summary30"/>
      <sheetName val="Insurance_Ext30"/>
      <sheetName val="Customize_Your_Invoice30"/>
      <sheetName val="HVAC_BoQ30"/>
      <sheetName val="Body_Sheet29"/>
      <sheetName val="1_0_Executive_Summary29"/>
      <sheetName val="Rate_analysis16"/>
      <sheetName val="Top_sheet29"/>
      <sheetName val="Ap_A27"/>
      <sheetName val="SHOPLIST_xls26"/>
      <sheetName val="Bill_228"/>
      <sheetName val="2_Div_14_27"/>
      <sheetName val="beam-reinft-IIInd_floor26"/>
      <sheetName val="beam-reinft-machine_rm26"/>
      <sheetName val="Bill_127"/>
      <sheetName val="Bill_327"/>
      <sheetName val="Bill_427"/>
      <sheetName val="Bill_527"/>
      <sheetName val="Bill_627"/>
      <sheetName val="Bill_727"/>
      <sheetName val="POWER_ASSUMPTIONS26"/>
      <sheetName val="Invoice_Summary26"/>
      <sheetName val="PROJECT_BRIEF27"/>
      <sheetName val="Civil_Boq25"/>
      <sheetName val="C_(3)27"/>
      <sheetName val="Dubai_golf26"/>
      <sheetName val="WITHOUT_C&amp;I_PROFIT_(3)25"/>
      <sheetName val="HIRED_LABOUR_CODE23"/>
      <sheetName val="PA-_Consutant_23"/>
      <sheetName val="foot-slab_reinft23"/>
      <sheetName val="Softscape_Buildup25"/>
      <sheetName val="Mat'l_Rate25"/>
      <sheetName val="VALVE_CHAMBERS22"/>
      <sheetName val="Fire_Hydrants22"/>
      <sheetName val="B_GATE_VALVE22"/>
      <sheetName val="Sub_G1_Fire22"/>
      <sheetName val="Sub_G12_Fire22"/>
      <sheetName val="Activity_List25"/>
      <sheetName val="BILL_COV23"/>
      <sheetName val="Ra__stair23"/>
      <sheetName val="DETAILED__BOQ23"/>
      <sheetName val="M-Book_for_Conc23"/>
      <sheetName val="M-Book_for_FW23"/>
      <sheetName val="Materials_Cost(PCC)22"/>
      <sheetName val="India_F&amp;S_Template22"/>
      <sheetName val="IO_LIST22"/>
      <sheetName val="Material_22"/>
      <sheetName val="Quote_Sheet22"/>
      <sheetName val="Day_work22"/>
      <sheetName val="Working_for_RCC21"/>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Elemental_Buildup20"/>
      <sheetName val="Eq__Mobilization21"/>
      <sheetName val="w't_table20"/>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BOQ_Direct_selling_cost22"/>
      <sheetName val="CHART_OF_ACCOUNTS21"/>
      <sheetName val="B185-B-9_121"/>
      <sheetName val="B185-B-9_221"/>
      <sheetName val="Material_List_20"/>
      <sheetName val="E-Bill_No_6_A-O21"/>
      <sheetName val="/VWVU))tÏØ0__23"/>
      <sheetName val="B09_121"/>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PMWeb_data21"/>
      <sheetName val="PointNo_520"/>
      <sheetName val="SS_MH21"/>
      <sheetName val="2_2)Revised_Cash_Flow20"/>
      <sheetName val="입찰내역_발주처_양식20"/>
      <sheetName val="/VWVU))tÏØ0__22"/>
      <sheetName val="LIST_DO_NOT_REMOVE19"/>
      <sheetName val="Index_List20"/>
      <sheetName val="Type_List20"/>
      <sheetName val="File_Types20"/>
      <sheetName val="Chiet_t20"/>
      <sheetName val="Staffing_and_Rates_IA20"/>
      <sheetName val="Employee_List18"/>
      <sheetName val="PRECAST_lightconc-II22"/>
      <sheetName val="final_abstract22"/>
      <sheetName val="B6_2_19"/>
      <sheetName val="Project_Cost_Breakdown18"/>
      <sheetName val="Summary_of_Work18"/>
      <sheetName val="Item-_Compact18"/>
      <sheetName val="E_&amp;_R18"/>
      <sheetName val="Staff_Acco_18"/>
      <sheetName val="TBAL9697_-group_wise__sdpl18"/>
      <sheetName val="SITE_WORK17"/>
      <sheetName val="Рабочий_лист17"/>
      <sheetName val="PT_141-_Site_A_Landscape17"/>
      <sheetName val="Rate_summary17"/>
      <sheetName val="Annex_1_Sect_3a18"/>
      <sheetName val="Annex_1_Sect_3a_118"/>
      <sheetName val="Annex_1_Sect_3b18"/>
      <sheetName val="Annex_1_Sect_3c18"/>
      <sheetName val="HOURLY_RATES18"/>
      <sheetName val="RAB_AR&amp;STR17"/>
      <sheetName val="d-safe_DELUXE17"/>
      <sheetName val="Back_up17"/>
      <sheetName val="INDIGINEOUS_ITEMS_17"/>
      <sheetName val="train_cash17"/>
      <sheetName val="accom_cash17"/>
      <sheetName val="Mall_waterproofing17"/>
      <sheetName val="MSCP_waterproofing17"/>
      <sheetName val="Duct_Accesories17"/>
      <sheetName val="????_???_??17"/>
      <sheetName val="Labour_&amp;_Plant17"/>
      <sheetName val="Ave_wtd_rates17"/>
      <sheetName val="Debits_as_on_12_04_0817"/>
      <sheetName val="STAFFSCHED_17"/>
      <sheetName val="TRIAL_BALANCE17"/>
      <sheetName val="[SHOPLIST_xls][SHOPLIST_xls]729"/>
      <sheetName val="Common_Variables17"/>
      <sheetName val="[SHOPLIST_xls]70,/0s«iÆøí¬i17"/>
      <sheetName val="GPL_Revenu_Update17"/>
      <sheetName val="DO_NOT_TOUCH17"/>
      <sheetName val="Work_Type17"/>
      <sheetName val="PROJECT_BRIEF(EX_NEW)17"/>
      <sheetName val="AREA_OF_APPLICATION16"/>
      <sheetName val="Risk_Breakdown_Structure16"/>
      <sheetName val="Geneí¬_i16"/>
      <sheetName val="steel_total16"/>
      <sheetName val="ELE_BOQ16"/>
      <sheetName val="Z-_GENERAL_PRICE_SUMMARY13"/>
      <sheetName val="PPA_Summary13"/>
      <sheetName val="Mix_Design13"/>
      <sheetName val="Resumo_Empreitadas13"/>
      <sheetName val="%_prog_figs_-u5_and_total13"/>
      <sheetName val="Floor_Box_14"/>
      <sheetName val="Equipment_Rates12"/>
      <sheetName val="[SHOPLIST_xls]/VW12"/>
      <sheetName val="[SHOPLIST_xls]/VWVU))tÏØ0__64"/>
      <sheetName val="Cashflow_projection12"/>
      <sheetName val="[SHOPLIST_xls][SHOPLIST_xls]730"/>
      <sheetName val="E_H_-_H__W_P_12"/>
      <sheetName val="E__H__Treatment_for_pile_cap12"/>
      <sheetName val="[SHOPLIST_xls][SHOPLIST_xls][12"/>
      <sheetName val="Materials_12"/>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Dash_board12"/>
      <sheetName val="[SHOPLIST_xls]7012"/>
      <sheetName val="[SHOPLIST_xls]70,12"/>
      <sheetName val="Base_BM-rebar12"/>
      <sheetName val="Site_Dev_BOQ12"/>
      <sheetName val="Data_Sheet12"/>
      <sheetName val="tender_allowances12"/>
      <sheetName val="_Summary_BKG_03412"/>
      <sheetName val="BILL_3R12"/>
      <sheetName val="Area_Breakdown_PER_LEVEL_LINK12"/>
      <sheetName val="CF_Input12"/>
      <sheetName val="DATA_INPUT12"/>
      <sheetName val="Vordruck-Nr__7_1_3_D12"/>
      <sheetName val="M&amp;A_D12"/>
      <sheetName val="M&amp;A_E12"/>
      <sheetName val="M&amp;A_G12"/>
      <sheetName val="1_2_Staff_Schedule13"/>
      <sheetName val="Bill_1012"/>
      <sheetName val="[SHOPLIST_xls]/VWVU))tÏØ0__65"/>
      <sheetName val="[SHOPLIST_xls]/VWVU))tÏØ0__66"/>
      <sheetName val="[SHOPLIST_xls]/VWVU))tÏØ0__67"/>
      <sheetName val="[SHOPLIST_xls]70,/0s«_iÆø_í¬_12"/>
      <sheetName val="[SHOPLIST_xls]70?,/0?s«i?Æøí¬12"/>
      <sheetName val="Labour_Costs12"/>
      <sheetName val="BLOCK-A_(MEA_SHEET)12"/>
      <sheetName val="Cost_Heading9"/>
      <sheetName val="Labour_Rate_9"/>
      <sheetName val="D_&amp;_W_sizes9"/>
      <sheetName val="SOPMA_DD9"/>
      <sheetName val="PRICE_INFO9"/>
      <sheetName val="RC_SUMMARY9"/>
      <sheetName val="LABOUR_PRODUCTIVITY-TAV9"/>
      <sheetName val="MATERIAL_PRICES9"/>
      <sheetName val="P-100_MRF_DB_R19"/>
      <sheetName val="Contract_Division10"/>
      <sheetName val="SubContract_Type10"/>
      <sheetName val="Service_Type10"/>
      <sheetName val="Attach_4-189"/>
      <sheetName val="Ewaan_Show_Kitchen_(2)9"/>
      <sheetName val="Cash_Flow_Working9"/>
      <sheetName val="MN_T_B_9"/>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2F_회의실견적(5_14_일대)5"/>
      <sheetName val="_HIT-&gt;HMC_견적(3900)5"/>
      <sheetName val="Appendix_B5"/>
      <sheetName val="Div_07_Thermal_&amp;_Moisture3"/>
      <sheetName val="BOQ_(2)3"/>
      <sheetName val="LABOUR_RATE3"/>
      <sheetName val="Material_Rate3"/>
      <sheetName val="Labor_abs-PW3"/>
      <sheetName val="Labor_abs-NMR3"/>
      <sheetName val="kppl_pl3"/>
      <sheetName val="Basic_Rates3"/>
      <sheetName val="Combined_Results_3"/>
      <sheetName val="precast_RC_element3"/>
      <sheetName val="pile_Fabrication3"/>
      <sheetName val="Data_Validation3"/>
      <sheetName val="Div26_-_Elect3"/>
      <sheetName val="CHUNG_CU_CARRILON3"/>
      <sheetName val="[SHOPLIST_xls][SHOPLIST_xls]731"/>
      <sheetName val="[SHOPLIST_xls]/VWVU))tÏØ0__68"/>
      <sheetName val="Core_Data1"/>
      <sheetName val="[SHOPLIST_xls]/VWVU))tÏØ0__69"/>
      <sheetName val="[SHOPLIST_xls]/VWVU))tÏØ0__70"/>
      <sheetName val="CIF_COST_ITEM1"/>
      <sheetName val="Rates_for_public_areas1"/>
      <sheetName val="Abs_PMRL1"/>
      <sheetName val="Recon_Template1"/>
      <sheetName val="Master_data"/>
      <sheetName val="Basic_Rate"/>
      <sheetName val="MASTER_RATE_ANALYSIS"/>
      <sheetName val="SUBS SUM"/>
      <sheetName val="BoQ(2)"/>
      <sheetName val="tower and monopoles "/>
      <sheetName val="Drop_Down_Data1"/>
      <sheetName val="Rules_1"/>
      <sheetName val="L3-WBS_Mapping1"/>
      <sheetName val="BAFO_CCL_Submission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MFG"/>
      <sheetName val="Surbhi"/>
      <sheetName val="XL4Test5"/>
      <sheetName val="P-Ins &amp; Bonds"/>
      <sheetName val="P-Ins_&amp;_Bonds"/>
      <sheetName val="BFS"/>
      <sheetName val="ASD Sum of Parts"/>
      <sheetName val="개시대사_(2)"/>
      <sheetName val="6_2_Floor_Finishes"/>
      <sheetName val="Div_Summary"/>
      <sheetName val="MAIN_SUMMARY"/>
      <sheetName val="Staff_OLD_"/>
      <sheetName val="Cumulative_Rail_"/>
      <sheetName val="Finansal_tamamlanma_Eğrisi3"/>
      <sheetName val="New_Bld3"/>
      <sheetName val="HB_CEC_schd_4_23"/>
      <sheetName val="HB_CEC_schd_4_33"/>
      <sheetName val="HB_CEC_schd_5_23"/>
      <sheetName val="HB_CEC_schd_6_23"/>
      <sheetName val="HB_CEC_schd_7_23"/>
      <sheetName val="HB_CEC_schd_9_23"/>
      <sheetName val="Doha_Farm3"/>
      <sheetName val="Dropdown_List3"/>
      <sheetName val="[SHOPLIST_xls]/VWVU))tÏØ0__82"/>
      <sheetName val="[SHOPLIST_xls]/VWVU))tÏØ0__92"/>
      <sheetName val="P1926-H2B_Pkg_2A&amp;2B1"/>
      <sheetName val="P1940-H2B_Pkg_1_Guestrooms1"/>
      <sheetName val="BOQ_1_921"/>
      <sheetName val="[SHOPLIST_xls]/VWVU))tÏØ0__73"/>
      <sheetName val="[SHOPLIST_xls]/VWVU))tÏØ0__74"/>
      <sheetName val="[SHOPLIST_xls]/VWVU))tÏØ0__75"/>
      <sheetName val="Appendix-A_-GRAND_SUMMARY"/>
      <sheetName val="D9_(New_Rate)"/>
      <sheetName val="Grand_Summary_"/>
      <sheetName val="Bill_No_01_-_GI_"/>
      <sheetName val="combined_"/>
      <sheetName val="summary-Optional_"/>
      <sheetName val="B14_02_"/>
      <sheetName val="Prov_Sum_"/>
      <sheetName val="Joseph_Record"/>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Portfolio_List"/>
      <sheetName val="Initial_Data"/>
      <sheetName val="Package_Status"/>
      <sheetName val="Administrative Prices"/>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EATON SUMMARY"/>
      <sheetName val="Sump"/>
      <sheetName val="Outline Cost - Five star Hotel"/>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sept-plan"/>
      <sheetName val="P&amp;LSum"/>
      <sheetName val="key dates"/>
      <sheetName val="Actuals"/>
      <sheetName val="Spacing of Delineators"/>
      <sheetName val="Basement Budget"/>
      <sheetName val="MI"/>
      <sheetName val="Data Works"/>
      <sheetName val="Works"/>
      <sheetName val="UC-Testing"/>
      <sheetName val="Control Panel"/>
      <sheetName val="Milestone"/>
      <sheetName val="Top_s๨ꫝ"/>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Service_Type11"/>
      <sheetName val="Contract_Division11"/>
      <sheetName val="SubContract_Type11"/>
      <sheetName val="Resumo_Empreitadas14"/>
      <sheetName val="Data_Sheet13"/>
      <sheetName val="tender_allowances13"/>
      <sheetName val="_Summary_BKG_03413"/>
      <sheetName val="BILL_3R13"/>
      <sheetName val="1_2_Staff_Schedule14"/>
      <sheetName val="[SHOPLIST_xls]/VW13"/>
      <sheetName val="[SHOPLIST_xls]/VWVU))tÏØ0__76"/>
      <sheetName val="[SHOPLIST_xls]/VWVU))tÏØ0__77"/>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SHOPLIST_xls]/VWVU))tÏØ0__78"/>
      <sheetName val="[SHOPLIST_xls]/VWVU))tÏØ0__79"/>
      <sheetName val="D_&amp;_W_sizes10"/>
      <sheetName val="SOPMA_DD10"/>
      <sheetName val="Finansal_tamamlanma_Eğrisi4"/>
      <sheetName val="May_054"/>
      <sheetName val="April_054"/>
      <sheetName val="Aug_054"/>
      <sheetName val="July_054"/>
      <sheetName val="June_054"/>
      <sheetName val="Nov_054"/>
      <sheetName val="Oct_054"/>
      <sheetName val="Sep_054"/>
      <sheetName val="BOQ_(2)4"/>
      <sheetName val="LABOUR_RATE4"/>
      <sheetName val="Material_Rate4"/>
      <sheetName val="Labor_abs-PW4"/>
      <sheetName val="Labor_abs-NMR4"/>
      <sheetName val="kppl_pl4"/>
      <sheetName val="Basic_Rates4"/>
      <sheetName val="Combined_Results_4"/>
      <sheetName val="Labour_Rate_10"/>
      <sheetName val="[SHOPLIST_xls]/VWVU))tÏØ0__80"/>
      <sheetName val="[SHOPLIST_xls]70,/0s«_iÆø_í¬_13"/>
      <sheetName val="[SHOPLIST_xls]70?,/0?s«i?Æøí¬13"/>
      <sheetName val="Data_I_(2)10"/>
      <sheetName val="rEFERENCES_10"/>
      <sheetName val="1_-_Main_Building3"/>
      <sheetName val="1_-_Summary3"/>
      <sheetName val="2_-_Landscaping_Works3"/>
      <sheetName val="2_-_Summary3"/>
      <sheetName val="4_-_Bldg_Infra3"/>
      <sheetName val="4_-_Summary3"/>
      <sheetName val="Qtys_ZamZam_(Del__before)10"/>
      <sheetName val="Qtys_Relocation_(Del_before)10"/>
      <sheetName val="_Qtys_Sub_&amp;_Tents_(Del__befor10"/>
      <sheetName val="Qtys__Signages_(Del__before)10"/>
      <sheetName val="Qtys_Temporary_Passages_(Del)10"/>
      <sheetName val="_Qtys_Ser__Rooms_(Del_before)10"/>
      <sheetName val="Asset_Allocation_(CR)3"/>
      <sheetName val="Project_Benchmarking3"/>
      <sheetName val="Dashboard_(1)3"/>
      <sheetName val="VO_Agreed_to_Unifier_Sum3"/>
      <sheetName val="VO_Not_yet_Agreed_to_Unifier3"/>
      <sheetName val="VO_Anticipated_to_Unifier3"/>
      <sheetName val="EW_to_Unifier3"/>
      <sheetName val="Prov_Sums3"/>
      <sheetName val="Other_Amounts3"/>
      <sheetName val="Div_07_Thermal_&amp;_Moisture4"/>
      <sheetName val="Data_Validation4"/>
      <sheetName val="Div26_-_Elect4"/>
      <sheetName val="CHUNG_CU_CARRILON4"/>
      <sheetName val="precast_RC_element4"/>
      <sheetName val="pile_Fabrication4"/>
      <sheetName val="New_Bld4"/>
      <sheetName val="[SHOPLIST_xls]/VWVU))tÏØ0__83"/>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2_Plex3"/>
      <sheetName val="Sheet1_(2)3"/>
      <sheetName val="4_Plex3"/>
      <sheetName val="6_Plex_3"/>
      <sheetName val="Detailed_Summary3"/>
      <sheetName val="Sheet1_(3)3"/>
      <sheetName val="Sheet1_(4)3"/>
      <sheetName val="Dash_board13"/>
      <sheetName val="HB_CEC_schd_4_24"/>
      <sheetName val="HB_CEC_schd_4_34"/>
      <sheetName val="HB_CEC_schd_5_24"/>
      <sheetName val="HB_CEC_schd_6_24"/>
      <sheetName val="HB_CEC_schd_7_24"/>
      <sheetName val="HB_CEC_schd_9_24"/>
      <sheetName val="Doha_Farm4"/>
      <sheetName val="Dropdown_List4"/>
      <sheetName val="CIF_COST_ITEM2"/>
      <sheetName val="Rates_for_public_areas2"/>
      <sheetName val="[SHOPLIST_xls][SHOPLIST_xls]734"/>
      <sheetName val="Estimate_for_approval2"/>
      <sheetName val="Balance_Sheet2"/>
      <sheetName val="B-3_2_EB2"/>
      <sheetName val="Trade_Summary2"/>
      <sheetName val="AOP_Summary-24"/>
      <sheetName val="B04-A_-_DIA_SUDEER2"/>
      <sheetName val="04D_-_Tanmyat2"/>
      <sheetName val="13-_B04-B_&amp;_C2"/>
      <sheetName val="_SITE_09_B04-B&amp;C-AFAQ2"/>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ec__A-PQ3"/>
      <sheetName val="Preamble_B3"/>
      <sheetName val="Sec__C-Dayworks3"/>
      <sheetName val="d5_3"/>
      <sheetName val="Sheet_Index2"/>
      <sheetName val="Status_Summary3"/>
      <sheetName val="CONSTRUCTION_COMPONENT2"/>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SHOPLIST_xls][SH2"/>
      <sheetName val="[SHOPLIST_xls]70_2"/>
      <sheetName val="P1926-H2B_Pkg_2A&amp;2B2"/>
      <sheetName val="P1940-H2B_Pkg_1_Guestrooms2"/>
      <sheetName val="BOQ_1_922"/>
      <sheetName val="Abs_PMRL2"/>
      <sheetName val="B2-DV_No_021"/>
      <sheetName val="GENERAL_SUMMARY1"/>
      <sheetName val="SITE_WORKS1"/>
      <sheetName val="WOOD_WORK1"/>
      <sheetName val="THERMAL_&amp;_MOISTURE_1"/>
      <sheetName val="DOORS_&amp;_WINDOWS1"/>
      <sheetName val="Additional_Items1"/>
      <sheetName val="Master_data1"/>
      <sheetName val="[SHOPLIST_xls]/VWVU))tÏØ0__88"/>
      <sheetName val="Staff_OLD_1"/>
      <sheetName val="Comp_equip1"/>
      <sheetName val="Basic_Rate1"/>
      <sheetName val="MASTER_RATE_ANALYSIS1"/>
      <sheetName val="MAIN_SUMMARY1"/>
      <sheetName val="[SHOPLIST_xls]/VWVU))tÏØ0__89"/>
      <sheetName val="[SHOPLIST_xls]/VWVU))tÏØ0__90"/>
      <sheetName val="Appendix-A_-GRAND_SUMMARY1"/>
      <sheetName val="D9_(New_Rate)1"/>
      <sheetName val="Grand_Summary_1"/>
      <sheetName val="Bill_No_01_-_GI_1"/>
      <sheetName val="combined_1"/>
      <sheetName val="summary-Optional_1"/>
      <sheetName val="B14_02_1"/>
      <sheetName val="Prov_Sum_1"/>
      <sheetName val="Contractor_Application1"/>
      <sheetName val="08_MEP_Summary1"/>
      <sheetName val="Addnl_works1"/>
      <sheetName val="B3__Material_on_Site-Detail1"/>
      <sheetName val="Joseph_Record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Cumulative_Rail_1"/>
      <sheetName val="TB_ALJADA1"/>
      <sheetName val="Plot_Area1"/>
      <sheetName val="Closing_entries1"/>
      <sheetName val="Executive_Summary1"/>
      <sheetName val="Sales_Tracking_Report_(STR)1"/>
      <sheetName val="Blocking_Tracking_Report_(BTR)1"/>
      <sheetName val="[SHOPLIST_xls]70,/0s«iÆøí¬2"/>
      <sheetName val="Bill_No_11"/>
      <sheetName val="Portfolio_List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L_(4)1"/>
      <sheetName val="Initial_Data1"/>
      <sheetName val="Package_Status1"/>
      <sheetName val="_Estimate__"/>
      <sheetName val="Equip_"/>
      <sheetName val="Account_Codes"/>
      <sheetName val="WATER_DUCT_-_IC_21"/>
      <sheetName val="Asset_Desc"/>
      <sheetName val="BUAs_and_Sales_Forecast"/>
      <sheetName val="Lagoons_Breakdown_Prices"/>
      <sheetName val="Cover_HW_Z2_"/>
      <sheetName val="TOTAL_WORK"/>
      <sheetName val="part_3"/>
      <sheetName val="pile_Length_for_Easter_fence"/>
      <sheetName val="Div_10-Specialities_"/>
      <sheetName val="MALE_&amp;_FEMALE_"/>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Service_Type12"/>
      <sheetName val="Contract_Division12"/>
      <sheetName val="SubContract_Type12"/>
      <sheetName val="_SHOPLIST_xls_70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Finansal_tamamlanma_Eğrisi5"/>
      <sheetName val="May_055"/>
      <sheetName val="April_055"/>
      <sheetName val="Aug_055"/>
      <sheetName val="July_055"/>
      <sheetName val="June_055"/>
      <sheetName val="Nov_055"/>
      <sheetName val="Oct_055"/>
      <sheetName val="Sep_055"/>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precast_RC_element5"/>
      <sheetName val="pile_Fabrication5"/>
      <sheetName val="New_Bld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HB_CEC_schd_4_25"/>
      <sheetName val="HB_CEC_schd_4_35"/>
      <sheetName val="HB_CEC_schd_5_25"/>
      <sheetName val="HB_CEC_schd_6_25"/>
      <sheetName val="HB_CEC_schd_7_25"/>
      <sheetName val="HB_CEC_schd_9_25"/>
      <sheetName val="Doha_Farm5"/>
      <sheetName val="Dropdown_List5"/>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SHOPLIST_xls][SH3"/>
      <sheetName val="[SHOPLIST_xls]70_3"/>
      <sheetName val="P1926-H2B_Pkg_2A&amp;2B3"/>
      <sheetName val="P1940-H2B_Pkg_1_Guestrooms3"/>
      <sheetName val="BOQ_1_923"/>
      <sheetName val="Abs_PMRL3"/>
      <sheetName val="B2-DV_No_022"/>
      <sheetName val="GENERAL_SUMMARY2"/>
      <sheetName val="SITE_WORKS2"/>
      <sheetName val="WOOD_WORK2"/>
      <sheetName val="THERMAL_&amp;_MOISTURE_2"/>
      <sheetName val="DOORS_&amp;_WINDOWS2"/>
      <sheetName val="Additional_Items2"/>
      <sheetName val="Master_data2"/>
      <sheetName val="[SHOPLIST_xls]/VWVU))tÏØ0_105"/>
      <sheetName val="Staff_OLD_2"/>
      <sheetName val="Comp_equip2"/>
      <sheetName val="Basic_Rate2"/>
      <sheetName val="MASTER_RATE_ANALYSIS2"/>
      <sheetName val="MAIN_SUMMARY2"/>
      <sheetName val="[SHOPLIST_xls]/VWVU))tÏØ0_106"/>
      <sheetName val="[SHOPLIST_xls]/VWVU))tÏØ0_107"/>
      <sheetName val="Appendix-A_-GRAND_SUMMARY2"/>
      <sheetName val="D9_(New_Rate)2"/>
      <sheetName val="Grand_Summary_2"/>
      <sheetName val="Bill_No_01_-_GI_2"/>
      <sheetName val="combined_2"/>
      <sheetName val="summary-Optional_2"/>
      <sheetName val="B14_02_2"/>
      <sheetName val="Prov_Sum_2"/>
      <sheetName val="Contractor_Application2"/>
      <sheetName val="08_MEP_Summary2"/>
      <sheetName val="Addnl_works2"/>
      <sheetName val="B3__Material_on_Site-Detail2"/>
      <sheetName val="Joseph_Record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개시대사_(2)1"/>
      <sheetName val="Other_Cost_Norms1"/>
      <sheetName val="_Estimate__1"/>
      <sheetName val="Equip_1"/>
      <sheetName val="6_2_Floor_Finishes1"/>
      <sheetName val="Account_Codes1"/>
      <sheetName val="Ref_Arch1"/>
      <sheetName val="Data_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Closing"/>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SHOPLIST_xls]70_x005f_x0000_,/0_x000"/>
      <sheetName val="SI_22"/>
      <sheetName val="TO_List"/>
      <sheetName val="CCTV_DATA"/>
      <sheetName val="_boaboard_(1)"/>
      <sheetName val="Gene��i0_"/>
      <sheetName val="70,/0s�i����i"/>
      <sheetName val="Top_shԀ"/>
      <sheetName val="Detail_Page"/>
      <sheetName val="Cost Heaࡤing"/>
      <sheetName val="[SHOPLIST_xls]/VW"/>
      <sheetName val="Income Statement"/>
      <sheetName val="FAL_intern"/>
      <sheetName val="SI_221"/>
      <sheetName val="TO_List1"/>
      <sheetName val="CCTV_DATA1"/>
      <sheetName val="FAL_intern1"/>
      <sheetName val="SI_222"/>
      <sheetName val="TO_List2"/>
      <sheetName val="CCTV_DATA2"/>
      <sheetName val="FAL_intern2"/>
      <sheetName val="[SHOPLIST_xls]70___0_s__i_____2"/>
      <sheetName val="[SHOPLIST_xls]_VW__VU_________2"/>
      <sheetName val="[SHOPLIST_xls]_VW__VU_________3"/>
      <sheetName val="[SHOPLIST_xls]70___0_s__i_____3"/>
      <sheetName val="FLOOR_AND_CEILING"/>
      <sheetName val="area_comp_2011_01_18_(2)"/>
      <sheetName val="drop_down_lists"/>
      <sheetName val="PH_5"/>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foot-slab_rein_x0000__x0000_"/>
      <sheetName val="foot-slab_reinø_x0006_"/>
      <sheetName val="foot-slab_reinÝ¥"/>
      <sheetName val="foot-slab_reinP"/>
      <sheetName val="SUM-AIR-Submit"/>
      <sheetName val="Schedules PL"/>
      <sheetName val="Schedules BS"/>
      <sheetName val="Summary-margin calc"/>
      <sheetName val="[SHOPLIST_xls]70_x005f_x0000___0_x0_2"/>
      <sheetName val="[SHOPLIST.xls]70___0_s__i____14"/>
      <sheetName val="[SHOPLIST.xls]_VW__VU________10"/>
      <sheetName val="[SHOPLIST.xls]_VW__VU________11"/>
      <sheetName val="[SHOPLIST.xls]70_x005f_x0000___0_x0_6"/>
      <sheetName val="[SHOPLIST.xls]70___0_s__i____15"/>
      <sheetName val="[SHOPLIST.xls]_SHOPLIST_xls_464"/>
      <sheetName val="[SHOPLIST.xls]_SHOPLIST_xls_465"/>
      <sheetName val="[SHOPLIST.xls]70___0_s__i____16"/>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_SHOPLIST_xls_583"/>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70_x005f_x005f_x005f_x0000__5"/>
      <sheetName val="[SHOPLIST.xls]_SHOPLIST_xls_604"/>
      <sheetName val="[SHOPLIST.xls]_SHOPLIST_xls_605"/>
      <sheetName val="[SHOPLIST.xls]_SHOPLIST_xls_606"/>
      <sheetName val="[SHOPLIST.xls]_SHOPLIST_xls_607"/>
      <sheetName val="[SHOPLIST.xls]_SHOPLIST_xls_608"/>
      <sheetName val="[SHOPLIST.xls]_SHOPLIST_xls_609"/>
      <sheetName val="S-Curve_Update"/>
      <sheetName val="VESSELS_"/>
      <sheetName val="bill no. 3"/>
      <sheetName val="_SHOPLIST.xls_70_x005f_x0000_,_0_x000"/>
      <sheetName val="Qty SR"/>
      <sheetName val="EW SR"/>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5"/>
      <sheetName val="GFA_Conference34"/>
      <sheetName val="BQ_External34"/>
      <sheetName val="Graph_Data_(DO_NOT_PRINT)33"/>
      <sheetName val="StattCo_yCharges33"/>
      <sheetName val="Penthouse_Apartment33"/>
      <sheetName val="LABOUR_HISTOGRAM34"/>
      <sheetName val="Chiet_tinh_dz2233"/>
      <sheetName val="Chiet_tinh_dz3533"/>
      <sheetName val="@risk_rents_and_incentives33"/>
      <sheetName val="Car_park_lease33"/>
      <sheetName val="Net_rent_analysis33"/>
      <sheetName val="Poz-1_33"/>
      <sheetName val="Lab_Cum_Hist33"/>
      <sheetName val="Raw_Data33"/>
      <sheetName val="Bill_No__233"/>
      <sheetName val="CT_Thang_Mo33"/>
      <sheetName val="budget_summary_(2)32"/>
      <sheetName val="Budget_Analysis_Summary32"/>
      <sheetName val="LEVEL_SHEET33"/>
      <sheetName val="SPT_vs_PHI33"/>
      <sheetName val="CT__PL32"/>
      <sheetName val="Projet,_methodes_&amp;_couts32"/>
      <sheetName val="Risques_majeurs_&amp;_Frais_Ind_32"/>
      <sheetName val="FOL_-_Bar33"/>
      <sheetName val="intr_stool_brkup32"/>
      <sheetName val="Tender_Summary33"/>
      <sheetName val="Insurance_Ext33"/>
      <sheetName val="Customize_Your_Invoice33"/>
      <sheetName val="HVAC_BoQ33"/>
      <sheetName val="Body_Sheet32"/>
      <sheetName val="1_0_Executive_Summary32"/>
      <sheetName val="Top_sheet32"/>
      <sheetName val="Ap_A30"/>
      <sheetName val="SHOPLIST_xls29"/>
      <sheetName val="Bill_231"/>
      <sheetName val="2_Div_14_30"/>
      <sheetName val="beam-reinft-IIInd_floor29"/>
      <sheetName val="beam-reinft-machine_rm29"/>
      <sheetName val="Bill_130"/>
      <sheetName val="Bill_330"/>
      <sheetName val="Bill_430"/>
      <sheetName val="Bill_530"/>
      <sheetName val="Bill_630"/>
      <sheetName val="Bill_730"/>
      <sheetName val="POWER_ASSUMPTIONS29"/>
      <sheetName val="Invoice_Summary29"/>
      <sheetName val="PROJECT_BRIEF30"/>
      <sheetName val="Civil_Boq28"/>
      <sheetName val="C_(3)30"/>
      <sheetName val="Dubai_golf29"/>
      <sheetName val="WITHOUT_C&amp;I_PROFIT_(3)28"/>
      <sheetName val="HIRED_LABOUR_CODE26"/>
      <sheetName val="PA-_Consutant_26"/>
      <sheetName val="foot-slab_reinft26"/>
      <sheetName val="Softscape_Buildup28"/>
      <sheetName val="Mat'l_Rate28"/>
      <sheetName val="VALVE_CHAMBERS25"/>
      <sheetName val="Fire_Hydrants25"/>
      <sheetName val="B_GATE_VALVE25"/>
      <sheetName val="Sub_G1_Fire25"/>
      <sheetName val="Sub_G12_Fire25"/>
      <sheetName val="Activity_List28"/>
      <sheetName val="BILL_COV26"/>
      <sheetName val="Ra__stair26"/>
      <sheetName val="DETAILED__BOQ26"/>
      <sheetName val="M-Book_for_Conc26"/>
      <sheetName val="M-Book_for_FW26"/>
      <sheetName val="Materials_Cost(PCC)25"/>
      <sheetName val="India_F&amp;S_Template25"/>
      <sheetName val="IO_LIST25"/>
      <sheetName val="Material_25"/>
      <sheetName val="Quote_Sheet25"/>
      <sheetName val="Day_work25"/>
      <sheetName val="Working_for_RCC24"/>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Eq__Mobilization24"/>
      <sheetName val="w't_table23"/>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BOQ_Direct_selling_cost25"/>
      <sheetName val="CHART_OF_ACCOUNTS24"/>
      <sheetName val="B185-B-9_124"/>
      <sheetName val="B185-B-9_224"/>
      <sheetName val="Material_List_23"/>
      <sheetName val="E-Bill_No_6_A-O24"/>
      <sheetName val="B09_124"/>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PMWeb_data24"/>
      <sheetName val="PointNo_523"/>
      <sheetName val="SS_MH24"/>
      <sheetName val="2_2)Revised_Cash_Flow23"/>
      <sheetName val="입찰내역_발주처_양식23"/>
      <sheetName val="LIST_DO_NOT_REMOVE22"/>
      <sheetName val="Index_List23"/>
      <sheetName val="Type_List23"/>
      <sheetName val="File_Types23"/>
      <sheetName val="Chiet_t23"/>
      <sheetName val="Staffing_and_Rates_IA23"/>
      <sheetName val="Employee_List21"/>
      <sheetName val="PRECAST_lightconc-II25"/>
      <sheetName val="final_abstract25"/>
      <sheetName val="B6_2_22"/>
      <sheetName val="Project_Cost_Breakdown21"/>
      <sheetName val="Summary_of_Work21"/>
      <sheetName val="Item-_Compact21"/>
      <sheetName val="E_&amp;_R21"/>
      <sheetName val="Staff_Acco_21"/>
      <sheetName val="TBAL9697_-group_wise__sdpl21"/>
      <sheetName val="SITE_WORK20"/>
      <sheetName val="Рабочий_лист20"/>
      <sheetName val="PT_141-_Site_A_Landscape20"/>
      <sheetName val="Rate_summary20"/>
      <sheetName val="Annex_1_Sect_3a21"/>
      <sheetName val="Annex_1_Sect_3a_121"/>
      <sheetName val="Annex_1_Sect_3b21"/>
      <sheetName val="Annex_1_Sect_3c21"/>
      <sheetName val="HOURLY_RATES21"/>
      <sheetName val="RAB_AR&amp;STR20"/>
      <sheetName val="d-safe_DELUXE20"/>
      <sheetName val="Back_up20"/>
      <sheetName val="INDIGINEOUS_ITEMS_20"/>
      <sheetName val="train_cash20"/>
      <sheetName val="accom_cash20"/>
      <sheetName val="Mall_waterproofing20"/>
      <sheetName val="MSCP_waterproofing20"/>
      <sheetName val="Duct_Accesories20"/>
      <sheetName val="????_???_??20"/>
      <sheetName val="Labour_&amp;_Plant20"/>
      <sheetName val="Ave_wtd_rates20"/>
      <sheetName val="Debits_as_on_12_04_0820"/>
      <sheetName val="STAFFSCHED_20"/>
      <sheetName val="TRIAL_BALANCE20"/>
      <sheetName val="[SHOPLIST_xls][SHOPLIST_xls]738"/>
      <sheetName val="Common_Variables20"/>
      <sheetName val="[SHOPLIST_xls]70,/0s«iÆøí¬i20"/>
      <sheetName val="GPL_Revenu_Update20"/>
      <sheetName val="DO_NOT_TOUCH20"/>
      <sheetName val="Work_Type20"/>
      <sheetName val="PROJECT_BRIEF(EX_NEW)20"/>
      <sheetName val="AREA_OF_APPLICATION19"/>
      <sheetName val="Risk_Breakdown_Structure19"/>
      <sheetName val="Geneí¬_i19"/>
      <sheetName val="steel_total19"/>
      <sheetName val="ELE_BOQ19"/>
      <sheetName val="Z-_GENERAL_PRICE_SUMMARY16"/>
      <sheetName val="PPA_Summary16"/>
      <sheetName val="Mix_Design16"/>
      <sheetName val="Resumo_Empreitadas16"/>
      <sheetName val="%_prog_figs_-u5_and_total16"/>
      <sheetName val="Floor_Box_17"/>
      <sheetName val="Equipment_Rates15"/>
      <sheetName val="[SHOPLIST_xls]/VW15"/>
      <sheetName val="Cashflow_projection15"/>
      <sheetName val="[SHOPLIST_xls][SHOPLIST_xls]739"/>
      <sheetName val="E_H_-_H__W_P_15"/>
      <sheetName val="E__H__Treatment_for_pile_cap15"/>
      <sheetName val="[SHOPLIST_xls][SHOPLIST_xls][15"/>
      <sheetName val="Materials_15"/>
      <sheetName val="Form_615"/>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Dash_board15"/>
      <sheetName val="[SHOPLIST_xls]7015"/>
      <sheetName val="[SHOPLIST_xls]70,15"/>
      <sheetName val="Base_BM-rebar15"/>
      <sheetName val="Site_Dev_BOQ15"/>
      <sheetName val="Data_Sheet15"/>
      <sheetName val="tender_allowances15"/>
      <sheetName val="_Summary_BKG_03415"/>
      <sheetName val="BILL_3R15"/>
      <sheetName val="Area_Breakdown_PER_LEVEL_LINK15"/>
      <sheetName val="CF_Input15"/>
      <sheetName val="DATA_INPUT15"/>
      <sheetName val="Vordruck-Nr__7_1_3_D15"/>
      <sheetName val="M&amp;A_D15"/>
      <sheetName val="M&amp;A_E15"/>
      <sheetName val="M&amp;A_G15"/>
      <sheetName val="1_2_Staff_Schedule16"/>
      <sheetName val="Bill_1015"/>
      <sheetName val="[SHOPLIST_xls]70,/0s«_iÆø_í¬_15"/>
      <sheetName val="[SHOPLIST_xls]70?,/0?s«i?Æøí¬15"/>
      <sheetName val="Labour_Costs15"/>
      <sheetName val="BLOCK-A_(MEA_SHEET)15"/>
      <sheetName val="Cost_Heading12"/>
      <sheetName val="Labour_Rate_12"/>
      <sheetName val="D_&amp;_W_sizes12"/>
      <sheetName val="SOPMA_DD12"/>
      <sheetName val="PRICE_INFO12"/>
      <sheetName val="RC_SUMMARY12"/>
      <sheetName val="LABOUR_PRODUCTIVITY-TAV12"/>
      <sheetName val="MATERIAL_PRICES12"/>
      <sheetName val="P-100_MRF_DB_R112"/>
      <sheetName val="Contract_Division13"/>
      <sheetName val="SubContract_Type13"/>
      <sheetName val="Service_Type13"/>
      <sheetName val="Attach_4-1812"/>
      <sheetName val="_SHOPLIST_xls_7012"/>
      <sheetName val="Ewaan_Show_Kitchen_(2)12"/>
      <sheetName val="Cash_Flow_Working12"/>
      <sheetName val="MN_T_B_12"/>
      <sheetName val="Data_I_(2)12"/>
      <sheetName val="rEFERENCES_12"/>
      <sheetName val="Qtys_ZamZam_(Del__before)12"/>
      <sheetName val="Qtys_Relocation_(Del_before)12"/>
      <sheetName val="_Qtys_Sub_&amp;_Tents_(Del__befor12"/>
      <sheetName val="Qtys__Signages_(Del__before)12"/>
      <sheetName val="Qtys_Temporary_Passages_(Del)12"/>
      <sheetName val="_Qtys_Ser__Rooms_(Del_before)12"/>
      <sheetName val="2F_회의실견적(5_14_일대)8"/>
      <sheetName val="_HIT-&gt;HMC_견적(3900)8"/>
      <sheetName val="Appendix_B8"/>
      <sheetName val="Div_07_Thermal_&amp;_Moisture6"/>
      <sheetName val="BOQ_(2)6"/>
      <sheetName val="LABOUR_RATE6"/>
      <sheetName val="Material_Rate6"/>
      <sheetName val="Labor_abs-PW6"/>
      <sheetName val="Labor_abs-NMR6"/>
      <sheetName val="kppl_pl6"/>
      <sheetName val="Basic_Rates6"/>
      <sheetName val="Combined_Results_6"/>
      <sheetName val="Balance_Sheet4"/>
      <sheetName val="May_056"/>
      <sheetName val="April_056"/>
      <sheetName val="Aug_056"/>
      <sheetName val="July_056"/>
      <sheetName val="June_056"/>
      <sheetName val="Nov_056"/>
      <sheetName val="Oct_056"/>
      <sheetName val="Sep_056"/>
      <sheetName val="[SHOPLIST_xls][SHOPLIST_xls]/V4"/>
      <sheetName val="precast_RC_element6"/>
      <sheetName val="pile_Fabrication6"/>
      <sheetName val="AOP_Summary-26"/>
      <sheetName val="Data_Validation6"/>
      <sheetName val="Div26_-_Elect6"/>
      <sheetName val="CHUNG_CU_CARRILON6"/>
      <sheetName val="[SHOPLIST_xls][SHOPLIST_xls]740"/>
      <sheetName val="B-3_2_EB4"/>
      <sheetName val="Sheet_Index4"/>
      <sheetName val="Core_Data4"/>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Rate_analysis19"/>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SHOPLIST_xls][SHOPLIST_xls]741"/>
      <sheetName val="[SHOPLIST_xls]70,/0s«iÆøí¬i2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SHOPLIST_xls][SHOPLIST_xls]742"/>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_SHOPLIST_xls_70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precast_RC_element7"/>
      <sheetName val="pile_Fabrication7"/>
      <sheetName val="AOP_Summary-27"/>
      <sheetName val="May_057"/>
      <sheetName val="April_057"/>
      <sheetName val="Aug_057"/>
      <sheetName val="July_057"/>
      <sheetName val="June_057"/>
      <sheetName val="Nov_057"/>
      <sheetName val="Oct_057"/>
      <sheetName val="Sep_057"/>
      <sheetName val="Data_Validation7"/>
      <sheetName val="Div26_-_Elect7"/>
      <sheetName val="CHUNG_CU_CARRILON7"/>
      <sheetName val="Balance_Sheet5"/>
      <sheetName val="2_Plex5"/>
      <sheetName val="Sheet1_(2)5"/>
      <sheetName val="4_Plex5"/>
      <sheetName val="6_Plex_5"/>
      <sheetName val="Detailed_Summary5"/>
      <sheetName val="Sheet1_(3)5"/>
      <sheetName val="Sheet1_(4)5"/>
      <sheetName val="[SHOPLIST_xls][SHOPLIST_xls]743"/>
      <sheetName val="B-3_2_EB5"/>
      <sheetName val="[SHOPLIST_xls][SHOPLIST_xls]/V5"/>
      <sheetName val="Asset_Allocation_(CR)5"/>
      <sheetName val="Project_Benchmarking5"/>
      <sheetName val="1_-_Main_Building5"/>
      <sheetName val="1_-_Summary5"/>
      <sheetName val="2_-_Landscaping_Works5"/>
      <sheetName val="2_-_Summary5"/>
      <sheetName val="4_-_Bldg_Infra5"/>
      <sheetName val="4_-_Summary5"/>
      <sheetName val="Dashboard_(1)5"/>
      <sheetName val="VO_Agreed_to_Unifier_Sum5"/>
      <sheetName val="VO_Not_yet_Agreed_to_Unifier5"/>
      <sheetName val="VO_Anticipated_to_Unifier5"/>
      <sheetName val="EW_to_Unifier5"/>
      <sheetName val="Prov_Sums5"/>
      <sheetName val="Other_Amounts5"/>
      <sheetName val="Sheet_Index5"/>
      <sheetName val="Core_Data5"/>
      <sheetName val="Estimate_for_approval4"/>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Summary_4"/>
      <sheetName val="B04-A_-_DIA_SUDEER4"/>
      <sheetName val="04D_-_Tanmyat4"/>
      <sheetName val="13-_B04-B_&amp;_C4"/>
      <sheetName val="_SITE_09_B04-B&amp;C-AFAQ4"/>
      <sheetName val="[SHOPLIST.xls]70___0_s__i____17"/>
      <sheetName val="[SHOPLIST.xls]_VW__VU________12"/>
      <sheetName val="[SHOPLIST.xls]70___0_s__i____18"/>
      <sheetName val="[SHOPLIST.xls]70_x005f_x0000___0_x0_7"/>
      <sheetName val="[SHOPLIST.xls]70___0_s__i____19"/>
      <sheetName val="[SHOPLIST.xls]_VW__VU________13"/>
      <sheetName val="[SHOPLIST.xls]70___0_s__i____20"/>
      <sheetName val="[SHOPLIST.xls]_VW__VU________14"/>
      <sheetName val="[SHOPLIST.xls]70___0_s__i____21"/>
      <sheetName val="[SHOPLIST.xls]70_x005f_x0000___0_x0_8"/>
      <sheetName val="[SHOPLIST.xls]70___0_s__i____22"/>
      <sheetName val="[SHOPLIST.xls]_VW__VU________15"/>
      <sheetName val="[SHOPLIST.xls]_SHOPLIST_xls_610"/>
      <sheetName val="[SHOPLIST.xls]_SHOPLIST_xls_611"/>
      <sheetName val="[SHOPLIST.xls]_SHOPLIST_xls_612"/>
      <sheetName val="[SHOPLIST.xls]_SHOPLIST_xls_613"/>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624"/>
      <sheetName val="[SHOPLIST.xls]_SHOPLIST_xls_625"/>
      <sheetName val="[SHOPLIST.xls]_SHOPLIST_xls_626"/>
      <sheetName val="[SHOPLIST.xls]_SHOPLIST_xls_627"/>
      <sheetName val="[SHOPLIST.xls]_SHOPLIST_xls_628"/>
      <sheetName val="[SHOPLIST.xls]_SHOPLIST_xls_629"/>
      <sheetName val="[SHOPLIST.xls]_SHOPLIST_xls_630"/>
      <sheetName val="[SHOPLIST.xls]_SHOPLIST_xls_631"/>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657"/>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671"/>
      <sheetName val="[SHOPLIST.xls]_SHOPLIST_xls_672"/>
      <sheetName val="[SHOPLIST.xls]_SHOPLIST_xls_673"/>
      <sheetName val="[SHOPLIST.xls]_SHOPLIST_xls_674"/>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690"/>
      <sheetName val="[SHOPLIST.xls]_SHOPLIST_xls_691"/>
      <sheetName val="[SHOPLIST.xls]_SHOPLIST_xls_692"/>
      <sheetName val="[SHOPLIST.xls]_SHOPLIST_xls_693"/>
      <sheetName val="[SHOPLIST.xls]_SHOPLIST_xls_694"/>
      <sheetName val="[SHOPLIST.xls]70_x005f_x005f_x005f_x0000__6"/>
      <sheetName val="[SHOPLIST.xls]_SHOPLIST_xls_695"/>
      <sheetName val="[SHOPLIST.xls]_SHOPLIST_xls_696"/>
      <sheetName val="[SHOPLIST.xls]_SHOPLIST_xls_697"/>
      <sheetName val="[SHOPLIST.xls]_SHOPLIST_xls_698"/>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26"/>
      <sheetName val="[SHOPLIST.xls]70___0_s__i____23"/>
      <sheetName val="[SHOPLIST.xls]_VW__VU________16"/>
      <sheetName val="[SHOPLIST.xls]70___0_s__i____24"/>
      <sheetName val="[SHOPLIST.xls]70_x005f_x0000___0_x0_9"/>
      <sheetName val="[SHOPLIST.xls]70___0_s__i____25"/>
      <sheetName val="[SHOPLIST.xls]_SHOPLIST_xls_727"/>
      <sheetName val="[SHOPLIST.xls]_VW__VU________1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50"/>
      <sheetName val="[SHOPLIST.xls]_SHOPLIST_xls_751"/>
      <sheetName val="[SHOPLIST.xls]_SHOPLIST_xls_752"/>
      <sheetName val="[SHOPLIST.xls]_SHOPLIST_xls_753"/>
      <sheetName val="[SHOPLIST.xls]_SHOPLIST_xls_754"/>
      <sheetName val="[SHOPLIST.xls]_SHOPLIST_xls_755"/>
      <sheetName val="[SHOPLIST.xls]_SHOPLIST_xls_756"/>
      <sheetName val="[SHOPLIST.xls]_SHOPLIST_xls_757"/>
      <sheetName val="[SHOPLIST.xls]_SHOPLIST_xls_758"/>
      <sheetName val="[SHOPLIST.xls]_SHOPLIST_xls_759"/>
      <sheetName val="[SHOPLIST.xls]_SHOPLIST_xls_760"/>
      <sheetName val="[SHOPLIST.xls]_SHOPLIST_xls_761"/>
      <sheetName val="[SHOPLIST.xls]_SHOPLIST_xls_762"/>
      <sheetName val="[SHOPLIST.xls]_SHOPLIST_xls_763"/>
      <sheetName val="[SHOPLIST.xls]_SHOPLIST_xls_764"/>
      <sheetName val="[SHOPLIST.xls]_SHOPLIST_xls_765"/>
      <sheetName val="[SHOPLIST.xls]_SHOPLIST_xls_766"/>
      <sheetName val="[SHOPLIST.xls]_SHOPLIST_xls_767"/>
      <sheetName val="[SHOPLIST.xls]_SHOPLIST_xls_768"/>
      <sheetName val="[SHOPLIST.xls]_SHOPLIST_xls_769"/>
      <sheetName val="[SHOPLIST.xls]_SHOPLIST_xls_770"/>
      <sheetName val="[SHOPLIST.xls]_SHOPLIST_xls_771"/>
      <sheetName val="[SHOPLIST.xls]_SHOPLIST_xls_772"/>
      <sheetName val="[SHOPLIST.xls]_SHOPLIST_xls_773"/>
      <sheetName val="[SHOPLIST.xls]_SHOPLIST_xls_774"/>
      <sheetName val="[SHOPLIST.xls]_SHOPLIST_xls_775"/>
      <sheetName val="[SHOPLIST.xls]_SHOPLIST_xls_776"/>
      <sheetName val="[SHOPLIST.xls]_SHOPLIST_xls_777"/>
      <sheetName val="[SHOPLIST.xls]_SHOPLIST_xls_778"/>
      <sheetName val="[SHOPLIST.xls]_SHOPLIST_xls_779"/>
      <sheetName val="[SHOPLIST.xls]_SHOPLIST_xls_780"/>
      <sheetName val="[SHOPLIST.xls]_SHOPLIST_xls_781"/>
      <sheetName val="[SHOPLIST.xls]_SHOPLIST_xls_782"/>
      <sheetName val="[SHOPLIST.xls]_SHOPLIST_xls_783"/>
      <sheetName val="[SHOPLIST.xls]_SHOPLIST_xls_784"/>
      <sheetName val="[SHOPLIST.xls]_SHOPLIST_xls_785"/>
      <sheetName val="[SHOPLIST.xls]_SHOPLIST_xls_786"/>
      <sheetName val="[SHOPLIST.xls]_SHOPLIST_xls_787"/>
      <sheetName val="[SHOPLIST.xls]_SHOPLIST_xls_788"/>
      <sheetName val="[SHOPLIST.xls]_SHOPLIST_xls_789"/>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70_x005f_x005f_x005f_x0000__7"/>
      <sheetName val="[SHOPLIST.xls]70,/0s«iÆøí¬i4"/>
      <sheetName val="[SHOPLIST.xls]70,/0s«iÆøí¬i5"/>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Unit cost- Drain-Protection-1 "/>
      <sheetName val="Unit cost- Drain-Protection-2"/>
      <sheetName val="[SHOPLIST.xls]70_x0000_,/0_x000"/>
      <sheetName val="B.Room W.Done Progress"/>
      <sheetName val="SUMMARY (ROOM)"/>
      <sheetName val="W.D Prgress Public area"/>
      <sheetName val="SUMMARY Public"/>
      <sheetName val="Comparision"/>
      <sheetName val="Cost Rates"/>
      <sheetName val="LOOKUP(MM)"/>
      <sheetName val="간접비내역-1"/>
      <sheetName val="Product Sheet40"/>
      <sheetName val="beam-reinft"/>
      <sheetName val="[SHOPLIST.xls]/VWVU))tÏØ0__20"/>
      <sheetName val="[SHOPLIST.xls]70,/0s«iÆøí¬i6"/>
      <sheetName val="[SHOPLIST.xls]/VW1"/>
      <sheetName val="[SHOPLIST.xls]70,/0s«iÆøí¬i7"/>
      <sheetName val="[SHOPLIST.xls]/VW2"/>
      <sheetName val="[SHOPLIST.xls]/VWVU))tÏØ0__21"/>
      <sheetName val="[SHOPLIST.xls]/VWVU))tÏØ0__31"/>
      <sheetName val="[SHOPLIST.xls]70,/0s«_iÆø_í¬_i1"/>
      <sheetName val="[SHOPLIST.xls]70?,/0?s«i?Æøí¬i1"/>
      <sheetName val="[SHOPLIST.xls]/VWVU))tÏØ0__22"/>
      <sheetName val="[SHOPLIST.xls]/VWVU))tÏØ0__32"/>
      <sheetName val="[SHOPLIST.xls]70,/0s«_iÆø_í¬_i2"/>
      <sheetName val="[SHOPLIST.xls]70?,/0?s«i?Æøí¬i2"/>
      <sheetName val="[SHOPLIST.xls]70,/0s«iÆøí¬i8"/>
      <sheetName val="[SHOPLIST.xls]/VW3"/>
      <sheetName val="[SHOPLIST.xls]/VWVU))tÏØ0__2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HVAC"/>
      <sheetName val="HVAC-Qty"/>
      <sheetName val="RBD-AHU"/>
      <sheetName val="RBD ENG"/>
      <sheetName val="RBD-EX-RF-01"/>
      <sheetName val="RBD SLD.RLD"/>
      <sheetName val="RBD-VAV"/>
      <sheetName val="V.Summary"/>
      <sheetName val="Calendar"/>
      <sheetName val="Sheet9"/>
      <sheetName val="Materials Cost"/>
      <sheetName val="djfx"/>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_SHOPLIST_xls_901"/>
      <sheetName val="[SHOPLIST.xls]_SHOPLIST_xls_902"/>
      <sheetName val="hiddenSheet"/>
      <sheetName val="C-10"/>
      <sheetName val="C-11"/>
      <sheetName val="C-12"/>
      <sheetName val="C-3"/>
      <sheetName val="C-4"/>
      <sheetName val="C-5"/>
      <sheetName val="C-5A"/>
      <sheetName val="C-6"/>
      <sheetName val="C-6A"/>
      <sheetName val="C-7"/>
      <sheetName val="C-8"/>
      <sheetName val="C-9"/>
      <sheetName val="STAND98"/>
      <sheetName val="辽电初设.XLS 定额"/>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FEVA"/>
      <sheetName val="HO Costs"/>
      <sheetName val="726"/>
      <sheetName val="70,/0s«iÆøí¬i16"/>
      <sheetName val="7011"/>
      <sheetName val="70,11"/>
      <sheetName val="/VW11"/>
      <sheetName val="/VWVU))tÏØ0__55"/>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SHOPLIST_xls]726"/>
      <sheetName val="[SHOPLIST_xls][11"/>
      <sheetName val="[SHOPLIST_xls]727"/>
      <sheetName val="[SHOPLIST_xls]728"/>
      <sheetName val="Kur"/>
      <sheetName val="HAKEDİŞ "/>
      <sheetName val="keşif özeti"/>
      <sheetName val="Katsayılar"/>
      <sheetName val="HSBC"/>
      <sheetName val="REBAR"/>
      <sheetName val="Cost Summary"/>
      <sheetName val="Cost Summary SD"/>
      <sheetName val="Schedule S-Curve Revision#3"/>
      <sheetName val="2.223M_due to adj profit"/>
      <sheetName val="Лист1"/>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Fiyatlar"/>
      <sheetName val="50"/>
      <sheetName val="AN"/>
      <sheetName val="Beach Villas"/>
      <sheetName val="Overwater Villas"/>
      <sheetName val="Presidential Villa"/>
      <sheetName val="MSH51C"/>
      <sheetName val="inter"/>
      <sheetName val="Démol_"/>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Démol_1"/>
      <sheetName val="[SHOPLIST_xls]70,/0s«i_x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_VWVU))tÏØ0__20"/>
      <sheetName val="_SHOPLIST_xls_70,_0s«iÆøí¬i16"/>
      <sheetName val="[SHOPLIST_xls]/VWVU))tÏØ0_108"/>
      <sheetName val="[SHOPLIST_xls]/VWVU))tÏØ0_109"/>
      <sheetName val="_SHOPLIST_xls__SHOPLIST_xls_726"/>
      <sheetName val="_SHOPLIST_xls__SHOPLIST_xls_727"/>
      <sheetName val="개시대사_(2)2"/>
      <sheetName val="Ref_Arch2"/>
      <sheetName val="Div_Summary2"/>
      <sheetName val="___________16"/>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_SHOPLIST_xls__SHOPLIST_xls_728"/>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SHOPLIST_xls][SHOPLIST_xls]7_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3"/>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_SHOPLIST_xls__VWVU))tÏØ0__62"/>
      <sheetName val="_SHOPLIST_xls__VWVU))tÏØ0__63"/>
      <sheetName val="_SHOPLIST_xls__VWVU))tÏØ0__72"/>
      <sheetName val="_SHOPLIST_xls__SHOPLIST_xls__VW"/>
      <sheetName val="_SHOPLIST_xls__VWVU))tÏØ0__81"/>
      <sheetName val="_SHOPLIST_xls__VWVU))tÏØ0__91"/>
      <sheetName val="8_0_Programme"/>
      <sheetName val="_VWVU))tÏØ0__21"/>
      <sheetName val="_SHOPLIST_xls_70,_0s«iÆøí¬i17"/>
      <sheetName val="[SHOPLIST_xls]/VWVU))tÏØ0_123"/>
      <sheetName val="[SHOPLIST_xls]/VWVU))tÏØ0_124"/>
      <sheetName val="[SHOPLIST_xls]/VWVU))tÏØ0_125"/>
      <sheetName val="[SHOPLIST_xls]/VWVU))tÏØ0_126"/>
      <sheetName val="[SHOPLIST_xls]/VWVU))tÏØ0_127"/>
      <sheetName val="[SHOPLIST_xls]/VWVU))tÏØ0_128"/>
      <sheetName val="CONSTRUCTION_COMPONENT4"/>
      <sheetName val="[SHOPLIST_xls]/VWVU))tÏØ0_129"/>
      <sheetName val="[SHOPLIST_xls]/VWVU))tÏØ0_130"/>
      <sheetName val="[SHOPLIST_xls]/VWVU))tÏØ0_131"/>
      <sheetName val="Trade_Summary4"/>
      <sheetName val="Sec__A-PQ5"/>
      <sheetName val="Preamble_B5"/>
      <sheetName val="Sec__C-Dayworks5"/>
      <sheetName val="d5_5"/>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Status_Summary5"/>
      <sheetName val="Recon_Template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GENERAL_SUMMARY3"/>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B2-DV_No_023"/>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Comp_equip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Grand_Summary_3"/>
      <sheetName val="Bill_No_01_-_GI_3"/>
      <sheetName val="combined_3"/>
      <sheetName val="summary-Optional_3"/>
      <sheetName val="B14_02_3"/>
      <sheetName val="Prov_Sum_3"/>
      <sheetName val="Démol_3"/>
      <sheetName val="Contractor_Application3"/>
      <sheetName val="08_MEP_Summary3"/>
      <sheetName val="Addnl_works3"/>
      <sheetName val="B3__Material_on_Site-Detail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Curve_Update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_24"/>
      <sheetName val="[SHOPLIST_xls][SHOPLIST_xls]_25"/>
      <sheetName val="[SHOPLIST_xls][SHOPLIST_xls]_26"/>
      <sheetName val="[SHOPLIST_xls][SHOPLIST_xls]_27"/>
      <sheetName val="[SHOPLIST_xls][SHOPLIST_xls]_28"/>
      <sheetName val="[SHOPLIST_xls]70_x005f_x0000_,/0_x001"/>
      <sheetName val="Detail_Page1"/>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Rate_analysis20"/>
      <sheetName val="_VWVU))tÏØ0__22"/>
      <sheetName val="_SHOPLIST_xls_70,_0s«iÆøí¬i18"/>
      <sheetName val="[SHOPLIST_xls]/VWVU))tÏØ0_145"/>
      <sheetName val="[SHOPLIST_xls]/VWVU))tÏØ0_146"/>
      <sheetName val="Summary_5"/>
      <sheetName val="B04-A_-_DIA_SUDEER5"/>
      <sheetName val="04D_-_Tanmyat5"/>
      <sheetName val="13-_B04-B_&amp;_C5"/>
      <sheetName val="_SITE_09_B04-B&amp;C-AFAQ5"/>
      <sheetName val="[SHOPLIST_xls]/VWVU))tÏØ0_147"/>
      <sheetName val="[SHOPLIST_xls]/VWVU))tÏØ0_148"/>
      <sheetName val="[SHOPLIST_xls]/VWVU))tÏØ0_149"/>
      <sheetName val="[SHOPLIST_xls]/VWVU))tÏØ0_150"/>
      <sheetName val="CONSTRUCTION_COMPONENT5"/>
      <sheetName val="Finansal_tamamlanma_Eğrisi6"/>
      <sheetName val="2_Plex6"/>
      <sheetName val="Sheet1_(2)6"/>
      <sheetName val="4_Plex6"/>
      <sheetName val="6_Plex_6"/>
      <sheetName val="Detailed_Summary6"/>
      <sheetName val="Sheet1_(3)6"/>
      <sheetName val="Sheet1_(4)6"/>
      <sheetName val="HB_CEC_schd_4_26"/>
      <sheetName val="HB_CEC_schd_4_36"/>
      <sheetName val="HB_CEC_schd_5_26"/>
      <sheetName val="HB_CEC_schd_6_26"/>
      <sheetName val="HB_CEC_schd_7_26"/>
      <sheetName val="HB_CEC_schd_9_26"/>
      <sheetName val="Doha_Farm6"/>
      <sheetName val="Dropdown_List6"/>
      <sheetName val="New_Bld6"/>
      <sheetName val="[SHOPLIST_xls]/VWVU))tÏØ0_151"/>
      <sheetName val="[SHOPLIST_xls]/VWVU))tÏØ0_152"/>
      <sheetName val="[SHOPLIST_xls]/VWVU))tÏØ0_153"/>
      <sheetName val="1_-_Main_Building6"/>
      <sheetName val="1_-_Summary6"/>
      <sheetName val="2_-_Landscaping_Works6"/>
      <sheetName val="2_-_Summary6"/>
      <sheetName val="4_-_Bldg_Infra6"/>
      <sheetName val="4_-_Summary6"/>
      <sheetName val="Trade_Summary5"/>
      <sheetName val="Sec__A-PQ6"/>
      <sheetName val="Preamble_B6"/>
      <sheetName val="Sec__C-Dayworks6"/>
      <sheetName val="d5_6"/>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GRAPH_DATA"/>
      <sheetName val=" N Finansal Eğri"/>
      <sheetName val="STOCKWTG"/>
      <sheetName val="POLY"/>
      <sheetName val="Advance Recovery"/>
      <sheetName val="SC Cost FEB 03"/>
      <sheetName val="DVM Sizing Calculator- 10 ips "/>
      <sheetName val="Mnhr Book Updated 11.10.2018"/>
      <sheetName val="PRO_DCI"/>
      <sheetName val="[SHOPLIST_xls][SHOPLIST_xls]70?"/>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SI_223"/>
      <sheetName val="TO_List3"/>
      <sheetName val="CCTV_DATA3"/>
      <sheetName val="[SHOPLIST_xls]70,/0s«_iÆø_í¬1"/>
      <sheetName val="[SHOPLIST_xls]70,/0s«iÆøí¬i31"/>
      <sheetName val="FAL_intern3"/>
      <sheetName val="SoW_Assess_Blank_Form"/>
      <sheetName val="VO_Breakdown"/>
      <sheetName val="Measurement_Sheet"/>
      <sheetName val="Schedule_of_Drawings"/>
      <sheetName val="SI_Schedule"/>
      <sheetName val="ContraCharge_Schedule"/>
      <sheetName val="P-Ins_&amp;_Bonds1"/>
      <sheetName val="Gene��i"/>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BULD_3"/>
      <sheetName val="BLOCK_K"/>
      <sheetName val="제출내역_(2)"/>
      <sheetName val="Item_List_OLD"/>
      <sheetName val="Spacing_of_Delineators"/>
      <sheetName val="Bill_3_Boutique"/>
      <sheetName val="REQ_REMARKS"/>
      <sheetName val="[SHOPLIST_xls]70,/0s«_iÆø_í¬2"/>
      <sheetName val="[SHOPLIST_xls]70,/0s«iÆøí¬i22"/>
      <sheetName val="[SHOPLIST_xls]70,/0s«iÆøí¬i32"/>
      <sheetName val="[SHOPLIST.xls]70,/0s�i����i"/>
      <sheetName val="Non-Positioin Summary"/>
      <sheetName val="DIRLBR"/>
      <sheetName val="2.0 Cover Sum"/>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DVL"/>
      <sheetName val="プロジェクト概要"/>
      <sheetName val="Mp-team 1"/>
      <sheetName val="1 Summary"/>
      <sheetName val="co-no.2"/>
      <sheetName val="Lstsub"/>
      <sheetName val="Arch"/>
      <sheetName val="DB"/>
      <sheetName val="Note"/>
      <sheetName val="RateAnalysis"/>
      <sheetName val="Summary year Plan"/>
      <sheetName val="Fee Rate Summary"/>
      <sheetName val="วัดใต้"/>
      <sheetName val="B-2"/>
      <sheetName val="基本ﾃﾞｰﾀ"/>
      <sheetName val="Schedules"/>
      <sheetName val="1A"/>
      <sheetName val="Total PrC-Goldi"/>
      <sheetName val="Room Type"/>
      <sheetName val="Basement2 DB"/>
      <sheetName val="1-Summary"/>
      <sheetName val="URA-C1"/>
      <sheetName val="JAN"/>
      <sheetName val="Tender Stage"/>
      <sheetName val="Delay Clasifications"/>
      <sheetName val="PA Milestones"/>
      <sheetName val="footing for SP"/>
      <sheetName val="Sheet"/>
      <sheetName val="SoW_Assess_Blank_Form1"/>
      <sheetName val="VO_Breakdown1"/>
      <sheetName val="Measurement_Sheet1"/>
      <sheetName val="Schedule_of_Drawings1"/>
      <sheetName val="SI_Schedule1"/>
      <sheetName val="ContraCharge_Schedule1"/>
      <sheetName val="VESSELS_1"/>
      <sheetName val="Macro custom function"/>
      <sheetName val="total"/>
      <sheetName val="Price List"/>
      <sheetName val="Total_PrC-Goldi"/>
      <sheetName val="Cost Factor Sheet"/>
      <sheetName val="Load Sch, Cable Sel &amp; Qty"/>
      <sheetName val="Factor Sheet"/>
      <sheetName val="Price Sheet"/>
      <sheetName val="[SHOPLIST.xls][SHOPLIST_xls]/VW"/>
      <sheetName val="BT3-Package 05"/>
      <sheetName val="BOQ-Civil"/>
      <sheetName val="[SHOPLIST.xls]_VW__VU________18"/>
      <sheetName val="[SHOPLIST.xls]_VW__VU________19"/>
      <sheetName val="[SHOPLIST.xls]70_x005f_x0000___0_x_10"/>
      <sheetName val="[SHOPLIST.xls]70___0_s__i____28"/>
      <sheetName val="[SHOPLIST.xls]70___0_s__i____29"/>
      <sheetName val="Index sheet"/>
      <sheetName val="satış planı (2)"/>
      <sheetName val="Tahsilat"/>
      <sheetName val="Landscape_No_1"/>
      <sheetName val="MEP_No_3"/>
      <sheetName val="[SHOPLIST_xls]70___0_s__i_____4"/>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_49"/>
      <sheetName val="[SHOPLIST_xls][SHOPLIST_xls]_50"/>
      <sheetName val="[SHOPLIST_xls][SHOPLIST_xls]_51"/>
      <sheetName val="[SHOPLIST_xls][SHOPLIST_xls]_52"/>
      <sheetName val="[SHOPLIST_xls][SHOPLIST_xls]_53"/>
      <sheetName val="[SHOPLIST_xls][SHOPLIST_xls]_54"/>
      <sheetName val="[SHOPLIST_xls][SHOPLIST_xls]_55"/>
      <sheetName val="[SHOPLIST_xls][SHOPLIST_xls]_56"/>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SHOPLIST_xls]111"/>
      <sheetName val="[SHOPLIST_xls][SHOPLIST_xls]112"/>
      <sheetName val="[SHOPLIST_xls]_SHOPLIST_xls_100"/>
      <sheetName val="[SHOPLIST_xls][SHOPLIST_xls]113"/>
      <sheetName val="[SHOPLIST_xls][SHOPLIST_xls]114"/>
      <sheetName val="[SHOPLIST_xls]/VWVU))1"/>
      <sheetName val="[SHOPLIST_xls]70_x005f_x005f_x005f_x0000__2"/>
      <sheetName val="[SHOPLIST_xls]_SHOPLIST_xls_101"/>
      <sheetName val="[SHOPLIST_xls]_SHOPLIST_xls_102"/>
      <sheetName val="[SHOPLIST_xls]_SHOPLIST_xls_103"/>
      <sheetName val="_Structural"/>
      <sheetName val="Travel_Cranes"/>
      <sheetName val="Recap_Travel_Crane"/>
      <sheetName val="Recap_Architect"/>
      <sheetName val="Recap_External"/>
      <sheetName val="Recap_Struct"/>
      <sheetName val="Package_1"/>
      <sheetName val="Recap_Lift"/>
      <sheetName val="PC_"/>
      <sheetName val="App_-_A_"/>
      <sheetName val="App-_B_"/>
      <sheetName val="App_-_C_"/>
      <sheetName val="App_-_D_"/>
      <sheetName val="App_-_E_"/>
      <sheetName val="App_-_F"/>
      <sheetName val="App_-_G_"/>
      <sheetName val="App_-_H"/>
      <sheetName val="Concrete_Breakdown"/>
      <sheetName val="Masonry_Breakdown"/>
      <sheetName val="[SHOPLIST_xls]/VW1"/>
      <sheetName val="[SHOPLIST_xls]70,/0s«iÆøí¬i110"/>
      <sheetName val="Bill_3_Boutique1"/>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SHOPLIST_xls]123"/>
      <sheetName val="[SHOPLIST_xls][SHOPLIST_xls]124"/>
      <sheetName val="[SHOPLIST_xls][SHOPLIST_xls]125"/>
      <sheetName val="[SHOPLIST_xls][SHOPLIST_xls]126"/>
      <sheetName val="[SHOPLIST_xls][SHOPLIST_xls]127"/>
      <sheetName val="[SHOPLIST_xls][SHOPLIST_xls]128"/>
      <sheetName val="[SHOPLIST_xls]70___0_s__i_____1"/>
      <sheetName val="[SHOPLIST_xls]_VW__VU_________1"/>
      <sheetName val="[SHOPLIST_xls]_VW__VU_________4"/>
      <sheetName val="Landscape_No_11"/>
      <sheetName val="MEP_No_31"/>
      <sheetName val="BULD_31"/>
      <sheetName val="BLOCK_K1"/>
      <sheetName val="_boaboard_(1)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Item_List_OLD1"/>
      <sheetName val="[SHOPLIST_xls]70___0_s__i_____5"/>
      <sheetName val="제출내역_(2)1"/>
      <sheetName val="[SHOPLIST_xls]70___0_s__i_____6"/>
      <sheetName val="[SHOPLIST_xls][SHOPLIST_xls]750"/>
      <sheetName val="[SHOPLIST_xls][SHOPLIST_xls]751"/>
      <sheetName val="[SHOPLIST_xls][SHOPLIST_xls]752"/>
      <sheetName val="[SHOPLIST_xls][SHOPLIST_xls]753"/>
      <sheetName val="[SHOPLIST_xls][SHOPLIST_xls]754"/>
      <sheetName val="[SHOPLIST_xls][SHOPLIST_xls]755"/>
      <sheetName val="[SHOPLIST_xls][SHOPLIST_xls]756"/>
      <sheetName val="[SHOPLIST_xls][SHOPLIST_xls]129"/>
      <sheetName val="[SHOPLIST_xls][SHOPLIST_xls]130"/>
      <sheetName val="[SHOPLIST_xls][SHOPLIST_xls]131"/>
      <sheetName val="[SHOPLIST_xls][SHOPLIST_xls]757"/>
      <sheetName val="[SHOPLIST_xls][SHOPLIST_xls]132"/>
      <sheetName val="[SHOPLIST_xls][SHOPLIST_xls]133"/>
      <sheetName val="[SHOPLIST_xls][SHOPLIST_xls]134"/>
      <sheetName val="[SHOPLIST_xls][SHOPLIST_xls]135"/>
      <sheetName val="[SHOPLIST_xls][SHOPLIST_xls]136"/>
      <sheetName val="[SHOPLIST_xls][SHOPLIST_xls]137"/>
      <sheetName val="[SHOPLIST_xls][SHOPLIST_xls]138"/>
      <sheetName val="[SHOPLIST_xls][SHOPLIST_xls]139"/>
      <sheetName val="[SHOPLIST_xls][SHOPLIST_xls]140"/>
      <sheetName val="[SHOPLIST_xls][SHOPLIST_xls]141"/>
      <sheetName val="[SHOPLIST_xls][SHOPLIST_xls]142"/>
      <sheetName val="[SHOPLIST_xls][SHOPLIST_xls]143"/>
      <sheetName val="[SHOPLIST_xls][SHOPLIST_xls]144"/>
      <sheetName val="[SHOPLIST_xls][SHOPLIST_xls]145"/>
      <sheetName val="[SHOPLIST_xls][SHOPLIST_xls]146"/>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SHOPLIST_xls]181"/>
      <sheetName val="[SHOPLIST_xls][SHOPLIST_xls]182"/>
      <sheetName val="[SHOPLIST_xls][SHOPLIST_xls]183"/>
      <sheetName val="[SHOPLIST_xls][SHOPLIST_xls]184"/>
      <sheetName val="[SHOPLIST_xls][SHOPLIST_xls]185"/>
      <sheetName val="[SHOPLIST_xls][SHOPLIST_xls]186"/>
      <sheetName val="[SHOPLIST_xls][SHOPLIST_xls]187"/>
      <sheetName val="[SHOPLIST_xls][SHOPLIST_xls]188"/>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_SHOPLIST_xls_104"/>
      <sheetName val="[SHOPLIST_xls][SHOPLIST_xls]227"/>
      <sheetName val="[SHOPLIST_xls][SHOPLIST_xls]228"/>
      <sheetName val="[SHOPLIST_xls][SHOPLIST_xls]758"/>
      <sheetName val="[SHOPLIST_xls]/VWVU))2"/>
      <sheetName val="[SHOPLIST_xls]70_x005f_x005f_x005f_x0000__1"/>
      <sheetName val="[SHOPLIST_xls]_SHOPLIST_xls_105"/>
      <sheetName val="[SHOPLIST_xls]_SHOPLIST_xls_106"/>
      <sheetName val="[SHOPLIST_xls]_SHOPLIST_xls_107"/>
      <sheetName val="_Structural1"/>
      <sheetName val="Travel_Cranes1"/>
      <sheetName val="Recap_Travel_Crane1"/>
      <sheetName val="Recap_Architect1"/>
      <sheetName val="Recap_External1"/>
      <sheetName val="Recap_Struct1"/>
      <sheetName val="Package_11"/>
      <sheetName val="Recap_Lift1"/>
      <sheetName val="[SHOPLIST_xls][SHOPLIST_xls]759"/>
      <sheetName val="Spacing_of_Delineators1"/>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Inventory "/>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foot-slab_rein"/>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4"/>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G29A"/>
      <sheetName val="Drop_down2"/>
      <sheetName val="Joseph_Record3"/>
      <sheetName val="[SHOPLIST_xls]_VW__VU_________5"/>
      <sheetName val="[SHOPLIST_xls]70_x005f_x0000___0_x0_3"/>
      <sheetName val="[SHOPLIST_xls]70___0_s__i_____7"/>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cables"/>
      <sheetName val="Rate_analysis21"/>
      <sheetName val="_VWVU))tÏØ0__23"/>
      <sheetName val="_SHOPLIST_xls_7014"/>
      <sheetName val="_SHOPLIST_xls_70,_0s«iÆøí¬i19"/>
      <sheetName val="[SHOPLIST_xls]/VWVU))tÏØ0_167"/>
      <sheetName val="[SHOPLIST_xls]/VWVU))tÏØ0_168"/>
      <sheetName val="Summary_6"/>
      <sheetName val="B04-A_-_DIA_SUDEER6"/>
      <sheetName val="04D_-_Tanmyat6"/>
      <sheetName val="13-_B04-B_&amp;_C6"/>
      <sheetName val="_SITE_09_B04-B&amp;C-AFAQ6"/>
      <sheetName val="[SHOPLIST_xls]/VWVU))tÏØ0_169"/>
      <sheetName val="[SHOPLIST_xls]/VWVU))tÏØ0_170"/>
      <sheetName val="[SHOPLIST_xls]/VWVU))tÏØ0_171"/>
      <sheetName val="[SHOPLIST_xls]/VWVU))tÏØ0_172"/>
      <sheetName val="CONSTRUCTION_COMPONENT6"/>
      <sheetName val="Finansal_tamamlanma_Eğrisi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HB_CEC_schd_4_27"/>
      <sheetName val="HB_CEC_schd_4_37"/>
      <sheetName val="HB_CEC_schd_5_27"/>
      <sheetName val="HB_CEC_schd_6_27"/>
      <sheetName val="HB_CEC_schd_7_27"/>
      <sheetName val="HB_CEC_schd_9_27"/>
      <sheetName val="Doha_Farm7"/>
      <sheetName val="Dropdown_List7"/>
      <sheetName val="New_Bld7"/>
      <sheetName val="B-3_2_EB6"/>
      <sheetName val="[SHOPLIST_xls]/VWVU))tÏØ0_173"/>
      <sheetName val="[SHOPLIST_xls]/VWVU))tÏØ0_174"/>
      <sheetName val="[SHOPLIST_xls]/VWVU))tÏØ0_175"/>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SHOPLIST_xls]70_x005f_x0000_,/0_x00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SUBS_SUM"/>
      <sheetName val="tower_and_monopoles_"/>
      <sheetName val="ASD_Sum_of_Part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SHOPLIST_xls]760"/>
      <sheetName val="[SHOPLIST_xls][SHOPLIST_xls]761"/>
      <sheetName val="[SHOPLIST_xls][SHOPLIST_xls]762"/>
      <sheetName val="[SHOPLIST_xls][SHOPLIST_xls]763"/>
      <sheetName val="[SHOPLIST_xls][SHOPLIST_xls]764"/>
      <sheetName val="[SHOPLIST_xls][SHOPLIST_xls]765"/>
      <sheetName val="[SHOPLIST_xls][SHOPLIST_xls]766"/>
      <sheetName val="[SHOPLIST_xls][SHOPLIST_xls]767"/>
      <sheetName val="[SHOPLIST_xls][SHOPLIST_xls]76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Income_Statement"/>
      <sheetName val="Data_Works"/>
      <sheetName val="Control_Panel"/>
      <sheetName val="FSA"/>
      <sheetName val="Matl"/>
      <sheetName val="PASARELA"/>
      <sheetName val="F4-F7"/>
      <sheetName val="Doi so"/>
      <sheetName val="토공"/>
      <sheetName val="CỘT + VÁCH B2-B4"/>
      <sheetName val="Services_InitialEst_UtilityServ"/>
      <sheetName val="h-013211-2"/>
      <sheetName val="BUR"/>
      <sheetName val="IS"/>
      <sheetName val="Configurations"/>
      <sheetName val="contents "/>
      <sheetName val="Div.8 - Opening"/>
      <sheetName val="Div .9- Finishes"/>
      <sheetName val="Total "/>
      <sheetName val="Currency Rate"/>
      <sheetName val="70_x005f_x0000_,/0_x005f_x0000_"/>
      <sheetName val="Dropdown Lists"/>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SIOPLIST.yls]_SHOPLIST_xls_491"/>
      <sheetName val="[SIOPLHST.yls]^SHOQLIST_xls_508"/>
      <sheetName val="[SHOPLIST.xls]_SHOQLISU_xlr_524"/>
      <sheetName val="[SIOPLHST.xls]_SHOPLIST_xlr_535"/>
      <sheetName val="[SHOPLIST.xls]^SHOPLIST_xls_537"/>
      <sheetName val="[SHOPLIST.xls]_SHOPLIST_xlr_539"/>
      <sheetName val="[SHOPLIST_xls]70,/0_x000"/>
      <sheetName val="_SHOPLIST_xls_70_x005f_x0000_,_0_x000"/>
      <sheetName val="[SHOPLIST_xls]70___0_s__i____14"/>
      <sheetName val="[SHOPLIST_xls]_VW__VU________10"/>
      <sheetName val="[SHOPLIST_xls]_VW__VU________11"/>
      <sheetName val="[SHOPLIST_xls]70_x005f_x0000___0_x0_6"/>
      <sheetName val="[SHOPLIST_xls]70___0_s__i____15"/>
      <sheetName val="[SHOPLIST_xls]_SHOPLIST_xls_464"/>
      <sheetName val="[SHOPLIST_xls]_SHOPLIST_xls_465"/>
      <sheetName val="[SHOPLIST_xls]70___0_s__i____16"/>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_SHOPLIST_xls_583"/>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70_x005f_x005f_x005f_x0000__5"/>
      <sheetName val="[SHOPLIST_xls]_SHOPLIST_xls_604"/>
      <sheetName val="[SHOPLIST_xls]_SHOPLIST_xls_605"/>
      <sheetName val="[SHOPLIST_xls]_SHOPLIST_xls_606"/>
      <sheetName val="[SHOPLIST_xls]_SHOPLIST_xls_607"/>
      <sheetName val="[SHOPLIST_xls]_SHOPLIST_xls_608"/>
      <sheetName val="[SHOPLIST_xls]_SHOPLIST_xls_609"/>
      <sheetName val="satış_planı_(2)"/>
      <sheetName val="Mnhr_Book_Updated_11_10_2018"/>
      <sheetName val="Fdata"/>
      <sheetName val="GFA_HQ_Building38"/>
      <sheetName val="GFA_Conference37"/>
      <sheetName val="StattCo_yCharges36"/>
      <sheetName val="BQ_External37"/>
      <sheetName val="Chiet_tinh_dz2236"/>
      <sheetName val="Chiet_tinh_dz3536"/>
      <sheetName val="CT_Thang_Mo36"/>
      <sheetName val="Raw_Data36"/>
      <sheetName val="Penthouse_Apartment36"/>
      <sheetName val="LABOUR_HISTOGRAM37"/>
      <sheetName val="Graph_Data_(DO_NOT_PRINT)36"/>
      <sheetName val="@risk_rents_and_incentives36"/>
      <sheetName val="Car_park_lease36"/>
      <sheetName val="Net_rent_analysis36"/>
      <sheetName val="Poz-1_36"/>
      <sheetName val="Lab_Cum_Hist36"/>
      <sheetName val="LEVEL_SHEET36"/>
      <sheetName val="Bill_No__236"/>
      <sheetName val="budget_summary_(2)35"/>
      <sheetName val="Budget_Analysis_Summary35"/>
      <sheetName val="FOL_-_Bar36"/>
      <sheetName val="SPT_vs_PHI36"/>
      <sheetName val="CT__PL35"/>
      <sheetName val="intr_stool_brkup35"/>
      <sheetName val="Customize_Your_Invoice36"/>
      <sheetName val="HVAC_BoQ36"/>
      <sheetName val="Projet,_methodes_&amp;_couts35"/>
      <sheetName val="Risques_majeurs_&amp;_Frais_Ind_35"/>
      <sheetName val="Tender_Summary36"/>
      <sheetName val="Insurance_Ext36"/>
      <sheetName val="Bill_133"/>
      <sheetName val="Bill_234"/>
      <sheetName val="Bill_333"/>
      <sheetName val="Bill_433"/>
      <sheetName val="Bill_533"/>
      <sheetName val="Bill_633"/>
      <sheetName val="Bill_733"/>
      <sheetName val="Body_Sheet35"/>
      <sheetName val="1_0_Executive_Summary35"/>
      <sheetName val="Top_sheet35"/>
      <sheetName val="POWER_ASSUMPTIONS32"/>
      <sheetName val="Ap_A33"/>
      <sheetName val="SHOPLIST_xls32"/>
      <sheetName val="2_Div_14_33"/>
      <sheetName val="Invoice_Summary32"/>
      <sheetName val="beam-reinft-IIInd_floor32"/>
      <sheetName val="Dubai_golf32"/>
      <sheetName val="PROJECT_BRIEF33"/>
      <sheetName val="beam-reinft-machine_rm32"/>
      <sheetName val="Civil_Boq31"/>
      <sheetName val="HIRED_LABOUR_CODE29"/>
      <sheetName val="PA-_Consutant_29"/>
      <sheetName val="foot-slab_reinft29"/>
      <sheetName val="Softscape_Buildup31"/>
      <sheetName val="Mat'l_Rate31"/>
      <sheetName val="C_(3)33"/>
      <sheetName val="DETAILED__BOQ29"/>
      <sheetName val="M-Book_for_Conc29"/>
      <sheetName val="M-Book_for_FW29"/>
      <sheetName val="WITHOUT_C&amp;I_PROFIT_(3)31"/>
      <sheetName val="Activity_List31"/>
      <sheetName val="BILL_COV29"/>
      <sheetName val="Ra__stair29"/>
      <sheetName val="Materials_Cost(PCC)28"/>
      <sheetName val="India_F&amp;S_Template28"/>
      <sheetName val="IO_LIST28"/>
      <sheetName val="Material_28"/>
      <sheetName val="Quote_Sheet28"/>
      <sheetName val="Day_work28"/>
      <sheetName val="CHART_OF_ACCOUNTS26"/>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BOQ_Direct_selling_cost27"/>
      <sheetName val="VALVE_CHAMBERS28"/>
      <sheetName val="Fire_Hydrants28"/>
      <sheetName val="B_GATE_VALVE28"/>
      <sheetName val="Sub_G1_Fire28"/>
      <sheetName val="Sub_G12_Fire28"/>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Eq__Mobilization26"/>
      <sheetName val="B185-B-9_126"/>
      <sheetName val="B185-B-9_226"/>
      <sheetName val="Material_List_25"/>
      <sheetName val="w't_table25"/>
      <sheetName val="Elemental_Buildup25"/>
      <sheetName val="E-Bill_No_6_A-O26"/>
      <sheetName val="B09_126"/>
      <sheetName val="PointNo_525"/>
      <sheetName val="Working_for_RCC27"/>
      <sheetName val="PMWeb_data26"/>
      <sheetName val="2_2)Revised_Cash_Flow25"/>
      <sheetName val="Summary_of_Work23"/>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PRECAST_lightconc-II27"/>
      <sheetName val="final_abstract27"/>
      <sheetName val="SS_MH26"/>
      <sheetName val="Index_List25"/>
      <sheetName val="Type_List25"/>
      <sheetName val="File_Types25"/>
      <sheetName val="입찰내역_발주처_양식25"/>
      <sheetName val="LIST_DO_NOT_REMOVE24"/>
      <sheetName val="Staff_Acco_23"/>
      <sheetName val="TBAL9697_-group_wise__sdpl23"/>
      <sheetName val="Employee_List23"/>
      <sheetName val="B6_2_24"/>
      <sheetName val="Project_Cost_Breakdown23"/>
      <sheetName val="Mall_waterproofing22"/>
      <sheetName val="MSCP_waterproofing22"/>
      <sheetName val="Chiet_t25"/>
      <sheetName val="Staffing_and_Rates_IA25"/>
      <sheetName val="Rate_summary22"/>
      <sheetName val="SITE_WORK22"/>
      <sheetName val="RAB_AR&amp;STR22"/>
      <sheetName val="Annex_1_Sect_3a23"/>
      <sheetName val="Annex_1_Sect_3a_123"/>
      <sheetName val="Annex_1_Sect_3b23"/>
      <sheetName val="Annex_1_Sect_3c23"/>
      <sheetName val="HOURLY_RATES23"/>
      <sheetName val="Item-_Compact23"/>
      <sheetName val="E_&amp;_R23"/>
      <sheetName val="Рабочий_лист22"/>
      <sheetName val="PT_141-_Site_A_Landscape22"/>
      <sheetName val="d-safe_DELUXE22"/>
      <sheetName val="Back_up22"/>
      <sheetName val="Duct_Accesories22"/>
      <sheetName val="INDIGINEOUS_ITEMS_22"/>
      <sheetName val="train_cash22"/>
      <sheetName val="accom_cash22"/>
      <sheetName val="????_???_??22"/>
      <sheetName val="Labour_&amp;_Plant22"/>
      <sheetName val="Ave_wtd_rates22"/>
      <sheetName val="Debits_as_on_12_04_0822"/>
      <sheetName val="STAFFSCHED_22"/>
      <sheetName val="TRIAL_BALANCE22"/>
      <sheetName val="GPL_Revenu_Update22"/>
      <sheetName val="DO_NOT_TOUCH22"/>
      <sheetName val="Work_Type22"/>
      <sheetName val="Common_Variables22"/>
      <sheetName val="Resumo_Empreitadas18"/>
      <sheetName val="Risk_Breakdown_Structure21"/>
      <sheetName val="Geneí¬_i21"/>
      <sheetName val="PROJECT_BRIEF(EX_NEW)22"/>
      <sheetName val="steel_total21"/>
      <sheetName val="ELE_BOQ21"/>
      <sheetName val="Z-_GENERAL_PRICE_SUMMARY18"/>
      <sheetName val="Cashflow_projection17"/>
      <sheetName val="PPA_Summary18"/>
      <sheetName val="Equipment_Rates17"/>
      <sheetName val="AREA_OF_APPLICATION21"/>
      <sheetName val="Floor_Box_19"/>
      <sheetName val="Mix_Design18"/>
      <sheetName val="[SHOPLIST_xls][SHOPLIST_xls][17"/>
      <sheetName val="E_H_-_H__W_P_17"/>
      <sheetName val="E__H__Treatment_for_pile_cap17"/>
      <sheetName val="[SHOPLIST_xls]/VW17"/>
      <sheetName val="1_2_Staff_Schedule18"/>
      <sheetName val="Form_617"/>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_prog_figs_-u5_and_total18"/>
      <sheetName val="[SHOPLIST_xls]7017"/>
      <sheetName val="[SHOPLIST_xls]70,17"/>
      <sheetName val="Bill_1017"/>
      <sheetName val="Cost_Heading14"/>
      <sheetName val="D_&amp;_W_sizes14"/>
      <sheetName val="SOPMA_DD14"/>
      <sheetName val="Qtys_ZamZam_(Del__before)14"/>
      <sheetName val="Qtys_Relocation_(Del_before)14"/>
      <sheetName val="_Qtys_Sub_&amp;_Tents_(Del__befor14"/>
      <sheetName val="Qtys__Signages_(Del__before)14"/>
      <sheetName val="Qtys_Temporary_Passages_(Del)14"/>
      <sheetName val="_Qtys_Ser__Rooms_(Del_before)14"/>
      <sheetName val="Labour_Costs17"/>
      <sheetName val="Data_Sheet17"/>
      <sheetName val="[SHOPLIST_xls]70,/0s«_iÆø_í¬_17"/>
      <sheetName val="[SHOPLIST_xls]70?,/0?s«i?Æøí¬17"/>
      <sheetName val="Area_Breakdown_PER_LEVEL_LINK17"/>
      <sheetName val="Base_BM-rebar17"/>
      <sheetName val="PRICE_INFO14"/>
      <sheetName val="RC_SUMMARY14"/>
      <sheetName val="LABOUR_PRODUCTIVITY-TAV14"/>
      <sheetName val="MATERIAL_PRICES14"/>
      <sheetName val="P-100_MRF_DB_R114"/>
      <sheetName val="Materials_17"/>
      <sheetName val="Contract_Division15"/>
      <sheetName val="SubContract_Type15"/>
      <sheetName val="Service_Type15"/>
      <sheetName val="Attach_4-1814"/>
      <sheetName val="CF_Input17"/>
      <sheetName val="DATA_INPUT17"/>
      <sheetName val="Vordruck-Nr__7_1_3_D17"/>
      <sheetName val="M&amp;A_D17"/>
      <sheetName val="M&amp;A_E17"/>
      <sheetName val="M&amp;A_G17"/>
      <sheetName val="tender_allowances17"/>
      <sheetName val="_Summary_BKG_03417"/>
      <sheetName val="BILL_3R17"/>
      <sheetName val="BLOCK-A_(MEA_SHEET)17"/>
      <sheetName val="Ewaan_Show_Kitchen_(2)14"/>
      <sheetName val="Cash_Flow_Working14"/>
      <sheetName val="MN_T_B_14"/>
      <sheetName val="Appendix_B10"/>
      <sheetName val="Site_Dev_BOQ17"/>
      <sheetName val="2F_회의실견적(5_14_일대)10"/>
      <sheetName val="_HIT-&gt;HMC_견적(3900)10"/>
      <sheetName val="BOQ_(2)8"/>
      <sheetName val="LABOUR_RATE8"/>
      <sheetName val="Material_Rate8"/>
      <sheetName val="Labor_abs-PW8"/>
      <sheetName val="Labor_abs-NMR8"/>
      <sheetName val="kppl_pl8"/>
      <sheetName val="Basic_Rates8"/>
      <sheetName val="Combined_Results_8"/>
      <sheetName val="Data_I_(2)14"/>
      <sheetName val="rEFERENCES_14"/>
      <sheetName val="Dash_board17"/>
      <sheetName val="Labour_Rate_14"/>
      <sheetName val="precast_RC_element8"/>
      <sheetName val="pile_Fabrication8"/>
      <sheetName val="Div_07_Thermal_&amp;_Moisture8"/>
      <sheetName val="[SHOPLIST_xls][SHOPLIST_xls]/V6"/>
      <sheetName val="Data_Validation8"/>
      <sheetName val="Div26_-_Elect8"/>
      <sheetName val="CHUNG_CU_CARRILON8"/>
      <sheetName val="[SHOPLIST_xls]70,/0s«iÆøí¬i23"/>
      <sheetName val="Cost_Heaࡤing"/>
      <sheetName val="RBD_ENG"/>
      <sheetName val="RBD_SLD_RLD"/>
      <sheetName val="V_Summary"/>
      <sheetName val="[SHOPLIST_xls]_VW__VU________12"/>
      <sheetName val="[SHOPLIST_xls]70___0_s__i____17"/>
      <sheetName val="[SHOPLIST_xls]_VW__VU________13"/>
      <sheetName val="[SHOPLIST_xls]70___0_s__i____18"/>
      <sheetName val="[SHOPLIST_xls]70_x005f_x0000___0_x0_7"/>
      <sheetName val="[SHOPLIST_xls]70___0_s__i____19"/>
      <sheetName val="[SHOPLIST_xls]_VW__VU________14"/>
      <sheetName val="[SHOPLIST_xls]70___0_s__i____20"/>
      <sheetName val="[SHOPLIST_xls]_VW__VU________15"/>
      <sheetName val="[SHOPLIST_xls]70___0_s__i____21"/>
      <sheetName val="[SHOPLIST_xls]70_x005f_x0000___0_x0_8"/>
      <sheetName val="[SHOPLIST_xls]70___0_s__i____22"/>
      <sheetName val="[SHOPLIST_xls]_VW__VU________16"/>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3"/>
      <sheetName val="[SHOPLIST_xls]_VW__VU________17"/>
      <sheetName val="[SHOPLIST_xls]70___0_s__i____24"/>
      <sheetName val="[SHOPLIST_xls]70_x005f_x0000___0_x0_9"/>
      <sheetName val="[SHOPLIST_xls]70___0_s__i____25"/>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Bill_No__3"/>
      <sheetName val="Materials_Cost"/>
      <sheetName val="HO_Costs"/>
      <sheetName val="Rectangular_Duct"/>
      <sheetName val="[SHOPLIST_xls]70,/0s«iÆøí¬i41"/>
      <sheetName val="[SHOPLIST_xls]70,/0s«iÆøí¬i51"/>
      <sheetName val="Product_Sheet40"/>
      <sheetName val="Unit_cost-_Drain-Protection-1_"/>
      <sheetName val="Unit_cost-_Drain-Protection-2"/>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辽电初设_XLS_定额"/>
      <sheetName val="foot-slab_reinl"/>
      <sheetName val="Admin TAKE OFF"/>
      <sheetName val="SEX"/>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BOQ(MECH)"/>
      <sheetName val="BOQ(ELEC) "/>
      <sheetName val="입찰안"/>
      <sheetName val="Nhan cong"/>
      <sheetName val="負荷集計（断熱不燃）"/>
      <sheetName val="Liệt kê"/>
      <sheetName val="MTO REV_2_ARMOR_"/>
      <sheetName val="Vat tu XD"/>
      <sheetName val="PS-Labour_M"/>
      <sheetName val="402"/>
      <sheetName val="BMS"/>
      <sheetName val="sort2"/>
      <sheetName val="個案9411"/>
      <sheetName val="Ｎｏ.13"/>
      <sheetName val="Budget Code"/>
      <sheetName val="CPBTXM-THUONG"/>
      <sheetName val="BXLDL"/>
      <sheetName val="설계내역서"/>
      <sheetName val="Geneí¬_x0008_"/>
      <sheetName val="70_x0000_,_0_"/>
      <sheetName val="70_x0000_,/0_x0000_"/>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264"/>
      <sheetName val="A. Electrical"/>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qpmad2"/>
      <sheetName val="결과조달"/>
      <sheetName val="SG"/>
      <sheetName val="LEGEND"/>
      <sheetName val="ESTI_"/>
      <sheetName val="DI_ESTI"/>
      <sheetName val="SP10"/>
      <sheetName val="Priced BOQ"/>
      <sheetName val="Nhan_cong"/>
      <sheetName val="Liệt_kê"/>
      <sheetName val="Ｎｏ_13"/>
      <sheetName val="Budget_Code"/>
      <sheetName val="VO-MC"/>
      <sheetName val="VO-Curtain Wall"/>
      <sheetName val="VO-M&amp;E"/>
      <sheetName val="Bar.Sched"/>
      <sheetName val="公寓材料表"/>
      <sheetName val="ANL"/>
      <sheetName val="TH thiet bi"/>
      <sheetName val="TH vat tu"/>
      <sheetName val="TH may TC"/>
      <sheetName val="Bang phan tich"/>
      <sheetName val="DM Chi phi"/>
      <sheetName val="HD-XUAT"/>
      <sheetName val="SORT"/>
      <sheetName val="IBASE"/>
      <sheetName val="FAB별"/>
      <sheetName val="BAOGIATHANG"/>
      <sheetName val="DAODAT"/>
      <sheetName val="vanchuyen TC"/>
      <sheetName val="Bill 1_Prelim"/>
      <sheetName val="Bill 2_Bored Pile"/>
      <sheetName val="CTG"/>
      <sheetName val="Gra¦_x0004_)???VW????????? U"/>
      <sheetName val="/VW?VU?)???)???_x0001_???tÏØ0_x0009__x0008_??_x0009__x0008_"/>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Btra"/>
      <sheetName val="GiaVL"/>
      <sheetName val="PL-F&amp;B"/>
      <sheetName val="GAEYO"/>
      <sheetName val="갑지1"/>
      <sheetName val="概総括1"/>
      <sheetName val="[SHOPLIST.xls]70_x0000_,/0_x0000_"/>
      <sheetName val="HĐ"/>
      <sheetName val="갑지(추정)"/>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70,_0_"/>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70,/0"/>
      <sheetName val="_SHOPLIST_xls_70,_0s«iÆøí¬1"/>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NPV"/>
      <sheetName val="P Staff fac"/>
      <sheetName val="foot-slab_reinø"/>
      <sheetName val="Internal"/>
      <sheetName val="maingirder"/>
      <sheetName val="basic-data"/>
      <sheetName val="Enquire"/>
      <sheetName val="ROY"/>
      <sheetName val="12"/>
      <sheetName val="BS "/>
      <sheetName val="Accounts"/>
      <sheetName val="shuttering"/>
      <sheetName val="CFS3"/>
      <sheetName val="Lucas1"/>
      <sheetName val="Lucas2"/>
      <sheetName val="Lucas4"/>
      <sheetName val="Lucas3"/>
      <sheetName val="Utility Summary"/>
      <sheetName val="PLUMBING WORK ADDITIONS"/>
      <sheetName val="Structured Cabling"/>
      <sheetName val="Technical"/>
      <sheetName val="VD-CALC"/>
      <sheetName val="内訳書"/>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4.1 G Ammount"/>
      <sheetName val="Costcal"/>
      <sheetName val="1-Excavation"/>
      <sheetName val="2-Substructure"/>
      <sheetName val="3-Concrete"/>
      <sheetName val="4-Masonry"/>
      <sheetName val="5-Thermal &amp; Moisture"/>
      <sheetName val="[SHOPLIST_xls]70,/0s«_iÆø_í¬3"/>
      <sheetName val="[SHOPLIST_xls]70,/0s«iÆøí¬i24"/>
      <sheetName val="[SHOPLIST_xls]70,/0s«iÆøí¬i33"/>
      <sheetName val="[SHOPLIST_xls]70___0_s__i____26"/>
      <sheetName val="[SHOPLIST_xls]70,/0s�i����i"/>
      <sheetName val="All BGL List"/>
      <sheetName val="Budget Config"/>
      <sheetName val="All Department List"/>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M-480"/>
      <sheetName val="M-519"/>
      <sheetName val="14267"/>
      <sheetName val="Projects Name"/>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VW__VU________24"/>
      <sheetName val="[SHOPLIST.xls]_VW__VU________25"/>
      <sheetName val="[SHOPLIST.xls]70_x005f_x0000___0_x_13"/>
      <sheetName val="[SHOPLIST.xls]70___0_s__i____36"/>
      <sheetName val="[SHOPLIST.xls]70___0_s__i____37"/>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70_x005f_x005f_x005f_x0000_12"/>
      <sheetName val="[SHOPLIST.xls]_SHOPLIST_xl_1187"/>
      <sheetName val="[SHOPLIST.xls]_SHOPLIST_xl_1188"/>
      <sheetName val="[SHOPLIST.xls]_SHOPLIST_xl_1189"/>
      <sheetName val="[SHOPLIST.xls]_SHOPLIST_xl_1190"/>
      <sheetName val="[SHOPLIST.xls]_SHOPLIST_xl_1191"/>
      <sheetName val="[SHOPLIST.xls]_SHOPLIST_xl_1192"/>
      <sheetName val="Msw-study"/>
      <sheetName val="BF2001"/>
      <sheetName val="شهادة الدفع"/>
      <sheetName val="12. Ins &amp; Bonds"/>
      <sheetName val="3. Staff Facilities"/>
      <sheetName val="11. Clients Requirements"/>
      <sheetName val="Legal Risk Analysis"/>
      <sheetName val="Dropdown Attributes"/>
      <sheetName val="DCF_5"/>
      <sheetName val="US Ship Repair Industry Growth"/>
      <sheetName val="Market Overview"/>
      <sheetName val="US Shipyard Repair Output"/>
      <sheetName val="Charts"/>
      <sheetName val="LBO"/>
      <sheetName val="Summary Financials"/>
      <sheetName val="GEN-TEC-02"/>
      <sheetName val="EPI Directo"/>
      <sheetName val="INSTRUCTIVO"/>
      <sheetName val="0-Datos de la Obra"/>
      <sheetName val="Gastos Generales"/>
      <sheetName val="1.1. Manpower(Data Ref)"/>
      <sheetName val="MPC"/>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calcul"/>
      <sheetName val="eval"/>
      <sheetName val=" Est "/>
      <sheetName val="B100-Cable Rack"/>
      <sheetName val="foot-slab_rein_x000c__x0002_"/>
      <sheetName val="[SHOPLIST_xls]/VW3"/>
      <sheetName val="P-Ins_&amp;_Bonds4"/>
      <sheetName val="Admin_TAKE_OFF1"/>
      <sheetName val="Schedules_PL"/>
      <sheetName val="Schedules_BS"/>
      <sheetName val="Admin_TAKE_OFF"/>
      <sheetName val="[SHOPLIST_xls]/VW2"/>
      <sheetName val="P-Ins_&amp;_Bonds3"/>
      <sheetName val="Assmpns"/>
      <sheetName val="CRUDE-D"/>
      <sheetName val="POSTLPG"/>
      <sheetName val="S'PORE-D"/>
      <sheetName val="POSTF1"/>
      <sheetName val="POSTHD1"/>
      <sheetName val="PO97(02)"/>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SHOPLIST_xls]/VW4"/>
      <sheetName val="Admin_TAKE_OFF2"/>
      <sheetName val="[SHOPLIST_xls][SHOPLIST_xls]769"/>
      <sheetName val="[SHOPLIST_xls][SHOPLIST_xls]770"/>
      <sheetName val="[SHOPLIST_xls][SHOPLIST_xls]771"/>
      <sheetName val="[SHOPLIST_xls][SHOPLIST_xls]772"/>
      <sheetName val="[SHOPLIST_xls][SHOPLIST_xls]773"/>
      <sheetName val="[SHOPLIST_xls][SHOPLIST_xls]239"/>
      <sheetName val="[SHOPLIST_xls][SHOPLIST_xls]774"/>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70,/0s«iÆøí¬i111"/>
      <sheetName val="[SHOPLIST_xls][SHOPLIST_xls]776"/>
      <sheetName val="[SHOPLIST_xls]/VWVU))3"/>
      <sheetName val="VESSELS_2"/>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70,/0s«iÆøí¬i25"/>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SHOPLIST_xls]/VW5"/>
      <sheetName val="Admin_TAKE_OFF3"/>
      <sheetName val="Drop_down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70,/0s«iÆøí¬i112"/>
      <sheetName val="[SHOPLIST_xls]70,/0s«_iÆø_í¬4"/>
      <sheetName val="[SHOPLIST_xls]70,/0s«iÆøí¬i26"/>
      <sheetName val="[SHOPLIST_xls]70,/0s«iÆøí¬i3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Spacing_of_Delineators2"/>
      <sheetName val="EATON_SUMMARY3"/>
      <sheetName val="Outline_Cost_-_Five_star_Hotel3"/>
      <sheetName val="Schedules_PL2"/>
      <sheetName val="Schedules_BS2"/>
      <sheetName val="Drop_Down_Data8"/>
      <sheetName val="Rules_8"/>
      <sheetName val="L3-WBS_Mapping8"/>
      <sheetName val="BAFO_CCL_Submission8"/>
      <sheetName val="Update_list8"/>
      <sheetName val="Sinh_Nam_systems8"/>
      <sheetName val="DIE_profile8"/>
      <sheetName val="Import_tax8"/>
      <sheetName val="[SHOPLIST_xls]70,/0s«iÆøí¬i27"/>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New_Bld8"/>
      <sheetName val="Finansal_tamamlanma_Eğrisi8"/>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Dropdown_List8"/>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HB_CEC_schd_4_28"/>
      <sheetName val="HB_CEC_schd_4_38"/>
      <sheetName val="HB_CEC_schd_5_28"/>
      <sheetName val="HB_CEC_schd_6_28"/>
      <sheetName val="HB_CEC_schd_7_28"/>
      <sheetName val="HB_CEC_schd_9_28"/>
      <sheetName val="Doha_Farm8"/>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SHOPLIST_xls]/VW6"/>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SHOPLIST_xls]/VWVU))tÏØ0_189"/>
      <sheetName val="[SHOPLIST_xls]/VWVU))tÏØ0_190"/>
      <sheetName val="[SHOPLIST_xls]/VWVU))tÏØ0_191"/>
      <sheetName val="[SHOPLIST_xls]/VWVU))tÏØ0_192"/>
      <sheetName val="[SHOPLIST_xls]/VWVU))tÏØ0_193"/>
      <sheetName val="[SHOPLIST_xls]/VWVU))tÏØ0_19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_iÆø_í¬5"/>
      <sheetName val="[SHOPLIST_xls]70,/0s«iÆøí¬i28"/>
      <sheetName val="[SHOPLIST_xls]70,/0s«iÆøí¬i35"/>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SHOPLIST_xls]/VW18"/>
      <sheetName val="[SHOPLIST_xls]/VWVU))tÏØ0_195"/>
      <sheetName val="[SHOPLIST_xls]/VWVU))tÏØ0_196"/>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SHOPLIST_xls]/VWVU))tÏØ0_197"/>
      <sheetName val="[SHOPLIST_xls]/VWVU))tÏØ0_198"/>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SHOPLIST_xls]/VWVU))tÏØ0_199"/>
      <sheetName val="[SHOPLIST_xls]70,/0s«_iÆø_í¬_18"/>
      <sheetName val="[SHOPLIST_xls]70?,/0?s«i?Æøí¬18"/>
      <sheetName val="[SHOPLIST_xls]/VWVU))tÏØ0_200"/>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SHOPLIST_xls]/VWVU))tÏØ0_201"/>
      <sheetName val="[SHOPLIST_xls]/VWVU))tÏØ0_202"/>
      <sheetName val="[SHOPLIST_xls]/VWVU))tÏØ0_203"/>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SHOPLIST_xls]/VWVU))tÏØ0_204"/>
      <sheetName val="[SHOPLIST_xls]/VWVU))tÏØ0_205"/>
      <sheetName val="MAIN_SUMMARY7"/>
      <sheetName val="[SHOPLIST_xls][SHOPLIST_xls]/V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SHOPLIST_xls]/VW7"/>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SHOPLIST_xls]/VWVU))tÏØ0_206"/>
      <sheetName val="[SHOPLIST_xls]/VWVU))tÏØ0_20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HOPLIST_xls]/VWVU))tÏØ0_208"/>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_boaboard_(1)2"/>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II손익관리"/>
      <sheetName val="목표세부명세"/>
      <sheetName val="[SHOPLIST.xls]70?,/0?"/>
      <sheetName val="[SHOPLIST.xls]70?,/0?s«i_x"/>
      <sheetName val="[SHOPLIST.xls]70,/0"/>
      <sheetName val="Structural BOQ"/>
      <sheetName val="Masonry &amp; Plaster"/>
      <sheetName val="Front Sheet"/>
      <sheetName val="Indirect Costs"/>
      <sheetName val="DESCRIPTIONS"/>
      <sheetName val="bkg"/>
      <sheetName val="cbrd460"/>
      <sheetName val="bcl"/>
      <sheetName val="sc"/>
      <sheetName val="Attachment 1"/>
      <sheetName val="[SHOPLIST.xls]_SHOPLIST_xl_1315"/>
      <sheetName val="[SHOPLIST.xls]_SHOPLIST_xl_1316"/>
      <sheetName val="[SHOPLIST.xls]_SHOPLIST_xl_1317"/>
      <sheetName val="[SHOPLIST.xls]_SHOPLIST_xl_1318"/>
      <sheetName val="[SHOPLIST.xls]_SHOPLIST_xl_1319"/>
      <sheetName val="[SHOPLIST.xls]_SHOPLIST_xl_132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VWVU))tÏØ0__61"/>
      <sheetName val="[SHOPLIST.xls]/VWVU))tÏØ0__71"/>
      <sheetName val="[SHOPLIST.xls]_SHOPLIST_xl_1393"/>
      <sheetName val="Gra¦_x005f_x0004_)"/>
      <sheetName val="Geneí¬_x005f_x0008_i??_x005f_x0014_?0."/>
      <sheetName val="Geneí¬_x005f_x0008_i___x005f_x0014__0."/>
      <sheetName val="DVM_Sizing_Calculator-_10_ips_"/>
      <sheetName val="Cost_Summary"/>
      <sheetName val="Cost_Summary_SD"/>
      <sheetName val="Schedule_S-Curve_Revision#3"/>
      <sheetName val="2_223M_due_to_adj_profit"/>
      <sheetName val="Свод_(Бюджет)"/>
      <sheetName val="Свод_(понедельно)"/>
      <sheetName val="Статьи_расходов"/>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70___0_s__i____27"/>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8"/>
      <sheetName val="[SHOPLIST_xls]70,/0s«iÆøí¬i61"/>
      <sheetName val="[SHOPLIST_xls]70,/0s«iÆøí¬i71"/>
      <sheetName val="[SHOPLIST_xls]/VW21"/>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footing_for_SP"/>
      <sheetName val="_SHOPLIST_xls__SH1"/>
      <sheetName val="_SHOPLIST_xls_70_1"/>
      <sheetName val="[SHOPLIST_xls]_VW__VU________19"/>
      <sheetName val="[SHOPLIST_xls]70_x005f_x0000___0_x_10"/>
      <sheetName val="[SHOPLIST_xls]70___0_s__i____29"/>
      <sheetName val="[SHOPLIST_xls]_VW__VU________20"/>
      <sheetName val="[SHOPLIST_xls]70___0_s__i____30"/>
      <sheetName val="[SHOPLIST_xls]_SHOPLIST_xl_1080"/>
      <sheetName val="[SHOPLIST_xls]_SHOPLIST_xl_1081"/>
      <sheetName val="[SHOPLIST_xls]_SHOPLIST_xl_1082"/>
      <sheetName val="[SHOPLIST_xls]_SHOPLIST_xl_1083"/>
      <sheetName val="[SHOPLIST_xls]_SHOPLIST_xl_1084"/>
      <sheetName val="[SHOPLIST_xls]_SHOPLIST_xl_1085"/>
      <sheetName val="[SHOPLIST_xls]_SHOPLIST_xl_1086"/>
      <sheetName val="[SHOPLIST_xls]_SHOPLIST_xl_1087"/>
      <sheetName val="[SHOPLIST_xls]_SHOPLIST_xl_1088"/>
      <sheetName val="[SHOPLIST_xls]_SHOPLIST_xl_1089"/>
      <sheetName val="[SHOPLIST_xls]_SHOPLIST_xl_1090"/>
      <sheetName val="[SHOPLIST_xls]_SHOPLIST_xl_1091"/>
      <sheetName val="[SHOPLIST_xls]_SHOPLIST_xl_1092"/>
      <sheetName val="[SHOPLIST_xls]_SHOPLIST_xl_1093"/>
      <sheetName val="[SHOPLIST_xls]_SHOPLIST_xl_1094"/>
      <sheetName val="[SHOPLIST_xls]_SHOPLIST_xl_1095"/>
      <sheetName val="[SHOPLIST_xls]_SHOPLIST_xl_1096"/>
      <sheetName val="[SHOPLIST_xls]_SHOPLIST_xl_1097"/>
      <sheetName val="[SHOPLIST_xls]_SHOPLIST_xl_1098"/>
      <sheetName val="[SHOPLIST_xls]_SHOPLIST_xl_1099"/>
      <sheetName val="[SHOPLIST_xls]_SHOPLIST_xl_1100"/>
      <sheetName val="[SHOPLIST_xls]_SHOPLIST_xl_1101"/>
      <sheetName val="[SHOPLIST_xls]_SHOPLIST_xl_1102"/>
      <sheetName val="[SHOPLIST_xls]_SHOPLIST_xl_1103"/>
      <sheetName val="[SHOPLIST_xls]_SHOPLIST_xl_1104"/>
      <sheetName val="[SHOPLIST_xls]_SHOPLIST_xl_1105"/>
      <sheetName val="[SHOPLIST_xls]_SHOPLIST_xl_1106"/>
      <sheetName val="[SHOPLIST_xls]_SHOPLIST_xl_1107"/>
      <sheetName val="[SHOPLIST_xls]_SHOPLIST_xl_1108"/>
      <sheetName val="[SHOPLIST_xls]_SHOPLIST_xl_1109"/>
      <sheetName val="[SHOPLIST_xls]_SHOPLIST_xl_1110"/>
      <sheetName val="[SHOPLIST_xls]_SHOPLIST_xl_1111"/>
      <sheetName val="[SHOPLIST_xls]_SHOPLIST_xl_1112"/>
      <sheetName val="[SHOPLIST_xls]_SHOPLIST_xl_1113"/>
      <sheetName val="[SHOPLIST_xls]_SHOPLIST_xl_1114"/>
      <sheetName val="[SHOPLIST_xls]_SHOPLIST_xl_1115"/>
      <sheetName val="[SHOPLIST_xls]_SHOPLIST_xl_1116"/>
      <sheetName val="[SHOPLIST_xls]_SHOPLIST_xl_1117"/>
      <sheetName val="[SHOPLIST_xls]_SHOPLIST_xl_1118"/>
      <sheetName val="[SHOPLIST_xls]_SHOPLIST_xl_1119"/>
      <sheetName val="[SHOPLIST_xls]_SHOPLIST_xl_1120"/>
      <sheetName val="[SHOPLIST_xls]_SHOPLIST_xl_1121"/>
      <sheetName val="[SHOPLIST_xls]_SHOPLIST_xl_1122"/>
      <sheetName val="[SHOPLIST_xls]_SHOPLIST_xl_1123"/>
      <sheetName val="[SHOPLIST_xls]_SHOPLIST_xl_1124"/>
      <sheetName val="[SHOPLIST_xls]_SHOPLIST_xl_1125"/>
      <sheetName val="[SHOPLIST_xls]_SHOPLIST_xl_1126"/>
      <sheetName val="[SHOPLIST_xls]_SHOPLIST_xl_1127"/>
      <sheetName val="[SHOPLIST_xls]_SHOPLIST_xl_1128"/>
      <sheetName val="[SHOPLIST_xls]_SHOPLIST_xl_1129"/>
      <sheetName val="[SHOPLIST_xls]_SHOPLIST_xl_1130"/>
      <sheetName val="[SHOPLIST_xls]_SHOPLIST_xl_1131"/>
      <sheetName val="[SHOPLIST_xls]_SHOPLIST_xl_1132"/>
      <sheetName val="[SHOPLIST_xls]_SHOPLIST_xl_1133"/>
      <sheetName val="[SHOPLIST_xls]_SHOPLIST_xl_1134"/>
      <sheetName val="[SHOPLIST_xls]_SHOPLIST_xl_1135"/>
      <sheetName val="[SHOPLIST_xls]_SHOPLIST_xl_1136"/>
      <sheetName val="[SHOPLIST_xls]_SHOPLIST_xl_1137"/>
      <sheetName val="[SHOPLIST_xls]_SHOPLIST_xl_1138"/>
      <sheetName val="[SHOPLIST_xls]_SHOPLIST_xl_1139"/>
      <sheetName val="[SHOPLIST_xls]_SHOPLIST_xl_1140"/>
      <sheetName val="[SHOPLIST_xls]_SHOPLIST_xl_1141"/>
      <sheetName val="IPL_SCHEDULE"/>
      <sheetName val="2_0_Cover_Sum"/>
      <sheetName val="BT3-Package_05"/>
      <sheetName val="HAKEDİŞ_"/>
      <sheetName val="keşif_özeti"/>
      <sheetName val="Cost_Rates"/>
      <sheetName val="1. Scenario Manager"/>
      <sheetName val="Joseph_Record4"/>
      <sheetName val="_boaboard_(1)3"/>
      <sheetName val="PROGRAM"/>
      <sheetName val="Staffing Plan"/>
      <sheetName val="2.2 STAFF Scedule"/>
      <sheetName val="BoatTMP"/>
      <sheetName val="Income_Statement1"/>
      <sheetName val="Summary-margin_calc"/>
      <sheetName val="Cost_Any."/>
      <sheetName val="CAUSTIC"/>
      <sheetName val="pri-com"/>
      <sheetName val="Detail In Door Stad"/>
      <sheetName val="8. Cover"/>
      <sheetName val="Qty_SR"/>
      <sheetName val="EW_SR"/>
      <sheetName val="[SHOPLIST.xls]70___0_s__i____38"/>
      <sheetName val="[SHOPLIST.xls]_VW__VU________26"/>
      <sheetName val="[SHOPLIST.xls]_VW__VU________27"/>
      <sheetName val="[SHOPLIST.xls]70_x005f_x0000___0_x_14"/>
      <sheetName val="[SHOPLIST.xls]70___0_s__i____39"/>
      <sheetName val="[SHOPLIST.xls]70___0_s__i____40"/>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1"/>
      <sheetName val="[SHOPLIST.xls]_SHOPLIST_xl_1432"/>
      <sheetName val="[SHOPLIST.xls]_SHOPLIST_xl_1433"/>
      <sheetName val="[SHOPLIST.xls]_SHOPLIST_xl_1434"/>
      <sheetName val="[SHOPLIST.xls]_SHOPLIST_xl_1435"/>
      <sheetName val="[SHOPLIST.xls]70_x005f_x005f_x005f_x0000_14"/>
      <sheetName val="[SHOPLIST.xls]_SHOPLIST_xl_1436"/>
      <sheetName val="[SHOPLIST.xls]70___0_s__i____41"/>
      <sheetName val="[SHOPLIST.xls]_SHOPLIST_xl_1437"/>
      <sheetName val="[SHOPLIST.xls]_VW__VU________28"/>
      <sheetName val="[SHOPLIST.xls]_VW__VU________29"/>
      <sheetName val="[SHOPLIST.xls]_SHOPLIST_xl_1438"/>
      <sheetName val="[SHOPLIST.xls]70_x005f_x0000___0_x_15"/>
      <sheetName val="[SHOPLIST.xls]70___0_s__i____42"/>
      <sheetName val="[SHOPLIST.xls]70___0_s__i____43"/>
      <sheetName val="[SHOPLIST.xls]_SHOPLIST_xl_1439"/>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452"/>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463"/>
      <sheetName val="[SHOPLIST.xls]_SHOPLIST_xl_1464"/>
      <sheetName val="[SHOPLIST.xls]_SHOPLIST_xl_1465"/>
      <sheetName val="[SHOPLIST.xls]_SHOPLIST_xl_1466"/>
      <sheetName val="[SHOPLIST.xls]_SHOPLIST_xl_1467"/>
      <sheetName val="[SHOPLIST.xls]_SHOPLIST_xl_1468"/>
      <sheetName val="[SHOPLIST.xls]_SHOPLIST_xl_1469"/>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70_x005f_x005f_x005f_x0000_15"/>
      <sheetName val="[SHOPLIST.xls]_SHOPLIST_xl_1539"/>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560"/>
      <sheetName val="[SHOPLIST.xls]_SHOPLIST_xl_1561"/>
      <sheetName val="[SHOPLIST.xls]_SHOPLIST_xl_1562"/>
      <sheetName val="[SHOPLIST.xls]_SHOPLIST_xl_1563"/>
      <sheetName val="[SHOPLIST.xls]_SHOPLIST_xl_1564"/>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579"/>
      <sheetName val="[SHOPLIST.xls]_SHOPLIST_xl_1580"/>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70___0_s__i____44"/>
      <sheetName val="[SHOPLIST.xls]_SHOPLIST_xl_1589"/>
      <sheetName val="[SHOPLIST.xls]_SHOPLIST_xl_1590"/>
      <sheetName val="[SHOPLIST.xls]_SHOPLIST_xl_1591"/>
      <sheetName val="[SHOPLIST.xls]_SHOPLIST_xl_1592"/>
      <sheetName val="[SHOPLIST.xls]_SHOPLIST_xl_1593"/>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656"/>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752"/>
      <sheetName val="[SHOPLIST.xls]_SHOPLIST_xl_1753"/>
      <sheetName val="[SHOPLIST.xls]_SHOPLIST_xl_1754"/>
      <sheetName val="[SHOPLIST.xls]70___0_s__i____45"/>
      <sheetName val="[SHOPLIST.xls]_SHOPLIST_xl_1755"/>
      <sheetName val="[SHOPLIST.xls]_VW__VU________30"/>
      <sheetName val="[SHOPLIST.xls]_VW__VU________31"/>
      <sheetName val="[SHOPLIST.xls]_SHOPLIST_xl_1756"/>
      <sheetName val="[SHOPLIST.xls]70_x005f_x0000___0_x_16"/>
      <sheetName val="[SHOPLIST.xls]70___0_s__i____46"/>
      <sheetName val="[SHOPLIST.xls]70___0_s__i____47"/>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829"/>
      <sheetName val="[SHOPLIST.xls]_SHOPLIST_xl_1830"/>
      <sheetName val="[SHOPLIST.xls]_SHOPLIST_xl_1831"/>
      <sheetName val="[SHOPLIST.xls]_SHOPLIST_xl_1832"/>
      <sheetName val="[SHOPLIST.xls]_SHOPLIST_xl_1833"/>
      <sheetName val="[SHOPLIST.xls]_SHOPLIST_xl_1834"/>
      <sheetName val="[SHOPLIST.xls]_SHOPLIST_xl_1835"/>
      <sheetName val="[SHOPLIST.xls]_SHOPLIST_xl_1836"/>
      <sheetName val="[SHOPLIST.xls]_SHOPLIST_xl_1837"/>
      <sheetName val="[SHOPLIST.xls]_SHOPLIST_xl_1838"/>
      <sheetName val="[SHOPLIST.xls]_SHOPLIST_xl_1839"/>
      <sheetName val="[SHOPLIST.xls]_SHOPLIST_xl_1840"/>
      <sheetName val="[SHOPLIST.xls]_SHOPLIST_xl_1841"/>
      <sheetName val="[SHOPLIST.xls]_SHOPLIST_xl_1842"/>
      <sheetName val="[SHOPLIST.xls]_SHOPLIST_xl_1843"/>
      <sheetName val="[SHOPLIST.xls]_SHOPLIST_xl_1844"/>
      <sheetName val="[SHOPLIST.xls]_SHOPLIST_xl_1845"/>
      <sheetName val="[SHOPLIST.xls]_SHOPLIST_xl_1846"/>
      <sheetName val="[SHOPLIST.xls]_SHOPLIST_xl_1847"/>
      <sheetName val="[SHOPLIST.xls]_SHOPLIST_xl_1848"/>
      <sheetName val="[SHOPLIST.xls]_SHOPLIST_xl_1849"/>
      <sheetName val="[SHOPLIST.xls]_SHOPLIST_xl_1850"/>
      <sheetName val="[SHOPLIST.xls]_SHOPLIST_xl_1851"/>
      <sheetName val="[SHOPLIST.xls]_SHOPLIST_xl_1852"/>
      <sheetName val="[SHOPLIST.xls]_SHOPLIST_xl_1853"/>
      <sheetName val="[SHOPLIST.xls]_SHOPLIST_xl_1854"/>
      <sheetName val="[SHOPLIST.xls]_SHOPLIST_xl_1855"/>
      <sheetName val="[SHOPLIST.xls]_SHOPLIST_xl_1856"/>
      <sheetName val="[SHOPLIST.xls]70_x005f_x005f_x005f_x0000_16"/>
      <sheetName val="[SHOPLIST.xls]_SHOPLIST_xl_1857"/>
      <sheetName val="[SHOPLIST.xls]_SHOPLIST_xl_1858"/>
      <sheetName val="[SHOPLIST.xls]_SHOPLIST_xl_1859"/>
      <sheetName val="[SHOPLIST.xls]_SHOPLIST_xl_1860"/>
      <sheetName val="[SHOPLIST.xls]_SHOPLIST_xl_1861"/>
      <sheetName val="[SHOPLIST.xls]_SHOPLIST_xl_1862"/>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70___0_s__i____48"/>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1934"/>
      <sheetName val="[SHOPLIST.xls]_SHOPLIST_xl_1935"/>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1953"/>
      <sheetName val="[SHOPLIST.xls]_SHOPLIST_xl_1954"/>
      <sheetName val="[SHOPLIST.xls]_SHOPLIST_xl_1955"/>
      <sheetName val="[SHOPLIST.xls]_SHOPLIST_xl_1956"/>
      <sheetName val="[SHOPLIST.xls]_SHOPLIST_xl_1957"/>
      <sheetName val="[SHOPLIST.xls]_SHOPLIST_xl_1958"/>
      <sheetName val="[SHOPLIST.xls]_SHOPLIST_xl_1959"/>
      <sheetName val="[SHOPLIST.xls]_SHOPLIST_xl_1960"/>
      <sheetName val="[SHOPLIST.xls]_SHOPLIST_xl_1961"/>
      <sheetName val="[SHOPLIST.xls]_SHOPLIST_xl_1962"/>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1970"/>
      <sheetName val="[SHOPLIST.xls]_SHOPLIST_xl_1971"/>
      <sheetName val="[SHOPLIST.xls]_SHOPLIST_xl_1972"/>
      <sheetName val="[SHOPLIST.xls]_SHOPLIST_xl_1973"/>
      <sheetName val="[SHOPLIST.xls]_SHOPLIST_xl_1974"/>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1991"/>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063"/>
      <sheetName val="[SHOPLIST.xls]_SHOPLIST_xl_2064"/>
      <sheetName val="[SHOPLIST.xls]_SHOPLIST_xl_2065"/>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70___0_s__i____49"/>
      <sheetName val="[SHOPLIST.xls]_SHOPLIST_xl_2074"/>
      <sheetName val="[SHOPLIST.xls]_VW__VU________32"/>
      <sheetName val="[SHOPLIST.xls]_VW__VU________33"/>
      <sheetName val="[SHOPLIST.xls]_SHOPLIST_xl_2075"/>
      <sheetName val="[SHOPLIST.xls]70_x005f_x0000___0_x_17"/>
      <sheetName val="[SHOPLIST.xls]70___0_s__i____50"/>
      <sheetName val="[SHOPLIST.xls]70___0_s__i____51"/>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_SHOPLIST_xl_2142"/>
      <sheetName val="[SHOPLIST.xls]_SHOPLIST_xl_2143"/>
      <sheetName val="[SHOPLIST.xls]_SHOPLIST_xl_2144"/>
      <sheetName val="[SHOPLIST.xls]_SHOPLIST_xl_2145"/>
      <sheetName val="[SHOPLIST.xls]_SHOPLIST_xl_2146"/>
      <sheetName val="[SHOPLIST.xls]_SHOPLIST_xl_2147"/>
      <sheetName val="[SHOPLIST.xls]_SHOPLIST_xl_2148"/>
      <sheetName val="[SHOPLIST.xls]_SHOPLIST_xl_2149"/>
      <sheetName val="[SHOPLIST.xls]_SHOPLIST_xl_2150"/>
      <sheetName val="[SHOPLIST.xls]_SHOPLIST_xl_2151"/>
      <sheetName val="[SHOPLIST.xls]_SHOPLIST_xl_2152"/>
      <sheetName val="[SHOPLIST.xls]_SHOPLIST_xl_2153"/>
      <sheetName val="[SHOPLIST.xls]_SHOPLIST_xl_2154"/>
      <sheetName val="[SHOPLIST.xls]_SHOPLIST_xl_2155"/>
      <sheetName val="[SHOPLIST.xls]_SHOPLIST_xl_2156"/>
      <sheetName val="[SHOPLIST.xls]_SHOPLIST_xl_2157"/>
      <sheetName val="[SHOPLIST.xls]_SHOPLIST_xl_2158"/>
      <sheetName val="[SHOPLIST.xls]_SHOPLIST_xl_2159"/>
      <sheetName val="[SHOPLIST.xls]_SHOPLIST_xl_2160"/>
      <sheetName val="[SHOPLIST.xls]_SHOPLIST_xl_2161"/>
      <sheetName val="[SHOPLIST.xls]_SHOPLIST_xl_2162"/>
      <sheetName val="[SHOPLIST.xls]_SHOPLIST_xl_2163"/>
      <sheetName val="[SHOPLIST.xls]_SHOPLIST_xl_2164"/>
      <sheetName val="[SHOPLIST.xls]_SHOPLIST_xl_2165"/>
      <sheetName val="[SHOPLIST.xls]_SHOPLIST_xl_2166"/>
      <sheetName val="[SHOPLIST.xls]_SHOPLIST_xl_2167"/>
      <sheetName val="[SHOPLIST.xls]_SHOPLIST_xl_2168"/>
      <sheetName val="[SHOPLIST.xls]_SHOPLIST_xl_2169"/>
      <sheetName val="[SHOPLIST.xls]_SHOPLIST_xl_2170"/>
      <sheetName val="[SHOPLIST.xls]_SHOPLIST_xl_2171"/>
      <sheetName val="[SHOPLIST.xls]_SHOPLIST_xl_2172"/>
      <sheetName val="[SHOPLIST.xls]_SHOPLIST_xl_2173"/>
      <sheetName val="[SHOPLIST.xls]_SHOPLIST_xl_2174"/>
      <sheetName val="[SHOPLIST.xls]_SHOPLIST_xl_2175"/>
      <sheetName val="[SHOPLIST.xls]70_x005f_x005f_x005f_x0000_17"/>
      <sheetName val="[SHOPLIST.xls]_SHOPLIST_xl_2176"/>
      <sheetName val="[SHOPLIST.xls]_SHOPLIST_xl_2177"/>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70___0_s__i____52"/>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253"/>
      <sheetName val="[SHOPLIST.xls]_SHOPLIST_xl_2254"/>
      <sheetName val="[SHOPLIST.xls]_SHOPLIST_xl_2255"/>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271"/>
      <sheetName val="[SHOPLIST.xls]_SHOPLIST_xl_227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70___0_s__i____53"/>
      <sheetName val="[SHOPLIST.xls]_SHOPLIST_xl_2393"/>
      <sheetName val="[SHOPLIST.xls]_VW__VU________34"/>
      <sheetName val="[SHOPLIST.xls]_VW__VU________35"/>
      <sheetName val="[SHOPLIST.xls]_SHOPLIST_xl_2394"/>
      <sheetName val="[SHOPLIST.xls]70_x005f_x0000___0_x_18"/>
      <sheetName val="[SHOPLIST.xls]70___0_s__i____54"/>
      <sheetName val="[SHOPLIST.xls]70___0_s__i____55"/>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2421"/>
      <sheetName val="[SHOPLIST.xls]_SHOPLIST_xl_2422"/>
      <sheetName val="[SHOPLIST.xls]_SHOPLIST_xl_2423"/>
      <sheetName val="[SHOPLIST.xls]_SHOPLIST_xl_2424"/>
      <sheetName val="[SHOPLIST.xls]_SHOPLIST_xl_2425"/>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70_x005f_x005f_x005f_x0000_18"/>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70___0_s__i____56"/>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70___0_s__i____57"/>
      <sheetName val="[SHOPLIST.xls]_SHOPLIST_xl_2825"/>
      <sheetName val="[SHOPLIST.xls]_VW__VU________36"/>
      <sheetName val="[SHOPLIST.xls]_VW__VU________37"/>
      <sheetName val="[SHOPLIST.xls]70_x005f_x0000___0_x_19"/>
      <sheetName val="[SHOPLIST.xls]70___0_s__i____58"/>
      <sheetName val="[SHOPLIST.xls]70___0_s__i____59"/>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913"/>
      <sheetName val="[SHOPLIST.xls]_SHOPLIST_xl_2914"/>
      <sheetName val="[SHOPLIST.xls]_SHOPLIST_xl_2915"/>
      <sheetName val="[SHOPLIST.xls]_SHOPLIST_xl_2916"/>
      <sheetName val="[SHOPLIST.xls]70_x005f_x005f_x005f_x0000_19"/>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70___0_s__i____60"/>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_SHOPLIST_xl_3026"/>
      <sheetName val="[SHOPLIST.xls]_SHOPLIST_xl_3027"/>
      <sheetName val="[SHOPLIST.xls]_SHOPLIST_xl_3028"/>
      <sheetName val="[SHOPLIST.xls]_SHOPLIST_xl_3029"/>
      <sheetName val="[SHOPLIST.xls]_SHOPLIST_xl_3030"/>
      <sheetName val="[SHOPLIST.xls]70___0_s__i____61"/>
      <sheetName val="[SHOPLIST.xls]_SHOPLIST_xl_3031"/>
      <sheetName val="[SHOPLIST.xls]_VW__VU________38"/>
      <sheetName val="[SHOPLIST.xls]_VW__VU________39"/>
      <sheetName val="[SHOPLIST.xls]_SHOPLIST_xl_3032"/>
      <sheetName val="[SHOPLIST.xls]70_x005f_x0000___0_x_20"/>
      <sheetName val="[SHOPLIST.xls]70___0_s__i____62"/>
      <sheetName val="[SHOPLIST.xls]70___0_s__i____63"/>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70_x005f_x005f_x005f_x0000_20"/>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70___0_s__i____64"/>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70___0_s__i____65"/>
      <sheetName val="[SHOPLIST.xls]_SHOPLIST_xl_3350"/>
      <sheetName val="[SHOPLIST.xls]_VW__VU________40"/>
      <sheetName val="[SHOPLIST.xls]_VW__VU________41"/>
      <sheetName val="[SHOPLIST.xls]_SHOPLIST_xl_3351"/>
      <sheetName val="[SHOPLIST.xls]70_x005f_x0000___0_x_21"/>
      <sheetName val="[SHOPLIST.xls]70___0_s__i____66"/>
      <sheetName val="[SHOPLIST.xls]70___0_s__i____67"/>
      <sheetName val="[SHOPLIST.xls]_SHOPLIST_xl_3352"/>
      <sheetName val="[SHOPLIST.xls]_SHOPLIST_xl_3353"/>
      <sheetName val="[SHOPLIST.xls]_SHOPLIST_xl_3354"/>
      <sheetName val="[SHOPLIST.xls]_SHOPLIST_xl_3355"/>
      <sheetName val="[SHOPLIST.xls]_SHOPLIST_xl_3356"/>
      <sheetName val="[SHOPLIST.xls]_SHOPLIST_xl_3357"/>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70_x005f_x005f_x005f_x0000_21"/>
      <sheetName val="[SHOPLIST.xls]_SHOPLIST_xl_3452"/>
      <sheetName val="[SHOPLIST.xls]_SHOPLIST_xl_3453"/>
      <sheetName val="[SHOPLIST.xls]_SHOPLIST_xl_3454"/>
      <sheetName val="[SHOPLIST.xls]_SHOPLIST_xl_3455"/>
      <sheetName val="[SHOPLIST.xls]_SHOPLIST_xl_3456"/>
      <sheetName val="[SHOPLIST.xls]_SHOPLIST_xl_3457"/>
      <sheetName val="[SHOPLIST.xls]_SHOPLIST_xl_3458"/>
      <sheetName val="[SHOPLIST.xls]_SHOPLIST_xl_3459"/>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70___0_s__i____68"/>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3533"/>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_SHOPLIST_xl_3550"/>
      <sheetName val="[SHOPLIST.xls]_SHOPLIST_xl_3551"/>
      <sheetName val="[SHOPLIST.xls]_SHOPLIST_xl_3552"/>
      <sheetName val="[SHOPLIST.xls]_SHOPLIST_xl_3553"/>
      <sheetName val="[SHOPLIST.xls]_SHOPLIST_xl_3554"/>
      <sheetName val="[SHOPLIST.xls]_SHOPLIST_xl_3555"/>
      <sheetName val="[SHOPLIST.xls]_SHOPLIST_xl_3556"/>
      <sheetName val="[SHOPLIST.xls]_SHOPLIST_xl_3557"/>
      <sheetName val="[SHOPLIST.xls]_SHOPLIST_xl_3558"/>
      <sheetName val="[SHOPLIST.xls]_SHOPLIST_xl_3559"/>
      <sheetName val="[SHOPLIST.xls]_SHOPLIST_xl_3560"/>
      <sheetName val="[SHOPLIST.xls]_SHOPLIST_xl_3561"/>
      <sheetName val="[SHOPLIST.xls]_SHOPLIST_xl_3562"/>
      <sheetName val="[SHOPLIST.xls]_SHOPLIST_xl_3563"/>
      <sheetName val="[SHOPLIST.xls]_SHOPLIST_xl_3564"/>
      <sheetName val="[SHOPLIST.xls]_SHOPLIST_xl_3565"/>
      <sheetName val="[SHOPLIST.xls]_SHOPLIST_xl_3566"/>
      <sheetName val="[SHOPLIST.xls]_SHOPLIST_xl_3567"/>
      <sheetName val="[SHOPLIST.xls]_SHOPLIST_xl_3568"/>
      <sheetName val="[SHOPLIST.xls]_SHOPLIST_xl_3569"/>
      <sheetName val="[SHOPLIST.xls]_SHOPLIST_xl_3570"/>
      <sheetName val="[SHOPLIST.xls]_SHOPLIST_xl_3571"/>
      <sheetName val="[SHOPLIST.xls]_SHOPLIST_xl_3572"/>
      <sheetName val="[SHOPLIST.xls]_SHOPLIST_xl_3573"/>
      <sheetName val="[SHOPLIST.xls]_SHOPLIST_xl_3574"/>
      <sheetName val="[SHOPLIST.xls]_SHOPLIST_xl_3575"/>
      <sheetName val="[SHOPLIST.xls]_SHOPLIST_xl_3576"/>
      <sheetName val="[SHOPLIST.xls]_SHOPLIST_xl_3577"/>
      <sheetName val="[SHOPLIST.xls]_SHOPLIST_xl_3578"/>
      <sheetName val="[SHOPLIST.xls]_SHOPLIST_xl_3579"/>
      <sheetName val="[SHOPLIST.xls]_SHOPLIST_xl_3580"/>
      <sheetName val="[SHOPLIST.xls]_SHOPLIST_xl_3581"/>
      <sheetName val="[SHOPLIST.xls]_SHOPLIST_xl_3582"/>
      <sheetName val="[SHOPLIST.xls]_SHOPLIST_xl_3583"/>
      <sheetName val="[SHOPLIST.xls]_SHOPLIST_xl_3584"/>
      <sheetName val="[SHOPLIST.xls]_SHOPLIST_xl_3585"/>
      <sheetName val="[SHOPLIST.xls]_SHOPLIST_xl_3586"/>
      <sheetName val="[SHOPLIST.xls]_SHOPLIST_xl_3587"/>
      <sheetName val="[SHOPLIST.xls]_SHOPLIST_xl_3588"/>
      <sheetName val="[SHOPLIST.xls]_SHOPLIST_xl_3589"/>
      <sheetName val="[SHOPLIST.xls]_SHOPLIST_xl_3590"/>
      <sheetName val="[SHOPLIST.xls]_SHOPLIST_xl_3591"/>
      <sheetName val="[SHOPLIST.xls]_SHOPLIST_xl_3592"/>
      <sheetName val="[SHOPLIST.xls]_SHOPLIST_xl_3593"/>
      <sheetName val="[SHOPLIST.xls]_SHOPLIST_xl_3594"/>
      <sheetName val="[SHOPLIST.xls]_SHOPLIST_xl_3595"/>
      <sheetName val="[SHOPLIST.xls]_SHOPLIST_xl_3596"/>
      <sheetName val="[SHOPLIST.xls]_SHOPLIST_xl_3597"/>
      <sheetName val="[SHOPLIST.xls]_SHOPLIST_xl_3598"/>
      <sheetName val="[SHOPLIST.xls]_SHOPLIST_xl_3599"/>
      <sheetName val="[SHOPLIST.xls]_SHOPLIST_xl_3600"/>
      <sheetName val="[SHOPLIST.xls]_SHOPLIST_xl_3601"/>
      <sheetName val="[SHOPLIST.xls]_SHOPLIST_xl_3602"/>
      <sheetName val="[SHOPLIST.xls]_SHOPLIST_xl_3603"/>
      <sheetName val="[SHOPLIST.xls]_SHOPLIST_xl_3604"/>
      <sheetName val="[SHOPLIST.xls]_SHOPLIST_xl_3605"/>
      <sheetName val="[SHOPLIST.xls]_SHOPLIST_xl_3606"/>
      <sheetName val="[SHOPLIST.xls]_SHOPLIST_xl_3607"/>
      <sheetName val="[SHOPLIST.xls]_SHOPLIST_xl_3608"/>
      <sheetName val="[SHOPLIST.xls]_SHOPLIST_xl_3609"/>
      <sheetName val="[SHOPLIST.xls]_SHOPLIST_xl_3610"/>
      <sheetName val="[SHOPLIST.xls]_SHOPLIST_xl_3611"/>
      <sheetName val="[SHOPLIST.xls]_SHOPLIST_xl_3612"/>
      <sheetName val="[SHOPLIST.xls]_SHOPLIST_xl_3613"/>
      <sheetName val="[SHOPLIST.xls]_SHOPLIST_xl_3614"/>
      <sheetName val="[SHOPLIST.xls]_SHOPLIST_xl_3615"/>
      <sheetName val="[SHOPLIST.xls]_SHOPLIST_xl_3616"/>
      <sheetName val="[SHOPLIST.xls]_SHOPLIST_xl_3617"/>
      <sheetName val="[SHOPLIST.xls]_SHOPLIST_xl_3618"/>
      <sheetName val="[SHOPLIST.xls]_SHOPLIST_xl_3619"/>
      <sheetName val="[SHOPLIST.xls]_SHOPLIST_xl_3620"/>
      <sheetName val="[SHOPLIST.xls]_SHOPLIST_xl_3621"/>
      <sheetName val="[SHOPLIST.xls]_SHOPLIST_xl_3622"/>
      <sheetName val="[SHOPLIST.xls]_SHOPLIST_xl_3623"/>
      <sheetName val="[SHOPLIST.xls]_SHOPLIST_xl_3624"/>
      <sheetName val="[SHOPLIST.xls]_SHOPLIST_xl_3625"/>
      <sheetName val="[SHOPLIST.xls]_SHOPLIST_xl_3626"/>
      <sheetName val="[SHOPLIST.xls]_SHOPLIST_xl_3627"/>
      <sheetName val="[SHOPLIST.xls]_SHOPLIST_xl_3628"/>
      <sheetName val="[SHOPLIST.xls]_SHOPLIST_xl_3629"/>
      <sheetName val="[SHOPLIST.xls]_SHOPLIST_xl_3630"/>
      <sheetName val="[SHOPLIST.xls]_SHOPLIST_xl_3631"/>
      <sheetName val="[SHOPLIST.xls]_SHOPLIST_xl_3632"/>
      <sheetName val="[SHOPLIST.xls]_SHOPLIST_xl_3633"/>
      <sheetName val="[SHOPLIST.xls]_SHOPLIST_xl_3634"/>
      <sheetName val="[SHOPLIST.xls]_SHOPLIST_xl_3635"/>
      <sheetName val="[SHOPLIST.xls]_SHOPLIST_xl_3636"/>
      <sheetName val="[SHOPLIST.xls]_SHOPLIST_xl_3637"/>
      <sheetName val="[SHOPLIST.xls]_SHOPLIST_xl_3638"/>
      <sheetName val="[SHOPLIST.xls]_SHOPLIST_xl_3639"/>
      <sheetName val="[SHOPLIST.xls]_SHOPLIST_xl_3640"/>
      <sheetName val="[SHOPLIST.xls]_SHOPLIST_xl_3641"/>
      <sheetName val="[SHOPLIST.xls]_SHOPLIST_xl_3642"/>
      <sheetName val="[SHOPLIST.xls]_SHOPLIST_xl_3643"/>
      <sheetName val="[SHOPLIST.xls]_SHOPLIST_xl_3644"/>
      <sheetName val="[SHOPLIST.xls]_SHOPLIST_xl_3645"/>
      <sheetName val="[SHOPLIST.xls]_SHOPLIST_xl_3646"/>
      <sheetName val="[SHOPLIST.xls]_SHOPLIST_xl_3647"/>
      <sheetName val="[SHOPLIST.xls]_SHOPLIST_xl_3648"/>
      <sheetName val="[SHOPLIST.xls]_SHOPLIST_xl_3649"/>
      <sheetName val="[SHOPLIST.xls]_SHOPLIST_xl_3650"/>
      <sheetName val="[SHOPLIST.xls]_SHOPLIST_xl_3651"/>
      <sheetName val="[SHOPLIST.xls]_SHOPLIST_xl_3652"/>
      <sheetName val="[SHOPLIST.xls]_SHOPLIST_xl_3653"/>
      <sheetName val="[SHOPLIST.xls]_SHOPLIST_xl_3654"/>
      <sheetName val="[SHOPLIST.xls]_SHOPLIST_xl_3655"/>
      <sheetName val="[SHOPLIST.xls]_SHOPLIST_xl_3656"/>
      <sheetName val="[SHOPLIST.xls]_SHOPLIST_xl_3657"/>
      <sheetName val="[SHOPLIST.xls]_SHOPLIST_xl_3658"/>
      <sheetName val="[SHOPLIST.xls]_SHOPLIST_xl_3659"/>
      <sheetName val="[SHOPLIST.xls]_SHOPLIST_xl_3660"/>
      <sheetName val="[SHOPLIST.xls]_SHOPLIST_xl_3661"/>
      <sheetName val="[SHOPLIST.xls]_SHOPLIST_xl_3662"/>
      <sheetName val="[SHOPLIST.xls]_SHOPLIST_xl_3663"/>
      <sheetName val="[SHOPLIST.xls]_SHOPLIST_xl_3664"/>
      <sheetName val="[SHOPLIST.xls]_SHOPLIST_xl_3665"/>
      <sheetName val="[SHOPLIST.xls]_SHOPLIST_xl_3666"/>
      <sheetName val="[SHOPLIST.xls]_SHOPLIST_xl_3667"/>
      <sheetName val="[SHOPLIST.xls]_SHOPLIST_xl_3668"/>
      <sheetName val="BOQ LT"/>
      <sheetName val="BP"/>
      <sheetName val="Abstract-2"/>
      <sheetName val="Shor &amp; Shuter"/>
      <sheetName val="nVision"/>
      <sheetName val="Advance_Recovery"/>
      <sheetName val="SC_Cost_FEB_03"/>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Fee_Rate_Summary"/>
      <sheetName val="P_Staff_fac"/>
      <sheetName val="Summary_year_Plan"/>
      <sheetName val="BS_"/>
      <sheetName val="Geneí¬_x005f_x0008_i??_x005f_x0014_?0_"/>
      <sheetName val="Geneí¬_x005f_x0008_i___x005f_x0014__0_"/>
      <sheetName val="Doi_so2"/>
      <sheetName val="CỘT_+_VÁCH_B2-B42"/>
      <sheetName val="Du_thau2"/>
      <sheetName val="Door_&amp;_Window-_Schedule2"/>
      <sheetName val="Buy_vs__Lease_Car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Nhan_cong2"/>
      <sheetName val="Liệt_kê2"/>
      <sheetName val="MTO_REV_2_ARMOR_2"/>
      <sheetName val="Vat_tu_XD2"/>
      <sheetName val="Ｎｏ_132"/>
      <sheetName val="Budget_Code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A__Electrical1"/>
      <sheetName val="Priced_BOQ1"/>
      <sheetName val="_SHOPLIST_xls_70,_0s«iÆøí¬2"/>
      <sheetName val="VO-Curtain_Wall1"/>
      <sheetName val="Bar_Sched1"/>
      <sheetName val="TH_thiet_bi1"/>
      <sheetName val="TH_vat_tu1"/>
      <sheetName val="TH_may_TC1"/>
      <sheetName val="Bang_phan_tich1"/>
      <sheetName val="DM_Chi_phi1"/>
      <sheetName val="vanchuyen_TC"/>
      <sheetName val="Bill_1_Prelim"/>
      <sheetName val="Bill_2_Bored_Pile"/>
      <sheetName val="_SHOPLIST_xls_70?,_0_x0001"/>
      <sheetName val="Geneí¬_i??_?0_1"/>
      <sheetName val="70?,/0?s«_i?Æø_í¬_i?1"/>
      <sheetName val="[SHOPLIST_xls]70?,/0?s«_i?Æø_í1"/>
      <sheetName val="[SHOPLIST_xls]/VW?VU?)???)??1"/>
      <sheetName val="TK_T2"/>
      <sheetName val="T2_CAMERA"/>
      <sheetName val="T2_LOA"/>
      <sheetName val="T2_TRUNKING"/>
      <sheetName val="T2_MANG"/>
      <sheetName val="[SHOPLIST_xls]70,/0"/>
      <sheetName val="/VW?VU?)???)??????tÏØ0_??_1"/>
      <sheetName val="Bill_of_Qty_MEP"/>
      <sheetName val="Goc_CC"/>
      <sheetName val="Room_Type"/>
      <sheetName val="Basement2_DB"/>
      <sheetName val="_SHOPLIST_xls__VWVU))tÏØ0_101"/>
      <sheetName val="_SHOPLIST_xls__VWVU))tÏØ0_102"/>
      <sheetName val="_SHOPLIST_xls__VWVU))tÏØ0_103"/>
      <sheetName val="Macro_custom_function"/>
      <sheetName val="_N_Finansal_Eğri"/>
      <sheetName val="EST"/>
      <sheetName val="ConferenceCentre______________2"/>
      <sheetName val="Slide 6 - Returns &amp; NWC"/>
      <sheetName val="FAL_intern5"/>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Tender_Stage1"/>
      <sheetName val="Delay_Clasifications1"/>
      <sheetName val="PA_Milestones1"/>
      <sheetName val="AOR"/>
      <sheetName val="SGOLD FEB"/>
      <sheetName val="VC2 8.98"/>
      <sheetName val="PE-F-42 Rev 01 Manpower"/>
      <sheetName val="_x005f_x005f_x005f_x0000__x005f_x005f_x005f_x0000__x005"/>
      <sheetName val="Gra¦_x005f_x0004_)_x005f_x0000__x005f_x0000__x0"/>
      <sheetName val="_VW_x005f_x0000_VU_x005f_x0000_)_x005f_x0000__x"/>
      <sheetName val="Geneí¬_x005f_x005f_x005f_x0008_i_x000"/>
      <sheetName val="70_,_0_s«_x005f_x0008_i_Æø_x005f_x0003_í¬_x"/>
      <sheetName val="Cac HS hieu chinh"/>
      <sheetName val="Cước CG"/>
      <sheetName val="gia tri theo phong"/>
      <sheetName val="DMCP"/>
      <sheetName val="BocXep"/>
      <sheetName val="TinhGiaMTC"/>
      <sheetName val="Truot_nen"/>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VenCF"/>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Bill 3- Restaurant 1"/>
      <sheetName val="PEBBill 2- Food Court"/>
      <sheetName val="PEBBill 3- Restaurant 1"/>
      <sheetName val="PEBBill 4- Restaurant 2 &amp;3"/>
      <sheetName val="Steeldoor"/>
      <sheetName val="Du toan"/>
      <sheetName val="Keothep"/>
      <sheetName val="TEMP"/>
      <sheetName val="PTdam"/>
      <sheetName val="09. DATABASE"/>
      <sheetName val="Chi tiet gia DT"/>
      <sheetName val="Gia DT bo Sung"/>
      <sheetName val="PT gia DT"/>
      <sheetName val="Phan tich vat tu"/>
      <sheetName val="PTgia DT BS"/>
      <sheetName val="FP-Labour_M"/>
      <sheetName val="GTNC"/>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Hot-Piping"/>
      <sheetName val="TT DZ35"/>
      <sheetName val="물량표"/>
      <sheetName val="TONGKE-HT"/>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3"/>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VW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VW2"/>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VW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3E1_GCR"/>
      <sheetName val="DGG"/>
      <sheetName val="골조시행"/>
      <sheetName val="실행철강하도"/>
      <sheetName val="Rate (2)"/>
      <sheetName val="ProjInfo"/>
      <sheetName val="org"/>
      <sheetName val="CERT.NO 1"/>
      <sheetName val="Bldg Brkdown"/>
      <sheetName val="参数"/>
      <sheetName val="D.5 Bid statement"/>
      <sheetName val="Bill 2K"/>
      <sheetName val="1) COMMON FACILITIES"/>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KỲ TT"/>
      <sheetName val="Joinery works"/>
      <sheetName val="Geneí¬_x005f_x005f_x005f_x005f_x005f_x005f_x005f_x005f_"/>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DGchitiet "/>
      <sheetName val="Guneí¬_x005f_x0008_i_x005f_x0000__x005f_x0000__x0"/>
      <sheetName val="Project Details"/>
      <sheetName val="Working"/>
      <sheetName val="Cont-1-Pipeline Civil Working"/>
      <sheetName val="List of Materials"/>
      <sheetName val="Project Flow Diagram"/>
      <sheetName val="CPM"/>
      <sheetName val="TOTAL COST OF PROJECT"/>
      <sheetName val="Rate Analysis for Civil Works"/>
      <sheetName val="Schedule info"/>
      <sheetName val="STR-Var"/>
      <sheetName val="Structure Progress"/>
      <sheetName val="Structure Exec Qty"/>
      <sheetName val="Structure Sub"/>
      <sheetName val="Structure Approval"/>
      <sheetName val="Structure BBS Qty"/>
      <sheetName val="Structure BBS Sub"/>
      <sheetName val="Structure BBS Approval"/>
      <sheetName val="Arch Approval"/>
      <sheetName val="Arch Qty"/>
      <sheetName val="Elec Qty"/>
      <sheetName val="Elec Progress"/>
      <sheetName val="Arch-Var"/>
      <sheetName val="Elec-Var"/>
      <sheetName val="Mech-Var"/>
      <sheetName val="Mech Qty"/>
      <sheetName val="Mech SUB"/>
      <sheetName val="Mech Progress"/>
      <sheetName val="Total  Amount"/>
      <sheetName val="PMP"/>
      <sheetName val="Section(0)Preliminaries"/>
      <sheetName val="Section(1)Demolition"/>
      <sheetName val="Section(2)Exca "/>
      <sheetName val="2.0 Section 2 Cover"/>
      <sheetName val="(COV)"/>
      <sheetName val="PCSum"/>
      <sheetName val="OSM"/>
      <sheetName val="ตารางส่วนลด EE."/>
      <sheetName val="FR"/>
      <sheetName val="frais VS BBI"/>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Supp of General Ledger"/>
      <sheetName val="3-1 GRN costing step 2"/>
      <sheetName val="LPO Compliment"/>
      <sheetName val="SUMMARYMCA"/>
      <sheetName val="IQAMA"/>
      <sheetName val="JULY19"/>
      <sheetName val="JULY26"/>
      <sheetName val="JULY5"/>
      <sheetName val="NOV1"/>
      <sheetName val="NOV15"/>
      <sheetName val="NOV22"/>
      <sheetName val="NOV23"/>
      <sheetName val="NOV29"/>
      <sheetName val="NOV7"/>
      <sheetName val="NOV8"/>
      <sheetName val="19"/>
      <sheetName val="20"/>
      <sheetName val="22"/>
      <sheetName val="23"/>
      <sheetName val="24"/>
      <sheetName val="25"/>
      <sheetName val="26"/>
      <sheetName val="Drop Down List"/>
      <sheetName val="Controls"/>
      <sheetName val="Planned"/>
      <sheetName val="Plants_Shrubs_Trees"/>
      <sheetName val="Planting_Data"/>
      <sheetName val="Back"/>
      <sheetName val="jobhist"/>
      <sheetName val="计算表"/>
      <sheetName val="03定额库"/>
      <sheetName val="94定额库"/>
      <sheetName val="清单库"/>
      <sheetName val="工程量汇总表"/>
      <sheetName val="D.MAKAN"/>
      <sheetName val="Superstruc"/>
      <sheetName val="Data Input-A"/>
      <sheetName val="Sum cost"/>
      <sheetName val="Sheet366"/>
      <sheetName val="Sheet367"/>
      <sheetName val="Sheet370"/>
      <sheetName val="Sheet371"/>
      <sheetName val="Sheet372"/>
      <sheetName val="Sheet373"/>
      <sheetName val="Sheet374"/>
      <sheetName val="Sheet375"/>
      <sheetName val="Sheet359"/>
      <sheetName val="Sheet361"/>
      <sheetName val="Sheet378"/>
      <sheetName val="Sheet379"/>
      <sheetName val="Sheet380"/>
      <sheetName val="Sheet111"/>
      <sheetName val="5_1-AB"/>
      <sheetName val="Sheet388"/>
      <sheetName val="Mus &amp; DC"/>
      <sheetName val="SUM(D2)"/>
      <sheetName val="Workdone_MFI"/>
      <sheetName val="BIF"/>
      <sheetName val="Flr.Fin"/>
      <sheetName val="Inter unit set off"/>
      <sheetName val="Consolidated"/>
      <sheetName val="JOB COSTING SHEET HVAC"/>
      <sheetName val="SUBCON OR OTHER"/>
      <sheetName val="CASH"/>
      <sheetName val="SSuppliers"/>
      <sheetName val="ATD"/>
      <sheetName val="Sales &amp; Prod"/>
      <sheetName val="Structure Bills Qty"/>
      <sheetName val="Customer_Master_Data"/>
      <sheetName val="ZED_Inventory_Phase_1"/>
      <sheetName val="5%_5%_&amp;_7Years"/>
      <sheetName val="10%_5%_6Y"/>
      <sheetName val="Data_validation_1"/>
      <sheetName val="Data_Validation_2"/>
      <sheetName val="Receipt_manual"/>
      <sheetName val="pivot-summary_(2)"/>
      <sheetName val="Updated_Sales_Report"/>
      <sheetName val="A1-2_&amp;_B1-2_"/>
      <sheetName val="Deleted_Buildings"/>
      <sheetName val="WB"/>
      <sheetName val="[SHOPLIST_xls]70_x005f_x0000___0_x010"/>
      <sheetName val="Beamsked"/>
      <sheetName val="Columnsked"/>
      <sheetName val="Prelim"/>
      <sheetName val="Mosque"/>
      <sheetName val="SS_A"/>
      <sheetName val="Ext_works_A"/>
      <sheetName val="Site_works_B"/>
      <sheetName val="Pontoons"/>
      <sheetName val="F_Acco"/>
      <sheetName val="SS_B"/>
      <sheetName val="Ext_works_B"/>
      <sheetName val="Dayworks"/>
      <sheetName val="Prov_sum"/>
      <sheetName val="Site_works_A"/>
      <sheetName val="Dredging"/>
      <sheetName val="BreakWater"/>
      <sheetName val="Earthworks"/>
      <sheetName val="Quay_A"/>
      <sheetName val="Quay_B"/>
      <sheetName val="Cafe"/>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MARGE"/>
      <sheetName val="S3 Architectural"/>
      <sheetName val="合成単価作成・-BLDG"/>
      <sheetName val="MONTH"/>
      <sheetName val="Name-list"/>
      <sheetName val="CHK"/>
      <sheetName val="cFYF"/>
      <sheetName val="cBUD"/>
      <sheetName val="Cac_HS_hieu_chinh"/>
      <sheetName val="Cước_CG"/>
      <sheetName val="gia_tri_theo_phong"/>
      <sheetName val="STR"/>
      <sheetName val="MTL$-INTER"/>
      <sheetName val="TH"/>
      <sheetName val="HS"/>
      <sheetName val="Thiet bi"/>
      <sheetName val="Vat tu"/>
      <sheetName val="DM.ChiPhi"/>
      <sheetName val="May TC"/>
      <sheetName val="Bang KL"/>
      <sheetName val="유림골조"/>
      <sheetName val="Isolasi Luar Dalam"/>
      <sheetName val="Isolasi Luar"/>
      <sheetName val="tonghop"/>
      <sheetName val="base"/>
      <sheetName val="Bang khoi luong"/>
      <sheetName val="ENG_prog"/>
      <sheetName val="[SHOPLIST.xls]/VWVU))tÏØ0__72"/>
      <sheetName val="[SHOPLIST.xls]/VWVU))tÏØ0__64"/>
      <sheetName val="[SHOPLIST.xls]/VWVU))tÏØ0__65"/>
      <sheetName val="[SHOPLIST.xls]/VWVU))tÏØ0__66"/>
      <sheetName val="[SHOPLIST.xls]70,/0s«iÆøí¬i17"/>
      <sheetName val="[SHOPLIST.xls]/VW12"/>
      <sheetName val="[SHOPLIST.xls]/VWVU))tÏØ0__67"/>
      <sheetName val="[SHOPLIST.xls]70,/0s«_iÆø_í¬_12"/>
      <sheetName val="[SHOPLIST.xls]70?,/0?s«i?Æøí¬12"/>
      <sheetName val="[SHOPLIST.xls]/VWVU))tÏØ0__68"/>
      <sheetName val="[SHOPLIST.xls]/VWVU))tÏØ0__69"/>
      <sheetName val="[SHOPLIST.xls]/VWVU))tÏØ0__70"/>
      <sheetName val="[SHOPLIST.xls][SHOPLIST_xls]/V1"/>
      <sheetName val="[SHOPLIST.xls]/VWVU))tÏØ0__82"/>
      <sheetName val="[SHOPLIST.xls]/VWVU))tÏØ0__92"/>
      <sheetName val="[SHOPLIST.xls]/VWVU))tÏØ0__73"/>
      <sheetName val="[SHOPLIST.xls]/VWVU))tÏØ0__74"/>
      <sheetName val="[SHOPLIST.xls]/VWVU))tÏØ0__75"/>
      <sheetName val="[SHOPLIST.xls]70,/0s«iÆøí¬1"/>
      <sheetName val="[SHOPLIST.xls]70,/0s«iÆøí¬i18"/>
      <sheetName val="[SHOPLIST.xls]/VW13"/>
      <sheetName val="[SHOPLIST.xls]/VWVU))tÏØ0__76"/>
      <sheetName val="[SHOPLIST.xls]/VWVU))tÏØ0__77"/>
      <sheetName val="[SHOPLIST.xls]/VWVU))tÏØ0__78"/>
      <sheetName val="[SHOPLIST.xls]/VWVU))tÏØ0__79"/>
      <sheetName val="[SHOPLIST.xls]/VWVU))tÏØ0__80"/>
      <sheetName val="[SHOPLIST.xls]70,/0s«_iÆø_í¬_13"/>
      <sheetName val="[SHOPLIST.xls]70?,/0?s«i?Æøí¬13"/>
      <sheetName val="[SHOPLIST.xls]/VWVU))tÏØ0__83"/>
      <sheetName val="[SHOPLIST.xls]/VWVU))tÏØ0__84"/>
      <sheetName val="[SHOPLIST.xls]/VWVU))tÏØ0__85"/>
      <sheetName val="[SHOPLIST.xls]/VWVU))tÏØ0__86"/>
      <sheetName val="[SHOPLIST.xls][SHOPLIST_xls]/V2"/>
      <sheetName val="[SHOPLIST.xls]/VWVU))tÏØ0__87"/>
      <sheetName val="[SHOPLIST.xls]/VWVU))tÏØ0__93"/>
      <sheetName val="[SHOPLIST.xls]/VWVU))tÏØ0__88"/>
      <sheetName val="[SHOPLIST.xls]/VWVU))tÏØ0__89"/>
      <sheetName val="[SHOPLIST.xls]/VWVU))tÏØ0__90"/>
      <sheetName val="[SHOPLIST.xls]70,/0s«iÆøí¬2"/>
      <sheetName val="[SHOPLIST.xls]70,/0s«iÆøí¬i19"/>
      <sheetName val="[SHOPLIST.xls]/VW14"/>
      <sheetName val="[SHOPLIST.xls]/VWVU))tÏØ0__94"/>
      <sheetName val="[SHOPLIST.xls]/VWVU))tÏØ0__95"/>
      <sheetName val="[SHOPLIST.xls]/VWVU))tÏØ0__96"/>
      <sheetName val="[SHOPLIST.xls]/VWVU))tÏØ0__97"/>
      <sheetName val="[SHOPLIST.xls]/VWVU))tÏØ0__98"/>
      <sheetName val="[SHOPLIST.xls]70,/0s«_iÆø_í¬_14"/>
      <sheetName val="[SHOPLIST.xls]70?,/0?s«i?Æøí¬14"/>
      <sheetName val="[SHOPLIST.xls]/VWVU))tÏØ0__99"/>
      <sheetName val="[SHOPLIST.xls]/VWVU))tÏØ0_100"/>
      <sheetName val="[SHOPLIST.xls]/VWVU))tÏØ0_101"/>
      <sheetName val="[SHOPLIST.xls]/VWVU))tÏØ0_102"/>
      <sheetName val="[SHOPLIST.xls][SHOPLIST_xls]/V3"/>
      <sheetName val="[SHOPLIST.xls]/VWVU))tÏØ0_103"/>
      <sheetName val="[SHOPLIST.xls]/VWVU))tÏØ0_104"/>
      <sheetName val="[SHOPLIST.xls]/VWVU))tÏØ0_105"/>
      <sheetName val="[SHOPLIST.xls]/VWVU))tÏØ0_106"/>
      <sheetName val="[SHOPLIST.xls]/VWVU))tÏØ0_107"/>
      <sheetName val="[SHOPLIST.xls]70,/0s«iÆøí¬3"/>
      <sheetName val="Mat_Cost1"/>
      <sheetName val="Cost_Any_"/>
      <sheetName val="12__Ins_&amp;_Bonds"/>
      <sheetName val="3__Staff_Facilities"/>
      <sheetName val="11__Clients_Requirements"/>
      <sheetName val="Legal_Risk_Analysis"/>
      <sheetName val="Schedule(4)"/>
      <sheetName val="Prev_Pay_Cert3"/>
      <sheetName val="Base__x0003_ourse"/>
      <sheetName val="Cashflow Analysis"/>
      <sheetName val="Basicrates"/>
      <sheetName val="Geneí¬_x0008_i_x0014_0."/>
      <sheetName val="70,/0s«_x0008_iÆø_x0003_í¬_x0008_i"/>
      <sheetName val="Gra¦_x0004_)VW U"/>
      <sheetName val="/VWVU))_x0001_tÏØ0 _x0008_ _x0008_"/>
      <sheetName val="Geneí¬ i 0."/>
      <sheetName val="70,/0s« iÆø í¬ i"/>
      <sheetName val="[SHOPLIST.xls]70,/0s«_x0008_iÆø_x0003_í¬"/>
      <sheetName val="Geneí¬_x0008_i_x0"/>
      <sheetName val="70,_0s«_x0008_i_x"/>
      <sheetName val="[SHOPLIST.xls]70,/0s« iÆø í¬"/>
      <sheetName val="Gra¦_x0004_)_x0"/>
      <sheetName val="70,/0s«_x0008_i_x"/>
      <sheetName val="_SHOPLIST.xls_70,_0_x000"/>
      <sheetName val="[SHOPLIST.xls]70,/0s«_x0008_i_x"/>
      <sheetName val="Geneí¬ i 0"/>
      <sheetName val="70,_0s« iÆ"/>
      <sheetName val="_SHOPLIST.xls__VWVU_x0"/>
      <sheetName val="Gene��_x0008_i_x0014_0."/>
      <sheetName val="70,/0s�_x0008_i��_x0003_��_x0008_i"/>
      <sheetName val="Top_sh_x0001_Ԁ"/>
      <sheetName val="[SHOPLIST.xls]70,/0_x000"/>
      <sheetName val="MacroBook_April_2020"/>
      <sheetName val="configuration"/>
      <sheetName val="Maliyet Kodu"/>
      <sheetName val="Bill No. 3 Podium"/>
      <sheetName val="Op"/>
      <sheetName val="Details"/>
      <sheetName val="Proj Cost Sumry"/>
      <sheetName val="INS"/>
      <sheetName val="JUNE14"/>
      <sheetName val="JUNE16"/>
      <sheetName val="JUNE21"/>
      <sheetName val="JUNE28"/>
      <sheetName val="JUNE10"/>
      <sheetName val="JUNE3"/>
      <sheetName val="FORM-16"/>
      <sheetName val="SD Log"/>
      <sheetName val="Currency"/>
      <sheetName val="TOTAL MPR"/>
      <sheetName val="Values"/>
      <sheetName val="Parameter-Country codes"/>
      <sheetName val="BOQ_Revenue_&amp;_Cost"/>
      <sheetName val="Invoice_Certification"/>
      <sheetName val="Direct_Labour"/>
      <sheetName val="Cap__Exp__(Depreciation)"/>
      <sheetName val="Mobaliziation_&amp;_Consultancy"/>
      <sheetName val="Staff_Cost"/>
      <sheetName val="Running_Cost"/>
      <sheetName val="Finance,_BG_&amp;_Insurance"/>
      <sheetName val="Risk_&amp;_Contingency"/>
      <sheetName val="Measurment"/>
      <sheetName val="Order-book"/>
      <sheetName val="CONTRACTING P&amp;L"/>
      <sheetName val="Idustry Ratio"/>
      <sheetName val="Qty_SR1"/>
      <sheetName val="EW_SR1"/>
      <sheetName val="Summary-margin_calc1"/>
      <sheetName val="Materials_Cost1"/>
      <sheetName val="Administrative_Prices1"/>
      <sheetName val="11B_1"/>
      <sheetName val="ACAD_Finishes1"/>
      <sheetName val="Site_Details1"/>
      <sheetName val="Site_Area_Statement1"/>
      <sheetName val="SC_Cost_FEB_031"/>
      <sheetName val="BS_1"/>
      <sheetName val="Fee_Rate_Summary1"/>
      <sheetName val="标号库"/>
      <sheetName val="单位库"/>
      <sheetName val="位置库"/>
      <sheetName val="材料"/>
      <sheetName val="21"/>
      <sheetName val="HVAC QS"/>
      <sheetName val="Excel Format"/>
      <sheetName val="C.F"/>
      <sheetName val="entitlements"/>
      <sheetName val="Cost of O &amp; O"/>
      <sheetName val="LOUVERS"/>
      <sheetName val="Ironmongery"/>
      <sheetName val="4300 UTILITY BLDG (2)"/>
      <sheetName val="[SHOPLIST.xls]70_x0000___0_x0_2"/>
      <sheetName val="[SHOPLIST.xls]70_x005f_x0000__2"/>
      <sheetName val="[SHOPLIST.xls]70_x0000___0_x0_3"/>
      <sheetName val="[SHOPLIST.xls]70_x0000___0_x0_4"/>
      <sheetName val="[SHOPLIST.xls]70_x0000___0_x0_5"/>
      <sheetName val="[SHOPLIST.xls]70_x005f_x0000__4"/>
      <sheetName val="[SHOPLIST.xls]70_x005f_x0000__3"/>
      <sheetName val="Geneí¬_"/>
      <sheetName val="70_x005"/>
      <sheetName val="[SHOPLIST_xls]70_x0000___0_x0_2"/>
      <sheetName val="[SHOPLIST.xls]70_x0000___0_x0_6"/>
      <sheetName val="[SHOPLIST.xls]70_x005f_x0000__5"/>
      <sheetName val="[SHOPLIST_xls]70_x0000_,/0_x000"/>
      <sheetName val="[SHOPLIST.xls]70_x0000___0_x0_7"/>
      <sheetName val="[SHOPLIST.xls]70_x0000___0_x0_8"/>
      <sheetName val="[SHOPLIST.xls]70_x005f_x0000__6"/>
      <sheetName val="[SHOPLIST.xls]70_x0000___0_x0_9"/>
      <sheetName val="[SHOPLIST.xls]70_x005f_x0000__7"/>
      <sheetName val="[SHOPLIST.xls]70_x005f_x0000__8"/>
      <sheetName val="70_x0000_,/0_x000"/>
      <sheetName val="[SHOPLIST.xls]70___0_s__i____69"/>
      <sheetName val="[SHOPLIST.xls]_SHOPLIST_xl_3669"/>
      <sheetName val="[SHOPLIST.xls]_VW__VU________42"/>
      <sheetName val="[SHOPLIST.xls]_VW__VU________43"/>
      <sheetName val="[SHOPLIST.xls]_SHOPLIST_xl_3670"/>
      <sheetName val="[SHOPLIST.xls]70_x005f_x0000___0_x_22"/>
      <sheetName val="[SHOPLIST.xls]70___0_s__i____70"/>
      <sheetName val="[SHOPLIST.xls]70___0_s__i____71"/>
      <sheetName val="[SHOPLIST.xls]_SHOPLIST_xl_3671"/>
      <sheetName val="[SHOPLIST.xls]_SHOPLIST_xl_3672"/>
      <sheetName val="[SHOPLIST.xls]_SHOPLIST_xl_3673"/>
      <sheetName val="[SHOPLIST.xls]_SHOPLIST_xl_3674"/>
      <sheetName val="[SHOPLIST.xls]_SHOPLIST_xl_3675"/>
      <sheetName val="[SHOPLIST.xls]_SHOPLIST_xl_3676"/>
      <sheetName val="[SHOPLIST.xls]_SHOPLIST_xl_3677"/>
      <sheetName val="[SHOPLIST.xls]_SHOPLIST_xl_3678"/>
      <sheetName val="[SHOPLIST.xls]_SHOPLIST_xl_3679"/>
      <sheetName val="[SHOPLIST.xls]_SHOPLIST_xl_3680"/>
      <sheetName val="[SHOPLIST.xls]_SHOPLIST_xl_3681"/>
      <sheetName val="[SHOPLIST.xls]_SHOPLIST_xl_3682"/>
      <sheetName val="[SHOPLIST.xls]_SHOPLIST_xl_3683"/>
      <sheetName val="[SHOPLIST.xls]_SHOPLIST_xl_3684"/>
      <sheetName val="[SHOPLIST.xls]_SHOPLIST_xl_3685"/>
      <sheetName val="[SHOPLIST.xls]_SHOPLIST_xl_3686"/>
      <sheetName val="[SHOPLIST.xls]_SHOPLIST_xl_3687"/>
      <sheetName val="[SHOPLIST.xls]_SHOPLIST_xl_3688"/>
      <sheetName val="[SHOPLIST.xls]_SHOPLIST_xl_3689"/>
      <sheetName val="[SHOPLIST.xls]_SHOPLIST_xl_3690"/>
      <sheetName val="[SHOPLIST.xls]_SHOPLIST_xl_3691"/>
      <sheetName val="[SHOPLIST.xls]_SHOPLIST_xl_3692"/>
      <sheetName val="[SHOPLIST.xls]_SHOPLIST_xl_3693"/>
      <sheetName val="[SHOPLIST.xls]_SHOPLIST_xl_3694"/>
      <sheetName val="[SHOPLIST.xls]_SHOPLIST_xl_3695"/>
      <sheetName val="[SHOPLIST.xls]_SHOPLIST_xl_3696"/>
      <sheetName val="[SHOPLIST.xls]_SHOPLIST_xl_3697"/>
      <sheetName val="[SHOPLIST.xls]_SHOPLIST_xl_3698"/>
      <sheetName val="[SHOPLIST.xls]_SHOPLIST_xl_3699"/>
      <sheetName val="[SHOPLIST.xls]_SHOPLIST_xl_3700"/>
      <sheetName val="[SHOPLIST.xls]_SHOPLIST_xl_3701"/>
      <sheetName val="[SHOPLIST.xls]_SHOPLIST_xl_3702"/>
      <sheetName val="[SHOPLIST.xls]_SHOPLIST_xl_3703"/>
      <sheetName val="[SHOPLIST.xls]_SHOPLIST_xl_3704"/>
      <sheetName val="[SHOPLIST.xls]_SHOPLIST_xl_3705"/>
      <sheetName val="[SHOPLIST.xls]_SHOPLIST_xl_3706"/>
      <sheetName val="[SHOPLIST.xls]_SHOPLIST_xl_3707"/>
      <sheetName val="[SHOPLIST.xls]_SHOPLIST_xl_3708"/>
      <sheetName val="[SHOPLIST.xls]_SHOPLIST_xl_3709"/>
      <sheetName val="[SHOPLIST.xls]_SHOPLIST_xl_3710"/>
      <sheetName val="[SHOPLIST.xls]_SHOPLIST_xl_3711"/>
      <sheetName val="[SHOPLIST.xls]_SHOPLIST_xl_3712"/>
      <sheetName val="[SHOPLIST.xls]_SHOPLIST_xl_3713"/>
      <sheetName val="[SHOPLIST.xls]_SHOPLIST_xl_3714"/>
      <sheetName val="[SHOPLIST.xls]_SHOPLIST_xl_3715"/>
      <sheetName val="[SHOPLIST.xls]_SHOPLIST_xl_3716"/>
      <sheetName val="[SHOPLIST.xls]_SHOPLIST_xl_3717"/>
      <sheetName val="[SHOPLIST.xls]_SHOPLIST_xl_3718"/>
      <sheetName val="[SHOPLIST.xls]_SHOPLIST_xl_3719"/>
      <sheetName val="[SHOPLIST.xls]_SHOPLIST_xl_3720"/>
      <sheetName val="[SHOPLIST.xls]_SHOPLIST_xl_3721"/>
      <sheetName val="[SHOPLIST.xls]_SHOPLIST_xl_3722"/>
      <sheetName val="[SHOPLIST.xls]_SHOPLIST_xl_3723"/>
      <sheetName val="[SHOPLIST.xls]_SHOPLIST_xl_3724"/>
      <sheetName val="[SHOPLIST.xls]_SHOPLIST_xl_3725"/>
      <sheetName val="[SHOPLIST.xls]_SHOPLIST_xl_3726"/>
      <sheetName val="[SHOPLIST.xls]_SHOPLIST_xl_3727"/>
      <sheetName val="[SHOPLIST.xls]_SHOPLIST_xl_3728"/>
      <sheetName val="[SHOPLIST.xls]_SHOPLIST_xl_3729"/>
      <sheetName val="[SHOPLIST.xls]_SHOPLIST_xl_3730"/>
      <sheetName val="[SHOPLIST.xls]_SHOPLIST_xl_3731"/>
      <sheetName val="[SHOPLIST.xls]_SHOPLIST_xl_3732"/>
      <sheetName val="[SHOPLIST.xls]_SHOPLIST_xl_3733"/>
      <sheetName val="[SHOPLIST.xls]_SHOPLIST_xl_3734"/>
      <sheetName val="[SHOPLIST.xls]_SHOPLIST_xl_3735"/>
      <sheetName val="[SHOPLIST.xls]_SHOPLIST_xl_3736"/>
      <sheetName val="[SHOPLIST.xls]_SHOPLIST_xl_3737"/>
      <sheetName val="[SHOPLIST.xls]_SHOPLIST_xl_3738"/>
      <sheetName val="[SHOPLIST.xls]_SHOPLIST_xl_3739"/>
      <sheetName val="[SHOPLIST.xls]_SHOPLIST_xl_3740"/>
      <sheetName val="[SHOPLIST.xls]_SHOPLIST_xl_3741"/>
      <sheetName val="[SHOPLIST.xls]_SHOPLIST_xl_3742"/>
      <sheetName val="[SHOPLIST.xls]_SHOPLIST_xl_3743"/>
      <sheetName val="[SHOPLIST.xls]_SHOPLIST_xl_3744"/>
      <sheetName val="[SHOPLIST.xls]_SHOPLIST_xl_3745"/>
      <sheetName val="[SHOPLIST.xls]_SHOPLIST_xl_3746"/>
      <sheetName val="[SHOPLIST.xls]_SHOPLIST_xl_3747"/>
      <sheetName val="[SHOPLIST.xls]_SHOPLIST_xl_3748"/>
      <sheetName val="[SHOPLIST.xls]_SHOPLIST_xl_3749"/>
      <sheetName val="[SHOPLIST.xls]_SHOPLIST_xl_3750"/>
      <sheetName val="[SHOPLIST.xls]_SHOPLIST_xl_3751"/>
      <sheetName val="[SHOPLIST.xls]_SHOPLIST_xl_3752"/>
      <sheetName val="[SHOPLIST.xls]_SHOPLIST_xl_3753"/>
      <sheetName val="[SHOPLIST.xls]_SHOPLIST_xl_3754"/>
      <sheetName val="[SHOPLIST.xls]_SHOPLIST_xl_3755"/>
      <sheetName val="[SHOPLIST.xls]_SHOPLIST_xl_3756"/>
      <sheetName val="[SHOPLIST.xls]_SHOPLIST_xl_3757"/>
      <sheetName val="[SHOPLIST.xls]_SHOPLIST_xl_3758"/>
      <sheetName val="[SHOPLIST.xls]_SHOPLIST_xl_3759"/>
      <sheetName val="[SHOPLIST.xls]_SHOPLIST_xl_3760"/>
      <sheetName val="[SHOPLIST.xls]_SHOPLIST_xl_3761"/>
      <sheetName val="[SHOPLIST.xls]_SHOPLIST_xl_3762"/>
      <sheetName val="[SHOPLIST.xls]_SHOPLIST_xl_3763"/>
      <sheetName val="[SHOPLIST.xls]_SHOPLIST_xl_3764"/>
      <sheetName val="[SHOPLIST.xls]_SHOPLIST_xl_3765"/>
      <sheetName val="[SHOPLIST.xls]_SHOPLIST_xl_3766"/>
      <sheetName val="[SHOPLIST.xls]_SHOPLIST_xl_3767"/>
      <sheetName val="[SHOPLIST.xls]_SHOPLIST_xl_3768"/>
      <sheetName val="[SHOPLIST.xls]_SHOPLIST_xl_3769"/>
      <sheetName val="[SHOPLIST.xls]_SHOPLIST_xl_3770"/>
      <sheetName val="[SHOPLIST.xls]70_x005f_x005f_x005f_x0000_22"/>
      <sheetName val="[SHOPLIST.xls]_SHOPLIST_xl_3771"/>
      <sheetName val="[SHOPLIST.xls]_SHOPLIST_xl_3772"/>
      <sheetName val="[SHOPLIST.xls]_SHOPLIST_xl_3773"/>
      <sheetName val="[SHOPLIST.xls]_SHOPLIST_xl_3774"/>
      <sheetName val="[SHOPLIST.xls]_SHOPLIST_xl_3775"/>
      <sheetName val="[SHOPLIST.xls]_SHOPLIST_xl_3776"/>
      <sheetName val="[SHOPLIST.xls]_SHOPLIST_xl_3777"/>
      <sheetName val="[SHOPLIST.xls]_SHOPLIST_xl_3778"/>
      <sheetName val="[SHOPLIST.xls]_SHOPLIST_xl_3779"/>
      <sheetName val="[SHOPLIST.xls]_SHOPLIST_xl_3780"/>
      <sheetName val="[SHOPLIST.xls]_SHOPLIST_xl_3781"/>
      <sheetName val="[SHOPLIST.xls]_SHOPLIST_xl_3782"/>
      <sheetName val="[SHOPLIST.xls]_SHOPLIST_xl_3783"/>
      <sheetName val="[SHOPLIST.xls]_SHOPLIST_xl_3784"/>
      <sheetName val="[SHOPLIST.xls]_SHOPLIST_xl_3785"/>
      <sheetName val="[SHOPLIST.xls]_SHOPLIST_xl_3786"/>
      <sheetName val="[SHOPLIST.xls]_SHOPLIST_xl_3787"/>
      <sheetName val="[SHOPLIST.xls]_SHOPLIST_xl_3788"/>
      <sheetName val="[SHOPLIST.xls]_SHOPLIST_xl_3789"/>
      <sheetName val="[SHOPLIST.xls]_SHOPLIST_xl_3790"/>
      <sheetName val="[SHOPLIST.xls]_SHOPLIST_xl_3791"/>
      <sheetName val="[SHOPLIST.xls]_SHOPLIST_xl_3792"/>
      <sheetName val="[SHOPLIST.xls]_SHOPLIST_xl_3793"/>
      <sheetName val="[SHOPLIST.xls]_SHOPLIST_xl_3794"/>
      <sheetName val="[SHOPLIST.xls]_SHOPLIST_xl_3795"/>
      <sheetName val="[SHOPLIST.xls]_SHOPLIST_xl_3796"/>
      <sheetName val="[SHOPLIST.xls]_SHOPLIST_xl_3797"/>
      <sheetName val="[SHOPLIST.xls]_SHOPLIST_xl_3798"/>
      <sheetName val="[SHOPLIST.xls]_SHOPLIST_xl_3799"/>
      <sheetName val="[SHOPLIST.xls]_SHOPLIST_xl_3800"/>
      <sheetName val="[SHOPLIST.xls]_SHOPLIST_xl_3801"/>
      <sheetName val="[SHOPLIST.xls]_SHOPLIST_xl_3802"/>
      <sheetName val="[SHOPLIST.xls]_SHOPLIST_xl_3803"/>
      <sheetName val="[SHOPLIST.xls]_SHOPLIST_xl_3804"/>
      <sheetName val="[SHOPLIST.xls]_SHOPLIST_xl_3805"/>
      <sheetName val="[SHOPLIST.xls]_SHOPLIST_xl_3806"/>
      <sheetName val="[SHOPLIST.xls]_SHOPLIST_xl_3807"/>
      <sheetName val="[SHOPLIST.xls]_SHOPLIST_xl_3808"/>
      <sheetName val="[SHOPLIST.xls]_SHOPLIST_xl_3809"/>
      <sheetName val="[SHOPLIST.xls]_SHOPLIST_xl_3810"/>
      <sheetName val="[SHOPLIST.xls]_SHOPLIST_xl_3811"/>
      <sheetName val="[SHOPLIST.xls]_SHOPLIST_xl_3812"/>
      <sheetName val="[SHOPLIST.xls]_SHOPLIST_xl_3813"/>
      <sheetName val="[SHOPLIST.xls]_SHOPLIST_xl_3814"/>
      <sheetName val="[SHOPLIST.xls]_SHOPLIST_xl_3815"/>
      <sheetName val="[SHOPLIST.xls]_SHOPLIST_xl_3816"/>
      <sheetName val="[SHOPLIST.xls]_SHOPLIST_xl_3817"/>
      <sheetName val="[SHOPLIST.xls]_SHOPLIST_xl_3818"/>
      <sheetName val="[SHOPLIST.xls]_SHOPLIST_xl_3819"/>
      <sheetName val="[SHOPLIST.xls]_SHOPLIST_xl_3820"/>
      <sheetName val="[SHOPLIST.xls]70___0_s__i____72"/>
      <sheetName val="[SHOPLIST.xls]_SHOPLIST_xl_3821"/>
      <sheetName val="[SHOPLIST.xls]_SHOPLIST_xl_3822"/>
      <sheetName val="[SHOPLIST.xls]_SHOPLIST_xl_3823"/>
      <sheetName val="[SHOPLIST.xls]_SHOPLIST_xl_3824"/>
      <sheetName val="[SHOPLIST.xls]_SHOPLIST_xl_3825"/>
      <sheetName val="[SHOPLIST.xls]_SHOPLIST_xl_3826"/>
      <sheetName val="[SHOPLIST.xls]_SHOPLIST_xl_3827"/>
      <sheetName val="[SHOPLIST.xls]_SHOPLIST_xl_3828"/>
      <sheetName val="[SHOPLIST.xls]_SHOPLIST_xl_3829"/>
      <sheetName val="[SHOPLIST.xls]_SHOPLIST_xl_3830"/>
      <sheetName val="[SHOPLIST.xls]_SHOPLIST_xl_3831"/>
      <sheetName val="[SHOPLIST.xls]_SHOPLIST_xl_3832"/>
      <sheetName val="[SHOPLIST.xls]_SHOPLIST_xl_3833"/>
      <sheetName val="[SHOPLIST.xls]_SHOPLIST_xl_3834"/>
      <sheetName val="[SHOPLIST.xls]_SHOPLIST_xl_3835"/>
      <sheetName val="[SHOPLIST.xls]_SHOPLIST_xl_3836"/>
      <sheetName val="[SHOPLIST.xls]_SHOPLIST_xl_3837"/>
      <sheetName val="[SHOPLIST.xls]_SHOPLIST_xl_3838"/>
      <sheetName val="[SHOPLIST.xls]_SHOPLIST_xl_3839"/>
      <sheetName val="[SHOPLIST.xls]_SHOPLIST_xl_3840"/>
      <sheetName val="[SHOPLIST.xls]_SHOPLIST_xl_3841"/>
      <sheetName val="[SHOPLIST.xls]_SHOPLIST_xl_3842"/>
      <sheetName val="[SHOPLIST.xls]_SHOPLIST_xl_3843"/>
      <sheetName val="[SHOPLIST.xls]_SHOPLIST_xl_3844"/>
      <sheetName val="[SHOPLIST.xls]_SHOPLIST_xl_3845"/>
      <sheetName val="[SHOPLIST.xls]_SHOPLIST_xl_3846"/>
      <sheetName val="[SHOPLIST.xls]_SHOPLIST_xl_3847"/>
      <sheetName val="[SHOPLIST.xls]_SHOPLIST_xl_3848"/>
      <sheetName val="[SHOPLIST.xls]_SHOPLIST_xl_3849"/>
      <sheetName val="[SHOPLIST.xls]_SHOPLIST_xl_3850"/>
      <sheetName val="[SHOPLIST.xls]_SHOPLIST_xl_3851"/>
      <sheetName val="[SHOPLIST.xls]_SHOPLIST_xl_3852"/>
      <sheetName val="[SHOPLIST.xls]_SHOPLIST_xl_3853"/>
      <sheetName val="[SHOPLIST.xls]_SHOPLIST_xl_3854"/>
      <sheetName val="[SHOPLIST.xls]_SHOPLIST_xl_3855"/>
      <sheetName val="[SHOPLIST.xls]_SHOPLIST_xl_3856"/>
      <sheetName val="[SHOPLIST.xls]_SHOPLIST_xl_3857"/>
      <sheetName val="[SHOPLIST.xls]_SHOPLIST_xl_3858"/>
      <sheetName val="[SHOPLIST.xls]_SHOPLIST_xl_3859"/>
      <sheetName val="[SHOPLIST.xls]_SHOPLIST_xl_3860"/>
      <sheetName val="[SHOPLIST.xls]_SHOPLIST_xl_3861"/>
      <sheetName val="[SHOPLIST.xls]_SHOPLIST_xl_3862"/>
      <sheetName val="[SHOPLIST.xls]_SHOPLIST_xl_3863"/>
      <sheetName val="[SHOPLIST.xls]_SHOPLIST_xl_3864"/>
      <sheetName val="[SHOPLIST.xls]_SHOPLIST_xl_3865"/>
      <sheetName val="[SHOPLIST.xls]_SHOPLIST_xl_3866"/>
      <sheetName val="[SHOPLIST.xls]_SHOPLIST_xl_3867"/>
      <sheetName val="[SHOPLIST.xls]_SHOPLIST_xl_3868"/>
      <sheetName val="[SHOPLIST.xls]_SHOPLIST_xl_3869"/>
      <sheetName val="[SHOPLIST.xls]_SHOPLIST_xl_3870"/>
      <sheetName val="[SHOPLIST.xls]_SHOPLIST_xl_3871"/>
      <sheetName val="[SHOPLIST.xls]_SHOPLIST_xl_3872"/>
      <sheetName val="[SHOPLIST.xls]_SHOPLIST_xl_3873"/>
      <sheetName val="[SHOPLIST.xls]_SHOPLIST_xl_3874"/>
      <sheetName val="[SHOPLIST.xls]_SHOPLIST_xl_3875"/>
      <sheetName val="[SHOPLIST.xls]_SHOPLIST_xl_3876"/>
      <sheetName val="[SHOPLIST.xls]_SHOPLIST_xl_3877"/>
      <sheetName val="[SHOPLIST.xls]_SHOPLIST_xl_3878"/>
      <sheetName val="[SHOPLIST.xls]_SHOPLIST_xl_3879"/>
      <sheetName val="[SHOPLIST.xls]_SHOPLIST_xl_3880"/>
      <sheetName val="[SHOPLIST.xls]_SHOPLIST_xl_3881"/>
      <sheetName val="[SHOPLIST.xls]_SHOPLIST_xl_3882"/>
      <sheetName val="[SHOPLIST.xls]_SHOPLIST_xl_3883"/>
      <sheetName val="[SHOPLIST.xls]_SHOPLIST_xl_3884"/>
      <sheetName val="[SHOPLIST.xls]_SHOPLIST_xl_3885"/>
      <sheetName val="[SHOPLIST.xls]_SHOPLIST_xl_3886"/>
      <sheetName val="[SHOPLIST.xls]_SHOPLIST_xl_3887"/>
      <sheetName val="[SHOPLIST.xls]_SHOPLIST_xl_3888"/>
      <sheetName val="[SHOPLIST.xls]_SHOPLIST_xl_3889"/>
      <sheetName val="[SHOPLIST.xls]_SHOPLIST_xl_3890"/>
      <sheetName val="[SHOPLIST.xls]_SHOPLIST_xl_3891"/>
      <sheetName val="[SHOPLIST.xls]_SHOPLIST_xl_3892"/>
      <sheetName val="[SHOPLIST.xls]_SHOPLIST_xl_3893"/>
      <sheetName val="[SHOPLIST.xls]_SHOPLIST_xl_3894"/>
      <sheetName val="[SHOPLIST.xls]_SHOPLIST_xl_3895"/>
      <sheetName val="[SHOPLIST.xls]_SHOPLIST_xl_3896"/>
      <sheetName val="[SHOPLIST.xls]_SHOPLIST_xl_3897"/>
      <sheetName val="[SHOPLIST.xls]_SHOPLIST_xl_3898"/>
      <sheetName val="[SHOPLIST.xls]_SHOPLIST_xl_3899"/>
      <sheetName val="[SHOPLIST.xls]_SHOPLIST_xl_3900"/>
      <sheetName val="[SHOPLIST.xls]_SHOPLIST_xl_3901"/>
      <sheetName val="[SHOPLIST.xls]_SHOPLIST_xl_3902"/>
      <sheetName val="[SHOPLIST.xls]_SHOPLIST_xl_3903"/>
      <sheetName val="[SHOPLIST.xls]_SHOPLIST_xl_3904"/>
      <sheetName val="[SHOPLIST.xls]_SHOPLIST_xl_3905"/>
      <sheetName val="[SHOPLIST.xls]_SHOPLIST_xl_3906"/>
      <sheetName val="[SHOPLIST.xls]_SHOPLIST_xl_3907"/>
      <sheetName val="[SHOPLIST.xls]_SHOPLIST_xl_3908"/>
      <sheetName val="[SHOPLIST.xls]_SHOPLIST_xl_3909"/>
      <sheetName val="[SHOPLIST.xls]_SHOPLIST_xl_3910"/>
      <sheetName val="[SHOPLIST.xls]_SHOPLIST_xl_3911"/>
      <sheetName val="[SHOPLIST.xls]_SHOPLIST_xl_3912"/>
      <sheetName val="[SHOPLIST.xls]_SHOPLIST_xl_3913"/>
      <sheetName val="[SHOPLIST.xls]_SHOPLIST_xl_3914"/>
      <sheetName val="[SHOPLIST.xls]_SHOPLIST_xl_3915"/>
      <sheetName val="[SHOPLIST.xls]_SHOPLIST_xl_3916"/>
      <sheetName val="[SHOPLIST.xls]_SHOPLIST_xl_3917"/>
      <sheetName val="[SHOPLIST.xls]_SHOPLIST_xl_3918"/>
      <sheetName val="[SHOPLIST.xls]_SHOPLIST_xl_3919"/>
      <sheetName val="[SHOPLIST.xls]_SHOPLIST_xl_3920"/>
      <sheetName val="[SHOPLIST.xls]_SHOPLIST_xl_3921"/>
      <sheetName val="[SHOPLIST.xls]_SHOPLIST_xl_3922"/>
      <sheetName val="[SHOPLIST.xls]_SHOPLIST_xl_3923"/>
      <sheetName val="[SHOPLIST.xls]_SHOPLIST_xl_3924"/>
      <sheetName val="[SHOPLIST.xls]_SHOPLIST_xl_3925"/>
      <sheetName val="[SHOPLIST.xls]_SHOPLIST_xl_3926"/>
      <sheetName val="[SHOPLIST.xls]_SHOPLIST_xl_3927"/>
      <sheetName val="[SHOPLIST.xls]_SHOPLIST_xl_3928"/>
      <sheetName val="[SHOPLIST.xls]_SHOPLIST_xl_3929"/>
      <sheetName val="[SHOPLIST.xls]_SHOPLIST_xl_3930"/>
      <sheetName val="[SHOPLIST.xls]_SHOPLIST_xl_3931"/>
      <sheetName val="[SHOPLIST.xls]_SHOPLIST_xl_3932"/>
      <sheetName val="[SHOPLIST.xls]_SHOPLIST_xl_3933"/>
      <sheetName val="[SHOPLIST.xls]_SHOPLIST_xl_3934"/>
      <sheetName val="[SHOPLIST.xls]_SHOPLIST_xl_3935"/>
      <sheetName val="[SHOPLIST.xls]_SHOPLIST_xl_3936"/>
      <sheetName val="[SHOPLIST.xls]_SHOPLIST_xl_3937"/>
      <sheetName val="[SHOPLIST.xls]_SHOPLIST_xl_3938"/>
      <sheetName val="[SHOPLIST.xls]_SHOPLIST_xl_3939"/>
      <sheetName val="[SHOPLIST.xls]_SHOPLIST_xl_3940"/>
      <sheetName val="[SHOPLIST.xls]_SHOPLIST_xl_3941"/>
      <sheetName val="[SHOPLIST.xls]_SHOPLIST_xl_3942"/>
      <sheetName val="[SHOPLIST.xls]_SHOPLIST_xl_3943"/>
      <sheetName val="[SHOPLIST.xls]_SHOPLIST_xl_3944"/>
      <sheetName val="[SHOPLIST.xls]_SHOPLIST_xl_3945"/>
      <sheetName val="[SHOPLIST.xls]_SHOPLIST_xl_3946"/>
      <sheetName val="[SHOPLIST.xls]_SHOPLIST_xl_3947"/>
      <sheetName val="[SHOPLIST.xls]_SHOPLIST_xl_3948"/>
      <sheetName val="[SHOPLIST.xls]_SHOPLIST_xl_3949"/>
      <sheetName val="[SHOPLIST.xls]_SHOPLIST_xl_3950"/>
      <sheetName val="[SHOPLIST.xls]_SHOPLIST_xl_3951"/>
      <sheetName val="[SHOPLIST.xls]_SHOPLIST_xl_3952"/>
      <sheetName val="[SHOPLIST.xls]_SHOPLIST_xl_3953"/>
      <sheetName val="[SHOPLIST.xls]_SHOPLIST_xl_3954"/>
      <sheetName val="[SHOPLIST.xls]_SHOPLIST_xl_3955"/>
      <sheetName val="[SHOPLIST.xls]_SHOPLIST_xl_3956"/>
      <sheetName val="[SHOPLIST.xls]_SHOPLIST_xl_3957"/>
      <sheetName val="[SHOPLIST.xls]_SHOPLIST_xl_3958"/>
      <sheetName val="[SHOPLIST.xls]_SHOPLIST_xl_3959"/>
      <sheetName val="[SHOPLIST.xls]_SHOPLIST_xl_3960"/>
      <sheetName val="[SHOPLIST.xls]_SHOPLIST_xl_3961"/>
      <sheetName val="[SHOPLIST.xls]_SHOPLIST_xl_3962"/>
      <sheetName val="[SHOPLIST.xls]_SHOPLIST_xl_3963"/>
      <sheetName val="[SHOPLIST.xls]_SHOPLIST_xl_3964"/>
      <sheetName val="[SHOPLIST.xls]_SHOPLIST_xl_3965"/>
      <sheetName val="[SHOPLIST.xls]_SHOPLIST_xl_3966"/>
      <sheetName val="[SHOPLIST.xls]_SHOPLIST_xl_3967"/>
      <sheetName val="[SHOPLIST.xls]_SHOPLIST_xl_3968"/>
      <sheetName val="[SHOPLIST.xls]_SHOPLIST_xl_3969"/>
      <sheetName val="[SHOPLIST.xls]_SHOPLIST_xl_3970"/>
      <sheetName val="[SHOPLIST.xls]_SHOPLIST_xl_3971"/>
      <sheetName val="[SHOPLIST.xls]_SHOPLIST_xl_3972"/>
      <sheetName val="[SHOPLIST.xls]_SHOPLIST_xl_3973"/>
      <sheetName val="[SHOPLIST.xls]_SHOPLIST_xl_3974"/>
      <sheetName val="[SHOPLIST.xls]_SHOPLIST_xl_3975"/>
      <sheetName val="[SHOPLIST.xls]_SHOPLIST_xl_3976"/>
      <sheetName val="[SHOPLIST.xls]_SHOPLIST_xl_3977"/>
      <sheetName val="[SHOPLIST.xls]_SHOPLIST_xl_3978"/>
      <sheetName val="[SHOPLIST.xls]_SHOPLIST_xl_3979"/>
      <sheetName val="[SHOPLIST.xls]_SHOPLIST_xl_3980"/>
      <sheetName val="[SHOPLIST.xls]_SHOPLIST_xl_3981"/>
      <sheetName val="[SHOPLIST.xls]_SHOPLIST_xl_3982"/>
      <sheetName val="[SHOPLIST.xls]_SHOPLIST_xl_3983"/>
      <sheetName val="[SHOPLIST.xls]_SHOPLIST_xl_3984"/>
      <sheetName val="[SHOPLIST.xls]_SHOPLIST_xl_3985"/>
      <sheetName val="[SHOPLIST.xls]_SHOPLIST_xl_3986"/>
      <sheetName val="[SHOPLIST.xls]_SHOPLIST_xl_3987"/>
      <sheetName val="Variations (2)"/>
      <sheetName val="General"/>
      <sheetName val="Income_Statement2"/>
      <sheetName val="ASD_Sum_of_Parts1"/>
      <sheetName val="SUBS_SUM1"/>
      <sheetName val="tower_and_monopoles_1"/>
      <sheetName val="Field_Values1"/>
      <sheetName val="CFForecast_detail1"/>
      <sheetName val="GM_&amp;_TA1"/>
      <sheetName val="10__&amp;_11__Rate_Code_&amp;_BQ1"/>
      <sheetName val="key_dates1"/>
      <sheetName val="Basement_Budget1"/>
      <sheetName val="US_Ship_Repair_Industry_Growth"/>
      <sheetName val="Market_Overview"/>
      <sheetName val="US_Shipyard_Repair_Output"/>
      <sheetName val="Summary_Financials"/>
      <sheetName val="vendor"/>
      <sheetName val="BOQ건축"/>
      <sheetName val="FEEDER"/>
      <sheetName val="Settings"/>
      <sheetName val="Points"/>
      <sheetName val="Summary of Glands &amp; Lugs"/>
      <sheetName val="Expiration"/>
      <sheetName val="[SHOPLIST.xls]_SHOPLIST_xl_3988"/>
      <sheetName val="[SHOPLIST.xls]_SHOPLIST_xl_3989"/>
      <sheetName val="[SHOPLIST.xls]_SHOPLIST_xl_3990"/>
      <sheetName val="[SHOPLIST.xls]_SHOPLIST_xl_3991"/>
      <sheetName val="[SHOPLIST.xls]_SHOPLIST_xl_3992"/>
      <sheetName val="[SHOPLIST.xls]_SHOPLIST_xl_3993"/>
      <sheetName val="[SHOPLIST.xls]_SHOPLIST_xl_3994"/>
      <sheetName val="[SHOPLIST.xls]_SHOPLIST_xl_3995"/>
      <sheetName val="[SHOPLIST.xls]_SHOPLIST_xl_3996"/>
      <sheetName val="[SHOPLIST.xls]_SHOPLIST_xl_3997"/>
      <sheetName val="[SHOPLIST.xls]_SHOPLIST_xl_3998"/>
      <sheetName val="[SHOPLIST.xls]_SHOPLIST_xl_3999"/>
      <sheetName val="[SHOPLIST.xls]_SHOPLIST_xl_4000"/>
      <sheetName val="[SHOPLIST.xls]_SHOPLIST_xl_4001"/>
      <sheetName val="[SHOPLIST.xls]_SHOPLIST_xl_4002"/>
      <sheetName val="[SHOPLIST.xls]_SHOPLIST_xl_4003"/>
      <sheetName val="[SHOPLIST.xls]_SHOPLIST_xl_4004"/>
      <sheetName val="[SHOPLIST.xls]_SHOPLIST_xl_4005"/>
      <sheetName val="[SHOPLIST.xls]_SHOPLIST_xl_4006"/>
      <sheetName val="[SHOPLIST.xls]_SHOPLIST_xl_4007"/>
      <sheetName val="[SHOPLIST.xls]_SHOPLIST_xl_4008"/>
      <sheetName val="[SHOPLIST.xls]_SHOPLIST_xl_4009"/>
      <sheetName val="[SHOPLIST.xls]_SHOPLIST_xl_4010"/>
      <sheetName val="[SHOPLIST.xls]_SHOPLIST_xl_4011"/>
      <sheetName val="[SHOPLIST.xls]_SHOPLIST_xl_4012"/>
      <sheetName val="[SHOPLIST.xls]_SHOPLIST_xl_4013"/>
      <sheetName val="[SHOPLIST.xls]_SHOPLIST_xl_4014"/>
      <sheetName val="[SHOPLIST.xls]_SHOPLIST_xl_4015"/>
      <sheetName val="[SHOPLIST.xls]_SHOPLIST_xl_4016"/>
      <sheetName val="[SHOPLIST.xls]_SHOPLIST_xl_4017"/>
      <sheetName val="[SHOPLIST.xls]_SHOPLIST_xl_4018"/>
      <sheetName val="[SHOPLIST.xls]_SHOPLIST_xl_4019"/>
      <sheetName val="[SHOPLIST.xls]_SHOPLIST_xl_4020"/>
      <sheetName val="[SHOPLIST.xls]_SHOPLIST_xl_4021"/>
      <sheetName val="[SHOPLIST.xls]_SHOPLIST_xl_4022"/>
      <sheetName val="[SHOPLIST.xls]_SHOPLIST_xl_4023"/>
      <sheetName val="[SHOPLIST.xls]_SHOPLIST_xl_4024"/>
      <sheetName val="[SHOPLIST.xls]_SHOPLIST_xl_4025"/>
      <sheetName val="[SHOPLIST.xls]_SHOPLIST_xl_4026"/>
      <sheetName val="[SHOPLIST.xls]_SHOPLIST_xl_4027"/>
      <sheetName val="[SHOPLIST.xls]_SHOPLIST_xl_4028"/>
      <sheetName val="[SHOPLIST.xls]_SHOPLIST_xl_4029"/>
      <sheetName val="[SHOPLIST.xls]_SHOPLIST_xl_4030"/>
      <sheetName val="[SHOPLIST.xls]_SHOPLIST_xl_4031"/>
      <sheetName val="[SHOPLIST.xls]_SHOPLIST_xl_4032"/>
      <sheetName val="[SHOPLIST.xls]_SHOPLIST_xl_4033"/>
      <sheetName val="[SHOPLIST.xls]_SHOPLIST_xl_4034"/>
      <sheetName val="[SHOPLIST.xls]_SHOPLIST_xl_4035"/>
      <sheetName val="[SHOPLIST.xls]_SHOPLIST_xl_4036"/>
      <sheetName val="[SHOPLIST.xls]_SHOPLIST_xl_4037"/>
      <sheetName val="[SHOPLIST.xls]_SHOPLIST_xl_4038"/>
      <sheetName val="[SHOPLIST.xls]_SHOPLIST_xl_4039"/>
      <sheetName val="[SHOPLIST.xls]_SHOPLIST_xl_4040"/>
      <sheetName val="[SHOPLIST.xls]_SHOPLIST_xl_4041"/>
      <sheetName val="[SHOPLIST.xls]_SHOPLIST_xl_4042"/>
      <sheetName val="[SHOPLIST.xls]_SHOPLIST_xl_4043"/>
      <sheetName val="[SHOPLIST.xls]_SHOPLIST_xl_4044"/>
      <sheetName val="[SHOPLIST.xls]_SHOPLIST_xl_4045"/>
      <sheetName val="[SHOPLIST.xls]_SHOPLIST_xl_4046"/>
      <sheetName val="[SHOPLIST.xls]_SHOPLIST_xl_4047"/>
      <sheetName val="[SHOPLIST.xls]_SHOPLIST_xl_4048"/>
      <sheetName val="[SHOPLIST.xls]_SHOPLIST_xl_4049"/>
      <sheetName val="[SHOPLIST.xls]_SHOPLIST_xl_4050"/>
      <sheetName val="[SHOPLIST.xls]_SHOPLIST_xl_4051"/>
      <sheetName val="[SHOPLIST.xls]_SHOPLIST_xl_4052"/>
      <sheetName val="[SHOPLIST.xls]_SHOPLIST_xl_4053"/>
      <sheetName val="[SHOPLIST.xls]_SHOPLIST_xl_4054"/>
      <sheetName val="[SHOPLIST.xls]_SHOPLIST_xl_4055"/>
      <sheetName val="[SHOPLIST.xls]_SHOPLIST_xl_4056"/>
      <sheetName val="[SHOPLIST.xls]_SHOPLIST_xl_4057"/>
      <sheetName val="[SHOPLIST.xls]_SHOPLIST_xl_4058"/>
      <sheetName val="[SHOPLIST.xls]_SHOPLIST_xl_4059"/>
      <sheetName val="[SHOPLIST.xls]_SHOPLIST_xl_4060"/>
      <sheetName val="[SHOPLIST.xls]_SHOPLIST_xl_4061"/>
      <sheetName val="[SHOPLIST.xls]_SHOPLIST_xl_4062"/>
      <sheetName val="[SHOPLIST.xls]_SHOPLIST_xl_4063"/>
      <sheetName val="[SHOPLIST.xls]_SHOPLIST_xl_4064"/>
      <sheetName val="[SHOPLIST.xls]_SHOPLIST_xl_4065"/>
      <sheetName val="[SHOPLIST.xls]_SHOPLIST_xl_4066"/>
      <sheetName val="[SHOPLIST.xls]_SHOPLIST_xl_4067"/>
      <sheetName val="[SHOPLIST.xls]_SHOPLIST_xl_4068"/>
      <sheetName val="[SHOPLIST.xls]_SHOPLIST_xl_4069"/>
      <sheetName val="[SHOPLIST.xls]_SHOPLIST_xl_4070"/>
      <sheetName val="[SHOPLIST.xls]_SHOPLIST_xl_4071"/>
      <sheetName val="[SHOPLIST.xls]_SHOPLIST_xl_4072"/>
      <sheetName val="[SHOPLIST.xls]_SHOPLIST_xl_4073"/>
      <sheetName val="[SHOPLIST.xls]_SHOPLIST_xl_4074"/>
      <sheetName val="[SHOPLIST.xls]_SHOPLIST_xl_4075"/>
      <sheetName val="[SHOPLIST.xls]_SHOPLIST_xl_4076"/>
      <sheetName val="[SHOPLIST.xls]_SHOPLIST_xl_4077"/>
      <sheetName val="[SHOPLIST.xls]_SHOPLIST_xl_4078"/>
      <sheetName val="[SHOPLIST.xls]_SHOPLIST_xl_4079"/>
      <sheetName val="[SHOPLIST.xls]_SHOPLIST_xl_4080"/>
      <sheetName val="[SHOPLIST.xls]_SHOPLIST_xl_4081"/>
      <sheetName val="[SHOPLIST.xls]_SHOPLIST_xl_4082"/>
      <sheetName val="[SHOPLIST.xls]_SHOPLIST_xl_4083"/>
      <sheetName val="[SHOPLIST.xls]_SHOPLIST_xl_4084"/>
      <sheetName val="[SHOPLIST.xls]_SHOPLIST_xl_4085"/>
      <sheetName val="[SHOPLIST.xls]_SHOPLIST_xl_4086"/>
      <sheetName val="[SHOPLIST.xls]_SHOPLIST_xl_4087"/>
      <sheetName val="[SHOPLIST.xls]_SHOPLIST_xl_4088"/>
      <sheetName val="[SHOPLIST.xls]_SHOPLIST_xl_4089"/>
      <sheetName val="[SHOPLIST.xls]_SHOPLIST_xl_4090"/>
      <sheetName val="[SHOPLIST.xls]_SHOPLIST_xl_4091"/>
      <sheetName val="[SHOPLIST.xls]_SHOPLIST_xl_4092"/>
      <sheetName val="[SHOPLIST.xls]_SHOPLIST_xl_4093"/>
      <sheetName val="[SHOPLIST.xls]_SHOPLIST_xl_4094"/>
      <sheetName val="[SHOPLIST.xls]_SHOPLIST_xl_4095"/>
      <sheetName val="[SHOPLIST.xls]_SHOPLIST_xl_4096"/>
      <sheetName val="[SHOPLIST.xls]_SHOPLIST_xl_4097"/>
      <sheetName val="[SHOPLIST.xls]_SHOPLIST_xl_4098"/>
      <sheetName val="[SHOPLIST.xls]_SHOPLIST_xl_4099"/>
      <sheetName val="[SHOPLIST.xls]_SHOPLIST_xl_4100"/>
      <sheetName val="[SHOPLIST.xls]_SHOPLIST_xl_4101"/>
      <sheetName val="[SHOPLIST.xls]_SHOPLIST_xl_4102"/>
      <sheetName val="[SHOPLIST.xls]_SHOPLIST_xl_4103"/>
      <sheetName val="[SHOPLIST.xls]_SHOPLIST_xl_4104"/>
      <sheetName val="[SHOPLIST.xls]_SHOPLIST_xl_4105"/>
      <sheetName val="[SHOPLIST.xls]_SHOPLIST_xl_4106"/>
      <sheetName val="[SHOPLIST.xls]_SHOPLIST_xl_4107"/>
      <sheetName val="[SHOPLIST.xls]_SHOPLIST_xl_4108"/>
      <sheetName val="[SHOPLIST.xls]_SHOPLIST_xl_4109"/>
      <sheetName val="[SHOPLIST.xls]_SHOPLIST_xl_4110"/>
      <sheetName val="[SHOPLIST.xls]_SHOPLIST_xl_4111"/>
      <sheetName val="[SHOPLIST.xls]_SHOPLIST_xl_4112"/>
      <sheetName val="[SHOPLIST.xls]_SHOPLIST_xl_4113"/>
      <sheetName val="[SHOPLIST.xls]_SHOPLIST_xl_4114"/>
      <sheetName val="[SHOPLIST.xls]_SHOPLIST_xl_4115"/>
      <sheetName val="[SHOPLIST.xls]_SHOPLIST_xl_4116"/>
      <sheetName val="[SHOPLIST.xls]_SHOPLIST_xl_4117"/>
      <sheetName val="[SHOPLIST.xls]_SHOPLIST_xl_4118"/>
      <sheetName val="[SHOPLIST.xls]_SHOPLIST_xl_4119"/>
      <sheetName val="[SHOPLIST.xls]_SHOPLIST_xl_4120"/>
      <sheetName val="[SHOPLIST.xls]_SHOPLIST_xl_4121"/>
      <sheetName val="[SHOPLIST.xls]_SHOPLIST_xl_4122"/>
      <sheetName val="[SHOPLIST.xls]_SHOPLIST_xl_4123"/>
      <sheetName val="[SHOPLIST.xls]_SHOPLIST_xl_4124"/>
      <sheetName val="[SHOPLIST.xls]_SHOPLIST_xl_4125"/>
      <sheetName val="[SHOPLIST.xls]_SHOPLIST_xl_4126"/>
      <sheetName val="[SHOPLIST.xls]_SHOPLIST_xl_4127"/>
      <sheetName val="[SHOPLIST.xls]_SHOPLIST_xl_4128"/>
      <sheetName val="[SHOPLIST.xls]_SHOPLIST_xl_4129"/>
      <sheetName val="[SHOPLIST.xls]_SHOPLIST_xl_4130"/>
      <sheetName val="[SHOPLIST.xls]_SHOPLIST_xl_4131"/>
      <sheetName val="[SHOPLIST.xls]_SHOPLIST_xl_4132"/>
      <sheetName val="[SHOPLIST.xls]_SHOPLIST_xl_4133"/>
      <sheetName val="[SHOPLIST.xls]_SHOPLIST_xl_4134"/>
      <sheetName val="[SHOPLIST.xls]_SHOPLIST_xl_4135"/>
      <sheetName val="[SHOPLIST.xls]_SHOPLIST_xl_4136"/>
      <sheetName val="[SHOPLIST.xls]_SHOPLIST_xl_4137"/>
      <sheetName val="[SHOPLIST.xls]_SHOPLIST_xl_4138"/>
      <sheetName val="[SHOPLIST.xls]_SHOPLIST_xl_4139"/>
      <sheetName val="[SHOPLIST.xls]_SHOPLIST_xl_4140"/>
      <sheetName val="[SHOPLIST.xls]_SHOPLIST_xl_4141"/>
      <sheetName val="[SHOPLIST.xls]_SHOPLIST_xl_4142"/>
      <sheetName val="[SHOPLIST.xls]_SHOPLIST_xl_4143"/>
      <sheetName val="[SHOPLIST.xls]_SHOPLIST_xl_4144"/>
      <sheetName val="[SHOPLIST.xls]_SHOPLIST_xl_4145"/>
      <sheetName val="[SHOPLIST.xls]_SHOPLIST_xl_4146"/>
      <sheetName val="[SHOPLIST.xls]_SHOPLIST_xl_4147"/>
      <sheetName val="[SHOPLIST.xls]_SHOPLIST_xl_4148"/>
      <sheetName val="[SHOPLIST.xls]_SHOPLIST_xl_4149"/>
      <sheetName val="[SHOPLIST.xls]_SHOPLIST_xl_4150"/>
      <sheetName val="[SHOPLIST.xls]_SHOPLIST_xl_4151"/>
      <sheetName val="[SHOPLIST.xls]_SHOPLIST_xl_4152"/>
      <sheetName val="[SHOPLIST.xls]_SHOPLIST_xl_4153"/>
      <sheetName val="[SHOPLIST.xls]_SHOPLIST_xl_4154"/>
      <sheetName val="[SHOPLIST.xls]_SHOPLIST_xl_4155"/>
      <sheetName val="[SHOPLIST.xls]_SHOPLIST_xl_4156"/>
      <sheetName val="[SHOPLIST.xls]_SHOPLIST_xl_4157"/>
      <sheetName val="[SHOPLIST.xls]_SHOPLIST_xl_4158"/>
      <sheetName val="[SHOPLIST.xls]_SHOPLIST_xl_4159"/>
      <sheetName val="[SHOPLIST.xls]_SHOPLIST_xl_4160"/>
      <sheetName val="[SHOPLIST.xls]_SHOPLIST_xl_4161"/>
      <sheetName val="[SHOPLIST.xls]_SHOPLIST_xl_4162"/>
      <sheetName val="[SHOPLIST.xls]_SHOPLIST_xl_4163"/>
      <sheetName val="[SHOPLIST.xls]_SHOPLIST_xl_4164"/>
      <sheetName val="[SHOPLIST.xls]_SHOPLIST_xl_4165"/>
      <sheetName val="[SHOPLIST.xls]_SHOPLIST_xl_4166"/>
      <sheetName val="[SHOPLIST.xls]_SHOPLIST_xl_4167"/>
      <sheetName val="[SHOPLIST.xls]_SHOPLIST_xl_4168"/>
      <sheetName val="[SHOPLIST.xls]_SHOPLIST_xl_4169"/>
      <sheetName val="[SHOPLIST.xls]_SHOPLIST_xl_4170"/>
      <sheetName val="[SHOPLIST.xls]_SHOPLIST_xl_4171"/>
      <sheetName val="[SHOPLIST.xls]_SHOPLIST_xl_4172"/>
      <sheetName val="[SHOPLIST.xls]_SHOPLIST_xl_4173"/>
      <sheetName val="[SHOPLIST.xls]_SHOPLIST_xl_4174"/>
      <sheetName val="[SHOPLIST.xls]_SHOPLIST_xl_4175"/>
      <sheetName val="[SHOPLIST.xls]_SHOPLIST_xl_4176"/>
      <sheetName val="[SHOPLIST.xls]_SHOPLIST_xl_4177"/>
      <sheetName val="[SHOPLIST.xls]_SHOPLIST_xl_4178"/>
      <sheetName val="[SHOPLIST.xls]_SHOPLIST_xl_4179"/>
      <sheetName val="[SHOPLIST.xls]_SHOPLIST_xl_4180"/>
      <sheetName val="[SHOPLIST.xls]_SHOPLIST_xl_4181"/>
      <sheetName val="[SHOPLIST.xls]_SHOPLIST_xl_4182"/>
      <sheetName val="[SHOPLIST.xls]_SHOPLIST_xl_4183"/>
      <sheetName val="[SHOPLIST.xls]_SHOPLIST_xl_4184"/>
      <sheetName val="[SHOPLIST.xls]_SHOPLIST_xl_4185"/>
      <sheetName val="[SHOPLIST.xls]_SHOPLIST_xl_4186"/>
      <sheetName val="[SHOPLIST.xls]_SHOPLIST_xl_4187"/>
      <sheetName val="[SHOPLIST.xls]_SHOPLIST_xl_4188"/>
      <sheetName val="[SHOPLIST.xls]_SHOPLIST_xl_4189"/>
      <sheetName val="[SHOPLIST.xls]_SHOPLIST_xl_4190"/>
      <sheetName val="[SHOPLIST.xls]_SHOPLIST_xl_4191"/>
      <sheetName val="[SHOPLIST.xls]_SHOPLIST_xl_4192"/>
      <sheetName val="[SHOPLIST.xls]_SHOPLIST_xl_4193"/>
      <sheetName val="[SHOPLIST.xls]_SHOPLIST_xl_4194"/>
      <sheetName val="[SHOPLIST.xls]_SHOPLIST_xl_4195"/>
      <sheetName val="[SHOPLIST.xls]_SHOPLIST_xl_4196"/>
      <sheetName val="[SHOPLIST.xls]_SHOPLIST_xl_4197"/>
      <sheetName val="[SHOPLIST.xls]_SHOPLIST_xl_4198"/>
      <sheetName val="[SHOPLIST.xls]_SHOPLIST_xl_4199"/>
      <sheetName val="[SHOPLIST.xls]_SHOPLIST_xl_4200"/>
      <sheetName val="[SHOPLIST.xls]_SHOPLIST_xl_4201"/>
      <sheetName val="[SHOPLIST.xls]_SHOPLIST_xl_4202"/>
      <sheetName val="[SHOPLIST.xls]_SHOPLIST_xl_4203"/>
      <sheetName val="[SHOPLIST.xls]_SHOPLIST_xl_4204"/>
      <sheetName val="[SHOPLIST.xls]_SHOPLIST_xl_4205"/>
      <sheetName val="[SHOPLIST.xls]_SHOPLIST_xl_4206"/>
      <sheetName val="[SHOPLIST.xls]_SHOPLIST_xl_4207"/>
      <sheetName val="[SHOPLIST.xls]_SHOPLIST_xl_4208"/>
      <sheetName val="[SHOPLIST.xls]_SHOPLIST_xl_4209"/>
      <sheetName val="[SHOPLIST.xls]_SHOPLIST_xl_4210"/>
      <sheetName val="[SHOPLIST.xls]_SHOPLIST_xl_4211"/>
      <sheetName val="[SHOPLIST.xls]_SHOPLIST_xl_4212"/>
      <sheetName val="[SHOPLIST.xls]_SHOPLIST_xl_4213"/>
      <sheetName val="[SHOPLIST.xls]_SHOPLIST_xl_4214"/>
      <sheetName val="[SHOPLIST.xls]_SHOPLIST_xl_4215"/>
      <sheetName val="[SHOPLIST.xls]_SHOPLIST_xl_4216"/>
      <sheetName val="[SHOPLIST.xls]_SHOPLIST_xl_4217"/>
      <sheetName val="[SHOPLIST.xls]_SHOPLIST_xl_4218"/>
      <sheetName val="[SHOPLIST.xls]_SHOPLIST_xl_4219"/>
      <sheetName val="[SHOPLIST.xls]_SHOPLIST_xl_4220"/>
      <sheetName val="[SHOPLIST.xls]_SHOPLIST_xl_4221"/>
      <sheetName val="[SHOPLIST.xls]_SHOPLIST_xl_4222"/>
      <sheetName val="[SHOPLIST.xls]_SHOPLIST_xl_4223"/>
      <sheetName val="[SHOPLIST.xls]_SHOPLIST_xl_4224"/>
      <sheetName val="[SHOPLIST.xls]_SHOPLIST_xl_4225"/>
      <sheetName val="[SHOPLIST.xls]_SHOPLIST_xl_4226"/>
      <sheetName val="[SHOPLIST.xls]_SHOPLIST_xl_4227"/>
      <sheetName val="[SHOPLIST.xls]_SHOPLIST_xl_4228"/>
      <sheetName val="[SHOPLIST.xls]_SHOPLIST_xl_4229"/>
      <sheetName val="[SHOPLIST.xls]_SHOPLIST_xl_4230"/>
      <sheetName val="[SHOPLIST.xls]_SHOPLIST_xl_4231"/>
      <sheetName val="[SHOPLIST.xls]_SHOPLIST_xl_4232"/>
      <sheetName val="[SHOPLIST.xls]_SHOPLIST_xl_4233"/>
      <sheetName val="[SHOPLIST.xls]_SHOPLIST_xl_4234"/>
      <sheetName val="[SHOPLIST.xls]_SHOPLIST_xl_4235"/>
      <sheetName val="[SHOPLIST.xls]_SHOPLIST_xl_4236"/>
      <sheetName val="[SHOPLIST.xls]_SHOPLIST_xl_4237"/>
      <sheetName val="[SHOPLIST.xls]_SHOPLIST_xl_4238"/>
      <sheetName val="[SHOPLIST.xls]_SHOPLIST_xl_4239"/>
      <sheetName val="[SHOPLIST.xls]_SHOPLIST_xl_4240"/>
      <sheetName val="[SHOPLIST.xls]_SHOPLIST_xl_4241"/>
      <sheetName val="[SHOPLIST.xls]_SHOPLIST_xl_4242"/>
      <sheetName val="[SHOPLIST.xls]_SHOPLIST_xl_4243"/>
      <sheetName val="[SHOPLIST.xls]_SHOPLIST_xl_4244"/>
      <sheetName val="[SHOPLIST.xls]_SHOPLIST_xl_4245"/>
      <sheetName val="[SHOPLIST.xls]_SHOPLIST_xl_4246"/>
      <sheetName val="[SHOPLIST.xls]_SHOPLIST_xl_4247"/>
      <sheetName val="[SHOPLIST.xls]_SHOPLIST_xl_4248"/>
      <sheetName val="[SHOPLIST.xls]_SHOPLIST_xl_4249"/>
      <sheetName val="[SHOPLIST.xls]_SHOPLIST_xl_4250"/>
      <sheetName val="[SHOPLIST.xls]_SHOPLIST_xl_4251"/>
      <sheetName val="[SHOPLIST.xls]_SHOPLIST_xl_4252"/>
      <sheetName val="[SHOPLIST.xls]_SHOPLIST_xl_4253"/>
      <sheetName val="[SHOPLIST.xls]_SHOPLIST_xl_4254"/>
      <sheetName val="[SHOPLIST.xls]_SHOPLIST_xl_4255"/>
      <sheetName val="[SHOPLIST.xls]_SHOPLIST_xl_4256"/>
      <sheetName val="[SHOPLIST.xls]_SHOPLIST_xl_4257"/>
      <sheetName val="[SHOPLIST.xls]_SHOPLIST_xl_4258"/>
      <sheetName val="[SHOPLIST.xls]_SHOPLIST_xl_4259"/>
      <sheetName val="[SHOPLIST.xls]_SHOPLIST_xl_4260"/>
      <sheetName val="[SHOPLIST.xls]_SHOPLIST_xl_4261"/>
      <sheetName val="[SHOPLIST.xls]_SHOPLIST_xl_4262"/>
      <sheetName val="[SHOPLIST.xls]_SHOPLIST_xl_4263"/>
      <sheetName val="[SHOPLIST.xls]_SHOPLIST_xl_4264"/>
      <sheetName val="[SHOPLIST.xls]_SHOPLIST_xl_4265"/>
      <sheetName val="[SHOPLIST.xls]_SHOPLIST_xl_4266"/>
      <sheetName val="[SHOPLIST.xls]_SHOPLIST_xl_4267"/>
      <sheetName val="[SHOPLIST.xls]_SHOPLIST_xl_4268"/>
      <sheetName val="[SHOPLIST.xls]_SHOPLIST_xl_4269"/>
      <sheetName val="[SHOPLIST.xls]_SHOPLIST_xl_4270"/>
      <sheetName val="[SHOPLIST.xls]_SHOPLIST_xl_4271"/>
      <sheetName val="[SHOPLIST.xls]_SHOPLIST_xl_4272"/>
      <sheetName val="[SHOPLIST.xls]_SHOPLIST_xl_4273"/>
      <sheetName val="[SHOPLIST.xls]_SHOPLIST_xl_4274"/>
      <sheetName val="[SHOPLIST.xls]_SHOPLIST_xl_4275"/>
      <sheetName val="[SHOPLIST.xls]_SHOPLIST_xl_4276"/>
      <sheetName val="[SHOPLIST.xls]_SHOPLIST_xl_4277"/>
      <sheetName val="[SHOPLIST.xls]_SHOPLIST_xl_4278"/>
      <sheetName val="[SHOPLIST.xls]_SHOPLIST_xl_4279"/>
      <sheetName val="[SHOPLIST.xls]_SHOPLIST_xl_4280"/>
      <sheetName val="[SHOPLIST.xls]_SHOPLIST_xl_4281"/>
      <sheetName val="[SHOPLIST.xls]_SHOPLIST_xl_4282"/>
      <sheetName val="[SHOPLIST.xls]_SHOPLIST_xl_4283"/>
      <sheetName val="[SHOPLIST.xls]_SHOPLIST_xl_4284"/>
      <sheetName val="[SHOPLIST.xls]_SHOPLIST_xl_4285"/>
      <sheetName val="[SHOPLIST.xls]_SHOPLIST_xl_4286"/>
      <sheetName val="[SHOPLIST.xls]_SHOPLIST_xl_4287"/>
      <sheetName val="[SHOPLIST.xls]_SHOPLIST_xl_4288"/>
      <sheetName val="[SHOPLIST.xls]_SHOPLIST_xl_4289"/>
      <sheetName val="[SHOPLIST.xls]_SHOPLIST_xl_4290"/>
      <sheetName val="[SHOPLIST.xls]_SHOPLIST_xl_4291"/>
      <sheetName val="[SHOPLIST.xls]_SHOPLIST_xl_4292"/>
      <sheetName val="[SHOPLIST.xls]_SHOPLIST_xl_4293"/>
      <sheetName val="[SHOPLIST.xls]_SHOPLIST_xl_4294"/>
      <sheetName val="[SHOPLIST.xls]_SHOPLIST_xl_4295"/>
      <sheetName val="[SHOPLIST.xls]_SHOPLIST_xl_4296"/>
      <sheetName val="[SHOPLIST.xls]_SHOPLIST_xl_4297"/>
      <sheetName val="[SHOPLIST.xls]_SHOPLIST_xl_4298"/>
      <sheetName val="[SHOPLIST.xls]_SHOPLIST_xl_4299"/>
      <sheetName val="[SHOPLIST.xls]_SHOPLIST_xl_4300"/>
      <sheetName val="[SHOPLIST.xls]_SHOPLIST_xl_4301"/>
      <sheetName val="[SHOPLIST.xls]_SHOPLIST_xl_4302"/>
      <sheetName val="[SHOPLIST.xls]_SHOPLIST_xl_4303"/>
      <sheetName val="[SHOPLIST.xls]_SHOPLIST_xl_4304"/>
      <sheetName val="[SHOPLIST.xls]_SHOPLIST_xl_4305"/>
      <sheetName val="[SHOPLIST.xls]_SHOPLIST_xl_4306"/>
      <sheetName val="[SHOPLIST.xls]_SHOPLIST_xl_4307"/>
      <sheetName val="[SHOPLIST.xls]_SHOPLIST_xl_4308"/>
      <sheetName val="[SHOPLIST.xls]_SHOPLIST_xl_4309"/>
      <sheetName val="[SHOPLIST.xls]_SHOPLIST_xl_4310"/>
      <sheetName val="[SHOPLIST.xls]_SHOPLIST_xl_4311"/>
      <sheetName val="[SHOPLIST.xls]_SHOPLIST_xl_4312"/>
      <sheetName val="[SHOPLIST.xls]_SHOPLIST_xl_4313"/>
      <sheetName val="[SHOPLIST.xls]_SHOPLIST_xl_4314"/>
      <sheetName val="[SHOPLIST.xls]_SHOPLIST_xl_4315"/>
      <sheetName val="[SHOPLIST.xls]_SHOPLIST_xl_4316"/>
      <sheetName val="[SHOPLIST.xls]_SHOPLIST_xl_4317"/>
      <sheetName val="[SHOPLIST.xls]_SHOPLIST_xl_4318"/>
      <sheetName val="[SHOPLIST.xls]_SHOPLIST_xl_4319"/>
      <sheetName val="[SHOPLIST.xls]_SHOPLIST_xl_4320"/>
      <sheetName val="[SHOPLIST.xls]_SHOPLIST_xl_4321"/>
      <sheetName val="[SHOPLIST.xls]_SHOPLIST_xl_4322"/>
      <sheetName val="[SHOPLIST.xls]_SHOPLIST_xl_4323"/>
      <sheetName val="[SHOPLIST.xls]_SHOPLIST_xl_4324"/>
      <sheetName val="[SHOPLIST.xls]_SHOPLIST_xl_4325"/>
      <sheetName val="[SHOPLIST.xls]_SHOPLIST_xl_4326"/>
      <sheetName val="[SHOPLIST.xls]_SHOPLIST_xl_4327"/>
      <sheetName val="[SHOPLIST.xls]_SHOPLIST_xl_4328"/>
      <sheetName val="[SHOPLIST.xls]_SHOPLIST_xl_4329"/>
      <sheetName val="[SHOPLIST.xls]_SHOPLIST_xl_4330"/>
      <sheetName val="[SHOPLIST.xls]_SHOPLIST_xl_4331"/>
      <sheetName val="[SHOPLIST.xls]_SHOPLIST_xl_4332"/>
      <sheetName val="[SHOPLIST.xls]_SHOPLIST_xl_4333"/>
      <sheetName val="[SHOPLIST.xls]_SHOPLIST_xl_4334"/>
      <sheetName val="[SHOPLIST.xls]_SHOPLIST_xl_4335"/>
      <sheetName val="[SHOPLIST.xls]_SHOPLIST_xl_4336"/>
      <sheetName val="[SHOPLIST.xls]_SHOPLIST_xl_4337"/>
      <sheetName val="[SHOPLIST.xls]_SHOPLIST_xl_4338"/>
      <sheetName val="[SHOPLIST.xls]_SHOPLIST_xl_4339"/>
      <sheetName val="[SHOPLIST.xls]_SHOPLIST_xl_4340"/>
      <sheetName val="[SHOPLIST.xls]_SHOPLIST_xl_4341"/>
      <sheetName val="[SHOPLIST.xls]_SHOPLIST_xl_4342"/>
      <sheetName val="[SHOPLIST.xls]_SHOPLIST_xl_4343"/>
      <sheetName val="[SHOPLIST.xls]_SHOPLIST_xl_4344"/>
      <sheetName val="[SHOPLIST.xls]_SHOPLIST_xl_4345"/>
      <sheetName val="[SHOPLIST.xls]_SHOPLIST_xl_4346"/>
      <sheetName val="[SHOPLIST.xls]_SHOPLIST_xl_4347"/>
      <sheetName val="[SHOPLIST.xls]_SHOPLIST_xl_4348"/>
      <sheetName val="[SHOPLIST.xls]_SHOPLIST_xl_4349"/>
      <sheetName val="[SHOPLIST.xls]_SHOPLIST_xl_4350"/>
      <sheetName val="[SHOPLIST.xls]_SHOPLIST_xl_4351"/>
      <sheetName val="[SHOPLIST.xls]_SHOPLIST_xl_4352"/>
      <sheetName val="[SHOPLIST.xls]_SHOPLIST_xl_4353"/>
      <sheetName val="[SHOPLIST.xls]_SHOPLIST_xl_4354"/>
      <sheetName val="[SHOPLIST.xls]_SHOPLIST_xl_4355"/>
      <sheetName val="[SHOPLIST.xls]_SHOPLIST_xl_4356"/>
      <sheetName val="[SHOPLIST.xls]_SHOPLIST_xl_4357"/>
      <sheetName val="[SHOPLIST.xls]_SHOPLIST_xl_4358"/>
      <sheetName val="[SHOPLIST.xls]_SHOPLIST_xl_4359"/>
      <sheetName val="[SHOPLIST.xls]_SHOPLIST_xl_4360"/>
      <sheetName val="[SHOPLIST.xls]_SHOPLIST_xl_4361"/>
      <sheetName val="[SHOPLIST.xls]_SHOPLIST_xl_4362"/>
      <sheetName val="[SHOPLIST.xls]_SHOPLIST_xl_4363"/>
      <sheetName val="[SHOPLIST.xls]_SHOPLIST_xl_4364"/>
      <sheetName val="[SHOPLIST.xls]_SHOPLIST_xl_4365"/>
      <sheetName val="[SHOPLIST.xls]_SHOPLIST_xl_4366"/>
      <sheetName val="[SHOPLIST.xls]_SHOPLIST_xl_4367"/>
      <sheetName val="[SHOPLIST.xls]_SHOPLIST_xl_4368"/>
      <sheetName val="[SHOPLIST.xls]_SHOPLIST_xl_4369"/>
      <sheetName val="[SHOPLIST.xls]_SHOPLIST_xl_4370"/>
      <sheetName val="[SHOPLIST.xls]_SHOPLIST_xl_4371"/>
      <sheetName val="[SHOPLIST.xls]_SHOPLIST_xl_4372"/>
      <sheetName val="[SHOPLIST.xls]_SHOPLIST_xl_4373"/>
      <sheetName val="[SHOPLIST.xls]_SHOPLIST_xl_4374"/>
      <sheetName val="[SHOPLIST.xls]_SHOPLIST_xl_4375"/>
      <sheetName val="[SHOPLIST.xls]_SHOPLIST_xl_4376"/>
      <sheetName val="[SHOPLIST.xls]_SHOPLIST_xl_4377"/>
      <sheetName val="[SHOPLIST.xls]_SHOPLIST_xl_4378"/>
      <sheetName val="[SHOPLIST.xls]_SHOPLIST_xl_4379"/>
      <sheetName val="[SHOPLIST.xls]_SHOPLIST_xl_4380"/>
      <sheetName val="[SHOPLIST.xls]_SHOPLIST_xl_4381"/>
      <sheetName val="[SHOPLIST.xls]_SHOPLIST_xl_4382"/>
      <sheetName val="[SHOPLIST.xls]_SHOPLIST_xl_4383"/>
      <sheetName val="[SHOPLIST.xls]_SHOPLIST_xl_4384"/>
      <sheetName val="[SHOPLIST.xls]_SHOPLIST_xl_4385"/>
      <sheetName val="[SHOPLIST.xls]_SHOPLIST_xl_4386"/>
      <sheetName val="[SHOPLIST.xls]_SHOPLIST_xl_4387"/>
      <sheetName val="[SHOPLIST.xls]_SHOPLIST_xl_4388"/>
      <sheetName val="[SHOPLIST.xls]_SHOPLIST_xl_4389"/>
      <sheetName val="[SHOPLIST.xls]_SHOPLIST_xl_4390"/>
      <sheetName val="[SHOPLIST.xls]_SHOPLIST_xl_4391"/>
      <sheetName val="[SHOPLIST.xls]_SHOPLIST_xl_4392"/>
      <sheetName val="[SHOPLIST.xls]_SHOPLIST_xl_4393"/>
      <sheetName val="[SHOPLIST.xls]_SHOPLIST_xl_4394"/>
      <sheetName val="[SHOPLIST.xls]_SHOPLIST_xl_4395"/>
      <sheetName val="[SHOPLIST.xls]_SHOPLIST_xl_4396"/>
      <sheetName val="[SHOPLIST.xls]_SHOPLIST_xl_4397"/>
      <sheetName val="[SHOPLIST.xls]_SHOPLIST_xl_4398"/>
      <sheetName val="[SHOPLIST.xls]_SHOPLIST_xl_4399"/>
      <sheetName val="[SHOPLIST.xls]_SHOPLIST_xl_4400"/>
      <sheetName val="[SHOPLIST.xls]_SHOPLIST_xl_4401"/>
      <sheetName val="[SHOPLIST.xls]_SHOPLIST_xl_4402"/>
      <sheetName val="[SHOPLIST.xls]_SHOPLIST_xl_4403"/>
      <sheetName val="[SHOPLIST.xls]_SHOPLIST_xl_4404"/>
      <sheetName val="[SHOPLIST.xls]_SHOPLIST_xl_4405"/>
      <sheetName val="[SHOPLIST.xls]_SHOPLIST_xl_4406"/>
      <sheetName val="[SHOPLIST.xls]_SHOPLIST_xl_4407"/>
      <sheetName val="[SHOPLIST.xls]_SHOPLIST_xl_4408"/>
      <sheetName val="[SHOPLIST.xls]_SHOPLIST_xl_4409"/>
      <sheetName val="[SHOPLIST.xls]_SHOPLIST_xl_4410"/>
      <sheetName val="[SHOPLIST.xls]_SHOPLIST_xl_4411"/>
      <sheetName val="[SHOPLIST.xls]_SHOPLIST_xl_4412"/>
      <sheetName val="[SHOPLIST.xls]_SHOPLIST_xl_4413"/>
      <sheetName val="[SHOPLIST.xls]_SHOPLIST_xl_4414"/>
      <sheetName val="[SHOPLIST.xls]_SHOPLIST_xl_4415"/>
      <sheetName val="[SHOPLIST.xls]_SHOPLIST_xl_4416"/>
      <sheetName val="[SHOPLIST.xls]_SHOPLIST_xl_4417"/>
      <sheetName val="[SHOPLIST.xls]_SHOPLIST_xl_4418"/>
      <sheetName val="[SHOPLIST.xls]_SHOPLIST_xl_4419"/>
      <sheetName val="[SHOPLIST.xls]_SHOPLIST_xl_4420"/>
      <sheetName val="[SHOPLIST.xls]_SHOPLIST_xl_4421"/>
      <sheetName val="[SHOPLIST.xls]_SHOPLIST_xl_4422"/>
      <sheetName val="[SHOPLIST.xls]_SHOPLIST_xl_4423"/>
      <sheetName val="[SHOPLIST.xls]_SHOPLIST_xl_4424"/>
      <sheetName val="[SHOPLIST.xls]_SHOPLIST_xl_4425"/>
      <sheetName val="[SHOPLIST.xls]_SHOPLIST_xl_4426"/>
      <sheetName val="[SHOPLIST.xls]_SHOPLIST_xl_4427"/>
      <sheetName val="[SHOPLIST.xls]_SHOPLIST_xl_4428"/>
      <sheetName val="[SHOPLIST.xls]_SHOPLIST_xl_4429"/>
      <sheetName val="[SHOPLIST.xls]_SHOPLIST_xl_4430"/>
      <sheetName val="[SHOPLIST.xls]_SHOPLIST_xl_4431"/>
      <sheetName val="[SHOPLIST.xls]_SHOPLIST_xl_4432"/>
      <sheetName val="[SHOPLIST.xls]_SHOPLIST_xl_4433"/>
      <sheetName val="[SHOPLIST.xls]_SHOPLIST_xl_4434"/>
      <sheetName val="[SHOPLIST.xls]_SHOPLIST_xl_4435"/>
      <sheetName val="[SHOPLIST.xls]_SHOPLIST_xl_4436"/>
      <sheetName val="[SHOPLIST.xls]_SHOPLIST_xl_4437"/>
      <sheetName val="[SHOPLIST.xls]_SHOPLIST_xl_4438"/>
      <sheetName val="[SHOPLIST.xls]_SHOPLIST_xl_4439"/>
      <sheetName val="[SHOPLIST.xls]_SHOPLIST_xl_4440"/>
      <sheetName val="[SHOPLIST.xls]_SHOPLIST_xl_4441"/>
      <sheetName val="[SHOPLIST.xls]_SHOPLIST_xl_4442"/>
      <sheetName val="[SHOPLIST.xls]_SHOPLIST_xl_4443"/>
      <sheetName val="[SHOPLIST.xls]_SHOPLIST_xl_4444"/>
      <sheetName val="[SHOPLIST.xls]_SHOPLIST_xl_4445"/>
      <sheetName val="[SHOPLIST.xls]_SHOPLIST_xl_4446"/>
      <sheetName val="[SHOPLIST.xls]_SHOPLIST_xl_4447"/>
      <sheetName val="[SHOPLIST.xls]_SHOPLIST_xl_4448"/>
      <sheetName val="[SHOPLIST.xls]_SHOPLIST_xl_4449"/>
      <sheetName val="[SHOPLIST.xls]_SHOPLIST_xl_4450"/>
      <sheetName val="[SHOPLIST.xls]_SHOPLIST_xl_4451"/>
      <sheetName val="[SHOPLIST.xls]_SHOPLIST_xl_4452"/>
      <sheetName val="[SHOPLIST.xls]_SHOPLIST_xl_4453"/>
      <sheetName val="[SHOPLIST.xls]_SHOPLIST_xl_4454"/>
      <sheetName val="[SHOPLIST.xls]_SHOPLIST_xl_4455"/>
      <sheetName val="[SHOPLIST.xls]_SHOPLIST_xl_4456"/>
      <sheetName val="[SHOPLIST.xls]_SHOPLIST_xl_4457"/>
      <sheetName val="[SHOPLIST.xls]_SHOPLIST_xl_4458"/>
      <sheetName val="[SHOPLIST.xls]_SHOPLIST_xl_4459"/>
      <sheetName val="[SHOPLIST.xls]_SHOPLIST_xl_4460"/>
      <sheetName val="[SHOPLIST.xls]_SHOPLIST_xl_4461"/>
      <sheetName val="[SHOPLIST.xls]_SHOPLIST_xl_4462"/>
      <sheetName val="[SHOPLIST.xls]_SHOPLIST_xl_4463"/>
      <sheetName val="[SHOPLIST.xls]_SHOPLIST_xl_4464"/>
      <sheetName val="[SHOPLIST.xls]_SHOPLIST_xl_4465"/>
      <sheetName val="[SHOPLIST.xls]_SHOPLIST_xl_4466"/>
      <sheetName val="[SHOPLIST.xls]_SHOPLIST_xl_4467"/>
      <sheetName val="[SHOPLIST.xls]_SHOPLIST_xl_4468"/>
      <sheetName val="[SHOPLIST.xls]_SHOPLIST_xl_4469"/>
      <sheetName val="[SHOPLIST.xls]_SHOPLIST_xl_4470"/>
      <sheetName val="[SHOPLIST.xls]_SHOPLIST_xl_4471"/>
      <sheetName val="[SHOPLIST.xls]_SHOPLIST_xl_4472"/>
      <sheetName val="[SHOPLIST.xls]_SHOPLIST_xl_4473"/>
      <sheetName val="[SHOPLIST.xls]_SHOPLIST_xl_4474"/>
      <sheetName val="[SHOPLIST.xls]_SHOPLIST_xl_4475"/>
      <sheetName val="[SHOPLIST.xls]_SHOPLIST_xl_4476"/>
      <sheetName val="[SHOPLIST.xls]_SHOPLIST_xl_4477"/>
      <sheetName val="[SHOPLIST.xls]_SHOPLIST_xl_4478"/>
      <sheetName val="[SHOPLIST.xls]_SHOPLIST_xl_4479"/>
      <sheetName val="[SHOPLIST.xls]_SHOPLIST_xl_4480"/>
      <sheetName val="[SHOPLIST.xls]_SHOPLIST_xl_4481"/>
      <sheetName val="[SHOPLIST.xls]_SHOPLIST_xl_4482"/>
      <sheetName val="[SHOPLIST.xls]_SHOPLIST_xl_4483"/>
      <sheetName val="[SHOPLIST.xls]_SHOPLIST_xl_4484"/>
      <sheetName val="[SHOPLIST.xls]_SHOPLIST_xl_4485"/>
      <sheetName val="[SHOPLIST.xls]_SHOPLIST_xl_4486"/>
      <sheetName val="[SHOPLIST.xls]_SHOPLIST_xl_4487"/>
      <sheetName val="[SHOPLIST.xls]_SHOPLIST_xl_4488"/>
      <sheetName val="[SHOPLIST.xls]_SHOPLIST_xl_4489"/>
      <sheetName val="[SHOPLIST.xls]_SHOPLIST_xl_4490"/>
      <sheetName val="[SHOPLIST.xls]_SHOPLIST_xl_4491"/>
      <sheetName val="[SHOPLIST.xls]_SHOPLIST_xl_4492"/>
      <sheetName val="[SHOPLIST.xls]_SHOPLIST_xl_4493"/>
      <sheetName val="[SHOPLIST.xls]_SHOPLIST_xl_4494"/>
      <sheetName val="[SHOPLIST.xls]_SHOPLIST_xl_4495"/>
      <sheetName val="[SHOPLIST.xls]_SHOPLIST_xl_4496"/>
      <sheetName val="[SHOPLIST.xls]_SHOPLIST_xl_4497"/>
      <sheetName val="[SHOPLIST.xls]_SHOPLIST_xl_4498"/>
      <sheetName val="[SHOPLIST.xls]_SHOPLIST_xl_4499"/>
      <sheetName val="[SHOPLIST.xls]_SHOPLIST_xl_4500"/>
      <sheetName val="[SHOPLIST.xls]_SHOPLIST_xl_4501"/>
      <sheetName val="[SHOPLIST.xls]_SHOPLIST_xl_4502"/>
      <sheetName val="[SHOPLIST.xls]_SHOPLIST_xl_4503"/>
      <sheetName val="[SHOPLIST.xls]_SHOPLIST_xl_4504"/>
      <sheetName val="[SHOPLIST.xls]_SHOPLIST_xl_4505"/>
      <sheetName val="[SHOPLIST.xls]_SHOPLIST_xl_4506"/>
      <sheetName val="[SHOPLIST.xls]_SHOPLIST_xl_4507"/>
      <sheetName val="[SHOPLIST.xls]_SHOPLIST_xl_4508"/>
      <sheetName val="[SHOPLIST.xls]_SHOPLIST_xl_4509"/>
      <sheetName val="[SHOPLIST.xls]_SHOPLIST_xl_4510"/>
      <sheetName val="[SHOPLIST.xls]_SHOPLIST_xl_4511"/>
      <sheetName val="[SHOPLIST.xls]_SHOPLIST_xl_4512"/>
      <sheetName val="[SHOPLIST.xls]_SHOPLIST_xl_4513"/>
      <sheetName val="[SHOPLIST.xls]_SHOPLIST_xl_4514"/>
      <sheetName val="[SHOPLIST.xls]_SHOPLIST_xl_4515"/>
      <sheetName val="[SHOPLIST.xls]_SHOPLIST_xl_4516"/>
      <sheetName val="[SHOPLIST.xls]_SHOPLIST_xl_4517"/>
      <sheetName val="[SHOPLIST.xls]_SHOPLIST_xl_4518"/>
      <sheetName val="[SHOPLIST.xls]_SHOPLIST_xl_4519"/>
      <sheetName val="[SHOPLIST.xls]_SHOPLIST_xl_4520"/>
      <sheetName val="[SHOPLIST.xls]_SHOPLIST_xl_4521"/>
      <sheetName val="[SHOPLIST.xls]_SHOPLIST_xl_4522"/>
      <sheetName val="[SHOPLIST.xls]_SHOPLIST_xl_4523"/>
      <sheetName val="[SHOPLIST.xls]_SHOPLIST_xl_4524"/>
      <sheetName val="[SHOPLIST.xls]_SHOPLIST_xl_4525"/>
      <sheetName val="[SHOPLIST.xls]_SHOPLIST_xl_4526"/>
      <sheetName val="[SHOPLIST.xls]_SHOPLIST_xl_4527"/>
      <sheetName val="[SHOPLIST.xls]_SHOPLIST_xl_4528"/>
      <sheetName val="[SHOPLIST.xls]_SHOPLIST_xl_4529"/>
      <sheetName val="[SHOPLIST.xls]_SHOPLIST_xl_4530"/>
      <sheetName val="[SHOPLIST.xls]_SHOPLIST_xl_4531"/>
      <sheetName val="[SHOPLIST.xls]_SHOPLIST_xl_4532"/>
      <sheetName val="[SHOPLIST.xls]_SHOPLIST_xl_4533"/>
      <sheetName val="[SHOPLIST.xls]_SHOPLIST_xl_4534"/>
      <sheetName val="[SHOPLIST.xls]_SHOPLIST_xl_4535"/>
      <sheetName val="[SHOPLIST.xls]_SHOPLIST_xl_4536"/>
      <sheetName val="[SHOPLIST.xls]_SHOPLIST_xl_4537"/>
      <sheetName val="[SHOPLIST.xls]_SHOPLIST_xl_4538"/>
      <sheetName val="[SHOPLIST.xls]_SHOPLIST_xl_4539"/>
      <sheetName val="[SHOPLIST.xls]_SHOPLIST_xl_4540"/>
      <sheetName val="[SHOPLIST.xls]_SHOPLIST_xl_4541"/>
      <sheetName val="[SHOPLIST.xls]_SHOPLIST_xl_4542"/>
      <sheetName val="[SHOPLIST.xls]_SHOPLIST_xl_4543"/>
      <sheetName val="[SHOPLIST.xls]_SHOPLIST_xl_4544"/>
      <sheetName val="[SHOPLIST.xls]_SHOPLIST_xl_4545"/>
      <sheetName val="[SHOPLIST.xls]_SHOPLIST_xl_4546"/>
      <sheetName val="[SHOPLIST.xls]_SHOPLIST_xl_4547"/>
      <sheetName val="[SHOPLIST.xls]_SHOPLIST_xl_4548"/>
      <sheetName val="[SHOPLIST.xls]_SHOPLIST_xl_4549"/>
      <sheetName val="[SHOPLIST.xls]_SHOPLIST_xl_4550"/>
      <sheetName val="[SHOPLIST.xls]_SHOPLIST_xl_4551"/>
      <sheetName val="[SHOPLIST.xls]_SHOPLIST_xl_4552"/>
      <sheetName val="[SHOPLIST.xls]_SHOPLIST_xl_4553"/>
      <sheetName val="[SHOPLIST.xls]_SHOPLIST_xl_4554"/>
      <sheetName val="[SHOPLIST.xls]_SHOPLIST_xl_4555"/>
      <sheetName val="[SHOPLIST.xls]_SHOPLIST_xl_4556"/>
      <sheetName val="[SHOPLIST.xls]_SHOPLIST_xl_4557"/>
      <sheetName val="[SHOPLIST.xls]_SHOPLIST_xl_4558"/>
      <sheetName val="[SHOPLIST.xls]_SHOPLIST_xl_4559"/>
      <sheetName val="[SHOPLIST.xls]_SHOPLIST_xl_4560"/>
      <sheetName val="[SHOPLIST.xls]_SHOPLIST_xl_4561"/>
      <sheetName val="[SHOPLIST.xls]_SHOPLIST_xl_4562"/>
      <sheetName val="[SHOPLIST.xls]_SHOPLIST_xl_4563"/>
      <sheetName val="[SHOPLIST.xls]_SHOPLIST_xl_4564"/>
      <sheetName val="[SHOPLIST.xls]_SHOPLIST_xl_4565"/>
      <sheetName val="[SHOPLIST.xls]_SHOPLIST_xl_4566"/>
      <sheetName val="[SHOPLIST.xls]_SHOPLIST_xl_4567"/>
      <sheetName val="[SHOPLIST.xls]_SHOPLIST_xl_4568"/>
      <sheetName val="[SHOPLIST.xls]_SHOPLIST_xl_4569"/>
      <sheetName val="[SHOPLIST.xls]_SHOPLIST_xl_4570"/>
      <sheetName val="[SHOPLIST.xls]_SHOPLIST_xl_4571"/>
      <sheetName val="[SHOPLIST.xls]_SHOPLIST_xl_4572"/>
      <sheetName val="[SHOPLIST.xls]_SHOPLIST_xl_4573"/>
      <sheetName val="[SHOPLIST.xls]_SHOPLIST_xl_4574"/>
      <sheetName val="[SHOPLIST.xls]_SHOPLIST_xl_4575"/>
      <sheetName val="[SHOPLIST.xls]_SHOPLIST_xl_4576"/>
      <sheetName val="[SHOPLIST.xls]_SHOPLIST_xl_4577"/>
      <sheetName val="[SHOPLIST.xls]_SHOPLIST_xl_4578"/>
      <sheetName val="[SHOPLIST.xls]_SHOPLIST_xl_4579"/>
      <sheetName val="[SHOPLIST.xls]_SHOPLIST_xl_4580"/>
      <sheetName val="[SHOPLIST.xls]_SHOPLIST_xl_4581"/>
      <sheetName val="[SHOPLIST.xls]_SHOPLIST_xl_4582"/>
      <sheetName val="[SHOPLIST.xls]_SHOPLIST_xl_4583"/>
      <sheetName val="[SHOPLIST.xls]_SHOPLIST_xl_4584"/>
      <sheetName val="[SHOPLIST.xls]_SHOPLIST_xl_4585"/>
      <sheetName val="[SHOPLIST.xls]_SHOPLIST_xl_4586"/>
      <sheetName val="[SHOPLIST.xls]_SHOPLIST_xl_4587"/>
      <sheetName val="[SHOPLIST.xls]_SHOPLIST_xl_4588"/>
      <sheetName val="[SHOPLIST.xls]_SHOPLIST_xl_4589"/>
      <sheetName val="[SHOPLIST.xls]_SHOPLIST_xl_4590"/>
      <sheetName val="[SHOPLIST.xls]_SHOPLIST_xl_4591"/>
      <sheetName val="[SHOPLIST.xls]_SHOPLIST_xl_4592"/>
      <sheetName val="[SHOPLIST.xls]_SHOPLIST_xl_4593"/>
      <sheetName val="[SHOPLIST.xls]_SHOPLIST_xl_4594"/>
      <sheetName val="[SHOPLIST.xls]_SHOPLIST_xl_4595"/>
      <sheetName val="[SHOPLIST.xls]_SHOPLIST_xl_4596"/>
      <sheetName val="[SHOPLIST.xls]_SHOPLIST_xl_4597"/>
      <sheetName val="[SHOPLIST.xls]_SHOPLIST_xl_4598"/>
      <sheetName val="[SHOPLIST.xls]_SHOPLIST_xl_4599"/>
      <sheetName val="[SHOPLIST.xls]_SHOPLIST_xl_4600"/>
      <sheetName val="[SHOPLIST.xls]_SHOPLIST_xl_4601"/>
      <sheetName val="[SHOPLIST.xls]_SHOPLIST_xl_4602"/>
      <sheetName val="[SHOPLIST.xls]_SHOPLIST_xl_4603"/>
      <sheetName val="[SHOPLIST.xls]_SHOPLIST_xl_4604"/>
      <sheetName val="[SHOPLIST.xls]_SHOPLIST_xl_4605"/>
      <sheetName val="[SHOPLIST.xls]_SHOPLIST_xl_4606"/>
      <sheetName val="[SHOPLIST.xls]_SHOPLIST_xl_4607"/>
      <sheetName val="[SHOPLIST.xls]_SHOPLIST_xl_4608"/>
      <sheetName val="[SHOPLIST.xls]_SHOPLIST_xl_4609"/>
      <sheetName val="[SHOPLIST.xls]_SHOPLIST_xl_4610"/>
      <sheetName val="[SHOPLIST.xls]_SHOPLIST_xl_4611"/>
      <sheetName val="[SHOPLIST.xls]_SHOPLIST_xl_4612"/>
      <sheetName val="[SHOPLIST.xls]_SHOPLIST_xl_4613"/>
      <sheetName val="[SHOPLIST.xls]_SHOPLIST_xl_4614"/>
      <sheetName val="[SHOPLIST.xls]_SHOPLIST_xl_4615"/>
      <sheetName val="[SHOPLIST.xls]_SHOPLIST_xl_4616"/>
      <sheetName val="[SHOPLIST.xls]_SHOPLIST_xl_4617"/>
      <sheetName val="[SHOPLIST.xls]_SHOPLIST_xl_4618"/>
      <sheetName val="[SHOPLIST.xls]_SHOPLIST_xl_4619"/>
      <sheetName val="[SHOPLIST.xls]_SHOPLIST_xl_4620"/>
      <sheetName val="[SHOPLIST.xls]_SHOPLIST_xl_4621"/>
      <sheetName val="[SHOPLIST.xls]_SHOPLIST_xl_4622"/>
      <sheetName val="[SHOPLIST.xls]_SHOPLIST_xl_4623"/>
      <sheetName val="[SHOPLIST.xls]_SHOPLIST_xl_4624"/>
      <sheetName val="[SHOPLIST.xls]_SHOPLIST_xl_4625"/>
      <sheetName val="[SHOPLIST.xls]_SHOPLIST_xl_4626"/>
      <sheetName val="[SHOPLIST.xls]_SHOPLIST_xl_4627"/>
      <sheetName val="[SHOPLIST.xls]_SHOPLIST_xl_4628"/>
      <sheetName val="[SHOPLIST.xls]_SHOPLIST_xl_4629"/>
      <sheetName val="[SHOPLIST.xls]_SHOPLIST_xl_4630"/>
      <sheetName val="[SHOPLIST.xls]_SHOPLIST_xl_4631"/>
      <sheetName val="[SHOPLIST.xls]_SHOPLIST_xl_4632"/>
      <sheetName val="[SHOPLIST.xls]_SHOPLIST_xl_4633"/>
      <sheetName val="[SHOPLIST.xls]_SHOPLIST_xl_4634"/>
      <sheetName val="[SHOPLIST.xls]_SHOPLIST_xl_4635"/>
      <sheetName val="[SHOPLIST.xls]_SHOPLIST_xl_4636"/>
      <sheetName val="[SHOPLIST.xls]_SHOPLIST_xl_4637"/>
      <sheetName val="[SHOPLIST.xls]_SHOPLIST_xl_4638"/>
      <sheetName val="[SHOPLIST.xls]_SHOPLIST_xl_4639"/>
      <sheetName val="[SHOPLIST.xls]_SHOPLIST_xl_4640"/>
      <sheetName val="[SHOPLIST.xls]_SHOPLIST_xl_4641"/>
      <sheetName val="[SHOPLIST.xls]_SHOPLIST_xl_4642"/>
      <sheetName val="[SHOPLIST.xls]_SHOPLIST_xl_4643"/>
      <sheetName val="[SHOPLIST.xls]_SHOPLIST_xl_4644"/>
      <sheetName val="[SHOPLIST.xls]_SHOPLIST_xl_4645"/>
      <sheetName val="[SHOPLIST.xls]_SHOPLIST_xl_4646"/>
      <sheetName val="[SHOPLIST.xls]_SHOPLIST_xl_4647"/>
      <sheetName val="[SHOPLIST.xls]_SHOPLIST_xl_4648"/>
      <sheetName val="[SHOPLIST.xls]_SHOPLIST_xl_4649"/>
      <sheetName val="[SHOPLIST.xls]_SHOPLIST_xl_4650"/>
      <sheetName val="[SHOPLIST.xls]_SHOPLIST_xl_4651"/>
      <sheetName val="[SHOPLIST.xls]_SHOPLIST_xl_4652"/>
      <sheetName val="[SHOPLIST.xls]_SHOPLIST_xl_4653"/>
      <sheetName val="[SHOPLIST.xls]_SHOPLIST_xl_4654"/>
      <sheetName val="[SHOPLIST.xls]_SHOPLIST_xl_4655"/>
      <sheetName val="[SHOPLIST.xls]_SHOPLIST_xl_4656"/>
      <sheetName val="[SHOPLIST.xls]_SHOPLIST_xl_4657"/>
      <sheetName val="[SHOPLIST.xls]_SHOPLIST_xl_4658"/>
      <sheetName val="[SHOPLIST.xls]_SHOPLIST_xl_4659"/>
      <sheetName val="[SHOPLIST.xls]_SHOPLIST_xl_4660"/>
      <sheetName val="[SHOPLIST.xls]_SHOPLIST_xl_4661"/>
      <sheetName val="[SHOPLIST.xls]_SHOPLIST_xl_4662"/>
      <sheetName val="[SHOPLIST.xls]_SHOPLIST_xl_4663"/>
      <sheetName val="[SHOPLIST.xls]_SHOPLIST_xl_4664"/>
      <sheetName val="[SHOPLIST.xls]_SHOPLIST_xl_4665"/>
      <sheetName val="[SHOPLIST.xls]_SHOPLIST_xl_4666"/>
      <sheetName val="[SHOPLIST.xls]_SHOPLIST_xl_4667"/>
      <sheetName val="[SHOPLIST.xls]_SHOPLIST_xl_4668"/>
      <sheetName val="[SHOPLIST.xls]_SHOPLIST_xl_4669"/>
      <sheetName val="[SHOPLIST.xls]_SHOPLIST_xl_4670"/>
      <sheetName val="[SHOPLIST.xls]_SHOPLIST_xl_4671"/>
      <sheetName val="[SHOPLIST.xls]_SHOPLIST_xl_4672"/>
      <sheetName val="[SHOPLIST.xls]_SHOPLIST_xl_4673"/>
      <sheetName val="[SHOPLIST.xls]_SHOPLIST_xl_4674"/>
      <sheetName val="[SHOPLIST.xls]_SHOPLIST_xl_4675"/>
      <sheetName val="[SHOPLIST.xls]_SHOPLIST_xl_4676"/>
      <sheetName val="[SHOPLIST.xls]_SHOPLIST_xl_4677"/>
      <sheetName val="[SHOPLIST.xls]_SHOPLIST_xl_4678"/>
      <sheetName val="[SHOPLIST.xls]_SHOPLIST_xl_4679"/>
      <sheetName val="[SHOPLIST.xls]_SHOPLIST_xl_4680"/>
      <sheetName val="[SHOPLIST.xls]_SHOPLIST_xl_4681"/>
      <sheetName val="[SHOPLIST.xls]_SHOPLIST_xl_4682"/>
      <sheetName val="[SHOPLIST.xls]_SHOPLIST_xl_4683"/>
      <sheetName val="[SHOPLIST.xls]_SHOPLIST_xl_4684"/>
      <sheetName val="[SHOPLIST.xls]_SHOPLIST_xl_4685"/>
      <sheetName val="[SHOPLIST.xls]_SHOPLIST_xl_4686"/>
      <sheetName val="[SHOPLIST.xls]_SHOPLIST_xl_4687"/>
      <sheetName val="[SHOPLIST.xls]_SHOPLIST_xl_4688"/>
      <sheetName val="[SHOPLIST.xls]_SHOPLIST_xl_4689"/>
      <sheetName val="[SHOPLIST.xls]_SHOPLIST_xl_4690"/>
      <sheetName val="[SHOPLIST.xls]_SHOPLIST_xl_4691"/>
      <sheetName val="[SHOPLIST.xls]_SHOPLIST_xl_4692"/>
      <sheetName val="[SHOPLIST.xls]_SHOPLIST_xl_4693"/>
      <sheetName val="[SHOPLIST.xls]_SHOPLIST_xl_4694"/>
      <sheetName val="[SHOPLIST.xls]_SHOPLIST_xl_4695"/>
      <sheetName val="[SHOPLIST.xls]_SHOPLIST_xl_4696"/>
      <sheetName val="[SHOPLIST.xls]_SHOPLIST_xl_4697"/>
      <sheetName val="[SHOPLIST.xls]_SHOPLIST_xl_4698"/>
      <sheetName val="[SHOPLIST.xls]_SHOPLIST_xl_4699"/>
      <sheetName val="[SHOPLIST.xls]_SHOPLIST_xl_4700"/>
      <sheetName val="[SHOPLIST.xls]_SHOPLIST_xl_4701"/>
      <sheetName val="[SHOPLIST.xls]_SHOPLIST_xl_4702"/>
      <sheetName val="[SHOPLIST.xls]_SHOPLIST_xl_4703"/>
      <sheetName val="[SHOPLIST.xls]_SHOPLIST_xl_4704"/>
      <sheetName val="[SHOPLIST.xls]_SHOPLIST_xl_4705"/>
      <sheetName val="[SHOPLIST.xls]_SHOPLIST_xl_4706"/>
      <sheetName val="[SHOPLIST.xls]_SHOPLIST_xl_4707"/>
      <sheetName val="[SHOPLIST.xls]_SHOPLIST_xl_4708"/>
      <sheetName val="[SHOPLIST.xls]_SHOPLIST_xl_4709"/>
      <sheetName val="[SHOPLIST.xls]_SHOPLIST_xl_4710"/>
      <sheetName val="[SHOPLIST.xls]_SHOPLIST_xl_4711"/>
      <sheetName val="[SHOPLIST.xls]_SHOPLIST_xl_4712"/>
      <sheetName val="[SHOPLIST.xls]_SHOPLIST_xl_4713"/>
      <sheetName val="[SHOPLIST.xls]_SHOPLIST_xl_4714"/>
      <sheetName val="[SHOPLIST.xls]_SHOPLIST_xl_4715"/>
      <sheetName val="[SHOPLIST.xls]_SHOPLIST_xl_4716"/>
      <sheetName val="[SHOPLIST.xls]_SHOPLIST_xl_4717"/>
      <sheetName val="[SHOPLIST.xls]_SHOPLIST_xl_4718"/>
      <sheetName val="[SHOPLIST.xls]_SHOPLIST_xl_4719"/>
      <sheetName val="[SHOPLIST.xls]_SHOPLIST_xl_4720"/>
      <sheetName val="[SHOPLIST.xls]_SHOPLIST_xl_4721"/>
      <sheetName val="[SHOPLIST.xls]_SHOPLIST_xl_4722"/>
      <sheetName val="[SHOPLIST.xls]_SHOPLIST_xl_4723"/>
      <sheetName val="[SHOPLIST.xls]_SHOPLIST_xl_4724"/>
      <sheetName val="[SHOPLIST.xls]_SHOPLIST_xl_4725"/>
      <sheetName val="[SHOPLIST.xls]_SHOPLIST_xl_4726"/>
      <sheetName val="[SHOPLIST.xls]_SHOPLIST_xl_4727"/>
      <sheetName val="[SHOPLIST.xls]_SHOPLIST_xl_4728"/>
      <sheetName val="[SHOPLIST.xls]_SHOPLIST_xl_4729"/>
      <sheetName val="[SHOPLIST.xls]_SHOPLIST_xl_4730"/>
      <sheetName val="[SHOPLIST.xls]_SHOPLIST_xl_4731"/>
      <sheetName val="[SHOPLIST.xls]_SHOPLIST_xl_4732"/>
      <sheetName val="[SHOPLIST.xls]_SHOPLIST_xl_4733"/>
      <sheetName val="[SHOPLIST.xls]_SHOPLIST_xl_4734"/>
      <sheetName val="[SHOPLIST.xls]_SHOPLIST_xl_4735"/>
      <sheetName val="[SHOPLIST.xls]_SHOPLIST_xl_4736"/>
      <sheetName val="[SHOPLIST.xls]_SHOPLIST_xl_4737"/>
      <sheetName val="[SHOPLIST.xls]_SHOPLIST_xl_4738"/>
      <sheetName val="[SHOPLIST.xls]_SHOPLIST_xl_4739"/>
      <sheetName val="[SHOPLIST.xls]_SHOPLIST_xl_4740"/>
      <sheetName val="[SHOPLIST.xls]_SHOPLIST_xl_4741"/>
      <sheetName val="[SHOPLIST.xls]_SHOPLIST_xl_4742"/>
      <sheetName val="[SHOPLIST.xls]_SHOPLIST_xl_4743"/>
      <sheetName val="[SHOPLIST.xls]_SHOPLIST_xl_4744"/>
      <sheetName val="[SHOPLIST.xls]_SHOPLIST_xl_4745"/>
      <sheetName val="[SHOPLIST.xls]_SHOPLIST_xl_4746"/>
      <sheetName val="[SHOPLIST.xls]_SHOPLIST_xl_4747"/>
      <sheetName val="[SHOPLIST.xls]_SHOPLIST_xl_4748"/>
      <sheetName val="[SHOPLIST.xls]_SHOPLIST_xl_4749"/>
      <sheetName val="[SHOPLIST.xls]_SHOPLIST_xl_4750"/>
      <sheetName val="[SHOPLIST.xls]_SHOPLIST_xl_4751"/>
      <sheetName val="[SHOPLIST.xls]_SHOPLIST_xl_4752"/>
      <sheetName val="[SHOPLIST.xls]_SHOPLIST_xl_4753"/>
      <sheetName val="[SHOPLIST.xls]_SHOPLIST_xl_4754"/>
      <sheetName val="[SHOPLIST.xls]_SHOPLIST_xl_4755"/>
      <sheetName val="[SHOPLIST.xls]_SHOPLIST_xl_4756"/>
      <sheetName val="[SHOPLIST.xls]_SHOPLIST_xl_4757"/>
      <sheetName val="[SHOPLIST.xls]_SHOPLIST_xl_4758"/>
      <sheetName val="[SHOPLIST.xls]_SHOPLIST_xl_4759"/>
      <sheetName val="[SHOPLIST.xls]_SHOPLIST_xl_4760"/>
      <sheetName val="[SHOPLIST.xls]_SHOPLIST_xl_4761"/>
      <sheetName val="[SHOPLIST.xls]_SHOPLIST_xl_4762"/>
      <sheetName val="[SHOPLIST.xls]_SHOPLIST_xl_4763"/>
      <sheetName val="[SHOPLIST.xls]_SHOPLIST_xl_4764"/>
      <sheetName val="[SHOPLIST.xls]_SHOPLIST_xl_4765"/>
      <sheetName val="[SHOPLIST.xls]_SHOPLIST_xl_4766"/>
      <sheetName val="[SHOPLIST.xls]_SHOPLIST_xl_4767"/>
      <sheetName val="[SHOPLIST.xls]_SHOPLIST_xl_4768"/>
      <sheetName val="[SHOPLIST.xls]_SHOPLIST_xl_4769"/>
      <sheetName val="[SHOPLIST.xls]_SHOPLIST_xl_4770"/>
      <sheetName val="[SHOPLIST.xls]_SHOPLIST_xl_4771"/>
      <sheetName val="[SHOPLIST.xls]_SHOPLIST_xl_4772"/>
      <sheetName val="[SHOPLIST.xls]_SHOPLIST_xl_4773"/>
      <sheetName val="[SHOPLIST.xls]_SHOPLIST_xl_4774"/>
      <sheetName val="[SHOPLIST.xls]_SHOPLIST_xl_4775"/>
      <sheetName val="[SHOPLIST.xls]_SHOPLIST_xl_4776"/>
      <sheetName val="[SHOPLIST.xls]_SHOPLIST_xl_4777"/>
      <sheetName val="[SHOPLIST.xls]_SHOPLIST_xl_4778"/>
      <sheetName val="[SHOPLIST.xls]_SHOPLIST_xl_4779"/>
      <sheetName val="[SHOPLIST.xls]_SHOPLIST_xl_4780"/>
      <sheetName val="[SHOPLIST.xls]_SHOPLIST_xl_4781"/>
      <sheetName val="[SHOPLIST.xls]_SHOPLIST_xl_4782"/>
      <sheetName val="[SHOPLIST.xls]_SHOPLIST_xl_4783"/>
      <sheetName val="[SHOPLIST.xls]_SHOPLIST_xl_4784"/>
      <sheetName val="[SHOPLIST.xls]_SHOPLIST_xl_4785"/>
      <sheetName val="[SHOPLIST.xls]_SHOPLIST_xl_4786"/>
      <sheetName val="[SHOPLIST.xls]_SHOPLIST_xl_4787"/>
      <sheetName val="[SHOPLIST.xls]_SHOPLIST_xl_4788"/>
      <sheetName val="[SHOPLIST.xls]_SHOPLIST_xl_4789"/>
      <sheetName val="[SHOPLIST.xls]_SHOPLIST_xl_4790"/>
      <sheetName val="[SHOPLIST.xls]_SHOPLIST_xl_4791"/>
      <sheetName val="[SHOPLIST.xls]_SHOPLIST_xl_4792"/>
      <sheetName val="[SHOPLIST.xls]_SHOPLIST_xl_4793"/>
      <sheetName val="[SHOPLIST.xls]_SHOPLIST_xl_4794"/>
      <sheetName val="[SHOPLIST.xls]_SHOPLIST_xl_4795"/>
      <sheetName val="[SHOPLIST.xls]_SHOPLIST_xl_4796"/>
      <sheetName val="[SHOPLIST.xls]_SHOPLIST_xl_4797"/>
      <sheetName val="[SHOPLIST.xls]_SHOPLIST_xl_4798"/>
      <sheetName val="[SHOPLIST.xls]_SHOPLIST_xl_4799"/>
      <sheetName val="[SHOPLIST.xls]_SHOPLIST_xl_4800"/>
      <sheetName val="[SHOPLIST.xls]_SHOPLIST_xl_4801"/>
      <sheetName val="[SHOPLIST.xls]_SHOPLIST_xl_4802"/>
      <sheetName val="[SHOPLIST.xls]_SHOPLIST_xl_4803"/>
      <sheetName val="[SHOPLIST.xls]_SHOPLIST_xl_4804"/>
      <sheetName val="[SHOPLIST.xls]_SHOPLIST_xl_4805"/>
      <sheetName val="[SHOPLIST.xls]_SHOPLIST_xl_4806"/>
      <sheetName val="[SHOPLIST.xls]_SHOPLIST_xl_4807"/>
      <sheetName val="[SHOPLIST.xls]_SHOPLIST_xl_4808"/>
      <sheetName val="[SHOPLIST.xls]_SHOPLIST_xl_4809"/>
      <sheetName val="[SHOPLIST.xls]_SHOPLIST_xl_4810"/>
      <sheetName val="[SHOPLIST.xls]_SHOPLIST_xl_4811"/>
      <sheetName val="[SHOPLIST.xls]_SHOPLIST_xl_4812"/>
      <sheetName val="[SHOPLIST.xls]_SHOPLIST_xl_4813"/>
      <sheetName val="[SHOPLIST.xls]_SHOPLIST_xl_4814"/>
      <sheetName val="[SHOPLIST.xls]_SHOPLIST_xl_4815"/>
      <sheetName val="[SHOPLIST.xls]_SHOPLIST_xl_4816"/>
      <sheetName val="[SHOPLIST.xls]_SHOPLIST_xl_4817"/>
      <sheetName val="[SHOPLIST.xls]_SHOPLIST_xl_4818"/>
      <sheetName val="[SHOPLIST.xls]_SHOPLIST_xl_4819"/>
      <sheetName val="[SHOPLIST.xls]_SHOPLIST_xl_4820"/>
      <sheetName val="[SHOPLIST.xls]_SHOPLIST_xl_4821"/>
      <sheetName val="[SHOPLIST.xls]_SHOPLIST_xl_4822"/>
      <sheetName val="[SHOPLIST.xls]_SHOPLIST_xl_4823"/>
      <sheetName val="[SHOPLIST.xls]_SHOPLIST_xl_4824"/>
      <sheetName val="[SHOPLIST.xls]_SHOPLIST_xl_4825"/>
      <sheetName val="[SHOPLIST.xls]_SHOPLIST_xl_4826"/>
      <sheetName val="[SHOPLIST.xls]_SHOPLIST_xl_4827"/>
      <sheetName val="[SHOPLIST.xls]_SHOPLIST_xl_4828"/>
      <sheetName val="[SHOPLIST.xls]_SHOPLIST_xl_4829"/>
      <sheetName val="[SHOPLIST.xls]_SHOPLIST_xl_4830"/>
      <sheetName val="[SHOPLIST.xls]_SHOPLIST_xl_4831"/>
      <sheetName val="[SHOPLIST.xls]_SHOPLIST_xl_4832"/>
      <sheetName val="[SHOPLIST.xls]_SHOPLIST_xl_4833"/>
      <sheetName val="[SHOPLIST.xls]_SHOPLIST_xl_4834"/>
      <sheetName val="[SHOPLIST.xls]_SHOPLIST_xl_4835"/>
      <sheetName val="[SHOPLIST.xls]_SHOPLIST_xl_4836"/>
      <sheetName val="[SHOPLIST.xls]_SHOPLIST_xl_4837"/>
      <sheetName val="[SHOPLIST.xls]_SHOPLIST_xl_4838"/>
      <sheetName val="[SHOPLIST.xls]_SHOPLIST_xl_4839"/>
      <sheetName val="[SHOPLIST.xls]_SHOPLIST_xl_4840"/>
      <sheetName val="[SHOPLIST.xls]_SHOPLIST_xl_4841"/>
      <sheetName val="[SHOPLIST.xls]_SHOPLIST_xl_4842"/>
      <sheetName val="[SHOPLIST.xls]_SHOPLIST_xl_4843"/>
      <sheetName val="[SHOPLIST.xls]_SHOPLIST_xl_4844"/>
      <sheetName val="[SHOPLIST.xls]_SHOPLIST_xl_4845"/>
      <sheetName val="[SHOPLIST.xls]_SHOPLIST_xl_4846"/>
      <sheetName val="[SHOPLIST.xls]_SHOPLIST_xl_4847"/>
      <sheetName val="[SHOPLIST.xls]_SHOPLIST_xl_4848"/>
      <sheetName val="[SHOPLIST.xls]_SHOPLIST_xl_4849"/>
      <sheetName val="[SHOPLIST.xls]_SHOPLIST_xl_4850"/>
      <sheetName val="[SHOPLIST.xls]_SHOPLIST_xl_4851"/>
      <sheetName val="[SHOPLIST.xls]_SHOPLIST_xl_4852"/>
      <sheetName val="[SHOPLIST.xls]_SHOPLIST_xl_4853"/>
      <sheetName val="[SHOPLIST.xls]_SHOPLIST_xl_4854"/>
      <sheetName val="[SHOPLIST.xls]_SHOPLIST_xl_4855"/>
      <sheetName val="[SHOPLIST.xls]_SHOPLIST_xl_4856"/>
      <sheetName val="[SHOPLIST.xls]_SHOPLIST_xl_4857"/>
      <sheetName val="[SHOPLIST.xls]_SHOPLIST_xl_4858"/>
      <sheetName val="[SHOPLIST.xls]_SHOPLIST_xl_4859"/>
      <sheetName val="[SHOPLIST.xls]_SHOPLIST_xl_4860"/>
      <sheetName val="[SHOPLIST.xls]_SHOPLIST_xl_4861"/>
      <sheetName val="[SHOPLIST.xls]_SHOPLIST_xl_4862"/>
      <sheetName val="[SHOPLIST.xls]_SHOPLIST_xl_4863"/>
      <sheetName val="[SHOPLIST.xls]_SHOPLIST_xl_4864"/>
      <sheetName val="[SHOPLIST.xls]_SHOPLIST_xl_4865"/>
      <sheetName val="[SHOPLIST.xls]_SHOPLIST_xl_4866"/>
      <sheetName val="[SHOPLIST.xls]_SHOPLIST_xl_4867"/>
      <sheetName val="[SHOPLIST.xls]_SHOPLIST_xl_4868"/>
      <sheetName val="[SHOPLIST.xls]_SHOPLIST_xl_4869"/>
      <sheetName val="[SHOPLIST.xls]_SHOPLIST_xl_4870"/>
      <sheetName val="[SHOPLIST.xls]_SHOPLIST_xl_4871"/>
      <sheetName val="[SHOPLIST.xls]_SHOPLIST_xl_4872"/>
      <sheetName val="[SHOPLIST.xls]_SHOPLIST_xl_4873"/>
      <sheetName val="[SHOPLIST.xls]_SHOPLIST_xl_4874"/>
      <sheetName val="[SHOPLIST.xls]_SHOPLIST_xl_4875"/>
      <sheetName val="[SHOPLIST.xls]_SHOPLIST_xl_4876"/>
      <sheetName val="[SHOPLIST.xls]_SHOPLIST_xl_4877"/>
      <sheetName val="[SHOPLIST.xls]_SHOPLIST_xl_4878"/>
      <sheetName val="[SHOPLIST.xls]_SHOPLIST_xl_4879"/>
      <sheetName val="[SHOPLIST.xls]_SHOPLIST_xl_4880"/>
      <sheetName val="[SHOPLIST.xls]_SHOPLIST_xl_4881"/>
      <sheetName val="[SHOPLIST.xls]_SHOPLIST_xl_4882"/>
      <sheetName val="[SHOPLIST.xls]_SHOPLIST_xl_4883"/>
      <sheetName val="[SHOPLIST.xls]_SHOPLIST_xl_4884"/>
      <sheetName val="[SHOPLIST.xls]_SHOPLIST_xl_4885"/>
      <sheetName val="[SHOPLIST.xls]_SHOPLIST_xl_4886"/>
      <sheetName val="[SHOPLIST.xls]_SHOPLIST_xl_4887"/>
      <sheetName val="[SHOPLIST.xls]_SHOPLIST_xl_4888"/>
      <sheetName val="[SHOPLIST.xls]_SHOPLIST_xl_4889"/>
      <sheetName val="[SHOPLIST.xls]_SHOPLIST_xl_4890"/>
      <sheetName val="[SHOPLIST.xls]_SHOPLIST_xl_4891"/>
      <sheetName val="[SHOPLIST.xls]_SHOPLIST_xl_4892"/>
      <sheetName val="[SHOPLIST.xls]_SHOPLIST_xl_4893"/>
      <sheetName val="[SHOPLIST.xls]_SHOPLIST_xl_4894"/>
      <sheetName val="[SHOPLIST.xls]_SHOPLIST_xl_4895"/>
      <sheetName val="[SHOPLIST.xls]_SHOPLIST_xl_4896"/>
      <sheetName val="[SHOPLIST.xls]_SHOPLIST_xl_4897"/>
      <sheetName val="[SHOPLIST.xls]_SHOPLIST_xl_4898"/>
      <sheetName val="[SHOPLIST.xls]_SHOPLIST_xl_4899"/>
      <sheetName val="[SHOPLIST.xls]_SHOPLIST_xl_4900"/>
      <sheetName val="[SHOPLIST.xls]_SHOPLIST_xl_4901"/>
      <sheetName val="[SHOPLIST.xls]_SHOPLIST_xl_4902"/>
      <sheetName val="[SHOPLIST.xls]_SHOPLIST_xl_4903"/>
      <sheetName val="[SHOPLIST.xls]_SHOPLIST_xl_4904"/>
      <sheetName val="[SHOPLIST.xls]_SHOPLIST_xl_4905"/>
      <sheetName val="[SHOPLIST.xls]_SHOPLIST_xl_4906"/>
      <sheetName val="[SHOPLIST.xls]_SHOPLIST_xl_4907"/>
      <sheetName val="[SHOPLIST.xls]_SHOPLIST_xl_4908"/>
      <sheetName val="[SHOPLIST.xls]_SHOPLIST_xl_4909"/>
      <sheetName val="[SHOPLIST.xls]_SHOPLIST_xl_4910"/>
      <sheetName val="[SHOPLIST.xls]_SHOPLIST_xl_4911"/>
      <sheetName val="[SHOPLIST.xls]_SHOPLIST_xl_4912"/>
      <sheetName val="[SHOPLIST.xls]_SHOPLIST_xl_4913"/>
      <sheetName val="[SHOPLIST.xls]_SHOPLIST_xl_4914"/>
      <sheetName val="[SHOPLIST.xls]_SHOPLIST_xl_4915"/>
      <sheetName val="[SHOPLIST.xls]_SHOPLIST_xl_4916"/>
      <sheetName val="[SHOPLIST.xls]_SHOPLIST_xl_4917"/>
      <sheetName val="[SHOPLIST.xls]_SHOPLIST_xl_4918"/>
      <sheetName val="[SHOPLIST.xls]_SHOPLIST_xl_4919"/>
      <sheetName val="[SHOPLIST.xls]_SHOPLIST_xl_4920"/>
      <sheetName val="[SHOPLIST.xls]_SHOPLIST_xl_4921"/>
      <sheetName val="[SHOPLIST.xls]_SHOPLIST_xl_4922"/>
      <sheetName val="[SHOPLIST.xls]_SHOPLIST_xl_4923"/>
      <sheetName val="[SHOPLIST.xls]_SHOPLIST_xl_4924"/>
      <sheetName val="[SHOPLIST.xls]_SHOPLIST_xl_4925"/>
      <sheetName val="[SHOPLIST.xls]_SHOPLIST_xl_4926"/>
      <sheetName val="[SHOPLIST.xls]_SHOPLIST_xl_4927"/>
      <sheetName val="[SHOPLIST.xls]_SHOPLIST_xl_4928"/>
      <sheetName val="[SHOPLIST.xls]_SHOPLIST_xl_4929"/>
      <sheetName val="[SHOPLIST.xls]_SHOPLIST_xl_4930"/>
      <sheetName val="[SHOPLIST.xls]_SHOPLIST_xl_4931"/>
      <sheetName val="[SHOPLIST.xls]_SHOPLIST_xl_4932"/>
      <sheetName val="[SHOPLIST.xls]_SHOPLIST_xl_4933"/>
      <sheetName val="[SHOPLIST.xls]_SHOPLIST_xl_4934"/>
      <sheetName val="[SHOPLIST.xls]_SHOPLIST_xl_4935"/>
      <sheetName val="[SHOPLIST.xls]_SHOPLIST_xl_4936"/>
      <sheetName val="[SHOPLIST.xls]_SHOPLIST_xl_4937"/>
      <sheetName val="[SHOPLIST.xls]_SHOPLIST_xl_4938"/>
      <sheetName val="[SHOPLIST.xls]_SHOPLIST_xl_4939"/>
      <sheetName val="[SHOPLIST.xls]_SHOPLIST_xl_4940"/>
      <sheetName val="[SHOPLIST.xls]_SHOPLIST_xl_4941"/>
      <sheetName val="[SHOPLIST.xls]_SHOPLIST_xl_4942"/>
      <sheetName val="[SHOPLIST.xls]_SHOPLIST_xl_4943"/>
      <sheetName val="[SHOPLIST.xls]_SHOPLIST_xl_4944"/>
      <sheetName val="[SHOPLIST.xls]_SHOPLIST_xl_4945"/>
      <sheetName val="[SHOPLIST.xls]_SHOPLIST_xl_4946"/>
      <sheetName val="[SHOPLIST.xls]_SHOPLIST_xl_4947"/>
      <sheetName val="[SHOPLIST.xls]_SHOPLIST_xl_4948"/>
      <sheetName val="[SHOPLIST.xls]_SHOPLIST_xl_4949"/>
      <sheetName val="[SHOPLIST.xls]_SHOPLIST_xl_4950"/>
      <sheetName val="[SHOPLIST.xls]_SHOPLIST_xl_4951"/>
      <sheetName val="[SHOPLIST.xls]_SHOPLIST_xl_4952"/>
      <sheetName val="[SHOPLIST.xls]_SHOPLIST_xl_4953"/>
      <sheetName val="[SHOPLIST.xls]_SHOPLIST_xl_4954"/>
      <sheetName val="[SHOPLIST.xls]_SHOPLIST_xl_4955"/>
      <sheetName val="[SHOPLIST.xls]_SHOPLIST_xl_4956"/>
      <sheetName val="[SHOPLIST.xls]_SHOPLIST_xl_4957"/>
      <sheetName val="[SHOPLIST.xls]_SHOPLIST_xl_4958"/>
      <sheetName val="[SHOPLIST.xls]_SHOPLIST_xl_4959"/>
      <sheetName val="[SHOPLIST.xls]_SHOPLIST_xl_4960"/>
      <sheetName val="[SHOPLIST.xls]_SHOPLIST_xl_4961"/>
      <sheetName val="[SHOPLIST.xls]_SHOPLIST_xl_4962"/>
      <sheetName val="[SHOPLIST.xls]_SHOPLIST_xl_4963"/>
      <sheetName val="[SHOPLIST.xls]_SHOPLIST_xl_4964"/>
      <sheetName val="[SHOPLIST.xls]_SHOPLIST_xl_4965"/>
      <sheetName val="[SHOPLIST.xls]_SHOPLIST_xl_4966"/>
      <sheetName val="[SHOPLIST.xls]_SHOPLIST_xl_4967"/>
      <sheetName val="[SHOPLIST.xls]_SHOPLIST_xl_4968"/>
      <sheetName val="[SHOPLIST.xls]_SHOPLIST_xl_4969"/>
      <sheetName val="[SHOPLIST.xls]_SHOPLIST_xl_4970"/>
      <sheetName val="[SHOPLIST.xls]_SHOPLIST_xl_4971"/>
      <sheetName val="[SHOPLIST.xls]_SHOPLIST_xl_4972"/>
      <sheetName val="[SHOPLIST.xls]_SHOPLIST_xl_4973"/>
      <sheetName val="[SHOPLIST.xls]_SHOPLIST_xl_4974"/>
      <sheetName val="[SHOPLIST.xls]_SHOPLIST_xl_4975"/>
      <sheetName val="[SHOPLIST.xls]_SHOPLIST_xl_4976"/>
      <sheetName val="[SHOPLIST.xls]_SHOPLIST_xl_4977"/>
      <sheetName val="[SHOPLIST.xls]_SHOPLIST_xl_4978"/>
      <sheetName val="[SHOPLIST.xls]_SHOPLIST_xl_4979"/>
      <sheetName val="[SHOPLIST.xls]_SHOPLIST_xl_4980"/>
      <sheetName val="[SHOPLIST.xls]_SHOPLIST_xl_4981"/>
      <sheetName val="[SHOPLIST.xls]_SHOPLIST_xl_4982"/>
      <sheetName val="[SHOPLIST.xls]_SHOPLIST_xl_4983"/>
      <sheetName val="[SHOPLIST.xls]_SHOPLIST_xl_4984"/>
      <sheetName val="[SHOPLIST.xls]_SHOPLIST_xl_4985"/>
      <sheetName val="[SHOPLIST.xls]_SHOPLIST_xl_4986"/>
      <sheetName val="[SHOPLIST.xls]_SHOPLIST_xl_4987"/>
      <sheetName val="[SHOPLIST.xls]_SHOPLIST_xl_4988"/>
      <sheetName val="[SHOPLIST.xls]_SHOPLIST_xl_4989"/>
      <sheetName val="[SHOPLIST.xls]_SHOPLIST_xl_4990"/>
      <sheetName val="[SHOPLIST.xls]_SHOPLIST_xl_4991"/>
      <sheetName val="[SHOPLIST.xls]_SHOPLIST_xl_4992"/>
      <sheetName val="[SHOPLIST.xls]_SHOPLIST_xl_4993"/>
      <sheetName val="[SHOPLIST.xls]_SHOPLIST_xl_4994"/>
      <sheetName val="[SHOPLIST.xls]_SHOPLIST_xl_4995"/>
      <sheetName val="[SHOPLIST.xls]_SHOPLIST_xl_4996"/>
      <sheetName val="[SHOPLIST.xls]_SHOPLIST_xl_4997"/>
      <sheetName val="[SHOPLIST.xls]_SHOPLIST_xl_4998"/>
      <sheetName val="[SHOPLIST.xls]_SHOPLIST_xl_4999"/>
      <sheetName val="[SHOPLIST.xls]_SHOPLIST_xl_5000"/>
      <sheetName val="[SHOPLIST.xls]_SHOPLIST_xl_5001"/>
      <sheetName val="[SHOPLIST.xls]_SHOPLIST_xl_5002"/>
      <sheetName val="[SHOPLIST.xls]_SHOPLIST_xl_5003"/>
      <sheetName val="[SHOPLIST.xls]_SHOPLIST_xl_5004"/>
      <sheetName val="[SHOPLIST.xls]_SHOPLIST_xl_5005"/>
      <sheetName val="[SHOPLIST.xls]_SHOPLIST_xl_5006"/>
      <sheetName val="[SHOPLIST.xls]_SHOPLIST_xl_5007"/>
      <sheetName val="[SHOPLIST.xls]_SHOPLIST_xl_5008"/>
      <sheetName val="[SHOPLIST.xls]_SHOPLIST_xl_5009"/>
      <sheetName val="[SHOPLIST.xls]_SHOPLIST_xl_5010"/>
      <sheetName val="[SHOPLIST.xls]_SHOPLIST_xl_5011"/>
      <sheetName val="[SHOPLIST.xls]_SHOPLIST_xl_5012"/>
      <sheetName val="[SHOPLIST.xls]_SHOPLIST_xl_5013"/>
      <sheetName val="[SHOPLIST.xls]_SHOPLIST_xl_5014"/>
      <sheetName val="[SHOPLIST.xls]_SHOPLIST_xl_5015"/>
      <sheetName val="[SHOPLIST.xls]_SHOPLIST_xl_5016"/>
      <sheetName val="[SHOPLIST.xls]_SHOPLIST_xl_5017"/>
      <sheetName val="[SHOPLIST.xls]_SHOPLIST_xl_5018"/>
      <sheetName val="[SHOPLIST.xls]_SHOPLIST_xl_5019"/>
      <sheetName val="[SHOPLIST.xls]_SHOPLIST_xl_5020"/>
      <sheetName val="[SHOPLIST.xls]_SHOPLIST_xl_5021"/>
      <sheetName val="[SHOPLIST.xls]_SHOPLIST_xl_5022"/>
      <sheetName val="[SHOPLIST.xls]_SHOPLIST_xl_5023"/>
      <sheetName val="[SHOPLIST.xls]_SHOPLIST_xl_5024"/>
      <sheetName val="[SHOPLIST.xls]_SHOPLIST_xl_5025"/>
      <sheetName val="[SHOPLIST.xls]_SHOPLIST_xl_5026"/>
      <sheetName val="[SHOPLIST.xls]_SHOPLIST_xl_5027"/>
      <sheetName val="[SHOPLIST.xls]_SHOPLIST_xl_5028"/>
      <sheetName val="[SHOPLIST.xls]_SHOPLIST_xl_5029"/>
      <sheetName val="[SHOPLIST.xls]_SHOPLIST_xl_5030"/>
      <sheetName val="[SHOPLIST.xls]_SHOPLIST_xl_5031"/>
      <sheetName val="[SHOPLIST.xls]_SHOPLIST_xl_5032"/>
      <sheetName val="[SHOPLIST.xls]_SHOPLIST_xl_5033"/>
      <sheetName val="[SHOPLIST.xls]_SHOPLIST_xl_5034"/>
      <sheetName val="[SHOPLIST.xls]_SHOPLIST_xl_5035"/>
      <sheetName val="[SHOPLIST.xls]_SHOPLIST_xl_5036"/>
      <sheetName val="[SHOPLIST.xls]_SHOPLIST_xl_5037"/>
      <sheetName val="[SHOPLIST.xls]_SHOPLIST_xl_5038"/>
      <sheetName val="[SHOPLIST.xls]_SHOPLIST_xl_5039"/>
      <sheetName val="[SHOPLIST.xls]_SHOPLIST_xl_5040"/>
      <sheetName val="[SHOPLIST.xls]_SHOPLIST_xl_5041"/>
      <sheetName val="[SHOPLIST.xls]_SHOPLIST_xl_5042"/>
      <sheetName val="[SHOPLIST.xls]_SHOPLIST_xl_5043"/>
      <sheetName val="[SHOPLIST.xls]_SHOPLIST_xl_5044"/>
      <sheetName val="[SHOPLIST.xls]_SHOPLIST_xl_5045"/>
      <sheetName val="[SHOPLIST.xls]_SHOPLIST_xl_5046"/>
      <sheetName val="[SHOPLIST.xls]_SHOPLIST_xl_5047"/>
      <sheetName val="[SHOPLIST.xls]_SHOPLIST_xl_5048"/>
      <sheetName val="[SHOPLIST.xls]_SHOPLIST_xl_5049"/>
      <sheetName val="[SHOPLIST.xls]_SHOPLIST_xl_5050"/>
      <sheetName val="[SHOPLIST.xls]_SHOPLIST_xl_5051"/>
      <sheetName val="[SHOPLIST.xls]_SHOPLIST_xl_5052"/>
      <sheetName val="[SHOPLIST.xls]_SHOPLIST_xl_5053"/>
      <sheetName val="[SHOPLIST.xls]_SHOPLIST_xl_5054"/>
      <sheetName val="[SHOPLIST.xls]_SHOPLIST_xl_5055"/>
      <sheetName val="[SHOPLIST.xls]_SHOPLIST_xl_5056"/>
      <sheetName val="[SHOPLIST.xls]_SHOPLIST_xl_5057"/>
      <sheetName val="[SHOPLIST.xls]_SHOPLIST_xl_5058"/>
      <sheetName val="[SHOPLIST.xls]_SHOPLIST_xl_5059"/>
      <sheetName val="[SHOPLIST.xls]_SHOPLIST_xl_5060"/>
      <sheetName val="[SHOPLIST.xls]_SHOPLIST_xl_5061"/>
      <sheetName val="[SHOPLIST.xls]_SHOPLIST_xl_5062"/>
      <sheetName val="[SHOPLIST.xls]_SHOPLIST_xl_5063"/>
      <sheetName val="[SHOPLIST.xls]_SHOPLIST_xl_5064"/>
      <sheetName val="[SHOPLIST.xls]_SHOPLIST_xl_5065"/>
      <sheetName val="[SHOPLIST.xls]_SHOPLIST_xl_5066"/>
      <sheetName val="[SHOPLIST.xls]_SHOPLIST_xl_5067"/>
      <sheetName val="[SHOPLIST.xls]_SHOPLIST_xl_5068"/>
      <sheetName val="[SHOPLIST.xls]_SHOPLIST_xl_5069"/>
      <sheetName val="[SHOPLIST.xls]_SHOPLIST_xl_5070"/>
      <sheetName val="[SHOPLIST.xls]_SHOPLIST_xl_5071"/>
      <sheetName val="[SHOPLIST.xls]_SHOPLIST_xl_5072"/>
      <sheetName val="[SHOPLIST.xls]_SHOPLIST_xl_5073"/>
      <sheetName val="[SHOPLIST.xls]_SHOPLIST_xl_5074"/>
      <sheetName val="[SHOPLIST.xls]_SHOPLIST_xl_5075"/>
      <sheetName val="[SHOPLIST.xls]_SHOPLIST_xl_5076"/>
      <sheetName val="[SHOPLIST.xls]_SHOPLIST_xl_5077"/>
      <sheetName val="[SHOPLIST.xls]_SHOPLIST_xl_5078"/>
      <sheetName val="[SHOPLIST.xls]_VW__VU________44"/>
      <sheetName val="[SHOPLIST.xls]_SHOPLIST_xl_5079"/>
      <sheetName val="[SHOPLIST.xls]_SHOPLIST_xl_5080"/>
      <sheetName val="[SHOPLIST.xls]_SHOPLIST_xl_5081"/>
      <sheetName val="[SHOPLIST.xls]_SHOPLIST_xl_5082"/>
      <sheetName val="[SHOPLIST.xls]_SHOPLIST_xl_5083"/>
      <sheetName val="[SHOPLIST.xls]_SHOPLIST_xl_5084"/>
      <sheetName val="[SHOPLIST.xls]_SHOPLIST_xl_5085"/>
      <sheetName val="[SHOPLIST.xls]_SHOPLIST_xl_5086"/>
      <sheetName val="[SHOPLIST.xls]_VW__VU________45"/>
      <sheetName val="[SHOPLIST.xls]_SHOPLIST_xl_5087"/>
      <sheetName val="[SHOPLIST.xls]_SHOPLIST_xl_5088"/>
      <sheetName val="[SHOPLIST.xls]_SHOPLIST_xl_5089"/>
      <sheetName val="[SHOPLIST.xls]_SHOPLIST_xl_5090"/>
      <sheetName val="[SHOPLIST.xls]_SHOPLIST_xl_5091"/>
      <sheetName val="[SHOPLIST.xls]_SHOPLIST_xl_5092"/>
      <sheetName val="[SHOPLIST.xls]_SHOPLIST_xl_5093"/>
      <sheetName val="[SHOPLIST.xls]_SHOPLIST_xl_5094"/>
      <sheetName val="[SHOPLIST.xls]_SHOPLIST_xl_5095"/>
      <sheetName val="[SHOPLIST.xls]_SHOPLIST_xl_5096"/>
      <sheetName val="[SHOPLIST.xls]_SHOPLIST_xl_5097"/>
      <sheetName val="[SHOPLIST.xls]_SHOPLIST_xl_5098"/>
      <sheetName val="[SHOPLIST.xls]_SHOPLIST_xl_5099"/>
      <sheetName val="[SHOPLIST.xls]_SHOPLIST_xl_5100"/>
      <sheetName val="[SHOPLIST.xls]_SHOPLIST_xl_5101"/>
      <sheetName val="[SHOPLIST.xls]_SHOPLIST_xl_5102"/>
      <sheetName val="[SHOPLIST.xls]_SHOPLIST_xl_5103"/>
      <sheetName val="[SHOPLIST.xls]_SHOPLIST_xl_5104"/>
      <sheetName val="[SHOPLIST.xls]_SHOPLIST_xl_5105"/>
      <sheetName val="[SHOPLIST.xls]_SHOPLIST_xl_5106"/>
      <sheetName val="[SHOPLIST.xls]_SHOPLIST_xl_5107"/>
      <sheetName val="[SHOPLIST.xls]_SHOPLIST_xl_5108"/>
      <sheetName val="[SHOPLIST.xls]_SHOPLIST_xl_5109"/>
      <sheetName val="[SHOPLIST.xls]_SHOPLIST_xl_5110"/>
      <sheetName val="[SHOPLIST.xls]_SHOPLIST_xl_5111"/>
      <sheetName val="[SHOPLIST.xls]_SHOPLIST_xl_5112"/>
      <sheetName val="[SHOPLIST.xls]_SHOPLIST_xl_5113"/>
      <sheetName val="[SHOPLIST.xls]_SHOPLIST_xl_5114"/>
      <sheetName val="[SHOPLIST.xls]_SHOPLIST_xl_5115"/>
      <sheetName val="[SHOPLIST.xls]_SHOPLIST_xl_5116"/>
      <sheetName val="[SHOPLIST.xls]_SHOPLIST_xl_5117"/>
      <sheetName val="[SHOPLIST.xls]_SHOPLIST_xl_5118"/>
      <sheetName val="[SHOPLIST.xls]_SHOPLIST_xl_5119"/>
      <sheetName val="[SHOPLIST.xls]_SHOPLIST_xl_5120"/>
      <sheetName val="[SHOPLIST.xls]_SHOPLIST_xl_5121"/>
      <sheetName val="[SHOPLIST.xls]_SHOPLIST_xl_5122"/>
      <sheetName val="[SHOPLIST.xls]_SHOPLIST_xl_5123"/>
      <sheetName val="[SHOPLIST.xls]_SHOPLIST_xl_5124"/>
      <sheetName val="[SHOPLIST.xls]_SHOPLIST_xl_5125"/>
      <sheetName val="[SHOPLIST.xls]_SHOPLIST_xl_5126"/>
      <sheetName val="[SHOPLIST.xls]_SHOPLIST_xl_5127"/>
      <sheetName val="[SHOPLIST.xls]_SHOPLIST_xl_5128"/>
      <sheetName val="[SHOPLIST.xls]_SHOPLIST_xl_5129"/>
      <sheetName val="[SHOPLIST.xls]_SHOPLIST_xl_5130"/>
      <sheetName val="[SHOPLIST.xls]_SHOPLIST_xl_5131"/>
      <sheetName val="[SHOPLIST.xls]_SHOPLIST_xl_5132"/>
      <sheetName val="[SHOPLIST.xls]_SHOPLIST_xl_5133"/>
      <sheetName val="[SHOPLIST.xls]_SHOPLIST_xl_5134"/>
      <sheetName val="[SHOPLIST.xls]_SHOPLIST_xl_5135"/>
      <sheetName val="[SHOPLIST.xls]_SHOPLIST_xl_5136"/>
      <sheetName val="[SHOPLIST.xls]_SHOPLIST_xl_5137"/>
      <sheetName val="[SHOPLIST.xls]_SHOPLIST_xl_5138"/>
      <sheetName val="[SHOPLIST.xls]_SHOPLIST_xl_5139"/>
      <sheetName val="[SHOPLIST.xls]_SHOPLIST_xl_5140"/>
      <sheetName val="[SHOPLIST.xls]_SHOPLIST_xl_5141"/>
      <sheetName val="[SHOPLIST.xls]_SHOPLIST_xl_5142"/>
      <sheetName val="[SHOPLIST.xls]_SHOPLIST_xl_5143"/>
      <sheetName val="[SHOPLIST.xls]_SHOPLIST_xl_5144"/>
      <sheetName val="[SHOPLIST.xls]_SHOPLIST_xl_5145"/>
      <sheetName val="[SHOPLIST.xls]_SHOPLIST_xl_5146"/>
      <sheetName val="[SHOPLIST.xls]_SHOPLIST_xl_5147"/>
      <sheetName val="General Information"/>
      <sheetName val="F4.13"/>
      <sheetName val="Devco Cashflow"/>
      <sheetName val="Westin FOH &amp; BOH Split"/>
      <sheetName val="El Fenoon"/>
      <sheetName val="_VWVU))"/>
      <sheetName val="_SHOPLIST_xls__S1"/>
      <sheetName val="_SHOPLIST_xls__S2"/>
      <sheetName val="_SHOPLIST.xls__VWVU))tÏØ0__12"/>
      <sheetName val="_SHOPLIST.xls__VWVU))tÏØ0__17"/>
      <sheetName val="_SHOPLIST.xls__VWVU))tÏØ0__16"/>
      <sheetName val="_SHOPLIST.xls__VWVU))tÏØ0__14"/>
      <sheetName val="_SHOPLIST.xls__VWVU))tÏØ0__13"/>
      <sheetName val="_SHOPLIST.xls__VWVU))tÏØ0__15"/>
      <sheetName val="_SHOPLIST.xls__VWVU))tÏØ0__18"/>
      <sheetName val="_SHOPLIST.xls__VWVU))tÏØ0__19"/>
      <sheetName val="70,_0s�i����i"/>
      <sheetName val="_SH"/>
      <sheetName val="70,_0s«iÆøí¬i4"/>
      <sheetName val="_SHOPLIST.xls__VW"/>
      <sheetName val="70,_0s«iÆøí¬i5"/>
      <sheetName val="_SHOPLIST.xls_70,_0s«iÆøí¬i1"/>
      <sheetName val="_SHOPLIST.xls_70,_0s«_iÆø_í¬"/>
      <sheetName val="_SHOPLIST.xls_70,_0s«iÆøí¬i2"/>
      <sheetName val="_SHOPLIST.xls_70,_0s«iÆøí¬i3"/>
      <sheetName val="_SHOPLIST.xls__SHOPLIST_xls_7_6"/>
      <sheetName val="_SHOPLIST.xls__SHOPLIST_xls_7_7"/>
      <sheetName val="_SHOPLIST.xls__SHOPLIST_xls_7_8"/>
      <sheetName val="_SHOPLIST.xls__SHOPLIST_xls_7_9"/>
      <sheetName val="_SHOPLIST.xls__SHOPLIST_xls___6"/>
      <sheetName val="_SHOPLIST.xls__SHOPLIST_xls___7"/>
      <sheetName val="_SHOPLIST.xls__SHOPLIST_xls___8"/>
      <sheetName val="_SHOPLIST.xls__SHOPLIST_xls__10"/>
      <sheetName val="_SHOPLIST.xls__SHOPLIST_xls__11"/>
      <sheetName val="_SHOPLIST.xls__SHOPLIST_xls__12"/>
      <sheetName val="_SHOPLIST.xls__SHOPLIST_xls___9"/>
      <sheetName val="_SHOPLIST.xls__SHOPLIST_xls__13"/>
      <sheetName val="_SHOPLIST.xls__SHOPLIST_xls__14"/>
      <sheetName val="_SHOPLIST.xls__SHOPLIST_xls__15"/>
      <sheetName val="_SHOPLIST.xls__SHOPLIST_xls__16"/>
      <sheetName val="_SHOPLIST.xls__SHOPLIST_xls__17"/>
      <sheetName val="_SHOPLIST.xls__SHOPLIST_xls__18"/>
      <sheetName val="_SHOPLIST.xls__SHOPLIST_xls__19"/>
      <sheetName val="_SHOPLIST.xls__SHOPLIST_xls__20"/>
      <sheetName val="_SHOPLIST.xls__SHOPLIST_xls__21"/>
      <sheetName val="_SHOPLIST.xls__SHOPLIST_xls__22"/>
      <sheetName val="_SHOPLIST.xls__SHOPLIST_xls__23"/>
      <sheetName val="_SHOPLIST.xls__SHOPLIST_xls__24"/>
      <sheetName val="_SHOPLIST.xls__SHOPLIST_xls__25"/>
      <sheetName val="_SHOPLIST.xls__SHOPLIST_xls__26"/>
      <sheetName val="_SHOPLIST.xls__SHOPLIST_xls__27"/>
      <sheetName val="_SHOPLIST.xls__SHOPLIST_xls__28"/>
      <sheetName val="_SHOPLIST.xls__SHOPLIST_xls__29"/>
      <sheetName val="_SHOPLIST.xls__SHOPLIST_xls__30"/>
      <sheetName val="_SHOPLIST.xls__SHOPLIST_xls__31"/>
      <sheetName val="_SHOPLIST.xls__SHOPLIST_xls__32"/>
      <sheetName val="_SHOPLIST.xls__SHOPLIST_xls__33"/>
      <sheetName val="_SHOPLIST.xls__SHOPLIST_xls__34"/>
      <sheetName val="_SHOPLIST.xls__SHOPLIST_xls__35"/>
      <sheetName val="_SHOPLIST.xls__SHOPLIST_xls__36"/>
      <sheetName val="_SHOPLIST.xls__SHOPLIST_xls__37"/>
      <sheetName val="_SHOPLIST.xls__SHOPLIST_xls__38"/>
      <sheetName val="_SHOPLIST.xls__SHOPLIST_xls__39"/>
      <sheetName val="_SHOPLIST.xls__SHOPLIST_xls__40"/>
      <sheetName val="_SHOPLIST.xls__SHOPLIST_xls__41"/>
      <sheetName val="_SHOPLIST.xls__SHOPLIST_xls__42"/>
      <sheetName val="_SHOPLIST.xls__SHOPLIST_xls__43"/>
      <sheetName val="_SHOPLIST.xls__SHOPLIST_xls__44"/>
      <sheetName val="_SHOPLIST.xls__SHOPLIST_xls__45"/>
      <sheetName val="_SHOPLIST.xls__SHOPLIST_xls__46"/>
      <sheetName val="_SHOPLIST.xls__SHOPLIST_xls__47"/>
      <sheetName val="_SHOPLIST.xls__SHOPLIST_xls__48"/>
      <sheetName val="_SHOPLIST.xls__SHOPLIST_xls__49"/>
      <sheetName val="_SHOPLIST.xls__SHOPLIST_xls__50"/>
      <sheetName val="_SHOPLIST.xls__SHOPLIST_xls__51"/>
      <sheetName val="_SHOPLIST.xls__SHOPLIST_xls__52"/>
      <sheetName val="_SHOPLIST.xls__SHOPLIST_xls__53"/>
      <sheetName val="_SHOPLIST.xls__SHOPLIST_xls__54"/>
      <sheetName val="_SHOPLIST.xls__SHOPLIST_xls__55"/>
      <sheetName val="_SHOPLIST.xls__SHOPLIST_xls__56"/>
      <sheetName val="_SHOPLIST.xls__SHOPLIST_xls__57"/>
      <sheetName val="_SHOPLIST.xls__SHOPLIST_xls__58"/>
      <sheetName val="_SHOPLIST.xls__SHOPLIST_xls__59"/>
      <sheetName val="_SHOPLIST.xls__SHOPLIST_xls__60"/>
      <sheetName val="_SHOPLIST.xls__SHOPLIST_xls__61"/>
      <sheetName val="_SHOPLIST.xls__SHOPLIST_xls__62"/>
      <sheetName val="_SHOPLIST.xls__SHOPLIST_xls__63"/>
      <sheetName val="_SHOPLIST.xls__SHOPLIST_xls__64"/>
      <sheetName val="_SHOPLIST.xls__SHOPLIST_xls__65"/>
      <sheetName val="_SHOPLIST.xls__SHOPLIST_xls__66"/>
      <sheetName val="_SHOPLIST.xls__SHOPLIST_xls__67"/>
      <sheetName val="_SHOPLIST.xls__SHOPLIST_xls__68"/>
      <sheetName val="_SHOPLIST.xls__SHOPLIST_xls__69"/>
      <sheetName val="_SHOPLIST.xls__SHOPLIST_xls__70"/>
      <sheetName val="_SHOPLIST.xls__SHOPLIST_xls__71"/>
      <sheetName val="_SHOPLIST.xls__SHOPLIST_xls__72"/>
      <sheetName val="_SHOPLIST.xls__SHOPLIST_xls__73"/>
      <sheetName val="_SHOPLIST.xls__SHOPLIST_xls__74"/>
      <sheetName val="_SHOPLIST.xls__SHOPLIST_xls__75"/>
      <sheetName val="_SHOPLIST.xls__SHOPLIST_xls__76"/>
      <sheetName val="_SHOPLIST.xls__SHOPLIST_xls__77"/>
      <sheetName val="_SHOPLIST.xls__SHOPLIST_xls__78"/>
      <sheetName val="_SHOPLIST.xls__SHOPLIST_xls__79"/>
      <sheetName val="_SHOPLIST.xls__SHOPLIST_xls__80"/>
      <sheetName val="_SHOPLIST.xls__SHOPLIST_xls__81"/>
      <sheetName val="_SHOPLIST.xls__SHOPLIST_xls__82"/>
      <sheetName val="_SHOPLIST.xls__SHOPLIST_xls__83"/>
      <sheetName val="_SHOPLIST.xls__SHOPLIST_xls__84"/>
      <sheetName val="_SHOPLIST.xls__SHOPLIST_xls__85"/>
      <sheetName val="_SHOPLIST.xls__SHOPLIST_xls__86"/>
      <sheetName val="_SHOPLIST.xls__SHOPLIST_xls__87"/>
      <sheetName val="_SHOPLIST.xls__SHOPLIST_xls__88"/>
      <sheetName val="_SHOPLIST.xls__SHOPLIST_xls__89"/>
      <sheetName val="_SHOPLIST.xls__SHOPLIST_xls__90"/>
      <sheetName val="_SHOPLIST.xls__SHOPLIST_xls__91"/>
      <sheetName val="_SHOPLIST.xls__SHOPLIST_xls__92"/>
      <sheetName val="_SHOPLIST.xls__SHOPLIST_xls__93"/>
      <sheetName val="_SHOPLIST.xls__SHOPLIST_xls__94"/>
      <sheetName val="_SHOPLIST.xls__SHOPLIST_xls__95"/>
      <sheetName val="_SHOPLIST.xls__SHOPLIST_xls__96"/>
      <sheetName val="_SHOPLIST.xls__SHOPLIST_xls__97"/>
      <sheetName val="_SHOPLIST.xls__SHOPLIST_xls__98"/>
      <sheetName val="_SHOPLIST.xls__SHOPLIST_xls__99"/>
      <sheetName val="_SHOPLIST.xls__SHOPLIST_xls_100"/>
      <sheetName val="_SHOPLIST.xls__SHOPLIST_xls_101"/>
      <sheetName val="_SHOPLIST.xls__SHOPLIST_xls_102"/>
      <sheetName val="_SHOPLIST.xls__SHOPLIST.xls__18"/>
      <sheetName val="_SHOPLIST.xls__SHOPLIST.xls__19"/>
      <sheetName val="_SHOPLIST.xls__SHOPLIST.xls__20"/>
      <sheetName val="_SHOPLIST.xls__SHOPLIST.xls__21"/>
      <sheetName val="_SHOPLIST.xls__SHOPLIST.xls__22"/>
      <sheetName val="_SHOPLIST.xls__SHOPLIST.xls__23"/>
      <sheetName val="_SHOPLIST.xls__SHOPLIST.xls__24"/>
      <sheetName val="_SHOPLIST.xls__SHOPLIST.xls__25"/>
      <sheetName val="_SHOPLIST.xls__SHOPLIST.xls__26"/>
      <sheetName val="_SHOPLIST.xls__SHOPLIST.xls__27"/>
      <sheetName val="_SHOPLIST.xls__SHOPLIST.xls__28"/>
      <sheetName val="_SHOPLIST.xls__SHOPLIST.xls__29"/>
      <sheetName val="70,_0s«iÆøí¬i6"/>
      <sheetName val="_VW1"/>
      <sheetName val="70,_0s«iÆøí¬i7"/>
      <sheetName val="_VW2"/>
      <sheetName val="_VWVU))tÏØ0__31"/>
      <sheetName val="70,_0s«_iÆø_í¬_i1"/>
      <sheetName val="70_,_0_s«i_Æøí¬i1"/>
      <sheetName val="_VWVU))tÏØ0__32"/>
      <sheetName val="70,_0s«_iÆø_í¬_i2"/>
      <sheetName val="70_,_0_s«i_Æøí¬i2"/>
      <sheetName val="_S1"/>
      <sheetName val="_S2"/>
      <sheetName val="70,_0s«iÆøí¬i8"/>
      <sheetName val="_VW3"/>
      <sheetName val="_SHOPLIST_xls__S3"/>
      <sheetName val="_VWVU))tÏØ0__33"/>
      <sheetName val="70,_0s«_iÆø_í¬_i3"/>
      <sheetName val="70_,_0_s«i_Æøí¬i3"/>
      <sheetName val="70,_0s«iÆøí¬i13"/>
      <sheetName val="_VW8"/>
      <sheetName val="_VWVU))tÏØ0__40"/>
      <sheetName val="_VWVU))tÏØ0__41"/>
      <sheetName val="_SHOPLIST_xls__S8"/>
      <sheetName val="_VWVU))tÏØ0__42"/>
      <sheetName val="_VWVU))tÏØ0__43"/>
      <sheetName val="_VWVU))tÏØ0__44"/>
      <sheetName val="70,_0s«_iÆø_í¬_i8"/>
      <sheetName val="70_,_0_s«i_Æøí¬i8"/>
      <sheetName val="70,_0s«iÆøí¬i10"/>
      <sheetName val="_VW5"/>
      <sheetName val="_SHOPLIST_xls__S5"/>
      <sheetName val="_VWVU))tÏØ0__25"/>
      <sheetName val="_VWVU))tÏØ0__35"/>
      <sheetName val="70,_0s«_iÆø_í¬_i5"/>
      <sheetName val="70_,_0_s«i_Æøí¬i5"/>
      <sheetName val="70,_0s«iÆøí¬i9"/>
      <sheetName val="_VW4"/>
      <sheetName val="_SHOPLIST_xls__S4"/>
      <sheetName val="_VWVU))tÏØ0__24"/>
      <sheetName val="_VWVU))tÏØ0__34"/>
      <sheetName val="70,_0s«_iÆø_í¬_i4"/>
      <sheetName val="70_,_0_s«i_Æøí¬i4"/>
      <sheetName val="70,_0s«iÆøí¬i12"/>
      <sheetName val="_VW7"/>
      <sheetName val="_VWVU))tÏØ0__29"/>
      <sheetName val="_VWVU))tÏØ0__30"/>
      <sheetName val="_SHOPLIST_xls__S7"/>
      <sheetName val="_VWVU))tÏØ0__37"/>
      <sheetName val="_VWVU))tÏØ0__38"/>
      <sheetName val="_VWVU))tÏØ0__39"/>
      <sheetName val="70,_0s«_iÆø_í¬_i7"/>
      <sheetName val="70_,_0_s«i_Æøí¬i7"/>
      <sheetName val="70,_0s«iÆøí¬i11"/>
      <sheetName val="_VW6"/>
      <sheetName val="_VWVU))tÏØ0__26"/>
      <sheetName val="_SHOPLIST_xls__S6"/>
      <sheetName val="_VWVU))tÏØ0__27"/>
      <sheetName val="_VWVU))tÏØ0__28"/>
      <sheetName val="_VWVU))tÏØ0__36"/>
      <sheetName val="70,_0s«_iÆø_í¬_i6"/>
      <sheetName val="70_,_0_s«i_Æøí¬i6"/>
      <sheetName val="70,_0s«iÆøí¬i14"/>
      <sheetName val="_VW9"/>
      <sheetName val="_VWVU))tÏØ0__45"/>
      <sheetName val="_VWVU))tÏØ0__46"/>
      <sheetName val="_SHOPLIST_xls__S9"/>
      <sheetName val="_VWVU))tÏØ0__47"/>
      <sheetName val="_VWVU))tÏØ0__48"/>
      <sheetName val="_VWVU))tÏØ0__49"/>
      <sheetName val="70,_0s«_iÆø_í¬_i9"/>
      <sheetName val="70_,_0_s«i_Æøí¬i9"/>
      <sheetName val="70,_0s«iÆøí¬i15"/>
      <sheetName val="_VW10"/>
      <sheetName val="_VWVU))tÏØ0__50"/>
      <sheetName val="_VWVU))tÏØ0__51"/>
      <sheetName val="_SHOPLIST_xls__10"/>
      <sheetName val="_VWVU))tÏØ0__52"/>
      <sheetName val="_VWVU))tÏØ0__53"/>
      <sheetName val="_VWVU))tÏØ0__54"/>
      <sheetName val="70,_0s«_iÆø_í¬_10"/>
      <sheetName val="70_,_0_s«i_Æøí¬10"/>
      <sheetName val="_VW"/>
      <sheetName val="_SHOPLIST.xls__VWVU))"/>
      <sheetName val="_SHOPLIST.xls__SHOPLIST_xls_103"/>
      <sheetName val="_SHOPLIST.xls_70___0_s__i_____5"/>
      <sheetName val="_SHOPLIST.xls__VW__VU_________4"/>
      <sheetName val="_SHOPLIST.xls__VW__VU_________5"/>
      <sheetName val="_SHOPLIST.xls_70___0_s__i_____6"/>
      <sheetName val="_SHOPLIST.xls_70___0_s__i_____7"/>
      <sheetName val="_SHOPLIST.xls__SHOPLIST_xls_104"/>
      <sheetName val="_SHOPLIST.xls__SHOPLIST_xls_105"/>
      <sheetName val="_SHOPLIST.xls__SHOPLIST_xls_106"/>
      <sheetName val="_SHOPLIST.xls__SHOPLIST_xls_107"/>
      <sheetName val="_SHOPLIST.xls__SHOPLIST.xls__30"/>
      <sheetName val="_SHOPLIST.xls__SHOPLIST.xls__31"/>
      <sheetName val="_SHOPLIST.xls__SHOPLIST.xls__32"/>
      <sheetName val="_SHOPLIST.xls__SHOPLIST.xls__33"/>
      <sheetName val="_SHOPLIST.xls__SHOPLIST.xls__34"/>
      <sheetName val="_SHOPLIST.xls__SHOPLIST.xls__35"/>
      <sheetName val="_SHOPLIST.xls__SHOPLIST.xls__36"/>
      <sheetName val="_SHOPLIST.xls__SHOPLIST.xls__37"/>
      <sheetName val="_SHOPLIST.xls__SHOPLIST.xls__38"/>
      <sheetName val="_SHOPLIST.xls__SHOPLIST.xls__39"/>
      <sheetName val="_SHOPLIST.xls__SHOPLIST.xls__40"/>
      <sheetName val="_SHOPLIST.xls__SHOPLIST.xls__41"/>
      <sheetName val="_SHOPLIST.xls__SHOPLIST_xls_108"/>
      <sheetName val="_SHOPLIST.xls__SHOPLIST_xls_109"/>
      <sheetName val="_SHOPLIST.xls__SHOPLIST_xls_110"/>
      <sheetName val="_SHOPLIST.xls__SHOPLIST_xls_111"/>
      <sheetName val="_SHOPLIST.xls__SHOPLIST_xls_112"/>
      <sheetName val="_SHOPLIST.xls__SHOPLIST_xls_113"/>
      <sheetName val="_SHOPLIST.xls__SHOPLIST_xls_114"/>
      <sheetName val="_SHOPLIST.xls__SHOPLIST_xls_115"/>
      <sheetName val="_SHOPLIST.xls__SHOPLIST_xls_116"/>
      <sheetName val="_SHOPLIST.xls__SHOPLIST_xls_117"/>
      <sheetName val="_SHOPLIST.xls__SHOPLIST_xls_118"/>
      <sheetName val="_SHOPLIST.xls__SHOPLIST.xls__42"/>
      <sheetName val="_SHOPLIST.xls__SHOPLIST.xls__43"/>
      <sheetName val="_SHOPLIST.xls__SHOPLIST.xls__44"/>
      <sheetName val="_SHOPLIST.xls__SHOPLIST_xls_119"/>
      <sheetName val="_SHOPLIST.xls__SHOPLIST_xls_120"/>
      <sheetName val="_SHOPLIST.xls__SHOPLIST_xls_121"/>
      <sheetName val="_SHOPLIST.xls__SHOPLIST_xls_122"/>
      <sheetName val="_SHOPLIST.xls__SHOPLIST_xls_123"/>
      <sheetName val="_SHOPLIST.xls__SHOPLIST_xls_124"/>
      <sheetName val="_SHOPLIST.xls__SHOPLIST_xls_125"/>
      <sheetName val="_SHOPLIST.xls__SHOPLIST_xls_126"/>
      <sheetName val="_SHOPLIST.xls__SHOPLIST_xls_127"/>
      <sheetName val="_SHOPLIST.xls__SHOPLIST_xls_128"/>
      <sheetName val="_SHOPLIST.xls__SHOPLIST_xls_129"/>
      <sheetName val="_SHOPLIST.xls__SHOPLIST.xls__45"/>
      <sheetName val="_SHOPLIST.xls__SHOPLIST_xls_130"/>
      <sheetName val="_SHOPLIST.xls__SHOPLIST_xls_131"/>
      <sheetName val="_SHOPLIST.xls__SHOPLIST_xls_132"/>
      <sheetName val="_SHOPLIST.xls__SHOPLIST_xls_133"/>
      <sheetName val="_SHOPLIST.xls__SHOPLIST_xls_134"/>
      <sheetName val="_SHOPLIST.xls__SHOPLIST_xls_135"/>
      <sheetName val="_SHOPLIST.xls__SHOPLIST_xls_136"/>
      <sheetName val="_SHOPLIST.xls__SHOPLIST_xls_137"/>
      <sheetName val="_SHOPLIST.xls__SHOPLIST_xls_138"/>
      <sheetName val="_SHOPLIST.xls__SHOPLIST_xls_139"/>
      <sheetName val="_SHOPLIST.xls__SHOPLIST_xls_140"/>
      <sheetName val="_SHOPLIST.xls__SHOPLIST_xls_141"/>
      <sheetName val="_SHOPLIST.xls__SHOPLIST_xls_142"/>
      <sheetName val="_SHOPLIST.xls__SHOPLIST.xls__46"/>
      <sheetName val="_SHOPLIST.xls__SHOPLIST.xls__47"/>
      <sheetName val="_SHOPLIST.xls__SHOPLIST.xls__48"/>
      <sheetName val="_SHOPLIST.xls__SHOPLIST.xls__49"/>
      <sheetName val="_SHOPLIST.xls__SHOPLIST_xls_143"/>
      <sheetName val="_SHOPLIST.xls__SHOPLIST_xls_144"/>
      <sheetName val="_SHOPLIST.xls__SHOPLIST_xls_145"/>
      <sheetName val="_SHOPLIST.xls__SHOPLIST_xls_146"/>
      <sheetName val="_SHOPLIST.xls__SHOPLIST_xls_147"/>
      <sheetName val="_SHOPLIST.xls__SHOPLIST_xls_148"/>
      <sheetName val="_SHOPLIST.xls__SHOPLIST_xls_149"/>
      <sheetName val="_SHOPLIST.xls__SHOPLIST_xls_150"/>
      <sheetName val="_SHOPLIST.xls__SHOPLIST_xls_151"/>
      <sheetName val="_SHOPLIST.xls__SHOPLIST_xls_152"/>
      <sheetName val="_SHOPLIST.xls__SHOPLIST_xls_153"/>
      <sheetName val="_SHOPLIST.xls__SHOPLIST_xls_154"/>
      <sheetName val="_SHOPLIST.xls__SHOPLIST_xls_155"/>
      <sheetName val="_SHOPLIST.xls__SHOPLIST_xls_156"/>
      <sheetName val="_SHOPLIST.xls__SHOPLIST_xls_157"/>
      <sheetName val="_SHOPLIST.xls__SHOPLIST_xls_158"/>
      <sheetName val="_SHOPLIST.xls__SHOPLIST_xls_159"/>
      <sheetName val="_SHOPLIST.xls__SHOPLIST_xls_160"/>
      <sheetName val="_SHOPLIST.xls__SHOPLIST_xls_161"/>
      <sheetName val="_SHOPLIST.xls__SHOPLIST_xls_162"/>
      <sheetName val="_SHOPLIST.xls__SHOPLIST_xls_163"/>
      <sheetName val="_SHOPLIST.xls__SHOPLIST_xls_164"/>
      <sheetName val="_SHOPLIST.xls__SHOPLIST_xls_165"/>
      <sheetName val="_SHOPLIST.xls__SHOPLIST_xls_166"/>
      <sheetName val="_SHOPLIST.xls__SHOPLIST_xls_167"/>
      <sheetName val="_SHOPLIST.xls__SHOPLIST_xls_168"/>
      <sheetName val="_SHOPLIST.xls__SHOPLIST_xls_169"/>
      <sheetName val="_SHOPLIST.xls__SHOPLIST_xls_170"/>
      <sheetName val="_SHOPLIST.xls__SHOPLIST_xls_171"/>
      <sheetName val="_SHOPLIST.xls__SHOPLIST_xls_172"/>
      <sheetName val="_SHOPLIST.xls__SHOPLIST_xls_173"/>
      <sheetName val="_SHOPLIST.xls__SHOPLIST_xls_174"/>
      <sheetName val="_SHOPLIST.xls__SHOPLIST_xls_175"/>
      <sheetName val="_SHOPLIST.xls__SHOPLIST_xls_176"/>
      <sheetName val="_SHOPLIST.xls__SHOPLIST_xls_177"/>
      <sheetName val="_SHOPLIST.xls__SHOPLIST_xls_178"/>
      <sheetName val="_SHOPLIST.xls__SHOPLIST_xls_179"/>
      <sheetName val="_SHOPLIST.xls__SHOPLIST_xls_180"/>
      <sheetName val="_SHOPLIST.xls__SHOPLIST_xls_181"/>
      <sheetName val="_SHOPLIST.xls__SHOPLIST_xls_182"/>
      <sheetName val="_SHOPLIST.xls__SHOPLIST_xls_183"/>
      <sheetName val="_SHOPLIST.xls__SHOPLIST_xls_184"/>
      <sheetName val="_SHOPLIST.xls__SHOPLIST_xls_185"/>
      <sheetName val="_SHOPLIST.xls__SHOPLIST_xls_186"/>
      <sheetName val="_SHOPLIST.xls__SHOPLIST_xls_187"/>
      <sheetName val="_SHOPLIST.xls__SHOPLIST_xls_188"/>
      <sheetName val="_SHOPLIST.xls__SHOPLIST_xls_189"/>
      <sheetName val="_SHOPLIST.xls__SHOPLIST_xls_190"/>
      <sheetName val="_SHOPLIST.xls__SHOPLIST_xls_191"/>
      <sheetName val="_SHOPLIST.xls__SHOPLIST_xls_192"/>
      <sheetName val="_SHOPLIST.xls__SHOPLIST_xls_193"/>
      <sheetName val="_SHOPLIST.xls__SHOPLIST_xls_194"/>
      <sheetName val="_SHOPLIST.xls__SHOPLIST_xls_195"/>
      <sheetName val="_SHOPLIST.xls__SHOPLIST_xls_196"/>
      <sheetName val="_SHOPLIST.xls__SHOPLIST_xls_197"/>
      <sheetName val="_SHOPLIST.xls__SHOPLIST_xls_198"/>
      <sheetName val="_SHOPLIST.xls__SHOPLIST_xls_199"/>
      <sheetName val="_SHOPLIST.xls__SHOPLIST_xls_200"/>
      <sheetName val="_SHOPLIST.xls__SHOPLIST_xls_201"/>
      <sheetName val="_SHOPLIST.xls__SHOPLIST_xls_202"/>
      <sheetName val="_SHOPLIST.xls__SHOPLIST_xls_203"/>
      <sheetName val="_SHOPLIST.xls__SHOPLIST_xls_204"/>
      <sheetName val="_SHOPLIST.xls__SHOPLIST_xls_205"/>
      <sheetName val="_SHOPLIST.xls__SHOPLIST_xls_206"/>
      <sheetName val="_SHOPLIST.xls__SHOPLIST_xls_207"/>
      <sheetName val="_SHOPLIST.xls__SHOPLIST_xls_208"/>
      <sheetName val="_SHOPLIST.xls__SHOPLIST_xls_209"/>
      <sheetName val="_SHOPLIST.xls__SHOPLIST.xls__50"/>
      <sheetName val="_SHOPLIST.xls__SHOPLIST.xls__51"/>
      <sheetName val="_SHOPLIST.xls__SHOPLIST.xls__52"/>
      <sheetName val="_SHOPLIST.xls__SHOPLIST.xls__53"/>
      <sheetName val="_SHOPLIST.xls__SHOPLIST.xls__54"/>
      <sheetName val="_SHOPLIST.xls__SHOPLIST.xls__55"/>
      <sheetName val="_SHOPLIST.xls__SHOPLIST.xls__56"/>
      <sheetName val="_SHOPLIST.xls__SHOPLIST.xls__57"/>
      <sheetName val="_SHOPLIST.xls__SHOPLIST.xls__58"/>
      <sheetName val="_SHOPLIST.xls__SHOPLIST.xls__59"/>
      <sheetName val="_SHOPLIST.xls__SHOPLIST.xls__60"/>
      <sheetName val="_SHOPLIST.xls__SHOPLIST.xls__61"/>
      <sheetName val="_SHOPLIST.xls__SHOPLIST.xls__62"/>
      <sheetName val="_SHOPLIST.xls__SHOPLIST.xls__63"/>
      <sheetName val="_SHOPLIST.xls__SHOPLIST.xls__64"/>
      <sheetName val="_SHOPLIST.xls__SHOPLIST.xls__65"/>
      <sheetName val="_SHOPLIST.xls__SHOPLIST.xls__66"/>
      <sheetName val="_SHOPLIST.xls__SHOPLIST.xls__67"/>
      <sheetName val="_SHOPLIST.xls__SHOPLIST.xls__68"/>
      <sheetName val="_SHOPLIST.xls__SHOPLIST.xls__69"/>
      <sheetName val="_SHOPLIST.xls__SHOPLIST.xls__70"/>
      <sheetName val="_SHOPLIST.xls__SHOPLIST.xls__71"/>
      <sheetName val="_SHOPLIST.xls__SHOPLIST.xls__72"/>
      <sheetName val="_SHOPLIST.xls__SHOPLIST.xls__73"/>
      <sheetName val="_SHOPLIST.xls__SHOPLIST.xls__74"/>
      <sheetName val="_SHOPLIST.xls__SHOPLIST.xls__75"/>
      <sheetName val="_SHOPLIST.xls__SHOPLIST.xls__76"/>
      <sheetName val="_SHOPLIST.xls__SHOPLIST.xls__77"/>
      <sheetName val="_SHOPLIST.xls__SHOPLIST.xls__78"/>
      <sheetName val="_SHOPLIST.xls__SHOPLIST.xls__79"/>
      <sheetName val="_SHOPLIST.xls__SHOPLIST.xls__80"/>
      <sheetName val="_SHOPLIST.xls__SHOPLIST.xls__81"/>
      <sheetName val="_SHOPLIST.xls__SHOPLIST.xls__82"/>
      <sheetName val="_SHOPLIST.xls__SHOPLIST.xls__83"/>
      <sheetName val="_SHOPLIST.xls__SHOPLIST.xls__84"/>
      <sheetName val="_SHOPLIST.xls__SHOPLIST.xls__85"/>
      <sheetName val="_SHOPLIST.xls__SHOPLIST.xls__86"/>
      <sheetName val="_SHOPLIST.xls__SHOPLIST.xls__87"/>
      <sheetName val="_SHOPLIST.xls__SHOPLIST.xls__88"/>
      <sheetName val="_SHOPLIST.xls__SHOPLIST.xls__89"/>
      <sheetName val="_SHOPLIST.xls__SHOPLIST.xls__90"/>
      <sheetName val="_SHOPLIST.xls__SHOPLIST.xls__91"/>
      <sheetName val="_SHOPLIST.xls__SHOPLIST.xls__92"/>
      <sheetName val="_SHOPLIST.xls__SHOPLIST.xls__93"/>
      <sheetName val="_SHOPLIST.xls_70___0_s__i_____8"/>
      <sheetName val="_SHOPLIST.xls__VW__VU_________6"/>
      <sheetName val="_SHOPLIST.xls__VW__VU_________7"/>
      <sheetName val="_SHOPLIST.xls_70___0_s__i_____9"/>
      <sheetName val="_SHOPLIST.xls_70_x005f_x0000___0_x0_4"/>
      <sheetName val="_SHOPLIST.xls__SHOPLIST.xls__94"/>
      <sheetName val="_SHOPLIST.xls_70___0_s__i____10"/>
      <sheetName val="_SHOPLIST.xls__SHOPLIST_xls_210"/>
      <sheetName val="_SHOPLIST.xls__SHOPLIST_xls_211"/>
      <sheetName val="_SHOPLIST.xls__SHOPLIST.xls__95"/>
      <sheetName val="_SHOPLIST.xls__SHOPLIST.xls__96"/>
      <sheetName val="_SHOPLIST.xls__SHOPLIST_xls_212"/>
      <sheetName val="_SHOPLIST.xls__SHOPLIST_xls_213"/>
      <sheetName val="_SHOPLIST.xls__SHOPLIST_xls_214"/>
      <sheetName val="_SHOPLIST.xls__SHOPLIST_xls_215"/>
      <sheetName val="_SHOPLIST.xls__SHOPLIST_xls_216"/>
      <sheetName val="_SHOPLIST.xls__SHOPLIST_xls_217"/>
      <sheetName val="_SHOPLIST.xls__SHOPLIST_xls_218"/>
      <sheetName val="_SHOPLIST.xls__SHOPLIST_xls_219"/>
      <sheetName val="_SHOPLIST.xls__SHOPLIST_xls_220"/>
      <sheetName val="_SHOPLIST.xls__SHOPLIST_xls_221"/>
      <sheetName val="_SHOPLIST.xls__SHOPLIST_xls_222"/>
      <sheetName val="_SHOPLIST.xls__SHOPLIST_xls_223"/>
      <sheetName val="_SHOPLIST.xls__SHOPLIST_xls_224"/>
      <sheetName val="_SHOPLIST.xls__SHOPLIST_xls_225"/>
      <sheetName val="_SHOPLIST.xls__SHOPLIST_xls_226"/>
      <sheetName val="_SHOPLIST.xls__SHOPLIST_xls_227"/>
      <sheetName val="_SHOPLIST.xls__SHOPLIST_xls_228"/>
      <sheetName val="_SHOPLIST.xls__SHOPLIST_xls_229"/>
      <sheetName val="_SHOPLIST.xls__SHOPLIST_xls_230"/>
      <sheetName val="_SHOPLIST.xls__SHOPLIST_xls_231"/>
      <sheetName val="_SHOPLIST.xls__SHOPLIST_xls_232"/>
      <sheetName val="_SHOPLIST.xls__SHOPLIST_xls_233"/>
      <sheetName val="_SHOPLIST.xls__SHOPLIST_xls_234"/>
      <sheetName val="_SHOPLIST.xls__SHOPLIST_xls_235"/>
      <sheetName val="_SHOPLIST.xls__SHOPLIST_xls_236"/>
      <sheetName val="_SHOPLIST.xls__SHOPLIST_xls_237"/>
      <sheetName val="_SHOPLIST.xls__SHOPLIST_xls_238"/>
      <sheetName val="_SHOPLIST.xls__SHOPLIST_xls_239"/>
      <sheetName val="_SHOPLIST.xls__SHOPLIST_xls_240"/>
      <sheetName val="_SHOPLIST.xls__SHOPLIST_xls_241"/>
      <sheetName val="_SHOPLIST.xls__SHOPLIST_xls_242"/>
      <sheetName val="_SHOPLIST.xls__SHOPLIST_xls_243"/>
      <sheetName val="_SHOPLIST.xls__SHOPLIST_xls_244"/>
      <sheetName val="_SHOPLIST.xls__SHOPLIST_xls_245"/>
      <sheetName val="_SHOPLIST.xls__SHOPLIST_xls_246"/>
      <sheetName val="_SHOPLIST.xls__SHOPLIST_xls_247"/>
      <sheetName val="_SHOPLIST.xls__SHOPLIST_xls_248"/>
      <sheetName val="_SHOPLIST.xls__SHOPLIST_xls_249"/>
      <sheetName val="_SHOPLIST.xls__SHOPLIST_xls_250"/>
      <sheetName val="_SHOPLIST.xls__SHOPLIST.xls__97"/>
      <sheetName val="_SHOPLIST.xls__SHOPLIST_xls_251"/>
      <sheetName val="_SHOPLIST.xls__SHOPLIST_xls_252"/>
      <sheetName val="_SHOPLIST.xls__SHOPLIST_xls_253"/>
      <sheetName val="_SHOPLIST.xls__SHOPLIST_xls_254"/>
      <sheetName val="_SHOPLIST.xls__SHOPLIST_xls_255"/>
      <sheetName val="_SHOPLIST.xls__SHOPLIST_xls_256"/>
      <sheetName val="_SHOPLIST.xls__SHOPLIST_xls_257"/>
      <sheetName val="_SHOPLIST.xls__SHOPLIST_xls_258"/>
      <sheetName val="_SHOPLIST.xls__SHOPLIST_xls_259"/>
      <sheetName val="_SHOPLIST.xls__SHOPLIST_xls_260"/>
      <sheetName val="_SHOPLIST.xls__SHOPLIST_xls_261"/>
      <sheetName val="_SHOPLIST.xls__SHOPLIST_xls_262"/>
      <sheetName val="_SHOPLIST.xls__SHOPLIST_xls_263"/>
      <sheetName val="_SHOPLIST.xls__SHOPLIST_xls_264"/>
      <sheetName val="_SHOPLIST.xls__SHOPLIST_xls_265"/>
      <sheetName val="_SHOPLIST.xls__SHOPLIST_xls_266"/>
      <sheetName val="_SHOPLIST.xls__SHOPLIST_xls_267"/>
      <sheetName val="_SHOPLIST.xls__SHOPLIST_xls_268"/>
      <sheetName val="_SHOPLIST.xls__SHOPLIST_xls_269"/>
      <sheetName val="_SHOPLIST.xls__SHOPLIST_xls_270"/>
      <sheetName val="_SHOPLIST.xls__SHOPLIST_xls_271"/>
      <sheetName val="_SHOPLIST.xls__SHOPLIST_xls_272"/>
      <sheetName val="_SHOPLIST.xls__SHOPLIST_xls_273"/>
      <sheetName val="_SHOPLIST.xls__SHOPLIST_xls_274"/>
      <sheetName val="_SHOPLIST.xls__SHOPLIST_xls_275"/>
      <sheetName val="_SHOPLIST.xls__SHOPLIST_xls_276"/>
      <sheetName val="_SHOPLIST.xls__SHOPLIST_xls_277"/>
      <sheetName val="_SHOPLIST.xls__SHOPLIST_xls_278"/>
      <sheetName val="_SHOPLIST.xls__SHOPLIST_xls_279"/>
      <sheetName val="_SHOPLIST.xls__SHOPLIST_xls_280"/>
      <sheetName val="_SHOPLIST.xls__SHOPLIST_xls_281"/>
      <sheetName val="_SHOPLIST.xls__SHOPLIST_xls_282"/>
      <sheetName val="_SHOPLIST.xls__SHOPLIST_xls_283"/>
      <sheetName val="_SHOPLIST.xls__SHOPLIST_xls_284"/>
      <sheetName val="_SHOPLIST.xls__SHOPLIST_xls_285"/>
      <sheetName val="_SHOPLIST.xls__SHOPLIST_xls_286"/>
      <sheetName val="_SHOPLIST.xls__SHOPLIST_xls_287"/>
      <sheetName val="_SHOPLIST.xls__SHOPLIST_xls_288"/>
      <sheetName val="_SHOPLIST.xls__SHOPLIST_xls_289"/>
      <sheetName val="_SHOPLIST.xls__SHOPLIST_xls_290"/>
      <sheetName val="_SHOPLIST.xls__SHOPLIST_xls_291"/>
      <sheetName val="_SHOPLIST.xls__SHOPLIST_xls_292"/>
      <sheetName val="_SHOPLIST.xls__SHOPLIST_xls_293"/>
      <sheetName val="_SHOPLIST.xls__SHOPLIST_xls_294"/>
      <sheetName val="_SHOPLIST.xls__SHOPLIST_xls_295"/>
      <sheetName val="_SHOPLIST.xls__SHOPLIST_xls_296"/>
      <sheetName val="_SHOPLIST.xls__SHOPLIST_xls_297"/>
      <sheetName val="_SHOPLIST.xls__SHOPLIST_xls_298"/>
      <sheetName val="_SHOPLIST.xls__SHOPLIST_xls_299"/>
      <sheetName val="_SHOPLIST.xls__SHOPLIST_xls_300"/>
      <sheetName val="_SHOPLIST.xls__SHOPLIST_xls_301"/>
      <sheetName val="_SHOPLIST.xls__SHOPLIST_xls_302"/>
      <sheetName val="_SHOPLIST.xls__SHOPLIST_xls_303"/>
      <sheetName val="_SHOPLIST.xls__SHOPLIST_xls_304"/>
      <sheetName val="_SHOPLIST.xls__SHOPLIST_xls_305"/>
      <sheetName val="_SHOPLIST.xls__SHOPLIST_xls_306"/>
      <sheetName val="_SHOPLIST.xls__SHOPLIST_xls_307"/>
      <sheetName val="_SHOPLIST.xls__SHOPLIST_xls_308"/>
      <sheetName val="_SHOPLIST.xls__SHOPLIST_xls_309"/>
      <sheetName val="_SHOPLIST.xls__SHOPLIST_xls_310"/>
      <sheetName val="_SHOPLIST.xls__SHOPLIST_xls_311"/>
      <sheetName val="_SHOPLIST.xls__SHOPLIST_xls_312"/>
      <sheetName val="_SHOPLIST.xls__SHOPLIST_xls_313"/>
      <sheetName val="_SHOPLIST.xls__SHOPLIST_xls_314"/>
      <sheetName val="_SHOPLIST.xls__SHOPLIST_xls_315"/>
      <sheetName val="_SHOPLIST.xls__SHOPLIST_xls_316"/>
      <sheetName val="_SHOPLIST.xls__SHOPLIST_xls_317"/>
      <sheetName val="_SHOPLIST.xls__SHOPLIST.xls__98"/>
      <sheetName val="_SHOPLIST.xls__SHOPLIST.xls__99"/>
      <sheetName val="_SHOPLIST.xls__SHOPLIST_xls_320"/>
      <sheetName val="_SHOPLIST.xls__SHOPLIST_xls_321"/>
      <sheetName val="_SHOPLIST.xls__SHOPLIST_xls_322"/>
      <sheetName val="_SHOPLIST.xls__SHOPLIST_xls_323"/>
      <sheetName val="_SHOPLIST.xls__SHOPLIST_xls_324"/>
      <sheetName val="_SHOPLIST.xls__SHOPLIST_xls_325"/>
      <sheetName val="_SHOPLIST.xls__SHOPLIST_xls_326"/>
      <sheetName val="_SHOPLIST.xls__SHOPLIST_xls_327"/>
      <sheetName val="_SHOPLIST.xls__SHOPLIST_xls_328"/>
      <sheetName val="_SHOPLIST.xls__SHOPLIST_xls_329"/>
      <sheetName val="_SHOPLIST.xls__SHOPLIST_xls_330"/>
      <sheetName val="_SHOPLIST.xls__SHOPLIST_xls_331"/>
      <sheetName val="_SHOPLIST.xls__SHOPLIST_xls_332"/>
      <sheetName val="_SHOPLIST.xls__SHOPLIST_xls_333"/>
      <sheetName val="_SHOPLIST.xls__SHOPLIST_xls_334"/>
      <sheetName val="_SHOPLIST.xls__SHOPLIST_xls_335"/>
      <sheetName val="_SHOPLIST.xls__SHOPLIST_xls_336"/>
      <sheetName val="_SHOPLIST.xls__SHOPLIST_xls_337"/>
      <sheetName val="_SHOPLIST.xls__SHOPLIST_xls_338"/>
      <sheetName val="_SHOPLIST.xls__SHOPLIST_xls_339"/>
      <sheetName val="_SHOPLIST.xls__SHOPLIST_xls_340"/>
      <sheetName val="_SHOPLIST.xls__SHOPLIST_xls_341"/>
      <sheetName val="_SHOPLIST.xls__SHOPLIST_xls_342"/>
      <sheetName val="_SHOPLIST.xls__SHOPLIST_xls_343"/>
      <sheetName val="_SHOPLIST.xls__SHOPLIST_xls_344"/>
      <sheetName val="_SHOPLIST.xls__SHOPLIST_xls_345"/>
      <sheetName val="_SHOPLIST.xls__SHOPLIST_xls_346"/>
      <sheetName val="_SHOPLIST.xls__SHOPLIST_xls_347"/>
      <sheetName val="_SHOPLIST.xls__SHOPLIST_xls_348"/>
      <sheetName val="_SHOPLIST.xls__SHOPLIST_xls_349"/>
      <sheetName val="_SHOPLIST.xls_70___0_s__i____11"/>
      <sheetName val="_SHOPLIST.xls__VW__VU_________8"/>
      <sheetName val="_SHOPLIST.xls__VW__VU_________9"/>
      <sheetName val="_SHOPLIST.xls_70___0_s__i____12"/>
      <sheetName val="_SHOPLIST.xls_70_x005f_x0000___0_x0_5"/>
      <sheetName val="_SHOPLIST.xls__SHOPLIST_xls_350"/>
      <sheetName val="_SHOPLIST.xls_70___0_s__i____13"/>
      <sheetName val="_SHOPLIST.xls__SHOPLIST_xls_351"/>
      <sheetName val="_SHOPLIST.xls__SHOPLIST_xls_352"/>
      <sheetName val="_SHOPLIST.xls__SHOPLIST_xls_353"/>
      <sheetName val="_SHOPLIST.xls__SHOPLIST_xls_354"/>
      <sheetName val="_SHOPLIST.xls__SHOPLIST_xls_355"/>
      <sheetName val="_SHOPLIST.xls__SHOPLIST_xls_356"/>
      <sheetName val="_SHOPLIST.xls__SHOPLIST_xls_357"/>
      <sheetName val="_SHOPLIST.xls__SHOPLIST_xls_358"/>
      <sheetName val="_SHOPLIST.xls__SHOPLIST_xls_359"/>
      <sheetName val="_SHOPLIST.xls__SHOPLIST_xls_360"/>
      <sheetName val="_SHOPLIST.xls__SHOPLIST_xls_361"/>
      <sheetName val="_SHOPLIST.xls__SHOPLIST_xls_362"/>
      <sheetName val="_SHOPLIST.xls__SHOPLIST_xls_363"/>
      <sheetName val="_SHOPLIST.xls__SHOPLIST_xls_364"/>
      <sheetName val="_SHOPLIST.xls__SHOPLIST_xls_365"/>
      <sheetName val="_SHOPLIST.xls__SHOPLIST_xls_366"/>
      <sheetName val="_SHOPLIST.xls__SHOPLIST_xls_367"/>
      <sheetName val="_SHOPLIST.xls__SHOPLIST_xls_368"/>
      <sheetName val="_SHOPLIST.xls__SHOPLIST_xls_369"/>
      <sheetName val="_SHOPLIST.xls__SHOPLIST_xls_370"/>
      <sheetName val="_SHOPLIST.xls__SHOPLIST_xls_371"/>
      <sheetName val="_SHOPLIST.xls__SHOPLIST_xls_372"/>
      <sheetName val="_SHOPLIST.xls__SHOPLIST_xls_373"/>
      <sheetName val="_SHOPLIST.xls__SHOPLIST_xls_374"/>
      <sheetName val="_SHOPLIST.xls__SHOPLIST_xls_375"/>
      <sheetName val="_SHOPLIST.xls__SHOPLIST_xls_376"/>
      <sheetName val="_SHOPLIST.xls__SHOPLIST_xls_377"/>
      <sheetName val="_SHOPLIST.xls__SHOPLIST_xls_378"/>
      <sheetName val="_SHOPLIST.xls__SHOPLIST_xls_379"/>
      <sheetName val="_SHOPLIST.xls__SHOPLIST_xls_380"/>
      <sheetName val="_SHOPLIST.xls__SHOPLIST_xls_381"/>
      <sheetName val="_SHOPLIST.xls__SHOPLIST_xls_382"/>
      <sheetName val="_SHOPLIST.xls__SHOPLIST_xls_383"/>
      <sheetName val="_SHOPLIST.xls__SHOPLIST_xls_384"/>
      <sheetName val="_SHOPLIST.xls__SHOPLIST_xls_385"/>
      <sheetName val="_SHOPLIST.xls__SHOPLIST_xls_386"/>
      <sheetName val="_SHOPLIST.xls__SHOPLIST_xls_387"/>
      <sheetName val="_SHOPLIST.xls__SHOPLIST_xls_388"/>
      <sheetName val="_SHOPLIST.xls__SHOPLIST_xls_389"/>
      <sheetName val="_SHOPLIST.xls__SHOPLIST_xls_390"/>
      <sheetName val="_SHOPLIST.xls__SHOPLIST_xls_391"/>
      <sheetName val="_SHOPLIST.xls__SHOPLIST_xls_392"/>
      <sheetName val="_SHOPLIST.xls__SHOPLIST_xls_393"/>
      <sheetName val="_SHOPLIST.xls__SHOPLIST_xls_394"/>
      <sheetName val="_SHOPLIST.xls__SHOPLIST_xls_395"/>
      <sheetName val="_SHOPLIST.xls__SHOPLIST_xls_396"/>
      <sheetName val="_SHOPLIST.xls__SHOPLIST_xls_397"/>
      <sheetName val="_SHOPLIST.xls__SHOPLIST_xls_398"/>
      <sheetName val="_SHOPLIST.xls__SHOPLIST_xls_399"/>
      <sheetName val="_SHOPLIST.xls__SHOPLIST_xls_400"/>
      <sheetName val="_SHOPLIST.xls__SHOPLIST_xls_401"/>
      <sheetName val="_SHOPLIST.xls__SHOPLIST_xls_402"/>
      <sheetName val="_SHOPLIST.xls__SHOPLIST_xls_403"/>
      <sheetName val="_SHOPLIST.xls__SHOPLIST_xls_404"/>
      <sheetName val="_SHOPLIST.xls__SHOPLIST_xls_405"/>
      <sheetName val="_SHOPLIST.xls__SHOPLIST_xls_406"/>
      <sheetName val="_SHOPLIST.xls__SHOPLIST_xls_407"/>
      <sheetName val="_SHOPLIST.xls__SHOPLIST_xls_408"/>
      <sheetName val="_SHOPLIST.xls__SHOPLIST_xls_409"/>
      <sheetName val="_SHOPLIST.xls__SHOPLIST_xls_410"/>
      <sheetName val="_SHOPLIST.xls__SHOPLIST_xls_411"/>
      <sheetName val="_SHOPLIST.xls__SHOPLIST_xls_412"/>
      <sheetName val="_SHOPLIST.xls__SHOPLIST_xls_413"/>
      <sheetName val="_SHOPLIST.xls__SHOPLIST_xls_414"/>
      <sheetName val="_SHOPLIST.xls__SHOPLIST_xls_415"/>
      <sheetName val="_SHOPLIST.xls__SHOPLIST_xls_416"/>
      <sheetName val="_SHOPLIST.xls__SHOPLIST_xls_417"/>
      <sheetName val="_SHOPLIST.xls__SHOPLIST_xls_418"/>
      <sheetName val="_SHOPLIST.xls__SHOPLIST_xls_419"/>
      <sheetName val="_SHOPLIST.xls__SHOPLIST_xls_420"/>
      <sheetName val="_SHOPLIST.xls__SHOPLIST_xls_421"/>
      <sheetName val="_SHOPLIST.xls__SHOPLIST_xls_422"/>
      <sheetName val="_SHOPLIST.xls__SHOPLIST_xls_423"/>
      <sheetName val="_SHOPLIST.xls__SHOPLIST_xls_424"/>
      <sheetName val="_SHOPLIST.xls__SHOPLIST_xls_425"/>
      <sheetName val="_SHOPLIST.xls__SHOPLIST_xls_426"/>
      <sheetName val="_SHOPLIST.xls__SHOPLIST_xls_427"/>
      <sheetName val="_SHOPLIST.xls__SHOPLIST_xls_428"/>
      <sheetName val="_SHOPLIST.xls__SHOPLIST_xls_429"/>
      <sheetName val="_SHOPLIST.xls__SHOPLIST_xls_430"/>
      <sheetName val="_SHOPLIST.xls__SHOPLIST_xls_431"/>
      <sheetName val="_SHOPLIST.xls__SHOPLIST_xls_432"/>
      <sheetName val="_SHOPLIST.xls__SHOPLIST_xls_433"/>
      <sheetName val="_SHOPLIST.xls__SHOPLIST_xls_434"/>
      <sheetName val="_SHOPLIST.xls__SHOPLIST_xls_435"/>
      <sheetName val="_SHOPLIST.xls__SHOPLIST_xls_436"/>
      <sheetName val="_SHOPLIST.xls__SHOPLIST_xls_437"/>
      <sheetName val="_SHOPLIST.xls__SHOPLIST_xls_438"/>
      <sheetName val="_SHOPLIST.xls__SHOPLIST_xls_439"/>
      <sheetName val="_SHOPLIST.xls__SHOPLIST_xls_440"/>
      <sheetName val="_SHOPLIST.xls__SHOPLIST_xls_441"/>
      <sheetName val="_SHOPLIST.xls__SHOPLIST_xls_442"/>
      <sheetName val="_SHOPLIST.xls__SHOPLIST_xls_443"/>
      <sheetName val="_SHOPLIST.xls__SHOPLIST_xls_444"/>
      <sheetName val="_SHOPLIST.xls__SHOPLIST_xls_445"/>
      <sheetName val="_SHOPLIST.xls__SHOPLIST_xls_446"/>
      <sheetName val="_SHOPLIST.xls__SHOPLIST_xls_447"/>
      <sheetName val="_SHOPLIST.xls__SHOPLIST_xls_448"/>
      <sheetName val="_SHOPLIST.xls__SHOPLIST_xls_449"/>
      <sheetName val="_SHOPLIST.xls__SHOPLIST_xls_450"/>
      <sheetName val="_SHOPLIST.xls__SHOPLIST_xls_451"/>
      <sheetName val="_SHOPLIST.xls__SHOPLIST_xls_452"/>
      <sheetName val="_SHOPLIST.xls__SHOPLIST_xls_453"/>
      <sheetName val="_SHOPLIST.xls__SHOPLIST_xls_454"/>
      <sheetName val="_SHOPLIST.xls__SHOPLIST_xls_455"/>
      <sheetName val="_SHOPLIST.xls__SHOPLIST_xls_456"/>
      <sheetName val="_SHOPLIST.xls__SHOPLIST_xls_457"/>
      <sheetName val="_SHOPLIST.xls__SHOPLIST_xls_458"/>
      <sheetName val="_SHOPLIST.xls__SHOPLIST_xls_459"/>
      <sheetName val="_SHOPLIST.xls__SHOPLIST_xls_460"/>
      <sheetName val="_SHOPLIST.xls__SHOPLIST_xls_461"/>
      <sheetName val="_SHOPLIST.xls_70_x005f_x005f_x005f_x0000__4"/>
      <sheetName val="_SHOPLIST.xls__SHOPLIST_xls_462"/>
      <sheetName val="_SHOPLIST.xls__SHOPLIST_xls_463"/>
      <sheetName val="_SHOPLIST.xls_70_x005f_x005f_x005f_x0000__3"/>
      <sheetName val="_SHOPLIST.xls__SHOPLIST_xls_318"/>
      <sheetName val="_SHOPLIST.xls__SHOPLIST_xls_319"/>
      <sheetName val="_SHOPLIST.xls__VWVU))tÏØ0__20"/>
      <sheetName val="_SHOPLIST_xls__SH2"/>
      <sheetName val="_SHOPLIST_xls_70_2"/>
      <sheetName val="_SHOPLIST_xls__VWVU))tÏØ0_104"/>
      <sheetName val="_SHOPLIST_xls__SH3"/>
      <sheetName val="_SHOPLIST_xls_70_3"/>
      <sheetName val="_SHOPLIST_xls__VWVU))tÏØ0_105"/>
      <sheetName val="_SHOPLIST_xls__VWVU))tÏØ0_106"/>
      <sheetName val="_SHOPLIST_xls__VWVU))tÏØ0_107"/>
      <sheetName val="_SHOPLIST_xls_70,_0s«iÆøí¬3"/>
      <sheetName val="_SHOPLIST_xls__VW"/>
      <sheetName val="_SHOPLIST.xls_70,_0s«iÆøí¬i4"/>
      <sheetName val="_SHOPLIST.xls_70,_0s«iÆøí¬i5"/>
      <sheetName val="_SHOPLIST_xls_70___0_s__i_____2"/>
      <sheetName val="_SHOPLIST_xls__VW__VU_________2"/>
      <sheetName val="_SHOPLIST_xls__VW__VU_________3"/>
      <sheetName val="_SHOPLIST_xls_70___0_s__i_____3"/>
      <sheetName val="_SHOPLIST.xls_70___0_s__i____14"/>
      <sheetName val="_SHOPLIST.xls__VW__VU________10"/>
      <sheetName val="_SHOPLIST.xls__VW__VU________11"/>
      <sheetName val="_SHOPLIST.xls_70_x005f_x0000___0_x0_6"/>
      <sheetName val="_SHOPLIST.xls_70___0_s__i____15"/>
      <sheetName val="_SHOPLIST.xls__SHOPLIST_xls_464"/>
      <sheetName val="_SHOPLIST.xls__SHOPLIST_xls_465"/>
      <sheetName val="_SHOPLIST.xls_70___0_s__i____16"/>
      <sheetName val="_SHOPLIST.xls__SHOPLIST_xls_466"/>
      <sheetName val="_SHOPLIST.xls__SHOPLIST_xls_467"/>
      <sheetName val="_SHOPLIST.xls__SHOPLIST_xls_468"/>
      <sheetName val="_SHOPLIST.xls__SHOPLIST_xls_469"/>
      <sheetName val="_SHOPLIST.xls__SHOPLIST_xls_470"/>
      <sheetName val="_SHOPLIST.xls__SHOPLIST_xls_471"/>
      <sheetName val="_SHOPLIST.xls__SHOPLIST_xls_472"/>
      <sheetName val="_SHOPLIST.xls__SHOPLIST_xls_473"/>
      <sheetName val="_SHOPLIST.xls__SHOPLIST_xls_474"/>
      <sheetName val="_SHOPLIST.xls__SHOPLIST_xls_475"/>
      <sheetName val="_SHOPLIST.xls__SHOPLIST_xls_476"/>
      <sheetName val="_SHOPLIST.xls__SHOPLIST_xls_477"/>
      <sheetName val="_SHOPLIST.xls__SHOPLIST_xls_478"/>
      <sheetName val="_SHOPLIST.xls__SHOPLIST_xls_479"/>
      <sheetName val="_SHOPLIST.xls__SHOPLIST_xls_480"/>
      <sheetName val="_SHOPLIST.xls__SHOPLIST_xls_481"/>
      <sheetName val="_SHOPLIST.xls__SHOPLIST_xls_482"/>
      <sheetName val="_SHOPLIST.xls__SHOPLIST_xls_483"/>
      <sheetName val="_SHOPLIST.xls__SHOPLIST_xls_484"/>
      <sheetName val="_SHOPLIST.xls__SHOPLIST_xls_485"/>
      <sheetName val="_SHOPLIST.xls__SHOPLIST_xls_486"/>
      <sheetName val="_SHOPLIST.xls__SHOPLIST_xls_487"/>
      <sheetName val="_SHOPLIST.xls__SHOPLIST_xls_488"/>
      <sheetName val="_SHOPLIST.xls__SHOPLIST_xls_489"/>
      <sheetName val="_SHOPLIST.xls__SHOPLIST_xls_490"/>
      <sheetName val="_SHOPLIST.xls__SHOPLIST_xls_491"/>
      <sheetName val="_SHOPLIST.xls__SHOPLIST_xls_492"/>
      <sheetName val="_SHOPLIST.xls__SHOPLIST_xls_493"/>
      <sheetName val="_SHOPLIST.xls__SHOPLIST_xls_494"/>
      <sheetName val="_SHOPLIST.xls__SHOPLIST_xls_495"/>
      <sheetName val="_SHOPLIST.xls__SHOPLIST_xls_496"/>
      <sheetName val="_SHOPLIST.xls__SHOPLIST_xls_497"/>
      <sheetName val="_SHOPLIST.xls__SHOPLIST_xls_498"/>
      <sheetName val="_SHOPLIST.xls__SHOPLIST_xls_499"/>
      <sheetName val="_SHOPLIST.xls__SHOPLIST_xls_500"/>
      <sheetName val="_SHOPLIST.xls__SHOPLIST_xls_501"/>
      <sheetName val="_SHOPLIST.xls__SHOPLIST_xls_502"/>
      <sheetName val="_SHOPLIST.xls__SHOPLIST_xls_503"/>
      <sheetName val="_SHOPLIST.xls__SHOPLIST_xls_504"/>
      <sheetName val="_SHOPLIST.xls__SHOPLIST_xls_505"/>
      <sheetName val="_SHOPLIST.xls__SHOPLIST_xls_506"/>
      <sheetName val="_SHOPLIST.xls__SHOPLIST_xls_507"/>
      <sheetName val="_SHOPLIST.xls__SHOPLIST_xls_508"/>
      <sheetName val="_SHOPLIST.xls__SHOPLIST_xls_509"/>
      <sheetName val="_SHOPLIST.xls__SHOPLIST_xls_510"/>
      <sheetName val="_SHOPLIST.xls__SHOPLIST_xls_511"/>
      <sheetName val="_SHOPLIST.xls__SHOPLIST_xls_512"/>
      <sheetName val="_SHOPLIST.xls__SHOPLIST_xls_513"/>
      <sheetName val="_SHOPLIST.xls__SHOPLIST_xls_514"/>
      <sheetName val="_SHOPLIST.xls__SHOPLIST_xls_515"/>
      <sheetName val="_SHOPLIST.xls__SHOPLIST_xls_516"/>
      <sheetName val="_SHOPLIST.xls__SHOPLIST_xls_517"/>
      <sheetName val="_SHOPLIST.xls__SHOPLIST_xls_518"/>
      <sheetName val="_SHOPLIST.xls__SHOPLIST_xls_519"/>
      <sheetName val="_SHOPLIST.xls__SHOPLIST_xls_520"/>
      <sheetName val="_SHOPLIST.xls__SHOPLIST_xls_521"/>
      <sheetName val="_SHOPLIST.xls__SHOPLIST_xls_522"/>
      <sheetName val="_SHOPLIST.xls__SHOPLIST_xls_523"/>
      <sheetName val="_SHOPLIST.xls__SHOPLIST_xls_524"/>
      <sheetName val="_SHOPLIST.xls__SHOPLIST_xls_525"/>
      <sheetName val="_SHOPLIST.xls__SHOPLIST_xls_526"/>
      <sheetName val="_SHOPLIST.xls__SHOPLIST_xls_527"/>
      <sheetName val="_SHOPLIST.xls__SHOPLIST_xls_528"/>
      <sheetName val="_SHOPLIST.xls__SHOPLIST_xls_529"/>
      <sheetName val="_SHOPLIST.xls__SHOPLIST_xls_530"/>
      <sheetName val="_SHOPLIST.xls__SHOPLIST_xls_531"/>
      <sheetName val="_SHOPLIST.xls__SHOPLIST_xls_532"/>
      <sheetName val="_SHOPLIST.xls__SHOPLIST_xls_533"/>
      <sheetName val="_SHOPLIST.xls__SHOPLIST_xls_534"/>
      <sheetName val="_SHOPLIST.xls__SHOPLIST_xls_535"/>
      <sheetName val="_SHOPLIST.xls__SHOPLIST_xls_536"/>
      <sheetName val="_SHOPLIST.xls__SHOPLIST_xls_537"/>
      <sheetName val="_SHOPLIST.xls__SHOPLIST_xls_538"/>
      <sheetName val="_SHOPLIST.xls__SHOPLIST_xls_539"/>
      <sheetName val="_SHOPLIST.xls__SHOPLIST_xls_540"/>
      <sheetName val="_SHOPLIST.xls__SHOPLIST_xls_541"/>
      <sheetName val="_SHOPLIST.xls__SHOPLIST_xls_542"/>
      <sheetName val="_SHOPLIST.xls__SHOPLIST_xls_543"/>
      <sheetName val="_SHOPLIST.xls__SHOPLIST_xls_544"/>
      <sheetName val="_SHOPLIST.xls__SHOPLIST_xls_545"/>
      <sheetName val="_SHOPLIST.xls__SHOPLIST_xls_546"/>
      <sheetName val="_SHOPLIST.xls__SHOPLIST_xls_547"/>
      <sheetName val="_SHOPLIST.xls__SHOPLIST_xls_548"/>
      <sheetName val="_SHOPLIST.xls__SHOPLIST_xls_549"/>
      <sheetName val="_SHOPLIST.xls__SHOPLIST_xls_550"/>
      <sheetName val="_SHOPLIST.xls__SHOPLIST_xls_551"/>
      <sheetName val="_SHOPLIST.xls__SHOPLIST_xls_552"/>
      <sheetName val="_SHOPLIST.xls__SHOPLIST_xls_553"/>
      <sheetName val="_SHOPLIST.xls__SHOPLIST_xls_554"/>
      <sheetName val="_SHOPLIST.xls__SHOPLIST_xls_555"/>
      <sheetName val="_SHOPLIST.xls__SHOPLIST_xls_556"/>
      <sheetName val="_SHOPLIST.xls__SHOPLIST_xls_557"/>
      <sheetName val="_SHOPLIST.xls__SHOPLIST_xls_558"/>
      <sheetName val="_SHOPLIST.xls__SHOPLIST_xls_559"/>
      <sheetName val="_SHOPLIST.xls__SHOPLIST_xls_560"/>
      <sheetName val="_SHOPLIST.xls__SHOPLIST_xls_561"/>
      <sheetName val="_SHOPLIST.xls__SHOPLIST_xls_562"/>
      <sheetName val="_SHOPLIST.xls__SHOPLIST_xls_563"/>
      <sheetName val="_SHOPLIST.xls__SHOPLIST_xls_564"/>
      <sheetName val="_SHOPLIST.xls__SHOPLIST_xls_565"/>
      <sheetName val="_SHOPLIST.xls__SHOPLIST_xls_566"/>
      <sheetName val="_SHOPLIST.xls__SHOPLIST_xls_567"/>
      <sheetName val="_SHOPLIST.xls__SHOPLIST_xls_568"/>
      <sheetName val="_SHOPLIST.xls__SHOPLIST_xls_569"/>
      <sheetName val="_SHOPLIST.xls__SHOPLIST_xls_570"/>
      <sheetName val="_SHOPLIST.xls__SHOPLIST_xls_571"/>
      <sheetName val="_SHOPLIST.xls__SHOPLIST_xls_572"/>
      <sheetName val="_SHOPLIST.xls__SHOPLIST_xls_573"/>
      <sheetName val="_SHOPLIST.xls__SHOPLIST_xls_574"/>
      <sheetName val="_SHOPLIST.xls__SHOPLIST_xls_575"/>
      <sheetName val="_SHOPLIST.xls__SHOPLIST_xls_576"/>
      <sheetName val="_SHOPLIST.xls__SHOPLIST_xls_577"/>
      <sheetName val="_SHOPLIST.xls__SHOPLIST_xls_578"/>
      <sheetName val="_SHOPLIST.xls__SHOPLIST_xls_579"/>
      <sheetName val="_SHOPLIST.xls__SHOPLIST_xls_580"/>
      <sheetName val="_SHOPLIST.xls__SHOPLIST_xls_581"/>
      <sheetName val="_SHOPLIST.xls__SHOPLIST_xls_582"/>
      <sheetName val="_SHOPLIST.xls__SHOPLIST_xls_583"/>
      <sheetName val="_SHOPLIST.xls__SHOPLIST_xls_584"/>
      <sheetName val="_SHOPLIST.xls__SHOPLIST_xls_585"/>
      <sheetName val="_SHOPLIST.xls__SHOPLIST_xls_586"/>
      <sheetName val="_SHOPLIST.xls__SHOPLIST_xls_587"/>
      <sheetName val="_SHOPLIST.xls__SHOPLIST_xls_588"/>
      <sheetName val="_SHOPLIST.xls__SHOPLIST_xls_589"/>
      <sheetName val="_SHOPLIST.xls__SHOPLIST_xls_590"/>
      <sheetName val="_SHOPLIST.xls__SHOPLIST_xls_591"/>
      <sheetName val="_SHOPLIST.xls__SHOPLIST_xls_592"/>
      <sheetName val="_SHOPLIST.xls__SHOPLIST_xls_593"/>
      <sheetName val="_SHOPLIST.xls__SHOPLIST_xls_594"/>
      <sheetName val="_SHOPLIST.xls__SHOPLIST_xls_595"/>
      <sheetName val="_SHOPLIST.xls__SHOPLIST_xls_596"/>
      <sheetName val="_SHOPLIST.xls__SHOPLIST_xls_597"/>
      <sheetName val="_SHOPLIST.xls__SHOPLIST_xls_598"/>
      <sheetName val="_SHOPLIST.xls__SHOPLIST_xls_599"/>
      <sheetName val="_SHOPLIST.xls__SHOPLIST_xls_600"/>
      <sheetName val="_SHOPLIST.xls__SHOPLIST_xls_601"/>
      <sheetName val="_SHOPLIST.xls__SHOPLIST_xls_602"/>
      <sheetName val="_SHOPLIST.xls__SHOPLIST_xls_603"/>
      <sheetName val="_SHOPLIST.xls_70_x005f_x005f_x005f_x0000__5"/>
      <sheetName val="_SHOPLIST.xls__SHOPLIST_xls_604"/>
      <sheetName val="_SHOPLIST.xls__SHOPLIST_xls_605"/>
      <sheetName val="_SHOPLIST.xls__SHOPLIST_xls_606"/>
      <sheetName val="_SHOPLIST.xls__SHOPLIST_xls_607"/>
      <sheetName val="_SHOPLIST.xls__SHOPLIST_xls_608"/>
      <sheetName val="_SHOPLIST.xls__SHOPLIST_xls_609"/>
      <sheetName val="_SHOPLIST.xls_70___0_s__i____17"/>
      <sheetName val="_SHOPLIST.xls__SHOPLIST_xls_756"/>
      <sheetName val="_SHOPLIST.xls__VW__VU________12"/>
      <sheetName val="_SHOPLIST.xls__VW__VU________13"/>
      <sheetName val="_SHOPLIST.xls__SHOPLIST_xls_757"/>
      <sheetName val="_SHOPLIST.xls__SHOPLIST_xls_758"/>
      <sheetName val="_SHOPLIST.xls__SHOPLIST_xls_759"/>
      <sheetName val="_SHOPLIST.xls__SHOPLIST_xls_760"/>
      <sheetName val="_SHOPLIST.xls__SHOPLIST_xls_761"/>
      <sheetName val="_SHOPLIST.xls_70___0_s__i____18"/>
      <sheetName val="_SHOPLIST.xls_70_x005f_x0000___0_x0_7"/>
      <sheetName val="_SHOPLIST.xls__SHOPLIST_xls_610"/>
      <sheetName val="_SHOPLIST.xls__SHOPLIST_xls_611"/>
      <sheetName val="_SHOPLIST.xls_70___0_s__i____19"/>
      <sheetName val="_SHOPLIST.xls__SHOPLIST_xls_762"/>
      <sheetName val="_SHOPLIST.xls__SHOPLIST_xls_763"/>
      <sheetName val="_SHOPLIST.xls__SHOPLIST_xls_612"/>
      <sheetName val="_SHOPLIST.xls__SHOPLIST_xls_613"/>
      <sheetName val="_SHOPLIST.xls__SHOPLIST_xls_764"/>
      <sheetName val="_SHOPLIST.xls__SHOPLIST_xls_614"/>
      <sheetName val="_SHOPLIST.xls__SHOPLIST_xls_615"/>
      <sheetName val="_SHOPLIST.xls__SHOPLIST_xls_616"/>
      <sheetName val="_SHOPLIST.xls__SHOPLIST_xls_617"/>
      <sheetName val="_SHOPLIST.xls__SHOPLIST_xls_618"/>
      <sheetName val="_SHOPLIST.xls__SHOPLIST_xls_619"/>
      <sheetName val="_SHOPLIST.xls__SHOPLIST_xls_620"/>
      <sheetName val="_SHOPLIST.xls__SHOPLIST_xls_621"/>
      <sheetName val="_SHOPLIST.xls__SHOPLIST_xls_622"/>
      <sheetName val="_SHOPLIST.xls__SHOPLIST_xls_623"/>
      <sheetName val="_SHOPLIST.xls__SHOPLIST_xls_765"/>
      <sheetName val="_SHOPLIST.xls__SHOPLIST_xls_624"/>
      <sheetName val="_SHOPLIST.xls__SHOPLIST_xls_625"/>
      <sheetName val="_SHOPLIST.xls__SHOPLIST_xls_766"/>
      <sheetName val="_SHOPLIST.xls__SHOPLIST_xls_626"/>
      <sheetName val="_SHOPLIST.xls__SHOPLIST_xls_767"/>
      <sheetName val="_SHOPLIST.xls__SHOPLIST_xls_627"/>
      <sheetName val="_SHOPLIST.xls__SHOPLIST_xls_628"/>
      <sheetName val="_SHOPLIST.xls__SHOPLIST_xls_629"/>
      <sheetName val="_SHOPLIST.xls__SHOPLIST_xls_630"/>
      <sheetName val="_SHOPLIST.xls__SHOPLIST_xls_768"/>
      <sheetName val="_SHOPLIST.xls__SHOPLIST_xls_769"/>
      <sheetName val="_SHOPLIST.xls__SHOPLIST_xls_631"/>
      <sheetName val="_SHOPLIST.xls__SHOPLIST_xls_770"/>
      <sheetName val="_SHOPLIST.xls__SHOPLIST_xls_632"/>
      <sheetName val="_SHOPLIST.xls__SHOPLIST_xls_633"/>
      <sheetName val="_SHOPLIST.xls__SHOPLIST_xls_634"/>
      <sheetName val="_SHOPLIST.xls__SHOPLIST_xls_635"/>
      <sheetName val="_SHOPLIST.xls__SHOPLIST_xls_636"/>
      <sheetName val="_SHOPLIST.xls__SHOPLIST_xls_637"/>
      <sheetName val="_SHOPLIST.xls__SHOPLIST_xls_638"/>
      <sheetName val="_SHOPLIST.xls__SHOPLIST_xls_639"/>
      <sheetName val="_SHOPLIST.xls__SHOPLIST_xls_640"/>
      <sheetName val="_SHOPLIST.xls__SHOPLIST_xls_641"/>
      <sheetName val="_SHOPLIST.xls__SHOPLIST_xls_642"/>
      <sheetName val="_SHOPLIST.xls__SHOPLIST_xls_643"/>
      <sheetName val="_SHOPLIST.xls__SHOPLIST_xls_771"/>
      <sheetName val="_SHOPLIST.xls__SHOPLIST_xls_772"/>
      <sheetName val="_SHOPLIST.xls__SHOPLIST_xls_644"/>
      <sheetName val="_SHOPLIST.xls__SHOPLIST_xls_645"/>
      <sheetName val="_SHOPLIST.xls__SHOPLIST_xls_646"/>
      <sheetName val="_SHOPLIST.xls__SHOPLIST_xls_647"/>
      <sheetName val="_SHOPLIST.xls__SHOPLIST_xls_648"/>
      <sheetName val="_SHOPLIST.xls__SHOPLIST_xls_649"/>
      <sheetName val="_SHOPLIST.xls__SHOPLIST_xls_650"/>
      <sheetName val="_SHOPLIST.xls__SHOPLIST_xls_651"/>
      <sheetName val="_SHOPLIST.xls__SHOPLIST_xls_652"/>
      <sheetName val="_SHOPLIST.xls__SHOPLIST_xls_653"/>
      <sheetName val="_SHOPLIST.xls__SHOPLIST_xls_654"/>
      <sheetName val="_SHOPLIST.xls__SHOPLIST_xls_655"/>
      <sheetName val="_SHOPLIST.xls__SHOPLIST_xls_656"/>
      <sheetName val="_SHOPLIST.xls__SHOPLIST_xls_773"/>
      <sheetName val="_SHOPLIST.xls__SHOPLIST_xls_657"/>
      <sheetName val="_SHOPLIST.xls__SHOPLIST_xls_774"/>
      <sheetName val="_SHOPLIST.xls__SHOPLIST_xls_658"/>
      <sheetName val="_SHOPLIST.xls__SHOPLIST_xls_659"/>
      <sheetName val="_SHOPLIST.xls__SHOPLIST_xls_660"/>
      <sheetName val="_SHOPLIST.xls__SHOPLIST_xls_661"/>
      <sheetName val="_SHOPLIST.xls__SHOPLIST_xls_662"/>
      <sheetName val="_SHOPLIST.xls__SHOPLIST_xls_663"/>
      <sheetName val="_SHOPLIST.xls__SHOPLIST_xls_664"/>
      <sheetName val="_SHOPLIST.xls__SHOPLIST_xls_665"/>
      <sheetName val="_SHOPLIST.xls__SHOPLIST_xls_666"/>
      <sheetName val="_SHOPLIST.xls__SHOPLIST_xls_667"/>
      <sheetName val="_SHOPLIST.xls__SHOPLIST_xls_668"/>
      <sheetName val="_SHOPLIST.xls__SHOPLIST_xls_669"/>
      <sheetName val="_SHOPLIST.xls__SHOPLIST_xls_670"/>
      <sheetName val="_SHOPLIST.xls__SHOPLIST_xls_775"/>
      <sheetName val="_SHOPLIST.xls__SHOPLIST_xls_671"/>
      <sheetName val="_SHOPLIST.xls__SHOPLIST_xls_672"/>
      <sheetName val="_SHOPLIST.xls__SHOPLIST_xls_673"/>
      <sheetName val="_SHOPLIST.xls__SHOPLIST_xls_674"/>
      <sheetName val="_SHOPLIST.xls__SHOPLIST_xls_776"/>
      <sheetName val="_SHOPLIST.xls__SHOPLIST_xls_675"/>
      <sheetName val="_SHOPLIST.xls__SHOPLIST_xls_676"/>
      <sheetName val="_SHOPLIST.xls__SHOPLIST_xls_677"/>
      <sheetName val="_SHOPLIST.xls__SHOPLIST_xls_678"/>
      <sheetName val="_SHOPLIST.xls__SHOPLIST_xls_679"/>
      <sheetName val="_SHOPLIST.xls__SHOPLIST_xls_680"/>
      <sheetName val="_SHOPLIST.xls__SHOPLIST_xls_681"/>
      <sheetName val="_SHOPLIST.xls__SHOPLIST_xls_682"/>
      <sheetName val="_SHOPLIST.xls__SHOPLIST_xls_777"/>
      <sheetName val="_SHOPLIST.xls__SHOPLIST_xls_683"/>
      <sheetName val="_SHOPLIST.xls__SHOPLIST_xls_684"/>
      <sheetName val="_SHOPLIST.xls__SHOPLIST_xls_685"/>
      <sheetName val="_SHOPLIST.xls__SHOPLIST_xls_686"/>
      <sheetName val="_SHOPLIST.xls__SHOPLIST_xls_687"/>
      <sheetName val="_SHOPLIST.xls__SHOPLIST_xls_688"/>
      <sheetName val="_SHOPLIST.xls__SHOPLIST_xls_689"/>
      <sheetName val="_SHOPLIST.xls__SHOPLIST_xls_778"/>
      <sheetName val="_SHOPLIST.xls__SHOPLIST_xls_779"/>
      <sheetName val="_SHOPLIST.xls__SHOPLIST_xls_690"/>
      <sheetName val="_SHOPLIST.xls__SHOPLIST_xls_691"/>
      <sheetName val="_SHOPLIST.xls__SHOPLIST_xls_692"/>
      <sheetName val="_SHOPLIST.xls__SHOPLIST_xls_693"/>
      <sheetName val="_SHOPLIST.xls__SHOPLIST_xls_694"/>
      <sheetName val="_SHOPLIST.xls__SHOPLIST_xls_695"/>
      <sheetName val="_SHOPLIST.xls__SHOPLIST_xls_696"/>
      <sheetName val="_SHOPLIST.xls__SHOPLIST_xls_697"/>
      <sheetName val="_SHOPLIST.xls__SHOPLIST_xls_698"/>
      <sheetName val="_SHOPLIST.xls__SHOPLIST_xls_780"/>
      <sheetName val="_SHOPLIST.xls__SHOPLIST_xls_699"/>
      <sheetName val="_SHOPLIST.xls__SHOPLIST_xls_700"/>
      <sheetName val="_SHOPLIST.xls__SHOPLIST_xls_701"/>
      <sheetName val="_SHOPLIST.xls__SHOPLIST_xls_702"/>
      <sheetName val="_SHOPLIST.xls__SHOPLIST_xls_703"/>
      <sheetName val="_SHOPLIST.xls__SHOPLIST_xls_704"/>
      <sheetName val="_SHOPLIST.xls__SHOPLIST_xls_705"/>
      <sheetName val="_SHOPLIST.xls__SHOPLIST_xls_706"/>
      <sheetName val="_SHOPLIST.xls__SHOPLIST_xls_707"/>
      <sheetName val="_SHOPLIST.xls__SHOPLIST_xls_708"/>
      <sheetName val="_SHOPLIST.xls__SHOPLIST_xls_709"/>
      <sheetName val="_SHOPLIST.xls__SHOPLIST_xls_710"/>
      <sheetName val="_SHOPLIST.xls__SHOPLIST_xls_711"/>
      <sheetName val="_SHOPLIST.xls__SHOPLIST_xls_712"/>
      <sheetName val="_SHOPLIST.xls__SHOPLIST_xls_713"/>
      <sheetName val="_SHOPLIST.xls__SHOPLIST_xls_714"/>
      <sheetName val="_SHOPLIST.xls__SHOPLIST_xls_715"/>
      <sheetName val="_SHOPLIST.xls__SHOPLIST_xls_716"/>
      <sheetName val="_SHOPLIST.xls__SHOPLIST_xls_781"/>
      <sheetName val="_SHOPLIST.xls__SHOPLIST_xls_717"/>
      <sheetName val="_SHOPLIST.xls__SHOPLIST_xls_718"/>
      <sheetName val="_SHOPLIST.xls__SHOPLIST_xls_719"/>
      <sheetName val="_SHOPLIST.xls__SHOPLIST_xls_720"/>
      <sheetName val="_SHOPLIST.xls__SHOPLIST_xls_721"/>
      <sheetName val="_SHOPLIST.xls__SHOPLIST_xls_722"/>
      <sheetName val="_SHOPLIST.xls__SHOPLIST_xls_723"/>
      <sheetName val="_SHOPLIST.xls__SHOPLIST_xls_724"/>
      <sheetName val="_SHOPLIST.xls__SHOPLIST_xls_725"/>
      <sheetName val="_SHOPLIST.xls__SHOPLIST_xls_782"/>
      <sheetName val="_SHOPLIST.xls__SHOPLIST_xls_726"/>
      <sheetName val="_SHOPLIST.xls__SHOPLIST_xls_727"/>
      <sheetName val="_SHOPLIST.xls__SHOPLIST_xls_728"/>
      <sheetName val="_SHOPLIST.xls__SHOPLIST_xls_729"/>
      <sheetName val="_SHOPLIST.xls__SHOPLIST_xls_730"/>
      <sheetName val="_SHOPLIST.xls__SHOPLIST_xls_731"/>
      <sheetName val="_SHOPLIST.xls__SHOPLIST_xls_732"/>
      <sheetName val="_SHOPLIST.xls__SHOPLIST_xls_733"/>
      <sheetName val="_SHOPLIST.xls__SHOPLIST_xls_734"/>
      <sheetName val="_SHOPLIST.xls__SHOPLIST_xls_783"/>
      <sheetName val="_SHOPLIST.xls__SHOPLIST_xls_735"/>
      <sheetName val="_SHOPLIST.xls__SHOPLIST_xls_736"/>
      <sheetName val="_SHOPLIST.xls__SHOPLIST_xls_737"/>
      <sheetName val="_SHOPLIST.xls__SHOPLIST_xls_738"/>
      <sheetName val="_SHOPLIST.xls__SHOPLIST_xls_739"/>
      <sheetName val="_SHOPLIST.xls__SHOPLIST_xls_740"/>
      <sheetName val="_SHOPLIST.xls__SHOPLIST_xls_741"/>
      <sheetName val="_SHOPLIST.xls__SHOPLIST_xls_742"/>
      <sheetName val="_SHOPLIST.xls__SHOPLIST_xls_743"/>
      <sheetName val="_SHOPLIST.xls__SHOPLIST_xls_744"/>
      <sheetName val="_SHOPLIST.xls__SHOPLIST_xls_745"/>
      <sheetName val="_SHOPLIST.xls__SHOPLIST_xls_746"/>
      <sheetName val="_SHOPLIST.xls__SHOPLIST_xls_747"/>
      <sheetName val="_SHOPLIST.xls__SHOPLIST_xls_748"/>
      <sheetName val="_SHOPLIST.xls__SHOPLIST_xls_749"/>
      <sheetName val="_SHOPLIST.xls__SHOPLIST_xls_784"/>
      <sheetName val="_SHOPLIST.xls__SHOPLIST_xls_785"/>
      <sheetName val="_SHOPLIST.xls__SHOPLIST_xls_786"/>
      <sheetName val="_SHOPLIST.xls__SHOPLIST_xls_787"/>
      <sheetName val="_SHOPLIST.xls_70_x005f_x005f_x005f_x0000__6"/>
      <sheetName val="_SHOPLIST.xls__SHOPLIST_xls_750"/>
      <sheetName val="_SHOPLIST.xls__SHOPLIST_xls_751"/>
      <sheetName val="_SHOPLIST.xls__SHOPLIST_xls_752"/>
      <sheetName val="_SHOPLIST.xls__SHOPLIST_xls_753"/>
      <sheetName val="_SHOPLIST.xls__SHOPLIST_xls_754"/>
      <sheetName val="_SHOPLIST.xls__SHOPLIST_xls_755"/>
      <sheetName val="_SHOPLIST.xls_70___0_s__i____20"/>
      <sheetName val="_SHOPLIST.xls__SHOPLIST_xls_788"/>
      <sheetName val="_SHOPLIST.xls_70___0_s__i____21"/>
      <sheetName val="_SHOPLIST.xls__VW__VU________14"/>
      <sheetName val="_SHOPLIST.xls__VW__VU________15"/>
      <sheetName val="_SHOPLIST.xls_70_x005f_x0000___0_x0_8"/>
      <sheetName val="_SHOPLIST.xls_70___0_s__i____22"/>
      <sheetName val="_SHOPLIST.xls__SHOPLIST_xls_789"/>
      <sheetName val="_SHOPLIST.xls_70___0_s__i____23"/>
      <sheetName val="_SHOPLIST.xls__SHOPLIST_xls_790"/>
      <sheetName val="_SHOPLIST.xls__SHOPLIST_xls_791"/>
      <sheetName val="_SHOPLIST.xls__SHOPLIST_xls_792"/>
      <sheetName val="_SHOPLIST.xls__SHOPLIST_xls_793"/>
      <sheetName val="_SHOPLIST.xls__SHOPLIST_xls_794"/>
      <sheetName val="_SHOPLIST.xls__SHOPLIST_xls_795"/>
      <sheetName val="_SHOPLIST.xls__SHOPLIST_xls_796"/>
      <sheetName val="_SHOPLIST.xls__SHOPLIST_xls_797"/>
      <sheetName val="_SHOPLIST.xls__SHOPLIST_xls_798"/>
      <sheetName val="_SHOPLIST.xls__SHOPLIST_xls_799"/>
      <sheetName val="_SHOPLIST.xls__SHOPLIST_xls_800"/>
      <sheetName val="_SHOPLIST.xls__SHOPLIST_xls_801"/>
      <sheetName val="_SHOPLIST.xls__SHOPLIST_xls_802"/>
      <sheetName val="_SHOPLIST.xls__SHOPLIST_xls_803"/>
      <sheetName val="_SHOPLIST.xls__SHOPLIST_xls_804"/>
      <sheetName val="_SHOPLIST.xls__SHOPLIST_xls_805"/>
      <sheetName val="_SHOPLIST.xls__SHOPLIST_xls_806"/>
      <sheetName val="_SHOPLIST.xls__SHOPLIST_xls_807"/>
      <sheetName val="_SHOPLIST.xls__SHOPLIST_xls_808"/>
      <sheetName val="_SHOPLIST.xls__SHOPLIST_xls_809"/>
      <sheetName val="_SHOPLIST.xls__SHOPLIST_xls_810"/>
      <sheetName val="_SHOPLIST.xls__SHOPLIST_xls_811"/>
      <sheetName val="_SHOPLIST.xls__SHOPLIST_xls_812"/>
      <sheetName val="_SHOPLIST.xls__SHOPLIST_xls_813"/>
      <sheetName val="_SHOPLIST.xls__SHOPLIST_xls_814"/>
      <sheetName val="_SHOPLIST.xls__SHOPLIST_xls_815"/>
      <sheetName val="_SHOPLIST.xls__SHOPLIST_xls_816"/>
      <sheetName val="_SHOPLIST.xls__SHOPLIST_xls_817"/>
      <sheetName val="_SHOPLIST.xls__SHOPLIST_xls_818"/>
      <sheetName val="_SHOPLIST.xls__SHOPLIST_xls_819"/>
      <sheetName val="_SHOPLIST.xls__SHOPLIST_xls_820"/>
      <sheetName val="_SHOPLIST.xls__SHOPLIST_xls_821"/>
      <sheetName val="_SHOPLIST.xls__SHOPLIST_xls_822"/>
      <sheetName val="_SHOPLIST.xls__SHOPLIST_xls_823"/>
      <sheetName val="_SHOPLIST.xls__SHOPLIST_xls_824"/>
      <sheetName val="_SHOPLIST.xls__SHOPLIST_xls_825"/>
      <sheetName val="_SHOPLIST.xls__SHOPLIST_xls_826"/>
      <sheetName val="_SHOPLIST.xls__SHOPLIST_xls_827"/>
      <sheetName val="_SHOPLIST.xls__SHOPLIST_xls_828"/>
      <sheetName val="_SHOPLIST.xls__SHOPLIST_xls_829"/>
      <sheetName val="_SHOPLIST.xls__SHOPLIST_xls_830"/>
      <sheetName val="_SHOPLIST.xls__SHOPLIST_xls_831"/>
      <sheetName val="_SHOPLIST.xls__SHOPLIST_xls_832"/>
      <sheetName val="_SHOPLIST.xls__SHOPLIST_xls_833"/>
      <sheetName val="_SHOPLIST.xls__SHOPLIST_xls_834"/>
      <sheetName val="_SHOPLIST.xls__SHOPLIST_xls_835"/>
      <sheetName val="_SHOPLIST.xls__SHOPLIST_xls_836"/>
      <sheetName val="_SHOPLIST.xls__SHOPLIST_xls_837"/>
      <sheetName val="_SHOPLIST.xls__SHOPLIST_xls_838"/>
      <sheetName val="_SHOPLIST.xls__SHOPLIST_xls_839"/>
      <sheetName val="_SHOPLIST.xls__SHOPLIST_xls_840"/>
      <sheetName val="_SHOPLIST.xls__SHOPLIST_xls_841"/>
      <sheetName val="_SHOPLIST.xls__SHOPLIST_xls_842"/>
      <sheetName val="_SHOPLIST.xls__SHOPLIST_xls_843"/>
      <sheetName val="_SHOPLIST.xls__SHOPLIST_xls_844"/>
      <sheetName val="_SHOPLIST.xls__SHOPLIST_xls_845"/>
      <sheetName val="_SHOPLIST.xls__SHOPLIST_xls_846"/>
      <sheetName val="_SHOPLIST.xls__SHOPLIST_xls_847"/>
      <sheetName val="_SHOPLIST.xls__SHOPLIST_xls_848"/>
      <sheetName val="_SHOPLIST.xls__SHOPLIST_xls_849"/>
      <sheetName val="_SHOPLIST.xls__SHOPLIST_xls_850"/>
      <sheetName val="_SHOPLIST.xls__SHOPLIST_xls_851"/>
      <sheetName val="_SHOPLIST.xls__SHOPLIST_xls_852"/>
      <sheetName val="_SHOPLIST.xls__SHOPLIST_xls_853"/>
      <sheetName val="_SHOPLIST.xls__SHOPLIST_xls_854"/>
      <sheetName val="_SHOPLIST.xls__SHOPLIST_xls_855"/>
      <sheetName val="_SHOPLIST.xls__SHOPLIST_xls_856"/>
      <sheetName val="_SHOPLIST.xls__SHOPLIST_xls_857"/>
      <sheetName val="_SHOPLIST.xls__SHOPLIST_xls_858"/>
      <sheetName val="_SHOPLIST.xls__SHOPLIST_xls_859"/>
      <sheetName val="_SHOPLIST.xls__SHOPLIST_xls_860"/>
      <sheetName val="_SHOPLIST.xls__SHOPLIST_xls_861"/>
      <sheetName val="_SHOPLIST.xls__SHOPLIST_xls_862"/>
      <sheetName val="_SHOPLIST.xls__SHOPLIST_xls_863"/>
      <sheetName val="_SHOPLIST.xls__SHOPLIST_xls_864"/>
      <sheetName val="_SHOPLIST.xls__SHOPLIST_xls_865"/>
      <sheetName val="_SHOPLIST.xls__SHOPLIST_xls_866"/>
      <sheetName val="_SHOPLIST.xls__SHOPLIST_xls_867"/>
      <sheetName val="_SHOPLIST.xls__SHOPLIST_xls_868"/>
      <sheetName val="_SHOPLIST.xls__SHOPLIST_xls_869"/>
      <sheetName val="_SHOPLIST.xls__SHOPLIST_xls_870"/>
      <sheetName val="_SHOPLIST.xls__SHOPLIST_xls_871"/>
      <sheetName val="_SHOPLIST.xls__SHOPLIST_xls_872"/>
      <sheetName val="_SHOPLIST.xls__SHOPLIST_xls_873"/>
      <sheetName val="_SHOPLIST.xls__SHOPLIST_xls_874"/>
      <sheetName val="_SHOPLIST.xls__SHOPLIST_xls_875"/>
      <sheetName val="_SHOPLIST.xls__SHOPLIST_xls_876"/>
      <sheetName val="_SHOPLIST.xls__SHOPLIST_xls_877"/>
      <sheetName val="_SHOPLIST.xls__SHOPLIST_xls_878"/>
      <sheetName val="_SHOPLIST.xls__SHOPLIST_xls_879"/>
      <sheetName val="_SHOPLIST.xls__SHOPLIST_xls_880"/>
      <sheetName val="_SHOPLIST.xls__SHOPLIST_xls_881"/>
      <sheetName val="_SHOPLIST.xls__SHOPLIST_xls_882"/>
      <sheetName val="_SHOPLIST.xls__SHOPLIST_xls_883"/>
      <sheetName val="_SHOPLIST.xls__SHOPLIST_xls_884"/>
      <sheetName val="_SHOPLIST.xls__SHOPLIST_xls_885"/>
      <sheetName val="_SHOPLIST.xls__SHOPLIST_xls_886"/>
      <sheetName val="_SHOPLIST.xls__SHOPLIST_xls_887"/>
      <sheetName val="_SHOPLIST.xls__SHOPLIST_xls_888"/>
      <sheetName val="_SHOPLIST.xls__SHOPLIST_xls_889"/>
      <sheetName val="_SHOPLIST.xls__SHOPLIST_xls_890"/>
      <sheetName val="_SHOPLIST.xls__SHOPLIST_xls_891"/>
      <sheetName val="_SHOPLIST.xls__SHOPLIST_xls_892"/>
      <sheetName val="_SHOPLIST.xls__SHOPLIST_xls_893"/>
      <sheetName val="_SHOPLIST.xls__SHOPLIST_xls_894"/>
      <sheetName val="_SHOPLIST.xls__SHOPLIST_xls_895"/>
      <sheetName val="_SHOPLIST.xls__SHOPLIST_xls_896"/>
      <sheetName val="_SHOPLIST.xls__SHOPLIST_xls_897"/>
      <sheetName val="_SHOPLIST.xls__SHOPLIST_xls_898"/>
      <sheetName val="_SHOPLIST.xls__SHOPLIST_xls_899"/>
      <sheetName val="_SHOPLIST.xls__SHOPLIST_xls_900"/>
      <sheetName val="_SHOPLIST.xls_70_x005f_x005f_x005f_x0000__7"/>
      <sheetName val="_SHOPLIST.xls__SHOPLIST_xls_901"/>
      <sheetName val="_SHOPLIST.xls__SHOPLIST_xls_902"/>
      <sheetName val="_SHOPLIST.xls_70___0_s__i____24"/>
      <sheetName val="_SHOPLIST_xls_70_x005f_x0000___0_x0_2"/>
      <sheetName val="_SHOPLIST_xls_70,_0s«i_x1"/>
      <sheetName val="_SHOPLIST_xls__VWVU))tÏØ0_108"/>
      <sheetName val="_SHOPLIST_xls__VWVU))tÏØ0_109"/>
      <sheetName val="_SHOPLIST_xls__VWVU))tÏØ0_110"/>
      <sheetName val="_SHOPLIST_xls__VWVU))tÏØ0_111"/>
      <sheetName val="_SHOPLIST_xls__VWVU))tÏØ0_112"/>
      <sheetName val="_SHOPLIST_xls__VWVU))tÏØ0_113"/>
      <sheetName val="_SHOPLIST_xls__VWVU))tÏØ0_114"/>
      <sheetName val="_SHOPLIST_xls_70,_0s«i_x2"/>
      <sheetName val="_SHOPLIST_xls__VWVU))tÏØ0_115"/>
      <sheetName val="_SHOPLIST_xls__VWVU))tÏØ0_116"/>
      <sheetName val="_SHOPLIST_xls__VWVU))tÏØ0_117"/>
      <sheetName val="_SHOPLIST_xls__VWVU))tÏØ0_118"/>
      <sheetName val="_SHOPLIST_xls__VWVU))tÏØ0_119"/>
      <sheetName val="_SHOPLIST_xls__VWVU))tÏØ0_120"/>
      <sheetName val="_SHOPLIST_xls__VWVU))tÏØ0_121"/>
      <sheetName val="_SHOPLIST_xls__VWVU))tÏØ0_122"/>
      <sheetName val="_SHOPLIST_xls__SHOPLIST_xls_7_2"/>
      <sheetName val="_SHOPLIST_xls__SHOPLIST_xls___2"/>
      <sheetName val="_SHOPLIST_xls__SHOPLIST_xls___3"/>
      <sheetName val="_SHOPLIST_xls__SHOPLIST_xls___4"/>
      <sheetName val="_SHOPLIST_xls__SHOPLIST_xls___5"/>
      <sheetName val="_SHOPLIST_xls__SHOPLIST_xls___6"/>
      <sheetName val="_SHOPLIST_xls__SHOPLIST_xls___7"/>
      <sheetName val="_SHOPLIST_xls__SHOPLIST_xls_7_3"/>
      <sheetName val="_SHOPLIST_xls__SHOPLIST_xls_7_4"/>
      <sheetName val="_SHOPLIST_xls__SHOPLIST_xls___8"/>
      <sheetName val="_SHOPLIST_xls__SHOPLIST_xls___9"/>
      <sheetName val="_SHOPLIST_xls__SHOPLIST_xls_7_5"/>
      <sheetName val="_SHOPLIST_xls__SHOPLIST_xls_7_6"/>
      <sheetName val="_SHOPLIST_xls__SHOPLIST_xls_7_7"/>
      <sheetName val="_SHOPLIST_xls__SHOPLIST_xls__15"/>
      <sheetName val="_SHOPLIST_xls__VWVU))tÏØ0_123"/>
      <sheetName val="_SHOPLIST_xls__VWVU))tÏØ0_124"/>
      <sheetName val="_SHOPLIST_xls__VWVU))tÏØ0_125"/>
      <sheetName val="_SHOPLIST_xls__VWVU))tÏØ0_126"/>
      <sheetName val="_SHOPLIST_xls__VWVU))tÏØ0_127"/>
      <sheetName val="_SHOPLIST_xls__VWVU))tÏØ0_128"/>
      <sheetName val="_SHOPLIST_xls__VWVU))tÏØ0_129"/>
      <sheetName val="_SHOPLIST_xls__VWVU))tÏØ0_130"/>
      <sheetName val="_SHOPLIST_xls__VWVU))tÏØ0_131"/>
      <sheetName val="_SHOPLIST_xls_70,_0s«iÆøí¬4"/>
      <sheetName val="_SHOPLIST_xls__VWVU))tÏØ0_132"/>
      <sheetName val="_SHOPLIST_xls__VWVU))tÏØ0_133"/>
      <sheetName val="_SHOPLIST_xls__VWVU))tÏØ0_134"/>
      <sheetName val="_SHOPLIST_xls__VWVU))tÏØ0_135"/>
      <sheetName val="_SHOPLIST_xls__SH4"/>
      <sheetName val="_SHOPLIST_xls_70_4"/>
      <sheetName val="_SHOPLIST_xls__VWVU))tÏØ0_136"/>
      <sheetName val="_SHOPLIST_xls_70,_0s«i_x3"/>
      <sheetName val="_SHOPLIST_xls__VWVU))tÏØ0_137"/>
      <sheetName val="_SHOPLIST_xls__VWVU))tÏØ0_138"/>
      <sheetName val="_SHOPLIST_xls__VWVU))tÏØ0_139"/>
      <sheetName val="_SHOPLIST_xls__VWVU))tÏØ0_140"/>
      <sheetName val="_SHOPLIST_xls__VWVU))tÏØ0_141"/>
      <sheetName val="_SHOPLIST_xls__VWVU))tÏØ0_142"/>
      <sheetName val="_SHOPLIST_xls__VWVU))tÏØ0_143"/>
      <sheetName val="_SHOPLIST_xls__VWVU))tÏØ0_144"/>
      <sheetName val="_SHOPLIST_xls__SHOPLIST_xls_7_1"/>
      <sheetName val="_SHOPLIST_xls__SHOPLIST_xls___1"/>
      <sheetName val="_SHOPLIST_xls__SHOPLIST_xls__16"/>
      <sheetName val="_SHOPLIST_xls__SHOPLIST_xls__17"/>
      <sheetName val="_SHOPLIST_xls__SHOPLIST_xls__18"/>
      <sheetName val="_SHOPLIST_xls__SHOPLIST_xls__19"/>
      <sheetName val="_SHOPLIST_xls__SHOPLIST_xls__20"/>
      <sheetName val="_SHOPLIST_xls__SHOPLIST_xls_7_8"/>
      <sheetName val="_SHOPLIST_xls__SHOPLIST_xls_7_9"/>
      <sheetName val="_SHOPLIST_xls__SHOPLIST_xls__21"/>
      <sheetName val="_SHOPLIST_xls__SHOPLIST_xls__22"/>
      <sheetName val="_SHOPLIST_xls__SHOPLIST_xls__23"/>
      <sheetName val="_SHOPLIST_xls__SHOPLIST_xls_738"/>
      <sheetName val="_SHOPLIST_xls__SHOPLIST_xls__24"/>
      <sheetName val="_SHOPLIST_xls__SHOPLIST_xls__25"/>
      <sheetName val="_SHOPLIST_xls__SHOPLIST_xls_739"/>
      <sheetName val="_SHOPLIST_xls__SHOPLIST_xls__26"/>
      <sheetName val="_SHOPLIST_xls__SHOPLIST_xls_740"/>
      <sheetName val="_SHOPLIST_xls__SHOPLIST_xls__27"/>
      <sheetName val="_SHOPLIST_xls__SHOPLIST_xls__28"/>
      <sheetName val="_SHOPLIST_xls_70_x005f_x0000_,_0_x001"/>
      <sheetName val="___________20"/>
      <sheetName val="_SHOPLIST_xls__SHOPLIST_xls_741"/>
      <sheetName val="_SHOPLIST_xls_70,_0s«iÆøí¬i20"/>
      <sheetName val="_SHOPLIST_xls__SHOPLIST_xls_742"/>
      <sheetName val="_SHOPLIST_xls__VW15"/>
      <sheetName val="_SHOPLIST_xls__VWVU))tÏØ0_145"/>
      <sheetName val="_SHOPLIST_xls__VWVU))tÏØ0_146"/>
      <sheetName val="_SHOPLIST_xls_70,15"/>
      <sheetName val="_SHOPLIST_xls__VWVU))tÏØ0_147"/>
      <sheetName val="_SHOPLIST_xls__VWVU))tÏØ0_148"/>
      <sheetName val="_SHOPLIST_xls__VWVU))tÏØ0_149"/>
      <sheetName val="_SHOPLIST_xls_70,_0s«_iÆø_í¬_15"/>
      <sheetName val="_SHOPLIST_xls_70_,_0_s«i_Æøí¬15"/>
      <sheetName val="_SHOPLIST_xls__VWVU))tÏØ0_150"/>
      <sheetName val="_SHOPLIST_xls__SHOPLIST_xls_743"/>
      <sheetName val="_SHOPLIST_xls__VWVU))tÏØ0_151"/>
      <sheetName val="_SHOPLIST_xls__VWVU))tÏØ0_152"/>
      <sheetName val="_SHOPLIST_xls__VWVU))tÏØ0_153"/>
      <sheetName val="_SHOPLIST_xls__SHOPLIST_xls__V4"/>
      <sheetName val="_SHOPLIST_xls_70,_0s«iÆøí¬5"/>
      <sheetName val="_SHOPLIST_xls__VWVU))tÏØ0_154"/>
      <sheetName val="_SHOPLIST_xls__VWVU))tÏØ0_155"/>
      <sheetName val="_SHOPLIST_xls__VWVU))tÏØ0_156"/>
      <sheetName val="_SHOPLIST_xls__VWVU))tÏØ0_157"/>
      <sheetName val="_SHOPLIST_xls__SH5"/>
      <sheetName val="_SHOPLIST_xls_70_5"/>
      <sheetName val="_SHOPLIST_xls__VWVU))tÏØ0_158"/>
      <sheetName val="_SHOPLIST_xls_70,_0s«i_x4"/>
      <sheetName val="_SHOPLIST_xls__VWVU))tÏØ0_159"/>
      <sheetName val="_SHOPLIST_xls__VWVU))tÏØ0_160"/>
      <sheetName val="_SHOPLIST_xls__VWVU))tÏØ0_161"/>
      <sheetName val="_SHOPLIST_xls__VWVU))tÏØ0_162"/>
      <sheetName val="_SHOPLIST_xls__VWVU))tÏØ0_163"/>
      <sheetName val="_SHOPLIST_xls__VWVU))tÏØ0_164"/>
      <sheetName val="_SHOPLIST_xls__VWVU))tÏØ0_165"/>
      <sheetName val="_SHOPLIST_xls__VWVU))tÏØ0_166"/>
      <sheetName val="_SHOPLIST_xls__SHOPLIST_xls_744"/>
      <sheetName val="_SHOPLIST_xls__SHOPLIST_xls__29"/>
      <sheetName val="_SHOPLIST_xls__SHOPLIST_xls__30"/>
      <sheetName val="_SHOPLIST_xls__SHOPLIST_xls__31"/>
      <sheetName val="_SHOPLIST_xls__SHOPLIST_xls__32"/>
      <sheetName val="_SHOPLIST_xls__SHOPLIST_xls__33"/>
      <sheetName val="_SHOPLIST_xls__SHOPLIST_xls__34"/>
      <sheetName val="_SHOPLIST_xls__SHOPLIST_xls_745"/>
      <sheetName val="_SHOPLIST_xls__SHOPLIST_xls_746"/>
      <sheetName val="_SHOPLIST_xls__SHOPLIST_xls__35"/>
      <sheetName val="_SHOPLIST_xls__SHOPLIST_xls__36"/>
      <sheetName val="_SHOPLIST_xls__SHOPLIST_xls__37"/>
      <sheetName val="_SHOPLIST_xls__SHOPLIST_xls_747"/>
      <sheetName val="_SHOPLIST_xls__SHOPLIST_xls__38"/>
      <sheetName val="_SHOPLIST_xls__SHOPLIST_xls__39"/>
      <sheetName val="_SHOPLIST_xls__SHOPLIST_xls_748"/>
      <sheetName val="_SHOPLIST_xls__SHOPLIST_xls__40"/>
      <sheetName val="_SHOPLIST_xls__SHOPLIST_xls_749"/>
      <sheetName val="_SHOPLIST_xls__SHOPLIST_xls__41"/>
      <sheetName val="_SHOPLIST_xls__SHOPLIST_xls__42"/>
      <sheetName val="_SHOPLIST_xls_70_x005f_x0000_,_0_x002"/>
      <sheetName val="_SHOPLIST.xls__VW__VU________16"/>
      <sheetName val="_SHOPLIST.xls_70_x005f_x0000___0_x0_9"/>
      <sheetName val="_SHOPLIST.xls_70___0_s__i____25"/>
      <sheetName val="_SHOPLIST.xls__VW__VU________17"/>
      <sheetName val="_SHOPLIST.xls__SHOPLIST_xls_903"/>
      <sheetName val="_SHOPLIST.xls__SHOPLIST_xls_904"/>
      <sheetName val="_SHOPLIST.xls__SHOPLIST_xls_905"/>
      <sheetName val="_SHOPLIST.xls__SHOPLIST_xls_906"/>
      <sheetName val="_SHOPLIST.xls__SHOPLIST_xls_907"/>
      <sheetName val="_SHOPLIST.xls__SHOPLIST_xls_908"/>
      <sheetName val="_SHOPLIST.xls__SHOPLIST_xls_909"/>
      <sheetName val="_SHOPLIST.xls__SHOPLIST_xls_910"/>
      <sheetName val="_SHOPLIST.xls__SHOPLIST_xls_911"/>
      <sheetName val="_SHOPLIST.xls__SHOPLIST_xls_912"/>
      <sheetName val="_SHOPLIST.xls__SHOPLIST_xls_913"/>
      <sheetName val="_SHOPLIST.xls__SHOPLIST_xls_914"/>
      <sheetName val="_SHOPLIST.xls__SHOPLIST_xls_915"/>
      <sheetName val="_SHOPLIST.xls__SHOPLIST_xls_916"/>
      <sheetName val="_SHOPLIST.xls__SHOPLIST_xls_917"/>
      <sheetName val="_SHOPLIST.xls__SHOPLIST_xls_918"/>
      <sheetName val="_SHOPLIST.xls__SHOPLIST_xls_919"/>
      <sheetName val="_SHOPLIST.xls__SHOPLIST_xls_920"/>
      <sheetName val="_SHOPLIST.xls__SHOPLIST_xls_921"/>
      <sheetName val="_SHOPLIST.xls__SHOPLIST_xls_922"/>
      <sheetName val="_SHOPLIST.xls__SHOPLIST_xls_923"/>
      <sheetName val="_SHOPLIST.xls__SHOPLIST_xls_924"/>
      <sheetName val="_SHOPLIST.xls__SHOPLIST_xls_925"/>
      <sheetName val="_SHOPLIST.xls__SHOPLIST_xls_926"/>
      <sheetName val="_SHOPLIST.xls__SHOPLIST_xls_927"/>
      <sheetName val="_SHOPLIST.xls__SHOPLIST_xls_928"/>
      <sheetName val="_SHOPLIST.xls__SHOPLIST_xls_929"/>
      <sheetName val="_SHOPLIST.xls__SHOPLIST_xls_930"/>
      <sheetName val="_SHOPLIST.xls__SHOPLIST_xls_931"/>
      <sheetName val="_SHOPLIST.xls__SHOPLIST_xls_932"/>
      <sheetName val="_SHOPLIST.xls__SHOPLIST_xls_933"/>
      <sheetName val="_SHOPLIST.xls__SHOPLIST_xl_1048"/>
      <sheetName val="_SHOPLIST.xls__SHOPLIST_xl_1049"/>
      <sheetName val="_SHOPLIST.xls__SHOPLIST_xl_1050"/>
      <sheetName val="_SHOPLIST.xls__SHOPLIST_xl_1051"/>
      <sheetName val="_SHOPLIST.xls__SHOPLIST_xl_1052"/>
      <sheetName val="_SHOPLIST.xls__SHOPLIST_xl_1053"/>
      <sheetName val="_SHOPLIST.xls_70___0_s__i____26"/>
      <sheetName val="_SHOPLIST.xls__SHOPLIST_xls_934"/>
      <sheetName val="_SHOPLIST.xls__SHOPLIST_xl_1054"/>
      <sheetName val="_SHOPLIST.xls__SHOPLIST_xl_1055"/>
      <sheetName val="_SHOPLIST.xls__SHOPLIST_xl_1056"/>
      <sheetName val="_SHOPLIST.xls__SHOPLIST_xls_935"/>
      <sheetName val="_SHOPLIST.xls__SHOPLIST_xls_936"/>
      <sheetName val="_SHOPLIST.xls__SHOPLIST_xls_937"/>
      <sheetName val="_SHOPLIST.xls__SHOPLIST_xls_938"/>
      <sheetName val="_SHOPLIST.xls__SHOPLIST_xl_1057"/>
      <sheetName val="_SHOPLIST.xls__SHOPLIST_xls_939"/>
      <sheetName val="_SHOPLIST.xls__SHOPLIST_xls_940"/>
      <sheetName val="_SHOPLIST.xls__SHOPLIST_xl_1058"/>
      <sheetName val="_SHOPLIST.xls__SHOPLIST_xls_941"/>
      <sheetName val="_SHOPLIST.xls__SHOPLIST_xl_1059"/>
      <sheetName val="_SHOPLIST.xls__SHOPLIST_xls_942"/>
      <sheetName val="_SHOPLIST.xls__SHOPLIST_xl_1060"/>
      <sheetName val="_SHOPLIST.xls__SHOPLIST_xl_1061"/>
      <sheetName val="_SHOPLIST.xls__SHOPLIST_xls_943"/>
      <sheetName val="_SHOPLIST.xls__SHOPLIST_xls_944"/>
      <sheetName val="_SHOPLIST.xls__SHOPLIST_xls_945"/>
      <sheetName val="_SHOPLIST.xls__SHOPLIST_xls_946"/>
      <sheetName val="_SHOPLIST.xls__SHOPLIST_xls_947"/>
      <sheetName val="_SHOPLIST.xls__SHOPLIST_xls_948"/>
      <sheetName val="_SHOPLIST.xls__SHOPLIST_xls_949"/>
      <sheetName val="_SHOPLIST.xls__SHOPLIST_xls_950"/>
      <sheetName val="_SHOPLIST.xls__SHOPLIST_xls_951"/>
      <sheetName val="_SHOPLIST.xls__SHOPLIST_xls_952"/>
      <sheetName val="_SHOPLIST.xls__SHOPLIST_xl_1062"/>
      <sheetName val="_SHOPLIST.xls__SHOPLIST_xls_953"/>
      <sheetName val="_SHOPLIST.xls__SHOPLIST_xl_1063"/>
      <sheetName val="_SHOPLIST.xls__SHOPLIST_xl_1064"/>
      <sheetName val="_SHOPLIST.xls__SHOPLIST_xls_954"/>
      <sheetName val="_SHOPLIST.xls__SHOPLIST_xls_955"/>
      <sheetName val="_SHOPLIST.xls__SHOPLIST_xls_956"/>
      <sheetName val="_SHOPLIST.xls__SHOPLIST_xls_957"/>
      <sheetName val="_SHOPLIST.xls__SHOPLIST_xls_958"/>
      <sheetName val="_SHOPLIST.xls__SHOPLIST_xls_959"/>
      <sheetName val="_SHOPLIST.xls__SHOPLIST_xls_960"/>
      <sheetName val="_SHOPLIST.xls__SHOPLIST_xls_961"/>
      <sheetName val="_SHOPLIST.xls__SHOPLIST_xls_962"/>
      <sheetName val="_SHOPLIST.xls__SHOPLIST_xls_963"/>
      <sheetName val="_SHOPLIST.xls__SHOPLIST_xls_964"/>
      <sheetName val="_SHOPLIST.xls__SHOPLIST_xl_1065"/>
      <sheetName val="_SHOPLIST.xls__SHOPLIST_xl_1066"/>
      <sheetName val="_SHOPLIST.xls__SHOPLIST_xls_965"/>
      <sheetName val="_SHOPLIST.xls__SHOPLIST_xls_966"/>
      <sheetName val="_SHOPLIST.xls__SHOPLIST_xls_967"/>
      <sheetName val="_SHOPLIST.xls__SHOPLIST_xls_968"/>
      <sheetName val="_SHOPLIST.xls__SHOPLIST_xls_969"/>
      <sheetName val="_SHOPLIST.xls__SHOPLIST_xls_970"/>
      <sheetName val="_SHOPLIST.xls__SHOPLIST_xls_971"/>
      <sheetName val="_SHOPLIST.xls__SHOPLIST_xls_972"/>
      <sheetName val="_SHOPLIST.xls__SHOPLIST_xls_973"/>
      <sheetName val="_SHOPLIST.xls__SHOPLIST_xls_974"/>
      <sheetName val="_SHOPLIST.xls__SHOPLIST_xls_975"/>
      <sheetName val="_SHOPLIST.xls__SHOPLIST_xls_976"/>
      <sheetName val="_SHOPLIST.xls__SHOPLIST_xls_977"/>
      <sheetName val="_SHOPLIST.xls__SHOPLIST_xl_1067"/>
      <sheetName val="_SHOPLIST.xls__SHOPLIST_xls_978"/>
      <sheetName val="_SHOPLIST.xls__SHOPLIST_xl_1068"/>
      <sheetName val="_SHOPLIST.xls__SHOPLIST_xl_1069"/>
      <sheetName val="_SHOPLIST.xls__SHOPLIST_xl_1070"/>
      <sheetName val="_SHOPLIST.xls__SHOPLIST_xl_1071"/>
      <sheetName val="_SHOPLIST.xls__SHOPLIST_xls_979"/>
      <sheetName val="_SHOPLIST.xls__SHOPLIST_xl_1072"/>
      <sheetName val="_SHOPLIST.xls__SHOPLIST_xls_980"/>
      <sheetName val="_SHOPLIST.xls__SHOPLIST_xls_981"/>
      <sheetName val="_SHOPLIST.xls__SHOPLIST_xls_982"/>
      <sheetName val="_SHOPLIST.xls__SHOPLIST_xls_983"/>
      <sheetName val="_SHOPLIST.xls__SHOPLIST_xls_984"/>
      <sheetName val="_SHOPLIST.xls__SHOPLIST_xls_985"/>
      <sheetName val="_SHOPLIST.xls__SHOPLIST_xls_986"/>
      <sheetName val="_SHOPLIST.xls__SHOPLIST_xl_1073"/>
      <sheetName val="_SHOPLIST.xls__SHOPLIST_xl_1074"/>
      <sheetName val="_SHOPLIST.xls__SHOPLIST_xls_987"/>
      <sheetName val="_SHOPLIST.xls__SHOPLIST_xls_988"/>
      <sheetName val="_SHOPLIST.xls__SHOPLIST_xls_989"/>
      <sheetName val="_SHOPLIST.xls__SHOPLIST_xls_990"/>
      <sheetName val="_SHOPLIST.xls__SHOPLIST_xls_991"/>
      <sheetName val="_SHOPLIST.xls__SHOPLIST_xls_992"/>
      <sheetName val="_SHOPLIST.xls__SHOPLIST_xls_993"/>
      <sheetName val="_SHOPLIST.xls__SHOPLIST_xls_994"/>
      <sheetName val="_SHOPLIST.xls__SHOPLIST_xls_995"/>
      <sheetName val="_SHOPLIST.xls__SHOPLIST_xl_1075"/>
      <sheetName val="_SHOPLIST.xls__SHOPLIST_xls_996"/>
      <sheetName val="_SHOPLIST.xls__SHOPLIST_xls_997"/>
      <sheetName val="_SHOPLIST.xls__SHOPLIST_xls_998"/>
      <sheetName val="_SHOPLIST.xls__SHOPLIST_xls_999"/>
      <sheetName val="_SHOPLIST.xls__SHOPLIST_xl_1000"/>
      <sheetName val="_SHOPLIST.xls__SHOPLIST_xl_1001"/>
      <sheetName val="_SHOPLIST.xls__SHOPLIST_xl_1002"/>
      <sheetName val="_SHOPLIST.xls__SHOPLIST_xl_1076"/>
      <sheetName val="_SHOPLIST.xls__SHOPLIST_xl_1003"/>
      <sheetName val="_SHOPLIST.xls__SHOPLIST_xl_1004"/>
      <sheetName val="_SHOPLIST.xls__SHOPLIST_xl_1005"/>
      <sheetName val="_SHOPLIST.xls__SHOPLIST_xl_1006"/>
      <sheetName val="_SHOPLIST.xls__SHOPLIST_xl_1007"/>
      <sheetName val="_SHOPLIST.xls__SHOPLIST_xl_1008"/>
      <sheetName val="_SHOPLIST.xls__SHOPLIST_xl_1009"/>
      <sheetName val="_SHOPLIST.xls__SHOPLIST_xl_1010"/>
      <sheetName val="_SHOPLIST.xls__SHOPLIST_xl_1011"/>
      <sheetName val="_SHOPLIST.xls__SHOPLIST_xl_1012"/>
      <sheetName val="_SHOPLIST.xls__SHOPLIST_xl_1013"/>
      <sheetName val="_SHOPLIST.xls__SHOPLIST_xl_1014"/>
      <sheetName val="_SHOPLIST.xls__SHOPLIST_xl_1015"/>
      <sheetName val="_SHOPLIST.xls__SHOPLIST_xl_1016"/>
      <sheetName val="_SHOPLIST.xls__SHOPLIST_xl_1017"/>
      <sheetName val="_SHOPLIST.xls__SHOPLIST_xl_1018"/>
      <sheetName val="_SHOPLIST.xls__SHOPLIST_xl_1019"/>
      <sheetName val="_SHOPLIST.xls__SHOPLIST_xl_1020"/>
      <sheetName val="_SHOPLIST.xls__SHOPLIST_xl_1077"/>
      <sheetName val="_SHOPLIST.xls__SHOPLIST_xl_1021"/>
      <sheetName val="_SHOPLIST.xls__SHOPLIST_xl_1022"/>
      <sheetName val="_SHOPLIST.xls__SHOPLIST_xl_1023"/>
      <sheetName val="_SHOPLIST.xls__SHOPLIST_xl_1024"/>
      <sheetName val="_SHOPLIST.xls__SHOPLIST_xl_1025"/>
      <sheetName val="_SHOPLIST.xls__SHOPLIST_xl_1026"/>
      <sheetName val="_SHOPLIST.xls__SHOPLIST_xl_1027"/>
      <sheetName val="_SHOPLIST.xls__SHOPLIST_xl_1028"/>
      <sheetName val="_SHOPLIST.xls__SHOPLIST_xl_1029"/>
      <sheetName val="_SHOPLIST.xls__SHOPLIST_xl_1078"/>
      <sheetName val="_SHOPLIST.xls__SHOPLIST_xl_1030"/>
      <sheetName val="_SHOPLIST.xls__SHOPLIST_xl_1031"/>
      <sheetName val="_SHOPLIST.xls__SHOPLIST_xl_1032"/>
      <sheetName val="_SHOPLIST.xls__SHOPLIST_xl_1033"/>
      <sheetName val="_SHOPLIST.xls__SHOPLIST_xl_1034"/>
      <sheetName val="_SHOPLIST.xls__SHOPLIST_xl_1035"/>
      <sheetName val="_SHOPLIST.xls__SHOPLIST_xl_1036"/>
      <sheetName val="_SHOPLIST.xls__SHOPLIST_xl_1037"/>
      <sheetName val="_SHOPLIST.xls__SHOPLIST_xl_1038"/>
      <sheetName val="_SHOPLIST.xls__SHOPLIST_xl_1079"/>
      <sheetName val="_SHOPLIST.xls__SHOPLIST_xl_1039"/>
      <sheetName val="_SHOPLIST.xls__SHOPLIST_xl_1040"/>
      <sheetName val="_SHOPLIST.xls__SHOPLIST_xl_1041"/>
      <sheetName val="_SHOPLIST.xls__SHOPLIST_xl_1042"/>
      <sheetName val="_SHOPLIST.xls__SHOPLIST_xl_1043"/>
      <sheetName val="_SHOPLIST.xls__SHOPLIST_xl_1044"/>
      <sheetName val="_SHOPLIST.xls__SHOPLIST_xl_1045"/>
      <sheetName val="_SHOPLIST.xls_70_x005f_x005f_x005f_x0000__8"/>
      <sheetName val="_SHOPLIST.xls__SHOPLIST_xl_1046"/>
      <sheetName val="_SHOPLIST.xls__SHOPLIST_xl_1047"/>
      <sheetName val="_SHOPLIST.xls_70___0_s__i____27"/>
      <sheetName val="_SHOPLIST.xls__VWVU))tÏØ0__21"/>
      <sheetName val="_SHOPLIST.xls__VWVU))tÏØ0__22"/>
      <sheetName val="_SHOPLIST.xls__VWVU))tÏØ0__23"/>
      <sheetName val="_SHOPLIST.xls_70,_0s«iÆøí¬i6"/>
      <sheetName val="_SHOPLIST.xls__VW1"/>
      <sheetName val="_SHOPLIST.xls_70,_0s«iÆøí¬i7"/>
      <sheetName val="_SHOPLIST.xls__VW2"/>
      <sheetName val="_SHOPLIST.xls__VWVU))tÏØ0__31"/>
      <sheetName val="_SHOPLIST.xls_70,_0s«_iÆø_í¬_i1"/>
      <sheetName val="_SHOPLIST.xls_70_,_0_s«i_Æøí¬i1"/>
      <sheetName val="_SHOPLIST.xls__VWVU))tÏØ0__32"/>
      <sheetName val="_SHOPLIST.xls_70,_0s«_iÆø_í¬_i2"/>
      <sheetName val="_SHOPLIST.xls_70_,_0_s«i_Æøí¬i2"/>
      <sheetName val="_SHOPLIST.xls_70,_0s«iÆøí¬i8"/>
      <sheetName val="_SHOPLIST.xls__VW3"/>
      <sheetName val="_SHOPLIST.xls__VWVU))tÏØ0__33"/>
      <sheetName val="_SHOPLIST.xls_70,_0s«_iÆø_í¬_i3"/>
      <sheetName val="_SHOPLIST.xls_70_,_0_s«i_Æøí¬i3"/>
      <sheetName val="_SHOPLIST.xls_70,_0s«iÆøí¬i13"/>
      <sheetName val="_SHOPLIST.xls__VW8"/>
      <sheetName val="_SHOPLIST.xls__VWVU))tÏØ0__40"/>
      <sheetName val="_SHOPLIST.xls__VWVU))tÏØ0__41"/>
      <sheetName val="_SHOPLIST.xls__VWVU))tÏØ0__42"/>
      <sheetName val="_SHOPLIST.xls__VWVU))tÏØ0__43"/>
      <sheetName val="_SHOPLIST.xls__VWVU))tÏØ0__44"/>
      <sheetName val="_SHOPLIST.xls_70,_0s«_iÆø_í¬_i8"/>
      <sheetName val="_SHOPLIST.xls_70_,_0_s«i_Æøí¬i8"/>
      <sheetName val="_SHOPLIST.xls_70,_0s«iÆøí¬i10"/>
      <sheetName val="_SHOPLIST.xls__VW5"/>
      <sheetName val="_SHOPLIST.xls__VWVU))tÏØ0__25"/>
      <sheetName val="_SHOPLIST.xls__VWVU))tÏØ0__35"/>
      <sheetName val="_SHOPLIST.xls_70,_0s«_iÆø_í¬_i5"/>
      <sheetName val="_SHOPLIST.xls_70_,_0_s«i_Æøí¬i5"/>
      <sheetName val="_SHOPLIST.xls_70,_0s«iÆøí¬i9"/>
      <sheetName val="_SHOPLIST.xls__VW4"/>
      <sheetName val="_SHOPLIST.xls__VWVU))tÏØ0__24"/>
      <sheetName val="_SHOPLIST.xls__VWVU))tÏØ0__34"/>
      <sheetName val="_SHOPLIST.xls_70,_0s«_iÆø_í¬_i4"/>
      <sheetName val="_SHOPLIST.xls_70_,_0_s«i_Æøí¬i4"/>
      <sheetName val="_SHOPLIST.xls_70,_0s«iÆøí¬i12"/>
      <sheetName val="_SHOPLIST.xls__VW7"/>
      <sheetName val="_SHOPLIST.xls__VWVU))tÏØ0__29"/>
      <sheetName val="_SHOPLIST.xls__VWVU))tÏØ0__30"/>
      <sheetName val="_SHOPLIST.xls__VWVU))tÏØ0__37"/>
      <sheetName val="_SHOPLIST.xls__VWVU))tÏØ0__38"/>
      <sheetName val="_SHOPLIST.xls__VWVU))tÏØ0__39"/>
      <sheetName val="_SHOPLIST.xls_70,_0s«_iÆø_í¬_i7"/>
      <sheetName val="_SHOPLIST.xls_70_,_0_s«i_Æøí¬i7"/>
      <sheetName val="_SHOPLIST.xls_70,_0s«iÆøí¬i11"/>
      <sheetName val="_SHOPLIST.xls__VW6"/>
      <sheetName val="_SHOPLIST.xls__VWVU))tÏØ0__26"/>
      <sheetName val="_SHOPLIST.xls__VWVU))tÏØ0__27"/>
      <sheetName val="_SHOPLIST.xls__VWVU))tÏØ0__28"/>
      <sheetName val="_SHOPLIST.xls__VWVU))tÏØ0__36"/>
      <sheetName val="_SHOPLIST.xls_70,_0s«_iÆø_í¬_i6"/>
      <sheetName val="_SHOPLIST.xls_70_,_0_s«i_Æøí¬i6"/>
      <sheetName val="_SHOPLIST.xls_70,_0s«iÆøí¬i14"/>
      <sheetName val="_SHOPLIST.xls__VW9"/>
      <sheetName val="_SHOPLIST.xls__VWVU))tÏØ0__45"/>
      <sheetName val="_SHOPLIST.xls__VWVU))tÏØ0__46"/>
      <sheetName val="_SHOPLIST.xls__VWVU))tÏØ0__47"/>
      <sheetName val="_SHOPLIST.xls__VWVU))tÏØ0__48"/>
      <sheetName val="_SHOPLIST.xls__VWVU))tÏØ0__49"/>
      <sheetName val="_SHOPLIST.xls_70,_0s«_iÆø_í¬_i9"/>
      <sheetName val="_SHOPLIST.xls_70_,_0_s«i_Æøí¬i9"/>
      <sheetName val="_SHOPLIST.xls_70,_0s«iÆøí¬i15"/>
      <sheetName val="_SHOPLIST.xls__VW10"/>
      <sheetName val="_SHOPLIST.xls__VWVU))tÏØ0__50"/>
      <sheetName val="_SHOPLIST.xls__VWVU))tÏØ0__51"/>
      <sheetName val="_SHOPLIST.xls__VWVU))tÏØ0__52"/>
      <sheetName val="_SHOPLIST.xls__VWVU))tÏØ0__53"/>
      <sheetName val="_SHOPLIST.xls__VWVU))tÏØ0__54"/>
      <sheetName val="_SHOPLIST.xls_70,_0s«_iÆø_í¬_10"/>
      <sheetName val="_SHOPLIST.xls_70_,_0_s«i_Æøí¬10"/>
      <sheetName val="___________21"/>
      <sheetName val="_SHOPLIST_xls_70,_0s«iÆøí¬i21"/>
      <sheetName val="_SHOPLIST_xls__VW16"/>
      <sheetName val="_SHOPLIST_xls_7016"/>
      <sheetName val="_SHOPLIST_xls_70,16"/>
      <sheetName val="_SHOPLIST_xls_70,_0s«_iÆø_í¬_16"/>
      <sheetName val="_SHOPLIST_xls_70_,_0_s«i_Æøí¬16"/>
      <sheetName val="_SHOPLIST_xls__SHOPLIST_xls__V5"/>
      <sheetName val="_S3"/>
      <sheetName val="_S8"/>
      <sheetName val="_S5"/>
      <sheetName val="_S4"/>
      <sheetName val="_S7"/>
      <sheetName val="_S6"/>
      <sheetName val="_S9"/>
      <sheetName val="_VWVU))tÏØ0__61"/>
      <sheetName val="_VWVU))tÏØ0__71"/>
      <sheetName val="70_x005f_x0000_,_0_x000"/>
      <sheetName val="70,_0s«iÆøí¬i16"/>
      <sheetName val="_VW11"/>
      <sheetName val="_VWVU))tÏØ0__55"/>
      <sheetName val="_VWVU))tÏØ0__56"/>
      <sheetName val="_VWVU))tÏØ0__57"/>
      <sheetName val="_VWVU))tÏØ0__58"/>
      <sheetName val="_VWVU))tÏØ0__59"/>
      <sheetName val="70,_0s«_iÆø_í¬_11"/>
      <sheetName val="70_,_0_s«i_Æøí¬11"/>
      <sheetName val="_VWVU))tÏØ0__60"/>
      <sheetName val="_VWVU))tÏØ0__62"/>
      <sheetName val="_VWVU))tÏØ0__63"/>
      <sheetName val="_VWVU))tÏØ0__81"/>
      <sheetName val="_VWVU))tÏØ0__91"/>
      <sheetName val="_SHOPLIST_xls__11"/>
      <sheetName val="TEXT"/>
      <sheetName val="Worksheet"/>
      <sheetName val="Original"/>
      <sheetName val="ICO_budzet_97"/>
      <sheetName val="[SHOPLIST.xls]70,/0s«iÆøí¬i20"/>
      <sheetName val="[SHOPLIST.xls]/VWVU))tÏØ0_108"/>
      <sheetName val="[SHOPLIST.xls]/VWVU))tÏØ0_109"/>
      <sheetName val="[SHOPLIST.xls]/VWVU))tÏØ0_110"/>
      <sheetName val="[SHOPLIST.xls]/VWVU))tÏØ0_111"/>
      <sheetName val="[SHOPLIST.xls]/VWVU))tÏØ0_112"/>
      <sheetName val="[SHOPLIST.xls]/VWVU))tÏØ0_113"/>
      <sheetName val="[SHOPLIST.xls]/VWVU))tÏØ0_114"/>
      <sheetName val="[SHOPLIST.xls]/VWVU))tÏØ0_115"/>
      <sheetName val="[SHOPLIST.xls]/VWVU))tÏØ0_116"/>
      <sheetName val="[SHOPLIST.xls]/VWVU))tÏØ0_117"/>
      <sheetName val="[SHOPLIST.xls]70,/0s«iÆøí¬4"/>
      <sheetName val="[SHOPLIST.xls]/VW3"/>
      <sheetName val="[SHOPLIST.xls]/VWVU))tÏØ0_118"/>
      <sheetName val="[SHOPLIST.xls]/VWVU))tÏØ0_119"/>
      <sheetName val="[SHOPLIST.xls]/VWVU))tÏØ0_120"/>
      <sheetName val="[SHOPLIST.xls]70,/0s«i_x3"/>
      <sheetName val="[SHOPLIST.xls]70_x005f_x0000_,/0_x001"/>
      <sheetName val="[SHOPLIST.xls]/VWVU))tÏØ0_121"/>
      <sheetName val="[SHOPLIST.xls]/VWVU))tÏØ0_122"/>
      <sheetName val="[SHOPLIST.xls]/VWVU))tÏØ0_123"/>
      <sheetName val="[SHOPLIST.xls]/VWVU))tÏØ0_124"/>
      <sheetName val="[SHOPLIST.xls]/VWVU))tÏØ0_125"/>
      <sheetName val="[SHOPLIST.xls]/VWVU))tÏØ0_126"/>
      <sheetName val="[SHOPLIST.xls]/VWVU))tÏØ0_127"/>
      <sheetName val="[SHOPLIST.xls]/VWVU))tÏØ0_128"/>
      <sheetName val="[SHOPLIST.xls]70,/0s«iÆøí¬i110"/>
      <sheetName val="[SHOPLIST.xls]70,/0s«_iÆø_í¬2"/>
      <sheetName val="[SHOPLIST.xls]70,/0s«iÆøí¬i22"/>
      <sheetName val="[SHOPLIST.xls]70,/0s«iÆøí¬i32"/>
      <sheetName val="[SHOPLIST.xls]/VWVU))2"/>
      <sheetName val="[SHOPLIST.xls]/VW1"/>
      <sheetName val="[SHOPLIST.xls]70,/0s«i_x1"/>
      <sheetName val="[SHOPLIST.xls]70,/0s«_iÆø_í¬1"/>
      <sheetName val="[SHOPLIST.xls]70,/0s«iÆøí¬i21"/>
      <sheetName val="[SHOPLIST.xls]70,/0s«iÆøí¬i31"/>
      <sheetName val="[SHOPLIST.xls]/VWVU))1"/>
      <sheetName val="[SHOPLIST.xls]/VW2"/>
      <sheetName val="[SHOPLIST.xls]70,/0s«i_x2"/>
      <sheetName val="[SHOPLIST.xls]70,/0s«iÆøí¬i23"/>
      <sheetName val="[SHOPLIST.xls]/VW15"/>
      <sheetName val="[SHOPLIST.xls]/VWVU))tÏØ0_129"/>
      <sheetName val="[SHOPLIST.xls]/VWVU))tÏØ0_130"/>
      <sheetName val="[SHOPLIST.xls]/VWVU))tÏØ0_131"/>
      <sheetName val="[SHOPLIST.xls]/VWVU))tÏØ0_132"/>
      <sheetName val="[SHOPLIST.xls]/VWVU))tÏØ0_133"/>
      <sheetName val="[SHOPLIST.xls]70,/0s«_iÆø_í¬_15"/>
      <sheetName val="[SHOPLIST.xls]70?,/0?s«i?Æøí¬15"/>
      <sheetName val="[SHOPLIST.xls]/VWVU))tÏØ0_134"/>
      <sheetName val="[SHOPLIST.xls]/VWVU))tÏØ0_135"/>
      <sheetName val="[SHOPLIST.xls]/VWVU))tÏØ0_136"/>
      <sheetName val="[SHOPLIST.xls]/VWVU))tÏØ0_137"/>
      <sheetName val="[SHOPLIST.xls]/VWVU))tÏØ0_138"/>
      <sheetName val="[SHOPLIST.xls]/VWVU))tÏØ0_139"/>
      <sheetName val="[SHOPLIST.xls][SHOPLIST_xls]/V4"/>
      <sheetName val="[SHOPLIST.xls]70,/0s«iÆøí¬5"/>
      <sheetName val="[SHOPLIST.xls]/VWVU))tÏØ0_140"/>
      <sheetName val="[SHOPLIST.xls]/VWVU))tÏØ0_141"/>
      <sheetName val="[SHOPLIST.xls]/VWVU))tÏØ0_142"/>
      <sheetName val="[SHOPLIST.xls]70,/0s«i_x4"/>
      <sheetName val="[SHOPLIST.xls]/VW4"/>
      <sheetName val="[SHOPLIST.xls]70_x005f_x0000_,/0_x002"/>
      <sheetName val="[SHOPLIST.xls]/VWVU))tÏØ0_143"/>
      <sheetName val="[SHOPLIST.xls]/VWVU))tÏØ0_144"/>
      <sheetName val="[SHOPLIST.xls]/VWVU))tÏØ0_145"/>
      <sheetName val="[SHOPLIST.xls]/VWVU))tÏØ0_146"/>
      <sheetName val="[SHOPLIST.xls]/VWVU))tÏØ0_147"/>
      <sheetName val="[SHOPLIST.xls]/VWVU))tÏØ0_148"/>
      <sheetName val="[SHOPLIST.xls]/VWVU))tÏØ0_149"/>
      <sheetName val="[SHOPLIST.xls]/VWVU))tÏØ0_150"/>
      <sheetName val="[SHOPLIST.xls]70,/0s«iÆøí¬i111"/>
      <sheetName val="[SHOPLIST.xls]70,/0s«_iÆø_í¬3"/>
      <sheetName val="[SHOPLIST.xls]70,/0s«iÆøí¬i24"/>
      <sheetName val="[SHOPLIST.xls]70,/0s«iÆøí¬i33"/>
      <sheetName val="[SHOPLIST.xls]/VWVU))3"/>
      <sheetName val="[SHOPLIST.xls]/V1"/>
      <sheetName val="[SHOPLIST.xls]/V3"/>
      <sheetName val="[SHOPLIST.xls]/V2"/>
      <sheetName val="[SHOPLIST.xls]/V4"/>
      <sheetName val="[SHOPLIST.xls]_VW__VU________46"/>
      <sheetName val="[SHOPLIST.xls]_VW__VU________47"/>
      <sheetName val="[SHOPLIST.xls][SHOPLIST.xls]/V1"/>
      <sheetName val="[SHOPLIST.xls][SHOPLIST.xls]/V3"/>
      <sheetName val="[SHOPLIST.xls][SHOPLIST.xls]/V2"/>
      <sheetName val="[SHOPLIST.xls][SHOPLIST.xls]/V4"/>
      <sheetName val="[SHOPLIST.xls]_VW__VU________48"/>
      <sheetName val="[SHOPLIST.xls]_VW__VU________49"/>
      <sheetName val="[SHOPLIST.xls]_SHOPLIST_xl_5148"/>
      <sheetName val="[SHOPLIST.xls]_SHOPLIST_xl_5149"/>
      <sheetName val="[SHOPLIST.xls]_SHOPLIST_xl_5150"/>
      <sheetName val="[SHOPLIST.xls]_SHOPLIST_xl_5151"/>
      <sheetName val="[SHOPLIST.xls]_SHOPLIST_xl_5152"/>
      <sheetName val="[SHOPLIST.xls]_SHOPLIST_xl_5153"/>
      <sheetName val="[SHOPLIST.xls]_SHOPLIST_xl_5154"/>
      <sheetName val="[SHOPLIST.xls]_SHOPLIST_xl_5155"/>
      <sheetName val="[SHOPLIST.xls]_SHOPLIST_xl_5156"/>
      <sheetName val="[SHOPLIST.xls]_SHOPLIST_xl_5157"/>
      <sheetName val="[SHOPLIST.xls]_SHOPLIST_xl_5158"/>
      <sheetName val="[SHOPLIST.xls]_SHOPLIST_xl_5159"/>
      <sheetName val="[SHOPLIST.xls]_SHOPLIST_xl_5160"/>
      <sheetName val="[SHOPLIST.xls]_SHOPLIST_xl_5161"/>
      <sheetName val="[SHOPLIST.xls]_SHOPLIST_xl_5162"/>
      <sheetName val="[SHOPLIST.xls]_SHOPLIST_xl_5163"/>
      <sheetName val="[SHOPLIST.xls]_SHOPLIST_xl_5164"/>
      <sheetName val="[SHOPLIST.xls]_SHOPLIST_xl_5165"/>
      <sheetName val="[SHOPLIST.xls]_SHOPLIST_xl_5166"/>
      <sheetName val="[SHOPLIST.xls]_SHOPLIST_xl_5167"/>
      <sheetName val="[SHOPLIST.xls]_SHOPLIST_xl_5168"/>
      <sheetName val="[SHOPLIST.xls]_SHOPLIST_xl_5169"/>
      <sheetName val="[SHOPLIST.xls]_SHOPLIST_xl_5170"/>
      <sheetName val="[SHOPLIST.xls]_SHOPLIST_xl_5171"/>
      <sheetName val="[SHOPLIST.xls]_SHOPLIST_xl_5172"/>
      <sheetName val="[SHOPLIST.xls]_SHOPLIST_xl_5173"/>
      <sheetName val="[SHOPLIST.xls]_SHOPLIST_xl_5174"/>
      <sheetName val="[SHOPLIST.xls]_SHOPLIST_xl_5175"/>
      <sheetName val="[SHOPLIST.xls]_SHOPLIST_xl_5176"/>
      <sheetName val="[SHOPLIST.xls]_SHOPLIST_xl_5177"/>
      <sheetName val="[SHOPLIST.xls]_SHOPLIST_xl_5178"/>
      <sheetName val="[SHOPLIST.xls]_SHOPLIST_xl_5179"/>
      <sheetName val="[SHOPLIST.xls]_SHOPLIST_xl_5180"/>
      <sheetName val="[SHOPLIST.xls]_SHOPLIST_xl_5181"/>
      <sheetName val="[SHOPLIST.xls]_SHOPLIST_xl_5182"/>
      <sheetName val="[SHOPLIST.xls]_SHOPLIST_xl_5183"/>
      <sheetName val="[SHOPLIST.xls]_SHOPLIST_xl_5184"/>
      <sheetName val="[SHOPLIST.xls]_SHOPLIST_xl_5185"/>
      <sheetName val="[SHOPLIST.xls]_SHOPLIST_xl_5186"/>
      <sheetName val="[SHOPLIST.xls]_SHOPLIST_xl_5187"/>
      <sheetName val="[SHOPLIST.xls]_SHOPLIST_xl_5188"/>
      <sheetName val="[SHOPLIST.xls]_SHOPLIST_xl_5189"/>
      <sheetName val="[SHOPLIST.xls]_SHOPLIST_xl_5190"/>
      <sheetName val="[SHOPLIST.xls]_SHOPLIST_xl_5191"/>
      <sheetName val="[SHOPLIST.xls]_SHOPLIST_xl_5192"/>
      <sheetName val="[SHOPLIST.xls]_SHOPLIST_xl_5193"/>
      <sheetName val="[SHOPLIST.xls]_SHOPLIST_xl_5194"/>
      <sheetName val="[SHOPLIST.xls]_SHOPLIST_xl_5195"/>
      <sheetName val="[SHOPLIST.xls]_SHOPLIST_xl_5196"/>
      <sheetName val="[SHOPLIST.xls]_SHOPLIST_xl_5197"/>
      <sheetName val="[SHOPLIST.xls]_SHOPLIST_xl_5198"/>
      <sheetName val="[SHOPLIST.xls]_SHOPLIST_xl_5199"/>
      <sheetName val="[SHOPLIST.xls]_SHOPLIST_xl_5200"/>
      <sheetName val="[SHOPLIST.xls]_SHOPLIST_xl_5201"/>
      <sheetName val="[SHOPLIST.xls]_SHOPLIST_xl_5202"/>
      <sheetName val="[SHOPLIST.xls]_SHOPLIST_xl_5203"/>
      <sheetName val="[SHOPLIST.xls]_SHOPLIST_xl_5204"/>
      <sheetName val="[SHOPLIST.xls]_SHOPLIST_xl_5205"/>
      <sheetName val="[SHOPLIST.xls]_SHOPLIST_xl_5206"/>
      <sheetName val="[SHOPLIST.xls]_SHOPLIST_xl_5207"/>
      <sheetName val="[SHOPLIST.xls]_SHOPLIST_xl_5208"/>
      <sheetName val="[SHOPLIST.xls]_SHOPLIST_xl_5209"/>
      <sheetName val="[SHOPLIST.xls]_SHOPLIST_xl_5210"/>
      <sheetName val="[SHOPLIST.xls]_SHOPLIST_xl_5211"/>
      <sheetName val="[SHOPLIST.xls]_SHOPLIST_xl_5212"/>
      <sheetName val="[SHOPLIST.xls]_SHOPLIST_xl_5213"/>
      <sheetName val="[SHOPLIST.xls]_SHOPLIST_xl_5214"/>
      <sheetName val="[SHOPLIST.xls]_SHOPLIST_xl_5215"/>
      <sheetName val="[SHOPLIST.xls]_SHOPLIST_xl_5216"/>
      <sheetName val="[SHOPLIST.xls]_SHOPLIST_xl_5217"/>
      <sheetName val="[SHOPLIST.xls]_SHOPLIST_xl_5218"/>
      <sheetName val="[SHOPLIST.xls]_SHOPLIST_xl_5219"/>
      <sheetName val="[SHOPLIST.xls]_SHOPLIST_xl_5220"/>
      <sheetName val="[SHOPLIST.xls]_SHOPLIST_xl_5221"/>
      <sheetName val="[SHOPLIST.xls]_SHOPLIST_xl_5222"/>
      <sheetName val="[SHOPLIST.xls]_SHOPLIST_xl_5223"/>
      <sheetName val="[SHOPLIST.xls]_SHOPLIST_xl_5224"/>
      <sheetName val="[SHOPLIST.xls]_SHOPLIST_xl_5225"/>
      <sheetName val="[SHOPLIST.xls]_SHOPLIST_xl_5226"/>
      <sheetName val="[SHOPLIST.xls]_SHOPLIST_xl_5227"/>
      <sheetName val="[SHOPLIST.xls]_SHOPLIST_xl_5228"/>
      <sheetName val="[SHOPLIST.xls]_SHOPLIST_xl_5229"/>
      <sheetName val="[SHOPLIST.xls]_SHOPLIST_xl_5230"/>
      <sheetName val="[SHOPLIST.xls]_SHOPLIST_xl_5231"/>
      <sheetName val="[SHOPLIST.xls]_SHOPLIST_xl_5232"/>
      <sheetName val="[SHOPLIST.xls]_SHOPLIST_xl_5233"/>
      <sheetName val="[SHOPLIST.xls]_SHOPLIST_xl_5234"/>
      <sheetName val="[SHOPLIST.xls]_SHOPLIST_xl_5235"/>
      <sheetName val="[SHOPLIST.xls]_SHOPLIST_xl_5236"/>
      <sheetName val="[SHOPLIST.xls]_SHOPLIST_xl_5237"/>
      <sheetName val="[SHOPLIST.xls]_SHOPLIST_xl_5238"/>
      <sheetName val="[SHOPLIST.xls]_SHOPLIST_xl_5239"/>
      <sheetName val="[SHOPLIST.xls]_SHOPLIST_xl_5240"/>
      <sheetName val="[SHOPLIST.xls]_SHOPLIST_xl_5241"/>
      <sheetName val="[SHOPLIST.xls]_SHOPLIST_xl_5242"/>
      <sheetName val="[SHOPLIST.xls]_SHOPLIST_xl_5243"/>
      <sheetName val="[SHOPLIST.xls]_SHOPLIST_xl_5244"/>
      <sheetName val="[SHOPLIST.xls]_SHOPLIST_xl_5245"/>
      <sheetName val="[SHOPLIST.xls]_SHOPLIST_xl_5246"/>
      <sheetName val="[SHOPLIST.xls]_SHOPLIST_xl_5247"/>
      <sheetName val="[SHOPLIST.xls]_SHOPLIST_xl_5248"/>
      <sheetName val="[SHOPLIST.xls]_SHOPLIST_xl_5249"/>
      <sheetName val="[SHOPLIST.xls]_SHOPLIST_xl_5250"/>
      <sheetName val="[SHOPLIST.xls]_SHOPLIST_xl_5251"/>
      <sheetName val="[SHOPLIST.xls]_SHOPLIST_xl_5252"/>
      <sheetName val="[SHOPLIST.xls]_SHOPLIST_xl_5253"/>
      <sheetName val="[SHOPLIST.xls]_SHOPLIST_xl_5254"/>
      <sheetName val="[SHOPLIST.xls]_SHOPLIST_xl_5255"/>
      <sheetName val="[SHOPLIST.xls]_SHOPLIST_xl_5256"/>
      <sheetName val="[SHOPLIST.xls]_SHOPLIST_xl_5257"/>
      <sheetName val="[SHOPLIST.xls]_SHOPLIST_xl_5258"/>
      <sheetName val="[SHOPLIST.xls]_SHOPLIST_xl_5259"/>
      <sheetName val="[SHOPLIST.xls]_SHOPLIST_xl_5260"/>
      <sheetName val="[SHOPLIST.xls]_SHOPLIST_xl_5261"/>
      <sheetName val="[SHOPLIST.xls]_SHOPLIST_xl_5262"/>
      <sheetName val="[SHOPLIST.xls]_SHOPLIST_xl_5263"/>
      <sheetName val="[SHOPLIST.xls]_SHOPLIST_xl_5264"/>
      <sheetName val="[SHOPLIST.xls]_SHOPLIST_xl_5265"/>
      <sheetName val="[SHOPLIST.xls]_SHOPLIST_xl_5266"/>
      <sheetName val="[SHOPLIST.xls]_SHOPLIST_xl_5267"/>
      <sheetName val="[SHOPLIST.xls]_SHOPLIST_xl_5268"/>
      <sheetName val="[SHOPLIST.xls]_SHOPLIST_xl_5269"/>
      <sheetName val="[SHOPLIST.xls]_SHOPLIST_xl_5270"/>
      <sheetName val="[SHOPLIST.xls]_SHOPLIST_xl_5271"/>
      <sheetName val="[SHOPLIST.xls]_SHOPLIST_xl_5272"/>
      <sheetName val="[SHOPLIST.xls]_SHOPLIST_xl_5273"/>
      <sheetName val="[SHOPLIST.xls]_SHOPLIST_xl_5274"/>
      <sheetName val="[SHOPLIST.xls]_SHOPLIST_xl_5275"/>
      <sheetName val="[SHOPLIST.xls]_SHOPLIST_xl_5276"/>
      <sheetName val="[SHOPLIST.xls]_SHOPLIST_xl_5277"/>
      <sheetName val="[SHOPLIST.xls]_SHOPLIST_xl_5278"/>
      <sheetName val="[SHOPLIST.xls]_SHOPLIST_xl_5279"/>
      <sheetName val="[SHOPLIST.xls]_SHOPLIST_xl_5280"/>
      <sheetName val="[SHOPLIST.xls]_SHOPLIST_xl_5281"/>
      <sheetName val="[SHOPLIST.xls]_SHOPLIST_xl_5282"/>
      <sheetName val="[SHOPLIST.xls]_SHOPLIST_xl_5283"/>
      <sheetName val="[SHOPLIST.xls]_SHOPLIST_xl_5284"/>
      <sheetName val="[SHOPLIST.xls]_SHOPLIST_xl_5285"/>
      <sheetName val="[SHOPLIST.xls]_SHOPLIST_xl_5286"/>
      <sheetName val="[SHOPLIST.xls]_SHOPLIST_xl_5287"/>
      <sheetName val="[SHOPLIST.xls]_SHOPLIST_xl_5288"/>
      <sheetName val="[SHOPLIST.xls]_SHOPLIST_xl_5289"/>
      <sheetName val="[SHOPLIST.xls]_SHOPLIST_xl_5290"/>
      <sheetName val="[SHOPLIST.xls]_SHOPLIST_xl_5291"/>
      <sheetName val="[SHOPLIST.xls]_SHOPLIST_xl_5292"/>
      <sheetName val="[SHOPLIST.xls]_SHOPLIST_xl_5293"/>
      <sheetName val="[SHOPLIST.xls]_SHOPLIST_xl_5294"/>
      <sheetName val="[SHOPLIST.xls]_SHOPLIST_xl_5295"/>
      <sheetName val="[SHOPLIST.xls]_SHOPLIST_xl_5296"/>
      <sheetName val="[SHOPLIST.xls]_SHOPLIST_xl_5297"/>
      <sheetName val="[SHOPLIST.xls]_SHOPLIST_xl_5298"/>
      <sheetName val="[SHOPLIST.xls]_SHOPLIST_xl_5299"/>
      <sheetName val="[SHOPLIST.xls]_SHOPLIST_xl_5300"/>
      <sheetName val="[SHOPLIST.xls]_SHOPLIST_xl_5301"/>
      <sheetName val="[SHOPLIST.xls]_SHOPLIST_xl_5302"/>
      <sheetName val="[SHOPLIST.xls]_SHOPLIST_xl_5303"/>
      <sheetName val="[SHOPLIST.xls]_SHOPLIST_xl_5304"/>
      <sheetName val="[SHOPLIST.xls]_SHOPLIST_xl_5305"/>
      <sheetName val="[SHOPLIST.xls]_SHOPLIST_xl_5306"/>
      <sheetName val="[SHOPLIST.xls]_SHOPLIST_xl_5307"/>
      <sheetName val="[SHOPLIST.xls]_SHOPLIST_xl_5308"/>
      <sheetName val="[SHOPLIST.xls]_SHOPLIST_xl_5309"/>
      <sheetName val="[SHOPLIST.xls]_SHOPLIST_xl_5310"/>
      <sheetName val="[SHOPLIST.xls]_SHOPLIST_xl_5311"/>
      <sheetName val="[SHOPLIST.xls]_SHOPLIST_xl_5312"/>
      <sheetName val="[SHOPLIST.xls]_SHOPLIST_xl_5313"/>
      <sheetName val="[SHOPLIST.xls]_SHOPLIST_xl_5314"/>
      <sheetName val="[SHOPLIST.xls]_SHOPLIST_xl_5315"/>
      <sheetName val="[SHOPLIST.xls]_SHOPLIST_xl_5316"/>
      <sheetName val="[SHOPLIST.xls]_SHOPLIST_xl_5317"/>
      <sheetName val="[SHOPLIST.xls]_SHOPLIST_xl_5318"/>
      <sheetName val="[SHOPLIST.xls]_SHOPLIST_xl_5319"/>
      <sheetName val="[SHOPLIST.xls]_SHOPLIST_xl_5320"/>
      <sheetName val="[SHOPLIST.xls]_SHOPLIST_xl_5321"/>
      <sheetName val="[SHOPLIST.xls]_SHOPLIST_xl_5322"/>
      <sheetName val="[SHOPLIST.xls]_SHOPLIST_xl_5323"/>
      <sheetName val="[SHOPLIST.xls]_SHOPLIST_xl_5324"/>
      <sheetName val="[SHOPLIST.xls]_SHOPLIST_xl_5325"/>
      <sheetName val="[SHOPLIST.xls]_SHOPLIST_xl_5326"/>
      <sheetName val="[SHOPLIST.xls]_SHOPLIST_xl_5327"/>
      <sheetName val="[SHOPLIST.xls]_SHOPLIST_xl_5328"/>
      <sheetName val="[SHOPLIST.xls]_SHOPLIST_xl_5329"/>
      <sheetName val="[SHOPLIST.xls]_SHOPLIST_xl_5330"/>
      <sheetName val="[SHOPLIST.xls]_SHOPLIST_xl_5331"/>
      <sheetName val="[SHOPLIST.xls]_SHOPLIST_xl_5332"/>
      <sheetName val="[SHOPLIST.xls]_SHOPLIST_xl_5333"/>
      <sheetName val="[SHOPLIST.xls]_SHOPLIST_xl_5334"/>
      <sheetName val="[SHOPLIST.xls]_SHOPLIST_xl_5335"/>
      <sheetName val="[SHOPLIST.xls]_SHOPLIST_xl_5336"/>
      <sheetName val="[SHOPLIST.xls]_SHOPLIST_xl_5337"/>
      <sheetName val="[SHOPLIST.xls]_SHOPLIST_xl_5338"/>
      <sheetName val="[SHOPLIST.xls]_SHOPLIST_xl_5339"/>
      <sheetName val="[SHOPLIST.xls]_SHOPLIST_xl_5340"/>
      <sheetName val="[SHOPLIST.xls]_SHOPLIST_xl_5341"/>
      <sheetName val="[SHOPLIST.xls]_SHOPLIST_xl_5342"/>
      <sheetName val="[SHOPLIST.xls]_SHOPLIST_xl_5343"/>
      <sheetName val="[SHOPLIST.xls]_SHOPLIST_xl_5344"/>
      <sheetName val="[SHOPLIST.xls]_SHOPLIST_xl_5345"/>
      <sheetName val="[SHOPLIST.xls]_SHOPLIST_xl_5346"/>
      <sheetName val="[SHOPLIST.xls]_SHOPLIST_xl_5347"/>
      <sheetName val="[SHOPLIST.xls]_SHOPLIST_xl_5348"/>
      <sheetName val="[SHOPLIST.xls]_SHOPLIST_xl_5349"/>
      <sheetName val="[SHOPLIST.xls]_SHOPLIST_xl_5350"/>
      <sheetName val="[SHOPLIST.xls]_SHOPLIST_xl_5351"/>
      <sheetName val="[SHOPLIST.xls]_SHOPLIST_xl_5352"/>
      <sheetName val="[SHOPLIST.xls]_SHOPLIST_xl_5353"/>
      <sheetName val="[SHOPLIST.xls]_SHOPLIST_xl_5354"/>
      <sheetName val="[SHOPLIST.xls]_SHOPLIST_xl_5355"/>
      <sheetName val="[SHOPLIST.xls]_SHOPLIST_xl_5356"/>
      <sheetName val="[SHOPLIST.xls]_SHOPLIST_xl_5357"/>
      <sheetName val="[SHOPLIST.xls]_SHOPLIST_xl_5358"/>
      <sheetName val="[SHOPLIST.xls]_SHOPLIST_xl_5359"/>
      <sheetName val="[SHOPLIST.xls]_SHOPLIST_xl_5360"/>
      <sheetName val="[SHOPLIST.xls]_SHOPLIST_xl_5361"/>
      <sheetName val="[SHOPLIST.xls]_SHOPLIST_xl_5362"/>
      <sheetName val="[SHOPLIST.xls]_SHOPLIST_xl_5363"/>
      <sheetName val="[SHOPLIST.xls]_SHOPLIST_xl_5364"/>
      <sheetName val="[SHOPLIST.xls]_SHOPLIST_xl_5365"/>
      <sheetName val="[SHOPLIST.xls]_SHOPLIST_xl_5366"/>
      <sheetName val="[SHOPLIST.xls]_SHOPLIST_xl_5367"/>
      <sheetName val="[SHOPLIST.xls]_SHOPLIST_xl_5368"/>
      <sheetName val="[SHOPLIST.xls]_SHOPLIST_xl_5369"/>
      <sheetName val="[SHOPLIST.xls]_SHOPLIST_xl_5370"/>
      <sheetName val="[SHOPLIST.xls]_SHOPLIST_xl_5371"/>
      <sheetName val="[SHOPLIST.xls]_SHOPLIST_xl_5372"/>
      <sheetName val="[SHOPLIST.xls]_SHOPLIST_xl_5373"/>
      <sheetName val="[SHOPLIST.xls]_SHOPLIST_xl_5374"/>
      <sheetName val="[SHOPLIST.xls]_SHOPLIST_xl_5375"/>
      <sheetName val="[SHOPLIST.xls]_SHOPLIST_xl_5376"/>
      <sheetName val="[SHOPLIST.xls]_SHOPLIST_xl_5377"/>
      <sheetName val="[SHOPLIST.xls]_SHOPLIST_xl_5378"/>
      <sheetName val="[SHOPLIST.xls]_SHOPLIST_xl_5379"/>
      <sheetName val="[SHOPLIST.xls]_SHOPLIST_xl_5380"/>
      <sheetName val="[SHOPLIST.xls]_SHOPLIST_xl_5381"/>
      <sheetName val="[SHOPLIST.xls]_SHOPLIST_xl_5382"/>
      <sheetName val="[SHOPLIST.xls]_SHOPLIST_xl_5383"/>
      <sheetName val="[SHOPLIST.xls]_SHOPLIST_xl_5384"/>
      <sheetName val="[SHOPLIST.xls]_SHOPLIST_xl_5385"/>
      <sheetName val="[SHOPLIST.xls]_SHOPLIST_xl_5386"/>
      <sheetName val="[SHOPLIST.xls]_SHOPLIST_xl_5387"/>
      <sheetName val="[SHOPLIST.xls]_SHOPLIST_xl_5388"/>
      <sheetName val="[SHOPLIST.xls]_SHOPLIST_xl_5389"/>
      <sheetName val="[SHOPLIST.xls]_SHOPLIST_xl_5390"/>
      <sheetName val="[SHOPLIST.xls]_SHOPLIST_xl_5391"/>
      <sheetName val="[SHOPLIST.xls]_SHOPLIST_xl_5392"/>
      <sheetName val="[SHOPLIST.xls]_SHOPLIST_xl_5393"/>
      <sheetName val="[SHOPLIST.xls]_SHOPLIST_xl_5394"/>
      <sheetName val="[SHOPLIST.xls]_SHOPLIST_xl_5395"/>
      <sheetName val="[SHOPLIST.xls]_SHOPLIST_xl_5396"/>
      <sheetName val="[SHOPLIST.xls]_SHOPLIST_xl_5397"/>
      <sheetName val="[SHOPLIST.xls]_SHOPLIST_xl_5398"/>
      <sheetName val="[SHOPLIST.xls]_SHOPLIST_xl_5399"/>
      <sheetName val="[SHOPLIST.xls]_SHOPLIST_xl_5400"/>
      <sheetName val="[SHOPLIST.xls]_SHOPLIST_xl_5401"/>
      <sheetName val="[SHOPLIST.xls]_SHOPLIST_xl_5402"/>
      <sheetName val="[SHOPLIST.xls]_SHOPLIST_xl_5403"/>
      <sheetName val="[SHOPLIST.xls]_SHOPLIST_xl_5404"/>
      <sheetName val="[SHOPLIST.xls]_SHOPLIST_xl_5405"/>
      <sheetName val="[SHOPLIST.xls]_SHOPLIST_xl_5406"/>
      <sheetName val="[SHOPLIST.xls]_SHOPLIST_xl_5407"/>
      <sheetName val="[SHOPLIST.xls]_SHOPLIST_xl_5408"/>
      <sheetName val="[SHOPLIST.xls]_SHOPLIST_xl_5409"/>
      <sheetName val="[SHOPLIST.xls]_SHOPLIST_xl_5410"/>
      <sheetName val="[SHOPLIST.xls]_SHOPLIST_xl_5411"/>
      <sheetName val="[SHOPLIST.xls]_SHOPLIST_xl_5412"/>
      <sheetName val="[SHOPLIST.xls]_SHOPLIST_xl_5413"/>
      <sheetName val="[SHOPLIST.xls]_SHOPLIST_xl_5414"/>
      <sheetName val="[SHOPLIST.xls]_SHOPLIST_xl_5415"/>
      <sheetName val="[SHOPLIST.xls]_SHOPLIST_xl_5416"/>
      <sheetName val="[SHOPLIST.xls]_SHOPLIST_xl_5417"/>
      <sheetName val="[SHOPLIST.xls]_SHOPLIST_xl_5418"/>
      <sheetName val="[SHOPLIST.xls]_SHOPLIST_xl_5419"/>
      <sheetName val="[SHOPLIST.xls]_SHOPLIST_xl_5420"/>
      <sheetName val="[SHOPLIST.xls]_SHOPLIST_xl_5421"/>
      <sheetName val="[SHOPLIST.xls]_SHOPLIST_xl_5422"/>
      <sheetName val="[SHOPLIST.xls]_SHOPLIST_xl_5423"/>
      <sheetName val="[SHOPLIST.xls]_SHOPLIST_xl_5424"/>
      <sheetName val="[SHOPLIST.xls]_SHOPLIST_xl_5425"/>
      <sheetName val="[SHOPLIST.xls]_SHOPLIST_xl_5426"/>
      <sheetName val="[SHOPLIST.xls]_SHOPLIST_xl_5427"/>
      <sheetName val="[SHOPLIST.xls]_SHOPLIST_xl_5428"/>
      <sheetName val="[SHOPLIST.xls]_SHOPLIST_xl_5429"/>
      <sheetName val="[SHOPLIST.xls]_SHOPLIST_xl_5430"/>
      <sheetName val="[SHOPLIST.xls]_SHOPLIST_xl_5431"/>
      <sheetName val="[SHOPLIST.xls]_SHOPLIST_xl_5432"/>
      <sheetName val="[SHOPLIST.xls]_SHOPLIST_xl_5433"/>
      <sheetName val="[SHOPLIST.xls]_SHOPLIST_xl_5434"/>
      <sheetName val="[SHOPLIST.xls]_SHOPLIST_xl_5435"/>
      <sheetName val="[SHOPLIST.xls]_SHOPLIST_xl_5436"/>
      <sheetName val="[SHOPLIST.xls]_SHOPLIST_xl_5437"/>
      <sheetName val="[SHOPLIST.xls]_SHOPLIST_xl_5438"/>
      <sheetName val="[SHOPLIST.xls]_SHOPLIST_xl_5439"/>
      <sheetName val="[SHOPLIST.xls]_SHOPLIST_xl_5440"/>
      <sheetName val="[SHOPLIST.xls]_SHOPLIST_xl_5441"/>
      <sheetName val="[SHOPLIST.xls]_SHOPLIST_xl_5442"/>
      <sheetName val="[SHOPLIST.xls]_SHOPLIST_xl_5443"/>
      <sheetName val="[SHOPLIST.xls]_SHOPLIST_xl_5444"/>
      <sheetName val="[SHOPLIST.xls]_SHOPLIST_xl_5445"/>
      <sheetName val="[SHOPLIST.xls]_SHOPLIST_xl_5446"/>
      <sheetName val="[SHOPLIST.xls]_SHOPLIST_xl_5447"/>
      <sheetName val="[SHOPLIST.xls]_SHOPLIST_xl_5448"/>
      <sheetName val="[SHOPLIST.xls]_SHOPLIST_xl_5449"/>
      <sheetName val="[SHOPLIST.xls]_SHOPLIST_xl_5450"/>
      <sheetName val="[SHOPLIST.xls]_SHOPLIST_xl_5451"/>
      <sheetName val="[SHOPLIST.xls]_SHOPLIST_xl_5452"/>
      <sheetName val="[SHOPLIST.xls]_SHOPLIST_xl_5453"/>
      <sheetName val="[SHOPLIST.xls]_VW__VU________50"/>
      <sheetName val="[SHOPLIST.xls]_VW__VU________51"/>
      <sheetName val="[SHOPLIST.xls]_SHOPLIST_xl_5454"/>
      <sheetName val="[SHOPLIST.xls]_SHOPLIST_xl_5455"/>
      <sheetName val="[SHOPLIST.xls]_SHOPLIST_xl_5456"/>
      <sheetName val="[SHOPLIST.xls]_VW__VU________52"/>
      <sheetName val="[SHOPLIST.xls]_VW__VU________53"/>
      <sheetName val="[SHOPLIST.xls]_SHOPLIST_xl_5457"/>
      <sheetName val="[SHOPLIST.xls]_SHOPLIST_xl_5458"/>
      <sheetName val="[SHOPLIST.xls]_SHOPLIST_xl_5459"/>
      <sheetName val="[SHOPLIST.xls]_SHOPLIST_xl_5460"/>
      <sheetName val="[SHOPLIST.xls]_SHOPLIST_xl_5461"/>
      <sheetName val="[SHOPLIST.xls]_SHOPLIST_xl_5462"/>
      <sheetName val="[SHOPLIST.xls]_SHOPLIST_xl_5463"/>
      <sheetName val="[SHOPLIST.xls]_SHOPLIST_xl_5464"/>
      <sheetName val="[SHOPLIST.xls]_SHOPLIST_xl_5465"/>
      <sheetName val="[SHOPLIST.xls]_SHOPLIST_xl_5466"/>
      <sheetName val="[SHOPLIST.xls]_SHOPLIST_xl_5467"/>
      <sheetName val="[SHOPLIST.xls]_SHOPLIST_xl_5468"/>
      <sheetName val="[SHOPLIST.xls]_SHOPLIST_xl_5469"/>
      <sheetName val="[SHOPLIST.xls]_SHOPLIST_xl_5470"/>
      <sheetName val="[SHOPLIST.xls]_SHOPLIST_xl_5471"/>
      <sheetName val="[SHOPLIST.xls]_SHOPLIST_xl_5472"/>
      <sheetName val="[SHOPLIST.xls]_SHOPLIST_xl_5473"/>
      <sheetName val="[SHOPLIST.xls]_SHOPLIST_xl_5474"/>
      <sheetName val="[SHOPLIST.xls]_SHOPLIST_xl_5475"/>
      <sheetName val="[SHOPLIST.xls]_SHOPLIST_xl_5476"/>
      <sheetName val="[SHOPLIST.xls]_SHOPLIST_xl_5477"/>
      <sheetName val="[SHOPLIST.xls]_SHOPLIST_xl_5478"/>
      <sheetName val="[SHOPLIST.xls]_SHOPLIST_xl_5479"/>
      <sheetName val="[SHOPLIST.xls]_SHOPLIST_xl_5480"/>
      <sheetName val="[SHOPLIST.xls]_SHOPLIST_xl_5481"/>
      <sheetName val="[SHOPLIST.xls]_SHOPLIST_xl_5482"/>
      <sheetName val="[SHOPLIST.xls]_SHOPLIST_xl_5483"/>
      <sheetName val="[SHOPLIST.xls]_SHOPLIST_xl_5484"/>
      <sheetName val="[SHOPLIST.xls]_SHOPLIST_xl_5485"/>
      <sheetName val="[SHOPLIST.xls]_SHOPLIST_xl_5486"/>
      <sheetName val="[SHOPLIST.xls]_SHOPLIST_xl_5487"/>
      <sheetName val="[SHOPLIST.xls]_SHOPLIST_xl_5488"/>
      <sheetName val="[SHOPLIST.xls]_SHOPLIST_xl_5489"/>
      <sheetName val="[SHOPLIST.xls]_SHOPLIST_xl_5490"/>
      <sheetName val="[SHOPLIST.xls]_SHOPLIST_xl_5491"/>
      <sheetName val="[SHOPLIST.xls]_SHOPLIST_xl_5492"/>
      <sheetName val="[SHOPLIST.xls]_SHOPLIST_xl_5493"/>
      <sheetName val="[SHOPLIST.xls]_SHOPLIST_xl_5494"/>
      <sheetName val="[SHOPLIST.xls]_SHOPLIST_xl_5495"/>
      <sheetName val="[SHOPLIST.xls]_SHOPLIST_xl_5496"/>
      <sheetName val="[SHOPLIST.xls]_SHOPLIST_xl_5497"/>
      <sheetName val="[SHOPLIST.xls]_SHOPLIST_xl_5498"/>
      <sheetName val="[SHOPLIST.xls]_SHOPLIST_xl_5499"/>
      <sheetName val="[SHOPLIST.xls]_SHOPLIST_xl_5500"/>
      <sheetName val="[SHOPLIST.xls]_SHOPLIST_xl_5501"/>
      <sheetName val="[SHOPLIST.xls]_SHOPLIST_xl_5502"/>
      <sheetName val="[SHOPLIST.xls]_SHOPLIST_xl_5503"/>
      <sheetName val="[SHOPLIST.xls]_SHOPLIST_xl_5504"/>
      <sheetName val="[SHOPLIST.xls]_SHOPLIST_xl_5505"/>
      <sheetName val="[SHOPLIST.xls]_SHOPLIST_xl_5506"/>
      <sheetName val="[SHOPLIST.xls]_SHOPLIST_xl_5507"/>
      <sheetName val="[SHOPLIST.xls]_SHOPLIST_xl_5508"/>
      <sheetName val="[SHOPLIST.xls]_SHOPLIST_xl_5509"/>
      <sheetName val="[SHOPLIST.xls]_SHOPLIST_xl_5510"/>
      <sheetName val="[SHOPLIST.xls]_SHOPLIST_xl_5511"/>
      <sheetName val="[SHOPLIST.xls]_SHOPLIST_xl_5512"/>
      <sheetName val="[SHOPLIST.xls]_SHOPLIST_xl_5513"/>
      <sheetName val="[SHOPLIST.xls]_VW__VU________54"/>
      <sheetName val="[SHOPLIST.xls]_SHOPLIST_xl_5514"/>
      <sheetName val="[SHOPLIST.xls]_SHOPLIST_xl_5515"/>
      <sheetName val="[SHOPLIST.xls]_SHOPLIST_xl_5516"/>
      <sheetName val="[SHOPLIST.xls]_SHOPLIST_xl_5517"/>
      <sheetName val="[SHOPLIST.xls]_SHOPLIST_xl_5518"/>
      <sheetName val="[SHOPLIST.xls]_SHOPLIST_xl_5519"/>
      <sheetName val="[SHOPLIST.xls]_SHOPLIST_xl_5520"/>
      <sheetName val="[SHOPLIST.xls]_SHOPLIST_xl_5521"/>
      <sheetName val="[SHOPLIST.xls]_SHOPLIST_xl_5522"/>
      <sheetName val="[SHOPLIST.xls]_SHOPLIST_xl_5523"/>
      <sheetName val="[SHOPLIST.xls]_SHOPLIST_xl_5524"/>
      <sheetName val="[SHOPLIST.xls]_SHOPLIST_xl_5525"/>
      <sheetName val="[SHOPLIST.xls]_SHOPLIST_xl_5526"/>
      <sheetName val="[SHOPLIST.xls]_SHOPLIST_xl_5527"/>
      <sheetName val="[SHOPLIST.xls]_SHOPLIST_xl_5528"/>
      <sheetName val="[SHOPLIST.xls]_SHOPLIST_xl_5529"/>
      <sheetName val="[SHOPLIST.xls]_SHOPLIST_xl_5530"/>
      <sheetName val="[SHOPLIST.xls]_SHOPLIST_xl_5531"/>
      <sheetName val="[SHOPLIST.xls]_SHOPLIST_xl_5532"/>
      <sheetName val="[SHOPLIST.xls]_SHOPLIST_xl_5533"/>
      <sheetName val="[SHOPLIST.xls]_SHOPLIST_xl_5534"/>
      <sheetName val="[SHOPLIST.xls]_SHOPLIST_xl_5535"/>
      <sheetName val="[SHOPLIST.xls]_SHOPLIST_xl_5536"/>
      <sheetName val="[SHOPLIST.xls]_SHOPLIST_xl_5537"/>
      <sheetName val="[SHOPLIST.xls]_SHOPLIST_xl_5538"/>
      <sheetName val="[SHOPLIST.xls]_SHOPLIST_xl_5539"/>
      <sheetName val="[SHOPLIST.xls]_SHOPLIST_xl_5540"/>
      <sheetName val="[SHOPLIST.xls]_SHOPLIST_xl_5541"/>
      <sheetName val="[SHOPLIST.xls]_SHOPLIST_xl_5542"/>
      <sheetName val="[SHOPLIST.xls]_SHOPLIST_xl_5543"/>
      <sheetName val="[SHOPLIST.xls]_SHOPLIST_xl_5544"/>
      <sheetName val="[SHOPLIST.xls]_SHOPLIST_xl_5545"/>
      <sheetName val="[SHOPLIST.xls]_SHOPLIST_xl_5546"/>
      <sheetName val="[SHOPLIST.xls]_SHOPLIST_xl_5547"/>
      <sheetName val="[SHOPLIST.xls]_SHOPLIST_xl_5548"/>
      <sheetName val="[SHOPLIST.xls]_SHOPLIST_xl_5549"/>
      <sheetName val="[SHOPLIST.xls]_SHOPLIST_xl_5550"/>
      <sheetName val="[SHOPLIST.xls]_SHOPLIST_xl_5551"/>
      <sheetName val="[SHOPLIST.xls]_SHOPLIST_xl_5552"/>
      <sheetName val="[SHOPLIST.xls]_SHOPLIST_xl_5553"/>
      <sheetName val="[SHOPLIST.xls]_SHOPLIST_xl_5554"/>
      <sheetName val="[SHOPLIST.xls]_SHOPLIST_xl_5555"/>
      <sheetName val="[SHOPLIST.xls]_SHOPLIST_xl_5556"/>
      <sheetName val="[SHOPLIST.xls]_SHOPLIST_xl_5557"/>
      <sheetName val="[SHOPLIST.xls]_SHOPLIST_xl_5558"/>
      <sheetName val="[SHOPLIST.xls]_SHOPLIST_xl_5559"/>
      <sheetName val="[SHOPLIST.xls]_SHOPLIST_xl_5560"/>
      <sheetName val="[SHOPLIST.xls]_SHOPLIST_xl_5561"/>
      <sheetName val="[SHOPLIST.xls]_SHOPLIST_xl_5562"/>
      <sheetName val="[SHOPLIST.xls]_SHOPLIST_xl_5563"/>
      <sheetName val="[SHOPLIST.xls]_SHOPLIST_xl_5564"/>
      <sheetName val="[SHOPLIST.xls]_SHOPLIST_xl_5565"/>
      <sheetName val="[SHOPLIST.xls]_SHOPLIST_xl_5566"/>
      <sheetName val="[SHOPLIST.xls]_SHOPLIST_xl_5567"/>
      <sheetName val="[SHOPLIST.xls]_SHOPLIST_xl_5568"/>
      <sheetName val="[SHOPLIST.xls]_SHOPLIST_xl_5569"/>
      <sheetName val="[SHOPLIST.xls]_SHOPLIST_xl_5570"/>
      <sheetName val="[SHOPLIST.xls]_SHOPLIST_xl_5571"/>
      <sheetName val="[SHOPLIST.xls]_SHOPLIST_xl_5572"/>
      <sheetName val="[SHOPLIST.xls]_SHOPLIST_xl_5573"/>
      <sheetName val="[SHOPLIST.xls]_SHOPLIST_xl_5574"/>
      <sheetName val="[SHOPLIST.xls]_SHOPLIST_xl_5575"/>
      <sheetName val="[SHOPLIST.xls]_SHOPLIST_xl_5576"/>
      <sheetName val="[SHOPLIST.xls]70___0_s__i____73"/>
      <sheetName val="[SHOPLIST.xls]_VW__VU________55"/>
      <sheetName val="[SHOPLIST.xls]_VW__VU________56"/>
      <sheetName val="[SHOPLIST.xls]70_x005f_x0000___0_x_23"/>
      <sheetName val="[SHOPLIST.xls]70___0_s__i____74"/>
      <sheetName val="[SHOPLIST.xls]70___0_s__i____75"/>
      <sheetName val="[SHOPLIST.xls]_SHOPLIST_xl_5577"/>
      <sheetName val="[SHOPLIST.xls]_SHOPLIST_xl_5578"/>
      <sheetName val="[SHOPLIST.xls]_SHOPLIST_xl_5579"/>
      <sheetName val="[SHOPLIST.xls]_SHOPLIST_xl_5580"/>
      <sheetName val="[SHOPLIST.xls]_SHOPLIST_xl_5581"/>
      <sheetName val="[SHOPLIST.xls]_SHOPLIST_xl_5582"/>
      <sheetName val="[SHOPLIST.xls]_SHOPLIST_xl_5583"/>
      <sheetName val="[SHOPLIST.xls]_SHOPLIST_xl_5584"/>
      <sheetName val="[SHOPLIST.xls]_SHOPLIST_xl_5585"/>
      <sheetName val="[SHOPLIST.xls]_SHOPLIST_xl_5586"/>
      <sheetName val="[SHOPLIST.xls]_SHOPLIST_xl_5587"/>
      <sheetName val="[SHOPLIST.xls]_SHOPLIST_xl_5588"/>
      <sheetName val="[SHOPLIST.xls]_SHOPLIST_xl_5589"/>
      <sheetName val="[SHOPLIST.xls]_SHOPLIST_xl_5590"/>
      <sheetName val="[SHOPLIST.xls]_SHOPLIST_xl_5591"/>
      <sheetName val="[SHOPLIST.xls]_SHOPLIST_xl_5592"/>
      <sheetName val="[SHOPLIST.xls]_SHOPLIST_xl_5593"/>
      <sheetName val="[SHOPLIST.xls]_SHOPLIST_xl_5594"/>
      <sheetName val="[SHOPLIST.xls]_SHOPLIST_xl_5595"/>
      <sheetName val="[SHOPLIST.xls]_SHOPLIST_xl_5596"/>
      <sheetName val="[SHOPLIST.xls]_SHOPLIST_xl_5597"/>
      <sheetName val="[SHOPLIST.xls]_SHOPLIST_xl_5598"/>
      <sheetName val="[SHOPLIST.xls]_SHOPLIST_xl_5599"/>
      <sheetName val="[SHOPLIST.xls]_SHOPLIST_xl_5600"/>
      <sheetName val="[SHOPLIST.xls]_SHOPLIST_xl_5601"/>
      <sheetName val="[SHOPLIST.xls]_SHOPLIST_xl_5602"/>
      <sheetName val="[SHOPLIST.xls]_SHOPLIST_xl_5603"/>
      <sheetName val="[SHOPLIST.xls]_SHOPLIST_xl_5604"/>
      <sheetName val="[SHOPLIST.xls]_SHOPLIST_xl_5605"/>
      <sheetName val="[SHOPLIST.xls]_SHOPLIST_xl_5606"/>
      <sheetName val="[SHOPLIST.xls]_SHOPLIST_xl_5607"/>
      <sheetName val="[SHOPLIST.xls]_SHOPLIST_xl_5608"/>
      <sheetName val="[SHOPLIST.xls]_SHOPLIST_xl_5609"/>
      <sheetName val="[SHOPLIST.xls]_SHOPLIST_xl_5610"/>
      <sheetName val="[SHOPLIST.xls]_SHOPLIST_xl_5611"/>
      <sheetName val="[SHOPLIST.xls]_SHOPLIST_xl_5612"/>
      <sheetName val="[SHOPLIST.xls]_SHOPLIST_xl_5613"/>
      <sheetName val="[SHOPLIST.xls]_SHOPLIST_xl_5614"/>
      <sheetName val="[SHOPLIST.xls]_SHOPLIST_xl_5615"/>
      <sheetName val="[SHOPLIST.xls]_SHOPLIST_xl_5616"/>
      <sheetName val="[SHOPLIST.xls]_SHOPLIST_xl_5617"/>
      <sheetName val="[SHOPLIST.xls]_SHOPLIST_xl_5618"/>
      <sheetName val="[SHOPLIST.xls]_SHOPLIST_xl_5619"/>
      <sheetName val="[SHOPLIST.xls]_SHOPLIST_xl_5620"/>
      <sheetName val="[SHOPLIST.xls]_SHOPLIST_xl_5621"/>
      <sheetName val="[SHOPLIST.xls]_SHOPLIST_xl_5622"/>
      <sheetName val="[SHOPLIST.xls]_SHOPLIST_xl_5623"/>
      <sheetName val="[SHOPLIST.xls]_SHOPLIST_xl_5624"/>
      <sheetName val="[SHOPLIST.xls]_SHOPLIST_xl_5625"/>
      <sheetName val="[SHOPLIST.xls]_SHOPLIST_xl_5626"/>
      <sheetName val="[SHOPLIST.xls]_SHOPLIST_xl_5627"/>
      <sheetName val="[SHOPLIST.xls]_SHOPLIST_xl_5628"/>
      <sheetName val="[SHOPLIST.xls]_SHOPLIST_xl_5629"/>
      <sheetName val="[SHOPLIST.xls]_SHOPLIST_xl_5630"/>
      <sheetName val="[SHOPLIST.xls]_SHOPLIST_xl_5631"/>
      <sheetName val="[SHOPLIST.xls]_SHOPLIST_xl_5632"/>
      <sheetName val="[SHOPLIST.xls]_SHOPLIST_xl_5633"/>
      <sheetName val="[SHOPLIST.xls]_SHOPLIST_xl_5634"/>
      <sheetName val="[SHOPLIST.xls]_SHOPLIST_xl_5635"/>
      <sheetName val="[SHOPLIST.xls]_SHOPLIST_xl_5636"/>
      <sheetName val="[SHOPLIST.xls]_SHOPLIST_xl_5637"/>
      <sheetName val="[SHOPLIST.xls]_SHOPLIST_xl_5638"/>
      <sheetName val="[SHOPLIST.xls]_SHOPLIST_xl_5639"/>
      <sheetName val="[SHOPLIST.xls]_SHOPLIST_xl_5640"/>
      <sheetName val="[SHOPLIST.xls]_SHOPLIST_xl_5641"/>
      <sheetName val="[SHOPLIST.xls]_SHOPLIST_xl_5642"/>
      <sheetName val="[SHOPLIST.xls]_SHOPLIST_xl_5643"/>
      <sheetName val="[SHOPLIST.xls]_SHOPLIST_xl_5644"/>
      <sheetName val="[SHOPLIST.xls]_SHOPLIST_xl_5645"/>
      <sheetName val="[SHOPLIST.xls]_SHOPLIST_xl_5646"/>
      <sheetName val="[SHOPLIST.xls]_SHOPLIST_xl_5647"/>
      <sheetName val="[SHOPLIST.xls]_SHOPLIST_xl_5648"/>
      <sheetName val="[SHOPLIST.xls]_SHOPLIST_xl_5649"/>
      <sheetName val="[SHOPLIST.xls]_SHOPLIST_xl_5650"/>
      <sheetName val="[SHOPLIST.xls]_SHOPLIST_xl_5651"/>
      <sheetName val="[SHOPLIST.xls]_SHOPLIST_xl_5652"/>
      <sheetName val="[SHOPLIST.xls]_SHOPLIST_xl_5653"/>
      <sheetName val="[SHOPLIST.xls]_SHOPLIST_xl_5654"/>
      <sheetName val="[SHOPLIST.xls]_SHOPLIST_xl_5655"/>
      <sheetName val="[SHOPLIST.xls]_SHOPLIST_xl_5656"/>
      <sheetName val="[SHOPLIST.xls]_SHOPLIST_xl_5657"/>
      <sheetName val="[SHOPLIST.xls]_SHOPLIST_xl_5658"/>
      <sheetName val="[SHOPLIST.xls]_SHOPLIST_xl_5659"/>
      <sheetName val="[SHOPLIST.xls]_SHOPLIST_xl_5660"/>
      <sheetName val="[SHOPLIST.xls]_SHOPLIST_xl_5661"/>
      <sheetName val="[SHOPLIST.xls]_SHOPLIST_xl_5662"/>
      <sheetName val="[SHOPLIST.xls]_SHOPLIST_xl_5663"/>
      <sheetName val="[SHOPLIST.xls]_SHOPLIST_xl_5664"/>
      <sheetName val="[SHOPLIST.xls]_SHOPLIST_xl_5665"/>
      <sheetName val="[SHOPLIST.xls]_SHOPLIST_xl_5666"/>
      <sheetName val="[SHOPLIST.xls]_SHOPLIST_xl_5667"/>
      <sheetName val="[SHOPLIST.xls]_SHOPLIST_xl_5668"/>
      <sheetName val="[SHOPLIST.xls]_SHOPLIST_xl_5669"/>
      <sheetName val="[SHOPLIST.xls]_SHOPLIST_xl_5670"/>
      <sheetName val="[SHOPLIST.xls]_SHOPLIST_xl_5671"/>
      <sheetName val="[SHOPLIST.xls]_SHOPLIST_xl_5672"/>
      <sheetName val="[SHOPLIST.xls]_SHOPLIST_xl_5673"/>
      <sheetName val="[SHOPLIST.xls]_SHOPLIST_xl_5674"/>
      <sheetName val="[SHOPLIST.xls]_SHOPLIST_xl_5675"/>
      <sheetName val="[SHOPLIST.xls]_SHOPLIST_xl_5676"/>
      <sheetName val="[SHOPLIST.xls]_SHOPLIST_xl_5677"/>
      <sheetName val="[SHOPLIST.xls]_SHOPLIST_xl_5678"/>
      <sheetName val="[SHOPLIST.xls]_SHOPLIST_xl_5679"/>
      <sheetName val="[SHOPLIST.xls]_SHOPLIST_xl_5680"/>
      <sheetName val="[SHOPLIST.xls]_SHOPLIST_xl_5681"/>
      <sheetName val="[SHOPLIST.xls]_SHOPLIST_xl_5682"/>
      <sheetName val="[SHOPLIST.xls]_SHOPLIST_xl_5683"/>
      <sheetName val="[SHOPLIST.xls]_SHOPLIST_xl_5684"/>
      <sheetName val="[SHOPLIST.xls]_SHOPLIST_xl_5685"/>
      <sheetName val="[SHOPLIST.xls]_SHOPLIST_xl_5686"/>
      <sheetName val="[SHOPLIST.xls]_SHOPLIST_xl_5687"/>
      <sheetName val="[SHOPLIST.xls]_SHOPLIST_xl_5688"/>
      <sheetName val="[SHOPLIST.xls]_SHOPLIST_xl_5689"/>
      <sheetName val="[SHOPLIST.xls]_SHOPLIST_xl_5690"/>
      <sheetName val="[SHOPLIST.xls]_SHOPLIST_xl_5691"/>
      <sheetName val="[SHOPLIST.xls]_SHOPLIST_xl_5692"/>
      <sheetName val="[SHOPLIST.xls]_SHOPLIST_xl_5693"/>
      <sheetName val="[SHOPLIST.xls]_SHOPLIST_xl_5694"/>
      <sheetName val="[SHOPLIST.xls]_SHOPLIST_xl_5695"/>
      <sheetName val="[SHOPLIST.xls]_SHOPLIST_xl_5696"/>
      <sheetName val="[SHOPLIST.xls]_SHOPLIST_xl_5697"/>
      <sheetName val="[SHOPLIST.xls]_SHOPLIST_xl_5698"/>
      <sheetName val="[SHOPLIST.xls]_SHOPLIST_xl_5699"/>
      <sheetName val="[SHOPLIST.xls]_SHOPLIST_xl_5700"/>
      <sheetName val="[SHOPLIST.xls]_SHOPLIST_xl_5701"/>
      <sheetName val="[SHOPLIST.xls]_SHOPLIST_xl_5702"/>
      <sheetName val="[SHOPLIST.xls]_SHOPLIST_xl_5703"/>
      <sheetName val="[SHOPLIST.xls]_SHOPLIST_xl_5704"/>
      <sheetName val="[SHOPLIST.xls]_SHOPLIST_xl_5705"/>
      <sheetName val="[SHOPLIST.xls]_SHOPLIST_xl_5706"/>
      <sheetName val="[SHOPLIST.xls]_SHOPLIST_xl_5707"/>
      <sheetName val="[SHOPLIST.xls]_SHOPLIST_xl_5708"/>
      <sheetName val="[SHOPLIST.xls]_SHOPLIST_xl_5709"/>
      <sheetName val="[SHOPLIST.xls]_SHOPLIST_xl_5710"/>
      <sheetName val="[SHOPLIST.xls]_SHOPLIST_xl_5711"/>
      <sheetName val="[SHOPLIST.xls]_SHOPLIST_xl_5712"/>
      <sheetName val="[SHOPLIST.xls]_SHOPLIST_xl_5713"/>
      <sheetName val="[SHOPLIST.xls]_SHOPLIST_xl_5714"/>
      <sheetName val="[SHOPLIST.xls]_SHOPLIST_xl_5715"/>
      <sheetName val="[SHOPLIST.xls]70___0_s__i____76"/>
      <sheetName val="[SHOPLIST.xls]_SHOPLIST_xl_5716"/>
      <sheetName val="[SHOPLIST.xls]_SHOPLIST_xl_5717"/>
      <sheetName val="[SHOPLIST.xls]_SHOPLIST_xl_5718"/>
      <sheetName val="[SHOPLIST.xls]_SHOPLIST_xl_5719"/>
      <sheetName val="[SHOPLIST.xls]_SHOPLIST_xl_5720"/>
      <sheetName val="[SHOPLIST.xls]_SHOPLIST_xl_5721"/>
      <sheetName val="[SHOPLIST.xls]_SHOPLIST_xl_5722"/>
      <sheetName val="[SHOPLIST.xls]_SHOPLIST_xl_5723"/>
      <sheetName val="[SHOPLIST.xls]_SHOPLIST_xl_5724"/>
      <sheetName val="[SHOPLIST.xls]_SHOPLIST_xl_5725"/>
      <sheetName val="[SHOPLIST.xls]_SHOPLIST_xl_5726"/>
      <sheetName val="[SHOPLIST.xls]_SHOPLIST_xl_5727"/>
      <sheetName val="[SHOPLIST.xls]_SHOPLIST_xl_5728"/>
      <sheetName val="[SHOPLIST.xls]_SHOPLIST_xl_5729"/>
      <sheetName val="[SHOPLIST.xls]_SHOPLIST_xl_5730"/>
      <sheetName val="[SHOPLIST.xls]_SHOPLIST_xl_5731"/>
      <sheetName val="[SHOPLIST.xls]_SHOPLIST_xl_5732"/>
      <sheetName val="[SHOPLIST.xls]_SHOPLIST_xl_5733"/>
      <sheetName val="[SHOPLIST.xls]_SHOPLIST_xl_5734"/>
      <sheetName val="[SHOPLIST.xls]_SHOPLIST_xl_5735"/>
      <sheetName val="[SHOPLIST.xls]_SHOPLIST_xl_5736"/>
      <sheetName val="[SHOPLIST.xls]_SHOPLIST_xl_5737"/>
      <sheetName val="[SHOPLIST.xls]_SHOPLIST_xl_5738"/>
      <sheetName val="[SHOPLIST.xls]_SHOPLIST_xl_5739"/>
      <sheetName val="[SHOPLIST.xls]_SHOPLIST_xl_5740"/>
      <sheetName val="[SHOPLIST.xls]_SHOPLIST_xl_5741"/>
      <sheetName val="[SHOPLIST.xls]_SHOPLIST_xl_5742"/>
      <sheetName val="[SHOPLIST.xls]_SHOPLIST_xl_5743"/>
      <sheetName val="[SHOPLIST.xls]_SHOPLIST_xl_5744"/>
      <sheetName val="[SHOPLIST.xls]_SHOPLIST_xl_5745"/>
      <sheetName val="[SHOPLIST.xls]_SHOPLIST_xl_5746"/>
      <sheetName val="[SHOPLIST.xls]_SHOPLIST_xl_5747"/>
      <sheetName val="[SHOPLIST.xls]_SHOPLIST_xl_5748"/>
      <sheetName val="[SHOPLIST.xls]_SHOPLIST_xl_5749"/>
      <sheetName val="[SHOPLIST.xls]_SHOPLIST_xl_5750"/>
      <sheetName val="[SHOPLIST.xls]_SHOPLIST_xl_5751"/>
      <sheetName val="[SHOPLIST.xls]_SHOPLIST_xl_5752"/>
      <sheetName val="[SHOPLIST.xls]_SHOPLIST_xl_5753"/>
      <sheetName val="[SHOPLIST.xls]_SHOPLIST_xl_5754"/>
      <sheetName val="[SHOPLIST.xls]_SHOPLIST_xl_5755"/>
      <sheetName val="[SHOPLIST.xls]_SHOPLIST_xl_5756"/>
      <sheetName val="[SHOPLIST.xls]_SHOPLIST_xl_5757"/>
      <sheetName val="[SHOPLIST.xls]_SHOPLIST_xl_5758"/>
      <sheetName val="[SHOPLIST.xls]_SHOPLIST_xl_5759"/>
      <sheetName val="[SHOPLIST.xls]_SHOPLIST_xl_5760"/>
      <sheetName val="[SHOPLIST.xls]_SHOPLIST_xl_5761"/>
      <sheetName val="[SHOPLIST.xls]_SHOPLIST_xl_5762"/>
      <sheetName val="[SHOPLIST.xls]_SHOPLIST_xl_5763"/>
      <sheetName val="[SHOPLIST.xls]_SHOPLIST_xl_5764"/>
      <sheetName val="[SHOPLIST.xls]_SHOPLIST_xl_5765"/>
      <sheetName val="[SHOPLIST.xls]_SHOPLIST_xl_5766"/>
      <sheetName val="[SHOPLIST.xls]_SHOPLIST_xl_5767"/>
      <sheetName val="[SHOPLIST.xls]_SHOPLIST_xl_5768"/>
      <sheetName val="[SHOPLIST.xls]_SHOPLIST_xl_5769"/>
      <sheetName val="[SHOPLIST.xls]_SHOPLIST_xl_5770"/>
      <sheetName val="[SHOPLIST.xls]_SHOPLIST_xl_5771"/>
      <sheetName val="[SHOPLIST.xls]_SHOPLIST_xl_5772"/>
      <sheetName val="[SHOPLIST.xls]_SHOPLIST_xl_5773"/>
      <sheetName val="[SHOPLIST.xls]_SHOPLIST_xl_5774"/>
      <sheetName val="[SHOPLIST.xls]_SHOPLIST_xl_5775"/>
      <sheetName val="[SHOPLIST.xls]_SHOPLIST_xl_5776"/>
      <sheetName val="[SHOPLIST.xls]_SHOPLIST_xl_5777"/>
      <sheetName val="[SHOPLIST.xls]_SHOPLIST_xl_5778"/>
      <sheetName val="[SHOPLIST.xls]_SHOPLIST_xl_5779"/>
      <sheetName val="[SHOPLIST.xls]_SHOPLIST_xl_5780"/>
      <sheetName val="[SHOPLIST.xls]_SHOPLIST_xl_5781"/>
      <sheetName val="[SHOPLIST.xls]_SHOPLIST_xl_5782"/>
      <sheetName val="[SHOPLIST.xls]_SHOPLIST_xl_5783"/>
      <sheetName val="[SHOPLIST.xls]_SHOPLIST_xl_5784"/>
      <sheetName val="[SHOPLIST.xls]_SHOPLIST_xl_5785"/>
      <sheetName val="[SHOPLIST.xls]_SHOPLIST_xl_5786"/>
      <sheetName val="[SHOPLIST.xls]_SHOPLIST_xl_5787"/>
      <sheetName val="[SHOPLIST.xls]_SHOPLIST_xl_5788"/>
      <sheetName val="[SHOPLIST.xls]_SHOPLIST_xl_5789"/>
      <sheetName val="[SHOPLIST.xls]_SHOPLIST_xl_5790"/>
      <sheetName val="[SHOPLIST.xls]_SHOPLIST_xl_5791"/>
      <sheetName val="[SHOPLIST.xls]_SHOPLIST_xl_5792"/>
      <sheetName val="[SHOPLIST.xls]_SHOPLIST_xl_5793"/>
      <sheetName val="[SHOPLIST.xls]_SHOPLIST_xl_5794"/>
      <sheetName val="[SHOPLIST.xls]_SHOPLIST_xl_5795"/>
      <sheetName val="[SHOPLIST.xls]_SHOPLIST_xl_5796"/>
      <sheetName val="[SHOPLIST.xls]_SHOPLIST_xl_5797"/>
      <sheetName val="[SHOPLIST.xls]_SHOPLIST_xl_5798"/>
      <sheetName val="[SHOPLIST.xls]_SHOPLIST_xl_5799"/>
      <sheetName val="[SHOPLIST.xls]_SHOPLIST_xl_5800"/>
      <sheetName val="[SHOPLIST.xls]_SHOPLIST_xl_5801"/>
      <sheetName val="[SHOPLIST.xls]_SHOPLIST_xl_5802"/>
      <sheetName val="[SHOPLIST.xls]_SHOPLIST_xl_5803"/>
      <sheetName val="[SHOPLIST.xls]_SHOPLIST_xl_5804"/>
      <sheetName val="[SHOPLIST.xls]_SHOPLIST_xl_5805"/>
      <sheetName val="[SHOPLIST.xls]_SHOPLIST_xl_5806"/>
      <sheetName val="[SHOPLIST.xls]_SHOPLIST_xl_5807"/>
      <sheetName val="[SHOPLIST.xls]_SHOPLIST_xl_5808"/>
      <sheetName val="[SHOPLIST.xls]_SHOPLIST_xl_5809"/>
      <sheetName val="[SHOPLIST.xls]_SHOPLIST_xl_5810"/>
      <sheetName val="[SHOPLIST.xls]_SHOPLIST_xl_5811"/>
      <sheetName val="[SHOPLIST.xls]_SHOPLIST_xl_5812"/>
      <sheetName val="[SHOPLIST.xls]_SHOPLIST_xl_5813"/>
      <sheetName val="[SHOPLIST.xls]_SHOPLIST_xl_5814"/>
      <sheetName val="[SHOPLIST.xls]_SHOPLIST_xl_5815"/>
      <sheetName val="[SHOPLIST.xls]_SHOPLIST_xl_5816"/>
      <sheetName val="[SHOPLIST.xls]_SHOPLIST_xl_5817"/>
      <sheetName val="[SHOPLIST.xls]_SHOPLIST_xl_5818"/>
      <sheetName val="[SHOPLIST.xls]_SHOPLIST_xl_5819"/>
      <sheetName val="[SHOPLIST.xls]_SHOPLIST_xl_5820"/>
      <sheetName val="[SHOPLIST.xls]_SHOPLIST_xl_5821"/>
      <sheetName val="[SHOPLIST.xls]_SHOPLIST_xl_5822"/>
      <sheetName val="[SHOPLIST.xls]_SHOPLIST_xl_5823"/>
      <sheetName val="[SHOPLIST.xls]_SHOPLIST_xl_5824"/>
      <sheetName val="[SHOPLIST.xls]_SHOPLIST_xl_5825"/>
      <sheetName val="[SHOPLIST.xls]_SHOPLIST_xl_5826"/>
      <sheetName val="[SHOPLIST.xls]_SHOPLIST_xl_5827"/>
      <sheetName val="[SHOPLIST.xls]_SHOPLIST_xl_5828"/>
      <sheetName val="[SHOPLIST.xls]_SHOPLIST_xl_5829"/>
      <sheetName val="[SHOPLIST.xls]_SHOPLIST_xl_5830"/>
      <sheetName val="[SHOPLIST.xls]_SHOPLIST_xl_5831"/>
      <sheetName val="[SHOPLIST.xls]_SHOPLIST_xl_5832"/>
      <sheetName val="[SHOPLIST.xls]_SHOPLIST_xl_5833"/>
      <sheetName val="[SHOPLIST.xls]_SHOPLIST_xl_5834"/>
      <sheetName val="[SHOPLIST.xls]_SHOPLIST_xl_5835"/>
      <sheetName val="[SHOPLIST.xls]_SHOPLIST_xl_5836"/>
      <sheetName val="[SHOPLIST.xls]_SHOPLIST_xl_5837"/>
      <sheetName val="[SHOPLIST.xls]_SHOPLIST_xl_5838"/>
      <sheetName val="[SHOPLIST.xls]_SHOPLIST_xl_5839"/>
      <sheetName val="[SHOPLIST.xls]_SHOPLIST_xl_5840"/>
      <sheetName val="[SHOPLIST.xls]_SHOPLIST_xl_5841"/>
      <sheetName val="[SHOPLIST.xls]_SHOPLIST_xl_5842"/>
      <sheetName val="[SHOPLIST.xls]_SHOPLIST_xl_5843"/>
      <sheetName val="[SHOPLIST.xls]_SHOPLIST_xl_5844"/>
      <sheetName val="[SHOPLIST.xls]_SHOPLIST_xl_5845"/>
      <sheetName val="[SHOPLIST.xls]_SHOPLIST_xl_5846"/>
      <sheetName val="[SHOPLIST.xls]_SHOPLIST_xl_5847"/>
      <sheetName val="[SHOPLIST.xls]_SHOPLIST_xl_5848"/>
      <sheetName val="[SHOPLIST.xls]_SHOPLIST_xl_5849"/>
      <sheetName val="[SHOPLIST.xls]_SHOPLIST_xl_5850"/>
      <sheetName val="[SHOPLIST.xls]_SHOPLIST_xl_5851"/>
      <sheetName val="[SHOPLIST.xls]_SHOPLIST_xl_5852"/>
      <sheetName val="[SHOPLIST.xls]_SHOPLIST_xl_5853"/>
      <sheetName val="[SHOPLIST.xls]_SHOPLIST_xl_5854"/>
      <sheetName val="[SHOPLIST.xls]_SHOPLIST_xl_5855"/>
      <sheetName val="[SHOPLIST.xls]_SHOPLIST_xl_5856"/>
      <sheetName val="[SHOPLIST.xls]_SHOPLIST_xl_5857"/>
      <sheetName val="[SHOPLIST.xls]_SHOPLIST_xl_5858"/>
      <sheetName val="[SHOPLIST.xls]_SHOPLIST_xl_5859"/>
      <sheetName val="[SHOPLIST.xls]_SHOPLIST_xl_5860"/>
      <sheetName val="[SHOPLIST.xls]_SHOPLIST_xl_5861"/>
      <sheetName val="[SHOPLIST.xls]_SHOPLIST_xl_5862"/>
      <sheetName val="[SHOPLIST.xls]_SHOPLIST_xl_5863"/>
      <sheetName val="[SHOPLIST.xls]_SHOPLIST_xl_5864"/>
      <sheetName val="[SHOPLIST.xls]_SHOPLIST_xl_5865"/>
      <sheetName val="[SHOPLIST.xls]_SHOPLIST_xl_5866"/>
      <sheetName val="[SHOPLIST.xls]_SHOPLIST_xl_5867"/>
      <sheetName val="[SHOPLIST.xls]_SHOPLIST_xl_5868"/>
      <sheetName val="[SHOPLIST.xls]_SHOPLIST_xl_5869"/>
      <sheetName val="[SHOPLIST.xls]_SHOPLIST_xl_5870"/>
      <sheetName val="[SHOPLIST.xls]_SHOPLIST_xl_5871"/>
      <sheetName val="[SHOPLIST.xls]_SHOPLIST_xl_5872"/>
      <sheetName val="[SHOPLIST.xls]_SHOPLIST_xl_5873"/>
      <sheetName val="[SHOPLIST.xls]_SHOPLIST_xl_5874"/>
      <sheetName val="[SHOPLIST.xls]_SHOPLIST_xl_5875"/>
      <sheetName val="[SHOPLIST.xls]_SHOPLIST_xl_5876"/>
      <sheetName val="[SHOPLIST.xls]_SHOPLIST_xl_5877"/>
      <sheetName val="[SHOPLIST.xls]_SHOPLIST_xl_5878"/>
      <sheetName val="[SHOPLIST.xls]_SHOPLIST_xl_5879"/>
      <sheetName val="[SHOPLIST.xls]_SHOPLIST_xl_5880"/>
      <sheetName val="[SHOPLIST.xls]_SHOPLIST_xl_5881"/>
      <sheetName val="[SHOPLIST.xls]_SHOPLIST_xl_5882"/>
      <sheetName val="[SHOPLIST.xls]_SHOPLIST_xl_5883"/>
      <sheetName val="[SHOPLIST.xls]_SHOPLIST_xl_5884"/>
      <sheetName val="[SHOPLIST.xls]_SHOPLIST_xl_5885"/>
      <sheetName val="[SHOPLIST.xls]_SHOPLIST_xl_5886"/>
      <sheetName val="[SHOPLIST.xls]_SHOPLIST_xl_5887"/>
      <sheetName val="[SHOPLIST.xls]_SHOPLIST_xl_5888"/>
      <sheetName val="[SHOPLIST.xls]_SHOPLIST_xl_5889"/>
      <sheetName val="[SHOPLIST.xls]_SHOPLIST_xl_5890"/>
      <sheetName val="[SHOPLIST.xls]_SHOPLIST_xl_5891"/>
      <sheetName val="[SHOPLIST.xls]_SHOPLIST_xl_5892"/>
      <sheetName val="[SHOPLIST.xls]_SHOPLIST_xl_5893"/>
      <sheetName val="[SHOPLIST.xls]_SHOPLIST_xl_5894"/>
      <sheetName val="[SHOPLIST.xls]_SHOPLIST_xl_5895"/>
      <sheetName val="[SHOPLIST.xls]_SHOPLIST_xl_5896"/>
      <sheetName val="[SHOPLIST.xls]_SHOPLIST_xl_5897"/>
      <sheetName val="[SHOPLIST.xls]_SHOPLIST_xl_5898"/>
      <sheetName val="[SHOPLIST.xls]_SHOPLIST_xl_5899"/>
      <sheetName val="[SHOPLIST.xls]_SHOPLIST_xl_5900"/>
      <sheetName val="[SHOPLIST.xls]_SHOPLIST_xl_5901"/>
      <sheetName val="[SHOPLIST.xls]_SHOPLIST_xl_5902"/>
      <sheetName val="[SHOPLIST.xls]_SHOPLIST_xl_5903"/>
      <sheetName val="[SHOPLIST.xls]_SHOPLIST_xl_5904"/>
      <sheetName val="[SHOPLIST.xls]_SHOPLIST_xl_5905"/>
      <sheetName val="[SHOPLIST.xls]_SHOPLIST_xl_5906"/>
      <sheetName val="[SHOPLIST.xls]_SHOPLIST_xl_5907"/>
      <sheetName val="[SHOPLIST.xls]_SHOPLIST_xl_5908"/>
      <sheetName val="[SHOPLIST.xls]_SHOPLIST_xl_5909"/>
      <sheetName val="[SHOPLIST.xls]_SHOPLIST_xl_5910"/>
      <sheetName val="[SHOPLIST.xls]_SHOPLIST_xl_5911"/>
      <sheetName val="[SHOPLIST.xls]_SHOPLIST_xl_5912"/>
      <sheetName val="[SHOPLIST.xls]_SHOPLIST_xl_5913"/>
      <sheetName val="[SHOPLIST.xls]70_x005f_x0000___0_x_24"/>
      <sheetName val="[SHOPLIST.xls]_SHOPLIST_xl_5914"/>
      <sheetName val="[SHOPLIST.xls]_SHOPLIST_xl_5915"/>
      <sheetName val="[SHOPLIST.xls]_SHOPLIST_xl_5916"/>
      <sheetName val="[SHOPLIST.xls]_SHOPLIST_xl_5917"/>
      <sheetName val="[SHOPLIST.xls]_SHOPLIST_xl_5918"/>
      <sheetName val="[SHOPLIST.xls]_SHOPLIST_xl_5919"/>
      <sheetName val="[SHOPLIST.xls]_SHOPLIST_xl_5920"/>
      <sheetName val="[SHOPLIST.xls]_SHOPLIST_xl_5921"/>
      <sheetName val="[SHOPLIST.xls]_SHOPLIST_xl_5922"/>
      <sheetName val="[SHOPLIST.xls]_SHOPLIST_xl_5923"/>
      <sheetName val="[SHOPLIST.xls]_SHOPLIST_xl_5924"/>
      <sheetName val="[SHOPLIST.xls]_SHOPLIST_xl_5925"/>
      <sheetName val="[SHOPLIST.xls]_SHOPLIST_xl_5926"/>
      <sheetName val="[SHOPLIST.xls]_SHOPLIST_xl_5927"/>
      <sheetName val="[SHOPLIST.xls]_SHOPLIST_xl_5928"/>
      <sheetName val="[SHOPLIST.xls]_SHOPLIST_xl_5929"/>
      <sheetName val="[SHOPLIST.xls]_SHOPLIST_xl_5930"/>
      <sheetName val="[SHOPLIST.xls]_SHOPLIST_xl_5931"/>
      <sheetName val="[SHOPLIST.xls]_SHOPLIST_xl_5932"/>
      <sheetName val="[SHOPLIST.xls]_SHOPLIST_xl_5933"/>
      <sheetName val="[SHOPLIST.xls]_SHOPLIST_xl_5934"/>
      <sheetName val="[SHOPLIST.xls]_SHOPLIST_xl_5935"/>
      <sheetName val="[SHOPLIST.xls]_SHOPLIST_xl_5936"/>
      <sheetName val="[SHOPLIST.xls]_SHOPLIST_xl_5937"/>
      <sheetName val="[SHOPLIST.xls]_SHOPLIST_xl_5938"/>
      <sheetName val="[SHOPLIST.xls]_SHOPLIST_xl_5939"/>
      <sheetName val="[SHOPLIST.xls]_SHOPLIST_xl_5940"/>
      <sheetName val="[SHOPLIST.xls]_SHOPLIST_xl_5941"/>
      <sheetName val="[SHOPLIST.xls]_SHOPLIST_xl_5942"/>
      <sheetName val="[SHOPLIST.xls]_SHOPLIST_xl_5943"/>
      <sheetName val="[SHOPLIST.xls]_SHOPLIST_xl_5944"/>
      <sheetName val="[SHOPLIST.xls]_SHOPLIST_xl_5945"/>
      <sheetName val="[SHOPLIST.xls]_SHOPLIST_xl_5946"/>
      <sheetName val="[SHOPLIST.xls]_SHOPLIST_xl_5947"/>
      <sheetName val="[SHOPLIST.xls]_SHOPLIST_xl_5948"/>
      <sheetName val="[SHOPLIST.xls]_SHOPLIST_xl_5949"/>
      <sheetName val="[SHOPLIST.xls]_SHOPLIST_xl_5950"/>
      <sheetName val="[SHOPLIST.xls]_SHOPLIST_xl_5951"/>
      <sheetName val="[SHOPLIST.xls]_SHOPLIST_xl_5952"/>
      <sheetName val="[SHOPLIST.xls]_SHOPLIST_xl_5953"/>
      <sheetName val="[SHOPLIST.xls]_SHOPLIST_xl_5954"/>
      <sheetName val="[SHOPLIST.xls]_SHOPLIST_xl_5955"/>
      <sheetName val="[SHOPLIST.xls]_SHOPLIST_xl_5956"/>
      <sheetName val="[SHOPLIST.xls]_SHOPLIST_xl_5957"/>
      <sheetName val="[SHOPLIST.xls]_SHOPLIST_xl_5958"/>
      <sheetName val="[SHOPLIST.xls]_SHOPLIST_xl_5959"/>
      <sheetName val="[SHOPLIST.xls]_SHOPLIST_xl_5960"/>
      <sheetName val="[SHOPLIST.xls]_SHOPLIST_xl_5961"/>
      <sheetName val="[SHOPLIST.xls]_SHOPLIST_xl_5962"/>
      <sheetName val="[SHOPLIST.xls]_SHOPLIST_xl_5963"/>
      <sheetName val="[SHOPLIST.xls]_SHOPLIST_xl_5964"/>
      <sheetName val="[SHOPLIST.xls]_SHOPLIST_xl_5965"/>
      <sheetName val="[SHOPLIST.xls]_SHOPLIST_xl_5966"/>
      <sheetName val="[SHOPLIST.xls]_SHOPLIST_xl_5967"/>
      <sheetName val="[SHOPLIST.xls]_SHOPLIST_xl_5968"/>
      <sheetName val="[SHOPLIST.xls]_SHOPLIST_xl_5969"/>
      <sheetName val="[SHOPLIST.xls]_SHOPLIST_xl_5970"/>
      <sheetName val="[SHOPLIST.xls]_SHOPLIST_xl_5971"/>
      <sheetName val="[SHOPLIST.xls]_SHOPLIST_xl_5972"/>
      <sheetName val="[SHOPLIST.xls]_SHOPLIST_xl_5973"/>
      <sheetName val="[SHOPLIST.xls]_SHOPLIST_xl_5974"/>
      <sheetName val="[SHOPLIST.xls]_SHOPLIST_xl_5975"/>
      <sheetName val="[SHOPLIST.xls]_SHOPLIST_xl_5976"/>
      <sheetName val="[SHOPLIST.xls]_SHOPLIST_xl_5977"/>
      <sheetName val="[SHOPLIST.xls]_SHOPLIST_xl_5978"/>
      <sheetName val="[SHOPLIST.xls]_SHOPLIST_xl_5979"/>
      <sheetName val="[SHOPLIST.xls]_SHOPLIST_xl_5980"/>
      <sheetName val="[SHOPLIST.xls]_SHOPLIST_xl_5981"/>
      <sheetName val="[SHOPLIST.xls]_SHOPLIST_xl_5982"/>
      <sheetName val="[SHOPLIST.xls]_SHOPLIST_xl_5983"/>
      <sheetName val="[SHOPLIST.xls]_SHOPLIST_xl_5984"/>
      <sheetName val="[SHOPLIST.xls]_SHOPLIST_xl_5985"/>
      <sheetName val="[SHOPLIST.xls]_SHOPLIST_xl_5986"/>
      <sheetName val="[SHOPLIST.xls]_SHOPLIST_xl_5987"/>
      <sheetName val="[SHOPLIST.xls]_SHOPLIST_xl_5988"/>
      <sheetName val="[SHOPLIST.xls]_SHOPLIST_xl_5989"/>
      <sheetName val="[SHOPLIST.xls]_SHOPLIST_xl_5990"/>
      <sheetName val="[SHOPLIST.xls]_SHOPLIST_xl_5991"/>
      <sheetName val="[SHOPLIST.xls]_SHOPLIST_xl_5992"/>
      <sheetName val="[SHOPLIST.xls]_SHOPLIST_xl_5993"/>
      <sheetName val="[SHOPLIST.xls]_SHOPLIST_xl_5994"/>
      <sheetName val="[SHOPLIST.xls]_SHOPLIST_xl_5995"/>
      <sheetName val="[SHOPLIST.xls]_SHOPLIST_xl_5996"/>
      <sheetName val="[SHOPLIST.xls]_SHOPLIST_xl_5997"/>
      <sheetName val="[SHOPLIST.xls]_SHOPLIST_xl_5998"/>
      <sheetName val="[SHOPLIST.xls]_SHOPLIST_xl_5999"/>
      <sheetName val="[SHOPLIST.xls]_SHOPLIST_xl_6000"/>
      <sheetName val="[SHOPLIST.xls]_SHOPLIST_xl_6001"/>
      <sheetName val="[SHOPLIST.xls]_VW__VU________57"/>
      <sheetName val="[SHOPLIST.xls]_VW__VU________58"/>
      <sheetName val="[SHOPLIST.xls]_SHOPLIST_xl_6002"/>
      <sheetName val="[SHOPLIST.xls]_SHOPLIST_xl_6003"/>
      <sheetName val="[SHOPLIST.xls]70___0_s__i____77"/>
      <sheetName val="[SHOPLIST.xls]_SHOPLIST_xl_6004"/>
      <sheetName val="[SHOPLIST.xls]_SHOPLIST_xl_6005"/>
      <sheetName val="[SHOPLIST.xls]_SHOPLIST_xl_6006"/>
      <sheetName val="[SHOPLIST.xls]_VW__VU________59"/>
      <sheetName val="[SHOPLIST.xls]_VW__VU________60"/>
      <sheetName val="[SHOPLIST.xls]_SHOPLIST_xl_6007"/>
      <sheetName val="[SHOPLIST.xls]_SHOPLIST_xl_6008"/>
      <sheetName val="[SHOPLIST.xls]70___0_s__i____78"/>
      <sheetName val="[SHOPLIST.xls]_SHOPLIST_xl_6009"/>
      <sheetName val="[SHOPLIST.xls]_SHOPLIST_xl_6010"/>
      <sheetName val="[SHOPLIST.xls]_SHOPLIST_xl_6011"/>
      <sheetName val="[SHOPLIST.xls]_SHOPLIST_xl_6012"/>
      <sheetName val="[SHOPLIST.xls]_SHOPLIST_xl_6013"/>
      <sheetName val="[SHOPLIST.xls]_SHOPLIST_xl_6014"/>
      <sheetName val="[SHOPLIST.xls]_SHOPLIST_xl_6015"/>
      <sheetName val="[SHOPLIST.xls]_SHOPLIST_xl_6016"/>
      <sheetName val="[SHOPLIST.xls]_SHOPLIST_xl_6017"/>
      <sheetName val="[SHOPLIST.xls]_SHOPLIST_xl_6018"/>
      <sheetName val="[SHOPLIST.xls]_SHOPLIST_xl_6019"/>
      <sheetName val="[SHOPLIST.xls]_SHOPLIST_xl_6020"/>
      <sheetName val="[SHOPLIST.xls]_SHOPLIST_xl_6021"/>
      <sheetName val="[SHOPLIST.xls]_SHOPLIST_xl_6022"/>
      <sheetName val="[SHOPLIST.xls]_SHOPLIST_xl_6023"/>
      <sheetName val="[SHOPLIST.xls]_SHOPLIST_xl_6024"/>
      <sheetName val="[SHOPLIST.xls]_SHOPLIST_xl_6025"/>
      <sheetName val="[SHOPLIST.xls]_SHOPLIST_xl_6026"/>
      <sheetName val="[SHOPLIST.xls]_SHOPLIST_xl_6027"/>
      <sheetName val="[SHOPLIST.xls]_SHOPLIST_xl_6028"/>
      <sheetName val="[SHOPLIST.xls]_SHOPLIST_xl_6029"/>
      <sheetName val="[SHOPLIST.xls]_SHOPLIST_xl_6030"/>
      <sheetName val="[SHOPLIST.xls]_SHOPLIST_xl_6031"/>
      <sheetName val="[SHOPLIST.xls]_SHOPLIST_xl_6032"/>
      <sheetName val="[SHOPLIST.xls]_SHOPLIST_xl_6033"/>
      <sheetName val="[SHOPLIST.xls]_SHOPLIST_xl_6034"/>
      <sheetName val="[SHOPLIST.xls]_SHOPLIST_xl_6035"/>
      <sheetName val="[SHOPLIST.xls]_SHOPLIST_xl_6036"/>
      <sheetName val="[SHOPLIST.xls]_SHOPLIST_xl_6037"/>
      <sheetName val="[SHOPLIST.xls]_SHOPLIST_xl_6038"/>
      <sheetName val="[SHOPLIST.xls]_SHOPLIST_xl_6039"/>
      <sheetName val="[SHOPLIST.xls]_SHOPLIST_xl_6040"/>
      <sheetName val="[SHOPLIST.xls]_SHOPLIST_xl_6041"/>
      <sheetName val="[SHOPLIST.xls]_SHOPLIST_xl_6042"/>
      <sheetName val="[SHOPLIST.xls]_SHOPLIST_xl_6043"/>
      <sheetName val="[SHOPLIST.xls]_SHOPLIST_xl_6044"/>
      <sheetName val="[SHOPLIST.xls]_SHOPLIST_xl_6045"/>
      <sheetName val="[SHOPLIST.xls]_SHOPLIST_xl_6046"/>
      <sheetName val="[SHOPLIST.xls]_SHOPLIST_xl_6047"/>
      <sheetName val="[SHOPLIST.xls]_SHOPLIST_xl_6048"/>
      <sheetName val="[SHOPLIST.xls]_SHOPLIST_xl_6049"/>
      <sheetName val="[SHOPLIST.xls]_SHOPLIST_xl_6050"/>
      <sheetName val="[SHOPLIST.xls]_SHOPLIST_xl_6051"/>
      <sheetName val="[SHOPLIST.xls]_SHOPLIST_xl_6052"/>
      <sheetName val="[SHOPLIST.xls]_SHOPLIST_xl_6053"/>
      <sheetName val="[SHOPLIST.xls]_SHOPLIST_xl_6054"/>
      <sheetName val="[SHOPLIST.xls]_SHOPLIST_xl_6055"/>
      <sheetName val="[SHOPLIST.xls]_SHOPLIST_xl_6056"/>
      <sheetName val="[SHOPLIST.xls]_SHOPLIST_xl_6057"/>
      <sheetName val="[SHOPLIST.xls]_SHOPLIST_xl_6058"/>
      <sheetName val="[SHOPLIST.xls]_SHOPLIST_xl_6059"/>
      <sheetName val="[SHOPLIST.xls]_SHOPLIST_xl_6060"/>
      <sheetName val="[SHOPLIST.xls]_SHOPLIST_xl_6061"/>
      <sheetName val="[SHOPLIST.xls]_SHOPLIST_xl_6062"/>
      <sheetName val="[SHOPLIST.xls]_SHOPLIST_xl_6063"/>
      <sheetName val="[SHOPLIST.xls]_SHOPLIST_xl_6064"/>
      <sheetName val="[SHOPLIST.xls]_SHOPLIST_xl_6065"/>
      <sheetName val="[SHOPLIST.xls]_SHOPLIST_xl_6066"/>
      <sheetName val="[SHOPLIST.xls]_SHOPLIST_xl_6067"/>
      <sheetName val="[SHOPLIST.xls]_SHOPLIST_xl_6068"/>
      <sheetName val="[SHOPLIST.xls]_SHOPLIST_xl_6069"/>
      <sheetName val="[SHOPLIST.xls]_SHOPLIST_xl_6070"/>
      <sheetName val="[SHOPLIST.xls]_SHOPLIST_xl_6071"/>
      <sheetName val="[SHOPLIST.xls]_SHOPLIST_xl_6072"/>
      <sheetName val="[SHOPLIST.xls]_SHOPLIST_xl_6073"/>
      <sheetName val="[SHOPLIST.xls]_SHOPLIST_xl_6074"/>
      <sheetName val="[SHOPLIST.xls]_SHOPLIST_xl_6075"/>
      <sheetName val="[SHOPLIST.xls]_SHOPLIST_xl_6076"/>
      <sheetName val="[SHOPLIST.xls]_SHOPLIST_xl_6077"/>
      <sheetName val="[SHOPLIST.xls]_SHOPLIST_xl_6078"/>
      <sheetName val="[SHOPLIST.xls]_SHOPLIST_xl_6079"/>
      <sheetName val="[SHOPLIST.xls]_SHOPLIST_xl_6080"/>
      <sheetName val="[SHOPLIST.xls]_SHOPLIST_xl_6081"/>
      <sheetName val="[SHOPLIST.xls]_SHOPLIST_xl_6082"/>
      <sheetName val="[SHOPLIST.xls]_SHOPLIST_xl_6083"/>
      <sheetName val="[SHOPLIST.xls]_SHOPLIST_xl_6084"/>
      <sheetName val="[SHOPLIST.xls]_SHOPLIST_xl_6085"/>
      <sheetName val="[SHOPLIST.xls]_SHOPLIST_xl_6086"/>
      <sheetName val="[SHOPLIST.xls]_SHOPLIST_xl_6087"/>
      <sheetName val="[SHOPLIST.xls]_SHOPLIST_xl_6088"/>
      <sheetName val="[SHOPLIST.xls]_SHOPLIST_xl_6089"/>
      <sheetName val="[SHOPLIST.xls]_SHOPLIST_xl_6090"/>
      <sheetName val="[SHOPLIST.xls]_SHOPLIST_xl_6091"/>
      <sheetName val="[SHOPLIST.xls]_SHOPLIST_xl_6092"/>
      <sheetName val="[SHOPLIST.xls]_SHOPLIST_xl_6093"/>
      <sheetName val="[SHOPLIST.xls]_SHOPLIST_xl_6094"/>
      <sheetName val="[SHOPLIST.xls]_SHOPLIST_xl_6095"/>
      <sheetName val="[SHOPLIST.xls]_SHOPLIST_xl_6096"/>
      <sheetName val="[SHOPLIST.xls]_SHOPLIST_xl_6097"/>
      <sheetName val="[SHOPLIST.xls]_SHOPLIST_xl_6098"/>
      <sheetName val="[SHOPLIST.xls]_SHOPLIST_xl_6099"/>
      <sheetName val="[SHOPLIST.xls]_SHOPLIST_xl_6100"/>
      <sheetName val="[SHOPLIST.xls]_SHOPLIST_xl_6101"/>
      <sheetName val="[SHOPLIST.xls]_SHOPLIST_xl_6102"/>
      <sheetName val="[SHOPLIST.xls]_SHOPLIST_xl_6103"/>
      <sheetName val="[SHOPLIST.xls]_SHOPLIST_xl_6104"/>
      <sheetName val="[SHOPLIST.xls]_SHOPLIST_xl_6105"/>
      <sheetName val="[SHOPLIST.xls]_SHOPLIST_xl_6106"/>
      <sheetName val="[SHOPLIST.xls]_SHOPLIST_xl_6107"/>
      <sheetName val="[SHOPLIST.xls]_SHOPLIST_xl_6108"/>
      <sheetName val="[SHOPLIST.xls]_SHOPLIST_xl_6109"/>
      <sheetName val="[SHOPLIST.xls]_SHOPLIST_xl_6110"/>
      <sheetName val="[SHOPLIST.xls]_SHOPLIST_xl_6111"/>
      <sheetName val="[SHOPLIST.xls]_SHOPLIST_xl_6112"/>
      <sheetName val="[SHOPLIST.xls]_SHOPLIST_xl_6113"/>
      <sheetName val="[SHOPLIST.xls]_SHOPLIST_xl_6114"/>
      <sheetName val="[SHOPLIST.xls]_SHOPLIST_xl_6115"/>
      <sheetName val="[SHOPLIST.xls]_SHOPLIST_xl_6116"/>
      <sheetName val="[SHOPLIST.xls]_SHOPLIST_xl_6117"/>
      <sheetName val="[SHOPLIST.xls]_SHOPLIST_xl_6118"/>
      <sheetName val="[SHOPLIST.xls]_SHOPLIST_xl_6119"/>
      <sheetName val="[SHOPLIST.xls]_SHOPLIST_xl_6120"/>
      <sheetName val="[SHOPLIST.xls]_SHOPLIST_xl_6121"/>
      <sheetName val="[SHOPLIST.xls]_SHOPLIST_xl_6122"/>
      <sheetName val="[SHOPLIST.xls]_SHOPLIST_xl_6123"/>
      <sheetName val="[SHOPLIST.xls]_SHOPLIST_xl_6124"/>
      <sheetName val="[SHOPLIST.xls]_SHOPLIST_xl_6125"/>
      <sheetName val="[SHOPLIST.xls]_SHOPLIST_xl_6126"/>
      <sheetName val="[SHOPLIST.xls]_SHOPLIST_xl_6127"/>
      <sheetName val="[SHOPLIST.xls]_SHOPLIST_xl_6128"/>
      <sheetName val="[SHOPLIST.xls]_SHOPLIST_xl_6129"/>
      <sheetName val="[SHOPLIST.xls]_SHOPLIST_xl_6130"/>
      <sheetName val="[SHOPLIST.xls]_SHOPLIST_xl_6131"/>
      <sheetName val="[SHOPLIST.xls]_SHOPLIST_xl_6132"/>
      <sheetName val="[SHOPLIST.xls]_SHOPLIST_xl_6133"/>
      <sheetName val="[SHOPLIST.xls]_SHOPLIST_xl_6134"/>
      <sheetName val="[SHOPLIST.xls]_SHOPLIST_xl_6135"/>
      <sheetName val="[SHOPLIST.xls]_SHOPLIST_xl_6136"/>
      <sheetName val="[SHOPLIST.xls]_SHOPLIST_xl_6137"/>
      <sheetName val="[SHOPLIST.xls]_SHOPLIST_xl_6138"/>
      <sheetName val="[SHOPLIST.xls]70___0_s__i____79"/>
      <sheetName val="[SHOPLIST.xls]_SHOPLIST_xl_6139"/>
      <sheetName val="[SHOPLIST.xls]_SHOPLIST_xl_6140"/>
      <sheetName val="[SHOPLIST.xls]_SHOPLIST_xl_6141"/>
      <sheetName val="[SHOPLIST.xls]_VW__VU________61"/>
      <sheetName val="[SHOPLIST.xls]_SHOPLIST_xl_6142"/>
      <sheetName val="[SHOPLIST.xls]_SHOPLIST_xl_6143"/>
      <sheetName val="[SHOPLIST.xls]_SHOPLIST_xl_6144"/>
      <sheetName val="[SHOPLIST.xls]_SHOPLIST_xl_6145"/>
      <sheetName val="[SHOPLIST.xls]_SHOPLIST_xl_6146"/>
      <sheetName val="[SHOPLIST.xls]_SHOPLIST_xl_6147"/>
      <sheetName val="[SHOPLIST.xls]_SHOPLIST_xl_6148"/>
      <sheetName val="[SHOPLIST.xls]_SHOPLIST_xl_6149"/>
      <sheetName val="[SHOPLIST.xls]_SHOPLIST_xl_6150"/>
      <sheetName val="[SHOPLIST.xls]_SHOPLIST_xl_6151"/>
      <sheetName val="[SHOPLIST.xls]_SHOPLIST_xl_6152"/>
      <sheetName val="[SHOPLIST.xls]_SHOPLIST_xl_6153"/>
      <sheetName val="[SHOPLIST.xls]_SHOPLIST_xl_6154"/>
      <sheetName val="[SHOPLIST.xls]_SHOPLIST_xl_6155"/>
      <sheetName val="[SHOPLIST.xls]_SHOPLIST_xl_6156"/>
      <sheetName val="[SHOPLIST.xls]_SHOPLIST_xl_6157"/>
      <sheetName val="[SHOPLIST.xls]_SHOPLIST_xl_6158"/>
      <sheetName val="[SHOPLIST.xls]_SHOPLIST_xl_6159"/>
      <sheetName val="[SHOPLIST.xls]_SHOPLIST_xl_6160"/>
      <sheetName val="[SHOPLIST.xls]_SHOPLIST_xl_6161"/>
      <sheetName val="[SHOPLIST.xls]_SHOPLIST_xl_6162"/>
      <sheetName val="[SHOPLIST.xls]_SHOPLIST_xl_6163"/>
      <sheetName val="[SHOPLIST.xls]_SHOPLIST_xl_6164"/>
      <sheetName val="[SHOPLIST.xls]_SHOPLIST_xl_6165"/>
      <sheetName val="[SHOPLIST.xls]_SHOPLIST_xl_6166"/>
      <sheetName val="[SHOPLIST.xls]_SHOPLIST_xl_6167"/>
      <sheetName val="[SHOPLIST.xls]_SHOPLIST_xl_6168"/>
      <sheetName val="[SHOPLIST.xls]_SHOPLIST_xl_6169"/>
      <sheetName val="[SHOPLIST.xls]_SHOPLIST_xl_6170"/>
      <sheetName val="[SHOPLIST.xls]_SHOPLIST_xl_6171"/>
      <sheetName val="[SHOPLIST.xls]_SHOPLIST_xl_6172"/>
      <sheetName val="[SHOPLIST.xls]_SHOPLIST_xl_6173"/>
      <sheetName val="[SHOPLIST.xls]_SHOPLIST_xl_6174"/>
      <sheetName val="[SHOPLIST.xls]_SHOPLIST_xl_6175"/>
      <sheetName val="[SHOPLIST.xls]_SHOPLIST_xl_6176"/>
      <sheetName val="[SHOPLIST.xls]_SHOPLIST_xl_6177"/>
      <sheetName val="[SHOPLIST.xls]_SHOPLIST_xl_6178"/>
      <sheetName val="[SHOPLIST.xls]_SHOPLIST_xl_6179"/>
      <sheetName val="[SHOPLIST.xls]_SHOPLIST_xl_6180"/>
      <sheetName val="[SHOPLIST.xls]_SHOPLIST_xl_6181"/>
      <sheetName val="[SHOPLIST.xls]_SHOPLIST_xl_6182"/>
      <sheetName val="[SHOPLIST.xls]_SHOPLIST_xl_6183"/>
      <sheetName val="[SHOPLIST.xls]_SHOPLIST_xl_6184"/>
      <sheetName val="[SHOPLIST.xls]_SHOPLIST_xl_6185"/>
      <sheetName val="[SHOPLIST.xls]_SHOPLIST_xl_6186"/>
      <sheetName val="[SHOPLIST.xls]_SHOPLIST_xl_6187"/>
      <sheetName val="[SHOPLIST.xls]_SHOPLIST_xl_6188"/>
      <sheetName val="[SHOPLIST.xls]_SHOPLIST_xl_6189"/>
      <sheetName val="[SHOPLIST.xls]_SHOPLIST_xl_6190"/>
      <sheetName val="[SHOPLIST.xls]_SHOPLIST_xl_6191"/>
      <sheetName val="[SHOPLIST.xls]_SHOPLIST_xl_6192"/>
      <sheetName val="[SHOPLIST.xls]_SHOPLIST_xl_6193"/>
      <sheetName val="[SHOPLIST.xls]_SHOPLIST_xl_6194"/>
      <sheetName val="[SHOPLIST.xls]_SHOPLIST_xl_6195"/>
      <sheetName val="[SHOPLIST.xls]_SHOPLIST_xl_6196"/>
      <sheetName val="[SHOPLIST.xls]_SHOPLIST_xl_6197"/>
      <sheetName val="[SHOPLIST.xls]_SHOPLIST_xl_6198"/>
      <sheetName val="[SHOPLIST.xls]_SHOPLIST_xl_6199"/>
      <sheetName val="[SHOPLIST.xls]_SHOPLIST_xl_6200"/>
      <sheetName val="[SHOPLIST.xls]_SHOPLIST_xl_6201"/>
      <sheetName val="[SHOPLIST.xls]_SHOPLIST_xl_6202"/>
      <sheetName val="[SHOPLIST.xls]_SHOPLIST_xl_6203"/>
      <sheetName val="[SHOPLIST.xls]_SHOPLIST_xl_6204"/>
      <sheetName val="[SHOPLIST.xls]_SHOPLIST_xl_6205"/>
      <sheetName val="[SHOPLIST.xls]_SHOPLIST_xl_6206"/>
      <sheetName val="[SHOPLIST.xls]_SHOPLIST_xl_6207"/>
      <sheetName val="[SHOPLIST.xls]_SHOPLIST_xl_6208"/>
      <sheetName val="[SHOPLIST.xls]_SHOPLIST_xl_6209"/>
      <sheetName val="[SHOPLIST.xls]_SHOPLIST_xl_6210"/>
      <sheetName val="[SHOPLIST.xls]_SHOPLIST_xl_6211"/>
      <sheetName val="[SHOPLIST.xls]_SHOPLIST_xl_6212"/>
      <sheetName val="[SHOPLIST.xls]_SHOPLIST_xl_6213"/>
      <sheetName val="[SHOPLIST.xls]_SHOPLIST_xl_6214"/>
      <sheetName val="[SHOPLIST.xls]_SHOPLIST_xl_6215"/>
      <sheetName val="[SHOPLIST.xls]_SHOPLIST_xl_6216"/>
      <sheetName val="[SHOPLIST.xls]_SHOPLIST_xl_6217"/>
      <sheetName val="[SHOPLIST.xls]_SHOPLIST_xl_6218"/>
      <sheetName val="[SHOPLIST.xls]_SHOPLIST_xl_6219"/>
      <sheetName val="[SHOPLIST.xls]_SHOPLIST_xl_6220"/>
      <sheetName val="[SHOPLIST.xls]_SHOPLIST_xl_6221"/>
      <sheetName val="[SHOPLIST.xls]_SHOPLIST_xl_6222"/>
      <sheetName val="[SHOPLIST.xls]_SHOPLIST_xl_6223"/>
      <sheetName val="[SHOPLIST.xls]_SHOPLIST_xl_6224"/>
      <sheetName val="[SHOPLIST.xls]_SHOPLIST_xl_6225"/>
      <sheetName val="[SHOPLIST.xls]_SHOPLIST_xl_6226"/>
      <sheetName val="[SHOPLIST.xls]_SHOPLIST_xl_6227"/>
      <sheetName val="[SHOPLIST.xls]_SHOPLIST_xl_6228"/>
      <sheetName val="[SHOPLIST.xls]_SHOPLIST_xl_6229"/>
      <sheetName val="[SHOPLIST.xls]_SHOPLIST_xl_6230"/>
      <sheetName val="[SHOPLIST.xls]_SHOPLIST_xl_6231"/>
      <sheetName val="[SHOPLIST.xls]_SHOPLIST_xl_6232"/>
      <sheetName val="[SHOPLIST.xls]_SHOPLIST_xl_6233"/>
      <sheetName val="[SHOPLIST.xls]_SHOPLIST_xl_6234"/>
      <sheetName val="[SHOPLIST.xls]_SHOPLIST_xl_6235"/>
      <sheetName val="[SHOPLIST.xls]_SHOPLIST_xl_6236"/>
      <sheetName val="[SHOPLIST.xls]_SHOPLIST_xl_6237"/>
      <sheetName val="[SHOPLIST.xls]_SHOPLIST_xl_6238"/>
      <sheetName val="[SHOPLIST.xls]_SHOPLIST_xl_6239"/>
      <sheetName val="[SHOPLIST.xls]_SHOPLIST_xl_6240"/>
      <sheetName val="[SHOPLIST.xls]_SHOPLIST_xl_6241"/>
      <sheetName val="[SHOPLIST.xls]_SHOPLIST_xl_6242"/>
      <sheetName val="[SHOPLIST.xls]_SHOPLIST_xl_6243"/>
      <sheetName val="[SHOPLIST.xls]_SHOPLIST_xl_6244"/>
      <sheetName val="[SHOPLIST.xls]_SHOPLIST_xl_6245"/>
      <sheetName val="[SHOPLIST.xls]_SHOPLIST_xl_6246"/>
      <sheetName val="[SHOPLIST.xls]_SHOPLIST_xl_6247"/>
      <sheetName val="[SHOPLIST.xls]_SHOPLIST_xl_6248"/>
      <sheetName val="[SHOPLIST.xls]_SHOPLIST_xl_6249"/>
      <sheetName val="[SHOPLIST.xls]_SHOPLIST_xl_6250"/>
      <sheetName val="[SHOPLIST.xls]_SHOPLIST_xl_6251"/>
      <sheetName val="[SHOPLIST.xls]_SHOPLIST_xl_6252"/>
      <sheetName val="[SHOPLIST.xls]_SHOPLIST_xl_6253"/>
      <sheetName val="[SHOPLIST.xls]_SHOPLIST_xl_6254"/>
      <sheetName val="[SHOPLIST.xls]_SHOPLIST_xl_6255"/>
      <sheetName val="[SHOPLIST.xls]_SHOPLIST_xl_6256"/>
      <sheetName val="[SHOPLIST.xls]_SHOPLIST_xl_6257"/>
      <sheetName val="[SHOPLIST.xls]_SHOPLIST_xl_6258"/>
      <sheetName val="[SHOPLIST.xls]_SHOPLIST_xl_6259"/>
      <sheetName val="[SHOPLIST.xls]_SHOPLIST_xl_6260"/>
      <sheetName val="[SHOPLIST.xls]_SHOPLIST_xl_6261"/>
      <sheetName val="[SHOPLIST.xls]_SHOPLIST_xl_6262"/>
      <sheetName val="[SHOPLIST.xls]_SHOPLIST_xl_6263"/>
      <sheetName val="[SHOPLIST.xls]_SHOPLIST_xl_6264"/>
      <sheetName val="[SHOPLIST.xls]_SHOPLIST_xl_6265"/>
      <sheetName val="[SHOPLIST.xls]_SHOPLIST_xl_6266"/>
      <sheetName val="[SHOPLIST.xls]_SHOPLIST_xl_6267"/>
      <sheetName val="[SHOPLIST.xls]_SHOPLIST_xl_6268"/>
      <sheetName val="[SHOPLIST.xls]_SHOPLIST_xl_6269"/>
      <sheetName val="[SHOPLIST.xls]_SHOPLIST_xl_6270"/>
      <sheetName val="[SHOPLIST.xls]_SHOPLIST_xl_6271"/>
      <sheetName val="[SHOPLIST.xls]_SHOPLIST_xl_6272"/>
      <sheetName val="[SHOPLIST.xls]_SHOPLIST_xl_6273"/>
      <sheetName val="[SHOPLIST.xls]_SHOPLIST_xl_6274"/>
      <sheetName val="[SHOPLIST.xls]_SHOPLIST_xl_6275"/>
      <sheetName val="[SHOPLIST.xls]_SHOPLIST_xl_6276"/>
      <sheetName val="[SHOPLIST.xls]_SHOPLIST_xl_6277"/>
      <sheetName val="[SHOPLIST.xls]_SHOPLIST_xl_6278"/>
      <sheetName val="[SHOPLIST.xls]_SHOPLIST_xl_6279"/>
      <sheetName val="Geneí¬ i?? ?0"/>
      <sheetName val="70?,_0?s« i?Æ"/>
      <sheetName val="_SHOPLIST.xls__VW?VU_x0"/>
      <sheetName val="Gene��_x0008_i??_x0014_?0."/>
      <sheetName val="70?,/0?s�_x0008_i?��_x0003_��_x0008_i?"/>
      <sheetName val="Top_sh??_x0001_Ԁ"/>
      <sheetName val="Top_s๨ꫝ??퀀"/>
      <sheetName val="intr_stool_brkup?"/>
      <sheetName val="[SHOPLIST.xls]70?,/0_x000"/>
      <sheetName val="foot-slab_rein??"/>
      <sheetName val="[SHOPLIST_xls]70_x005f_x0000__2"/>
      <sheetName val="[SHOPLIST_xls]70_x005f_x0000__1"/>
      <sheetName val="70_x005f_x0000__2"/>
      <sheetName val="70_x005f_x0000__3"/>
      <sheetName val="70_x005f_x0000__4"/>
      <sheetName val="70_x005f_x0000__5"/>
      <sheetName val="70_x005f_x0000__6"/>
      <sheetName val="70_x005f_x0000__7"/>
      <sheetName val="[SHOPLIST_xls]70_x005f_x0000__4"/>
      <sheetName val="[SHOPLIST_xls]70_x005f_x0000__3"/>
      <sheetName val="[SHOPLIST.xls]70_x005f_x0000__9"/>
      <sheetName val="[SHOPLIST.xls]70_x005f_x0000_10"/>
      <sheetName val="[SHOPLIST.xls]70_x005f_x0000_11"/>
      <sheetName val="[SHOPLIST.xls]70_x005f_x0000_13"/>
      <sheetName val="[SHOPLIST.xls]70_x005f_x0000_12"/>
      <sheetName val="[SHOPLIST_xls]70_x005f_x0000__5"/>
      <sheetName val="[SHOPLIST_xls]70_x005f_x0000__6"/>
      <sheetName val="[SHOPLIST_xls]70_x005f_x0000__7"/>
      <sheetName val="_SHOPLIST.xls_70_x005f_x0000__2"/>
      <sheetName val="[SHOPLIST_xls]70_x005f_x0000__8"/>
      <sheetName val="Flowthrough"/>
      <sheetName val="Mec  BOQ"/>
      <sheetName val="REMARKS"/>
      <sheetName val="MEMBERS CATAGORY"/>
      <sheetName val="DESIGNATION"/>
      <sheetName val="PROJECT NAME LIST "/>
      <sheetName val="Bill 3 - Site Works"/>
      <sheetName val="기준액"/>
      <sheetName val="최적단면"/>
      <sheetName val="MOTO"/>
      <sheetName val="PE-F-42 rev 00"/>
      <sheetName val="PE-F-37 Rev 00"/>
      <sheetName val="Curves"/>
      <sheetName val="Heads"/>
      <sheetName val="Dbase"/>
      <sheetName val="Page 2"/>
      <sheetName val="PE-F-42_R"/>
      <sheetName val="Dropdown_Attributes"/>
      <sheetName val="Letter"/>
      <sheetName val="stld (2)"/>
      <sheetName val="HOTEL_ann"/>
      <sheetName val="LOCAL RATES"/>
      <sheetName val="Code 07"/>
      <sheetName val="Code 09"/>
      <sheetName val="C-18"/>
      <sheetName val="COA-17"/>
      <sheetName val="A(Rev.3)"/>
      <sheetName val="Đơn Giá "/>
      <sheetName val="Ã«ÀûÂÊ·ÖÎö±í"/>
      <sheetName val="_SHOPLIST_xls_70_,_0_x0001"/>
      <sheetName val="Geneí¬_i____0_1"/>
      <sheetName val="70_,_0_s«_i_Æø_í¬_i_1"/>
      <sheetName val="_SHOPLIST_xls_70_,_0_s«_i_Æø_í1"/>
      <sheetName val="_SHOPLIST_xls__VW_VU_)___)__1"/>
      <sheetName val="_SHOPLIST_xls_70_x005f_x005f_x005f_x0000__2"/>
      <sheetName val="_SHOPLIST_xls_70_x005f_x0000___0_x0_3"/>
      <sheetName val="_SHOPLIST_xls_70,_0"/>
      <sheetName val="_SHOPLIST_xls_70___0_s__i_____4"/>
      <sheetName val="_VW_VU_)___)______tÏØ0____1"/>
      <sheetName val="_SHOPLIST.xls_70_,_0_"/>
      <sheetName val="CTEMCOST"/>
      <sheetName val="Bech_Lab"/>
      <sheetName val="전기"/>
      <sheetName val="날개벽수량표"/>
      <sheetName val="개산공사비"/>
      <sheetName val="THKP957"/>
      <sheetName val="Tính giá NC"/>
      <sheetName val="Đầu vào"/>
      <sheetName val="Tiên lượng"/>
      <sheetName val="SL cước"/>
      <sheetName val="125x125"/>
      <sheetName val="ST Movment"/>
      <sheetName val="SCOPE OF WORK"/>
      <sheetName val="推拉"/>
      <sheetName val="平窗"/>
      <sheetName val="单价分析过程"/>
      <sheetName val="主要材料价格表 (2)"/>
      <sheetName val="Staff Acco_"/>
      <sheetName val="面积合计（藏）"/>
      <sheetName val="投标材料清单 "/>
      <sheetName val="D0026B3"/>
      <sheetName val="S-Hotel"/>
      <sheetName val="材料名称标准表"/>
      <sheetName val="資料庫"/>
      <sheetName val="雨棚"/>
      <sheetName val="공사개요-C"/>
      <sheetName val="WT-LIST"/>
      <sheetName val="tuong"/>
      <sheetName val="[SHOPLIST_xls]70_x0000___0_x0_3"/>
      <sheetName val="_SHOPLIST.xls_70_x0000___0_x0_2"/>
      <sheetName val="_SHOPLIST.xls_70_x0000___0_x0_3"/>
      <sheetName val="Geneí¬_x0008_i___x0014__0_"/>
      <sheetName val="REKAP"/>
      <sheetName val="Dự thầu"/>
      <sheetName val="내역서"/>
      <sheetName val="NET ALL (M)"/>
      <sheetName val="DG-TNHC-85"/>
      <sheetName val="Budget vs Projection (CCL)"/>
      <sheetName val="UNDERGROUND"/>
      <sheetName val="arch-derivation"/>
      <sheetName val="derivation"/>
      <sheetName val="Rev3"/>
      <sheetName val="Rev3-modifications"/>
      <sheetName val="chart"/>
      <sheetName val="summary 1A"/>
      <sheetName val="1A-1"/>
      <sheetName val="1A-2"/>
      <sheetName val="1A-3"/>
      <sheetName val="1A-4"/>
      <sheetName val="1A-5"/>
      <sheetName val="1A-6"/>
      <sheetName val="1A-7"/>
      <sheetName val="1A-8"/>
      <sheetName val="1A-9"/>
      <sheetName val="1A-10"/>
      <sheetName val="1A-11"/>
      <sheetName val="1A-12"/>
      <sheetName val="Old_Bars"/>
      <sheetName val="F-6_COVER1"/>
      <sheetName val="10_Breakdown_1"/>
      <sheetName val="Exc_Adj1"/>
      <sheetName val="Bill_011"/>
      <sheetName val="Bill_021"/>
      <sheetName val="Bill_031"/>
      <sheetName val="Bill_041"/>
      <sheetName val="Bill_051"/>
      <sheetName val="Bill_061"/>
      <sheetName val="Bill_071"/>
      <sheetName val="Bill_081"/>
      <sheetName val="Bill_091"/>
      <sheetName val="NBT_Calculation1"/>
      <sheetName val="Main_VO_Summary1"/>
      <sheetName val="VO_Sum_Non(New)1"/>
      <sheetName val="VO-07_1"/>
      <sheetName val="VO-08_1"/>
      <sheetName val="B.O.Q. Main Villa"/>
      <sheetName val="6PILE  (돌출)"/>
      <sheetName val="INSPECTION REQUEST (IR)"/>
      <sheetName val="INFLATION"/>
      <sheetName val="TEMPS"/>
      <sheetName val="P.C.SUMS"/>
      <sheetName val="PLANT"/>
      <sheetName val="CLIENTS"/>
      <sheetName val="BULD_32"/>
      <sheetName val="BLOCK_K2"/>
      <sheetName val="F-6_COVER2"/>
      <sheetName val="10_Breakdown_2"/>
      <sheetName val="Exc_Adj2"/>
      <sheetName val="Bill_012"/>
      <sheetName val="Bill_022"/>
      <sheetName val="Bill_032"/>
      <sheetName val="Bill_042"/>
      <sheetName val="Bill_052"/>
      <sheetName val="Bill_062"/>
      <sheetName val="Bill_072"/>
      <sheetName val="Bill_082"/>
      <sheetName val="Bill_092"/>
      <sheetName val="NBT_Calculation2"/>
      <sheetName val="Main_VO_Summary2"/>
      <sheetName val="VO_Sum_Non(New)2"/>
      <sheetName val="VO-07_2"/>
      <sheetName val="VO-08_2"/>
      <sheetName val="BULD_33"/>
      <sheetName val="BLOCK_K3"/>
      <sheetName val="F-6_COVER3"/>
      <sheetName val="10_Breakdown_3"/>
      <sheetName val="Exc_Adj3"/>
      <sheetName val="Bill_013"/>
      <sheetName val="Bill_023"/>
      <sheetName val="Bill_033"/>
      <sheetName val="Bill_043"/>
      <sheetName val="Bill_053"/>
      <sheetName val="Bill_063"/>
      <sheetName val="Bill_073"/>
      <sheetName val="Bill_083"/>
      <sheetName val="Bill_093"/>
      <sheetName val="NBT_Calculation3"/>
      <sheetName val="Main_VO_Summary3"/>
      <sheetName val="VO_Sum_Non(New)3"/>
      <sheetName val="VO-07_3"/>
      <sheetName val="VO-08_3"/>
      <sheetName val="B_O_Q__Main_Villa"/>
      <sheetName val="6PILE__(돌출)"/>
      <sheetName val="INSPECTION_REQUEST_(IR)"/>
      <sheetName val="P_C_SUMS"/>
      <sheetName val="BULD_34"/>
      <sheetName val="BLOCK_K4"/>
      <sheetName val="F-6_COVER4"/>
      <sheetName val="10_Breakdown_4"/>
      <sheetName val="Exc_Adj4"/>
      <sheetName val="Bill_014"/>
      <sheetName val="Bill_024"/>
      <sheetName val="Bill_034"/>
      <sheetName val="Bill_044"/>
      <sheetName val="Bill_054"/>
      <sheetName val="Bill_064"/>
      <sheetName val="Bill_074"/>
      <sheetName val="Bill_084"/>
      <sheetName val="Bill_094"/>
      <sheetName val="Bill_1019"/>
      <sheetName val="NBT_Calculation4"/>
      <sheetName val="Main_VO_Summary4"/>
      <sheetName val="VO_Sum_Non(New)4"/>
      <sheetName val="VO-07_4"/>
      <sheetName val="VO-08_4"/>
      <sheetName val="Bill_1020"/>
      <sheetName val="B_O_Q__Main_Villa1"/>
      <sheetName val="6PILE__(돌출)1"/>
      <sheetName val="INSPECTION_REQUEST_(IR)1"/>
      <sheetName val="P_C_SUMS1"/>
      <sheetName val="TS1"/>
      <sheetName val="Bill-1A"/>
      <sheetName val="Bill-1B"/>
      <sheetName val="Bill 6-1"/>
      <sheetName val="Bill 7-1"/>
      <sheetName val="Bill 8 (1)"/>
      <sheetName val="9oo dia"/>
      <sheetName val="12oo dia"/>
      <sheetName val="Break down for OH"/>
      <sheetName val="Bill-9-1"/>
      <sheetName val="Bill-9-2"/>
      <sheetName val="Bill-9-3"/>
      <sheetName val="Bid Tab"/>
      <sheetName val="Bid-Comp"/>
      <sheetName val="BILL3 R"/>
      <sheetName val="bill 4 (Orig)"/>
      <sheetName val="bill 8"/>
      <sheetName val="bill 9"/>
      <sheetName val="bill 11"/>
      <sheetName val="bill 12 Gal. Pipe"/>
      <sheetName val="bill 13 Dye Pen"/>
      <sheetName val="GRP Installation"/>
      <sheetName val="GRP Support"/>
      <sheetName val="EOT"/>
      <sheetName val="bill 10 (4 plant)"/>
      <sheetName val="bill 4 (Revised)"/>
      <sheetName val="bill 3 Old"/>
      <sheetName val="A &amp; B (2)"/>
      <sheetName val="Cost Summary Breakdown"/>
      <sheetName val="Kidtrans Per Phase Code"/>
      <sheetName val="P2P"/>
      <sheetName val="Bid_Tab"/>
      <sheetName val="BILL3_R"/>
      <sheetName val="bill_4_(Orig)"/>
      <sheetName val="bill_8"/>
      <sheetName val="bill_9"/>
      <sheetName val="bill_12_Gal__Pipe"/>
      <sheetName val="bill_13_Dye_Pen"/>
      <sheetName val="GRP_Installation"/>
      <sheetName val="GRP_Support"/>
      <sheetName val="bill_10_(4_plant)"/>
      <sheetName val="bill_4_(Revised)"/>
      <sheetName val="bill_3_Old"/>
      <sheetName val="A_&amp;_B_(2)"/>
      <sheetName val="Cost_Summary_Breakdown"/>
      <sheetName val="derive"/>
      <sheetName val="Land Dev't. Ph-1"/>
      <sheetName val="4-Lane bridge"/>
      <sheetName val="RFP Codes"/>
      <sheetName val="subcon sched"/>
      <sheetName val="MU1"/>
      <sheetName val="OPT1"/>
      <sheetName val="afis"/>
      <sheetName val="D&amp;W"/>
      <sheetName val="Derv"/>
      <sheetName val="COST-EST LTI P5C"/>
      <sheetName val="EQUIPMENT"/>
      <sheetName val="EquipList"/>
      <sheetName val="BOQ-P"/>
      <sheetName val="QTO"/>
      <sheetName val="quitangquil"/>
      <sheetName val="Civilwks.Deriv"/>
      <sheetName val="Main Bldg."/>
      <sheetName val="ewrks-deriv"/>
      <sheetName val="L(2)"/>
      <sheetName val="Summary of Qty2"/>
      <sheetName val="Main Works"/>
      <sheetName val="Bill of Quantity"/>
      <sheetName val="BM-Stairs"/>
      <sheetName val="NSC"/>
      <sheetName val="str. deriv"/>
      <sheetName val="Installation"/>
      <sheetName val="L(1)"/>
      <sheetName val="L(3)"/>
      <sheetName val="L(4)"/>
      <sheetName val="masonry works"/>
      <sheetName val="Labor"/>
      <sheetName val="Bill 10 - Specialties"/>
      <sheetName val="Lookup Table"/>
      <sheetName val="CD_LC"/>
      <sheetName val="GenReq"/>
      <sheetName val="DERIV"/>
      <sheetName val="CWDerivation"/>
      <sheetName val="UCRef1"/>
      <sheetName val="9.1"/>
      <sheetName val="Bidsum"/>
      <sheetName val="BOQ3"/>
      <sheetName val="Bill summary of cost"/>
      <sheetName val="GFA"/>
      <sheetName val="BILLING SUMMARY"/>
      <sheetName val="f-pm-04-12-03A-AWPH6-LD"/>
      <sheetName val="S-Curve"/>
      <sheetName val="Job Data"/>
      <sheetName val="ICA2007-BOQ-Revised (5-7-2007)"/>
      <sheetName val="ph2B cnstrction sched."/>
      <sheetName val="Phase 2A - REvised"/>
      <sheetName val="BOQ - for submission"/>
      <sheetName val="Summary (overall)"/>
      <sheetName val="Footing Tie Beam"/>
      <sheetName val="bi-mnthly rep Villa"/>
      <sheetName val="UCRef3"/>
      <sheetName val="takeoff2"/>
      <sheetName val="Section"/>
      <sheetName val="Bid Form A-2"/>
      <sheetName val="Bid_Tab1"/>
      <sheetName val="BILL3_R1"/>
      <sheetName val="bill_4_(Orig)1"/>
      <sheetName val="bill_81"/>
      <sheetName val="bill_91"/>
      <sheetName val="bill_12_Gal__Pipe1"/>
      <sheetName val="bill_13_Dye_Pen1"/>
      <sheetName val="GRP_Installation1"/>
      <sheetName val="GRP_Support1"/>
      <sheetName val="bill_10_(4_plant)1"/>
      <sheetName val="bill_4_(Revised)1"/>
      <sheetName val="bill_3_Old1"/>
      <sheetName val="A_&amp;_B_(2)1"/>
      <sheetName val="Cost_Summary_Breakdown1"/>
      <sheetName val="Kidtrans_Per_Phase_Code"/>
      <sheetName val="Land_Dev't__Ph-1"/>
      <sheetName val="4-Lane_bridge"/>
      <sheetName val="RFP_Codes"/>
      <sheetName val="subcon_sched"/>
      <sheetName val="COST-EST_LTI_P5C"/>
      <sheetName val="Civilwks_Deriv"/>
      <sheetName val="Main_Bldg_"/>
      <sheetName val="Summary_of_Qty2"/>
      <sheetName val="Main_Works"/>
      <sheetName val="Bill_of_Quantity"/>
      <sheetName val="str__deriv"/>
      <sheetName val="masonry_works"/>
      <sheetName val="Bill_10_-_Specialties"/>
      <sheetName val="Lookup_Table"/>
      <sheetName val="9_1"/>
      <sheetName val="Bill_summary_of_cost"/>
      <sheetName val="BILLING_SUMMARY"/>
      <sheetName val="Job_Data"/>
      <sheetName val="ICA2007-BOQ-Revised_(5-7-2007)"/>
      <sheetName val="ph2B_cnstrction_sched_"/>
      <sheetName val="Phase_2A_-_REvised"/>
      <sheetName val="BOQ_-_for_submission"/>
      <sheetName val="Summary_(overall)"/>
      <sheetName val="Footing_Tie_Beam"/>
      <sheetName val="bi-mnthly_rep_Villa"/>
      <sheetName val="Bid_Form_A-2"/>
      <sheetName val="COMP-consolidated1"/>
      <sheetName val="doorshardwares"/>
      <sheetName val="derive mep"/>
      <sheetName val="MATERIAL'S PRICE"/>
      <sheetName val="INDENTIFICATION"/>
      <sheetName val="look up"/>
      <sheetName val="Dir-Conc "/>
      <sheetName val="DERIVE DI"/>
      <sheetName val="DI"/>
      <sheetName val="BOQ (L)"/>
      <sheetName val="5-Digit"/>
      <sheetName val="203 Eqpt r1"/>
      <sheetName val="bar chart-rev"/>
      <sheetName val="Bill 3 -BPO1"/>
      <sheetName val="Bill 3 -BPO2"/>
      <sheetName val="BM-Substructure"/>
      <sheetName val="Bill 2 -RETAIL"/>
      <sheetName val="Insulation_Utl_Off"/>
      <sheetName val="[SHOPLIST_xls]70?,/0?"/>
      <sheetName val="表二"/>
      <sheetName val="_SHOPLIST_xls_70_x0000_,_0_x000"/>
      <sheetName val="U-RATE"/>
      <sheetName val="CASHFLOW CODES"/>
      <sheetName val="Grand_Summary_6"/>
      <sheetName val="Bill_No_01_-_GI_6"/>
      <sheetName val="combined_6"/>
      <sheetName val="summary-Optional_6"/>
      <sheetName val="B14_02_6"/>
      <sheetName val="Prov_Sum_6"/>
      <sheetName val="Cover_Page6"/>
      <sheetName val="Approved_INR_Claimed_Log_(2)6"/>
      <sheetName val="INR_Data6"/>
      <sheetName val="Dec_OCR6"/>
      <sheetName val="OCR_(APR6"/>
      <sheetName val="Survey_6"/>
      <sheetName val="INR_Summary_Sheet6"/>
      <sheetName val="ITR_Form_(Rev0)6"/>
      <sheetName val="ITR_Form_(SS)6"/>
      <sheetName val="ITR_Form_(Rev1)6"/>
      <sheetName val="Method_Statements6"/>
      <sheetName val="SI_226"/>
      <sheetName val="TO_List6"/>
      <sheetName val="CCTV_DATA6"/>
      <sheetName val="General_Summary6"/>
      <sheetName val="FAL_intern6"/>
      <sheetName val="SoW_Assess_Blank_Form3"/>
      <sheetName val="VO_Breakdown3"/>
      <sheetName val="Measurement_Sheet3"/>
      <sheetName val="Schedule_of_Drawings3"/>
      <sheetName val="SI_Schedule3"/>
      <sheetName val="ContraCharge_Schedule3"/>
      <sheetName val="Item_List_OLD3"/>
      <sheetName val="B_Room_W_Done_Progress3"/>
      <sheetName val="SUMMARY_(ROOM)3"/>
      <sheetName val="W_D_Prgress_Public_area3"/>
      <sheetName val="SUMMARY_Public3"/>
      <sheetName val="[SHOPLIST_xls]_VW__VU________21"/>
      <sheetName val="[SHOPLIST_xls]70_x005f_x0000___0_x011"/>
      <sheetName val="[SHOPLIST_xls]70___0_s__i____31"/>
      <sheetName val="[SHOPLIST_xls]_SHOPLIST_xls1000"/>
      <sheetName val="[SHOPLIST_xls]_SHOPLIST_xls1001"/>
      <sheetName val="[SHOPLIST_xls]_SHOPLIST_xls1002"/>
      <sheetName val="[SHOPLIST_xls]_SHOPLIST_xls1003"/>
      <sheetName val="[SHOPLIST_xls]_SHOPLIST_xls1004"/>
      <sheetName val="[SHOPLIST_xls]_SHOPLIST_xls1005"/>
      <sheetName val="[SHOPLIST_xls]_SHOPLIST_xls1006"/>
      <sheetName val="[SHOPLIST_xls]_SHOPLIST_xls1007"/>
      <sheetName val="[SHOPLIST_xls]_SHOPLIST_xls1008"/>
      <sheetName val="[SHOPLIST_xls]_SHOPLIST_xls1009"/>
      <sheetName val="[SHOPLIST_xls]_SHOPLIST_xls1010"/>
      <sheetName val="[SHOPLIST_xls]_SHOPLIST_xls1011"/>
      <sheetName val="[SHOPLIST_xls]_SHOPLIST_xls1012"/>
      <sheetName val="[SHOPLIST_xls]_SHOPLIST_xls1013"/>
      <sheetName val="[SHOPLIST_xls]_SHOPLIST_xls1014"/>
      <sheetName val="[SHOPLIST_xls]_SHOPLIST_xls1015"/>
      <sheetName val="[SHOPLIST_xls]_SHOPLIST_xls1016"/>
      <sheetName val="[SHOPLIST_xls]_SHOPLIST_xls1017"/>
      <sheetName val="[SHOPLIST_xls]_SHOPLIST_xls1018"/>
      <sheetName val="[SHOPLIST_xls]_SHOPLIST_xls1019"/>
      <sheetName val="[SHOPLIST_xls]_SHOPLIST_xls1020"/>
      <sheetName val="[SHOPLIST_xls]_SHOPLIST_xls1021"/>
      <sheetName val="[SHOPLIST_xls]_SHOPLIST_xls1022"/>
      <sheetName val="[SHOPLIST_xls]_SHOPLIST_xls1023"/>
      <sheetName val="[SHOPLIST_xls]_SHOPLIST_xls1024"/>
      <sheetName val="[SHOPLIST_xls]_SHOPLIST_xls1025"/>
      <sheetName val="[SHOPLIST_xls]_SHOPLIST_xls1026"/>
      <sheetName val="[SHOPLIST_xls]_SHOPLIST_xls1027"/>
      <sheetName val="[SHOPLIST_xls]_SHOPLIST_xls1028"/>
      <sheetName val="[SHOPLIST_xls]_SHOPLIST_xls1029"/>
      <sheetName val="[SHOPLIST_xls]_SHOPLIST_xls1030"/>
      <sheetName val="[SHOPLIST_xls]_SHOPLIST_xls1031"/>
      <sheetName val="[SHOPLIST_xls]_SHOPLIST_xls1032"/>
      <sheetName val="[SHOPLIST_xls]_SHOPLIST_xls1033"/>
      <sheetName val="[SHOPLIST_xls]_SHOPLIST_xls1034"/>
      <sheetName val="[SHOPLIST_xls]_SHOPLIST_xls1035"/>
      <sheetName val="[SHOPLIST_xls]_SHOPLIST_xls1036"/>
      <sheetName val="[SHOPLIST_xls]_SHOPLIST_xls1037"/>
      <sheetName val="[SHOPLIST_xls]_SHOPLIST_xls1038"/>
      <sheetName val="[SHOPLIST_xls]_SHOPLIST_xls1039"/>
      <sheetName val="[SHOPLIST_xls]_SHOPLIST_xls1040"/>
      <sheetName val="[SHOPLIST_xls]_SHOPLIST_xls1041"/>
      <sheetName val="[SHOPLIST_xls]_SHOPLIST_xls1042"/>
      <sheetName val="[SHOPLIST_xls]_SHOPLIST_xls1043"/>
      <sheetName val="[SHOPLIST_xls]_SHOPLIST_xls1044"/>
      <sheetName val="[SHOPLIST_xls]_SHOPLIST_xls1045"/>
      <sheetName val="[SHOPLIST_xls]_SHOPLIST_xls1046"/>
      <sheetName val="[SHOPLIST_xls]_SHOPLIST_xls1047"/>
      <sheetName val="[SHOPLIST_xls]_SHOPLIST_xls1048"/>
      <sheetName val="[SHOPLIST_xls]_SHOPLIST_xls1049"/>
      <sheetName val="[SHOPLIST_xls]_SHOPLIST_xls1050"/>
      <sheetName val="[SHOPLIST_xls]_SHOPLIST_xls1051"/>
      <sheetName val="[SHOPLIST_xls]_SHOPLIST_xls1052"/>
      <sheetName val="[SHOPLIST_xls]_SHOPLIST_xls1053"/>
      <sheetName val="[SHOPLIST_xls]_SHOPLIST_xls1054"/>
      <sheetName val="[SHOPLIST_xls]_SHOPLIST_xls1055"/>
      <sheetName val="[SHOPLIST_xls]_SHOPLIST_xls1056"/>
      <sheetName val="[SHOPLIST_xls]_SHOPLIST_xls1057"/>
      <sheetName val="[SHOPLIST_xls]_SHOPLIST_xls1058"/>
      <sheetName val="[SHOPLIST_xls]_SHOPLIST_xls1059"/>
      <sheetName val="[SHOPLIST_xls]_SHOPLIST_xls1060"/>
      <sheetName val="[SHOPLIST_xls]_SHOPLIST_xls1061"/>
      <sheetName val="[SHOPLIST_xls]_SHOPLIST_xls1062"/>
      <sheetName val="[SHOPLIST_xls]_SHOPLIST_xls1063"/>
      <sheetName val="[SHOPLIST_xls]_SHOPLIST_xls1064"/>
      <sheetName val="[SHOPLIST_xls]_SHOPLIST_xls1065"/>
      <sheetName val="[SHOPLIST_xls]_SHOPLIST_xls1066"/>
      <sheetName val="[SHOPLIST_xls]_SHOPLIST_xls1067"/>
      <sheetName val="[SHOPLIST_xls]_SHOPLIST_xls1068"/>
      <sheetName val="[SHOPLIST_xls]_SHOPLIST_xls1069"/>
      <sheetName val="[SHOPLIST_xls]_SHOPLIST_xls1070"/>
      <sheetName val="[SHOPLIST_xls]_SHOPLIST_xls1071"/>
      <sheetName val="[SHOPLIST_xls]_SHOPLIST_xls1072"/>
      <sheetName val="[SHOPLIST_xls]_SHOPLIST_xls1073"/>
      <sheetName val="[SHOPLIST_xls]_SHOPLIST_xls1074"/>
      <sheetName val="[SHOPLIST_xls]_SHOPLIST_xls1075"/>
      <sheetName val="[SHOPLIST_xls]_SHOPLIST_xls1076"/>
      <sheetName val="[SHOPLIST_xls]_SHOPLIST_xls1077"/>
      <sheetName val="[SHOPLIST_xls]_SHOPLIST_xls1078"/>
      <sheetName val="[SHOPLIST_xls]_SHOPLIST_xls1079"/>
      <sheetName val="[SHOPLIST_xls]_SHOPLIST_xls1080"/>
      <sheetName val="[SHOPLIST_xls]_SHOPLIST_xls1081"/>
      <sheetName val="[SHOPLIST_xls]_SHOPLIST_xls1082"/>
      <sheetName val="[SHOPLIST_xls]_SHOPLIST_xls1083"/>
      <sheetName val="[SHOPLIST_xls]_SHOPLIST_xls1084"/>
      <sheetName val="[SHOPLIST_xls]_SHOPLIST_xls1085"/>
      <sheetName val="[SHOPLIST_xls]_SHOPLIST_xls1086"/>
      <sheetName val="[SHOPLIST_xls]_SHOPLIST_xls1087"/>
      <sheetName val="[SHOPLIST_xls]_SHOPLIST_xls1088"/>
      <sheetName val="[SHOPLIST_xls]_SHOPLIST_xls1089"/>
      <sheetName val="[SHOPLIST_xls]_SHOPLIST_xls1090"/>
      <sheetName val="[SHOPLIST_xls]_SHOPLIST_xls1091"/>
      <sheetName val="[SHOPLIST_xls]_SHOPLIST_xls1092"/>
      <sheetName val="[SHOPLIST_xls]_SHOPLIST_xls1093"/>
      <sheetName val="[SHOPLIST_xls]_SHOPLIST_xls1094"/>
      <sheetName val="[SHOPLIST_xls]_SHOPLIST_xls1095"/>
      <sheetName val="[SHOPLIST_xls]_SHOPLIST_xls1096"/>
      <sheetName val="[SHOPLIST_xls]_SHOPLIST_xls1097"/>
      <sheetName val="[SHOPLIST_xls]_SHOPLIST_xls1098"/>
      <sheetName val="[SHOPLIST_xls]_SHOPLIST_xls1099"/>
      <sheetName val="[SHOPLIST_xls]_SHOPLIST_xls1100"/>
      <sheetName val="[SHOPLIST_xls]_SHOPLIST_xls1101"/>
      <sheetName val="[SHOPLIST_xls]_SHOPLIST_xls1102"/>
      <sheetName val="[SHOPLIST_xls]_SHOPLIST_xls1103"/>
      <sheetName val="[SHOPLIST_xls]_SHOPLIST_xls1104"/>
      <sheetName val="[SHOPLIST_xls]_SHOPLIST_xls1105"/>
      <sheetName val="[SHOPLIST_xls]_SHOPLIST_xls1106"/>
      <sheetName val="[SHOPLIST_xls]_SHOPLIST_xls1107"/>
      <sheetName val="[SHOPLIST_xls]_SHOPLIST_xls1108"/>
      <sheetName val="[SHOPLIST_xls]_SHOPLIST_xls1109"/>
      <sheetName val="[SHOPLIST_xls]_SHOPLIST_xls1110"/>
      <sheetName val="[SHOPLIST_xls]_SHOPLIST_xls1111"/>
      <sheetName val="[SHOPLIST_xls]_SHOPLIST_xls1112"/>
      <sheetName val="[SHOPLIST_xls]_SHOPLIST_xls1113"/>
      <sheetName val="[SHOPLIST_xls]70_x005f_x005f_x005f_x0000__9"/>
      <sheetName val="[SHOPLIST_xls]_SHOPLIST_xls1114"/>
      <sheetName val="[SHOPLIST_xls]_SHOPLIST_xls1115"/>
      <sheetName val="[SHOPLIST_xls]_SHOPLIST_xls1116"/>
      <sheetName val="[SHOPLIST_xls]_SHOPLIST_xls1117"/>
      <sheetName val="[SHOPLIST_xls]_SHOPLIST_xls1118"/>
      <sheetName val="[SHOPLIST_xls]_SHOPLIST_xls1119"/>
      <sheetName val="제출내역_(2)2"/>
      <sheetName val="_Structural2"/>
      <sheetName val="Travel_Cranes2"/>
      <sheetName val="Recap_Travel_Crane2"/>
      <sheetName val="Recap_Architect2"/>
      <sheetName val="Recap_External2"/>
      <sheetName val="Recap_Struct2"/>
      <sheetName val="Package_12"/>
      <sheetName val="Recap_Lift2"/>
      <sheetName val="Bill_3_Boutique2"/>
      <sheetName val="Landscape_No_12"/>
      <sheetName val="MEP_No_32"/>
      <sheetName val="Cover_Sheet2"/>
      <sheetName val="Pay_Cert2"/>
      <sheetName val="Reconcilliation_Sheet2"/>
      <sheetName val="EPMS-Total_2"/>
      <sheetName val="EPMS_Earned_-GR2"/>
      <sheetName val="EPMS_Earned_Electrical_Utiliti2"/>
      <sheetName val="EPMS_-_Materials2"/>
      <sheetName val="EPMS_-_Variations2"/>
      <sheetName val="Variations_2"/>
      <sheetName val="EPMS_-_Claims2"/>
      <sheetName val="Advance_d_12"/>
      <sheetName val="Prev_Pay_Certs2"/>
      <sheetName val="Monthly_Summary_01_Aug-25Sept2"/>
      <sheetName val="Bond_calculation_(Verifi)2"/>
      <sheetName val="IPC_10_Prog2"/>
      <sheetName val="Grand_Summary2"/>
      <sheetName val="Comparison_per_subzone2"/>
      <sheetName val="Base_Course2"/>
      <sheetName val="PC_2"/>
      <sheetName val="App_-_A_2"/>
      <sheetName val="App-_B_2"/>
      <sheetName val="App_-_C_2"/>
      <sheetName val="App_-_D_2"/>
      <sheetName val="App_-_E_2"/>
      <sheetName val="App_-_F2"/>
      <sheetName val="App_-_G_2"/>
      <sheetName val="App_-_H2"/>
      <sheetName val="Concrete_Breakdown2"/>
      <sheetName val="Masonry_Breakdown2"/>
      <sheetName val="Mnhr_Book_Updated_11_10_20181"/>
      <sheetName val="Unit_cost-_Drain-Protection-1_1"/>
      <sheetName val="Unit_cost-_Drain-Protection-21"/>
      <sheetName val="[SHOPLIST_xls]70___0_s__i____32"/>
      <sheetName val="[SHOPLIST_xls]_VW__VU________22"/>
      <sheetName val="[SHOPLIST_xls]70___0_s__i____33"/>
      <sheetName val="[SHOPLIST_xls]70_x005f_x0000___0_x012"/>
      <sheetName val="[SHOPLIST_xls]70___0_s__i____34"/>
      <sheetName val="[SHOPLIST_xls]_VW__VU________23"/>
      <sheetName val="[SHOPLIST_xls]70___0_s__i____35"/>
      <sheetName val="[SHOPLIST_xls]_VW__VU________24"/>
      <sheetName val="[SHOPLIST_xls]70___0_s__i____36"/>
      <sheetName val="[SHOPLIST_xls]70_x005f_x0000___0_x013"/>
      <sheetName val="[SHOPLIST_xls]70___0_s__i____37"/>
      <sheetName val="[SHOPLIST_xls]_VW__VU________25"/>
      <sheetName val="[SHOPLIST_xls]_SHOPLIST_xls1120"/>
      <sheetName val="[SHOPLIST_xls]_SHOPLIST_xls1121"/>
      <sheetName val="[SHOPLIST_xls]_SHOPLIST_xls1122"/>
      <sheetName val="[SHOPLIST_xls]_SHOPLIST_xls1123"/>
      <sheetName val="[SHOPLIST_xls]_SHOPLIST_xls1124"/>
      <sheetName val="[SHOPLIST_xls]_SHOPLIST_xls1125"/>
      <sheetName val="[SHOPLIST_xls]_SHOPLIST_xls1126"/>
      <sheetName val="[SHOPLIST_xls]_SHOPLIST_xls1127"/>
      <sheetName val="[SHOPLIST_xls]_SHOPLIST_xls1128"/>
      <sheetName val="[SHOPLIST_xls]_SHOPLIST_xls1129"/>
      <sheetName val="[SHOPLIST_xls]_SHOPLIST_xls1130"/>
      <sheetName val="[SHOPLIST_xls]_SHOPLIST_xls1131"/>
      <sheetName val="[SHOPLIST_xls]_SHOPLIST_xls1132"/>
      <sheetName val="[SHOPLIST_xls]_SHOPLIST_xls1133"/>
      <sheetName val="[SHOPLIST_xls]_SHOPLIST_xls1134"/>
      <sheetName val="[SHOPLIST_xls]_SHOPLIST_xls1135"/>
      <sheetName val="[SHOPLIST_xls]_SHOPLIST_xls1136"/>
      <sheetName val="[SHOPLIST_xls]_SHOPLIST_xls1137"/>
      <sheetName val="[SHOPLIST_xls]_SHOPLIST_xls1138"/>
      <sheetName val="[SHOPLIST_xls]_SHOPLIST_xls1139"/>
      <sheetName val="[SHOPLIST_xls]_SHOPLIST_xls1140"/>
      <sheetName val="[SHOPLIST_xls]_SHOPLIST_xls1141"/>
      <sheetName val="[SHOPLIST_xls]_SHOPLIST_xls1142"/>
      <sheetName val="[SHOPLIST_xls]_SHOPLIST_xls1143"/>
      <sheetName val="[SHOPLIST_xls]_SHOPLIST_xls1144"/>
      <sheetName val="[SHOPLIST_xls]_SHOPLIST_xls1145"/>
      <sheetName val="[SHOPLIST_xls]_SHOPLIST_xls1146"/>
      <sheetName val="[SHOPLIST_xls]_SHOPLIST_xls1147"/>
      <sheetName val="[SHOPLIST_xls]_SHOPLIST_xls1148"/>
      <sheetName val="[SHOPLIST_xls]_SHOPLIST_xls1149"/>
      <sheetName val="[SHOPLIST_xls]_SHOPLIST_xls1150"/>
      <sheetName val="[SHOPLIST_xls]_SHOPLIST_xls1151"/>
      <sheetName val="[SHOPLIST_xls]_SHOPLIST_xls1152"/>
      <sheetName val="[SHOPLIST_xls]_SHOPLIST_xls1153"/>
      <sheetName val="[SHOPLIST_xls]_SHOPLIST_xls1154"/>
      <sheetName val="[SHOPLIST_xls]_SHOPLIST_xls1155"/>
      <sheetName val="[SHOPLIST_xls]_SHOPLIST_xls1156"/>
      <sheetName val="[SHOPLIST_xls]_SHOPLIST_xls1157"/>
      <sheetName val="[SHOPLIST_xls]_SHOPLIST_xls1158"/>
      <sheetName val="[SHOPLIST_xls]_SHOPLIST_xls1159"/>
      <sheetName val="[SHOPLIST_xls]_SHOPLIST_xls1160"/>
      <sheetName val="[SHOPLIST_xls]_SHOPLIST_xls1161"/>
      <sheetName val="[SHOPLIST_xls]_SHOPLIST_xls1162"/>
      <sheetName val="[SHOPLIST_xls]_SHOPLIST_xls1163"/>
      <sheetName val="[SHOPLIST_xls]_SHOPLIST_xls1164"/>
      <sheetName val="[SHOPLIST_xls]_SHOPLIST_xls1165"/>
      <sheetName val="[SHOPLIST_xls]_SHOPLIST_xls1166"/>
      <sheetName val="[SHOPLIST_xls]_SHOPLIST_xls1167"/>
      <sheetName val="[SHOPLIST_xls]_SHOPLIST_xls1168"/>
      <sheetName val="[SHOPLIST_xls]_SHOPLIST_xls1169"/>
      <sheetName val="[SHOPLIST_xls]_SHOPLIST_xls1170"/>
      <sheetName val="[SHOPLIST_xls]_SHOPLIST_xls1171"/>
      <sheetName val="[SHOPLIST_xls]_SHOPLIST_xls1172"/>
      <sheetName val="[SHOPLIST_xls]_SHOPLIST_xls1173"/>
      <sheetName val="[SHOPLIST_xls]_SHOPLIST_xls1174"/>
      <sheetName val="[SHOPLIST_xls]_SHOPLIST_xls1175"/>
      <sheetName val="[SHOPLIST_xls]_SHOPLIST_xls1176"/>
      <sheetName val="[SHOPLIST_xls]_SHOPLIST_xls1177"/>
      <sheetName val="[SHOPLIST_xls]_SHOPLIST_xls1178"/>
      <sheetName val="[SHOPLIST_xls]_SHOPLIST_xls1179"/>
      <sheetName val="[SHOPLIST_xls]_SHOPLIST_xls1180"/>
      <sheetName val="[SHOPLIST_xls]_SHOPLIST_xls1181"/>
      <sheetName val="[SHOPLIST_xls]_SHOPLIST_xls1182"/>
      <sheetName val="[SHOPLIST_xls]_SHOPLIST_xls1183"/>
      <sheetName val="[SHOPLIST_xls]_SHOPLIST_xls1184"/>
      <sheetName val="[SHOPLIST_xls]_SHOPLIST_xls1185"/>
      <sheetName val="[SHOPLIST_xls]_SHOPLIST_xls1186"/>
      <sheetName val="[SHOPLIST_xls]_SHOPLIST_xls1187"/>
      <sheetName val="[SHOPLIST_xls]_SHOPLIST_xls1188"/>
      <sheetName val="[SHOPLIST_xls]_SHOPLIST_xls1189"/>
      <sheetName val="[SHOPLIST_xls]_SHOPLIST_xls1190"/>
      <sheetName val="[SHOPLIST_xls]_SHOPLIST_xls1191"/>
      <sheetName val="[SHOPLIST_xls]_SHOPLIST_xls1192"/>
      <sheetName val="[SHOPLIST_xls]_SHOPLIST_xls1193"/>
      <sheetName val="[SHOPLIST_xls]_SHOPLIST_xls1194"/>
      <sheetName val="[SHOPLIST_xls]_SHOPLIST_xls1195"/>
      <sheetName val="[SHOPLIST_xls]_SHOPLIST_xls1196"/>
      <sheetName val="[SHOPLIST_xls]_SHOPLIST_xls1197"/>
      <sheetName val="[SHOPLIST_xls]_SHOPLIST_xls1198"/>
      <sheetName val="[SHOPLIST_xls]_SHOPLIST_xls1199"/>
      <sheetName val="[SHOPLIST_xls]_SHOPLIST_xls1200"/>
      <sheetName val="[SHOPLIST_xls]_SHOPLIST_xls1201"/>
      <sheetName val="[SHOPLIST_xls]_SHOPLIST_xls1202"/>
      <sheetName val="[SHOPLIST_xls]_SHOPLIST_xls1203"/>
      <sheetName val="[SHOPLIST_xls]_SHOPLIST_xls1204"/>
      <sheetName val="[SHOPLIST_xls]70_x005f_x005f_x005f_x0000_10"/>
      <sheetName val="[SHOPLIST_xls]_SHOPLIST_xls1205"/>
      <sheetName val="[SHOPLIST_xls]_SHOPLIST_xls1206"/>
      <sheetName val="[SHOPLIST_xls]_SHOPLIST_xls1207"/>
      <sheetName val="[SHOPLIST_xls]_SHOPLIST_xls1208"/>
      <sheetName val="[SHOPLIST_xls]_SHOPLIST_xls1209"/>
      <sheetName val="[SHOPLIST_xls]_SHOPLIST_xls1210"/>
      <sheetName val="[SHOPLIST_xls]_SHOPLIST_xls1211"/>
      <sheetName val="[SHOPLIST_xls]_SHOPLIST_xls1212"/>
      <sheetName val="[SHOPLIST_xls]_SHOPLIST_xls1213"/>
      <sheetName val="[SHOPLIST_xls]_SHOPLIST_xls1214"/>
      <sheetName val="[SHOPLIST_xls]_SHOPLIST_xls1215"/>
      <sheetName val="[SHOPLIST_xls]_SHOPLIST_xls1216"/>
      <sheetName val="[SHOPLIST_xls]_SHOPLIST_xls1217"/>
      <sheetName val="[SHOPLIST_xls]_SHOPLIST_xls1218"/>
      <sheetName val="[SHOPLIST_xls]_SHOPLIST_xls1219"/>
      <sheetName val="[SHOPLIST_xls]_SHOPLIST_xls1220"/>
      <sheetName val="[SHOPLIST_xls]_SHOPLIST_xls1221"/>
      <sheetName val="[SHOPLIST_xls]_SHOPLIST_xls1222"/>
      <sheetName val="[SHOPLIST_xls]_SHOPLIST_xls1223"/>
      <sheetName val="[SHOPLIST_xls]_SHOPLIST_xls1224"/>
      <sheetName val="[SHOPLIST_xls]_SHOPLIST_xls1225"/>
      <sheetName val="[SHOPLIST_xls]_SHOPLIST_xls1226"/>
      <sheetName val="[SHOPLIST_xls]_SHOPLIST_xls1227"/>
      <sheetName val="[SHOPLIST_xls]_SHOPLIST_xls1228"/>
      <sheetName val="[SHOPLIST_xls]_SHOPLIST_xls1229"/>
      <sheetName val="[SHOPLIST_xls]_SHOPLIST_xls1230"/>
      <sheetName val="[SHOPLIST_xls]_SHOPLIST_xls1231"/>
      <sheetName val="[SHOPLIST_xls]_SHOPLIST_xls1232"/>
      <sheetName val="[SHOPLIST_xls]_SHOPLIST_xls1233"/>
      <sheetName val="[SHOPLIST_xls]_SHOPLIST_xls1234"/>
      <sheetName val="[SHOPLIST_xls]_SHOPLIST_xls1235"/>
      <sheetName val="[SHOPLIST_xls]_SHOPLIST_xls1236"/>
      <sheetName val="[SHOPLIST_xls]70___0_s__i____38"/>
      <sheetName val="[SHOPLIST_xls]_VW__VU________26"/>
      <sheetName val="[SHOPLIST_xls]70___0_s__i____39"/>
      <sheetName val="[SHOPLIST_xls]70_x005f_x0000___0_x014"/>
      <sheetName val="[SHOPLIST_xls]70___0_s__i____40"/>
      <sheetName val="[SHOPLIST_xls]_SHOPLIST_xls1237"/>
      <sheetName val="[SHOPLIST_xls]_VW__VU________27"/>
      <sheetName val="[SHOPLIST_xls]_SHOPLIST_xls1238"/>
      <sheetName val="[SHOPLIST_xls]_SHOPLIST_xls1239"/>
      <sheetName val="[SHOPLIST_xls]_SHOPLIST_xls1240"/>
      <sheetName val="[SHOPLIST_xls]_SHOPLIST_xls1241"/>
      <sheetName val="[SHOPLIST_xls]_SHOPLIST_xls1242"/>
      <sheetName val="[SHOPLIST_xls]_SHOPLIST_xls1243"/>
      <sheetName val="[SHOPLIST_xls]_SHOPLIST_xls1244"/>
      <sheetName val="[SHOPLIST_xls]_SHOPLIST_xls1245"/>
      <sheetName val="[SHOPLIST_xls]_SHOPLIST_xls1246"/>
      <sheetName val="[SHOPLIST_xls]_SHOPLIST_xls1247"/>
      <sheetName val="[SHOPLIST_xls]_SHOPLIST_xls1248"/>
      <sheetName val="[SHOPLIST_xls]_SHOPLIST_xls1249"/>
      <sheetName val="[SHOPLIST_xls]_SHOPLIST_xls1250"/>
      <sheetName val="[SHOPLIST_xls]_SHOPLIST_xls1251"/>
      <sheetName val="[SHOPLIST_xls]_SHOPLIST_xls1252"/>
      <sheetName val="[SHOPLIST_xls]_SHOPLIST_xls1253"/>
      <sheetName val="[SHOPLIST_xls]_SHOPLIST_xls1254"/>
      <sheetName val="[SHOPLIST_xls]_SHOPLIST_xls1255"/>
      <sheetName val="[SHOPLIST_xls]_SHOPLIST_xls1256"/>
      <sheetName val="[SHOPLIST_xls]_SHOPLIST_xls1257"/>
      <sheetName val="[SHOPLIST_xls]_SHOPLIST_xls1258"/>
      <sheetName val="[SHOPLIST_xls]_SHOPLIST_xls1259"/>
      <sheetName val="[SHOPLIST_xls]_SHOPLIST_xls1260"/>
      <sheetName val="[SHOPLIST_xls]_SHOPLIST_xls1261"/>
      <sheetName val="[SHOPLIST_xls]_SHOPLIST_xls1262"/>
      <sheetName val="[SHOPLIST_xls]_SHOPLIST_xls1263"/>
      <sheetName val="[SHOPLIST_xls]_SHOPLIST_xls1264"/>
      <sheetName val="[SHOPLIST_xls]_SHOPLIST_xls1265"/>
      <sheetName val="[SHOPLIST_xls]_SHOPLIST_xls1266"/>
      <sheetName val="[SHOPLIST_xls]_SHOPLIST_xls1267"/>
      <sheetName val="[SHOPLIST_xls]_SHOPLIST_xls1268"/>
      <sheetName val="[SHOPLIST_xls]_SHOPLIST_xls1269"/>
      <sheetName val="[SHOPLIST_xls]_SHOPLIST_xls1270"/>
      <sheetName val="[SHOPLIST_xls]_SHOPLIST_xls1271"/>
      <sheetName val="[SHOPLIST_xls]_SHOPLIST_xls1272"/>
      <sheetName val="[SHOPLIST_xls]_SHOPLIST_xls1273"/>
      <sheetName val="[SHOPLIST_xls]_SHOPLIST_xls1274"/>
      <sheetName val="[SHOPLIST_xls]_SHOPLIST_xls1275"/>
      <sheetName val="[SHOPLIST_xls]_SHOPLIST_xls1276"/>
      <sheetName val="[SHOPLIST_xls]_SHOPLIST_xls1277"/>
      <sheetName val="[SHOPLIST_xls]_SHOPLIST_xls1278"/>
      <sheetName val="[SHOPLIST_xls]_SHOPLIST_xls1279"/>
      <sheetName val="[SHOPLIST_xls]_SHOPLIST_xls1280"/>
      <sheetName val="[SHOPLIST_xls]_SHOPLIST_xls1281"/>
      <sheetName val="[SHOPLIST_xls]_SHOPLIST_xls1282"/>
      <sheetName val="[SHOPLIST_xls]_SHOPLIST_xls1283"/>
      <sheetName val="[SHOPLIST_xls]_SHOPLIST_xls1284"/>
      <sheetName val="[SHOPLIST_xls]_SHOPLIST_xls1285"/>
      <sheetName val="[SHOPLIST_xls]_SHOPLIST_xls1286"/>
      <sheetName val="[SHOPLIST_xls]_SHOPLIST_xls1287"/>
      <sheetName val="[SHOPLIST_xls]_SHOPLIST_xls1288"/>
      <sheetName val="[SHOPLIST_xls]_SHOPLIST_xls1289"/>
      <sheetName val="[SHOPLIST_xls]_SHOPLIST_xls1290"/>
      <sheetName val="[SHOPLIST_xls]_SHOPLIST_xls1291"/>
      <sheetName val="[SHOPLIST_xls]_SHOPLIST_xls1292"/>
      <sheetName val="[SHOPLIST_xls]_SHOPLIST_xls1293"/>
      <sheetName val="[SHOPLIST_xls]_SHOPLIST_xls1294"/>
      <sheetName val="[SHOPLIST_xls]_SHOPLIST_xls1295"/>
      <sheetName val="[SHOPLIST_xls]_SHOPLIST_xls1296"/>
      <sheetName val="[SHOPLIST_xls]_SHOPLIST_xls1297"/>
      <sheetName val="[SHOPLIST_xls]_SHOPLIST_xls1298"/>
      <sheetName val="[SHOPLIST_xls]_SHOPLIST_xls1299"/>
      <sheetName val="[SHOPLIST_xls]_SHOPLIST_xls1300"/>
      <sheetName val="[SHOPLIST_xls]_SHOPLIST_xls1301"/>
      <sheetName val="[SHOPLIST_xls]_SHOPLIST_xls1302"/>
      <sheetName val="[SHOPLIST_xls]_SHOPLIST_xls1303"/>
      <sheetName val="[SHOPLIST_xls]_SHOPLIST_xls1304"/>
      <sheetName val="[SHOPLIST_xls]_SHOPLIST_xls1305"/>
      <sheetName val="[SHOPLIST_xls]_SHOPLIST_xls1306"/>
      <sheetName val="[SHOPLIST_xls]_SHOPLIST_xls1307"/>
      <sheetName val="[SHOPLIST_xls]_SHOPLIST_xls1308"/>
      <sheetName val="[SHOPLIST_xls]_SHOPLIST_xls1309"/>
      <sheetName val="[SHOPLIST_xls]_SHOPLIST_xls1310"/>
      <sheetName val="[SHOPLIST_xls]_SHOPLIST_xls1311"/>
      <sheetName val="[SHOPLIST_xls]_SHOPLIST_xls1312"/>
      <sheetName val="[SHOPLIST_xls]_SHOPLIST_xls1313"/>
      <sheetName val="[SHOPLIST_xls]_SHOPLIST_xls1314"/>
      <sheetName val="[SHOPLIST_xls]_SHOPLIST_xls1315"/>
      <sheetName val="[SHOPLIST_xls]_SHOPLIST_xls1316"/>
      <sheetName val="[SHOPLIST_xls]_SHOPLIST_xls1317"/>
      <sheetName val="[SHOPLIST_xls]_SHOPLIST_xls1318"/>
      <sheetName val="[SHOPLIST_xls]_SHOPLIST_xls1319"/>
      <sheetName val="[SHOPLIST_xls]_SHOPLIST_xls1320"/>
      <sheetName val="[SHOPLIST_xls]_SHOPLIST_xls1321"/>
      <sheetName val="[SHOPLIST_xls]_SHOPLIST_xls1322"/>
      <sheetName val="[SHOPLIST_xls]_SHOPLIST_xls1323"/>
      <sheetName val="[SHOPLIST_xls]_SHOPLIST_xls1324"/>
      <sheetName val="[SHOPLIST_xls]_SHOPLIST_xls1325"/>
      <sheetName val="[SHOPLIST_xls]_SHOPLIST_xls1326"/>
      <sheetName val="[SHOPLIST_xls]_SHOPLIST_xls1327"/>
      <sheetName val="[SHOPLIST_xls]_SHOPLIST_xls1328"/>
      <sheetName val="[SHOPLIST_xls]_SHOPLIST_xls1329"/>
      <sheetName val="[SHOPLIST_xls]_SHOPLIST_xls1330"/>
      <sheetName val="[SHOPLIST_xls]_SHOPLIST_xls1331"/>
      <sheetName val="[SHOPLIST_xls]_SHOPLIST_xls1332"/>
      <sheetName val="[SHOPLIST_xls]_SHOPLIST_xls1333"/>
      <sheetName val="[SHOPLIST_xls]_SHOPLIST_xls1334"/>
      <sheetName val="[SHOPLIST_xls]_SHOPLIST_xls1335"/>
      <sheetName val="[SHOPLIST_xls]_SHOPLIST_xls1336"/>
      <sheetName val="[SHOPLIST_xls]_SHOPLIST_xls1337"/>
      <sheetName val="[SHOPLIST_xls]_SHOPLIST_xls1338"/>
      <sheetName val="[SHOPLIST_xls]_SHOPLIST_xls1339"/>
      <sheetName val="[SHOPLIST_xls]_SHOPLIST_xls1340"/>
      <sheetName val="[SHOPLIST_xls]_SHOPLIST_xls1341"/>
      <sheetName val="[SHOPLIST_xls]_SHOPLIST_xls1342"/>
      <sheetName val="[SHOPLIST_xls]_SHOPLIST_xls1343"/>
      <sheetName val="[SHOPLIST_xls]_SHOPLIST_xls1344"/>
      <sheetName val="[SHOPLIST_xls]_SHOPLIST_xls1345"/>
      <sheetName val="[SHOPLIST_xls]_SHOPLIST_xls1346"/>
      <sheetName val="[SHOPLIST_xls]_SHOPLIST_xls1347"/>
      <sheetName val="[SHOPLIST_xls]_SHOPLIST_xls1348"/>
      <sheetName val="[SHOPLIST_xls]70_x005f_x005f_x005f_x0000_11"/>
      <sheetName val="Tender_Stage2"/>
      <sheetName val="Delay_Clasifications2"/>
      <sheetName val="PA_Milestones2"/>
      <sheetName val="satış_planı_(2)1"/>
      <sheetName val="Total_PrC-Goldi1"/>
      <sheetName val="[SHOPLIST_xls]_SHOPLIST_xls1349"/>
      <sheetName val="[SHOPLIST_xls]_SHOPLIST_xls1350"/>
      <sheetName val="[SHOPLIST_xls]_SHOPLIST_xls1351"/>
      <sheetName val="[SHOPLIST_xls]_SHOPLIST_xls1352"/>
      <sheetName val="[SHOPLIST_xls]_SHOPLIST_xls1353"/>
      <sheetName val="[SHOPLIST_xls]_SHOPLIST_xls1354"/>
      <sheetName val="[SHOPLIST_xls]_SHOPLIST_xls1355"/>
      <sheetName val="[SHOPLIST_xls]_SHOPLIST_xls1356"/>
      <sheetName val="[SHOPLIST_xls]_SHOPLIST_xls1357"/>
      <sheetName val="[SHOPLIST_xls]_SHOPLIST_xls1358"/>
      <sheetName val="[SHOPLIST_xls]_SHOPLIST_xls1359"/>
      <sheetName val="[SHOPLIST_xls]_SHOPLIST_xls1360"/>
      <sheetName val="[SHOPLIST_xls]_SHOPLIST_xls1361"/>
      <sheetName val="[SHOPLIST_xls]_SHOPLIST_xls1362"/>
      <sheetName val="[SHOPLIST_xls]_SHOPLIST_xls1363"/>
      <sheetName val="[SHOPLIST_xls]_SHOPLIST_xls1364"/>
      <sheetName val="[SHOPLIST_xls]_SHOPLIST_xls1365"/>
      <sheetName val="[SHOPLIST_xls]_SHOPLIST_xls1366"/>
      <sheetName val="[SHOPLIST_xls]_SHOPLIST_xls1367"/>
      <sheetName val="[SHOPLIST_xls]_SHOPLIST_xls1368"/>
      <sheetName val="[SHOPLIST_xls]_SHOPLIST_xls1369"/>
      <sheetName val="[SHOPLIST_xls]_SHOPLIST_xls1370"/>
      <sheetName val="[SHOPLIST_xls]_SHOPLIST_xls1371"/>
      <sheetName val="[SHOPLIST_xls]_SHOPLIST_xls1372"/>
      <sheetName val="[SHOPLIST_xls]_SHOPLIST_xls1373"/>
      <sheetName val="[SHOPLIST_xls]_SHOPLIST_xls1374"/>
      <sheetName val="[SHOPLIST_xls]_SHOPLIST_xls1375"/>
      <sheetName val="[SHOPLIST_xls]_SHOPLIST_xls1376"/>
      <sheetName val="[SHOPLIST_xls]_SHOPLIST_xls1377"/>
      <sheetName val="[SHOPLIST_xls]_SHOPLIST_xls1378"/>
      <sheetName val="[SHOPLIST_xls]_SHOPLIST_xls1379"/>
      <sheetName val="[SHOPLIST_xls]_SHOPLIST_xls1380"/>
      <sheetName val="[SHOPLIST_xls]_SHOPLIST_xls1381"/>
      <sheetName val="[SHOPLIST_xls]_SHOPLIST_xls1382"/>
      <sheetName val="[SHOPLIST_xls]_SHOPLIST_xls1383"/>
      <sheetName val="[SHOPLIST_xls]_SHOPLIST_xls1384"/>
      <sheetName val="[SHOPLIST_xls]_SHOPLIST_xls1385"/>
      <sheetName val="[SHOPLIST_xls]_SHOPLIST_xls1386"/>
      <sheetName val="[SHOPLIST_xls]_SHOPLIST_xls1387"/>
      <sheetName val="[SHOPLIST_xls]_SHOPLIST_xls1388"/>
      <sheetName val="[SHOPLIST_xls]_SHOPLIST_xls1389"/>
      <sheetName val="[SHOPLIST_xls]_SHOPLIST_xls1390"/>
      <sheetName val="[SHOPLIST_xls]_SHOPLIST_xls1391"/>
      <sheetName val="[SHOPLIST_xls]_SHOPLIST_xls1392"/>
      <sheetName val="[SHOPLIST_xls]_SHOPLIST_xls1393"/>
      <sheetName val="[SHOPLIST_xls]_SHOPLIST_xls1394"/>
      <sheetName val="[SHOPLIST_xls]_SHOPLIST_xls1395"/>
      <sheetName val="[SHOPLIST_xls]_SHOPLIST_xls1396"/>
      <sheetName val="[SHOPLIST_xls]_SHOPLIST_xls1397"/>
      <sheetName val="[SHOPLIST_xls]_SHOPLIST_xls1398"/>
      <sheetName val="[SHOPLIST_xls]_SHOPLIST_xls1399"/>
      <sheetName val="[SHOPLIST_xls]_SHOPLIST_xls1400"/>
      <sheetName val="[SHOPLIST_xls]_SHOPLIST_xls1401"/>
      <sheetName val="[SHOPLIST_xls]_SHOPLIST_xls1402"/>
      <sheetName val="[SHOPLIST_xls]_SHOPLIST_xls1403"/>
      <sheetName val="[SHOPLIST_xls]_SHOPLIST_xls1404"/>
      <sheetName val="[SHOPLIST_xls]_SHOPLIST_xls1405"/>
      <sheetName val="[SHOPLIST_xls]_SHOPLIST_xls1406"/>
      <sheetName val="[SHOPLIST_xls]_SHOPLIST_xls1407"/>
      <sheetName val="[SHOPLIST_xls]_SHOPLIST_xls1408"/>
      <sheetName val="[SHOPLIST_xls]_SHOPLIST_xls1409"/>
      <sheetName val="[SHOPLIST_xls]_SHOPLIST_xls1410"/>
      <sheetName val="[SHOPLIST_xls]_SHOPLIST_xls1411"/>
      <sheetName val="[SHOPLIST_xls]_SHOPLIST_xls1412"/>
      <sheetName val="[SHOPLIST_xls]_SHOPLIST_xls1413"/>
      <sheetName val="[SHOPLIST_xls]_SHOPLIST_xls1414"/>
      <sheetName val="[SHOPLIST_xls]_SHOPLIST_xls1415"/>
      <sheetName val="[SHOPLIST_xls]_SHOPLIST_xls1416"/>
      <sheetName val="[SHOPLIST_xls]_SHOPLIST_xls1417"/>
      <sheetName val="[SHOPLIST_xls]_SHOPLIST_xls1418"/>
      <sheetName val="[SHOPLIST_xls]_SHOPLIST_xls1419"/>
      <sheetName val="[SHOPLIST_xls]_SHOPLIST_xls1420"/>
      <sheetName val="[SHOPLIST_xls]_SHOPLIST_xls1421"/>
      <sheetName val="[SHOPLIST_xls]_SHOPLIST_xls1422"/>
      <sheetName val="[SHOPLIST_xls]_SHOPLIST_xls1423"/>
      <sheetName val="[SHOPLIST_xls]_SHOPLIST_xls1424"/>
      <sheetName val="[SHOPLIST_xls]_SHOPLIST_xls1425"/>
      <sheetName val="[SHOPLIST_xls]_SHOPLIST_xls1426"/>
      <sheetName val="[SHOPLIST_xls]_SHOPLIST_xls1427"/>
      <sheetName val="[SHOPLIST_xls]_SHOPLIST_xls1428"/>
      <sheetName val="[SHOPLIST_xls]_SHOPLIST_xls1429"/>
      <sheetName val="[SHOPLIST_xls]_SHOPLIST_xls1430"/>
      <sheetName val="[SHOPLIST_xls]_SHOPLIST_xls1431"/>
      <sheetName val="[SHOPLIST_xls]_SHOPLIST_xls1432"/>
      <sheetName val="[SHOPLIST_xls]_SHOPLIST_xls1433"/>
      <sheetName val="[SHOPLIST_xls]_SHOPLIST_xls1434"/>
      <sheetName val="[SHOPLIST_xls]_SHOPLIST_xls1435"/>
      <sheetName val="[SHOPLIST_xls]_SHOPLIST_xls1436"/>
      <sheetName val="[SHOPLIST_xls]_SHOPLIST_xls1437"/>
      <sheetName val="[SHOPLIST_xls]_SHOPLIST_xls1438"/>
      <sheetName val="[SHOPLIST_xls]_SHOPLIST_xls1439"/>
      <sheetName val="[SHOPLIST_xls]_SHOPLIST_xls1440"/>
      <sheetName val="[SHOPLIST_xls]_SHOPLIST_xls1441"/>
      <sheetName val="[SHOPLIST_xls]_SHOPLIST_xls1442"/>
      <sheetName val="[SHOPLIST_xls]_SHOPLIST_xls1443"/>
      <sheetName val="[SHOPLIST_xls]70___0_s__i____41"/>
      <sheetName val="[SHOPLIST_xls]_SHOPLIST_xls1444"/>
      <sheetName val="[SHOPLIST_xls]_SHOPLIST_xls1445"/>
      <sheetName val="[SHOPLIST_xls]_SHOPLIST_xls1446"/>
      <sheetName val="[SHOPLIST_xls]_SHOPLIST_xls1447"/>
      <sheetName val="[SHOPLIST_xls]_SHOPLIST_xls1448"/>
      <sheetName val="[SHOPLIST_xls]_SHOPLIST_xls1449"/>
      <sheetName val="[SHOPLIST_xls]_SHOPLIST_xls1450"/>
      <sheetName val="[SHOPLIST_xls]_SHOPLIST_xls1451"/>
      <sheetName val="[SHOPLIST_xls]_SHOPLIST_xls1452"/>
      <sheetName val="[SHOPLIST_xls]_SHOPLIST_xls1453"/>
      <sheetName val="[SHOPLIST_xls]_SHOPLIST_xls1454"/>
      <sheetName val="[SHOPLIST_xls]_SHOPLIST_xls1455"/>
      <sheetName val="[SHOPLIST_xls]_SHOPLIST_xls1456"/>
      <sheetName val="[SHOPLIST_xls]_SHOPLIST_xls1457"/>
      <sheetName val="[SHOPLIST_xls]_SHOPLIST_xls1458"/>
      <sheetName val="[SHOPLIST_xls]_SHOPLIST_xls1459"/>
      <sheetName val="[SHOPLIST_xls]_SHOPLIST_xls1460"/>
      <sheetName val="[SHOPLIST_xls]_SHOPLIST_xls1461"/>
      <sheetName val="[SHOPLIST_xls]_SHOPLIST_xls1462"/>
      <sheetName val="[SHOPLIST_xls]_SHOPLIST_xls1463"/>
      <sheetName val="[SHOPLIST_xls]_SHOPLIST_xls1464"/>
      <sheetName val="[SHOPLIST_xls]_SHOPLIST_xls1465"/>
      <sheetName val="[SHOPLIST_xls]_SHOPLIST_xls1466"/>
      <sheetName val="[SHOPLIST_xls]_SHOPLIST_xls1467"/>
      <sheetName val="[SHOPLIST_xls]_SHOPLIST_xls1468"/>
      <sheetName val="[SHOPLIST_xls]_SHOPLIST_xls1469"/>
      <sheetName val="[SHOPLIST_xls]_SHOPLIST_xls1470"/>
      <sheetName val="[SHOPLIST_xls]_SHOPLIST_xls1471"/>
      <sheetName val="[SHOPLIST_xls]_SHOPLIST_xls1472"/>
      <sheetName val="[SHOPLIST_xls]_SHOPLIST_xls1473"/>
      <sheetName val="[SHOPLIST_xls]_SHOPLIST_xls1474"/>
      <sheetName val="[SHOPLIST_xls]_SHOPLIST_xls1475"/>
      <sheetName val="[SHOPLIST_xls]_SHOPLIST_xls1476"/>
      <sheetName val="[SHOPLIST_xls]_SHOPLIST_xls1477"/>
      <sheetName val="[SHOPLIST_xls]_SHOPLIST_xls1478"/>
      <sheetName val="[SHOPLIST_xls]_SHOPLIST_xls1479"/>
      <sheetName val="[SHOPLIST_xls]_SHOPLIST_xls1480"/>
      <sheetName val="[SHOPLIST_xls]_SHOPLIST_xls1481"/>
      <sheetName val="[SHOPLIST_xls]_SHOPLIST_xls1482"/>
      <sheetName val="[SHOPLIST_xls]_SHOPLIST_xls1483"/>
      <sheetName val="[SHOPLIST_xls]_SHOPLIST_xls1484"/>
      <sheetName val="[SHOPLIST_xls]_SHOPLIST_xls1485"/>
      <sheetName val="[SHOPLIST_xls]_SHOPLIST_xls1486"/>
      <sheetName val="[SHOPLIST_xls]_SHOPLIST_xls1487"/>
      <sheetName val="[SHOPLIST_xls]_SHOPLIST_xls1488"/>
      <sheetName val="[SHOPLIST_xls]_SHOPLIST_xls1489"/>
      <sheetName val="[SHOPLIST_xls]_SHOPLIST_xls1490"/>
      <sheetName val="[SHOPLIST_xls]_SHOPLIST_xls1491"/>
      <sheetName val="[SHOPLIST_xls]_SHOPLIST_xls1492"/>
      <sheetName val="[SHOPLIST_xls]_SHOPLIST_xls1493"/>
      <sheetName val="[SHOPLIST_xls]_SHOPLIST_xls1494"/>
      <sheetName val="[SHOPLIST_xls]_SHOPLIST_xls1495"/>
      <sheetName val="[SHOPLIST_xls]_SHOPLIST_xls1496"/>
      <sheetName val="[SHOPLIST_xls]_SHOPLIST_xls1497"/>
      <sheetName val="[SHOPLIST_xls]_SHOPLIST_xls1498"/>
      <sheetName val="[SHOPLIST_xls]_SHOPLIST_xls1499"/>
      <sheetName val="[SHOPLIST_xls]_SHOPLIST_xls1500"/>
      <sheetName val="[SHOPLIST_xls]_SHOPLIST_xls1501"/>
      <sheetName val="[SHOPLIST_xls]_SHOPLIST_xls1502"/>
      <sheetName val="[SHOPLIST_xls]_SHOPLIST_xls1503"/>
      <sheetName val="[SHOPLIST_xls]_SHOPLIST_xls1504"/>
      <sheetName val="[SHOPLIST_xls]_SHOPLIST_xls1505"/>
      <sheetName val="[SHOPLIST_xls]_SHOPLIST_xls1506"/>
      <sheetName val="[SHOPLIST_xls]_SHOPLIST_xls1507"/>
      <sheetName val="[SHOPLIST_xls]_SHOPLIST_xls1508"/>
      <sheetName val="[SHOPLIST_xls]_SHOPLIST_xls1509"/>
      <sheetName val="[SHOPLIST_xls]70_x005f_x005f_x005f_x0000_12"/>
      <sheetName val="[SHOPLIST_xls]70___0_s__i____42"/>
      <sheetName val="Dropdown_Lists"/>
      <sheetName val="[SIOPLIST_yls]_SHOPLIST_xls_491"/>
      <sheetName val="[SIOPLHST_yls]^SHOQLIST_xls_508"/>
      <sheetName val="[SHOPLIST_xls]_SHOQLISU_xlr_524"/>
      <sheetName val="[SIOPLHST_xls]_SHOPLIST_xlr_535"/>
      <sheetName val="[SHOPLIST_xls]^SHOPLIST_xls_537"/>
      <sheetName val="[SHOPLIST_xls]_SHOPLIST_xlr_539"/>
      <sheetName val="شهادة_الدفع"/>
      <sheetName val="[SHOPLIST_xls]_VW__VU________28"/>
      <sheetName val="[SHOPLIST_xls]_VW__VU________29"/>
      <sheetName val="[SHOPLIST_xls]70___0_s__i____43"/>
      <sheetName val="[SHOPLIST_xls]70___0_s__i____44"/>
      <sheetName val="Index_sheet"/>
      <sheetName val="contents_"/>
      <sheetName val="Div_8_-_Opening"/>
      <sheetName val="Div__9-_Finishes"/>
      <sheetName val="Total_"/>
      <sheetName val="All_BGL_List"/>
      <sheetName val="Budget_Config"/>
      <sheetName val="All_Department_List"/>
      <sheetName val="Price_List"/>
      <sheetName val="Cost_Factor_Sheet"/>
      <sheetName val="Load_Sch,_Cable_Sel_&amp;_Qty"/>
      <sheetName val="Factor_Sheet"/>
      <sheetName val="Price_Sheet"/>
      <sheetName val="Beach_Villas"/>
      <sheetName val="Overwater_Villas"/>
      <sheetName val="Presidential_Villa"/>
      <sheetName val="schedule nos"/>
      <sheetName val="CCTV_EST1"/>
      <sheetName val="Admin"/>
      <sheetName val="Prior_CM"/>
      <sheetName val="Price"/>
      <sheetName val="3C"/>
      <sheetName val="BK Unit Rate"/>
      <sheetName val="BoQ-TOWER 1_IKUSI"/>
      <sheetName val="(t2)sup &amp; Installation"/>
      <sheetName val="OLD PRICES"/>
      <sheetName val="F031-3(ANLZ)"/>
      <sheetName val="Contract BOQ"/>
      <sheetName val="[SHOPLIST.xls]70___0_s__i____80"/>
      <sheetName val="[SHOPLIST.xls]_VW__VU________62"/>
      <sheetName val="[SHOPLIST.xls]_VW__VU________63"/>
      <sheetName val="[SHOPLIST.xls]70_x005f_x0000___0_x_25"/>
      <sheetName val="[SHOPLIST.xls]70___0_s__i____81"/>
      <sheetName val="[SHOPLIST.xls]70___0_s__i____82"/>
      <sheetName val="[SHOPLIST.xls]_SHOPLIST_xl_6280"/>
      <sheetName val="[SHOPLIST.xls]_SHOPLIST_xl_6281"/>
      <sheetName val="[SHOPLIST.xls]_SHOPLIST_xl_6282"/>
      <sheetName val="[SHOPLIST.xls]_SHOPLIST_xl_6283"/>
      <sheetName val="[SHOPLIST.xls]_SHOPLIST_xl_6284"/>
      <sheetName val="[SHOPLIST.xls]_SHOPLIST_xl_6285"/>
      <sheetName val="[SHOPLIST.xls]_SHOPLIST_xl_6286"/>
      <sheetName val="[SHOPLIST.xls]_SHOPLIST_xl_6287"/>
      <sheetName val="[SHOPLIST.xls]_SHOPLIST_xl_6288"/>
      <sheetName val="[SHOPLIST.xls]_SHOPLIST_xl_6289"/>
      <sheetName val="[SHOPLIST.xls]_SHOPLIST_xl_6290"/>
      <sheetName val="[SHOPLIST.xls]_SHOPLIST_xl_6291"/>
      <sheetName val="[SHOPLIST.xls]_SHOPLIST_xl_6292"/>
      <sheetName val="[SHOPLIST.xls]_SHOPLIST_xl_6293"/>
      <sheetName val="[SHOPLIST.xls]_SHOPLIST_xl_6294"/>
      <sheetName val="[SHOPLIST.xls]_SHOPLIST_xl_6295"/>
      <sheetName val="[SHOPLIST.xls]_SHOPLIST_xl_6296"/>
      <sheetName val="[SHOPLIST.xls]_SHOPLIST_xl_6297"/>
      <sheetName val="[SHOPLIST.xls]_SHOPLIST_xl_6298"/>
      <sheetName val="[SHOPLIST.xls]_SHOPLIST_xl_6299"/>
      <sheetName val="[SHOPLIST.xls]_SHOPLIST_xl_6300"/>
      <sheetName val="[SHOPLIST.xls]_SHOPLIST_xl_6301"/>
      <sheetName val="[SHOPLIST.xls]_SHOPLIST_xl_6302"/>
      <sheetName val="[SHOPLIST.xls]_SHOPLIST_xl_6303"/>
      <sheetName val="[SHOPLIST.xls]_SHOPLIST_xl_6304"/>
      <sheetName val="[SHOPLIST.xls]_SHOPLIST_xl_6305"/>
      <sheetName val="[SHOPLIST.xls]_SHOPLIST_xl_6306"/>
      <sheetName val="[SHOPLIST.xls]_SHOPLIST_xl_6307"/>
      <sheetName val="[SHOPLIST.xls]_SHOPLIST_xl_6308"/>
      <sheetName val="[SHOPLIST.xls]_SHOPLIST_xl_6309"/>
      <sheetName val="[SHOPLIST.xls]_SHOPLIST_xl_6310"/>
      <sheetName val="[SHOPLIST.xls]_SHOPLIST_xl_6311"/>
      <sheetName val="[SHOPLIST.xls]_SHOPLIST_xl_6312"/>
      <sheetName val="[SHOPLIST.xls]_SHOPLIST_xl_6313"/>
      <sheetName val="[SHOPLIST.xls]_SHOPLIST_xl_6314"/>
      <sheetName val="[SHOPLIST.xls]_SHOPLIST_xl_6315"/>
      <sheetName val="[SHOPLIST.xls]_SHOPLIST_xl_6316"/>
      <sheetName val="[SHOPLIST.xls]_SHOPLIST_xl_6317"/>
      <sheetName val="[SHOPLIST.xls]_SHOPLIST_xl_6318"/>
      <sheetName val="[SHOPLIST.xls]_SHOPLIST_xl_6319"/>
      <sheetName val="[SHOPLIST.xls]_SHOPLIST_xl_6320"/>
      <sheetName val="[SHOPLIST.xls]_SHOPLIST_xl_6321"/>
      <sheetName val="[SHOPLIST.xls]_SHOPLIST_xl_6322"/>
      <sheetName val="[SHOPLIST.xls]_SHOPLIST_xl_6323"/>
      <sheetName val="[SHOPLIST.xls]_SHOPLIST_xl_6324"/>
      <sheetName val="[SHOPLIST.xls]_SHOPLIST_xl_6325"/>
      <sheetName val="[SHOPLIST.xls]_SHOPLIST_xl_6326"/>
      <sheetName val="[SHOPLIST.xls]_SHOPLIST_xl_6327"/>
      <sheetName val="[SHOPLIST.xls]_SHOPLIST_xl_6328"/>
      <sheetName val="[SHOPLIST.xls]_SHOPLIST_xl_6329"/>
      <sheetName val="[SHOPLIST.xls]_SHOPLIST_xl_6330"/>
      <sheetName val="[SHOPLIST.xls]_SHOPLIST_xl_6331"/>
      <sheetName val="[SHOPLIST.xls]_SHOPLIST_xl_6332"/>
      <sheetName val="[SHOPLIST.xls]_SHOPLIST_xl_6333"/>
      <sheetName val="[SHOPLIST.xls]_SHOPLIST_xl_6334"/>
      <sheetName val="[SHOPLIST.xls]_SHOPLIST_xl_6335"/>
      <sheetName val="[SHOPLIST.xls]_SHOPLIST_xl_6336"/>
      <sheetName val="[SHOPLIST.xls]_SHOPLIST_xl_6337"/>
      <sheetName val="[SHOPLIST.xls]_SHOPLIST_xl_6338"/>
      <sheetName val="[SHOPLIST.xls]_SHOPLIST_xl_6339"/>
      <sheetName val="[SHOPLIST.xls]_SHOPLIST_xl_6340"/>
      <sheetName val="[SHOPLIST.xls]_SHOPLIST_xl_6341"/>
      <sheetName val="[SHOPLIST.xls]_SHOPLIST_xl_6342"/>
      <sheetName val="[SHOPLIST.xls]_SHOPLIST_xl_6343"/>
      <sheetName val="[SHOPLIST.xls]_SHOPLIST_xl_6344"/>
      <sheetName val="[SHOPLIST.xls]_SHOPLIST_xl_6345"/>
      <sheetName val="[SHOPLIST.xls]_SHOPLIST_xl_6346"/>
      <sheetName val="[SHOPLIST.xls]_SHOPLIST_xl_6347"/>
      <sheetName val="[SHOPLIST.xls]_SHOPLIST_xl_6348"/>
      <sheetName val="[SHOPLIST.xls]_SHOPLIST_xl_6349"/>
      <sheetName val="[SHOPLIST.xls]_SHOPLIST_xl_6350"/>
      <sheetName val="[SHOPLIST.xls]_SHOPLIST_xl_6351"/>
      <sheetName val="[SHOPLIST.xls]_SHOPLIST_xl_6352"/>
      <sheetName val="[SHOPLIST.xls]_SHOPLIST_xl_6353"/>
      <sheetName val="[SHOPLIST.xls]_SHOPLIST_xl_6354"/>
      <sheetName val="[SHOPLIST.xls]_SHOPLIST_xl_6355"/>
      <sheetName val="[SHOPLIST.xls]_SHOPLIST_xl_6356"/>
      <sheetName val="[SHOPLIST.xls]_SHOPLIST_xl_6357"/>
      <sheetName val="[SHOPLIST.xls]_SHOPLIST_xl_6358"/>
      <sheetName val="[SHOPLIST.xls]_SHOPLIST_xl_6359"/>
      <sheetName val="[SHOPLIST.xls]_SHOPLIST_xl_6360"/>
      <sheetName val="[SHOPLIST.xls]_SHOPLIST_xl_6361"/>
      <sheetName val="[SHOPLIST.xls]_SHOPLIST_xl_6362"/>
      <sheetName val="[SHOPLIST.xls]_SHOPLIST_xl_6363"/>
      <sheetName val="[SHOPLIST.xls]_SHOPLIST_xl_6364"/>
      <sheetName val="[SHOPLIST.xls]_SHOPLIST_xl_6365"/>
      <sheetName val="[SHOPLIST.xls]_SHOPLIST_xl_6366"/>
      <sheetName val="[SHOPLIST.xls]_SHOPLIST_xl_6367"/>
      <sheetName val="[SHOPLIST.xls]_SHOPLIST_xl_6368"/>
      <sheetName val="[SHOPLIST.xls]_SHOPLIST_xl_6369"/>
      <sheetName val="[SHOPLIST.xls]_SHOPLIST_xl_6370"/>
      <sheetName val="[SHOPLIST.xls]_SHOPLIST_xl_6371"/>
      <sheetName val="[SHOPLIST.xls]_SHOPLIST_xl_6372"/>
      <sheetName val="[SHOPLIST.xls]_SHOPLIST_xl_6373"/>
      <sheetName val="[SHOPLIST.xls]_SHOPLIST_xl_6374"/>
      <sheetName val="[SHOPLIST.xls]_SHOPLIST_xl_6375"/>
      <sheetName val="[SHOPLIST.xls]_SHOPLIST_xl_6376"/>
      <sheetName val="[SHOPLIST.xls]_SHOPLIST_xl_6377"/>
      <sheetName val="[SHOPLIST.xls]_SHOPLIST_xl_6378"/>
      <sheetName val="[SHOPLIST.xls]_SHOPLIST_xl_6379"/>
      <sheetName val="[SHOPLIST.xls]_SHOPLIST_xl_6380"/>
      <sheetName val="[SHOPLIST.xls]_SHOPLIST_xl_6381"/>
      <sheetName val="[SHOPLIST.xls]_SHOPLIST_xl_6382"/>
      <sheetName val="[SHOPLIST.xls]_SHOPLIST_xl_6383"/>
      <sheetName val="[SHOPLIST.xls]_SHOPLIST_xl_6384"/>
      <sheetName val="[SHOPLIST.xls]_SHOPLIST_xl_6385"/>
      <sheetName val="[SHOPLIST.xls]_SHOPLIST_xl_6386"/>
      <sheetName val="[SHOPLIST.xls]_SHOPLIST_xl_6387"/>
      <sheetName val="[SHOPLIST.xls]_SHOPLIST_xl_6388"/>
      <sheetName val="[SHOPLIST.xls]_SHOPLIST_xl_6389"/>
      <sheetName val="[SHOPLIST.xls]_SHOPLIST_xl_6390"/>
      <sheetName val="[SHOPLIST.xls]_SHOPLIST_xl_6391"/>
      <sheetName val="[SHOPLIST.xls]_SHOPLIST_xl_6392"/>
      <sheetName val="[SHOPLIST.xls]_SHOPLIST_xl_6393"/>
      <sheetName val="[SHOPLIST.xls]_SHOPLIST_xl_6394"/>
      <sheetName val="[SHOPLIST.xls]_SHOPLIST_xl_6395"/>
      <sheetName val="[SHOPLIST.xls]_SHOPLIST_xl_6396"/>
      <sheetName val="[SHOPLIST.xls]_SHOPLIST_xl_6397"/>
      <sheetName val="[SHOPLIST.xls]_SHOPLIST_xl_6398"/>
      <sheetName val="[SHOPLIST.xls]_SHOPLIST_xl_6399"/>
      <sheetName val="[SHOPLIST.xls]_SHOPLIST_xl_6400"/>
      <sheetName val="[SHOPLIST.xls]_SHOPLIST_xl_6401"/>
      <sheetName val="[SHOPLIST.xls]_SHOPLIST_xl_6402"/>
      <sheetName val="[SHOPLIST.xls]_SHOPLIST_xl_6403"/>
      <sheetName val="[SHOPLIST.xls]_SHOPLIST_xl_6404"/>
      <sheetName val="[SHOPLIST.xls]_SHOPLIST_xl_6405"/>
      <sheetName val="[SHOPLIST.xls]_SHOPLIST_xl_6406"/>
      <sheetName val="[SHOPLIST.xls]_SHOPLIST_xl_6407"/>
      <sheetName val="[SHOPLIST.xls]_SHOPLIST_xl_6408"/>
      <sheetName val="[SHOPLIST.xls]_SHOPLIST_xl_6409"/>
      <sheetName val="[SHOPLIST.xls]_SHOPLIST_xl_6410"/>
      <sheetName val="[SHOPLIST.xls]_SHOPLIST_xl_6411"/>
      <sheetName val="[SHOPLIST.xls]_SHOPLIST_xl_6412"/>
      <sheetName val="[SHOPLIST.xls]_SHOPLIST_xl_6413"/>
      <sheetName val="[SHOPLIST.xls]_SHOPLIST_xl_6414"/>
      <sheetName val="[SHOPLIST.xls]_SHOPLIST_xl_6415"/>
      <sheetName val="[SHOPLIST.xls]_SHOPLIST_xl_6416"/>
      <sheetName val="[SHOPLIST.xls]_SHOPLIST_xl_6417"/>
      <sheetName val="[SHOPLIST.xls]_SHOPLIST_xl_6418"/>
      <sheetName val="[SHOPLIST.xls]70___0_s__i____83"/>
      <sheetName val="[SHOPLIST.xls]_SHOPLIST_xl_6419"/>
      <sheetName val="[SHOPLIST.xls]_SHOPLIST_xl_6420"/>
      <sheetName val="[SHOPLIST.xls]_SHOPLIST_xl_6421"/>
      <sheetName val="[SHOPLIST.xls]_SHOPLIST_xl_6422"/>
      <sheetName val="[SHOPLIST.xls]_SHOPLIST_xl_6423"/>
      <sheetName val="[SHOPLIST.xls]_SHOPLIST_xl_6424"/>
      <sheetName val="[SHOPLIST.xls]_SHOPLIST_xl_6425"/>
      <sheetName val="[SHOPLIST.xls]_SHOPLIST_xl_6426"/>
      <sheetName val="[SHOPLIST.xls]_SHOPLIST_xl_6427"/>
      <sheetName val="[SHOPLIST.xls]_SHOPLIST_xl_6428"/>
      <sheetName val="[SHOPLIST.xls]_SHOPLIST_xl_6429"/>
      <sheetName val="[SHOPLIST.xls]_SHOPLIST_xl_6430"/>
      <sheetName val="[SHOPLIST.xls]_SHOPLIST_xl_6431"/>
      <sheetName val="[SHOPLIST.xls]_SHOPLIST_xl_6432"/>
      <sheetName val="[SHOPLIST.xls]_SHOPLIST_xl_6433"/>
      <sheetName val="[SHOPLIST.xls]_SHOPLIST_xl_6434"/>
      <sheetName val="[SHOPLIST.xls]_SHOPLIST_xl_6435"/>
      <sheetName val="[SHOPLIST.xls]_SHOPLIST_xl_6436"/>
      <sheetName val="[SHOPLIST.xls]_SHOPLIST_xl_6437"/>
      <sheetName val="[SHOPLIST.xls]_SHOPLIST_xl_6438"/>
      <sheetName val="[SHOPLIST.xls]_SHOPLIST_xl_6439"/>
      <sheetName val="[SHOPLIST.xls]_SHOPLIST_xl_6440"/>
      <sheetName val="[SHOPLIST.xls]_SHOPLIST_xl_6441"/>
      <sheetName val="[SHOPLIST.xls]_SHOPLIST_xl_6442"/>
      <sheetName val="[SHOPLIST.xls]_SHOPLIST_xl_6443"/>
      <sheetName val="[SHOPLIST.xls]_SHOPLIST_xl_6444"/>
      <sheetName val="[SHOPLIST.xls]_SHOPLIST_xl_6445"/>
      <sheetName val="[SHOPLIST.xls]_SHOPLIST_xl_6446"/>
      <sheetName val="[SHOPLIST.xls]_SHOPLIST_xl_6447"/>
      <sheetName val="[SHOPLIST.xls]_SHOPLIST_xl_6448"/>
      <sheetName val="[SHOPLIST.xls]_SHOPLIST_xl_6449"/>
      <sheetName val="[SHOPLIST.xls]_SHOPLIST_xl_6450"/>
      <sheetName val="[SHOPLIST.xls]_SHOPLIST_xl_6451"/>
      <sheetName val="[SHOPLIST.xls]_SHOPLIST_xl_6452"/>
      <sheetName val="[SHOPLIST.xls]_SHOPLIST_xl_6453"/>
      <sheetName val="[SHOPLIST.xls]_SHOPLIST_xl_6454"/>
      <sheetName val="[SHOPLIST.xls]_SHOPLIST_xl_6455"/>
      <sheetName val="[SHOPLIST.xls]_SHOPLIST_xl_6456"/>
      <sheetName val="[SHOPLIST.xls]_SHOPLIST_xl_6457"/>
      <sheetName val="[SHOPLIST.xls]_SHOPLIST_xl_6458"/>
      <sheetName val="[SHOPLIST.xls]_SHOPLIST_xl_6459"/>
      <sheetName val="[SHOPLIST.xls]_SHOPLIST_xl_6460"/>
      <sheetName val="[SHOPLIST.xls]_SHOPLIST_xl_6461"/>
      <sheetName val="[SHOPLIST.xls]_SHOPLIST_xl_6462"/>
      <sheetName val="[SHOPLIST.xls]_SHOPLIST_xl_6463"/>
      <sheetName val="[SHOPLIST.xls]_SHOPLIST_xl_6464"/>
      <sheetName val="[SHOPLIST.xls]_SHOPLIST_xl_6465"/>
      <sheetName val="[SHOPLIST.xls]_SHOPLIST_xl_6466"/>
      <sheetName val="[SHOPLIST.xls]_SHOPLIST_xl_6467"/>
      <sheetName val="[SHOPLIST.xls]_SHOPLIST_xl_6468"/>
      <sheetName val="[SHOPLIST.xls]_SHOPLIST_xl_6469"/>
      <sheetName val="[SHOPLIST.xls]_SHOPLIST_xl_6470"/>
      <sheetName val="[SHOPLIST.xls]_SHOPLIST_xl_6471"/>
      <sheetName val="[SHOPLIST.xls]_SHOPLIST_xl_6472"/>
      <sheetName val="[SHOPLIST.xls]_SHOPLIST_xl_6473"/>
      <sheetName val="[SHOPLIST.xls]_SHOPLIST_xl_6474"/>
      <sheetName val="[SHOPLIST.xls]_SHOPLIST_xl_6475"/>
      <sheetName val="[SHOPLIST.xls]_SHOPLIST_xl_6476"/>
      <sheetName val="[SHOPLIST.xls]_SHOPLIST_xl_6477"/>
      <sheetName val="[SHOPLIST.xls]_SHOPLIST_xl_6478"/>
      <sheetName val="[SHOPLIST.xls]_SHOPLIST_xl_6479"/>
      <sheetName val="[SHOPLIST.xls]_SHOPLIST_xl_6480"/>
      <sheetName val="[SHOPLIST.xls]_SHOPLIST_xl_6481"/>
      <sheetName val="[SHOPLIST.xls]_SHOPLIST_xl_6482"/>
      <sheetName val="[SHOPLIST.xls]_SHOPLIST_xl_6483"/>
      <sheetName val="[SHOPLIST.xls]_SHOPLIST_xl_6484"/>
      <sheetName val="[SHOPLIST.xls]_SHOPLIST_xl_6485"/>
      <sheetName val="[SHOPLIST.xls]_SHOPLIST_xl_6486"/>
      <sheetName val="[SHOPLIST.xls]_SHOPLIST_xl_6487"/>
      <sheetName val="[SHOPLIST.xls]_SHOPLIST_xl_6488"/>
      <sheetName val="[SHOPLIST.xls]_SHOPLIST_xl_6489"/>
      <sheetName val="[SHOPLIST.xls]_SHOPLIST_xl_6490"/>
      <sheetName val="[SHOPLIST.xls]_SHOPLIST_xl_6491"/>
      <sheetName val="[SHOPLIST.xls]_SHOPLIST_xl_6492"/>
      <sheetName val="[SHOPLIST.xls]_SHOPLIST_xl_6493"/>
      <sheetName val="[SHOPLIST.xls]_SHOPLIST_xl_6494"/>
      <sheetName val="[SHOPLIST.xls]_SHOPLIST_xl_6495"/>
      <sheetName val="[SHOPLIST.xls]_SHOPLIST_xl_6496"/>
      <sheetName val="[SHOPLIST.xls]_SHOPLIST_xl_6497"/>
      <sheetName val="[SHOPLIST.xls]_SHOPLIST_xl_6498"/>
      <sheetName val="[SHOPLIST.xls]_SHOPLIST_xl_6499"/>
      <sheetName val="[SHOPLIST.xls]_SHOPLIST_xl_6500"/>
      <sheetName val="[SHOPLIST.xls]_SHOPLIST_xl_6501"/>
      <sheetName val="[SHOPLIST.xls]_SHOPLIST_xl_6502"/>
      <sheetName val="[SHOPLIST.xls]_SHOPLIST_xl_6503"/>
      <sheetName val="[SHOPLIST.xls]_SHOPLIST_xl_6504"/>
      <sheetName val="[SHOPLIST.xls]_SHOPLIST_xl_6505"/>
      <sheetName val="[SHOPLIST.xls]_SHOPLIST_xl_6506"/>
      <sheetName val="[SHOPLIST.xls]_SHOPLIST_xl_6507"/>
      <sheetName val="[SHOPLIST.xls]_SHOPLIST_xl_6508"/>
      <sheetName val="[SHOPLIST.xls]_SHOPLIST_xl_6509"/>
      <sheetName val="[SHOPLIST.xls]_SHOPLIST_xl_6510"/>
      <sheetName val="[SHOPLIST.xls]_SHOPLIST_xl_6511"/>
      <sheetName val="[SHOPLIST.xls]_SHOPLIST_xl_6512"/>
      <sheetName val="[SHOPLIST.xls]_SHOPLIST_xl_6513"/>
      <sheetName val="[SHOPLIST.xls]_SHOPLIST_xl_6514"/>
      <sheetName val="[SHOPLIST.xls]_SHOPLIST_xl_6515"/>
      <sheetName val="[SHOPLIST.xls]_SHOPLIST_xl_6516"/>
      <sheetName val="[SHOPLIST.xls]_SHOPLIST_xl_6517"/>
      <sheetName val="[SHOPLIST.xls]_SHOPLIST_xl_6518"/>
      <sheetName val="[SHOPLIST.xls]_SHOPLIST_xl_6519"/>
      <sheetName val="[SHOPLIST.xls]_SHOPLIST_xl_6520"/>
      <sheetName val="[SHOPLIST.xls]_SHOPLIST_xl_6521"/>
      <sheetName val="[SHOPLIST.xls]_SHOPLIST_xl_6522"/>
      <sheetName val="[SHOPLIST.xls]_SHOPLIST_xl_6523"/>
      <sheetName val="[SHOPLIST.xls]_SHOPLIST_xl_6524"/>
      <sheetName val="[SHOPLIST.xls]_SHOPLIST_xl_6525"/>
      <sheetName val="[SHOPLIST.xls]_SHOPLIST_xl_6526"/>
      <sheetName val="[SHOPLIST.xls]_SHOPLIST_xl_6527"/>
      <sheetName val="[SHOPLIST.xls]_SHOPLIST_xl_6528"/>
      <sheetName val="[SHOPLIST.xls]_SHOPLIST_xl_6529"/>
      <sheetName val="[SHOPLIST.xls]_SHOPLIST_xl_6530"/>
      <sheetName val="[SHOPLIST.xls]_SHOPLIST_xl_6531"/>
      <sheetName val="[SHOPLIST.xls]_SHOPLIST_xl_6532"/>
      <sheetName val="[SHOPLIST.xls]_SHOPLIST_xl_6533"/>
      <sheetName val="[SHOPLIST.xls]_SHOPLIST_xl_6534"/>
      <sheetName val="[SHOPLIST.xls]_SHOPLIST_xl_6535"/>
      <sheetName val="[SHOPLIST.xls]_SHOPLIST_xl_6536"/>
      <sheetName val="[SHOPLIST.xls]_SHOPLIST_xl_6537"/>
      <sheetName val="[SHOPLIST.xls]_SHOPLIST_xl_6538"/>
      <sheetName val="[SHOPLIST.xls]_SHOPLIST_xl_6539"/>
      <sheetName val="[SHOPLIST.xls]_SHOPLIST_xl_6540"/>
      <sheetName val="[SHOPLIST.xls]_SHOPLIST_xl_6541"/>
      <sheetName val="[SHOPLIST.xls]_SHOPLIST_xl_6542"/>
      <sheetName val="[SHOPLIST.xls]_SHOPLIST_xl_6543"/>
      <sheetName val="[SHOPLIST.xls]_SHOPLIST_xl_6544"/>
      <sheetName val="[SHOPLIST.xls]_SHOPLIST_xl_6545"/>
      <sheetName val="[SHOPLIST.xls]_SHOPLIST_xl_6546"/>
      <sheetName val="[SHOPLIST.xls]_SHOPLIST_xl_6547"/>
      <sheetName val="[SHOPLIST.xls]_SHOPLIST_xl_6548"/>
      <sheetName val="[SHOPLIST.xls]_SHOPLIST_xl_6549"/>
      <sheetName val="[SHOPLIST.xls]_SHOPLIST_xl_6550"/>
      <sheetName val="[SHOPLIST.xls]_SHOPLIST_xl_6551"/>
      <sheetName val="[SHOPLIST.xls]_SHOPLIST_xl_6552"/>
      <sheetName val="[SHOPLIST.xls]_SHOPLIST_xl_6553"/>
      <sheetName val="[SHOPLIST.xls]_SHOPLIST_xl_6554"/>
      <sheetName val="[SHOPLIST.xls]_SHOPLIST_xl_6555"/>
      <sheetName val="[SHOPLIST.xls]_SHOPLIST_xl_6556"/>
      <sheetName val="[SHOPLIST.xls]_SHOPLIST_xl_6557"/>
      <sheetName val="[SHOPLIST.xls]_SHOPLIST_xl_6558"/>
      <sheetName val="[SHOPLIST.xls]_SHOPLIST_xl_6559"/>
      <sheetName val="[SHOPLIST.xls]_SHOPLIST_xl_6560"/>
      <sheetName val="[SHOPLIST.xls]_SHOPLIST_xl_6561"/>
      <sheetName val="[SHOPLIST.xls]_SHOPLIST_xl_6562"/>
      <sheetName val="[SHOPLIST.xls]_SHOPLIST_xl_6563"/>
      <sheetName val="[SHOPLIST.xls]_SHOPLIST_xl_6564"/>
      <sheetName val="[SHOPLIST.xls]_SHOPLIST_xl_6565"/>
      <sheetName val="[SHOPLIST.xls]_SHOPLIST_xl_6566"/>
      <sheetName val="[SHOPLIST.xls]_SHOPLIST_xl_6567"/>
      <sheetName val="[SHOPLIST.xls]_SHOPLIST_xl_6568"/>
      <sheetName val="[SHOPLIST.xls]_SHOPLIST_xl_6569"/>
      <sheetName val="[SHOPLIST.xls]_SHOPLIST_xl_6570"/>
      <sheetName val="[SHOPLIST.xls]_SHOPLIST_xl_6571"/>
      <sheetName val="[SHOPLIST.xls]_SHOPLIST_xl_6572"/>
      <sheetName val="[SHOPLIST.xls]_SHOPLIST_xl_6573"/>
      <sheetName val="[SHOPLIST.xls]_SHOPLIST_xl_6574"/>
      <sheetName val="[SHOPLIST.xls]_SHOPLIST_xl_6575"/>
      <sheetName val="[SHOPLIST.xls]_SHOPLIST_xl_6576"/>
      <sheetName val="[SHOPLIST.xls]_SHOPLIST_xl_6577"/>
      <sheetName val="[SHOPLIST.xls]_SHOPLIST_xl_6578"/>
      <sheetName val="[SHOPLIST.xls]_SHOPLIST_xl_6579"/>
      <sheetName val="[SHOPLIST.xls]_SHOPLIST_xl_6580"/>
      <sheetName val="[SHOPLIST.xls]_SHOPLIST_xl_6581"/>
      <sheetName val="[SHOPLIST.xls]_SHOPLIST_xl_6582"/>
      <sheetName val="[SHOPLIST.xls]_SHOPLIST_xl_6583"/>
      <sheetName val="[SHOPLIST.xls]_SHOPLIST_xl_6584"/>
      <sheetName val="[SHOPLIST.xls]_SHOPLIST_xl_6585"/>
      <sheetName val="[SHOPLIST.xls]_SHOPLIST_xl_6586"/>
      <sheetName val="[SHOPLIST.xls]_SHOPLIST_xl_6587"/>
      <sheetName val="[SHOPLIST.xls]_SHOPLIST_xl_6588"/>
      <sheetName val="[SHOPLIST.xls]_SHOPLIST_xl_6589"/>
      <sheetName val="[SHOPLIST.xls]_SHOPLIST_xl_6590"/>
      <sheetName val="[SHOPLIST.xls]_SHOPLIST_xl_6591"/>
      <sheetName val="[SHOPLIST.xls]_SHOPLIST_xl_6592"/>
      <sheetName val="[SHOPLIST.xls]_SHOPLIST_xl_6593"/>
      <sheetName val="[SHOPLIST.xls]_SHOPLIST_xl_6594"/>
      <sheetName val="[SHOPLIST.xls]_SHOPLIST_xl_6595"/>
      <sheetName val="[SHOPLIST.xls]_SHOPLIST_xl_6596"/>
      <sheetName val="[SHOPLIST.xls]_SHOPLIST_xl_6597"/>
      <sheetName val="[SHOPLIST.xls]_SHOPLIST_xl_6598"/>
      <sheetName val="[SHOPLIST.xls]_SHOPLIST_xl_6599"/>
      <sheetName val="[SHOPLIST.xls]_SHOPLIST_xl_6600"/>
      <sheetName val="[SHOPLIST.xls]_SHOPLIST_xl_6601"/>
      <sheetName val="[SHOPLIST.xls]_SHOPLIST_xl_6602"/>
      <sheetName val="[SHOPLIST.xls]_SHOPLIST_xl_6603"/>
      <sheetName val="[SHOPLIST.xls]_SHOPLIST_xl_6604"/>
      <sheetName val="[SHOPLIST.xls]_SHOPLIST_xl_6605"/>
      <sheetName val="[SHOPLIST.xls]_SHOPLIST_xl_6606"/>
      <sheetName val="[SHOPLIST.xls]_SHOPLIST_xl_6607"/>
      <sheetName val="[SHOPLIST.xls]_SHOPLIST_xl_6608"/>
      <sheetName val="[SHOPLIST.xls]_SHOPLIST_xl_6609"/>
      <sheetName val="[SHOPLIST.xls]_SHOPLIST_xl_6610"/>
      <sheetName val="[SHOPLIST.xls]_SHOPLIST_xl_6611"/>
      <sheetName val="[SHOPLIST.xls]_SHOPLIST_xl_6612"/>
      <sheetName val="[SHOPLIST.xls]_SHOPLIST_xl_6613"/>
      <sheetName val="[SHOPLIST.xls]_SHOPLIST_xl_6614"/>
      <sheetName val="[SHOPLIST.xls]_SHOPLIST_xl_6615"/>
      <sheetName val="[SHOPLIST.xls]_SHOPLIST_xl_6616"/>
      <sheetName val="[SHOPLIST.xls]70_x005f_x0000___0_x_26"/>
      <sheetName val="[SHOPLIST.xls]_SHOPLIST_xl_6617"/>
      <sheetName val="[SHOPLIST.xls]_SHOPLIST_xl_6618"/>
      <sheetName val="[SHOPLIST.xls]_SHOPLIST_xl_6619"/>
      <sheetName val="[SHOPLIST.xls]_SHOPLIST_xl_6620"/>
      <sheetName val="[SHOPLIST.xls]_SHOPLIST_xl_6621"/>
      <sheetName val="[SHOPLIST.xls]_SHOPLIST_xl_6622"/>
      <sheetName val="[SHOPLIST.xls]_SHOPLIST_xl_6623"/>
      <sheetName val="[SHOPLIST.xls]_SHOPLIST_xl_6624"/>
      <sheetName val="[SHOPLIST.xls]_SHOPLIST_xl_6625"/>
      <sheetName val="[SHOPLIST.xls]_SHOPLIST_xl_6626"/>
      <sheetName val="[SHOPLIST.xls]_SHOPLIST_xl_6627"/>
      <sheetName val="[SHOPLIST.xls]_SHOPLIST_xl_6628"/>
      <sheetName val="[SHOPLIST.xls]_SHOPLIST_xl_6629"/>
      <sheetName val="[SHOPLIST.xls]_SHOPLIST_xl_6630"/>
      <sheetName val="[SHOPLIST.xls]_SHOPLIST_xl_6631"/>
      <sheetName val="[SHOPLIST.xls]_SHOPLIST_xl_6632"/>
      <sheetName val="[SHOPLIST.xls]_SHOPLIST_xl_6633"/>
      <sheetName val="[SHOPLIST.xls]_SHOPLIST_xl_6634"/>
      <sheetName val="[SHOPLIST.xls]_SHOPLIST_xl_6635"/>
      <sheetName val="[SHOPLIST.xls]_SHOPLIST_xl_6636"/>
      <sheetName val="[SHOPLIST.xls]_SHOPLIST_xl_6637"/>
      <sheetName val="[SHOPLIST.xls]_SHOPLIST_xl_6638"/>
      <sheetName val="[SHOPLIST.xls]_SHOPLIST_xl_6639"/>
      <sheetName val="[SHOPLIST.xls]_SHOPLIST_xl_6640"/>
      <sheetName val="[SHOPLIST.xls]_SHOPLIST_xl_6641"/>
      <sheetName val="[SHOPLIST.xls]_SHOPLIST_xl_6642"/>
      <sheetName val="[SHOPLIST.xls]_SHOPLIST_xl_6643"/>
      <sheetName val="[SHOPLIST.xls]_SHOPLIST_xl_6644"/>
      <sheetName val="[SHOPLIST.xls]_SHOPLIST_xl_6645"/>
      <sheetName val="[SHOPLIST.xls]_SHOPLIST_xl_6646"/>
      <sheetName val="[SHOPLIST.xls]_SHOPLIST_xl_6647"/>
      <sheetName val="[SHOPLIST.xls]_SHOPLIST_xl_6648"/>
      <sheetName val="[SHOPLIST.xls]_SHOPLIST_xl_6649"/>
      <sheetName val="[SHOPLIST.xls]_SHOPLIST_xl_6650"/>
      <sheetName val="[SHOPLIST.xls]_SHOPLIST_xl_6651"/>
      <sheetName val="[SHOPLIST.xls]_SHOPLIST_xl_6652"/>
      <sheetName val="[SHOPLIST.xls]_SHOPLIST_xl_6653"/>
      <sheetName val="[SHOPLIST.xls]_SHOPLIST_xl_6654"/>
      <sheetName val="[SHOPLIST.xls]_SHOPLIST_xl_6655"/>
      <sheetName val="[SHOPLIST.xls]_SHOPLIST_xl_6656"/>
      <sheetName val="[SHOPLIST.xls]_SHOPLIST_xl_6657"/>
      <sheetName val="[SHOPLIST.xls]_SHOPLIST_xl_6658"/>
      <sheetName val="[SHOPLIST.xls]_SHOPLIST_xl_6659"/>
      <sheetName val="[SHOPLIST.xls]_SHOPLIST_xl_6660"/>
      <sheetName val="[SHOPLIST.xls]_SHOPLIST_xl_6661"/>
      <sheetName val="[SHOPLIST.xls]_SHOPLIST_xl_6662"/>
      <sheetName val="[SHOPLIST.xls]_SHOPLIST_xl_6663"/>
      <sheetName val="[SHOPLIST.xls]_SHOPLIST_xl_6664"/>
      <sheetName val="[SHOPLIST.xls]_SHOPLIST_xl_6665"/>
      <sheetName val="[SHOPLIST.xls]_SHOPLIST_xl_6666"/>
      <sheetName val="[SHOPLIST.xls]_SHOPLIST_xl_6667"/>
      <sheetName val="[SHOPLIST.xls]_SHOPLIST_xl_6668"/>
      <sheetName val="[SHOPLIST.xls]_SHOPLIST_xl_6669"/>
      <sheetName val="[SHOPLIST.xls]_SHOPLIST_xl_6670"/>
      <sheetName val="[SHOPLIST.xls]_SHOPLIST_xl_6671"/>
      <sheetName val="[SHOPLIST.xls]_SHOPLIST_xl_6672"/>
      <sheetName val="[SHOPLIST.xls]_SHOPLIST_xl_6673"/>
      <sheetName val="[SHOPLIST.xls]_SHOPLIST_xl_6674"/>
      <sheetName val="[SHOPLIST.xls]_SHOPLIST_xl_6675"/>
      <sheetName val="[SHOPLIST.xls]_SHOPLIST_xl_6676"/>
      <sheetName val="[SHOPLIST.xls]_SHOPLIST_xl_6677"/>
      <sheetName val="[SHOPLIST.xls]_SHOPLIST_xl_6678"/>
      <sheetName val="[SHOPLIST.xls]_SHOPLIST_xl_6679"/>
      <sheetName val="[SHOPLIST.xls]_SHOPLIST_xl_6680"/>
      <sheetName val="[SHOPLIST.xls]_SHOPLIST_xl_6681"/>
      <sheetName val="[SHOPLIST.xls]_SHOPLIST_xl_6682"/>
      <sheetName val="[SHOPLIST.xls]_SHOPLIST_xl_6683"/>
      <sheetName val="[SHOPLIST.xls]_SHOPLIST_xl_6684"/>
      <sheetName val="[SHOPLIST.xls]_SHOPLIST_xl_6685"/>
      <sheetName val="[SHOPLIST.xls]_SHOPLIST_xl_6686"/>
      <sheetName val="[SHOPLIST.xls]_SHOPLIST_xl_6687"/>
      <sheetName val="[SHOPLIST.xls]_SHOPLIST_xl_6688"/>
      <sheetName val="[SHOPLIST.xls]_SHOPLIST_xl_6689"/>
      <sheetName val="[SHOPLIST.xls]_SHOPLIST_xl_6690"/>
      <sheetName val="[SHOPLIST.xls]_SHOPLIST_xl_6691"/>
      <sheetName val="[SHOPLIST.xls]_SHOPLIST_xl_6692"/>
      <sheetName val="[SHOPLIST.xls]_SHOPLIST_xl_6693"/>
      <sheetName val="[SHOPLIST.xls]_SHOPLIST_xl_6694"/>
      <sheetName val="[SHOPLIST.xls]_SHOPLIST_xl_6695"/>
      <sheetName val="[SHOPLIST.xls]_SHOPLIST_xl_6696"/>
      <sheetName val="[SHOPLIST.xls]_SHOPLIST_xl_6697"/>
      <sheetName val="[SHOPLIST.xls]_SHOPLIST_xl_6698"/>
      <sheetName val="[SHOPLIST.xls]_SHOPLIST_xl_6699"/>
      <sheetName val="[SHOPLIST.xls]_SHOPLIST_xl_6700"/>
      <sheetName val="[SHOPLIST.xls]_SHOPLIST_xl_6701"/>
      <sheetName val="[SHOPLIST.xls]_SHOPLIST_xl_6702"/>
      <sheetName val="[SHOPLIST.xls]_SHOPLIST_xl_6703"/>
      <sheetName val="[SHOPLIST.xls]_SHOPLIST_xl_6704"/>
      <sheetName val="[SHOPLIST.xls]_VW__VU________64"/>
      <sheetName val="[SHOPLIST.xls]_VW__VU________65"/>
      <sheetName val="[SHOPLIST.xls]_SHOPLIST_xl_6705"/>
      <sheetName val="[SHOPLIST.xls]_SHOPLIST_xl_6706"/>
      <sheetName val="[SHOPLIST.xls]70___0_s__i____84"/>
      <sheetName val="[SHOPLIST.xls]_SHOPLIST_xl_6707"/>
      <sheetName val="[SHOPLIST.xls]_SHOPLIST_xl_6708"/>
      <sheetName val="[SHOPLIST.xls]_SHOPLIST_xl_6709"/>
      <sheetName val="[SHOPLIST.xls]_VW__VU________66"/>
      <sheetName val="[SHOPLIST.xls]_VW__VU________67"/>
      <sheetName val="[SHOPLIST.xls]_SHOPLIST_xl_6710"/>
      <sheetName val="[SHOPLIST.xls]_SHOPLIST_xl_6711"/>
      <sheetName val="[SHOPLIST.xls]70___0_s__i____85"/>
      <sheetName val="[SHOPLIST.xls]_SHOPLIST_xl_6712"/>
      <sheetName val="[SHOPLIST.xls]_SHOPLIST_xl_6713"/>
      <sheetName val="[SHOPLIST.xls]_SHOPLIST_xl_6714"/>
      <sheetName val="[SHOPLIST.xls]_SHOPLIST_xl_6715"/>
      <sheetName val="[SHOPLIST.xls]_SHOPLIST_xl_6716"/>
      <sheetName val="[SHOPLIST.xls]_SHOPLIST_xl_6717"/>
      <sheetName val="[SHOPLIST.xls]_SHOPLIST_xl_6718"/>
      <sheetName val="[SHOPLIST.xls]_SHOPLIST_xl_6719"/>
      <sheetName val="[SHOPLIST.xls]_SHOPLIST_xl_6720"/>
      <sheetName val="[SHOPLIST.xls]_SHOPLIST_xl_6721"/>
      <sheetName val="[SHOPLIST.xls]_SHOPLIST_xl_6722"/>
      <sheetName val="[SHOPLIST.xls]_SHOPLIST_xl_6723"/>
      <sheetName val="[SHOPLIST.xls]_SHOPLIST_xl_6724"/>
      <sheetName val="[SHOPLIST.xls]_SHOPLIST_xl_6725"/>
      <sheetName val="[SHOPLIST.xls]_SHOPLIST_xl_6726"/>
      <sheetName val="[SHOPLIST.xls]_SHOPLIST_xl_6727"/>
      <sheetName val="[SHOPLIST.xls]_SHOPLIST_xl_6728"/>
      <sheetName val="[SHOPLIST.xls]_SHOPLIST_xl_6729"/>
      <sheetName val="[SHOPLIST.xls]_SHOPLIST_xl_6730"/>
      <sheetName val="[SHOPLIST.xls]_SHOPLIST_xl_6731"/>
      <sheetName val="[SHOPLIST.xls]_SHOPLIST_xl_6732"/>
      <sheetName val="[SHOPLIST.xls]_SHOPLIST_xl_6733"/>
      <sheetName val="[SHOPLIST.xls]_SHOPLIST_xl_6734"/>
      <sheetName val="[SHOPLIST.xls]_SHOPLIST_xl_6735"/>
      <sheetName val="[SHOPLIST.xls]_SHOPLIST_xl_6736"/>
      <sheetName val="[SHOPLIST.xls]_SHOPLIST_xl_6737"/>
      <sheetName val="[SHOPLIST.xls]_SHOPLIST_xl_6738"/>
      <sheetName val="[SHOPLIST.xls]_SHOPLIST_xl_6739"/>
      <sheetName val="[SHOPLIST.xls]_SHOPLIST_xl_6740"/>
      <sheetName val="[SHOPLIST.xls]_SHOPLIST_xl_6741"/>
      <sheetName val="[SHOPLIST.xls]_SHOPLIST_xl_6742"/>
      <sheetName val="[SHOPLIST.xls]_SHOPLIST_xl_6743"/>
      <sheetName val="[SHOPLIST.xls]_SHOPLIST_xl_6744"/>
      <sheetName val="[SHOPLIST.xls]_SHOPLIST_xl_6745"/>
      <sheetName val="[SHOPLIST.xls]_SHOPLIST_xl_6746"/>
      <sheetName val="[SHOPLIST.xls]_SHOPLIST_xl_6747"/>
      <sheetName val="[SHOPLIST.xls]_SHOPLIST_xl_6748"/>
      <sheetName val="[SHOPLIST.xls]_SHOPLIST_xl_6749"/>
      <sheetName val="[SHOPLIST.xls]_SHOPLIST_xl_6750"/>
      <sheetName val="[SHOPLIST.xls]_SHOPLIST_xl_6751"/>
      <sheetName val="[SHOPLIST.xls]_SHOPLIST_xl_6752"/>
      <sheetName val="[SHOPLIST.xls]_SHOPLIST_xl_6753"/>
      <sheetName val="[SHOPLIST.xls]_SHOPLIST_xl_6754"/>
      <sheetName val="[SHOPLIST.xls]_SHOPLIST_xl_6755"/>
      <sheetName val="[SHOPLIST.xls]_SHOPLIST_xl_6756"/>
      <sheetName val="[SHOPLIST.xls]_SHOPLIST_xl_6757"/>
      <sheetName val="[SHOPLIST.xls]_SHOPLIST_xl_6758"/>
      <sheetName val="[SHOPLIST.xls]_SHOPLIST_xl_6759"/>
      <sheetName val="[SHOPLIST.xls]_SHOPLIST_xl_6760"/>
      <sheetName val="[SHOPLIST.xls]_SHOPLIST_xl_6761"/>
      <sheetName val="[SHOPLIST.xls]_SHOPLIST_xl_6762"/>
      <sheetName val="[SHOPLIST.xls]_SHOPLIST_xl_6763"/>
      <sheetName val="[SHOPLIST.xls]_SHOPLIST_xl_6764"/>
      <sheetName val="[SHOPLIST.xls]_SHOPLIST_xl_6765"/>
      <sheetName val="[SHOPLIST.xls]_SHOPLIST_xl_6766"/>
      <sheetName val="[SHOPLIST.xls]_SHOPLIST_xl_6767"/>
      <sheetName val="[SHOPLIST.xls]_SHOPLIST_xl_6768"/>
      <sheetName val="[SHOPLIST.xls]_SHOPLIST_xl_6769"/>
      <sheetName val="[SHOPLIST.xls]_SHOPLIST_xl_6770"/>
      <sheetName val="[SHOPLIST.xls]_SHOPLIST_xl_6771"/>
      <sheetName val="[SHOPLIST.xls]_SHOPLIST_xl_6772"/>
      <sheetName val="[SHOPLIST.xls]_SHOPLIST_xl_6773"/>
      <sheetName val="[SHOPLIST.xls]_SHOPLIST_xl_6774"/>
      <sheetName val="[SHOPLIST.xls]_SHOPLIST_xl_6775"/>
      <sheetName val="[SHOPLIST.xls]_SHOPLIST_xl_6776"/>
      <sheetName val="[SHOPLIST.xls]_SHOPLIST_xl_6777"/>
      <sheetName val="[SHOPLIST.xls]_SHOPLIST_xl_6778"/>
      <sheetName val="[SHOPLIST.xls]_SHOPLIST_xl_6779"/>
      <sheetName val="[SHOPLIST.xls]_SHOPLIST_xl_6780"/>
      <sheetName val="[SHOPLIST.xls]_SHOPLIST_xl_6781"/>
      <sheetName val="[SHOPLIST.xls]_SHOPLIST_xl_6782"/>
      <sheetName val="[SHOPLIST.xls]_SHOPLIST_xl_6783"/>
      <sheetName val="[SHOPLIST.xls]_SHOPLIST_xl_6784"/>
      <sheetName val="[SHOPLIST.xls]_SHOPLIST_xl_6785"/>
      <sheetName val="[SHOPLIST.xls]_SHOPLIST_xl_6786"/>
      <sheetName val="[SHOPLIST.xls]_SHOPLIST_xl_6787"/>
      <sheetName val="[SHOPLIST.xls]_SHOPLIST_xl_6788"/>
      <sheetName val="[SHOPLIST.xls]_SHOPLIST_xl_6789"/>
      <sheetName val="[SHOPLIST.xls]_SHOPLIST_xl_6790"/>
      <sheetName val="[SHOPLIST.xls]_SHOPLIST_xl_6791"/>
      <sheetName val="[SHOPLIST.xls]_SHOPLIST_xl_6792"/>
      <sheetName val="[SHOPLIST.xls]_SHOPLIST_xl_6793"/>
      <sheetName val="[SHOPLIST.xls]_SHOPLIST_xl_6794"/>
      <sheetName val="[SHOPLIST.xls]_SHOPLIST_xl_6795"/>
      <sheetName val="[SHOPLIST.xls]_SHOPLIST_xl_6796"/>
      <sheetName val="[SHOPLIST.xls]_SHOPLIST_xl_6797"/>
      <sheetName val="[SHOPLIST.xls]_SHOPLIST_xl_6798"/>
      <sheetName val="[SHOPLIST.xls]_SHOPLIST_xl_6799"/>
      <sheetName val="[SHOPLIST.xls]_SHOPLIST_xl_6800"/>
      <sheetName val="[SHOPLIST.xls]_SHOPLIST_xl_6801"/>
      <sheetName val="[SHOPLIST.xls]_SHOPLIST_xl_6802"/>
      <sheetName val="[SHOPLIST.xls]_SHOPLIST_xl_6803"/>
      <sheetName val="[SHOPLIST.xls]_SHOPLIST_xl_6804"/>
      <sheetName val="[SHOPLIST.xls]_SHOPLIST_xl_6805"/>
      <sheetName val="[SHOPLIST.xls]_SHOPLIST_xl_6806"/>
      <sheetName val="[SHOPLIST.xls]_SHOPLIST_xl_6807"/>
      <sheetName val="[SHOPLIST.xls]_SHOPLIST_xl_6808"/>
      <sheetName val="[SHOPLIST.xls]_SHOPLIST_xl_6809"/>
      <sheetName val="[SHOPLIST.xls]_SHOPLIST_xl_6810"/>
      <sheetName val="[SHOPLIST.xls]_SHOPLIST_xl_6811"/>
      <sheetName val="[SHOPLIST.xls]_SHOPLIST_xl_6812"/>
      <sheetName val="[SHOPLIST.xls]_SHOPLIST_xl_6813"/>
      <sheetName val="[SHOPLIST.xls]_SHOPLIST_xl_6814"/>
      <sheetName val="[SHOPLIST.xls]_SHOPLIST_xl_6815"/>
      <sheetName val="[SHOPLIST.xls]_SHOPLIST_xl_6816"/>
      <sheetName val="[SHOPLIST.xls]_SHOPLIST_xl_6817"/>
      <sheetName val="[SHOPLIST.xls]_SHOPLIST_xl_6818"/>
      <sheetName val="[SHOPLIST.xls]_SHOPLIST_xl_6819"/>
      <sheetName val="[SHOPLIST.xls]_SHOPLIST_xl_6820"/>
      <sheetName val="[SHOPLIST.xls]_SHOPLIST_xl_6821"/>
      <sheetName val="[SHOPLIST.xls]_SHOPLIST_xl_6822"/>
      <sheetName val="[SHOPLIST.xls]_SHOPLIST_xl_6823"/>
      <sheetName val="[SHOPLIST.xls]_SHOPLIST_xl_6824"/>
      <sheetName val="[SHOPLIST.xls]_SHOPLIST_xl_6825"/>
      <sheetName val="[SHOPLIST.xls]_SHOPLIST_xl_6826"/>
      <sheetName val="[SHOPLIST.xls]_SHOPLIST_xl_6827"/>
      <sheetName val="[SHOPLIST.xls]_SHOPLIST_xl_6828"/>
      <sheetName val="[SHOPLIST.xls]_SHOPLIST_xl_6829"/>
      <sheetName val="[SHOPLIST.xls]_SHOPLIST_xl_6830"/>
      <sheetName val="[SHOPLIST.xls]_SHOPLIST_xl_6831"/>
      <sheetName val="[SHOPLIST.xls]_SHOPLIST_xl_6832"/>
      <sheetName val="[SHOPLIST.xls]_SHOPLIST_xl_6833"/>
      <sheetName val="[SHOPLIST.xls]_SHOPLIST_xl_6834"/>
      <sheetName val="[SHOPLIST.xls]_SHOPLIST_xl_6835"/>
      <sheetName val="[SHOPLIST.xls]_SHOPLIST_xl_6836"/>
      <sheetName val="[SHOPLIST.xls]_SHOPLIST_xl_6837"/>
      <sheetName val="[SHOPLIST.xls]_SHOPLIST_xl_6838"/>
      <sheetName val="[SHOPLIST.xls]_SHOPLIST_xl_6839"/>
      <sheetName val="[SHOPLIST.xls]_SHOPLIST_xl_6840"/>
      <sheetName val="[SHOPLIST.xls]_SHOPLIST_xl_6841"/>
      <sheetName val="[SHOPLIST.xls]70___0_s__i____86"/>
      <sheetName val="[SHOPLIST.xls]_SHOPLIST_xl_6842"/>
      <sheetName val="[SHOPLIST.xls]_SHOPLIST_xl_6843"/>
      <sheetName val="[SHOPLIST.xls]_SHOPLIST_xl_6844"/>
      <sheetName val="[SHOPLIST.xls]_VW__VU________68"/>
      <sheetName val="[SHOPLIST.xls]_SHOPLIST_xl_6845"/>
      <sheetName val="[SHOPLIST.xls]_SHOPLIST_xl_6846"/>
      <sheetName val="[SHOPLIST.xls]_SHOPLIST_xl_6847"/>
      <sheetName val="[SHOPLIST.xls]_SHOPLIST_xl_6848"/>
      <sheetName val="[SHOPLIST.xls]_SHOPLIST_xl_6849"/>
      <sheetName val="[SHOPLIST.xls]_SHOPLIST_xl_6850"/>
      <sheetName val="[SHOPLIST.xls]_SHOPLIST_xl_6851"/>
      <sheetName val="[SHOPLIST.xls]_SHOPLIST_xl_6852"/>
      <sheetName val="[SHOPLIST.xls]_SHOPLIST_xl_6853"/>
      <sheetName val="[SHOPLIST.xls]_SHOPLIST_xl_6854"/>
      <sheetName val="[SHOPLIST.xls]_SHOPLIST_xl_6855"/>
      <sheetName val="[SHOPLIST.xls]_SHOPLIST_xl_6856"/>
      <sheetName val="[SHOPLIST.xls]_SHOPLIST_xl_6857"/>
      <sheetName val="[SHOPLIST.xls]_SHOPLIST_xl_6858"/>
      <sheetName val="[SHOPLIST.xls]_SHOPLIST_xl_6859"/>
      <sheetName val="[SHOPLIST.xls]_SHOPLIST_xl_6860"/>
      <sheetName val="[SHOPLIST.xls]_SHOPLIST_xl_6861"/>
      <sheetName val="[SHOPLIST.xls]_SHOPLIST_xl_6862"/>
      <sheetName val="[SHOPLIST.xls]_SHOPLIST_xl_6863"/>
      <sheetName val="[SHOPLIST.xls]_SHOPLIST_xl_6864"/>
      <sheetName val="[SHOPLIST.xls]_SHOPLIST_xl_6865"/>
      <sheetName val="[SHOPLIST.xls]_SHOPLIST_xl_6866"/>
      <sheetName val="[SHOPLIST.xls]_SHOPLIST_xl_6867"/>
      <sheetName val="[SHOPLIST.xls]_SHOPLIST_xl_6868"/>
      <sheetName val="[SHOPLIST.xls]_SHOPLIST_xl_6869"/>
      <sheetName val="[SHOPLIST.xls]_SHOPLIST_xl_6870"/>
      <sheetName val="[SHOPLIST.xls]_SHOPLIST_xl_6871"/>
      <sheetName val="[SHOPLIST.xls]_SHOPLIST_xl_6872"/>
      <sheetName val="[SHOPLIST.xls]_SHOPLIST_xl_6873"/>
      <sheetName val="[SHOPLIST.xls]_SHOPLIST_xl_6874"/>
      <sheetName val="[SHOPLIST.xls]_SHOPLIST_xl_6875"/>
      <sheetName val="[SHOPLIST.xls]_SHOPLIST_xl_6876"/>
      <sheetName val="[SHOPLIST.xls]_SHOPLIST_xl_6877"/>
      <sheetName val="[SHOPLIST.xls]_SHOPLIST_xl_6878"/>
      <sheetName val="[SHOPLIST.xls]_SHOPLIST_xl_6879"/>
      <sheetName val="[SHOPLIST.xls]_SHOPLIST_xl_6880"/>
      <sheetName val="[SHOPLIST.xls]_SHOPLIST_xl_6881"/>
      <sheetName val="[SHOPLIST.xls]_SHOPLIST_xl_6882"/>
      <sheetName val="[SHOPLIST.xls]_SHOPLIST_xl_6883"/>
      <sheetName val="[SHOPLIST.xls]_SHOPLIST_xl_6884"/>
      <sheetName val="[SHOPLIST.xls]_SHOPLIST_xl_6885"/>
      <sheetName val="[SHOPLIST.xls]_SHOPLIST_xl_6886"/>
      <sheetName val="[SHOPLIST.xls]_SHOPLIST_xl_6887"/>
      <sheetName val="[SHOPLIST.xls]_SHOPLIST_xl_6888"/>
      <sheetName val="[SHOPLIST.xls]_SHOPLIST_xl_6889"/>
      <sheetName val="[SHOPLIST.xls]_SHOPLIST_xl_6890"/>
      <sheetName val="[SHOPLIST.xls]_SHOPLIST_xl_6891"/>
      <sheetName val="[SHOPLIST.xls]_SHOPLIST_xl_6892"/>
      <sheetName val="[SHOPLIST.xls]_SHOPLIST_xl_6893"/>
      <sheetName val="[SHOPLIST.xls]_SHOPLIST_xl_6894"/>
      <sheetName val="[SHOPLIST.xls]_SHOPLIST_xl_6895"/>
      <sheetName val="[SHOPLIST.xls]_SHOPLIST_xl_6896"/>
      <sheetName val="[SHOPLIST.xls]_SHOPLIST_xl_6897"/>
      <sheetName val="[SHOPLIST.xls]_SHOPLIST_xl_6898"/>
      <sheetName val="[SHOPLIST.xls]_SHOPLIST_xl_6899"/>
      <sheetName val="[SHOPLIST.xls]_SHOPLIST_xl_6900"/>
      <sheetName val="[SHOPLIST.xls]_SHOPLIST_xl_6901"/>
      <sheetName val="[SHOPLIST.xls]_SHOPLIST_xl_6902"/>
      <sheetName val="[SHOPLIST.xls]_SHOPLIST_xl_6903"/>
      <sheetName val="[SHOPLIST.xls]_SHOPLIST_xl_6904"/>
      <sheetName val="[SHOPLIST.xls]_SHOPLIST_xl_6905"/>
      <sheetName val="[SHOPLIST.xls]_SHOPLIST_xl_6906"/>
      <sheetName val="[SHOPLIST.xls]_SHOPLIST_xl_6907"/>
      <sheetName val="[SHOPLIST.xls]_SHOPLIST_xl_6908"/>
      <sheetName val="[SHOPLIST.xls]_SHOPLIST_xl_6909"/>
      <sheetName val="[SHOPLIST.xls]_SHOPLIST_xl_6910"/>
      <sheetName val="[SHOPLIST.xls]_SHOPLIST_xl_6911"/>
      <sheetName val="[SHOPLIST.xls]_SHOPLIST_xl_6912"/>
      <sheetName val="[SHOPLIST.xls]_SHOPLIST_xl_6913"/>
      <sheetName val="[SHOPLIST.xls]_SHOPLIST_xl_6914"/>
      <sheetName val="[SHOPLIST.xls]_SHOPLIST_xl_6915"/>
      <sheetName val="[SHOPLIST.xls]_SHOPLIST_xl_6916"/>
      <sheetName val="[SHOPLIST.xls]_SHOPLIST_xl_6917"/>
      <sheetName val="[SHOPLIST.xls]_SHOPLIST_xl_6918"/>
      <sheetName val="[SHOPLIST.xls]_SHOPLIST_xl_6919"/>
      <sheetName val="[SHOPLIST.xls]_SHOPLIST_xl_6920"/>
      <sheetName val="[SHOPLIST.xls]_SHOPLIST_xl_6921"/>
      <sheetName val="[SHOPLIST.xls]_SHOPLIST_xl_6922"/>
      <sheetName val="[SHOPLIST.xls]_SHOPLIST_xl_6923"/>
      <sheetName val="[SHOPLIST.xls]_SHOPLIST_xl_6924"/>
      <sheetName val="[SHOPLIST.xls]_SHOPLIST_xl_6925"/>
      <sheetName val="[SHOPLIST.xls]_SHOPLIST_xl_6926"/>
      <sheetName val="[SHOPLIST.xls]_SHOPLIST_xl_6927"/>
      <sheetName val="[SHOPLIST.xls]_SHOPLIST_xl_6928"/>
      <sheetName val="[SHOPLIST.xls]_SHOPLIST_xl_6929"/>
      <sheetName val="[SHOPLIST.xls]_SHOPLIST_xl_6930"/>
      <sheetName val="[SHOPLIST.xls]_SHOPLIST_xl_6931"/>
      <sheetName val="[SHOPLIST.xls]_SHOPLIST_xl_6932"/>
      <sheetName val="[SHOPLIST.xls]_SHOPLIST_xl_6933"/>
      <sheetName val="[SHOPLIST.xls]_SHOPLIST_xl_6934"/>
      <sheetName val="[SHOPLIST.xls]_SHOPLIST_xl_6935"/>
      <sheetName val="[SHOPLIST.xls]_SHOPLIST_xl_6936"/>
      <sheetName val="[SHOPLIST.xls]_SHOPLIST_xl_6937"/>
      <sheetName val="[SHOPLIST.xls]_SHOPLIST_xl_6938"/>
      <sheetName val="[SHOPLIST.xls]_SHOPLIST_xl_6939"/>
      <sheetName val="[SHOPLIST.xls]_SHOPLIST_xl_6940"/>
      <sheetName val="[SHOPLIST.xls]_SHOPLIST_xl_6941"/>
      <sheetName val="[SHOPLIST.xls]_SHOPLIST_xl_6942"/>
      <sheetName val="[SHOPLIST.xls]_SHOPLIST_xl_6943"/>
      <sheetName val="[SHOPLIST.xls]_SHOPLIST_xl_6944"/>
      <sheetName val="[SHOPLIST.xls]_SHOPLIST_xl_6945"/>
      <sheetName val="[SHOPLIST.xls]_SHOPLIST_xl_6946"/>
      <sheetName val="[SHOPLIST.xls]_SHOPLIST_xl_6947"/>
      <sheetName val="[SHOPLIST.xls]_SHOPLIST_xl_6948"/>
      <sheetName val="[SHOPLIST.xls]_SHOPLIST_xl_6949"/>
      <sheetName val="[SHOPLIST.xls]_SHOPLIST_xl_6950"/>
      <sheetName val="[SHOPLIST.xls]_SHOPLIST_xl_6951"/>
      <sheetName val="[SHOPLIST.xls]_SHOPLIST_xl_6952"/>
      <sheetName val="[SHOPLIST.xls]_SHOPLIST_xl_6953"/>
      <sheetName val="[SHOPLIST.xls]_SHOPLIST_xl_6954"/>
      <sheetName val="[SHOPLIST.xls]_SHOPLIST_xl_6955"/>
      <sheetName val="[SHOPLIST.xls]_SHOPLIST_xl_6956"/>
      <sheetName val="[SHOPLIST.xls]_SHOPLIST_xl_6957"/>
      <sheetName val="[SHOPLIST.xls]_SHOPLIST_xl_6958"/>
      <sheetName val="[SHOPLIST.xls]_SHOPLIST_xl_6959"/>
      <sheetName val="[SHOPLIST.xls]_SHOPLIST_xl_6960"/>
      <sheetName val="[SHOPLIST.xls]_SHOPLIST_xl_6961"/>
      <sheetName val="[SHOPLIST.xls]_SHOPLIST_xl_6962"/>
      <sheetName val="[SHOPLIST.xls]_SHOPLIST_xl_6963"/>
      <sheetName val="[SHOPLIST.xls]_SHOPLIST_xl_6964"/>
      <sheetName val="[SHOPLIST.xls]_SHOPLIST_xl_6965"/>
      <sheetName val="[SHOPLIST.xls]_SHOPLIST_xl_6966"/>
      <sheetName val="[SHOPLIST.xls]_SHOPLIST_xl_6967"/>
      <sheetName val="[SHOPLIST.xls]_SHOPLIST_xl_6968"/>
      <sheetName val="[SHOPLIST.xls]_SHOPLIST_xl_6969"/>
      <sheetName val="[SHOPLIST.xls]_SHOPLIST_xl_6970"/>
      <sheetName val="[SHOPLIST.xls]_SHOPLIST_xl_6971"/>
      <sheetName val="[SHOPLIST.xls]_SHOPLIST_xl_6972"/>
      <sheetName val="[SHOPLIST.xls]_SHOPLIST_xl_6973"/>
      <sheetName val="[SHOPLIST.xls]_SHOPLIST_xl_6974"/>
      <sheetName val="[SHOPLIST.xls]_SHOPLIST_xl_6975"/>
      <sheetName val="[SHOPLIST.xls]_SHOPLIST_xl_6976"/>
      <sheetName val="[SHOPLIST.xls]_SHOPLIST_xl_6977"/>
      <sheetName val="[SHOPLIST.xls]_SHOPLIST_xl_6978"/>
      <sheetName val="[SHOPLIST.xls]_SHOPLIST_xl_6979"/>
      <sheetName val="[SHOPLIST.xls]_SHOPLIST_xl_6980"/>
      <sheetName val="[SHOPLIST.xls]_SHOPLIST_xl_6981"/>
      <sheetName val="[SHOPLIST.xls]_SHOPLIST_xl_6982"/>
      <sheetName val="[SHOPLIST.xls]70___0_s__i____87"/>
      <sheetName val="[SHOPLIST.xls]_SHOPLIST_xl_6983"/>
      <sheetName val="[SHOPLIST.xls]70__0_x0_2"/>
      <sheetName val="[SHOPLIST.xls]70__0_x0_3"/>
      <sheetName val="[SHOPLIST.xls]70__0_x0_4"/>
      <sheetName val="[SHOPLIST.xls]70__0_x0_5"/>
      <sheetName val="[SHOPLIST_xls]70__0_x0_2"/>
      <sheetName val="[SHOPLIST.xls]70__0_x0_6"/>
      <sheetName val="[SHOPLIST.xls]70__0_x0_7"/>
      <sheetName val="[SHOPLIST.xls]70__0_x0_8"/>
      <sheetName val="[SHOPLIST.xls]70__0_x0_9"/>
      <sheetName val="70,/0_x000"/>
      <sheetName val="[SHOPLIST.xls]_SHOPLIST_xl_6984"/>
      <sheetName val="[SHOPLIST.xls]_SHOPLIST_xl_6985"/>
      <sheetName val="[SHOPLIST.xls]_SHOPLIST_xl_6986"/>
      <sheetName val="[SHOPLIST.xls]_SHOPLIST_xl_6987"/>
      <sheetName val="[SHOPLIST.xls]_SHOPLIST_xl_6988"/>
      <sheetName val="[SHOPLIST.xls]_SHOPLIST_xl_6989"/>
      <sheetName val="[SHOPLIST.xls]_SHOPLIST_xl_6990"/>
      <sheetName val="[SHOPLIST.xls]_SHOPLIST_xl_6991"/>
      <sheetName val="[SHOPLIST.xls]_SHOPLIST_xl_6992"/>
      <sheetName val="[SHOPLIST.xls]_SHOPLIST_xl_6993"/>
      <sheetName val="[SHOPLIST.xls]_SHOPLIST_xl_6994"/>
      <sheetName val="[SHOPLIST.xls]_SHOPLIST_xl_6995"/>
      <sheetName val="[SHOPLIST.xls]_SHOPLIST_xl_6996"/>
      <sheetName val="[SHOPLIST.xls]_SHOPLIST_xl_6997"/>
      <sheetName val="[SHOPLIST.xls]_SHOPLIST_xl_6998"/>
      <sheetName val="[SHOPLIST.xls]_SHOPLIST_xl_6999"/>
      <sheetName val="[SHOPLIST.xls]_SHOPLIST_xl_7000"/>
      <sheetName val="[SHOPLIST.xls]_SHOPLIST_xl_7001"/>
      <sheetName val="[SHOPLIST.xls]_SHOPLIST_xl_7002"/>
      <sheetName val="[SHOPLIST.xls]_SHOPLIST_xl_7003"/>
      <sheetName val="[SHOPLIST.xls]_SHOPLIST_xl_7004"/>
      <sheetName val="[SHOPLIST.xls]_SHOPLIST_xl_7005"/>
      <sheetName val="[SHOPLIST.xls]_SHOPLIST_xl_7006"/>
      <sheetName val="[SHOPLIST.xls]_SHOPLIST_xl_7007"/>
      <sheetName val="[SHOPLIST.xls]_SHOPLIST_xl_7008"/>
      <sheetName val="[SHOPLIST.xls]_SHOPLIST_xl_7009"/>
      <sheetName val="[SHOPLIST.xls]_SHOPLIST_xl_7010"/>
      <sheetName val="[SHOPLIST.xls]_SHOPLIST_xl_7011"/>
      <sheetName val="[SHOPLIST.xls]_SHOPLIST_xl_7012"/>
      <sheetName val="[SHOPLIST.xls]_SHOPLIST_xl_7013"/>
      <sheetName val="[SHOPLIST.xls]_SHOPLIST_xl_7014"/>
      <sheetName val="[SHOPLIST.xls]_SHOPLIST_xl_7015"/>
      <sheetName val="[SHOPLIST.xls]_SHOPLIST_xl_7016"/>
      <sheetName val="[SHOPLIST.xls]_SHOPLIST_xl_7017"/>
      <sheetName val="[SHOPLIST.xls]_SHOPLIST_xl_7018"/>
      <sheetName val="[SHOPLIST.xls]_SHOPLIST_xl_7019"/>
      <sheetName val="[SHOPLIST.xls]_SHOPLIST_xl_7020"/>
      <sheetName val="[SHOPLIST.xls]_SHOPLIST_xl_7021"/>
      <sheetName val="[SHOPLIST.xls]_SHOPLIST_xl_7022"/>
      <sheetName val="[SHOPLIST.xls]_SHOPLIST_xl_7023"/>
      <sheetName val="[SHOPLIST.xls]_SHOPLIST_xl_7024"/>
      <sheetName val="[SHOPLIST.xls]_SHOPLIST_xl_7025"/>
      <sheetName val="[SHOPLIST.xls]_SHOPLIST_xl_7026"/>
      <sheetName val="[SHOPLIST.xls]_SHOPLIST_xl_7027"/>
      <sheetName val="[SHOPLIST.xls]_SHOPLIST_xl_7028"/>
      <sheetName val="[SHOPLIST.xls]_SHOPLIST_xl_7029"/>
      <sheetName val="[SHOPLIST.xls]_SHOPLIST_xl_7030"/>
      <sheetName val="[SHOPLIST.xls]_SHOPLIST_xl_7031"/>
      <sheetName val="[SHOPLIST.xls]_SHOPLIST_xl_7032"/>
      <sheetName val="[SHOPLIST.xls]_SHOPLIST_xl_7033"/>
      <sheetName val="[SHOPLIST.xls]_SHOPLIST_xl_7034"/>
      <sheetName val="[SHOPLIST.xls]_SHOPLIST_xl_7035"/>
      <sheetName val="[SHOPLIST.xls]_SHOPLIST_xl_7036"/>
      <sheetName val="[SHOPLIST.xls]_SHOPLIST_xl_7037"/>
      <sheetName val="[SHOPLIST.xls]_SHOPLIST_xl_7038"/>
      <sheetName val="[SHOPLIST.xls]_SHOPLIST_xl_7039"/>
      <sheetName val="[SHOPLIST.xls]_SHOPLIST_xl_7040"/>
      <sheetName val="[SHOPLIST.xls]_SHOPLIST_xl_7041"/>
      <sheetName val="[SHOPLIST.xls]_SHOPLIST_xl_7042"/>
      <sheetName val="[SHOPLIST.xls]_SHOPLIST_xl_7043"/>
      <sheetName val="[SHOPLIST.xls]_SHOPLIST_xl_7044"/>
      <sheetName val="[SHOPLIST.xls]_SHOPLIST_xl_7045"/>
      <sheetName val="[SHOPLIST.xls]_SHOPLIST_xl_7046"/>
      <sheetName val="[SHOPLIST.xls]_SHOPLIST_xl_7047"/>
      <sheetName val="[SHOPLIST.xls]_SHOPLIST_xl_7048"/>
      <sheetName val="[SHOPLIST.xls]_SHOPLIST_xl_7049"/>
      <sheetName val="[SHOPLIST.xls]_SHOPLIST_xl_7050"/>
      <sheetName val="[SHOPLIST.xls]_SHOPLIST_xl_7051"/>
      <sheetName val="[SHOPLIST.xls]_SHOPLIST_xl_7052"/>
      <sheetName val="[SHOPLIST.xls]_SHOPLIST_xl_7053"/>
      <sheetName val="[SHOPLIST.xls]_SHOPLIST_xl_7054"/>
      <sheetName val="[SHOPLIST.xls]_SHOPLIST_xl_7055"/>
      <sheetName val="[SHOPLIST.xls]_SHOPLIST_xl_7056"/>
      <sheetName val="[SHOPLIST.xls]_SHOPLIST_xl_7057"/>
      <sheetName val="[SHOPLIST.xls]_SHOPLIST_xl_7058"/>
      <sheetName val="[SHOPLIST.xls]_SHOPLIST_xl_7059"/>
      <sheetName val="[SHOPLIST.xls]_SHOPLIST_xl_7060"/>
      <sheetName val="[SHOPLIST.xls]_SHOPLIST_xl_7061"/>
      <sheetName val="[SHOPLIST.xls]_SHOPLIST_xl_7062"/>
      <sheetName val="[SHOPLIST.xls]_SHOPLIST_xl_7063"/>
      <sheetName val="[SHOPLIST.xls]_SHOPLIST_xl_7064"/>
      <sheetName val="[SHOPLIST.xls]_SHOPLIST_xl_7065"/>
      <sheetName val="[SHOPLIST.xls]_SHOPLIST_xl_7066"/>
      <sheetName val="[SHOPLIST.xls]_SHOPLIST_xl_7067"/>
      <sheetName val="[SHOPLIST.xls]_SHOPLIST_xl_7068"/>
      <sheetName val="[SHOPLIST.xls]_SHOPLIST_xl_7069"/>
      <sheetName val="[SHOPLIST.xls]_SHOPLIST_xl_7070"/>
      <sheetName val="[SHOPLIST.xls]_SHOPLIST_xl_7071"/>
      <sheetName val="[SHOPLIST.xls]_SHOPLIST_xl_7072"/>
      <sheetName val="[SHOPLIST.xls]_SHOPLIST_xl_7073"/>
      <sheetName val="[SHOPLIST.xls]_SHOPLIST_xl_7074"/>
      <sheetName val="[SHOPLIST.xls]_SHOPLIST_xl_7075"/>
      <sheetName val="[SHOPLIST.xls]_SHOPLIST_xl_7076"/>
      <sheetName val="[SHOPLIST.xls]_SHOPLIST_xl_7077"/>
      <sheetName val="[SHOPLIST.xls]_SHOPLIST_xl_7078"/>
      <sheetName val="[SHOPLIST.xls]_SHOPLIST_xl_7079"/>
      <sheetName val="[SHOPLIST.xls]_SHOPLIST_xl_7080"/>
      <sheetName val="[SHOPLIST.xls]_SHOPLIST_xl_7081"/>
      <sheetName val="[SHOPLIST.xls]_SHOPLIST_xl_7082"/>
      <sheetName val="[SHOPLIST.xls]_SHOPLIST_xl_7083"/>
      <sheetName val="[SHOPLIST.xls]_SHOPLIST_xl_7084"/>
      <sheetName val="[SHOPLIST.xls]_SHOPLIST_xl_7085"/>
      <sheetName val="[SHOPLIST.xls]_SHOPLIST_xl_7086"/>
      <sheetName val="[SHOPLIST.xls]_SHOPLIST_xl_7087"/>
      <sheetName val="[SHOPLIST.xls]_SHOPLIST_xl_7088"/>
      <sheetName val="[SHOPLIST.xls]_SHOPLIST_xl_7089"/>
      <sheetName val="[SHOPLIST.xls]_SHOPLIST_xl_7090"/>
      <sheetName val="[SHOPLIST.xls]_SHOPLIST_xl_7091"/>
      <sheetName val="[SHOPLIST.xls]_SHOPLIST_xl_7092"/>
      <sheetName val="[SHOPLIST.xls]_SHOPLIST_xl_7093"/>
      <sheetName val="[SHOPLIST.xls]_SHOPLIST_xl_7094"/>
      <sheetName val="[SHOPLIST.xls]_SHOPLIST_xl_7095"/>
      <sheetName val="[SHOPLIST.xls]_SHOPLIST_xl_7096"/>
      <sheetName val="[SHOPLIST.xls]_SHOPLIST_xl_7097"/>
      <sheetName val="[SHOPLIST.xls]_SHOPLIST_xl_7098"/>
      <sheetName val="[SHOPLIST.xls]_SHOPLIST_xl_7099"/>
      <sheetName val="[SHOPLIST.xls]_SHOPLIST_xl_7100"/>
      <sheetName val="[SHOPLIST.xls]_SHOPLIST_xl_7101"/>
      <sheetName val="[SHOPLIST.xls]_SHOPLIST_xl_7102"/>
      <sheetName val="[SHOPLIST.xls]_SHOPLIST_xl_7103"/>
      <sheetName val="[SHOPLIST.xls]_SHOPLIST_xl_7104"/>
      <sheetName val="[SHOPLIST.xls]_SHOPLIST_xl_7105"/>
      <sheetName val="[SHOPLIST.xls]_SHOPLIST_xl_7106"/>
      <sheetName val="[SHOPLIST.xls]_SHOPLIST_xl_7107"/>
      <sheetName val="[SHOPLIST.xls]_SHOPLIST_xl_7108"/>
      <sheetName val="[SHOPLIST.xls]_SHOPLIST_xl_7109"/>
      <sheetName val="[SHOPLIST.xls]_SHOPLIST_xl_7110"/>
      <sheetName val="[SHOPLIST.xls]_SHOPLIST_xl_7111"/>
      <sheetName val="[SHOPLIST.xls]_SHOPLIST_xl_7112"/>
      <sheetName val="[SHOPLIST.xls]_SHOPLIST_xl_7113"/>
      <sheetName val="[SHOPLIST.xls]_SHOPLIST_xl_7114"/>
      <sheetName val="[SHOPLIST.xls]_SHOPLIST_xl_7115"/>
      <sheetName val="[SHOPLIST.xls]_SHOPLIST_xl_7116"/>
      <sheetName val="[SHOPLIST.xls]_SHOPLIST_xl_7117"/>
      <sheetName val="[SHOPLIST.xls]_SHOPLIST_xl_7118"/>
      <sheetName val="[SHOPLIST.xls]_SHOPLIST_xl_7119"/>
      <sheetName val="[SHOPLIST.xls]_SHOPLIST_xl_7120"/>
      <sheetName val="[SHOPLIST.xls]_SHOPLIST_xl_7121"/>
      <sheetName val="[SHOPLIST.xls]_SHOPLIST_xl_7122"/>
      <sheetName val="[SHOPLIST.xls]_SHOPLIST_xl_7123"/>
      <sheetName val="[SHOPLIST.xls]_SHOPLIST_xl_7124"/>
      <sheetName val="[SHOPLIST.xls]_SHOPLIST_xl_7125"/>
      <sheetName val="[SHOPLIST.xls]_SHOPLIST_xl_7126"/>
      <sheetName val="[SHOPLIST.xls]_SHOPLIST_xl_7127"/>
      <sheetName val="[SHOPLIST.xls]_SHOPLIST_xl_7128"/>
      <sheetName val="[SHOPLIST.xls]_SHOPLIST_xl_7129"/>
      <sheetName val="[SHOPLIST.xls]_SHOPLIST_xl_7130"/>
      <sheetName val="[SHOPLIST.xls]_SHOPLIST_xl_7131"/>
      <sheetName val="[SHOPLIST.xls]_SHOPLIST_xl_7132"/>
      <sheetName val="[SHOPLIST.xls]_SHOPLIST_xl_7133"/>
      <sheetName val="[SHOPLIST.xls]_SHOPLIST_xl_7134"/>
      <sheetName val="[SHOPLIST.xls]_SHOPLIST_xl_7135"/>
      <sheetName val="[SHOPLIST.xls]_SHOPLIST_xl_7136"/>
      <sheetName val="[SHOPLIST.xls]_SHOPLIST_xl_7137"/>
      <sheetName val="[SHOPLIST.xls]_SHOPLIST_xl_7138"/>
      <sheetName val="[SHOPLIST.xls]_SHOPLIST_xl_7139"/>
      <sheetName val="[SHOPLIST.xls]_SHOPLIST_xl_7140"/>
      <sheetName val="[SHOPLIST.xls]_SHOPLIST_xl_7141"/>
      <sheetName val="[SHOPLIST.xls]_SHOPLIST_xl_7142"/>
      <sheetName val="[SHOPLIST.xls]_SHOPLIST_xl_7143"/>
      <sheetName val="[SHOPLIST.xls]_SHOPLIST_xl_7144"/>
      <sheetName val="[SHOPLIST.xls]_SHOPLIST_xl_7145"/>
      <sheetName val="[SHOPLIST.xls]_SHOPLIST_xl_7146"/>
      <sheetName val="[SHOPLIST.xls]_SHOPLIST_xl_7147"/>
      <sheetName val="[SHOPLIST.xls]_SHOPLIST_xl_7148"/>
      <sheetName val="[SHOPLIST.xls]_SHOPLIST_xl_7149"/>
      <sheetName val="[SHOPLIST.xls]_SHOPLIST_xl_7150"/>
      <sheetName val="[SHOPLIST.xls]_SHOPLIST_xl_7151"/>
      <sheetName val="[SHOPLIST.xls]_SHOPLIST_xl_7152"/>
      <sheetName val="[SHOPLIST.xls]_SHOPLIST_xl_7153"/>
      <sheetName val="[SHOPLIST.xls]_SHOPLIST_xl_7154"/>
      <sheetName val="[SHOPLIST.xls]_SHOPLIST_xl_7155"/>
      <sheetName val="[SHOPLIST.xls]_SHOPLIST_xl_7156"/>
      <sheetName val="[SHOPLIST.xls]_SHOPLIST_xl_7157"/>
      <sheetName val="[SHOPLIST.xls]_SHOPLIST_xl_7158"/>
      <sheetName val="[SHOPLIST.xls]_SHOPLIST_xl_7159"/>
      <sheetName val="[SHOPLIST.xls]_SHOPLIST_xl_7160"/>
      <sheetName val="[SHOPLIST.xls]_SHOPLIST_xl_7161"/>
      <sheetName val="[SHOPLIST.xls]_SHOPLIST_xl_7162"/>
      <sheetName val="[SHOPLIST.xls]_SHOPLIST_xl_7163"/>
      <sheetName val="[SHOPLIST.xls]_SHOPLIST_xl_7164"/>
      <sheetName val="[SHOPLIST.xls]_SHOPLIST_xl_7165"/>
      <sheetName val="[SHOPLIST.xls]_SHOPLIST_xl_7166"/>
      <sheetName val="[SHOPLIST.xls]_SHOPLIST_xl_7167"/>
      <sheetName val="[SHOPLIST.xls]_SHOPLIST_xl_7168"/>
      <sheetName val="[SHOPLIST.xls]_SHOPLIST_xl_7169"/>
      <sheetName val="[SHOPLIST.xls]_SHOPLIST_xl_7170"/>
      <sheetName val="[SHOPLIST.xls]_SHOPLIST_xl_7171"/>
      <sheetName val="[SHOPLIST.xls]_SHOPLIST_xl_7172"/>
      <sheetName val="[SHOPLIST.xls]_SHOPLIST_xl_7173"/>
      <sheetName val="[SHOPLIST.xls]_SHOPLIST_xl_7174"/>
      <sheetName val="[SHOPLIST.xls]_SHOPLIST_xl_7175"/>
      <sheetName val="[SHOPLIST.xls]_SHOPLIST_xl_7176"/>
      <sheetName val="[SHOPLIST.xls]_SHOPLIST_xl_7177"/>
      <sheetName val="[SHOPLIST.xls]_SHOPLIST_xl_7178"/>
      <sheetName val="[SHOPLIST.xls]_SHOPLIST_xl_7179"/>
      <sheetName val="[SHOPLIST.xls]_SHOPLIST_xl_7180"/>
      <sheetName val="[SHOPLIST.xls]_SHOPLIST_xl_7181"/>
      <sheetName val="[SHOPLIST.xls]_SHOPLIST_xl_7182"/>
      <sheetName val="[SHOPLIST.xls]_SHOPLIST_xl_7183"/>
      <sheetName val="[SHOPLIST.xls]_SHOPLIST_xl_7184"/>
      <sheetName val="[SHOPLIST.xls]_SHOPLIST_xl_7185"/>
      <sheetName val="[SHOPLIST.xls]_SHOPLIST_xl_7186"/>
      <sheetName val="[SHOPLIST.xls]_SHOPLIST_xl_7187"/>
      <sheetName val="[SHOPLIST.xls]_SHOPLIST_xl_7188"/>
      <sheetName val="[SHOPLIST.xls]_SHOPLIST_xl_7189"/>
      <sheetName val="[SHOPLIST.xls]_SHOPLIST_xl_7190"/>
      <sheetName val="[SHOPLIST.xls]_SHOPLIST_xl_7191"/>
      <sheetName val="[SHOPLIST.xls]_SHOPLIST_xl_7192"/>
      <sheetName val="[SHOPLIST.xls]_SHOPLIST_xl_7193"/>
      <sheetName val="[SHOPLIST.xls]_SHOPLIST_xl_7194"/>
      <sheetName val="[SHOPLIST.xls]_SHOPLIST_xl_7195"/>
      <sheetName val="[SHOPLIST.xls]_SHOPLIST_xl_7196"/>
      <sheetName val="[SHOPLIST.xls]_SHOPLIST_xl_7197"/>
      <sheetName val="[SHOPLIST.xls]_SHOPLIST_xl_7198"/>
      <sheetName val="[SHOPLIST.xls]_SHOPLIST_xl_7199"/>
      <sheetName val="[SHOPLIST.xls]_SHOPLIST_xl_7200"/>
      <sheetName val="[SHOPLIST.xls]_SHOPLIST_xl_7201"/>
      <sheetName val="[SHOPLIST.xls]_SHOPLIST_xl_7202"/>
      <sheetName val="[SHOPLIST.xls]_SHOPLIST_xl_7203"/>
      <sheetName val="[SHOPLIST.xls]_SHOPLIST_xl_7204"/>
      <sheetName val="[SHOPLIST.xls]_SHOPLIST_xl_7205"/>
      <sheetName val="[SHOPLIST.xls]_SHOPLIST_xl_7206"/>
      <sheetName val="[SHOPLIST.xls]_SHOPLIST_xl_7207"/>
      <sheetName val="[SHOPLIST.xls]_SHOPLIST_xl_7208"/>
      <sheetName val="[SHOPLIST.xls]_SHOPLIST_xl_7209"/>
      <sheetName val="[SHOPLIST.xls]_SHOPLIST_xl_7210"/>
      <sheetName val="[SHOPLIST.xls]_SHOPLIST_xl_7211"/>
      <sheetName val="[SHOPLIST.xls]_SHOPLIST_xl_7212"/>
      <sheetName val="[SHOPLIST.xls]_SHOPLIST_xl_7213"/>
      <sheetName val="[SHOPLIST.xls]_SHOPLIST_xl_7214"/>
      <sheetName val="[SHOPLIST.xls]_SHOPLIST_xl_7215"/>
      <sheetName val="[SHOPLIST.xls]_SHOPLIST_xl_7216"/>
      <sheetName val="[SHOPLIST.xls]_SHOPLIST_xl_7217"/>
      <sheetName val="[SHOPLIST.xls]_SHOPLIST_xl_7218"/>
      <sheetName val="[SHOPLIST.xls]_SHOPLIST_xl_7219"/>
      <sheetName val="[SHOPLIST.xls]_SHOPLIST_xl_7220"/>
      <sheetName val="[SHOPLIST.xls]_SHOPLIST_xl_7221"/>
      <sheetName val="[SHOPLIST.xls]_SHOPLIST_xl_7222"/>
      <sheetName val="[SHOPLIST.xls]_SHOPLIST_xl_7223"/>
      <sheetName val="[SHOPLIST.xls]_SHOPLIST_xl_7224"/>
      <sheetName val="[SHOPLIST.xls]_SHOPLIST_xl_7225"/>
      <sheetName val="[SHOPLIST.xls]_SHOPLIST_xl_7226"/>
      <sheetName val="[SHOPLIST.xls]_SHOPLIST_xl_7227"/>
      <sheetName val="[SHOPLIST.xls]_SHOPLIST_xl_7228"/>
      <sheetName val="[SHOPLIST.xls]_SHOPLIST_xl_7229"/>
      <sheetName val="[SHOPLIST.xls]_SHOPLIST_xl_7230"/>
      <sheetName val="[SHOPLIST.xls]_SHOPLIST_xl_7231"/>
      <sheetName val="[SHOPLIST.xls]_SHOPLIST_xl_7232"/>
      <sheetName val="[SHOPLIST.xls]_SHOPLIST_xl_7233"/>
      <sheetName val="[SHOPLIST.xls]_SHOPLIST_xl_7234"/>
      <sheetName val="[SHOPLIST.xls]_SHOPLIST_xl_7235"/>
      <sheetName val="[SHOPLIST.xls]_SHOPLIST_xl_7236"/>
      <sheetName val="[SHOPLIST.xls]_SHOPLIST_xl_7237"/>
      <sheetName val="[SHOPLIST.xls]_SHOPLIST_xl_7238"/>
      <sheetName val="[SHOPLIST.xls]_SHOPLIST_xl_7239"/>
      <sheetName val="[SHOPLIST.xls]_SHOPLIST_xl_7240"/>
      <sheetName val="[SHOPLIST.xls]_SHOPLIST_xl_7241"/>
      <sheetName val="[SHOPLIST.xls]_SHOPLIST_xl_7242"/>
      <sheetName val="[SHOPLIST.xls]_SHOPLIST_xl_7243"/>
      <sheetName val="[SHOPLIST.xls]_SHOPLIST_xl_7244"/>
      <sheetName val="[SHOPLIST.xls]_SHOPLIST_xl_7245"/>
      <sheetName val="[SHOPLIST.xls]_SHOPLIST_xl_7246"/>
      <sheetName val="[SHOPLIST.xls]_SHOPLIST_xl_7247"/>
      <sheetName val="[SHOPLIST.xls]_SHOPLIST_xl_7248"/>
      <sheetName val="[SHOPLIST.xls]_SHOPLIST_xl_7249"/>
      <sheetName val="[SHOPLIST.xls]_SHOPLIST_xl_7250"/>
      <sheetName val="[SHOPLIST.xls]_SHOPLIST_xl_7251"/>
      <sheetName val="[SHOPLIST.xls]_SHOPLIST_xl_7252"/>
      <sheetName val="[SHOPLIST.xls]_SHOPLIST_xl_7253"/>
      <sheetName val="[SHOPLIST.xls]_SHOPLIST_xl_7254"/>
      <sheetName val="[SHOPLIST.xls]_SHOPLIST_xl_7255"/>
      <sheetName val="[SHOPLIST.xls]_VW__VU________69"/>
      <sheetName val="[SHOPLIST.xls]_VW__VU________70"/>
      <sheetName val="[SHOPLIST.xls]70_x005f_x0000___0_x_27"/>
      <sheetName val="[SHOPLIST.xls]70___0_s__i____88"/>
      <sheetName val="[SHOPLIST.xls]70___0_s__i____89"/>
      <sheetName val="[SHOPLIST.xls]_SHOPLIST_xl_7256"/>
      <sheetName val="[SHOPLIST.xls]_SHOPLIST_xl_7257"/>
      <sheetName val="[SHOPLIST.xls]_SHOPLIST_xl_7258"/>
      <sheetName val="[SHOPLIST.xls]_SHOPLIST_xl_7259"/>
      <sheetName val="[SHOPLIST.xls]_SHOPLIST_xl_7260"/>
      <sheetName val="[SHOPLIST.xls]_SHOPLIST_xl_7261"/>
      <sheetName val="[SHOPLIST.xls]_SHOPLIST_xl_7262"/>
      <sheetName val="[SHOPLIST.xls]_SHOPLIST_xl_7263"/>
      <sheetName val="[SHOPLIST.xls]_SHOPLIST_xl_7264"/>
      <sheetName val="[SHOPLIST.xls]_SHOPLIST_xl_7265"/>
      <sheetName val="[SHOPLIST.xls]_SHOPLIST_xl_7266"/>
      <sheetName val="[SHOPLIST.xls]_SHOPLIST_xl_7267"/>
      <sheetName val="[SHOPLIST.xls]_SHOPLIST_xl_7268"/>
      <sheetName val="[SHOPLIST.xls]_SHOPLIST_xl_7269"/>
      <sheetName val="[SHOPLIST.xls]_SHOPLIST_xl_7270"/>
      <sheetName val="[SHOPLIST.xls]_SHOPLIST_xl_7271"/>
      <sheetName val="[SHOPLIST.xls]_SHOPLIST_xl_7272"/>
      <sheetName val="[SHOPLIST.xls]_SHOPLIST_xl_7273"/>
      <sheetName val="[SHOPLIST.xls]_SHOPLIST_xl_7274"/>
      <sheetName val="[SHOPLIST.xls]_SHOPLIST_xl_7275"/>
      <sheetName val="[SHOPLIST.xls]_SHOPLIST_xl_7276"/>
      <sheetName val="[SHOPLIST.xls]_SHOPLIST_xl_7277"/>
      <sheetName val="[SHOPLIST.xls]_SHOPLIST_xl_7278"/>
      <sheetName val="[SHOPLIST.xls]_SHOPLIST_xl_7279"/>
      <sheetName val="[SHOPLIST.xls]_SHOPLIST_xl_7280"/>
      <sheetName val="[SHOPLIST.xls]_SHOPLIST_xl_7281"/>
      <sheetName val="[SHOPLIST.xls]_SHOPLIST_xl_7282"/>
      <sheetName val="[SHOPLIST.xls]_SHOPLIST_xl_7283"/>
      <sheetName val="[SHOPLIST.xls]_SHOPLIST_xl_7284"/>
      <sheetName val="[SHOPLIST.xls]_SHOPLIST_xl_7285"/>
      <sheetName val="[SHOPLIST.xls]_SHOPLIST_xl_7286"/>
      <sheetName val="[SHOPLIST.xls]_SHOPLIST_xl_7287"/>
      <sheetName val="[SHOPLIST.xls]_SHOPLIST_xl_7288"/>
      <sheetName val="[SHOPLIST.xls]_SHOPLIST_xl_7289"/>
      <sheetName val="[SHOPLIST.xls]_SHOPLIST_xl_7290"/>
      <sheetName val="[SHOPLIST.xls]_SHOPLIST_xl_7291"/>
      <sheetName val="[SHOPLIST.xls]_SHOPLIST_xl_7292"/>
      <sheetName val="[SHOPLIST.xls]_SHOPLIST_xl_7293"/>
      <sheetName val="[SHOPLIST.xls]_SHOPLIST_xl_7294"/>
      <sheetName val="[SHOPLIST.xls]_SHOPLIST_xl_7295"/>
      <sheetName val="[SHOPLIST.xls]_SHOPLIST_xl_7296"/>
      <sheetName val="[SHOPLIST.xls]_SHOPLIST_xl_7297"/>
      <sheetName val="[SHOPLIST.xls]_SHOPLIST_xl_7298"/>
      <sheetName val="[SHOPLIST.xls]_SHOPLIST_xl_7299"/>
      <sheetName val="[SHOPLIST.xls]_SHOPLIST_xl_7300"/>
      <sheetName val="[SHOPLIST.xls]_SHOPLIST_xl_7301"/>
      <sheetName val="[SHOPLIST.xls]_SHOPLIST_xl_7302"/>
      <sheetName val="[SHOPLIST.xls]_SHOPLIST_xl_7303"/>
      <sheetName val="[SHOPLIST.xls]_SHOPLIST_xl_7304"/>
      <sheetName val="[SHOPLIST.xls]_SHOPLIST_xl_7305"/>
      <sheetName val="[SHOPLIST.xls]_SHOPLIST_xl_7306"/>
      <sheetName val="[SHOPLIST.xls]_SHOPLIST_xl_7307"/>
      <sheetName val="[SHOPLIST.xls]_SHOPLIST_xl_7308"/>
      <sheetName val="[SHOPLIST.xls]_SHOPLIST_xl_7309"/>
      <sheetName val="[SHOPLIST.xls]_SHOPLIST_xl_7310"/>
      <sheetName val="[SHOPLIST.xls]_SHOPLIST_xl_7311"/>
      <sheetName val="[SHOPLIST.xls]_SHOPLIST_xl_7312"/>
      <sheetName val="[SHOPLIST.xls]_SHOPLIST_xl_7313"/>
      <sheetName val="[SHOPLIST.xls]_SHOPLIST_xl_7314"/>
      <sheetName val="[SHOPLIST.xls]_SHOPLIST_xl_7315"/>
      <sheetName val="[SHOPLIST.xls]_SHOPLIST_xl_7316"/>
      <sheetName val="[SHOPLIST.xls]_SHOPLIST_xl_7317"/>
      <sheetName val="[SHOPLIST.xls]_SHOPLIST_xl_7318"/>
      <sheetName val="[SHOPLIST.xls]_SHOPLIST_xl_7319"/>
      <sheetName val="[SHOPLIST.xls]_SHOPLIST_xl_7320"/>
      <sheetName val="[SHOPLIST.xls]_SHOPLIST_xl_7321"/>
      <sheetName val="[SHOPLIST.xls]_SHOPLIST_xl_7322"/>
      <sheetName val="[SHOPLIST.xls]_SHOPLIST_xl_7323"/>
      <sheetName val="[SHOPLIST.xls]_SHOPLIST_xl_7324"/>
      <sheetName val="[SHOPLIST.xls]_SHOPLIST_xl_7325"/>
      <sheetName val="[SHOPLIST.xls]_SHOPLIST_xl_7326"/>
      <sheetName val="[SHOPLIST.xls]_SHOPLIST_xl_7327"/>
      <sheetName val="[SHOPLIST.xls]_SHOPLIST_xl_7328"/>
      <sheetName val="[SHOPLIST.xls]_SHOPLIST_xl_7329"/>
      <sheetName val="[SHOPLIST.xls]_SHOPLIST_xl_7330"/>
      <sheetName val="[SHOPLIST.xls]_SHOPLIST_xl_7331"/>
      <sheetName val="[SHOPLIST.xls]_SHOPLIST_xl_7332"/>
      <sheetName val="[SHOPLIST.xls]_SHOPLIST_xl_7333"/>
      <sheetName val="[SHOPLIST.xls]_SHOPLIST_xl_7334"/>
      <sheetName val="[SHOPLIST.xls]_SHOPLIST_xl_7335"/>
      <sheetName val="[SHOPLIST.xls]_SHOPLIST_xl_7336"/>
      <sheetName val="[SHOPLIST.xls]_SHOPLIST_xl_7337"/>
      <sheetName val="[SHOPLIST.xls]_SHOPLIST_xl_7338"/>
      <sheetName val="[SHOPLIST.xls]_SHOPLIST_xl_7339"/>
      <sheetName val="[SHOPLIST.xls]_SHOPLIST_xl_7340"/>
      <sheetName val="[SHOPLIST.xls]_SHOPLIST_xl_7341"/>
      <sheetName val="[SHOPLIST.xls]_SHOPLIST_xl_7342"/>
      <sheetName val="[SHOPLIST.xls]_SHOPLIST_xl_7343"/>
      <sheetName val="[SHOPLIST.xls]_SHOPLIST_xl_7344"/>
      <sheetName val="[SHOPLIST.xls]_SHOPLIST_xl_7345"/>
      <sheetName val="[SHOPLIST.xls]_SHOPLIST_xl_7346"/>
      <sheetName val="[SHOPLIST.xls]_SHOPLIST_xl_7347"/>
      <sheetName val="[SHOPLIST.xls]_SHOPLIST_xl_7348"/>
      <sheetName val="[SHOPLIST.xls]_SHOPLIST_xl_7349"/>
      <sheetName val="[SHOPLIST.xls]_SHOPLIST_xl_7350"/>
      <sheetName val="[SHOPLIST.xls]_SHOPLIST_xl_7351"/>
      <sheetName val="[SHOPLIST.xls]_SHOPLIST_xl_7352"/>
      <sheetName val="[SHOPLIST.xls]_SHOPLIST_xl_7353"/>
      <sheetName val="[SHOPLIST.xls]_SHOPLIST_xl_7354"/>
      <sheetName val="[SHOPLIST.xls]_SHOPLIST_xl_7355"/>
      <sheetName val="[SHOPLIST.xls]_SHOPLIST_xl_7356"/>
      <sheetName val="[SHOPLIST.xls]_SHOPLIST_xl_7357"/>
      <sheetName val="[SHOPLIST.xls]_SHOPLIST_xl_7358"/>
      <sheetName val="[SHOPLIST.xls]_SHOPLIST_xl_7359"/>
      <sheetName val="[SHOPLIST.xls]_SHOPLIST_xl_7360"/>
      <sheetName val="[SHOPLIST.xls]_SHOPLIST_xl_7361"/>
      <sheetName val="[SHOPLIST.xls]_SHOPLIST_xl_7362"/>
      <sheetName val="[SHOPLIST.xls]_SHOPLIST_xl_7363"/>
      <sheetName val="[SHOPLIST.xls]_SHOPLIST_xl_7364"/>
      <sheetName val="[SHOPLIST.xls]_SHOPLIST_xl_7365"/>
      <sheetName val="[SHOPLIST.xls]_SHOPLIST_xl_7366"/>
      <sheetName val="[SHOPLIST.xls]_SHOPLIST_xl_7367"/>
      <sheetName val="[SHOPLIST.xls]_SHOPLIST_xl_7368"/>
      <sheetName val="[SHOPLIST.xls]70___0_s__i____90"/>
      <sheetName val="[SHOPLIST.xls]_SHOPLIST_xl_7369"/>
      <sheetName val="[SHOPLIST.xls]_SHOPLIST_xl_7370"/>
      <sheetName val="[SHOPLIST.xls]_SHOPLIST_xl_7371"/>
      <sheetName val="[SHOPLIST.xls]_SHOPLIST_xl_7372"/>
      <sheetName val="[SHOPLIST.xls]_SHOPLIST_xl_7373"/>
      <sheetName val="[SHOPLIST.xls]_SHOPLIST_xl_7374"/>
      <sheetName val="[SHOPLIST.xls]_SHOPLIST_xl_7375"/>
      <sheetName val="[SHOPLIST.xls]_SHOPLIST_xl_7376"/>
      <sheetName val="[SHOPLIST.xls]_SHOPLIST_xl_7377"/>
      <sheetName val="[SHOPLIST.xls]_SHOPLIST_xl_7378"/>
      <sheetName val="[SHOPLIST.xls]_SHOPLIST_xl_7379"/>
      <sheetName val="[SHOPLIST.xls]_SHOPLIST_xl_7380"/>
      <sheetName val="[SHOPLIST.xls]_SHOPLIST_xl_7381"/>
      <sheetName val="[SHOPLIST.xls]_SHOPLIST_xl_7382"/>
      <sheetName val="[SHOPLIST.xls]_SHOPLIST_xl_7383"/>
      <sheetName val="[SHOPLIST.xls]_SHOPLIST_xl_7384"/>
      <sheetName val="[SHOPLIST.xls]_SHOPLIST_xl_7385"/>
      <sheetName val="[SHOPLIST.xls]_SHOPLIST_xl_7386"/>
      <sheetName val="[SHOPLIST.xls]_SHOPLIST_xl_7387"/>
      <sheetName val="[SHOPLIST.xls]_SHOPLIST_xl_7388"/>
      <sheetName val="[SHOPLIST.xls]_SHOPLIST_xl_7389"/>
      <sheetName val="[SHOPLIST.xls]_SHOPLIST_xl_7390"/>
      <sheetName val="[SHOPLIST.xls]_SHOPLIST_xl_7391"/>
      <sheetName val="[SHOPLIST.xls]_SHOPLIST_xl_7392"/>
      <sheetName val="[SHOPLIST.xls]_SHOPLIST_xl_7393"/>
      <sheetName val="[SHOPLIST.xls]_SHOPLIST_xl_7394"/>
      <sheetName val="[SHOPLIST.xls]_SHOPLIST_xl_7395"/>
      <sheetName val="[SHOPLIST.xls]_SHOPLIST_xl_7396"/>
      <sheetName val="[SHOPLIST.xls]_SHOPLIST_xl_7397"/>
      <sheetName val="[SHOPLIST.xls]_SHOPLIST_xl_7398"/>
      <sheetName val="[SHOPLIST.xls]_SHOPLIST_xl_7399"/>
      <sheetName val="[SHOPLIST.xls]_SHOPLIST_xl_7400"/>
      <sheetName val="[SHOPLIST.xls]_SHOPLIST_xl_7401"/>
      <sheetName val="[SHOPLIST.xls]_SHOPLIST_xl_7402"/>
      <sheetName val="[SHOPLIST.xls]_SHOPLIST_xl_7403"/>
      <sheetName val="[SHOPLIST.xls]_SHOPLIST_xl_7404"/>
      <sheetName val="[SHOPLIST.xls]_SHOPLIST_xl_7405"/>
      <sheetName val="[SHOPLIST.xls]_SHOPLIST_xl_7406"/>
      <sheetName val="[SHOPLIST.xls]_SHOPLIST_xl_7407"/>
      <sheetName val="[SHOPLIST.xls]_SHOPLIST_xl_7408"/>
      <sheetName val="[SHOPLIST.xls]_SHOPLIST_xl_7409"/>
      <sheetName val="[SHOPLIST.xls]_SHOPLIST_xl_7410"/>
      <sheetName val="[SHOPLIST.xls]_SHOPLIST_xl_7411"/>
      <sheetName val="[SHOPLIST.xls]_SHOPLIST_xl_7412"/>
      <sheetName val="[SHOPLIST.xls]_SHOPLIST_xl_7413"/>
      <sheetName val="[SHOPLIST.xls]_SHOPLIST_xl_7414"/>
      <sheetName val="[SHOPLIST.xls]_SHOPLIST_xl_7415"/>
      <sheetName val="[SHOPLIST.xls]_SHOPLIST_xl_7416"/>
      <sheetName val="[SHOPLIST.xls]_SHOPLIST_xl_7417"/>
      <sheetName val="[SHOPLIST.xls]_SHOPLIST_xl_7418"/>
      <sheetName val="[SHOPLIST.xls]_SHOPLIST_xl_7419"/>
      <sheetName val="[SHOPLIST.xls]_SHOPLIST_xl_7420"/>
      <sheetName val="[SHOPLIST.xls]_SHOPLIST_xl_7421"/>
      <sheetName val="[SHOPLIST.xls]_SHOPLIST_xl_7422"/>
      <sheetName val="[SHOPLIST.xls]_SHOPLIST_xl_7423"/>
      <sheetName val="[SHOPLIST.xls]_SHOPLIST_xl_7424"/>
      <sheetName val="[SHOPLIST.xls]_SHOPLIST_xl_7425"/>
      <sheetName val="[SHOPLIST.xls]_SHOPLIST_xl_7426"/>
      <sheetName val="[SHOPLIST.xls]_SHOPLIST_xl_7427"/>
      <sheetName val="[SHOPLIST.xls]_SHOPLIST_xl_7428"/>
      <sheetName val="[SHOPLIST.xls]_SHOPLIST_xl_7429"/>
      <sheetName val="[SHOPLIST.xls]_SHOPLIST_xl_7430"/>
      <sheetName val="[SHOPLIST.xls]_SHOPLIST_xl_7431"/>
      <sheetName val="[SHOPLIST.xls]_SHOPLIST_xl_7432"/>
      <sheetName val="[SHOPLIST.xls]_SHOPLIST_xl_7433"/>
      <sheetName val="[SHOPLIST.xls]_SHOPLIST_xl_7434"/>
      <sheetName val="[SHOPLIST.xls]_SHOPLIST_xl_7435"/>
      <sheetName val="[SHOPLIST.xls]_SHOPLIST_xl_7436"/>
      <sheetName val="[SHOPLIST.xls]_SHOPLIST_xl_7437"/>
      <sheetName val="[SHOPLIST.xls]_SHOPLIST_xl_7438"/>
      <sheetName val="[SHOPLIST.xls]_SHOPLIST_xl_7439"/>
      <sheetName val="[SHOPLIST.xls]_SHOPLIST_xl_7440"/>
      <sheetName val="[SHOPLIST.xls]_SHOPLIST_xl_7441"/>
      <sheetName val="[SHOPLIST.xls]_SHOPLIST_xl_7442"/>
      <sheetName val="[SHOPLIST.xls]_SHOPLIST_xl_7443"/>
      <sheetName val="[SHOPLIST.xls]_SHOPLIST_xl_7444"/>
      <sheetName val="[SHOPLIST.xls]_SHOPLIST_xl_7445"/>
      <sheetName val="[SHOPLIST.xls]_SHOPLIST_xl_7446"/>
      <sheetName val="[SHOPLIST.xls]_SHOPLIST_xl_7447"/>
      <sheetName val="[SHOPLIST.xls]_SHOPLIST_xl_7448"/>
      <sheetName val="[SHOPLIST.xls]_SHOPLIST_xl_7449"/>
      <sheetName val="[SHOPLIST.xls]_SHOPLIST_xl_7450"/>
      <sheetName val="[SHOPLIST.xls]_SHOPLIST_xl_7451"/>
      <sheetName val="[SHOPLIST.xls]_SHOPLIST_xl_7452"/>
      <sheetName val="[SHOPLIST.xls]_SHOPLIST_xl_7453"/>
      <sheetName val="[SHOPLIST.xls]_SHOPLIST_xl_7454"/>
      <sheetName val="[SHOPLIST.xls]_SHOPLIST_xl_7455"/>
      <sheetName val="[SHOPLIST.xls]_SHOPLIST_xl_7456"/>
      <sheetName val="[SHOPLIST.xls]_SHOPLIST_xl_7457"/>
      <sheetName val="[SHOPLIST.xls]_SHOPLIST_xl_7458"/>
      <sheetName val="[SHOPLIST.xls]_SHOPLIST_xl_7459"/>
      <sheetName val="[SHOPLIST.xls]_SHOPLIST_xl_7460"/>
      <sheetName val="[SHOPLIST.xls]_SHOPLIST_xl_7461"/>
      <sheetName val="[SHOPLIST.xls]_SHOPLIST_xl_7462"/>
      <sheetName val="[SHOPLIST.xls]_SHOPLIST_xl_7463"/>
      <sheetName val="[SHOPLIST.xls]_SHOPLIST_xl_7464"/>
      <sheetName val="[SHOPLIST.xls]_SHOPLIST_xl_7465"/>
      <sheetName val="[SHOPLIST.xls]_SHOPLIST_xl_7466"/>
      <sheetName val="[SHOPLIST.xls]_SHOPLIST_xl_7467"/>
      <sheetName val="[SHOPLIST.xls]_SHOPLIST_xl_7468"/>
      <sheetName val="[SHOPLIST.xls]_SHOPLIST_xl_7469"/>
      <sheetName val="[SHOPLIST.xls]_SHOPLIST_xl_7470"/>
      <sheetName val="[SHOPLIST.xls]_SHOPLIST_xl_7471"/>
      <sheetName val="[SHOPLIST.xls]_SHOPLIST_xl_7472"/>
      <sheetName val="[SHOPLIST.xls]_SHOPLIST_xl_7473"/>
      <sheetName val="[SHOPLIST.xls]_SHOPLIST_xl_7474"/>
      <sheetName val="[SHOPLIST.xls]_SHOPLIST_xl_7475"/>
      <sheetName val="[SHOPLIST.xls]_SHOPLIST_xl_7476"/>
      <sheetName val="[SHOPLIST.xls]_SHOPLIST_xl_7477"/>
      <sheetName val="[SHOPLIST.xls]_SHOPLIST_xl_7478"/>
      <sheetName val="[SHOPLIST.xls]70_x005f_x0000___0_x_28"/>
      <sheetName val="[SHOPLIST.xls]_SHOPLIST_xl_7479"/>
      <sheetName val="[SHOPLIST.xls]_SHOPLIST_xl_7480"/>
      <sheetName val="[SHOPLIST.xls]_SHOPLIST_xl_7481"/>
      <sheetName val="[SHOPLIST.xls]_SHOPLIST_xl_7482"/>
      <sheetName val="[SHOPLIST.xls]_SHOPLIST_xl_7483"/>
      <sheetName val="[SHOPLIST.xls]_SHOPLIST_xl_7484"/>
      <sheetName val="[SHOPLIST.xls]_SHOPLIST_xl_7485"/>
      <sheetName val="[SHOPLIST.xls]_SHOPLIST_xl_7486"/>
      <sheetName val="[SHOPLIST.xls]_SHOPLIST_xl_7487"/>
      <sheetName val="[SHOPLIST.xls]_SHOPLIST_xl_7488"/>
      <sheetName val="[SHOPLIST.xls]_SHOPLIST_xl_7489"/>
      <sheetName val="[SHOPLIST.xls]_SHOPLIST_xl_7490"/>
      <sheetName val="[SHOPLIST.xls]_SHOPLIST_xl_7491"/>
      <sheetName val="[SHOPLIST.xls]_SHOPLIST_xl_7492"/>
      <sheetName val="[SHOPLIST.xls]_SHOPLIST_xl_7493"/>
      <sheetName val="[SHOPLIST.xls]_SHOPLIST_xl_7494"/>
      <sheetName val="[SHOPLIST.xls]_SHOPLIST_xl_7495"/>
      <sheetName val="[SHOPLIST.xls]_SHOPLIST_xl_7496"/>
      <sheetName val="[SHOPLIST.xls]_SHOPLIST_xl_7497"/>
      <sheetName val="[SHOPLIST.xls]_SHOPLIST_xl_7498"/>
      <sheetName val="[SHOPLIST.xls]_SHOPLIST_xl_7499"/>
      <sheetName val="[SHOPLIST.xls]_SHOPLIST_xl_7500"/>
      <sheetName val="[SHOPLIST.xls]_SHOPLIST_xl_7501"/>
      <sheetName val="[SHOPLIST.xls]_SHOPLIST_xl_7502"/>
      <sheetName val="[SHOPLIST.xls]_SHOPLIST_xl_7503"/>
      <sheetName val="[SHOPLIST.xls]_SHOPLIST_xl_7504"/>
      <sheetName val="[SHOPLIST.xls]_SHOPLIST_xl_7505"/>
      <sheetName val="[SHOPLIST.xls]_SHOPLIST_xl_7506"/>
      <sheetName val="[SHOPLIST.xls]_SHOPLIST_xl_7507"/>
      <sheetName val="[SHOPLIST.xls]_SHOPLIST_xl_7508"/>
      <sheetName val="[SHOPLIST.xls]_SHOPLIST_xl_7509"/>
      <sheetName val="[SHOPLIST.xls]_SHOPLIST_xl_7510"/>
      <sheetName val="[SHOPLIST.xls]_SHOPLIST_xl_7511"/>
      <sheetName val="[SHOPLIST.xls]_SHOPLIST_xl_7512"/>
      <sheetName val="[SHOPLIST.xls]_SHOPLIST_xl_7513"/>
      <sheetName val="[SHOPLIST.xls]_SHOPLIST_xl_7514"/>
      <sheetName val="[SHOPLIST.xls]_SHOPLIST_xl_7515"/>
      <sheetName val="[SHOPLIST.xls]_SHOPLIST_xl_7516"/>
      <sheetName val="[SHOPLIST.xls]_SHOPLIST_xl_7517"/>
      <sheetName val="[SHOPLIST.xls]_SHOPLIST_xl_7518"/>
      <sheetName val="[SHOPLIST.xls]_SHOPLIST_xl_7519"/>
      <sheetName val="[SHOPLIST.xls]_SHOPLIST_xl_7520"/>
      <sheetName val="[SHOPLIST.xls]_SHOPLIST_xl_7521"/>
      <sheetName val="[SHOPLIST.xls]_SHOPLIST_xl_7522"/>
      <sheetName val="[SHOPLIST.xls]_SHOPLIST_xl_7523"/>
      <sheetName val="[SHOPLIST.xls]_SHOPLIST_xl_7524"/>
      <sheetName val="[SHOPLIST.xls]_SHOPLIST_xl_7525"/>
      <sheetName val="[SHOPLIST.xls]_SHOPLIST_xl_7526"/>
      <sheetName val="[SHOPLIST.xls]_SHOPLIST_xl_7527"/>
      <sheetName val="[SHOPLIST.xls]_SHOPLIST_xl_7528"/>
      <sheetName val="[SHOPLIST.xls]_SHOPLIST_xl_7529"/>
      <sheetName val="[SHOPLIST.xls]_SHOPLIST_xl_7530"/>
      <sheetName val="[SHOPLIST.xls]_SHOPLIST_xl_7531"/>
      <sheetName val="[SHOPLIST.xls]_SHOPLIST_xl_7532"/>
      <sheetName val="[SHOPLIST.xls]_SHOPLIST_xl_7533"/>
      <sheetName val="[SHOPLIST.xls]_SHOPLIST_xl_7534"/>
      <sheetName val="[SHOPLIST.xls]_SHOPLIST_xl_7535"/>
      <sheetName val="[SHOPLIST.xls]_SHOPLIST_xl_7536"/>
      <sheetName val="[SHOPLIST.xls]_SHOPLIST_xl_7537"/>
      <sheetName val="[SHOPLIST.xls]_SHOPLIST_xl_7538"/>
      <sheetName val="[SHOPLIST.xls]_SHOPLIST_xl_7539"/>
      <sheetName val="[SHOPLIST.xls]_SHOPLIST_xl_7540"/>
      <sheetName val="[SHOPLIST.xls]_SHOPLIST_xl_7541"/>
      <sheetName val="[SHOPLIST.xls]_SHOPLIST_xl_7542"/>
      <sheetName val="[SHOPLIST.xls]_SHOPLIST_xl_7543"/>
      <sheetName val="[SHOPLIST.xls]_SHOPLIST_xl_7544"/>
      <sheetName val="[SHOPLIST.xls]_SHOPLIST_xl_7545"/>
      <sheetName val="[SHOPLIST.xls]_SHOPLIST_xl_7546"/>
      <sheetName val="[SHOPLIST.xls]_SHOPLIST_xl_7547"/>
      <sheetName val="[SHOPLIST.xls]_SHOPLIST_xl_7548"/>
      <sheetName val="[SHOPLIST.xls]_SHOPLIST_xl_7549"/>
      <sheetName val="[SHOPLIST.xls]_SHOPLIST_xl_7550"/>
      <sheetName val="[SHOPLIST.xls]_SHOPLIST_xl_7551"/>
      <sheetName val="[SHOPLIST.xls]_SHOPLIST_xl_7552"/>
      <sheetName val="[SHOPLIST.xls]_SHOPLIST_xl_7553"/>
      <sheetName val="[SHOPLIST.xls]_SHOPLIST_xl_7554"/>
      <sheetName val="[SHOPLIST.xls]_SHOPLIST_xl_7555"/>
      <sheetName val="[SHOPLIST.xls]_SHOPLIST_xl_7556"/>
      <sheetName val="[SHOPLIST.xls]_SHOPLIST_xl_7557"/>
      <sheetName val="[SHOPLIST.xls]_SHOPLIST_xl_7558"/>
      <sheetName val="[SHOPLIST.xls]_SHOPLIST_xl_7559"/>
      <sheetName val="[SHOPLIST.xls]_SHOPLIST_xl_7560"/>
      <sheetName val="[SHOPLIST.xls]_SHOPLIST_xl_7561"/>
      <sheetName val="[SHOPLIST.xls]_SHOPLIST_xl_7562"/>
      <sheetName val="[SHOPLIST.xls]_SHOPLIST_xl_7563"/>
      <sheetName val="[SHOPLIST.xls]_SHOPLIST_xl_7564"/>
      <sheetName val="[SHOPLIST.xls]_SHOPLIST_xl_7565"/>
      <sheetName val="[SHOPLIST.xls]_SHOPLIST_xl_7566"/>
      <sheetName val="[SHOPLIST.xls]_VW__VU________71"/>
      <sheetName val="[SHOPLIST.xls]_VW__VU________72"/>
      <sheetName val="[SHOPLIST.xls]_SHOPLIST_xl_7567"/>
      <sheetName val="[SHOPLIST.xls]70___0_s__i____91"/>
      <sheetName val="[SHOPLIST.xls]_SHOPLIST_xl_7568"/>
      <sheetName val="[SHOPLIST.xls]_SHOPLIST_xl_7569"/>
      <sheetName val="[SHOPLIST.xls]_VW__VU________73"/>
      <sheetName val="[SHOPLIST.xls]_VW__VU________74"/>
      <sheetName val="[SHOPLIST.xls]_SHOPLIST_xl_7570"/>
      <sheetName val="[SHOPLIST.xls]_SHOPLIST_xl_7571"/>
      <sheetName val="[SHOPLIST.xls]70___0_s__i____92"/>
      <sheetName val="[SHOPLIST.xls]_SHOPLIST_xl_7572"/>
      <sheetName val="[SHOPLIST.xls]_SHOPLIST_xl_7573"/>
      <sheetName val="[SHOPLIST.xls]_SHOPLIST_xl_7574"/>
      <sheetName val="[SHOPLIST.xls]_SHOPLIST_xl_7575"/>
      <sheetName val="[SHOPLIST.xls]_SHOPLIST_xl_7576"/>
      <sheetName val="[SHOPLIST.xls]_SHOPLIST_xl_7577"/>
      <sheetName val="[SHOPLIST.xls]_SHOPLIST_xl_7578"/>
      <sheetName val="[SHOPLIST.xls]_SHOPLIST_xl_7579"/>
      <sheetName val="[SHOPLIST.xls]_SHOPLIST_xl_7580"/>
      <sheetName val="[SHOPLIST.xls]_SHOPLIST_xl_7581"/>
      <sheetName val="[SHOPLIST.xls]_SHOPLIST_xl_7582"/>
      <sheetName val="[SHOPLIST.xls]_SHOPLIST_xl_7583"/>
      <sheetName val="[SHOPLIST.xls]_SHOPLIST_xl_7584"/>
      <sheetName val="[SHOPLIST.xls]_SHOPLIST_xl_7585"/>
      <sheetName val="[SHOPLIST.xls]_SHOPLIST_xl_7586"/>
      <sheetName val="[SHOPLIST.xls]_SHOPLIST_xl_7587"/>
      <sheetName val="[SHOPLIST.xls]_SHOPLIST_xl_7588"/>
      <sheetName val="[SHOPLIST.xls]_SHOPLIST_xl_7589"/>
      <sheetName val="[SHOPLIST.xls]_SHOPLIST_xl_7590"/>
      <sheetName val="[SHOPLIST.xls]_SHOPLIST_xl_7591"/>
      <sheetName val="[SHOPLIST.xls]_SHOPLIST_xl_7592"/>
      <sheetName val="[SHOPLIST.xls]_SHOPLIST_xl_7593"/>
      <sheetName val="[SHOPLIST.xls]_SHOPLIST_xl_7594"/>
      <sheetName val="[SHOPLIST.xls]_SHOPLIST_xl_7595"/>
      <sheetName val="[SHOPLIST.xls]_SHOPLIST_xl_7596"/>
      <sheetName val="[SHOPLIST.xls]_SHOPLIST_xl_7597"/>
      <sheetName val="[SHOPLIST.xls]_SHOPLIST_xl_7598"/>
      <sheetName val="[SHOPLIST.xls]_SHOPLIST_xl_7599"/>
      <sheetName val="[SHOPLIST.xls]_SHOPLIST_xl_7600"/>
      <sheetName val="[SHOPLIST.xls]_SHOPLIST_xl_7601"/>
      <sheetName val="[SHOPLIST.xls]_SHOPLIST_xl_7602"/>
      <sheetName val="[SHOPLIST.xls]_SHOPLIST_xl_7603"/>
      <sheetName val="[SHOPLIST.xls]_SHOPLIST_xl_7604"/>
      <sheetName val="[SHOPLIST.xls]_SHOPLIST_xl_7605"/>
      <sheetName val="[SHOPLIST.xls]_SHOPLIST_xl_7606"/>
      <sheetName val="[SHOPLIST.xls]_SHOPLIST_xl_7607"/>
      <sheetName val="[SHOPLIST.xls]_SHOPLIST_xl_7608"/>
      <sheetName val="[SHOPLIST.xls]_SHOPLIST_xl_7609"/>
      <sheetName val="[SHOPLIST.xls]_SHOPLIST_xl_7610"/>
      <sheetName val="[SHOPLIST.xls]_SHOPLIST_xl_7611"/>
      <sheetName val="[SHOPLIST.xls]_SHOPLIST_xl_7612"/>
      <sheetName val="[SHOPLIST.xls]_SHOPLIST_xl_7613"/>
      <sheetName val="[SHOPLIST.xls]_SHOPLIST_xl_7614"/>
      <sheetName val="[SHOPLIST.xls]_SHOPLIST_xl_7615"/>
      <sheetName val="[SHOPLIST.xls]_SHOPLIST_xl_7616"/>
      <sheetName val="[SHOPLIST.xls]_SHOPLIST_xl_7617"/>
      <sheetName val="[SHOPLIST.xls]_SHOPLIST_xl_7618"/>
      <sheetName val="[SHOPLIST.xls]_SHOPLIST_xl_7619"/>
      <sheetName val="[SHOPLIST.xls]_SHOPLIST_xl_7620"/>
      <sheetName val="[SHOPLIST.xls]_SHOPLIST_xl_7621"/>
      <sheetName val="[SHOPLIST.xls]_SHOPLIST_xl_7622"/>
      <sheetName val="[SHOPLIST.xls]_SHOPLIST_xl_7623"/>
      <sheetName val="[SHOPLIST.xls]70___0_s__i____93"/>
      <sheetName val="[SHOPLIST.xls]_SHOPLIST_xl_7624"/>
      <sheetName val="[SHOPLIST.xls]_SHOPLIST_xl_7625"/>
      <sheetName val="[SHOPLIST.xls]_SHOPLIST_xl_7626"/>
      <sheetName val="[SHOPLIST.xls]_VW__VU________75"/>
      <sheetName val="[SHOPLIST.xls]_SHOPLIST_xl_7627"/>
      <sheetName val="[SHOPLIST.xls]_SHOPLIST_xl_7628"/>
      <sheetName val="[SHOPLIST.xls]_SHOPLIST_xl_7629"/>
      <sheetName val="[SHOPLIST.xls]_SHOPLIST_xl_7630"/>
      <sheetName val="[SHOPLIST.xls]_SHOPLIST_xl_7631"/>
      <sheetName val="[SHOPLIST.xls]_SHOPLIST_xl_7632"/>
      <sheetName val="[SHOPLIST.xls]_SHOPLIST_xl_7633"/>
      <sheetName val="[SHOPLIST.xls]_SHOPLIST_xl_7634"/>
      <sheetName val="[SHOPLIST.xls]_SHOPLIST_xl_7635"/>
      <sheetName val="[SHOPLIST.xls]_SHOPLIST_xl_7636"/>
      <sheetName val="[SHOPLIST.xls]_SHOPLIST_xl_7637"/>
      <sheetName val="[SHOPLIST.xls]_SHOPLIST_xl_7638"/>
      <sheetName val="[SHOPLIST.xls]_SHOPLIST_xl_7639"/>
      <sheetName val="[SHOPLIST.xls]_SHOPLIST_xl_7640"/>
      <sheetName val="[SHOPLIST.xls]_SHOPLIST_xl_7641"/>
      <sheetName val="[SHOPLIST.xls]_SHOPLIST_xl_7642"/>
      <sheetName val="[SHOPLIST.xls]_SHOPLIST_xl_7643"/>
      <sheetName val="[SHOPLIST.xls]_SHOPLIST_xl_7644"/>
      <sheetName val="[SHOPLIST.xls]_SHOPLIST_xl_7645"/>
      <sheetName val="[SHOPLIST.xls]_SHOPLIST_xl_7646"/>
      <sheetName val="[SHOPLIST.xls]_SHOPLIST_xl_7647"/>
      <sheetName val="[SHOPLIST.xls]_SHOPLIST_xl_7648"/>
      <sheetName val="[SHOPLIST.xls]_SHOPLIST_xl_7649"/>
      <sheetName val="[SHOPLIST.xls]_SHOPLIST_xl_7650"/>
      <sheetName val="[SHOPLIST.xls]_SHOPLIST_xl_7651"/>
      <sheetName val="[SHOPLIST.xls]_SHOPLIST_xl_7652"/>
      <sheetName val="[SHOPLIST.xls]_SHOPLIST_xl_7653"/>
      <sheetName val="[SHOPLIST.xls]_SHOPLIST_xl_7654"/>
      <sheetName val="[SHOPLIST.xls]_SHOPLIST_xl_7655"/>
      <sheetName val="[SHOPLIST.xls]_SHOPLIST_xl_7656"/>
      <sheetName val="[SHOPLIST.xls]_SHOPLIST_xl_7657"/>
      <sheetName val="[SHOPLIST.xls]_SHOPLIST_xl_7658"/>
      <sheetName val="[SHOPLIST.xls]_SHOPLIST_xl_7659"/>
      <sheetName val="[SHOPLIST.xls]_SHOPLIST_xl_7660"/>
      <sheetName val="[SHOPLIST.xls]_SHOPLIST_xl_7661"/>
      <sheetName val="[SHOPLIST.xls]_SHOPLIST_xl_7662"/>
      <sheetName val="[SHOPLIST.xls]_SHOPLIST_xl_7663"/>
      <sheetName val="[SHOPLIST.xls]_SHOPLIST_xl_7664"/>
      <sheetName val="[SHOPLIST.xls]_SHOPLIST_xl_7665"/>
      <sheetName val="[SHOPLIST.xls]_SHOPLIST_xl_7666"/>
      <sheetName val="[SHOPLIST.xls]_SHOPLIST_xl_7667"/>
      <sheetName val="[SHOPLIST.xls]_SHOPLIST_xl_7668"/>
      <sheetName val="[SHOPLIST.xls]_SHOPLIST_xl_7669"/>
      <sheetName val="[SHOPLIST.xls]_SHOPLIST_xl_7670"/>
      <sheetName val="[SHOPLIST.xls]_SHOPLIST_xl_7671"/>
      <sheetName val="[SHOPLIST.xls]_SHOPLIST_xl_7672"/>
      <sheetName val="[SHOPLIST.xls]_SHOPLIST_xl_7673"/>
      <sheetName val="[SHOPLIST.xls]_SHOPLIST_xl_7674"/>
      <sheetName val="[SHOPLIST.xls]_SHOPLIST_xl_7675"/>
      <sheetName val="[SHOPLIST.xls]_SHOPLIST_xl_7676"/>
      <sheetName val="[SHOPLIST.xls]_SHOPLIST_xl_7677"/>
      <sheetName val="[SHOPLIST.xls]_SHOPLIST_xl_7678"/>
      <sheetName val="[SHOPLIST.xls]_SHOPLIST_xl_7679"/>
      <sheetName val="[SHOPLIST.xls]_SHOPLIST_xl_7680"/>
      <sheetName val="[SHOPLIST.xls]_SHOPLIST_xl_7681"/>
      <sheetName val="[SHOPLIST.xls]_SHOPLIST_xl_7682"/>
      <sheetName val="[SHOPLIST.xls]_SHOPLIST_xl_7683"/>
      <sheetName val="[SHOPLIST.xls]_SHOPLIST_xl_7684"/>
      <sheetName val="[SHOPLIST.xls]_SHOPLIST_xl_7685"/>
      <sheetName val="[SHOPLIST.xls]_SHOPLIST_xl_7686"/>
      <sheetName val="[SHOPLIST.xls]_SHOPLIST_xl_7687"/>
      <sheetName val="[SHOPLIST.xls]_SHOPLIST_xl_7688"/>
      <sheetName val="[SHOPLIST.xls]_SHOPLIST_xl_7689"/>
      <sheetName val="[SHOPLIST.xls]_SHOPLIST_xl_7690"/>
      <sheetName val="[SHOPLIST.xls]_SHOPLIST_xl_7691"/>
      <sheetName val="[SHOPLIST.xls]_SHOPLIST_xl_7692"/>
      <sheetName val="[SHOPLIST.xls]_SHOPLIST_xl_7693"/>
      <sheetName val="[SHOPLIST.xls]_SHOPLIST_xl_7694"/>
      <sheetName val="[SHOPLIST.xls]_SHOPLIST_xl_7695"/>
      <sheetName val="[SHOPLIST.xls]_SHOPLIST_xl_7696"/>
      <sheetName val="[SHOPLIST.xls]_SHOPLIST_xl_7697"/>
      <sheetName val="[SHOPLIST.xls]_SHOPLIST_xl_7698"/>
      <sheetName val="[SHOPLIST.xls]_SHOPLIST_xl_7699"/>
      <sheetName val="[SHOPLIST.xls]_SHOPLIST_xl_7700"/>
      <sheetName val="[SHOPLIST.xls]_SHOPLIST_xl_7701"/>
      <sheetName val="[SHOPLIST.xls]_SHOPLIST_xl_7702"/>
      <sheetName val="[SHOPLIST.xls]_SHOPLIST_xl_7703"/>
      <sheetName val="[SHOPLIST.xls]_SHOPLIST_xl_7704"/>
      <sheetName val="[SHOPLIST.xls]_SHOPLIST_xl_7705"/>
      <sheetName val="[SHOPLIST.xls]_SHOPLIST_xl_7706"/>
      <sheetName val="[SHOPLIST.xls]_SHOPLIST_xl_7707"/>
      <sheetName val="[SHOPLIST.xls]_SHOPLIST_xl_7708"/>
      <sheetName val="[SHOPLIST.xls]_SHOPLIST_xl_7709"/>
      <sheetName val="[SHOPLIST.xls]_SHOPLIST_xl_7710"/>
      <sheetName val="[SHOPLIST.xls]_SHOPLIST_xl_7711"/>
      <sheetName val="[SHOPLIST.xls]_SHOPLIST_xl_7712"/>
      <sheetName val="[SHOPLIST.xls]_SHOPLIST_xl_7713"/>
      <sheetName val="[SHOPLIST.xls]_SHOPLIST_xl_7714"/>
      <sheetName val="[SHOPLIST.xls]_SHOPLIST_xl_7715"/>
      <sheetName val="[SHOPLIST.xls]_SHOPLIST_xl_7716"/>
      <sheetName val="[SHOPLIST.xls]_SHOPLIST_xl_7717"/>
      <sheetName val="[SHOPLIST.xls]_SHOPLIST_xl_7718"/>
      <sheetName val="[SHOPLIST.xls]_SHOPLIST_xl_7719"/>
      <sheetName val="[SHOPLIST.xls]_SHOPLIST_xl_7720"/>
      <sheetName val="[SHOPLIST.xls]_SHOPLIST_xl_7721"/>
      <sheetName val="[SHOPLIST.xls]_SHOPLIST_xl_7722"/>
      <sheetName val="[SHOPLIST.xls]_SHOPLIST_xl_7723"/>
      <sheetName val="[SHOPLIST.xls]_SHOPLIST_xl_7724"/>
      <sheetName val="[SHOPLIST.xls]_SHOPLIST_xl_7725"/>
      <sheetName val="[SHOPLIST.xls]_SHOPLIST_xl_7726"/>
      <sheetName val="[SHOPLIST.xls]_SHOPLIST_xl_7727"/>
      <sheetName val="[SHOPLIST.xls]_SHOPLIST_xl_7728"/>
      <sheetName val="[SHOPLIST.xls]_SHOPLIST_xl_7729"/>
      <sheetName val="[SHOPLIST.xls]_SHOPLIST_xl_7730"/>
      <sheetName val="[SHOPLIST.xls]_SHOPLIST_xl_7731"/>
      <sheetName val="[SHOPLIST.xls]_SHOPLIST_xl_7732"/>
      <sheetName val="[SHOPLIST.xls]_SHOPLIST_xl_7733"/>
      <sheetName val="[SHOPLIST.xls]_SHOPLIST_xl_7734"/>
      <sheetName val="[SHOPLIST.xls]_SHOPLIST_xl_7735"/>
      <sheetName val="[SHOPLIST.xls]_SHOPLIST_xl_7736"/>
      <sheetName val="[SHOPLIST.xls]_SHOPLIST_xl_7737"/>
      <sheetName val="[SHOPLIST.xls]_SHOPLIST_xl_7738"/>
      <sheetName val="[SHOPLIST.xls]_SHOPLIST_xl_7739"/>
      <sheetName val="[SHOPLIST.xls]_SHOPLIST_xl_7740"/>
      <sheetName val="[SHOPLIST.xls]_SHOPLIST_xl_7741"/>
      <sheetName val="[SHOPLIST.xls]_SHOPLIST_xl_7742"/>
      <sheetName val="[SHOPLIST.xls]_SHOPLIST_xl_7743"/>
      <sheetName val="[SHOPLIST.xls]_SHOPLIST_xl_7744"/>
      <sheetName val="[SHOPLIST.xls]_SHOPLIST_xl_7745"/>
      <sheetName val="[SHOPLIST.xls]_SHOPLIST_xl_7746"/>
      <sheetName val="[SHOPLIST.xls]_SHOPLIST_xl_7747"/>
      <sheetName val="[SHOPLIST.xls]_SHOPLIST_xl_7748"/>
      <sheetName val="[SHOPLIST.xls]_SHOPLIST_xl_7749"/>
      <sheetName val="[SHOPLIST.xls]_SHOPLIST_xl_7750"/>
      <sheetName val="[SHOPLIST.xls]_SHOPLIST_xl_7751"/>
      <sheetName val="[SHOPLIST.xls]_SHOPLIST_xl_7752"/>
      <sheetName val="[SHOPLIST.xls]_SHOPLIST_xl_7753"/>
      <sheetName val="[SHOPLIST.xls]_SHOPLIST_xl_7754"/>
      <sheetName val="[SHOPLIST.xls]_SHOPLIST_xl_7755"/>
      <sheetName val="[SHOPLIST.xls]_SHOPLIST_xl_7756"/>
      <sheetName val="[SHOPLIST.xls]_SHOPLIST_xl_7757"/>
      <sheetName val="[SHOPLIST.xls]_SHOPLIST_xl_7758"/>
      <sheetName val="[SHOPLIST.xls]_SHOPLIST_xl_7759"/>
      <sheetName val="[SHOPLIST.xls]_SHOPLIST_xl_7760"/>
      <sheetName val="[SHOPLIST.xls]_SHOPLIST_xl_7761"/>
      <sheetName val="[SHOPLIST.xls]_SHOPLIST_xl_7762"/>
      <sheetName val="[SHOPLIST.xls]_SHOPLIST_xl_7763"/>
      <sheetName val="[SHOPLIST.xls]_SHOPLIST_xl_7764"/>
      <sheetName val="[SHOPLIST.xls]_SHOPLIST_xl_7765"/>
      <sheetName val="[SHOPLIST.xls]_SHOPLIST_xl_7766"/>
      <sheetName val="[SHOPLIST.xls]_SHOPLIST_xl_7767"/>
      <sheetName val="[SHOPLIST.xls]_SHOPLIST_xl_7768"/>
      <sheetName val="[SHOPLIST.xls]_SHOPLIST_xl_7769"/>
      <sheetName val="[SHOPLIST.xls]_SHOPLIST_xl_7770"/>
      <sheetName val="[SHOPLIST.xls]_SHOPLIST_xl_7771"/>
      <sheetName val="[SHOPLIST.xls]_SHOPLIST_xl_7772"/>
      <sheetName val="[SHOPLIST.xls]_SHOPLIST_xl_7773"/>
      <sheetName val="[SHOPLIST.xls]_SHOPLIST_xl_7774"/>
      <sheetName val="[SHOPLIST.xls]_SHOPLIST_xl_7775"/>
      <sheetName val="[SHOPLIST.xls]_SHOPLIST_xl_7776"/>
      <sheetName val="[SHOPLIST.xls]_SHOPLIST_xl_7777"/>
      <sheetName val="[SHOPLIST.xls]_SHOPLIST_xl_7778"/>
      <sheetName val="[SHOPLIST.xls]_SHOPLIST_xl_7779"/>
      <sheetName val="[SHOPLIST.xls]_SHOPLIST_xl_7780"/>
      <sheetName val="[SHOPLIST.xls]_SHOPLIST_xl_7781"/>
      <sheetName val="[SHOPLIST.xls]_SHOPLIST_xl_7782"/>
      <sheetName val="[SHOPLIST.xls]_SHOPLIST_xl_7783"/>
      <sheetName val="[SHOPLIST.xls]_SHOPLIST_xl_7784"/>
      <sheetName val="[SHOPLIST.xls]_SHOPLIST_xl_7785"/>
      <sheetName val="[SHOPLIST.xls]_SHOPLIST_xl_7786"/>
      <sheetName val="[SHOPLIST.xls]_SHOPLIST_xl_7787"/>
      <sheetName val="[SHOPLIST.xls]_SHOPLIST_xl_7788"/>
      <sheetName val="[SHOPLIST.xls]_SHOPLIST_xl_7789"/>
      <sheetName val="[SHOPLIST.xls]_SHOPLIST_xl_7790"/>
      <sheetName val="[SHOPLIST.xls]_SHOPLIST_xl_7791"/>
      <sheetName val="[SHOPLIST.xls]_SHOPLIST_xl_7792"/>
      <sheetName val="[SHOPLIST.xls]_SHOPLIST_xl_7793"/>
      <sheetName val="[SHOPLIST.xls]_SHOPLIST_xl_7794"/>
      <sheetName val="[SHOPLIST.xls]_SHOPLIST_xl_7795"/>
      <sheetName val="[SHOPLIST.xls]_SHOPLIST_xl_7796"/>
      <sheetName val="[SHOPLIST.xls]_SHOPLIST_xl_7797"/>
      <sheetName val="[SHOPLIST.xls]_SHOPLIST_xl_7798"/>
      <sheetName val="[SHOPLIST.xls]_SHOPLIST_xl_7799"/>
      <sheetName val="[SHOPLIST.xls]_SHOPLIST_xl_7800"/>
      <sheetName val="[SHOPLIST.xls]_SHOPLIST_xl_7801"/>
      <sheetName val="[SHOPLIST.xls]_SHOPLIST_xl_7802"/>
      <sheetName val="[SHOPLIST.xls]_SHOPLIST_xl_7803"/>
      <sheetName val="[SHOPLIST.xls]_SHOPLIST_xl_7804"/>
      <sheetName val="[SHOPLIST.xls]_SHOPLIST_xl_7805"/>
      <sheetName val="[SHOPLIST.xls]_SHOPLIST_xl_7806"/>
      <sheetName val="[SHOPLIST.xls]_SHOPLIST_xl_7807"/>
      <sheetName val="[SHOPLIST.xls]_SHOPLIST_xl_7808"/>
      <sheetName val="[SHOPLIST.xls]_SHOPLIST_xl_7809"/>
      <sheetName val="[SHOPLIST.xls]_SHOPLIST_xl_7810"/>
      <sheetName val="[SHOPLIST.xls]_SHOPLIST_xl_7811"/>
      <sheetName val="[SHOPLIST.xls]_SHOPLIST_xl_7812"/>
      <sheetName val="[SHOPLIST.xls]_SHOPLIST_xl_7813"/>
      <sheetName val="[SHOPLIST.xls]_SHOPLIST_xl_7814"/>
      <sheetName val="[SHOPLIST.xls]_SHOPLIST_xl_7815"/>
      <sheetName val="[SHOPLIST.xls]_SHOPLIST_xl_7816"/>
      <sheetName val="[SHOPLIST.xls]_SHOPLIST_xl_7817"/>
      <sheetName val="[SHOPLIST.xls]_SHOPLIST_xl_7818"/>
      <sheetName val="[SHOPLIST.xls]_SHOPLIST_xl_7819"/>
      <sheetName val="[SHOPLIST.xls]_SHOPLIST_xl_7820"/>
      <sheetName val="[SHOPLIST.xls]_SHOPLIST_xl_7821"/>
      <sheetName val="[SHOPLIST.xls]_SHOPLIST_xl_7822"/>
      <sheetName val="[SHOPLIST.xls]_SHOPLIST_xl_7823"/>
      <sheetName val="[SHOPLIST.xls]_SHOPLIST_xl_7824"/>
      <sheetName val="[SHOPLIST.xls]_SHOPLIST_xl_7825"/>
      <sheetName val="[SHOPLIST.xls]_SHOPLIST_xl_7826"/>
      <sheetName val="[SHOPLIST.xls]_SHOPLIST_xl_7827"/>
      <sheetName val="[SHOPLIST.xls]_SHOPLIST_xl_7828"/>
      <sheetName val="[SHOPLIST.xls]_SHOPLIST_xl_7829"/>
      <sheetName val="[SHOPLIST.xls]_SHOPLIST_xl_7830"/>
      <sheetName val="[SHOPLIST.xls]_SHOPLIST_xl_7831"/>
      <sheetName val="[SHOPLIST.xls]_SHOPLIST_xl_7832"/>
      <sheetName val="[SHOPLIST.xls]_SHOPLIST_xl_7833"/>
      <sheetName val="[SHOPLIST.xls]_SHOPLIST_xl_7834"/>
      <sheetName val="[SHOPLIST.xls]_SHOPLIST_xl_7835"/>
      <sheetName val="[SHOPLIST.xls]_SHOPLIST_xl_7836"/>
      <sheetName val="[SHOPLIST.xls]_SHOPLIST_xl_7837"/>
      <sheetName val="[SHOPLIST.xls]_SHOPLIST_xl_7838"/>
      <sheetName val="[SHOPLIST.xls]_SHOPLIST_xl_7839"/>
      <sheetName val="[SHOPLIST.xls]_SHOPLIST_xl_7840"/>
      <sheetName val="[SHOPLIST.xls]_SHOPLIST_xl_7841"/>
      <sheetName val="[SHOPLIST.xls]_SHOPLIST_xl_7842"/>
      <sheetName val="[SHOPLIST.xls]_SHOPLIST_xl_7843"/>
      <sheetName val="[SHOPLIST.xls]_SHOPLIST_xl_7844"/>
      <sheetName val="[SHOPLIST.xls]_SHOPLIST_xl_7845"/>
      <sheetName val="[SHOPLIST.xls]_SHOPLIST_xl_7846"/>
      <sheetName val="[SHOPLIST.xls]_SHOPLIST_xl_7847"/>
      <sheetName val="[SHOPLIST.xls]_SHOPLIST_xl_7848"/>
      <sheetName val="[SHOPLIST.xls]_SHOPLIST_xl_7849"/>
      <sheetName val="[SHOPLIST.xls]_SHOPLIST_xl_7850"/>
      <sheetName val="[SHOPLIST.xls]_SHOPLIST_xl_7851"/>
      <sheetName val="[SHOPLIST.xls]_SHOPLIST_xl_7852"/>
      <sheetName val="[SHOPLIST.xls]_SHOPLIST_xl_7853"/>
      <sheetName val="[SHOPLIST.xls]_SHOPLIST_xl_7854"/>
      <sheetName val="[SHOPLIST.xls]_SHOPLIST_xl_7855"/>
      <sheetName val="[SHOPLIST.xls]_SHOPLIST_xl_7856"/>
      <sheetName val="[SHOPLIST.xls]_SHOPLIST_xl_7857"/>
      <sheetName val="[SHOPLIST.xls]_SHOPLIST_xl_7858"/>
      <sheetName val="[SHOPLIST.xls]_SHOPLIST_xl_7859"/>
      <sheetName val="[SHOPLIST.xls]_SHOPLIST_xl_7860"/>
      <sheetName val="[SHOPLIST.xls]_SHOPLIST_xl_7861"/>
      <sheetName val="[SHOPLIST.xls]_SHOPLIST_xl_7862"/>
      <sheetName val="[SHOPLIST.xls]_SHOPLIST_xl_7863"/>
      <sheetName val="[SHOPLIST.xls]_SHOPLIST_xl_7864"/>
      <sheetName val="[SHOPLIST.xls]_SHOPLIST_xl_7865"/>
      <sheetName val="[SHOPLIST.xls]_SHOPLIST_xl_7866"/>
      <sheetName val="[SHOPLIST.xls]_SHOPLIST_xl_7867"/>
      <sheetName val="[SHOPLIST.xls]_SHOPLIST_xl_7868"/>
      <sheetName val="[SHOPLIST.xls]_SHOPLIST_xl_7869"/>
      <sheetName val="[SHOPLIST.xls]_SHOPLIST_xl_7870"/>
      <sheetName val="[SHOPLIST.xls]_SHOPLIST_xl_7871"/>
      <sheetName val="[SHOPLIST.xls]_SHOPLIST_xl_7872"/>
      <sheetName val="[SHOPLIST.xls]_SHOPLIST_xl_7873"/>
      <sheetName val="[SHOPLIST.xls]_SHOPLIST_xl_7874"/>
      <sheetName val="[SHOPLIST.xls]_SHOPLIST_xl_7875"/>
      <sheetName val="[SHOPLIST.xls]_SHOPLIST_xl_7876"/>
      <sheetName val="[SHOPLIST.xls]_SHOPLIST_xl_7877"/>
      <sheetName val="[SHOPLIST.xls]_SHOPLIST_xl_7878"/>
      <sheetName val="[SHOPLIST.xls]_SHOPLIST_xl_7879"/>
      <sheetName val="[SHOPLIST.xls]_SHOPLIST_xl_7880"/>
      <sheetName val="[SHOPLIST.xls]_SHOPLIST_xl_7881"/>
      <sheetName val="[SHOPLIST.xls]_SHOPLIST_xl_7882"/>
      <sheetName val="[SHOPLIST.xls]_SHOPLIST_xl_7883"/>
      <sheetName val="[SHOPLIST.xls]_SHOPLIST_xl_7884"/>
      <sheetName val="[SHOPLIST.xls]_SHOPLIST_xl_7885"/>
      <sheetName val="[SHOPLIST.xls]_SHOPLIST_xl_7886"/>
      <sheetName val="[SHOPLIST.xls]_SHOPLIST_xl_7887"/>
      <sheetName val="[SHOPLIST.xls]_SHOPLIST_xl_7888"/>
      <sheetName val="[SHOPLIST.xls]_SHOPLIST_xl_7889"/>
      <sheetName val="[SHOPLIST.xls]_SHOPLIST_xl_7890"/>
      <sheetName val="[SHOPLIST.xls]_SHOPLIST_xl_7891"/>
      <sheetName val="[SHOPLIST.xls]_SHOPLIST_xl_7892"/>
      <sheetName val="[SHOPLIST.xls]_SHOPLIST_xl_7893"/>
      <sheetName val="[SHOPLIST.xls]_SHOPLIST_xl_7894"/>
      <sheetName val="[SHOPLIST.xls]_SHOPLIST_xl_7895"/>
      <sheetName val="[SHOPLIST.xls]_SHOPLIST_xl_7896"/>
      <sheetName val="[SHOPLIST.xls]_SHOPLIST_xl_7897"/>
      <sheetName val="[SHOPLIST.xls]_SHOPLIST_xl_7898"/>
      <sheetName val="[SHOPLIST.xls]_SHOPLIST_xl_7899"/>
      <sheetName val="[SHOPLIST.xls]_SHOPLIST_xl_7900"/>
      <sheetName val="[SHOPLIST.xls]_SHOPLIST_xl_7901"/>
      <sheetName val="[SHOPLIST.xls]_SHOPLIST_xl_7902"/>
      <sheetName val="[SHOPLIST.xls]_SHOPLIST_xl_7903"/>
      <sheetName val="[SHOPLIST.xls]_SHOPLIST_xl_7904"/>
      <sheetName val="[SHOPLIST.xls]_SHOPLIST_xl_7905"/>
      <sheetName val="[SHOPLIST.xls]_SHOPLIST_xl_7906"/>
      <sheetName val="[SHOPLIST.xls]_SHOPLIST_xl_7907"/>
      <sheetName val="[SHOPLIST.xls]_SHOPLIST_xl_7908"/>
      <sheetName val="[SHOPLIST.xls]_SHOPLIST_xl_7909"/>
      <sheetName val="[SHOPLIST.xls]_SHOPLIST_xl_7910"/>
      <sheetName val="[SHOPLIST.xls]_SHOPLIST_xl_7911"/>
      <sheetName val="[SHOPLIST.xls]_SHOPLIST_xl_7912"/>
      <sheetName val="[SHOPLIST.xls]_SHOPLIST_xl_7913"/>
      <sheetName val="[SHOPLIST.xls]_SHOPLIST_xl_7914"/>
      <sheetName val="[SHOPLIST.xls]_SHOPLIST_xl_7915"/>
      <sheetName val="[SHOPLIST.xls]_SHOPLIST_xl_7916"/>
      <sheetName val="[SHOPLIST.xls]_SHOPLIST_xl_7917"/>
      <sheetName val="[SHOPLIST.xls]_SHOPLIST_xl_7918"/>
      <sheetName val="[SHOPLIST.xls]_SHOPLIST_xl_7919"/>
      <sheetName val="[SHOPLIST.xls]_SHOPLIST_xl_7920"/>
      <sheetName val="[SHOPLIST.xls]_SHOPLIST_xl_7921"/>
      <sheetName val="[SHOPLIST.xls]_SHOPLIST_xl_7922"/>
      <sheetName val="[SHOPLIST.xls]_SHOPLIST_xl_7923"/>
      <sheetName val="[SHOPLIST.xls]_SHOPLIST_xl_7924"/>
      <sheetName val="[SHOPLIST.xls]_SHOPLIST_xl_7925"/>
      <sheetName val="[SHOPLIST.xls]_SHOPLIST_xl_7926"/>
      <sheetName val="[SHOPLIST.xls]_SHOPLIST_xl_7927"/>
      <sheetName val="[SHOPLIST.xls]_SHOPLIST_xl_7928"/>
      <sheetName val="[SHOPLIST.xls]_SHOPLIST_xl_7929"/>
      <sheetName val="[SHOPLIST.xls]_SHOPLIST_xl_7930"/>
      <sheetName val="[SHOPLIST.xls]_SHOPLIST_xl_7931"/>
      <sheetName val="[SHOPLIST.xls]_SHOPLIST_xl_7932"/>
      <sheetName val="[SHOPLIST.xls]_SHOPLIST_xl_7933"/>
      <sheetName val="[SHOPLIST.xls]_SHOPLIST_xl_7934"/>
      <sheetName val="[SHOPLIST.xls]_SHOPLIST_xl_7935"/>
      <sheetName val="[SHOPLIST.xls]_SHOPLIST_xl_7936"/>
      <sheetName val="[SHOPLIST.xls]_SHOPLIST_xl_7937"/>
      <sheetName val="[SHOPLIST.xls]_SHOPLIST_xl_7938"/>
      <sheetName val="[SHOPLIST.xls]_SHOPLIST_xl_7939"/>
      <sheetName val="[SHOPLIST.xls]_SHOPLIST_xl_7940"/>
      <sheetName val="[SHOPLIST.xls]_SHOPLIST_xl_7941"/>
      <sheetName val="[SHOPLIST.xls]_SHOPLIST_xl_7942"/>
      <sheetName val="[SHOPLIST.xls]_SHOPLIST_xl_7943"/>
      <sheetName val="[SHOPLIST.xls]_SHOPLIST_xl_7944"/>
      <sheetName val="[SHOPLIST.xls]_SHOPLIST_xl_7945"/>
      <sheetName val="[SHOPLIST.xls]_SHOPLIST_xl_7946"/>
      <sheetName val="[SHOPLIST.xls]_SHOPLIST_xl_7947"/>
      <sheetName val="[SHOPLIST.xls]_SHOPLIST_xl_7948"/>
      <sheetName val="[SHOPLIST.xls]_SHOPLIST_xl_7949"/>
      <sheetName val="[SHOPLIST.xls]_SHOPLIST_xl_7950"/>
      <sheetName val="[SHOPLIST.xls]_SHOPLIST_xl_7951"/>
      <sheetName val="[SHOPLIST.xls]_SHOPLIST_xl_7952"/>
      <sheetName val="[SHOPLIST.xls]_SHOPLIST_xl_7953"/>
      <sheetName val="[SHOPLIST.xls]_SHOPLIST_xl_7954"/>
      <sheetName val="[SHOPLIST.xls]_SHOPLIST_xl_7955"/>
      <sheetName val="[SHOPLIST.xls]_SHOPLIST_xl_7956"/>
      <sheetName val="[SHOPLIST.xls]_SHOPLIST_xl_7957"/>
      <sheetName val="[SHOPLIST.xls]_SHOPLIST_xl_7958"/>
      <sheetName val="[SHOPLIST.xls]70___0_s__i____94"/>
      <sheetName val="[SHOPLIST.xls]_VW__VU________76"/>
      <sheetName val="[SHOPLIST.xls]_VW__VU________77"/>
      <sheetName val="[SHOPLIST.xls]70_x005f_x0000___0_x_29"/>
      <sheetName val="[SHOPLIST.xls]70___0_s__i____95"/>
      <sheetName val="[SHOPLIST.xls]70___0_s__i____96"/>
      <sheetName val="[SHOPLIST.xls]_SHOPLIST_xl_7959"/>
      <sheetName val="[SHOPLIST.xls]_SHOPLIST_xl_7960"/>
      <sheetName val="[SHOPLIST.xls]_SHOPLIST_xl_7961"/>
      <sheetName val="[SHOPLIST.xls]_SHOPLIST_xl_7962"/>
      <sheetName val="[SHOPLIST.xls]_SHOPLIST_xl_7963"/>
      <sheetName val="[SHOPLIST.xls]_SHOPLIST_xl_7964"/>
      <sheetName val="[SHOPLIST.xls]_SHOPLIST_xl_7965"/>
      <sheetName val="[SHOPLIST.xls]_SHOPLIST_xl_7966"/>
      <sheetName val="[SHOPLIST.xls]_SHOPLIST_xl_7967"/>
      <sheetName val="[SHOPLIST.xls]_SHOPLIST_xl_7968"/>
      <sheetName val="[SHOPLIST.xls]_SHOPLIST_xl_7969"/>
      <sheetName val="[SHOPLIST.xls]_SHOPLIST_xl_7970"/>
      <sheetName val="[SHOPLIST.xls]_SHOPLIST_xl_7971"/>
      <sheetName val="[SHOPLIST.xls]_SHOPLIST_xl_7972"/>
      <sheetName val="[SHOPLIST.xls]_SHOPLIST_xl_7973"/>
      <sheetName val="[SHOPLIST.xls]_SHOPLIST_xl_7974"/>
      <sheetName val="[SHOPLIST.xls]_SHOPLIST_xl_7975"/>
      <sheetName val="[SHOPLIST.xls]_SHOPLIST_xl_7976"/>
      <sheetName val="[SHOPLIST.xls]_SHOPLIST_xl_7977"/>
      <sheetName val="[SHOPLIST.xls]_SHOPLIST_xl_7978"/>
      <sheetName val="[SHOPLIST.xls]_SHOPLIST_xl_7979"/>
      <sheetName val="[SHOPLIST.xls]_SHOPLIST_xl_7980"/>
      <sheetName val="[SHOPLIST.xls]_SHOPLIST_xl_7981"/>
      <sheetName val="[SHOPLIST.xls]_SHOPLIST_xl_7982"/>
      <sheetName val="[SHOPLIST.xls]_SHOPLIST_xl_7983"/>
      <sheetName val="[SHOPLIST.xls]_SHOPLIST_xl_7984"/>
      <sheetName val="[SHOPLIST.xls]_SHOPLIST_xl_7985"/>
      <sheetName val="[SHOPLIST.xls]_SHOPLIST_xl_7986"/>
      <sheetName val="[SHOPLIST.xls]_SHOPLIST_xl_7987"/>
      <sheetName val="[SHOPLIST.xls]_SHOPLIST_xl_7988"/>
      <sheetName val="[SHOPLIST.xls]_SHOPLIST_xl_7989"/>
      <sheetName val="[SHOPLIST.xls]_SHOPLIST_xl_7990"/>
      <sheetName val="[SHOPLIST.xls]_SHOPLIST_xl_7991"/>
      <sheetName val="[SHOPLIST.xls]_SHOPLIST_xl_7992"/>
      <sheetName val="[SHOPLIST.xls]_SHOPLIST_xl_7993"/>
      <sheetName val="[SHOPLIST.xls]_SHOPLIST_xl_7994"/>
      <sheetName val="[SHOPLIST.xls]_SHOPLIST_xl_7995"/>
      <sheetName val="[SHOPLIST.xls]_SHOPLIST_xl_7996"/>
      <sheetName val="[SHOPLIST.xls]_SHOPLIST_xl_7997"/>
      <sheetName val="[SHOPLIST.xls]_SHOPLIST_xl_7998"/>
      <sheetName val="[SHOPLIST.xls]_SHOPLIST_xl_7999"/>
      <sheetName val="[SHOPLIST.xls]_SHOPLIST_xl_8000"/>
      <sheetName val="[SHOPLIST.xls]_SHOPLIST_xl_8001"/>
      <sheetName val="[SHOPLIST.xls]_SHOPLIST_xl_8002"/>
      <sheetName val="[SHOPLIST.xls]_SHOPLIST_xl_8003"/>
      <sheetName val="[SHOPLIST.xls]_SHOPLIST_xl_8004"/>
      <sheetName val="[SHOPLIST.xls]_SHOPLIST_xl_8005"/>
      <sheetName val="[SHOPLIST.xls]_SHOPLIST_xl_8006"/>
      <sheetName val="[SHOPLIST.xls]_SHOPLIST_xl_8007"/>
      <sheetName val="[SHOPLIST.xls]_SHOPLIST_xl_8008"/>
      <sheetName val="[SHOPLIST.xls]_SHOPLIST_xl_8009"/>
      <sheetName val="[SHOPLIST.xls]_SHOPLIST_xl_8010"/>
      <sheetName val="[SHOPLIST.xls]_SHOPLIST_xl_8011"/>
      <sheetName val="[SHOPLIST.xls]_SHOPLIST_xl_8012"/>
      <sheetName val="[SHOPLIST.xls]_SHOPLIST_xl_8013"/>
      <sheetName val="[SHOPLIST.xls]_SHOPLIST_xl_8014"/>
      <sheetName val="[SHOPLIST.xls]_SHOPLIST_xl_8015"/>
      <sheetName val="[SHOPLIST.xls]_SHOPLIST_xl_8016"/>
      <sheetName val="[SHOPLIST.xls]_SHOPLIST_xl_8017"/>
      <sheetName val="[SHOPLIST.xls]_SHOPLIST_xl_8018"/>
      <sheetName val="[SHOPLIST.xls]_SHOPLIST_xl_8019"/>
      <sheetName val="[SHOPLIST.xls]_SHOPLIST_xl_8020"/>
      <sheetName val="[SHOPLIST.xls]_SHOPLIST_xl_8021"/>
      <sheetName val="[SHOPLIST.xls]_SHOPLIST_xl_8022"/>
      <sheetName val="[SHOPLIST.xls]_SHOPLIST_xl_8023"/>
      <sheetName val="[SHOPLIST.xls]_SHOPLIST_xl_8024"/>
      <sheetName val="[SHOPLIST.xls]_SHOPLIST_xl_8025"/>
      <sheetName val="[SHOPLIST.xls]_SHOPLIST_xl_8026"/>
      <sheetName val="[SHOPLIST.xls]_SHOPLIST_xl_8027"/>
      <sheetName val="[SHOPLIST.xls]_SHOPLIST_xl_8028"/>
      <sheetName val="[SHOPLIST.xls]_SHOPLIST_xl_8029"/>
      <sheetName val="[SHOPLIST.xls]_SHOPLIST_xl_8030"/>
      <sheetName val="[SHOPLIST.xls]_SHOPLIST_xl_8031"/>
      <sheetName val="[SHOPLIST.xls]_SHOPLIST_xl_8032"/>
      <sheetName val="[SHOPLIST.xls]_SHOPLIST_xl_8033"/>
      <sheetName val="[SHOPLIST.xls]_SHOPLIST_xl_8034"/>
      <sheetName val="[SHOPLIST.xls]_SHOPLIST_xl_8035"/>
      <sheetName val="[SHOPLIST.xls]_SHOPLIST_xl_8036"/>
      <sheetName val="[SHOPLIST.xls]_SHOPLIST_xl_8037"/>
      <sheetName val="[SHOPLIST.xls]_SHOPLIST_xl_8038"/>
      <sheetName val="[SHOPLIST.xls]_SHOPLIST_xl_8039"/>
      <sheetName val="[SHOPLIST.xls]_SHOPLIST_xl_8040"/>
      <sheetName val="[SHOPLIST.xls]_SHOPLIST_xl_8041"/>
      <sheetName val="[SHOPLIST.xls]_SHOPLIST_xl_8042"/>
      <sheetName val="[SHOPLIST.xls]_SHOPLIST_xl_8043"/>
      <sheetName val="[SHOPLIST.xls]_SHOPLIST_xl_8044"/>
      <sheetName val="[SHOPLIST.xls]_SHOPLIST_xl_8045"/>
      <sheetName val="[SHOPLIST.xls]_SHOPLIST_xl_8046"/>
      <sheetName val="[SHOPLIST.xls]_SHOPLIST_xl_8047"/>
      <sheetName val="[SHOPLIST.xls]_SHOPLIST_xl_8048"/>
      <sheetName val="[SHOPLIST.xls]_SHOPLIST_xl_8049"/>
      <sheetName val="[SHOPLIST.xls]_SHOPLIST_xl_8050"/>
      <sheetName val="[SHOPLIST.xls]_SHOPLIST_xl_8051"/>
      <sheetName val="[SHOPLIST.xls]_SHOPLIST_xl_8052"/>
      <sheetName val="[SHOPLIST.xls]_SHOPLIST_xl_8053"/>
      <sheetName val="[SHOPLIST.xls]_SHOPLIST_xl_8054"/>
      <sheetName val="[SHOPLIST.xls]_SHOPLIST_xl_8055"/>
      <sheetName val="[SHOPLIST.xls]_SHOPLIST_xl_8056"/>
      <sheetName val="[SHOPLIST.xls]_SHOPLIST_xl_8057"/>
      <sheetName val="[SHOPLIST.xls]_SHOPLIST_xl_8058"/>
      <sheetName val="[SHOPLIST.xls]_SHOPLIST_xl_8059"/>
      <sheetName val="[SHOPLIST.xls]_SHOPLIST_xl_8060"/>
      <sheetName val="[SHOPLIST.xls]_SHOPLIST_xl_8061"/>
      <sheetName val="[SHOPLIST.xls]_SHOPLIST_xl_8062"/>
      <sheetName val="[SHOPLIST.xls]_SHOPLIST_xl_8063"/>
      <sheetName val="[SHOPLIST.xls]_SHOPLIST_xl_8064"/>
      <sheetName val="[SHOPLIST.xls]_SHOPLIST_xl_8065"/>
      <sheetName val="[SHOPLIST.xls]_SHOPLIST_xl_8066"/>
      <sheetName val="[SHOPLIST.xls]_SHOPLIST_xl_8067"/>
      <sheetName val="[SHOPLIST.xls]_SHOPLIST_xl_8068"/>
      <sheetName val="[SHOPLIST.xls]_SHOPLIST_xl_8069"/>
      <sheetName val="[SHOPLIST.xls]_SHOPLIST_xl_8070"/>
      <sheetName val="[SHOPLIST.xls]_SHOPLIST_xl_8071"/>
      <sheetName val="[SHOPLIST.xls]70___0_s__i____97"/>
      <sheetName val="[SHOPLIST.xls]_SHOPLIST_xl_8072"/>
      <sheetName val="[SHOPLIST.xls]_SHOPLIST_xl_8073"/>
      <sheetName val="[SHOPLIST.xls]_SHOPLIST_xl_8074"/>
      <sheetName val="[SHOPLIST.xls]_SHOPLIST_xl_8075"/>
      <sheetName val="[SHOPLIST.xls]_SHOPLIST_xl_8076"/>
      <sheetName val="[SHOPLIST.xls]_SHOPLIST_xl_8077"/>
      <sheetName val="[SHOPLIST.xls]_SHOPLIST_xl_8078"/>
      <sheetName val="[SHOPLIST.xls]_SHOPLIST_xl_8079"/>
      <sheetName val="[SHOPLIST.xls]_SHOPLIST_xl_8080"/>
      <sheetName val="[SHOPLIST.xls]_SHOPLIST_xl_8081"/>
      <sheetName val="[SHOPLIST.xls]_SHOPLIST_xl_8082"/>
      <sheetName val="[SHOPLIST.xls]_SHOPLIST_xl_8083"/>
      <sheetName val="[SHOPLIST.xls]_SHOPLIST_xl_8084"/>
      <sheetName val="[SHOPLIST.xls]_SHOPLIST_xl_8085"/>
      <sheetName val="[SHOPLIST.xls]_SHOPLIST_xl_8086"/>
      <sheetName val="[SHOPLIST.xls]_SHOPLIST_xl_8087"/>
      <sheetName val="[SHOPLIST.xls]_SHOPLIST_xl_8088"/>
      <sheetName val="[SHOPLIST.xls]_SHOPLIST_xl_8089"/>
      <sheetName val="[SHOPLIST.xls]_SHOPLIST_xl_8090"/>
      <sheetName val="[SHOPLIST.xls]_SHOPLIST_xl_8091"/>
      <sheetName val="[SHOPLIST.xls]_SHOPLIST_xl_8092"/>
      <sheetName val="[SHOPLIST.xls]_SHOPLIST_xl_8093"/>
      <sheetName val="[SHOPLIST.xls]_SHOPLIST_xl_8094"/>
      <sheetName val="[SHOPLIST.xls]_SHOPLIST_xl_8095"/>
      <sheetName val="[SHOPLIST.xls]_SHOPLIST_xl_8096"/>
      <sheetName val="[SHOPLIST.xls]_SHOPLIST_xl_8097"/>
      <sheetName val="[SHOPLIST.xls]_SHOPLIST_xl_8098"/>
      <sheetName val="[SHOPLIST.xls]_SHOPLIST_xl_8099"/>
      <sheetName val="[SHOPLIST.xls]_SHOPLIST_xl_8100"/>
      <sheetName val="[SHOPLIST.xls]_SHOPLIST_xl_8101"/>
      <sheetName val="[SHOPLIST.xls]_SHOPLIST_xl_8102"/>
      <sheetName val="[SHOPLIST.xls]_SHOPLIST_xl_8103"/>
      <sheetName val="[SHOPLIST.xls]_SHOPLIST_xl_8104"/>
      <sheetName val="[SHOPLIST.xls]_SHOPLIST_xl_8105"/>
      <sheetName val="[SHOPLIST.xls]_SHOPLIST_xl_8106"/>
      <sheetName val="[SHOPLIST.xls]_SHOPLIST_xl_8107"/>
      <sheetName val="[SHOPLIST.xls]_SHOPLIST_xl_8108"/>
      <sheetName val="[SHOPLIST.xls]_SHOPLIST_xl_8109"/>
      <sheetName val="[SHOPLIST.xls]_SHOPLIST_xl_8110"/>
      <sheetName val="[SHOPLIST.xls]_SHOPLIST_xl_8111"/>
      <sheetName val="[SHOPLIST.xls]_SHOPLIST_xl_8112"/>
      <sheetName val="[SHOPLIST.xls]_SHOPLIST_xl_8113"/>
      <sheetName val="[SHOPLIST.xls]_SHOPLIST_xl_8114"/>
      <sheetName val="[SHOPLIST.xls]_SHOPLIST_xl_8115"/>
      <sheetName val="[SHOPLIST.xls]_SHOPLIST_xl_8116"/>
      <sheetName val="[SHOPLIST.xls]_SHOPLIST_xl_8117"/>
      <sheetName val="[SHOPLIST.xls]_SHOPLIST_xl_8118"/>
      <sheetName val="[SHOPLIST.xls]_SHOPLIST_xl_8119"/>
      <sheetName val="[SHOPLIST.xls]_SHOPLIST_xl_8120"/>
      <sheetName val="[SHOPLIST.xls]_SHOPLIST_xl_8121"/>
      <sheetName val="[SHOPLIST.xls]_SHOPLIST_xl_8122"/>
      <sheetName val="[SHOPLIST.xls]_SHOPLIST_xl_8123"/>
      <sheetName val="[SHOPLIST.xls]_SHOPLIST_xl_8124"/>
      <sheetName val="[SHOPLIST.xls]_SHOPLIST_xl_8125"/>
      <sheetName val="[SHOPLIST.xls]_SHOPLIST_xl_8126"/>
      <sheetName val="[SHOPLIST.xls]_SHOPLIST_xl_8127"/>
      <sheetName val="[SHOPLIST.xls]_SHOPLIST_xl_8128"/>
      <sheetName val="[SHOPLIST.xls]_SHOPLIST_xl_8129"/>
      <sheetName val="[SHOPLIST.xls]_SHOPLIST_xl_8130"/>
      <sheetName val="[SHOPLIST.xls]_SHOPLIST_xl_8131"/>
      <sheetName val="[SHOPLIST.xls]_SHOPLIST_xl_8132"/>
      <sheetName val="[SHOPLIST.xls]_SHOPLIST_xl_8133"/>
      <sheetName val="[SHOPLIST.xls]_SHOPLIST_xl_8134"/>
      <sheetName val="[SHOPLIST.xls]_SHOPLIST_xl_8135"/>
      <sheetName val="[SHOPLIST.xls]_SHOPLIST_xl_8136"/>
      <sheetName val="[SHOPLIST.xls]_SHOPLIST_xl_8137"/>
      <sheetName val="[SHOPLIST.xls]_SHOPLIST_xl_8138"/>
      <sheetName val="[SHOPLIST.xls]_SHOPLIST_xl_8139"/>
      <sheetName val="[SHOPLIST.xls]_SHOPLIST_xl_8140"/>
      <sheetName val="[SHOPLIST.xls]_SHOPLIST_xl_8141"/>
      <sheetName val="[SHOPLIST.xls]_SHOPLIST_xl_8142"/>
      <sheetName val="[SHOPLIST.xls]_SHOPLIST_xl_8143"/>
      <sheetName val="[SHOPLIST.xls]_SHOPLIST_xl_8144"/>
      <sheetName val="[SHOPLIST.xls]_SHOPLIST_xl_8145"/>
      <sheetName val="[SHOPLIST.xls]_SHOPLIST_xl_8146"/>
      <sheetName val="[SHOPLIST.xls]_SHOPLIST_xl_8147"/>
      <sheetName val="[SHOPLIST.xls]_SHOPLIST_xl_8148"/>
      <sheetName val="[SHOPLIST.xls]_SHOPLIST_xl_8149"/>
      <sheetName val="[SHOPLIST.xls]_SHOPLIST_xl_8150"/>
      <sheetName val="[SHOPLIST.xls]_SHOPLIST_xl_8151"/>
      <sheetName val="[SHOPLIST.xls]_SHOPLIST_xl_8152"/>
      <sheetName val="[SHOPLIST.xls]_SHOPLIST_xl_8153"/>
      <sheetName val="[SHOPLIST.xls]_SHOPLIST_xl_8154"/>
      <sheetName val="[SHOPLIST.xls]_SHOPLIST_xl_8155"/>
      <sheetName val="[SHOPLIST.xls]_SHOPLIST_xl_8156"/>
      <sheetName val="[SHOPLIST.xls]_SHOPLIST_xl_8157"/>
      <sheetName val="[SHOPLIST.xls]_SHOPLIST_xl_8158"/>
      <sheetName val="[SHOPLIST.xls]_SHOPLIST_xl_8159"/>
      <sheetName val="[SHOPLIST.xls]_SHOPLIST_xl_8160"/>
      <sheetName val="[SHOPLIST.xls]_SHOPLIST_xl_8161"/>
      <sheetName val="[SHOPLIST.xls]_SHOPLIST_xl_8162"/>
      <sheetName val="[SHOPLIST.xls]_SHOPLIST_xl_8163"/>
      <sheetName val="[SHOPLIST.xls]_SHOPLIST_xl_8164"/>
      <sheetName val="[SHOPLIST.xls]_SHOPLIST_xl_8165"/>
      <sheetName val="[SHOPLIST.xls]_SHOPLIST_xl_8166"/>
      <sheetName val="[SHOPLIST.xls]_SHOPLIST_xl_8167"/>
      <sheetName val="[SHOPLIST.xls]_SHOPLIST_xl_8168"/>
      <sheetName val="[SHOPLIST.xls]_SHOPLIST_xl_8169"/>
      <sheetName val="[SHOPLIST.xls]_SHOPLIST_xl_8170"/>
      <sheetName val="[SHOPLIST.xls]_SHOPLIST_xl_8171"/>
      <sheetName val="[SHOPLIST.xls]_SHOPLIST_xl_8172"/>
      <sheetName val="[SHOPLIST.xls]_SHOPLIST_xl_8173"/>
      <sheetName val="[SHOPLIST.xls]_SHOPLIST_xl_8174"/>
      <sheetName val="[SHOPLIST.xls]_SHOPLIST_xl_8175"/>
      <sheetName val="[SHOPLIST.xls]_SHOPLIST_xl_8176"/>
      <sheetName val="[SHOPLIST.xls]_SHOPLIST_xl_8177"/>
      <sheetName val="[SHOPLIST.xls]_SHOPLIST_xl_8178"/>
      <sheetName val="[SHOPLIST.xls]_SHOPLIST_xl_8179"/>
      <sheetName val="[SHOPLIST.xls]_SHOPLIST_xl_8180"/>
      <sheetName val="[SHOPLIST.xls]_SHOPLIST_xl_8181"/>
      <sheetName val="[SHOPLIST.xls]70_x005f_x0000___0_x_30"/>
      <sheetName val="[SHOPLIST.xls]_SHOPLIST_xl_8182"/>
      <sheetName val="[SHOPLIST.xls]_SHOPLIST_xl_8183"/>
      <sheetName val="[SHOPLIST.xls]_SHOPLIST_xl_8184"/>
      <sheetName val="[SHOPLIST.xls]_SHOPLIST_xl_8185"/>
      <sheetName val="[SHOPLIST.xls]_SHOPLIST_xl_8186"/>
      <sheetName val="[SHOPLIST.xls]_SHOPLIST_xl_8187"/>
      <sheetName val="[SHOPLIST.xls]_SHOPLIST_xl_8188"/>
      <sheetName val="[SHOPLIST.xls]_SHOPLIST_xl_8189"/>
      <sheetName val="[SHOPLIST.xls]_SHOPLIST_xl_8190"/>
      <sheetName val="[SHOPLIST.xls]_SHOPLIST_xl_8191"/>
      <sheetName val="[SHOPLIST.xls]_SHOPLIST_xl_8192"/>
      <sheetName val="[SHOPLIST.xls]_SHOPLIST_xl_8193"/>
      <sheetName val="[SHOPLIST.xls]_SHOPLIST_xl_8194"/>
      <sheetName val="[SHOPLIST.xls]_SHOPLIST_xl_8195"/>
      <sheetName val="[SHOPLIST.xls]_SHOPLIST_xl_8196"/>
      <sheetName val="[SHOPLIST.xls]_SHOPLIST_xl_8197"/>
      <sheetName val="[SHOPLIST.xls]_SHOPLIST_xl_8198"/>
      <sheetName val="[SHOPLIST.xls]_SHOPLIST_xl_8199"/>
      <sheetName val="[SHOPLIST.xls]_SHOPLIST_xl_8200"/>
      <sheetName val="[SHOPLIST.xls]_SHOPLIST_xl_8201"/>
      <sheetName val="[SHOPLIST.xls]_SHOPLIST_xl_8202"/>
      <sheetName val="[SHOPLIST.xls]_SHOPLIST_xl_8203"/>
      <sheetName val="[SHOPLIST.xls]_SHOPLIST_xl_8204"/>
      <sheetName val="[SHOPLIST.xls]_SHOPLIST_xl_8205"/>
      <sheetName val="[SHOPLIST.xls]_SHOPLIST_xl_8206"/>
      <sheetName val="[SHOPLIST.xls]_SHOPLIST_xl_8207"/>
      <sheetName val="[SHOPLIST.xls]_SHOPLIST_xl_8208"/>
      <sheetName val="[SHOPLIST.xls]_SHOPLIST_xl_8209"/>
      <sheetName val="[SHOPLIST.xls]_SHOPLIST_xl_8210"/>
      <sheetName val="[SHOPLIST.xls]_SHOPLIST_xl_8211"/>
      <sheetName val="[SHOPLIST.xls]_SHOPLIST_xl_8212"/>
      <sheetName val="[SHOPLIST.xls]_SHOPLIST_xl_8213"/>
      <sheetName val="[SHOPLIST.xls]_SHOPLIST_xl_8214"/>
      <sheetName val="[SHOPLIST.xls]_SHOPLIST_xl_8215"/>
      <sheetName val="[SHOPLIST.xls]_SHOPLIST_xl_8216"/>
      <sheetName val="[SHOPLIST.xls]_SHOPLIST_xl_8217"/>
      <sheetName val="[SHOPLIST.xls]_SHOPLIST_xl_8218"/>
      <sheetName val="[SHOPLIST.xls]_SHOPLIST_xl_8219"/>
      <sheetName val="[SHOPLIST.xls]_SHOPLIST_xl_8220"/>
      <sheetName val="[SHOPLIST.xls]_SHOPLIST_xl_8221"/>
      <sheetName val="[SHOPLIST.xls]_SHOPLIST_xl_8222"/>
      <sheetName val="[SHOPLIST.xls]_SHOPLIST_xl_8223"/>
      <sheetName val="[SHOPLIST.xls]_SHOPLIST_xl_8224"/>
      <sheetName val="[SHOPLIST.xls]_SHOPLIST_xl_8225"/>
      <sheetName val="[SHOPLIST.xls]_SHOPLIST_xl_8226"/>
      <sheetName val="[SHOPLIST.xls]_SHOPLIST_xl_8227"/>
      <sheetName val="[SHOPLIST.xls]_SHOPLIST_xl_8228"/>
      <sheetName val="[SHOPLIST.xls]_SHOPLIST_xl_8229"/>
      <sheetName val="[SHOPLIST.xls]_SHOPLIST_xl_8230"/>
      <sheetName val="[SHOPLIST.xls]_SHOPLIST_xl_8231"/>
      <sheetName val="[SHOPLIST.xls]_SHOPLIST_xl_8232"/>
      <sheetName val="[SHOPLIST.xls]_SHOPLIST_xl_8233"/>
      <sheetName val="[SHOPLIST.xls]_SHOPLIST_xl_8234"/>
      <sheetName val="[SHOPLIST.xls]_SHOPLIST_xl_8235"/>
      <sheetName val="[SHOPLIST.xls]_SHOPLIST_xl_8236"/>
      <sheetName val="[SHOPLIST.xls]_SHOPLIST_xl_8237"/>
      <sheetName val="[SHOPLIST.xls]_SHOPLIST_xl_8238"/>
      <sheetName val="[SHOPLIST.xls]_SHOPLIST_xl_8239"/>
      <sheetName val="[SHOPLIST.xls]_SHOPLIST_xl_8240"/>
      <sheetName val="[SHOPLIST.xls]_SHOPLIST_xl_8241"/>
      <sheetName val="[SHOPLIST.xls]_SHOPLIST_xl_8242"/>
      <sheetName val="[SHOPLIST.xls]_SHOPLIST_xl_8243"/>
      <sheetName val="[SHOPLIST.xls]_SHOPLIST_xl_8244"/>
      <sheetName val="[SHOPLIST.xls]_SHOPLIST_xl_8245"/>
      <sheetName val="[SHOPLIST.xls]_SHOPLIST_xl_8246"/>
      <sheetName val="[SHOPLIST.xls]_SHOPLIST_xl_8247"/>
      <sheetName val="[SHOPLIST.xls]_SHOPLIST_xl_8248"/>
      <sheetName val="[SHOPLIST.xls]_SHOPLIST_xl_8249"/>
      <sheetName val="[SHOPLIST.xls]_SHOPLIST_xl_8250"/>
      <sheetName val="[SHOPLIST.xls]_SHOPLIST_xl_8251"/>
      <sheetName val="[SHOPLIST.xls]_SHOPLIST_xl_8252"/>
      <sheetName val="[SHOPLIST.xls]_SHOPLIST_xl_8253"/>
      <sheetName val="[SHOPLIST.xls]_SHOPLIST_xl_8254"/>
      <sheetName val="[SHOPLIST.xls]_SHOPLIST_xl_8255"/>
      <sheetName val="[SHOPLIST.xls]_SHOPLIST_xl_8256"/>
      <sheetName val="[SHOPLIST.xls]_SHOPLIST_xl_8257"/>
      <sheetName val="[SHOPLIST.xls]_SHOPLIST_xl_8258"/>
      <sheetName val="[SHOPLIST.xls]_SHOPLIST_xl_8259"/>
      <sheetName val="[SHOPLIST.xls]_SHOPLIST_xl_8260"/>
      <sheetName val="[SHOPLIST.xls]_SHOPLIST_xl_8261"/>
      <sheetName val="[SHOPLIST.xls]_SHOPLIST_xl_8262"/>
      <sheetName val="[SHOPLIST.xls]_SHOPLIST_xl_8263"/>
      <sheetName val="[SHOPLIST.xls]_SHOPLIST_xl_8264"/>
      <sheetName val="[SHOPLIST.xls]_SHOPLIST_xl_8265"/>
      <sheetName val="[SHOPLIST.xls]_SHOPLIST_xl_8266"/>
      <sheetName val="[SHOPLIST.xls]_SHOPLIST_xl_8267"/>
      <sheetName val="[SHOPLIST.xls]_SHOPLIST_xl_8268"/>
      <sheetName val="[SHOPLIST.xls]_SHOPLIST_xl_8269"/>
      <sheetName val="[SHOPLIST.xls]_VW__VU________78"/>
      <sheetName val="[SHOPLIST.xls]_VW__VU________79"/>
      <sheetName val="[SHOPLIST.xls]_SHOPLIST_xl_8270"/>
      <sheetName val="[SHOPLIST.xls]70___0_s__i____98"/>
      <sheetName val="[SHOPLIST.xls]_SHOPLIST_xl_8271"/>
      <sheetName val="[SHOPLIST.xls]_SHOPLIST_xl_8272"/>
      <sheetName val="[SHOPLIST.xls]_VW__VU________80"/>
      <sheetName val="[SHOPLIST.xls]_VW__VU________81"/>
      <sheetName val="[SHOPLIST.xls]_SHOPLIST_xl_8273"/>
      <sheetName val="[SHOPLIST.xls]_SHOPLIST_xl_8274"/>
      <sheetName val="[SHOPLIST.xls]70___0_s__i____99"/>
      <sheetName val="[SHOPLIST.xls]_SHOPLIST_xl_8275"/>
      <sheetName val="[SHOPLIST.xls]_SHOPLIST_xl_8276"/>
      <sheetName val="[SHOPLIST.xls]_SHOPLIST_xl_8277"/>
      <sheetName val="[SHOPLIST.xls]_SHOPLIST_xl_8278"/>
      <sheetName val="[SHOPLIST.xls]_SHOPLIST_xl_8279"/>
      <sheetName val="[SHOPLIST.xls]_SHOPLIST_xl_8280"/>
      <sheetName val="[SHOPLIST.xls]_SHOPLIST_xl_8281"/>
      <sheetName val="[SHOPLIST.xls]_SHOPLIST_xl_8282"/>
      <sheetName val="[SHOPLIST.xls]_SHOPLIST_xl_8283"/>
      <sheetName val="[SHOPLIST.xls]_SHOPLIST_xl_8284"/>
      <sheetName val="[SHOPLIST.xls]_SHOPLIST_xl_8285"/>
      <sheetName val="[SHOPLIST.xls]_SHOPLIST_xl_8286"/>
      <sheetName val="[SHOPLIST.xls]_SHOPLIST_xl_8287"/>
      <sheetName val="[SHOPLIST.xls]_SHOPLIST_xl_8288"/>
      <sheetName val="[SHOPLIST.xls]_SHOPLIST_xl_8289"/>
      <sheetName val="[SHOPLIST.xls]_SHOPLIST_xl_8290"/>
      <sheetName val="[SHOPLIST.xls]_SHOPLIST_xl_8291"/>
      <sheetName val="[SHOPLIST.xls]_SHOPLIST_xl_8292"/>
      <sheetName val="[SHOPLIST.xls]_SHOPLIST_xl_8293"/>
      <sheetName val="[SHOPLIST.xls]_SHOPLIST_xl_8294"/>
      <sheetName val="[SHOPLIST.xls]_SHOPLIST_xl_8295"/>
      <sheetName val="[SHOPLIST.xls]_SHOPLIST_xl_8296"/>
      <sheetName val="[SHOPLIST.xls]_SHOPLIST_xl_8297"/>
      <sheetName val="[SHOPLIST.xls]_SHOPLIST_xl_8298"/>
      <sheetName val="[SHOPLIST.xls]_SHOPLIST_xl_8299"/>
      <sheetName val="[SHOPLIST.xls]_SHOPLIST_xl_8300"/>
      <sheetName val="[SHOPLIST.xls]_SHOPLIST_xl_8301"/>
      <sheetName val="[SHOPLIST.xls]_SHOPLIST_xl_8302"/>
      <sheetName val="[SHOPLIST.xls]_SHOPLIST_xl_8303"/>
      <sheetName val="[SHOPLIST.xls]_SHOPLIST_xl_8304"/>
      <sheetName val="[SHOPLIST.xls]_SHOPLIST_xl_8305"/>
      <sheetName val="[SHOPLIST.xls]_SHOPLIST_xl_8306"/>
      <sheetName val="[SHOPLIST.xls]_SHOPLIST_xl_8307"/>
      <sheetName val="[SHOPLIST.xls]_SHOPLIST_xl_8308"/>
      <sheetName val="[SHOPLIST.xls]_SHOPLIST_xl_8309"/>
      <sheetName val="[SHOPLIST.xls]_SHOPLIST_xl_8310"/>
      <sheetName val="[SHOPLIST.xls]_SHOPLIST_xl_8311"/>
      <sheetName val="[SHOPLIST.xls]_SHOPLIST_xl_8312"/>
      <sheetName val="[SHOPLIST.xls]_SHOPLIST_xl_8313"/>
      <sheetName val="[SHOPLIST.xls]_SHOPLIST_xl_8314"/>
      <sheetName val="[SHOPLIST.xls]_SHOPLIST_xl_8315"/>
      <sheetName val="[SHOPLIST.xls]_SHOPLIST_xl_8316"/>
      <sheetName val="[SHOPLIST.xls]_SHOPLIST_xl_8317"/>
      <sheetName val="[SHOPLIST.xls]_SHOPLIST_xl_8318"/>
      <sheetName val="[SHOPLIST.xls]_SHOPLIST_xl_8319"/>
      <sheetName val="[SHOPLIST.xls]_SHOPLIST_xl_8320"/>
      <sheetName val="[SHOPLIST.xls]_SHOPLIST_xl_8321"/>
      <sheetName val="[SHOPLIST.xls]_SHOPLIST_xl_8322"/>
      <sheetName val="[SHOPLIST.xls]_SHOPLIST_xl_8323"/>
      <sheetName val="[SHOPLIST.xls]_SHOPLIST_xl_8324"/>
      <sheetName val="[SHOPLIST.xls]_SHOPLIST_xl_8325"/>
      <sheetName val="[SHOPLIST.xls]_SHOPLIST_xl_8326"/>
      <sheetName val="[SHOPLIST.xls]70___0_s__i___100"/>
      <sheetName val="[SHOPLIST.xls]_SHOPLIST_xl_8327"/>
      <sheetName val="[SHOPLIST.xls]_SHOPLIST_xl_8328"/>
      <sheetName val="[SHOPLIST.xls]_SHOPLIST_xl_8329"/>
      <sheetName val="[SHOPLIST.xls]_VW__VU________82"/>
      <sheetName val="[SHOPLIST.xls]_SHOPLIST_xl_8330"/>
      <sheetName val="[SHOPLIST.xls]_SHOPLIST_xl_8331"/>
      <sheetName val="[SHOPLIST.xls]_SHOPLIST_xl_8332"/>
      <sheetName val="[SHOPLIST.xls]_SHOPLIST_xl_8333"/>
      <sheetName val="[SHOPLIST.xls]_SHOPLIST_xl_8334"/>
      <sheetName val="[SHOPLIST.xls]_SHOPLIST_xl_8335"/>
      <sheetName val="[SHOPLIST.xls]_SHOPLIST_xl_8336"/>
      <sheetName val="[SHOPLIST.xls]_SHOPLIST_xl_8337"/>
      <sheetName val="[SHOPLIST.xls]_SHOPLIST_xl_8338"/>
      <sheetName val="[SHOPLIST.xls]_SHOPLIST_xl_8339"/>
      <sheetName val="[SHOPLIST.xls]_SHOPLIST_xl_8340"/>
      <sheetName val="[SHOPLIST.xls]_SHOPLIST_xl_8341"/>
      <sheetName val="[SHOPLIST.xls]_SHOPLIST_xl_8342"/>
      <sheetName val="[SHOPLIST.xls]_SHOPLIST_xl_8343"/>
      <sheetName val="[SHOPLIST.xls]_SHOPLIST_xl_8344"/>
      <sheetName val="[SHOPLIST.xls]_SHOPLIST_xl_8345"/>
      <sheetName val="[SHOPLIST.xls]_SHOPLIST_xl_8346"/>
      <sheetName val="[SHOPLIST.xls]_SHOPLIST_xl_8347"/>
      <sheetName val="[SHOPLIST.xls]_SHOPLIST_xl_8348"/>
      <sheetName val="[SHOPLIST.xls]_SHOPLIST_xl_8349"/>
      <sheetName val="[SHOPLIST.xls]_SHOPLIST_xl_8350"/>
      <sheetName val="[SHOPLIST.xls]_SHOPLIST_xl_8351"/>
      <sheetName val="[SHOPLIST.xls]_SHOPLIST_xl_8352"/>
      <sheetName val="[SHOPLIST.xls]_SHOPLIST_xl_8353"/>
      <sheetName val="[SHOPLIST.xls]_SHOPLIST_xl_8354"/>
      <sheetName val="[SHOPLIST.xls]_SHOPLIST_xl_8355"/>
      <sheetName val="[SHOPLIST.xls]_SHOPLIST_xl_8356"/>
      <sheetName val="[SHOPLIST.xls]_SHOPLIST_xl_8357"/>
      <sheetName val="[SHOPLIST.xls]_SHOPLIST_xl_8358"/>
      <sheetName val="[SHOPLIST.xls]_SHOPLIST_xl_8359"/>
      <sheetName val="[SHOPLIST.xls]_SHOPLIST_xl_8360"/>
      <sheetName val="[SHOPLIST.xls]_SHOPLIST_xl_8361"/>
      <sheetName val="[SHOPLIST.xls]_SHOPLIST_xl_8362"/>
      <sheetName val="[SHOPLIST.xls]_SHOPLIST_xl_8363"/>
      <sheetName val="[SHOPLIST.xls]_SHOPLIST_xl_8364"/>
      <sheetName val="[SHOPLIST.xls]_SHOPLIST_xl_8365"/>
      <sheetName val="[SHOPLIST.xls]_SHOPLIST_xl_8366"/>
      <sheetName val="[SHOPLIST.xls]_SHOPLIST_xl_8367"/>
      <sheetName val="[SHOPLIST.xls]_SHOPLIST_xl_8368"/>
      <sheetName val="[SHOPLIST.xls]_SHOPLIST_xl_8369"/>
      <sheetName val="[SHOPLIST.xls]_SHOPLIST_xl_8370"/>
      <sheetName val="[SHOPLIST.xls]_SHOPLIST_xl_8371"/>
      <sheetName val="[SHOPLIST.xls]_SHOPLIST_xl_8372"/>
      <sheetName val="[SHOPLIST.xls]_SHOPLIST_xl_8373"/>
      <sheetName val="[SHOPLIST.xls]_SHOPLIST_xl_8374"/>
      <sheetName val="[SHOPLIST.xls]_SHOPLIST_xl_8375"/>
      <sheetName val="[SHOPLIST.xls]_SHOPLIST_xl_8376"/>
      <sheetName val="[SHOPLIST.xls]_SHOPLIST_xl_8377"/>
      <sheetName val="[SHOPLIST.xls]_SHOPLIST_xl_8378"/>
      <sheetName val="[SHOPLIST.xls]_SHOPLIST_xl_8379"/>
      <sheetName val="[SHOPLIST.xls]_SHOPLIST_xl_8380"/>
      <sheetName val="[SHOPLIST.xls]_SHOPLIST_xl_8381"/>
      <sheetName val="[SHOPLIST.xls]_SHOPLIST_xl_8382"/>
      <sheetName val="[SHOPLIST.xls]_SHOPLIST_xl_8383"/>
      <sheetName val="[SHOPLIST.xls]_SHOPLIST_xl_8384"/>
      <sheetName val="[SHOPLIST.xls]_SHOPLIST_xl_8385"/>
      <sheetName val="[SHOPLIST.xls]_SHOPLIST_xl_8386"/>
      <sheetName val="[SHOPLIST.xls]_SHOPLIST_xl_8387"/>
      <sheetName val="[SHOPLIST.xls]_SHOPLIST_xl_8388"/>
      <sheetName val="[SHOPLIST.xls]70_x005f_x005f_x005f_x0000_23"/>
      <sheetName val="[SHOPLIST.xls]70___0_s__i___101"/>
      <sheetName val="[SHOPLIST.xls]_SHOPLIST_xl_8389"/>
      <sheetName val="[SHOPLIST.xls]_SHOPLIST_xl_8390"/>
      <sheetName val="[SHOPLIST.xls]70,/0s«_x0008_iÆø_x0003_í¬_x0008_i"/>
      <sheetName val="[SHOPLIST.xls]_VW_VU____t__0__2"/>
      <sheetName val="[SHOPLIST.xls]70,/0s« iÆø í¬ i"/>
      <sheetName val="[SHOPLIST.xls]70_x005f_x0000___0_x_31"/>
      <sheetName val="[SHOPLIST.xls]_SHOPLIST_xl_8391"/>
      <sheetName val="[SHOPLIST.xls]_SHOPLIST_xl_8392"/>
      <sheetName val="[SHOPLIST.xls]70___0_s__i___102"/>
      <sheetName val="[SHOPLIST.xls]_SHOPLIST_xl_8393"/>
      <sheetName val="[SHOPLIST.xls]_SHOPLIST_xl_8394"/>
      <sheetName val="[SHOPLIST.xls]_SHOPLIST_xl_8395"/>
      <sheetName val="[SHOPLIST.xls]_SHOPLIST_xl_8396"/>
      <sheetName val="[SHOPLIST.xls]_SHOPLIST_xl_8397"/>
      <sheetName val="[SHOPLIST.xls]_SHOPLIST_xl_8398"/>
      <sheetName val="[SHOPLIST.xls]_SHOPLIST_xl_8399"/>
      <sheetName val="[SHOPLIST.xls]_SHOPLIST_xl_8400"/>
      <sheetName val="[SHOPLIST.xls]_SHOPLIST_xl_8401"/>
      <sheetName val="[SHOPLIST.xls]_SHOPLIST_xl_8402"/>
      <sheetName val="[SHOPLIST.xls]_SHOPLIST_xl_8403"/>
      <sheetName val="[SHOPLIST.xls]_SHOPLIST_xl_8404"/>
      <sheetName val="[SHOPLIST.xls]_SHOPLIST_xl_8405"/>
      <sheetName val="[SHOPLIST.xls]_SHOPLIST_xl_8406"/>
      <sheetName val="[SHOPLIST.xls]_SHOPLIST_xl_8407"/>
      <sheetName val="[SHOPLIST.xls]_SHOPLIST_xl_8408"/>
      <sheetName val="[SHOPLIST.xls]_SHOPLIST_xl_8409"/>
      <sheetName val="[SHOPLIST.xls]_SHOPLIST_xl_8410"/>
      <sheetName val="[SHOPLIST.xls]_SHOPLIST_xl_8411"/>
      <sheetName val="[SHOPLIST.xls]_SHOPLIST_xl_8412"/>
      <sheetName val="[SHOPLIST.xls]_SHOPLIST_xl_8413"/>
      <sheetName val="[SHOPLIST.xls]_SHOPLIST_xl_8414"/>
      <sheetName val="[SHOPLIST.xls]_SHOPLIST_xl_8415"/>
      <sheetName val="[SHOPLIST.xls]_SHOPLIST_xl_8416"/>
      <sheetName val="[SHOPLIST.xls]_SHOPLIST_xl_8417"/>
      <sheetName val="[SHOPLIST.xls]_SHOPLIST_xl_8418"/>
      <sheetName val="[SHOPLIST.xls]_SHOPLIST_xl_8419"/>
      <sheetName val="[SHOPLIST.xls]_SHOPLIST_xl_8420"/>
      <sheetName val="[SHOPLIST.xls]_SHOPLIST_xl_8421"/>
      <sheetName val="[SHOPLIST.xls]_SHOPLIST_xl_8422"/>
      <sheetName val="[SHOPLIST.xls]_SHOPLIST_xl_8423"/>
      <sheetName val="[SHOPLIST.xls]_SHOPLIST_xl_8424"/>
      <sheetName val="[SHOPLIST.xls]_SHOPLIST_xl_8425"/>
      <sheetName val="[SHOPLIST.xls]_SHOPLIST_xl_8426"/>
      <sheetName val="[SHOPLIST.xls]_SHOPLIST_xl_8427"/>
      <sheetName val="[SHOPLIST.xls]_SHOPLIST_xl_8428"/>
      <sheetName val="[SHOPLIST.xls]_SHOPLIST_xl_8429"/>
      <sheetName val="[SHOPLIST.xls]_SHOPLIST_xl_8430"/>
      <sheetName val="[SHOPLIST.xls]_SHOPLIST_xl_8431"/>
      <sheetName val="[SHOPLIST.xls]_SHOPLIST_xl_8432"/>
      <sheetName val="[SHOPLIST.xls]_SHOPLIST_xl_8433"/>
      <sheetName val="[SHOPLIST.xls]_SHOPLIST_xl_8434"/>
      <sheetName val="[SHOPLIST.xls]_SHOPLIST_xl_8435"/>
      <sheetName val="[SHOPLIST.xls]_SHOPLIST_xl_8436"/>
      <sheetName val="[SHOPLIST.xls]_SHOPLIST_xl_8437"/>
      <sheetName val="[SHOPLIST.xls]_SHOPLIST_xl_8438"/>
      <sheetName val="[SHOPLIST.xls]_SHOPLIST_xl_8439"/>
      <sheetName val="[SHOPLIST.xls]_SHOPLIST_xl_8440"/>
      <sheetName val="[SHOPLIST.xls]_SHOPLIST_xl_8441"/>
      <sheetName val="[SHOPLIST.xls]_SHOPLIST_xl_8442"/>
      <sheetName val="[SHOPLIST.xls]_SHOPLIST_xl_8443"/>
      <sheetName val="[SHOPLIST.xls]_SHOPLIST_xl_8444"/>
      <sheetName val="[SHOPLIST.xls]_SHOPLIST_xl_8445"/>
      <sheetName val="[SHOPLIST.xls]_SHOPLIST_xl_8446"/>
      <sheetName val="[SHOPLIST.xls]_SHOPLIST_xl_8447"/>
      <sheetName val="[SHOPLIST.xls]_SHOPLIST_xl_8448"/>
      <sheetName val="[SHOPLIST.xls]_SHOPLIST_xl_8449"/>
      <sheetName val="[SHOPLIST.xls]_SHOPLIST_xl_8450"/>
      <sheetName val="[SHOPLIST.xls]_SHOPLIST_xl_8451"/>
      <sheetName val="[SHOPLIST.xls]_SHOPLIST_xl_8452"/>
      <sheetName val="[SHOPLIST.xls]_SHOPLIST_xl_8453"/>
      <sheetName val="[SHOPLIST.xls]_SHOPLIST_xl_8454"/>
      <sheetName val="[SHOPLIST.xls]_SHOPLIST_xl_8455"/>
      <sheetName val="[SHOPLIST.xls]_SHOPLIST_xl_8456"/>
      <sheetName val="[SHOPLIST.xls]_SHOPLIST_xl_8457"/>
      <sheetName val="[SHOPLIST.xls]_SHOPLIST_xl_8458"/>
      <sheetName val="[SHOPLIST.xls]_SHOPLIST_xl_8459"/>
      <sheetName val="[SHOPLIST.xls]_SHOPLIST_xl_8460"/>
      <sheetName val="[SHOPLIST.xls]_SHOPLIST_xl_8461"/>
      <sheetName val="[SHOPLIST.xls]_SHOPLIST_xl_8462"/>
      <sheetName val="[SHOPLIST.xls]_SHOPLIST_xl_8463"/>
      <sheetName val="[SHOPLIST.xls]_SHOPLIST_xl_8464"/>
      <sheetName val="[SHOPLIST.xls]_SHOPLIST_xl_8465"/>
      <sheetName val="[SHOPLIST.xls]_SHOPLIST_xl_8466"/>
      <sheetName val="[SHOPLIST.xls]_SHOPLIST_xl_8467"/>
      <sheetName val="[SHOPLIST.xls]_SHOPLIST_xl_8468"/>
      <sheetName val="[SHOPLIST.xls]_SHOPLIST_xl_8469"/>
      <sheetName val="[SHOPLIST.xls]_SHOPLIST_xl_8470"/>
      <sheetName val="[SHOPLIST.xls]_SHOPLIST_xl_8471"/>
      <sheetName val="[SHOPLIST.xls]_SHOPLIST_xl_8472"/>
      <sheetName val="[SHOPLIST.xls]_SHOPLIST_xl_8473"/>
      <sheetName val="[SHOPLIST.xls]_SHOPLIST_xl_8474"/>
      <sheetName val="[SHOPLIST.xls]_SHOPLIST_xl_8475"/>
      <sheetName val="[SHOPLIST.xls]_SHOPLIST_xl_8476"/>
      <sheetName val="[SHOPLIST.xls]_SHOPLIST_xl_8477"/>
      <sheetName val="[SHOPLIST.xls]_SHOPLIST_xl_8478"/>
      <sheetName val="[SHOPLIST.xls]_SHOPLIST_xl_8479"/>
      <sheetName val="[SHOPLIST.xls]_SHOPLIST_xl_8480"/>
      <sheetName val="[SHOPLIST.xls]_SHOPLIST_xl_8481"/>
      <sheetName val="[SHOPLIST.xls]_SHOPLIST_xl_8482"/>
      <sheetName val="[SHOPLIST.xls]_SHOPLIST_xl_8483"/>
      <sheetName val="[SHOPLIST.xls]_SHOPLIST_xl_8484"/>
      <sheetName val="[SHOPLIST.xls]_SHOPLIST_xl_8485"/>
      <sheetName val="[SHOPLIST.xls]_SHOPLIST_xl_8486"/>
      <sheetName val="[SHOPLIST.xls]_SHOPLIST_xl_8487"/>
      <sheetName val="[SHOPLIST.xls]_SHOPLIST_xl_8488"/>
      <sheetName val="[SHOPLIST.xls]_SHOPLIST_xl_8489"/>
      <sheetName val="[SHOPLIST.xls]_SHOPLIST_xl_8490"/>
      <sheetName val="[SHOPLIST.xls]_SHOPLIST_xl_8491"/>
      <sheetName val="[SHOPLIST.xls]_SHOPLIST_xl_8492"/>
      <sheetName val="[SHOPLIST.xls]_SHOPLIST_xl_8493"/>
      <sheetName val="[SHOPLIST.xls]_SHOPLIST_xl_8494"/>
      <sheetName val="[SHOPLIST.xls]_SHOPLIST_xl_8495"/>
      <sheetName val="[SHOPLIST.xls]_SHOPLIST_xl_8496"/>
      <sheetName val="[SHOPLIST.xls]_SHOPLIST_xl_8497"/>
      <sheetName val="[SHOPLIST.xls]_SHOPLIST_xl_8498"/>
      <sheetName val="[SHOPLIST.xls]_SHOPLIST_xl_8499"/>
      <sheetName val="[SHOPLIST.xls]_SHOPLIST_xl_8500"/>
      <sheetName val="[SHOPLIST.xls]_SHOPLIST_xl_8501"/>
      <sheetName val="[SHOPLIST.xls]_SHOPLIST_xl_8502"/>
      <sheetName val="[SHOPLIST.xls]_SHOPLIST_xl_8503"/>
      <sheetName val="[SHOPLIST.xls]_SHOPLIST_xl_8504"/>
      <sheetName val="[SHOPLIST.xls]_SHOPLIST_xl_8505"/>
      <sheetName val="[SHOPLIST.xls]_SHOPLIST_xl_8506"/>
      <sheetName val="[SHOPLIST.xls]_SHOPLIST_xl_8507"/>
      <sheetName val="[SHOPLIST.xls]_SHOPLIST_xl_8508"/>
      <sheetName val="[SHOPLIST.xls]_SHOPLIST_xl_8509"/>
      <sheetName val="[SHOPLIST.xls]_SHOPLIST_xl_8510"/>
      <sheetName val="[SHOPLIST.xls]_SHOPLIST_xl_8511"/>
      <sheetName val="[SHOPLIST.xls]70_x005f_x005f_x005f_x0000_24"/>
      <sheetName val="[SHOPLIST.xls]_SHOPLIST_xl_8512"/>
      <sheetName val="[SHOPLIST.xls]_SHOPLIST_xl_8513"/>
      <sheetName val="[SHOPLIST.xls]_SHOPLIST_xl_8514"/>
      <sheetName val="[SHOPLIST.xls]_SHOPLIST_xl_8515"/>
      <sheetName val="[SHOPLIST.xls]_SHOPLIST_xl_8516"/>
      <sheetName val="[SHOPLIST.xls]_SHOPLIST_xl_8517"/>
      <sheetName val="[SHOPLIST.xls]_SHOPLIST_xl_8518"/>
      <sheetName val="[SHOPLIST.xls]_SHOPLIST_xl_8519"/>
      <sheetName val="[SHOPLIST.xls]_SHOPLIST_xl_8520"/>
      <sheetName val="[SHOPLIST.xls]_SHOPLIST_xl_8521"/>
      <sheetName val="[SHOPLIST.xls]_SHOPLIST_xl_8522"/>
      <sheetName val="[SHOPLIST.xls]_SHOPLIST_xl_8523"/>
      <sheetName val="[SHOPLIST.xls]_SHOPLIST_xl_8524"/>
      <sheetName val="[SHOPLIST.xls]_SHOPLIST_xl_8525"/>
      <sheetName val="[SHOPLIST.xls]_SHOPLIST_xl_8526"/>
      <sheetName val="[SHOPLIST.xls]_SHOPLIST_xl_8527"/>
      <sheetName val="[SHOPLIST.xls]_SHOPLIST_xl_8528"/>
      <sheetName val="[SHOPLIST.xls]_SHOPLIST_xl_8529"/>
      <sheetName val="[SHOPLIST.xls]_SHOPLIST_xl_8530"/>
      <sheetName val="[SHOPLIST.xls]_SHOPLIST_xl_8531"/>
      <sheetName val="[SHOPLIST.xls]_SHOPLIST_xl_8532"/>
      <sheetName val="[SHOPLIST.xls]_SHOPLIST_xl_8533"/>
      <sheetName val="[SHOPLIST.xls]_SHOPLIST_xl_8534"/>
      <sheetName val="[SHOPLIST.xls]_SHOPLIST_xl_8535"/>
      <sheetName val="[SHOPLIST.xls]_SHOPLIST_xl_8536"/>
      <sheetName val="[SHOPLIST.xls]_SHOPLIST_xl_8537"/>
      <sheetName val="[SHOPLIST.xls]70,/0s�_x0008_i��_x0003_��_x0008_i"/>
      <sheetName val="[SHOPLIST.xls]_SHOPLIST_xl_8538"/>
      <sheetName val="[SHOPLIST.xls]_SHOPLIST_xl_8539"/>
      <sheetName val="[SHOPLIST.xls]_SHOPLIST_xl_8540"/>
      <sheetName val="[SHOPLIST.xls]_SHOPLIST_xl_8541"/>
      <sheetName val="[SHOPLIST.xls]_SHOPLIST_xl_8542"/>
      <sheetName val="[SHOPLIST.xls]_SHOPLIST_xl_8543"/>
      <sheetName val="[SHOPLIST.xls]_SHOPLIST_xl_8544"/>
      <sheetName val="[SHOPLIST.xls]_SHOPLIST_xl_8545"/>
      <sheetName val="[SHOPLIST.xls]_SHOPLIST_xl_8546"/>
      <sheetName val="[SHOPLIST.xls]_SHOPLIST_xl_8547"/>
      <sheetName val="[SHOPLIST.xls]_SHOPLIST_xl_8548"/>
      <sheetName val="[SHOPLIST.xls]_SHOPLIST_xl_8549"/>
      <sheetName val="[SHOPLIST.xls]_SHOPLIST_xl_8550"/>
      <sheetName val="[SHOPLIST.xls]_SHOPLIST_xl_8551"/>
      <sheetName val="[SHOPLIST.xls]_SHOPLIST_xl_8552"/>
      <sheetName val="[SHOPLIST.xls]_SHOPLIST_xl_8553"/>
      <sheetName val="[SHOPLIST.xls]_SHOPLIST_xl_8554"/>
      <sheetName val="[SHOPLIST.xls]_SHOPLIST_xl_8555"/>
      <sheetName val="[SHOPLIST.xls]_SHOPLIST_xl_8556"/>
      <sheetName val="[SHOPLIST.xls]_SHOPLIST_xl_8557"/>
      <sheetName val="[SHOPLIST.xls]_SHOPLIST_xl_8558"/>
      <sheetName val="[SHOPLIST.xls]_SHOPLIST_xl_8559"/>
      <sheetName val="[SHOPLIST.xls]_SHOPLIST_xl_8560"/>
      <sheetName val="[SHOPLIST.xls]_SHOPLIST_xl_8561"/>
      <sheetName val="[SHOPLIST.xls]_SHOPLIST_xl_8562"/>
      <sheetName val="[SHOPLIST.xls]_SHOPLIST_xl_8563"/>
      <sheetName val="[SHOPLIST.xls]_SHOPLIST_xl_8564"/>
      <sheetName val="[SHOPLIST.xls]_SHOPLIST_xl_8565"/>
      <sheetName val="[SHOPLIST.xls]_SHOPLIST_xl_8566"/>
      <sheetName val="[SHOPLIST.xls]_SHOPLIST_xl_8567"/>
      <sheetName val="[SHOPLIST.xls]_SHOPLIST_xl_8568"/>
      <sheetName val="[SHOPLIST.xls]_SHOPLIST_xl_8569"/>
      <sheetName val="[SHOPLIST.xls]_SHOPLIST_xl_8570"/>
      <sheetName val="[SHOPLIST.xls]_SHOPLIST_xl_8571"/>
      <sheetName val="[SHOPLIST.xls]_SHOPLIST_xl_8572"/>
      <sheetName val="[SHOPLIST.xls]_SHOPLIST_xl_8573"/>
      <sheetName val="[SHOPLIST.xls]_SHOPLIST_xl_8574"/>
      <sheetName val="[SHOPLIST.xls]_SHOPLIST_xl_8575"/>
      <sheetName val="[SHOPLIST.xls]_SHOPLIST_xl_8576"/>
      <sheetName val="[SHOPLIST.xls]_SHOPLIST_xl_8577"/>
      <sheetName val="[SHOPLIST.xls]_SHOPLIST_xl_8578"/>
      <sheetName val="[SHOPLIST.xls]_SHOPLIST_xl_8579"/>
      <sheetName val="[SHOPLIST.xls]_SHOPLIST_xl_8580"/>
      <sheetName val="[SHOPLIST.xls]_SHOPLIST_xl_8581"/>
      <sheetName val="[SHOPLIST.xls]_SHOPLIST_xl_8582"/>
      <sheetName val="[SHOPLIST.xls]_SHOPLIST_xl_8583"/>
      <sheetName val="[SHOPLIST.xls]_SHOPLIST_xl_8584"/>
      <sheetName val="[SHOPLIST.xls]_SHOPLIST_xl_8585"/>
      <sheetName val="[SHOPLIST.xls]_SHOPLIST_xl_8586"/>
      <sheetName val="[SHOPLIST.xls]_SHOPLIST_xl_8587"/>
      <sheetName val="[SHOPLIST.xls]_SHOPLIST_xl_8588"/>
      <sheetName val="[SHOPLIST.xls]_SHOPLIST_xl_8589"/>
      <sheetName val="[SHOPLIST.xls]_SHOPLIST_xl_8590"/>
      <sheetName val="[SHOPLIST.xls]_SHOPLIST_xl_8591"/>
      <sheetName val="[SHOPLIST.xls]_SHOPLIST_xl_8592"/>
      <sheetName val="[SHOPLIST.xls]_SHOPLIST_xl_8593"/>
      <sheetName val="[SHOPLIST.xls]_SHOPLIST_xl_8594"/>
      <sheetName val="[SHOPLIST.xls]_SHOPLIST_xl_8595"/>
      <sheetName val="[SHOPLIST.xls]_SHOPLIST_xl_8596"/>
      <sheetName val="[SHOPLIST.xls]_SHOPLIST_xl_8597"/>
      <sheetName val="[SHOPLIST.xls]_SHOPLIST_xl_8598"/>
      <sheetName val="[SHOPLIST.xls]_SHOPLIST_xl_8599"/>
      <sheetName val="[SHOPLIST.xls]_SHOPLIST_xl_8600"/>
      <sheetName val="[SHOPLIST.xls]_SHOPLIST_xl_8601"/>
      <sheetName val="[SHOPLIST.xls]_SHOPLIST_xl_8602"/>
      <sheetName val="[SHOPLIST.xls]_SHOPLIST_xl_8603"/>
      <sheetName val="[SHOPLIST.xls]_SHOPLIST_xl_8604"/>
      <sheetName val="[SHOPLIST.xls]_SHOPLIST_xl_8605"/>
      <sheetName val="[SHOPLIST.xls]_SHOPLIST_xl_8606"/>
      <sheetName val="[SHOPLIST.xls]_SHOPLIST_xl_8607"/>
      <sheetName val="[SHOPLIST.xls]_SHOPLIST_xl_8608"/>
      <sheetName val="[SHOPLIST.xls]_SHOPLIST_xl_8609"/>
      <sheetName val="[SHOPLIST.xls]_SHOPLIST_xl_8610"/>
      <sheetName val="[SHOPLIST.xls]_SHOPLIST_xl_8611"/>
      <sheetName val="[SHOPLIST.xls]_SHOPLIST_xl_8612"/>
      <sheetName val="[SHOPLIST.xls]_SHOPLIST_xl_8613"/>
      <sheetName val="[SHOPLIST.xls]_SHOPLIST_xl_8614"/>
      <sheetName val="[SHOPLIST.xls]_SHOPLIST_xl_8615"/>
      <sheetName val="[SHOPLIST.xls]_SHOPLIST_xl_8616"/>
      <sheetName val="[SHOPLIST.xls]_SHOPLIST_xl_8617"/>
      <sheetName val="[SHOPLIST.xls]_SHOPLIST_xl_8618"/>
      <sheetName val="[SHOPLIST.xls]_SHOPLIST_xl_8619"/>
      <sheetName val="[SHOPLIST.xls]_SHOPLIST_xl_8620"/>
      <sheetName val="[SHOPLIST.xls]_SHOPLIST_xl_8621"/>
      <sheetName val="[SHOPLIST.xls]_SHOPLIST_xl_8622"/>
      <sheetName val="[SHOPLIST.xls]_SHOPLIST_xl_8623"/>
      <sheetName val="[SHOPLIST.xls]_SHOPLIST_xl_8624"/>
      <sheetName val="[SHOPLIST.xls]_SHOPLIST_xl_8625"/>
      <sheetName val="[SHOPLIST.xls]_SHOPLIST_xl_8626"/>
      <sheetName val="[SHOPLIST.xls]_SHOPLIST_xl_8627"/>
      <sheetName val="[SHOPLIST.xls]_SHOPLIST_xl_8628"/>
      <sheetName val="[SHOPLIST.xls]_SHOPLIST_xl_8629"/>
      <sheetName val="[SHOPLIST.xls]_SHOPLIST_xl_8630"/>
      <sheetName val="[SHOPLIST.xls]_SHOPLIST_xl_8631"/>
      <sheetName val="[SHOPLIST.xls]_SHOPLIST_xl_8632"/>
      <sheetName val="[SHOPLIST.xls]_SHOPLIST_xl_8633"/>
      <sheetName val="[SHOPLIST.xls]_SHOPLIST_xl_8634"/>
      <sheetName val="[SHOPLIST.xls]_SHOPLIST_xl_8635"/>
      <sheetName val="[SHOPLIST.xls]_SHOPLIST_xl_8636"/>
      <sheetName val="[SHOPLIST.xls]_SHOPLIST_xl_8637"/>
      <sheetName val="[SHOPLIST.xls]_SHOPLIST_xl_8638"/>
      <sheetName val="[SHOPLIST.xls]_SHOPLIST_xl_8639"/>
      <sheetName val="[SHOPLIST.xls]_SHOPLIST_xl_8640"/>
      <sheetName val="[SHOPLIST.xls]_SHOPLIST_xl_8641"/>
      <sheetName val="[SHOPLIST.xls]_SHOPLIST_xl_8642"/>
      <sheetName val="[SHOPLIST.xls]_SHOPLIST_xl_8643"/>
      <sheetName val="[SHOPLIST.xls]_SHOPLIST_xl_8644"/>
      <sheetName val="[SHOPLIST.xls]_SHOPLIST_xl_8645"/>
      <sheetName val="[SHOPLIST.xls]_SHOPLIST_xl_8646"/>
      <sheetName val="[SHOPLIST.xls]_SHOPLIST_xl_8647"/>
      <sheetName val="[SHOPLIST.xls]_SHOPLIST_xl_8648"/>
      <sheetName val="[SHOPLIST.xls]_SHOPLIST_xl_8649"/>
      <sheetName val="[SHOPLIST.xls]_SHOPLIST_xl_8650"/>
      <sheetName val="[SHOPLIST.xls]_SHOPLIST_xl_8651"/>
      <sheetName val="[SHOPLIST.xls]_SHOPLIST_xl_8652"/>
      <sheetName val="[SHOPLIST.xls]_SHOPLIST_xl_8653"/>
      <sheetName val="[SHOPLIST.xls]_SHOPLIST_xl_8654"/>
      <sheetName val="[SHOPLIST.xls]_SHOPLIST_xl_8655"/>
      <sheetName val="[SHOPLIST.xls]_SHOPLIST_xl_8656"/>
      <sheetName val="[SHOPLIST.xls]_SHOPLIST_xl_8657"/>
      <sheetName val="[SHOPLIST.xls]_SHOPLIST_xl_8658"/>
      <sheetName val="[SHOPLIST.xls]_SHOPLIST_xl_8659"/>
      <sheetName val="[SHOPLIST.xls]_SHOPLIST_xl_8660"/>
      <sheetName val="[SHOPLIST.xls]_SHOPLIST_xl_8661"/>
      <sheetName val="[SHOPLIST.xls]_SHOPLIST_xl_8662"/>
      <sheetName val="[SHOPLIST.xls]_SHOPLIST_xl_8663"/>
      <sheetName val="[SHOPLIST.xls]_SHOPLIST_xl_8664"/>
      <sheetName val="[SHOPLIST.xls]_SHOPLIST_xl_8665"/>
      <sheetName val="[SHOPLIST.xls]_SHOPLIST_xl_8666"/>
      <sheetName val="[SHOPLIST.xls]_SHOPLIST_xl_8667"/>
      <sheetName val="[SHOPLIST.xls]_SHOPLIST_xl_8668"/>
      <sheetName val="[SHOPLIST.xls]_SHOPLIST_xl_8669"/>
      <sheetName val="[SHOPLIST.xls]_SHOPLIST_xl_8670"/>
      <sheetName val="[SHOPLIST.xls]_SHOPLIST_xl_8671"/>
      <sheetName val="[SHOPLIST.xls]_SHOPLIST_xl_8672"/>
      <sheetName val="[SHOPLIST.xls]_SHOPLIST_xl_8673"/>
      <sheetName val="[SHOPLIST.xls]_SHOPLIST_xl_8674"/>
      <sheetName val="[SHOPLIST.xls]_SHOPLIST_xl_8675"/>
      <sheetName val="[SHOPLIST.xls]_SHOPLIST_xl_8676"/>
      <sheetName val="[SHOPLIST.xls]_SHOPLIST_xl_8677"/>
      <sheetName val="[SHOPLIST.xls]_SHOPLIST_xl_8678"/>
      <sheetName val="[SHOPLIST.xls]_SHOPLIST_xl_8679"/>
      <sheetName val="[SHOPLIST.xls]_SHOPLIST_xl_8680"/>
      <sheetName val="[SHOPLIST.xls]_SHOPLIST_xl_8681"/>
      <sheetName val="[SHOPLIST.xls]_SHOPLIST_xl_8682"/>
      <sheetName val="[SHOPLIST.xls]_SHOPLIST_xl_8683"/>
      <sheetName val="[SHOPLIST.xls]_SHOPLIST_xl_8684"/>
      <sheetName val="[SHOPLIST.xls]_SHOPLIST_xl_8685"/>
      <sheetName val="[SHOPLIST.xls]_SHOPLIST_xl_8686"/>
      <sheetName val="[SHOPLIST.xls]_SHOPLIST_xl_8687"/>
      <sheetName val="[SHOPLIST.xls]_SHOPLIST_xl_8688"/>
      <sheetName val="[SHOPLIST.xls]_SHOPLIST_xl_8689"/>
      <sheetName val="[SHOPLIST.xls]_SHOPLIST_xl_8690"/>
      <sheetName val="[SHOPLIST.xls]_SHOPLIST_xl_8691"/>
      <sheetName val="[SHOPLIST.xls]_SHOPLIST_xl_8692"/>
      <sheetName val="[SHOPLIST.xls]_SHOPLIST_xl_8693"/>
      <sheetName val="[SHOPLIST.xls]_SHOPLIST_xl_8694"/>
      <sheetName val="[SHOPLIST.xls]_SHOPLIST_xl_8695"/>
      <sheetName val="[SHOPLIST.xls]_SHOPLIST_xl_8696"/>
      <sheetName val="[SHOPLIST.xls]_SHOPLIST_xl_8697"/>
      <sheetName val="[SHOPLIST.xls]_SHOPLIST_xl_8698"/>
      <sheetName val="[SHOPLIST.xls]_SHOPLIST_xl_8699"/>
      <sheetName val="[SHOPLIST.xls]_SHOPLIST_xl_8700"/>
      <sheetName val="[SHOPLIST.xls]_SHOPLIST_xl_8701"/>
      <sheetName val="[SHOPLIST.xls]_SHOPLIST_xl_8702"/>
      <sheetName val="[SHOPLIST.xls]_SHOPLIST_xl_8703"/>
      <sheetName val="[SHOPLIST.xls]_SHOPLIST_xl_8704"/>
      <sheetName val="[SHOPLIST.xls]_SHOPLIST_xl_8705"/>
      <sheetName val="[SHOPLIST.xls]_SHOPLIST_xl_8706"/>
      <sheetName val="[SHOPLIST.xls]_SHOPLIST_xl_8707"/>
      <sheetName val="[SHOPLIST.xls]_SHOPLIST_xl_8708"/>
      <sheetName val="[SHOPLIST.xls]_SHOPLIST_xl_8709"/>
      <sheetName val="[SHOPLIST.xls]_SHOPLIST_xl_8710"/>
      <sheetName val="[SHOPLIST.xls]_SHOPLIST_xl_8711"/>
      <sheetName val="[SHOPLIST.xls]_SHOPLIST_xl_8712"/>
      <sheetName val="[SHOPLIST.xls]_SHOPLIST_xl_8713"/>
      <sheetName val="[SHOPLIST.xls]_SHOPLIST_xl_8714"/>
      <sheetName val="[SHOPLIST.xls]_SHOPLIST_xl_8715"/>
      <sheetName val="[SHOPLIST.xls]_SHOPLIST_xl_8716"/>
      <sheetName val="[SHOPLIST.xls]_SHOPLIST_xl_8717"/>
      <sheetName val="[SHOPLIST.xls]_SHOPLIST_xl_8718"/>
      <sheetName val="[SHOPLIST.xls]_SHOPLIST_xl_8719"/>
      <sheetName val="[SHOPLIST.xls]_SHOPLIST_xl_8720"/>
      <sheetName val="[SHOPLIST.xls]_SHOPLIST_xl_8721"/>
      <sheetName val="[SHOPLIST.xls]_SHOPLIST_xl_8722"/>
      <sheetName val="[SHOPLIST.xls]_SHOPLIST_xl_8723"/>
      <sheetName val="[SHOPLIST.xls]_SHOPLIST_xl_8724"/>
      <sheetName val="[SHOPLIST.xls]_SHOPLIST_xl_8725"/>
      <sheetName val="[SHOPLIST.xls]_SHOPLIST_xl_8726"/>
      <sheetName val="[SHOPLIST.xls]_SHOPLIST_xl_8727"/>
      <sheetName val="[SHOPLIST.xls]_SHOPLIST_xl_8728"/>
      <sheetName val="[SHOPLIST.xls]_SHOPLIST_xl_8729"/>
      <sheetName val="[SHOPLIST.xls]_SHOPLIST_xl_8730"/>
      <sheetName val="[SHOPLIST.xls]_SHOPLIST_xl_8731"/>
      <sheetName val="[SHOPLIST.xls]_SHOPLIST_xl_8732"/>
      <sheetName val="[SHOPLIST.xls]_SHOPLIST_xl_8733"/>
      <sheetName val="[SHOPLIST.xls]_SHOPLIST_xl_8734"/>
      <sheetName val="[SHOPLIST.xls]_SHOPLIST_xl_8735"/>
      <sheetName val="[SHOPLIST.xls]_SHOPLIST_xl_8736"/>
      <sheetName val="[SHOPLIST.xls]_SHOPLIST_xl_8737"/>
      <sheetName val="[SHOPLIST.xls]_SHOPLIST_xl_8738"/>
      <sheetName val="[SHOPLIST.xls]_SHOPLIST_xl_8739"/>
      <sheetName val="[SHOPLIST.xls]_SHOPLIST_xl_8740"/>
      <sheetName val="[SHOPLIST.xls]_SHOPLIST_xl_8741"/>
      <sheetName val="[SHOPLIST.xls]_SHOPLIST_xl_8742"/>
      <sheetName val="[SHOPLIST.xls]_SHOPLIST_xl_8743"/>
      <sheetName val="[SHOPLIST.xls]_SHOPLIST_xl_8744"/>
      <sheetName val="[SHOPLIST.xls]_SHOPLIST_xl_8745"/>
      <sheetName val="[SHOPLIST.xls]_SHOPLIST_xl_8746"/>
      <sheetName val="[SHOPLIST.xls]_SHOPLIST_xl_8747"/>
      <sheetName val="[SHOPLIST.xls]_SHOPLIST_xl_8748"/>
      <sheetName val="[SHOPLIST.xls]_SHOPLIST_xl_8749"/>
      <sheetName val="[SHOPLIST.xls]_SHOPLIST_xl_8750"/>
      <sheetName val="[SHOPLIST.xls]_SHOPLIST_xl_8751"/>
      <sheetName val="[SHOPLIST.xls]_SHOPLIST_xl_8752"/>
      <sheetName val="[SHOPLIST.xls]_SHOPLIST_xl_8753"/>
      <sheetName val="[SHOPLIST.xls]_SHOPLIST_xl_8754"/>
      <sheetName val="[SHOPLIST.xls]_SHOPLIST_xl_8755"/>
      <sheetName val="[SHOPLIST.xls]_SHOPLIST_xl_8756"/>
      <sheetName val="[SHOPLIST.xls]_SHOPLIST_xl_8757"/>
      <sheetName val="[SHOPLIST.xls]_SHOPLIST_xl_8758"/>
      <sheetName val="[SHOPLIST.xls]_SHOPLIST_xl_8759"/>
      <sheetName val="[SHOPLIST.xls]_SHOPLIST_xl_8760"/>
      <sheetName val="[SHOPLIST.xls]_SHOPLIST_xl_8761"/>
      <sheetName val="[SHOPLIST.xls]_SHOPLIST_xl_8762"/>
      <sheetName val="[SHOPLIST.xls]_SHOPLIST_xl_8763"/>
      <sheetName val="[SHOPLIST.xls]_SHOPLIST_xl_8764"/>
      <sheetName val="[SHOPLIST.xls]_SHOPLIST_xl_8765"/>
      <sheetName val="[SHOPLIST.xls]_SHOPLIST_xl_8766"/>
      <sheetName val="[SHOPLIST.xls]_SHOPLIST_xl_8767"/>
      <sheetName val="[SHOPLIST.xls]_SHOPLIST_xl_8768"/>
      <sheetName val="[SHOPLIST.xls]_SHOPLIST_xl_8769"/>
      <sheetName val="[SHOPLIST.xls]_SHOPLIST_xl_8770"/>
      <sheetName val="[SHOPLIST.xls]_SHOPLIST_xl_8771"/>
      <sheetName val="[SHOPLIST.xls]_SHOPLIST_xl_8772"/>
      <sheetName val="[SHOPLIST.xls]_SHOPLIST_xl_8773"/>
      <sheetName val="[SHOPLIST.xls]_SHOPLIST_xl_8774"/>
      <sheetName val="[SHOPLIST.xls]_SHOPLIST_xl_8775"/>
      <sheetName val="[SHOPLIST.xls]_SHOPLIST_xl_8776"/>
      <sheetName val="[SHOPLIST.xls]_SHOPLIST_xl_8777"/>
      <sheetName val="[SHOPLIST.xls]_SHOPLIST_xl_8778"/>
      <sheetName val="[SHOPLIST.xls]_SHOPLIST_xl_8779"/>
      <sheetName val="[SHOPLIST.xls]70_x005f_x0000___0_x_32"/>
      <sheetName val="[SHOPLIST.xls]_SHOPLIST_xl_8780"/>
      <sheetName val="[SHOPLIST.xls]_SHOPLIST_xl_8781"/>
      <sheetName val="[SHOPLIST.xls]_SHOPLIST_xl_8782"/>
      <sheetName val="[SHOPLIST.xls]_SHOPLIST_xl_8783"/>
      <sheetName val="[SHOPLIST.xls]_SHOPLIST_xl_8784"/>
      <sheetName val="[SHOPLIST.xls]_SHOPLIST_xl_8785"/>
      <sheetName val="[SHOPLIST.xls]_SHOPLIST_xl_8786"/>
      <sheetName val="[SHOPLIST.xls]_SHOPLIST_xl_8787"/>
      <sheetName val="[SHOPLIST.xls]_SHOPLIST_xl_8788"/>
      <sheetName val="[SHOPLIST.xls]_SHOPLIST_xl_8789"/>
      <sheetName val="[SHOPLIST.xls]_SHOPLIST_xl_8790"/>
      <sheetName val="[SHOPLIST.xls]_SHOPLIST_xl_8791"/>
      <sheetName val="[SHOPLIST.xls]_SHOPLIST_xl_8792"/>
      <sheetName val="[SHOPLIST.xls]_SHOPLIST_xl_8793"/>
      <sheetName val="[SHOPLIST.xls]_SHOPLIST_xl_8794"/>
      <sheetName val="[SHOPLIST.xls]_SHOPLIST_xl_8795"/>
      <sheetName val="[SHOPLIST.xls]_SHOPLIST_xl_8796"/>
      <sheetName val="[SHOPLIST.xls]_SHOPLIST_xl_8797"/>
      <sheetName val="[SHOPLIST.xls]_SHOPLIST_xl_8798"/>
      <sheetName val="[SHOPLIST.xls]_SHOPLIST_xl_8799"/>
      <sheetName val="[SHOPLIST.xls]_SHOPLIST_xl_8800"/>
      <sheetName val="[SHOPLIST.xls]_SHOPLIST_xl_8801"/>
      <sheetName val="[SHOPLIST.xls]_SHOPLIST_xl_8802"/>
      <sheetName val="[SHOPLIST.xls]_SHOPLIST_xl_8803"/>
      <sheetName val="[SHOPLIST.xls]_SHOPLIST_xl_8804"/>
      <sheetName val="[SHOPLIST.xls]_SHOPLIST_xl_8805"/>
      <sheetName val="[SHOPLIST.xls]_VW__VU________83"/>
      <sheetName val="[SHOPLIST.xls]_SHOPLIST_xl_8806"/>
      <sheetName val="[SHOPLIST.xls]_SHOPLIST_xl_8807"/>
      <sheetName val="[SHOPLIST.xls]70___0_s__i___103"/>
      <sheetName val="[SHOPLIST.xls]_SHOPLIST_xl_8808"/>
      <sheetName val="[SHOPLIST.xls]_SHOPLIST_xl_8809"/>
      <sheetName val="[SHOPLIST.xls]_SHOPLIST_xl_8810"/>
      <sheetName val="[SHOPLIST.xls]_VW__VU________84"/>
      <sheetName val="[SHOPLIST.xls]_VW__VU________85"/>
      <sheetName val="[SHOPLIST.xls]_SHOPLIST_xl_8811"/>
      <sheetName val="[SHOPLIST.xls]_SHOPLIST_xl_8812"/>
      <sheetName val="[SHOPLIST.xls]70___0_s__i___104"/>
      <sheetName val="[SHOPLIST.xls]_SHOPLIST_xl_8813"/>
      <sheetName val="[SHOPLIST.xls]_SHOPLIST_xl_8814"/>
      <sheetName val="[SHOPLIST.xls]_SHOPLIST_xl_8815"/>
      <sheetName val="[SHOPLIST.xls]_SHOPLIST_xl_8816"/>
      <sheetName val="[SHOPLIST.xls]_SHOPLIST_xl_8817"/>
      <sheetName val="[SHOPLIST.xls]_SHOPLIST_xl_8818"/>
      <sheetName val="[SHOPLIST.xls]_SHOPLIST_xl_8819"/>
      <sheetName val="[SHOPLIST.xls]_SHOPLIST_xl_8820"/>
      <sheetName val="[SHOPLIST.xls]_SHOPLIST_xl_8821"/>
      <sheetName val="[SHOPLIST.xls]_SHOPLIST_xl_8822"/>
      <sheetName val="[SHOPLIST.xls]_SHOPLIST_xl_8823"/>
      <sheetName val="[SHOPLIST.xls]_SHOPLIST_xl_8824"/>
      <sheetName val="[SHOPLIST.xls]_SHOPLIST_xl_8825"/>
      <sheetName val="[SHOPLIST.xls]_SHOPLIST_xl_8826"/>
      <sheetName val="[SHOPLIST.xls]_SHOPLIST_xl_8827"/>
      <sheetName val="[SHOPLIST.xls]_VW__VU________86"/>
      <sheetName val="[SHOPLIST.xls]_SHOPLIST_xl_8828"/>
      <sheetName val="[SHOPLIST.xls]_SHOPLIST_xl_8829"/>
      <sheetName val="[SHOPLIST.xls]_SHOPLIST_xl_8830"/>
      <sheetName val="[SHOPLIST.xls]_SHOPLIST_xl_8831"/>
      <sheetName val="[SHOPLIST.xls]_SHOPLIST_xl_8832"/>
      <sheetName val="[SHOPLIST.xls]_SHOPLIST_xl_8833"/>
      <sheetName val="[SHOPLIST.xls]_SHOPLIST_xl_8834"/>
      <sheetName val="[SHOPLIST.xls]_SHOPLIST_xl_8835"/>
      <sheetName val="[SHOPLIST.xls]_SHOPLIST_xl_8836"/>
      <sheetName val="[SHOPLIST.xls]_SHOPLIST_xl_8837"/>
      <sheetName val="[SHOPLIST.xls]_SHOPLIST_xl_8838"/>
      <sheetName val="[SHOPLIST.xls]_SHOPLIST_xl_8839"/>
      <sheetName val="[SHOPLIST.xls]_SHOPLIST_xl_8840"/>
      <sheetName val="[SHOPLIST.xls]_SHOPLIST_xl_8841"/>
      <sheetName val="[SHOPLIST.xls]_SHOPLIST_xl_8842"/>
      <sheetName val="[SHOPLIST.xls]_SHOPLIST_xl_8843"/>
      <sheetName val="[SHOPLIST.xls]_SHOPLIST_xl_8844"/>
      <sheetName val="[SHOPLIST.xls]_SHOPLIST_xl_8845"/>
      <sheetName val="[SHOPLIST.xls]_SHOPLIST_xl_8846"/>
      <sheetName val="[SHOPLIST.xls]_SHOPLIST_xl_8847"/>
      <sheetName val="[SHOPLIST.xls]_SHOPLIST_xl_8848"/>
      <sheetName val="[SHOPLIST.xls]_SHOPLIST_xl_8849"/>
      <sheetName val="[SHOPLIST.xls]_SHOPLIST_xl_8850"/>
      <sheetName val="[SHOPLIST.xls]_SHOPLIST_xl_8851"/>
      <sheetName val="[SHOPLIST.xls]_SHOPLIST_xl_8852"/>
      <sheetName val="[SHOPLIST.xls]_SHOPLIST_xl_8853"/>
      <sheetName val="[SHOPLIST.xls]_SHOPLIST_xl_8854"/>
      <sheetName val="[SHOPLIST.xls]_SHOPLIST_xl_8855"/>
      <sheetName val="[SHOPLIST.xls]_SHOPLIST_xl_8856"/>
      <sheetName val="[SHOPLIST.xls]_SHOPLIST_xl_8857"/>
      <sheetName val="[SHOPLIST.xls]_SHOPLIST_xl_8858"/>
      <sheetName val="[SHOPLIST.xls]_SHOPLIST_xl_8859"/>
      <sheetName val="[SHOPLIST.xls]_SHOPLIST_xl_8860"/>
      <sheetName val="[SHOPLIST.xls]_SHOPLIST_xl_8861"/>
      <sheetName val="[SHOPLIST.xls]_SHOPLIST_xl_8862"/>
      <sheetName val="[SHOPLIST.xls]_SHOPLIST_xl_8863"/>
      <sheetName val="[SHOPLIST.xls]_SHOPLIST_xl_8864"/>
      <sheetName val="[SHOPLIST.xls]_SHOPLIST_xl_8865"/>
      <sheetName val="[SHOPLIST.xls]_SHOPLIST_xl_8866"/>
      <sheetName val="[SHOPLIST.xls]_SHOPLIST_xl_8867"/>
      <sheetName val="[SHOPLIST.xls]_SHOPLIST_xl_8868"/>
      <sheetName val="[SHOPLIST.xls]_SHOPLIST_xl_8869"/>
      <sheetName val="[SHOPLIST.xls]_SHOPLIST_xl_8870"/>
      <sheetName val="[SHOPLIST.xls]_SHOPLIST_xl_8871"/>
      <sheetName val="[SHOPLIST.xls]_SHOPLIST_xl_8872"/>
      <sheetName val="[SHOPLIST.xls]_SHOPLIST_xl_8873"/>
      <sheetName val="[SHOPLIST.xls]_SHOPLIST_xl_8874"/>
      <sheetName val="[SHOPLIST.xls]_SHOPLIST_xl_8875"/>
      <sheetName val="[SHOPLIST.xls]_SHOPLIST_xl_8876"/>
      <sheetName val="[SHOPLIST.xls]_SHOPLIST_xl_8877"/>
      <sheetName val="[SHOPLIST.xls]_SHOPLIST_xl_8878"/>
      <sheetName val="[SHOPLIST.xls]_SHOPLIST_xl_8879"/>
      <sheetName val="[SHOPLIST.xls]_SHOPLIST_xl_8880"/>
      <sheetName val="[SHOPLIST.xls]_SHOPLIST_xl_8881"/>
      <sheetName val="[SHOPLIST.xls]_SHOPLIST_xl_8882"/>
      <sheetName val="[SHOPLIST.xls]_SHOPLIST_xl_8883"/>
      <sheetName val="[SHOPLIST.xls]_SHOPLIST_xl_8884"/>
      <sheetName val="[SHOPLIST.xls]_SHOPLIST_xl_8885"/>
      <sheetName val="[SHOPLIST.xls]_SHOPLIST_xl_8886"/>
      <sheetName val="[SHOPLIST.xls]_SHOPLIST_xl_8887"/>
      <sheetName val="[SHOPLIST.xls]_SHOPLIST_xl_8888"/>
      <sheetName val="[SHOPLIST.xls]_SHOPLIST_xl_8889"/>
      <sheetName val="[SHOPLIST.xls]_SHOPLIST_xl_8890"/>
      <sheetName val="[SHOPLIST.xls]_SHOPLIST_xl_8891"/>
      <sheetName val="[SHOPLIST.xls]_SHOPLIST_xl_8892"/>
      <sheetName val="[SHOPLIST.xls]_SHOPLIST_xl_8893"/>
      <sheetName val="[SHOPLIST.xls]_SHOPLIST_xl_8894"/>
      <sheetName val="[SHOPLIST.xls]_SHOPLIST_xl_8895"/>
      <sheetName val="[SHOPLIST.xls]_SHOPLIST_xl_8896"/>
      <sheetName val="[SHOPLIST.xls]_SHOPLIST_xl_8897"/>
      <sheetName val="[SHOPLIST.xls]_SHOPLIST_xl_8898"/>
      <sheetName val="[SHOPLIST.xls]_SHOPLIST_xl_8899"/>
      <sheetName val="[SHOPLIST.xls]_SHOPLIST_xl_8900"/>
      <sheetName val="[SHOPLIST.xls]_SHOPLIST_xl_8901"/>
      <sheetName val="[SHOPLIST.xls]_SHOPLIST_xl_8902"/>
      <sheetName val="[SHOPLIST.xls]_SHOPLIST_xl_8903"/>
      <sheetName val="[SHOPLIST.xls]_SHOPLIST_xl_8904"/>
      <sheetName val="[SHOPLIST.xls]_SHOPLIST_xl_8905"/>
      <sheetName val="[SHOPLIST.xls]_SHOPLIST_xl_8906"/>
      <sheetName val="[SHOPLIST.xls]_SHOPLIST_xl_8907"/>
      <sheetName val="[SHOPLIST.xls]_SHOPLIST_xl_8908"/>
      <sheetName val="[SHOPLIST.xls]_SHOPLIST_xl_8909"/>
      <sheetName val="[SHOPLIST.xls]_SHOPLIST_xl_8910"/>
      <sheetName val="[SHOPLIST.xls]_SHOPLIST_xl_8911"/>
      <sheetName val="[SHOPLIST.xls]_SHOPLIST_xl_8912"/>
      <sheetName val="[SHOPLIST.xls]_SHOPLIST_xl_8913"/>
      <sheetName val="[SHOPLIST.xls]_SHOPLIST_xl_8914"/>
      <sheetName val="[SHOPLIST.xls]_SHOPLIST_xl_8915"/>
      <sheetName val="[SHOPLIST.xls]_SHOPLIST_xl_8916"/>
      <sheetName val="[SHOPLIST.xls]_SHOPLIST_xl_8917"/>
      <sheetName val="[SHOPLIST.xls]_SHOPLIST_xl_8918"/>
      <sheetName val="[SHOPLIST.xls]_SHOPLIST_xl_8919"/>
      <sheetName val="[SHOPLIST.xls]_SHOPLIST_xl_8920"/>
      <sheetName val="[SHOPLIST.xls]_SHOPLIST_xl_8921"/>
      <sheetName val="[SHOPLIST.xls]_SHOPLIST_xl_8922"/>
      <sheetName val="[SHOPLIST.xls]_SHOPLIST_xl_8923"/>
      <sheetName val="[SHOPLIST.xls]_SHOPLIST_xl_8924"/>
      <sheetName val="[SHOPLIST.xls]_SHOPLIST_xl_8925"/>
      <sheetName val="[SHOPLIST.xls]_SHOPLIST_xl_8926"/>
      <sheetName val="[SHOPLIST.xls]_SHOPLIST_xl_8927"/>
      <sheetName val="[SHOPLIST.xls]_SHOPLIST_xl_8928"/>
      <sheetName val="[SHOPLIST.xls]_SHOPLIST_xl_8929"/>
      <sheetName val="[SHOPLIST.xls]_SHOPLIST_xl_8930"/>
      <sheetName val="[SHOPLIST.xls]_SHOPLIST_xl_8931"/>
      <sheetName val="[SHOPLIST.xls]_SHOPLIST_xl_8932"/>
      <sheetName val="[SHOPLIST.xls]_SHOPLIST_xl_8933"/>
      <sheetName val="[SHOPLIST.xls]_SHOPLIST_xl_8934"/>
      <sheetName val="[SHOPLIST.xls]_SHOPLIST_xl_8935"/>
      <sheetName val="[SHOPLIST.xls]_SHOPLIST_xl_8936"/>
      <sheetName val="[SHOPLIST.xls]_SHOPLIST_xl_8937"/>
      <sheetName val="[SHOPLIST.xls]_SHOPLIST_xl_8938"/>
      <sheetName val="[SHOPLIST.xls]_SHOPLIST_xl_8939"/>
      <sheetName val="[SHOPLIST.xls]_SHOPLIST_xl_8940"/>
      <sheetName val="[SHOPLIST.xls]_SHOPLIST_xl_8941"/>
      <sheetName val="[SHOPLIST.xls]_SHOPLIST_xl_8942"/>
      <sheetName val="[SHOPLIST.xls]_SHOPLIST_xl_8943"/>
      <sheetName val="[SHOPLIST.xls]_SHOPLIST_xl_8944"/>
      <sheetName val="[SHOPLIST.xls]_SHOPLIST_xl_8945"/>
      <sheetName val="[SHOPLIST.xls]_SHOPLIST_xl_8946"/>
      <sheetName val="[SHOPLIST.xls]_SHOPLIST_xl_8947"/>
      <sheetName val="[SHOPLIST.xls]_SHOPLIST_xl_8948"/>
      <sheetName val="[SHOPLIST.xls]_SHOPLIST_xl_8949"/>
      <sheetName val="[SHOPLIST.xls]_SHOPLIST_xl_8950"/>
      <sheetName val="[SHOPLIST.xls]_SHOPLIST_xl_8951"/>
      <sheetName val="[SHOPLIST.xls]_SHOPLIST_xl_8952"/>
      <sheetName val="[SHOPLIST.xls]_SHOPLIST_xl_8953"/>
      <sheetName val="[SHOPLIST.xls]_SHOPLIST_xl_8954"/>
      <sheetName val="[SHOPLIST.xls]_SHOPLIST_xl_8955"/>
      <sheetName val="[SHOPLIST.xls]_SHOPLIST_xl_8956"/>
      <sheetName val="[SHOPLIST.xls]_SHOPLIST_xl_8957"/>
      <sheetName val="[SHOPLIST.xls]_SHOPLIST_xl_8958"/>
      <sheetName val="[SHOPLIST.xls]_SHOPLIST_xl_8959"/>
      <sheetName val="[SHOPLIST.xls]_SHOPLIST_xl_8960"/>
      <sheetName val="[SHOPLIST.xls]_SHOPLIST_xl_8961"/>
      <sheetName val="[SHOPLIST.xls]_SHOPLIST_xl_8962"/>
      <sheetName val="[SHOPLIST.xls]_SHOPLIST_xl_8963"/>
      <sheetName val="[SHOPLIST.xls]_SHOPLIST_xl_8964"/>
      <sheetName val="[SHOPLIST.xls]_SHOPLIST_xl_8965"/>
      <sheetName val="[SHOPLIST.xls]_SHOPLIST_xl_8966"/>
      <sheetName val="[SHOPLIST.xls]_SHOPLIST_xl_8967"/>
      <sheetName val="[SHOPLIST.xls]_SHOPLIST_xl_8968"/>
      <sheetName val="[SHOPLIST.xls]_SHOPLIST_xl_8969"/>
      <sheetName val="[SHOPLIST.xls]_SHOPLIST_xl_8970"/>
      <sheetName val="[SHOPLIST.xls]_SHOPLIST_xl_8971"/>
      <sheetName val="[SHOPLIST.xls]_SHOPLIST_xl_8972"/>
      <sheetName val="[SHOPLIST.xls]_SHOPLIST_xl_8973"/>
      <sheetName val="[SHOPLIST.xls]_SHOPLIST_xl_8974"/>
      <sheetName val="[SHOPLIST.xls]_SHOPLIST_xl_8975"/>
      <sheetName val="[SHOPLIST.xls]_SHOPLIST_xl_8976"/>
      <sheetName val="[SHOPLIST.xls]_SHOPLIST_xl_8977"/>
      <sheetName val="[SHOPLIST.xls]_SHOPLIST_xl_8978"/>
      <sheetName val="[SHOPLIST.xls]_SHOPLIST_xl_8979"/>
      <sheetName val="[SHOPLIST.xls]_SHOPLIST_xl_8980"/>
      <sheetName val="[SHOPLIST.xls]_SHOPLIST_xl_8981"/>
      <sheetName val="[SHOPLIST.xls]_SHOPLIST_xl_8982"/>
      <sheetName val="[SHOPLIST.xls]_SHOPLIST_xl_8983"/>
      <sheetName val="[SHOPLIST.xls]_SHOPLIST_xl_8984"/>
      <sheetName val="[SHOPLIST.xls]70___0_s__i___105"/>
      <sheetName val="[SHOPLIST.xls]_VW__VU________87"/>
      <sheetName val="[SHOPLIST.xls]70___0_s__i___106"/>
      <sheetName val="[SHOPLIST.xls]_SHOPLIST_xl_8985"/>
      <sheetName val="[SHOPLIST.xls]_SHOPLIST_xl_8986"/>
      <sheetName val="[SHOPLIST.xls]_SHOPLIST_xl_8987"/>
      <sheetName val="[SHOPLIST.xls]70___0_s__i___107"/>
      <sheetName val="[SHOPLIST.xls]_VW__VU________88"/>
      <sheetName val="[SHOPLIST.xls]_SHOPLIST_xl_8988"/>
      <sheetName val="[SHOPLIST.xls]_SHOPLIST_xl_8989"/>
      <sheetName val="[SHOPLIST.xls]_SHOPLIST_xl_8990"/>
      <sheetName val="[SHOPLIST.xls]_SHOPLIST_xl_8991"/>
      <sheetName val="[SHOPLIST.xls]_SHOPLIST_xl_8992"/>
      <sheetName val="[SHOPLIST.xls]_SHOPLIST_xl_8993"/>
      <sheetName val="[SHOPLIST.xls]_SHOPLIST_xl_8994"/>
      <sheetName val="[SHOPLIST.xls]_SHOPLIST_xl_8995"/>
      <sheetName val="[SHOPLIST.xls]_SHOPLIST_xl_8996"/>
      <sheetName val="[SHOPLIST.xls]_SHOPLIST_xl_8997"/>
      <sheetName val="[SHOPLIST.xls]_SHOPLIST_xl_8998"/>
      <sheetName val="[SHOPLIST.xls]_SHOPLIST_xl_8999"/>
      <sheetName val="[SHOPLIST.xls]_SHOPLIST_xl_9000"/>
      <sheetName val="[SHOPLIST.xls]_SHOPLIST_xl_9001"/>
      <sheetName val="[SHOPLIST.xls]_SHOPLIST_xl_9002"/>
      <sheetName val="[SHOPLIST.xls]_SHOPLIST_xl_9003"/>
      <sheetName val="[SHOPLIST.xls]_SHOPLIST_xl_9004"/>
      <sheetName val="[SHOPLIST.xls]_SHOPLIST_xl_9005"/>
      <sheetName val="[SHOPLIST.xls]_SHOPLIST_xl_9006"/>
      <sheetName val="[SHOPLIST.xls]_SHOPLIST_xl_9007"/>
      <sheetName val="[SHOPLIST.xls]_SHOPLIST_xl_9008"/>
      <sheetName val="[SHOPLIST.xls]_SHOPLIST_xl_9009"/>
      <sheetName val="[SHOPLIST.xls]_SHOPLIST_xl_9010"/>
      <sheetName val="[SHOPLIST.xls]_SHOPLIST_xl_9011"/>
      <sheetName val="[SHOPLIST.xls]_SHOPLIST_xl_9012"/>
      <sheetName val="[SHOPLIST.xls]_SHOPLIST_xl_9013"/>
      <sheetName val="[SHOPLIST.xls]_SHOPLIST_xl_9014"/>
      <sheetName val="[SHOPLIST.xls]_SHOPLIST_xl_9015"/>
      <sheetName val="[SHOPLIST.xls]_SHOPLIST_xl_9016"/>
      <sheetName val="[SHOPLIST.xls]_SHOPLIST_xl_9017"/>
      <sheetName val="[SHOPLIST.xls]_SHOPLIST_xl_9018"/>
      <sheetName val="[SHOPLIST.xls]_SHOPLIST_xl_9019"/>
      <sheetName val="[SHOPLIST.xls]_SHOPLIST_xl_9020"/>
      <sheetName val="[SHOPLIST.xls]_SHOPLIST_xl_9021"/>
      <sheetName val="[SHOPLIST.xls]_SHOPLIST_xl_9022"/>
      <sheetName val="[SHOPLIST.xls]_SHOPLIST_xl_9023"/>
      <sheetName val="[SHOPLIST.xls]_SHOPLIST_xl_9024"/>
      <sheetName val="[SHOPLIST.xls]_SHOPLIST_xl_9025"/>
      <sheetName val="[SHOPLIST.xls]_SHOPLIST_xl_9026"/>
      <sheetName val="[SHOPLIST.xls]_SHOPLIST_xl_9027"/>
      <sheetName val="[SHOPLIST.xls]_SHOPLIST_xl_9028"/>
      <sheetName val="[SHOPLIST.xls]_SHOPLIST_xl_9029"/>
      <sheetName val="[SHOPLIST.xls]_SHOPLIST_xl_9030"/>
      <sheetName val="[SHOPLIST.xls]_SHOPLIST_xl_9031"/>
      <sheetName val="[SHOPLIST.xls]_SHOPLIST_xl_9032"/>
      <sheetName val="[SHOPLIST.xls]_SHOPLIST_xl_9033"/>
      <sheetName val="[SHOPLIST.xls]_SHOPLIST_xl_9034"/>
      <sheetName val="[SHOPLIST.xls]_SHOPLIST_xl_9035"/>
      <sheetName val="[SHOPLIST.xls]70___0_s__i___108"/>
      <sheetName val="[SHOPLIST.xls]_SHOPLIST_xl_9036"/>
      <sheetName val="[SHOPLIST.xls]_SHOPLIST_xl_9037"/>
      <sheetName val="[SHOPLIST.xls]_SHOPLIST_xl_9038"/>
      <sheetName val="[SHOPLIST.xls]_VW__VU________89"/>
      <sheetName val="[SHOPLIST.xls]_SHOPLIST_xl_9039"/>
      <sheetName val="[SHOPLIST.xls]_SHOPLIST_xl_9040"/>
      <sheetName val="[SHOPLIST.xls]_SHOPLIST_xl_9041"/>
      <sheetName val="[SHOPLIST.xls]_SHOPLIST_xl_9042"/>
      <sheetName val="[SHOPLIST.xls]_SHOPLIST_xl_9043"/>
      <sheetName val="[SHOPLIST.xls]_SHOPLIST_xl_9044"/>
      <sheetName val="[SHOPLIST.xls]_SHOPLIST_xl_9045"/>
      <sheetName val="[SHOPLIST.xls]_SHOPLIST_xl_9046"/>
      <sheetName val="[SHOPLIST.xls]_SHOPLIST_xl_9047"/>
      <sheetName val="[SHOPLIST.xls]_SHOPLIST_xl_9048"/>
      <sheetName val="[SHOPLIST.xls]_SHOPLIST_xl_9049"/>
      <sheetName val="[SHOPLIST.xls]_SHOPLIST_xl_9050"/>
      <sheetName val="[SHOPLIST.xls]_SHOPLIST_xl_9051"/>
      <sheetName val="[SHOPLIST.xls]_SHOPLIST_xl_9052"/>
      <sheetName val="[SHOPLIST.xls]_SHOPLIST_xl_9053"/>
      <sheetName val="[SHOPLIST.xls]_SHOPLIST_xl_9054"/>
      <sheetName val="[SHOPLIST.xls]_SHOPLIST_xl_9055"/>
      <sheetName val="[SHOPLIST.xls]_SHOPLIST_xl_9056"/>
      <sheetName val="[SHOPLIST.xls]_SHOPLIST_xl_9057"/>
      <sheetName val="[SHOPLIST.xls]_SHOPLIST_xl_9058"/>
      <sheetName val="[SHOPLIST.xls]_SHOPLIST_xl_9059"/>
      <sheetName val="[SHOPLIST.xls]_SHOPLIST_xl_9060"/>
      <sheetName val="[SHOPLIST.xls]_SHOPLIST_xl_9061"/>
      <sheetName val="[SHOPLIST.xls]_SHOPLIST_xl_9062"/>
      <sheetName val="[SHOPLIST.xls]_SHOPLIST_xl_9063"/>
      <sheetName val="[SHOPLIST.xls]_SHOPLIST_xl_9064"/>
      <sheetName val="[SHOPLIST.xls]_SHOPLIST_xl_9065"/>
      <sheetName val="[SHOPLIST.xls]_SHOPLIST_xl_9066"/>
      <sheetName val="[SHOPLIST.xls]_SHOPLIST_xl_9067"/>
      <sheetName val="[SHOPLIST.xls]_SHOPLIST_xl_9068"/>
      <sheetName val="[SHOPLIST.xls]_SHOPLIST_xl_9069"/>
      <sheetName val="[SHOPLIST.xls]_SHOPLIST_xl_9070"/>
      <sheetName val="[SHOPLIST.xls]_SHOPLIST_xl_9071"/>
      <sheetName val="[SHOPLIST.xls]_SHOPLIST_xl_9072"/>
      <sheetName val="[SHOPLIST.xls]_SHOPLIST_xl_9073"/>
      <sheetName val="[SHOPLIST.xls]_SHOPLIST_xl_9074"/>
      <sheetName val="[SHOPLIST.xls]_SHOPLIST_xl_9075"/>
      <sheetName val="[SHOPLIST.xls]_SHOPLIST_xl_9076"/>
      <sheetName val="[SHOPLIST.xls]_SHOPLIST_xl_9077"/>
      <sheetName val="[SHOPLIST.xls]_SHOPLIST_xl_9078"/>
      <sheetName val="[SHOPLIST.xls]_SHOPLIST_xl_9079"/>
      <sheetName val="[SHOPLIST.xls]_SHOPLIST_xl_9080"/>
      <sheetName val="[SHOPLIST.xls]_SHOPLIST_xl_9081"/>
      <sheetName val="[SHOPLIST.xls]_SHOPLIST_xl_9082"/>
      <sheetName val="[SHOPLIST.xls]_SHOPLIST_xl_9083"/>
      <sheetName val="[SHOPLIST.xls]_SHOPLIST_xl_9084"/>
      <sheetName val="[SHOPLIST.xls]_SHOPLIST_xl_9085"/>
      <sheetName val="[SHOPLIST.xls]_SHOPLIST_xl_9086"/>
      <sheetName val="[SHOPLIST.xls]_SHOPLIST_xl_9087"/>
      <sheetName val="[SHOPLIST.xls]_SHOPLIST_xl_9088"/>
      <sheetName val="[SHOPLIST.xls]_SHOPLIST_xl_9089"/>
      <sheetName val="[SHOPLIST.xls]_SHOPLIST_xl_9090"/>
      <sheetName val="[SHOPLIST.xls]_SHOPLIST_xl_9091"/>
      <sheetName val="[SHOPLIST.xls]_SHOPLIST_xl_9092"/>
      <sheetName val="[SHOPLIST.xls]_SHOPLIST_xl_9093"/>
      <sheetName val="[SHOPLIST.xls]_SHOPLIST_xl_9094"/>
      <sheetName val="[SHOPLIST.xls]_SHOPLIST_xl_9095"/>
      <sheetName val="[SHOPLIST.xls]_SHOPLIST_xl_9096"/>
      <sheetName val="[SHOPLIST.xls]_SHOPLIST_xl_9097"/>
      <sheetName val="[SHOPLIST.xls]_SHOPLIST_xl_9098"/>
      <sheetName val="[SHOPLIST.xls]70___0_s__i___109"/>
      <sheetName val="[SHOPLIST.xls]_SHOPLIST_xl_9099"/>
      <sheetName val="[SHOPLIST.xls]_SHOPLIST_xl_9812"/>
      <sheetName val="[SHOPLIST.xls]_SHOPLIST_xl_9813"/>
      <sheetName val="[SHOPLIST.xls]_VW_VU____t__0__3"/>
      <sheetName val="[SHOPLIST.xls]_SHOPLIST_xl_9814"/>
      <sheetName val="[SHOPLIST.xls]_SHOPLIST_xl_9815"/>
      <sheetName val="[SHOPLIST.xls]_SHOPLIST_xl_9816"/>
      <sheetName val="[SHOPLIST.xls]_SHOPLIST_xl_9817"/>
      <sheetName val="[SHOPLIST.xls]70_x005f_x0000___0_x_33"/>
      <sheetName val="[SHOPLIST.xls]_SHOPLIST_xl_9100"/>
      <sheetName val="[SHOPLIST.xls]_SHOPLIST_xl_9101"/>
      <sheetName val="[SHOPLIST.xls]_SHOPLIST_xl_9818"/>
      <sheetName val="[SHOPLIST.xls]_SHOPLIST_xl_9819"/>
      <sheetName val="[SHOPLIST.xls]70___0_s__i___110"/>
      <sheetName val="[SHOPLIST.xls]_SHOPLIST_xl_9102"/>
      <sheetName val="[SHOPLIST.xls]_SHOPLIST_xl_9820"/>
      <sheetName val="[SHOPLIST.xls]_SHOPLIST_xl_9821"/>
      <sheetName val="[SHOPLIST.xls]_SHOPLIST_xl_9822"/>
      <sheetName val="[SHOPLIST.xls]_SHOPLIST_xl_9103"/>
      <sheetName val="[SHOPLIST.xls]_SHOPLIST_xl_9104"/>
      <sheetName val="[SHOPLIST.xls]_SHOPLIST_xl_9105"/>
      <sheetName val="[SHOPLIST.xls]_SHOPLIST_xl_9106"/>
      <sheetName val="[SHOPLIST.xls]_SHOPLIST_xl_9107"/>
      <sheetName val="[SHOPLIST.xls]_SHOPLIST_xl_9108"/>
      <sheetName val="[SHOPLIST.xls]_SHOPLIST_xl_9823"/>
      <sheetName val="[SHOPLIST.xls]_SHOPLIST_xl_9109"/>
      <sheetName val="[SHOPLIST.xls]_SHOPLIST_xl_9110"/>
      <sheetName val="[SHOPLIST.xls]_SHOPLIST_xl_9111"/>
      <sheetName val="[SHOPLIST.xls]_SHOPLIST_xl_9112"/>
      <sheetName val="[SHOPLIST.xls]_SHOPLIST_xl_9824"/>
      <sheetName val="[SHOPLIST.xls]_SHOPLIST_xl_9113"/>
      <sheetName val="[SHOPLIST.xls]_SHOPLIST_xl_9825"/>
      <sheetName val="[SHOPLIST.xls]_SHOPLIST_xl_9114"/>
      <sheetName val="[SHOPLIST.xls]_SHOPLIST_xl_9826"/>
      <sheetName val="[SHOPLIST.xls]_SHOPLIST_xl_9115"/>
      <sheetName val="[SHOPLIST.xls]_SHOPLIST_xl_9827"/>
      <sheetName val="[SHOPLIST.xls]_SHOPLIST_xl_9116"/>
      <sheetName val="[SHOPLIST.xls]_SHOPLIST_xl_9117"/>
      <sheetName val="[SHOPLIST.xls]_SHOPLIST_xl_9118"/>
      <sheetName val="[SHOPLIST.xls]_SHOPLIST_xl_9119"/>
      <sheetName val="[SHOPLIST.xls]_SHOPLIST_xl_9120"/>
      <sheetName val="[SHOPLIST.xls]_SHOPLIST_xl_9121"/>
      <sheetName val="[SHOPLIST.xls]_SHOPLIST_xl_9122"/>
      <sheetName val="[SHOPLIST.xls]_SHOPLIST_xl_9123"/>
      <sheetName val="[SHOPLIST.xls]_SHOPLIST_xl_9124"/>
      <sheetName val="[SHOPLIST.xls]_SHOPLIST_xl_9125"/>
      <sheetName val="[SHOPLIST.xls]_SHOPLIST_xl_9126"/>
      <sheetName val="[SHOPLIST.xls]_SHOPLIST_xl_9127"/>
      <sheetName val="[SHOPLIST.xls]_SHOPLIST_xl_9128"/>
      <sheetName val="[SHOPLIST.xls]_SHOPLIST_xl_9828"/>
      <sheetName val="[SHOPLIST.xls]_SHOPLIST_xl_9129"/>
      <sheetName val="[SHOPLIST.xls]_SHOPLIST_xl_9130"/>
      <sheetName val="[SHOPLIST.xls]_SHOPLIST_xl_9131"/>
      <sheetName val="[SHOPLIST.xls]_SHOPLIST_xl_9829"/>
      <sheetName val="[SHOPLIST.xls]_SHOPLIST_xl_9132"/>
      <sheetName val="[SHOPLIST.xls]_SHOPLIST_xl_9133"/>
      <sheetName val="[SHOPLIST.xls]_SHOPLIST_xl_9134"/>
      <sheetName val="[SHOPLIST.xls]_SHOPLIST_xl_9135"/>
      <sheetName val="[SHOPLIST.xls]_SHOPLIST_xl_9136"/>
      <sheetName val="[SHOPLIST.xls]_SHOPLIST_xl_9137"/>
      <sheetName val="[SHOPLIST.xls]_SHOPLIST_xl_9138"/>
      <sheetName val="[SHOPLIST.xls]_SHOPLIST_xl_9139"/>
      <sheetName val="[SHOPLIST.xls]_SHOPLIST_xl_9140"/>
      <sheetName val="[SHOPLIST.xls]_SHOPLIST_xl_9830"/>
      <sheetName val="[SHOPLIST.xls]_SHOPLIST_xl_9141"/>
      <sheetName val="[SHOPLIST.xls]_SHOPLIST_xl_9142"/>
      <sheetName val="[SHOPLIST.xls]_SHOPLIST_xl_9143"/>
      <sheetName val="[SHOPLIST.xls]_SHOPLIST_xl_9144"/>
      <sheetName val="[SHOPLIST.xls]_SHOPLIST_xl_9145"/>
      <sheetName val="[SHOPLIST.xls]_SHOPLIST_xl_9146"/>
      <sheetName val="[SHOPLIST.xls]_SHOPLIST_xl_9147"/>
      <sheetName val="[SHOPLIST.xls]_SHOPLIST_xl_9831"/>
      <sheetName val="[SHOPLIST.xls]_SHOPLIST_xl_9148"/>
      <sheetName val="[SHOPLIST.xls]_SHOPLIST_xl_9149"/>
      <sheetName val="[SHOPLIST.xls]_SHOPLIST_xl_9150"/>
      <sheetName val="[SHOPLIST.xls]_SHOPLIST_xl_9151"/>
      <sheetName val="[SHOPLIST.xls]_SHOPLIST_xl_9152"/>
      <sheetName val="[SHOPLIST.xls]_SHOPLIST_xl_9153"/>
      <sheetName val="[SHOPLIST.xls]_SHOPLIST_xl_9154"/>
      <sheetName val="[SHOPLIST.xls]_SHOPLIST_xl_9155"/>
      <sheetName val="[SHOPLIST.xls]_SHOPLIST_xl_9156"/>
      <sheetName val="[SHOPLIST.xls]_SHOPLIST_xl_9832"/>
      <sheetName val="[SHOPLIST.xls]_SHOPLIST_xl_9157"/>
      <sheetName val="[SHOPLIST.xls]_SHOPLIST_xl_9158"/>
      <sheetName val="[SHOPLIST.xls]_SHOPLIST_xl_9159"/>
      <sheetName val="[SHOPLIST.xls]_SHOPLIST_xl_9160"/>
      <sheetName val="[SHOPLIST.xls]_SHOPLIST_xl_9161"/>
      <sheetName val="[SHOPLIST.xls]_SHOPLIST_xl_9162"/>
      <sheetName val="[SHOPLIST.xls]_SHOPLIST_xl_9163"/>
      <sheetName val="[SHOPLIST.xls]_SHOPLIST_xl_9164"/>
      <sheetName val="[SHOPLIST.xls]_SHOPLIST_xl_9165"/>
      <sheetName val="[SHOPLIST.xls]_SHOPLIST_xl_9833"/>
      <sheetName val="[SHOPLIST.xls]_SHOPLIST_xl_9834"/>
      <sheetName val="[SHOPLIST.xls]_SHOPLIST_xl_9166"/>
      <sheetName val="[SHOPLIST.xls]_SHOPLIST_xl_9167"/>
      <sheetName val="[SHOPLIST.xls]_SHOPLIST_xl_9168"/>
      <sheetName val="[SHOPLIST.xls]_SHOPLIST_xl_9169"/>
      <sheetName val="[SHOPLIST.xls]_SHOPLIST_xl_9170"/>
      <sheetName val="[SHOPLIST.xls]_SHOPLIST_xl_9171"/>
      <sheetName val="[SHOPLIST.xls]_SHOPLIST_xl_9172"/>
      <sheetName val="[SHOPLIST.xls]_SHOPLIST_xl_9173"/>
      <sheetName val="[SHOPLIST.xls]_SHOPLIST_xl_9174"/>
      <sheetName val="[SHOPLIST.xls]_SHOPLIST_xl_9835"/>
      <sheetName val="[SHOPLIST.xls]_SHOPLIST_xl_9175"/>
      <sheetName val="[SHOPLIST.xls]_SHOPLIST_xl_9176"/>
      <sheetName val="[SHOPLIST.xls]_SHOPLIST_xl_9177"/>
      <sheetName val="[SHOPLIST.xls]_SHOPLIST_xl_9178"/>
      <sheetName val="[SHOPLIST.xls]_SHOPLIST_xl_9179"/>
      <sheetName val="[SHOPLIST.xls]_SHOPLIST_xl_9180"/>
      <sheetName val="[SHOPLIST.xls]_SHOPLIST_xl_9181"/>
      <sheetName val="[SHOPLIST.xls]_SHOPLIST_xl_9182"/>
      <sheetName val="[SHOPLIST.xls]_SHOPLIST_xl_9183"/>
      <sheetName val="[SHOPLIST.xls]_SHOPLIST_xl_9184"/>
      <sheetName val="[SHOPLIST.xls]_SHOPLIST_xl_9185"/>
      <sheetName val="[SHOPLIST.xls]_SHOPLIST_xl_9186"/>
      <sheetName val="[SHOPLIST.xls]_SHOPLIST_xl_9187"/>
      <sheetName val="[SHOPLIST.xls]_SHOPLIST_xl_9188"/>
      <sheetName val="[SHOPLIST.xls]_SHOPLIST_xl_9189"/>
      <sheetName val="[SHOPLIST.xls]_SHOPLIST_xl_9190"/>
      <sheetName val="[SHOPLIST.xls]_SHOPLIST_xl_9191"/>
      <sheetName val="[SHOPLIST.xls]_SHOPLIST_xl_9192"/>
      <sheetName val="[SHOPLIST.xls]_SHOPLIST_xl_9836"/>
      <sheetName val="[SHOPLIST.xls]_SHOPLIST_xl_9193"/>
      <sheetName val="[SHOPLIST.xls]_SHOPLIST_xl_9194"/>
      <sheetName val="[SHOPLIST.xls]_SHOPLIST_xl_9195"/>
      <sheetName val="[SHOPLIST.xls]_SHOPLIST_xl_9196"/>
      <sheetName val="[SHOPLIST.xls]_SHOPLIST_xl_9197"/>
      <sheetName val="[SHOPLIST.xls]_SHOPLIST_xl_9198"/>
      <sheetName val="[SHOPLIST.xls]_SHOPLIST_xl_9199"/>
      <sheetName val="[SHOPLIST.xls]_SHOPLIST_xl_9200"/>
      <sheetName val="[SHOPLIST.xls]_SHOPLIST_xl_9201"/>
      <sheetName val="[SHOPLIST.xls]_SHOPLIST_xl_9202"/>
      <sheetName val="[SHOPLIST.xls]_SHOPLIST_xl_9837"/>
      <sheetName val="[SHOPLIST.xls]_SHOPLIST_xl_9838"/>
      <sheetName val="[SHOPLIST.xls]_SHOPLIST_xl_9203"/>
      <sheetName val="[SHOPLIST.xls]_SHOPLIST_xl_9204"/>
      <sheetName val="[SHOPLIST.xls]_SHOPLIST_xl_9205"/>
      <sheetName val="[SHOPLIST.xls]_SHOPLIST_xl_9206"/>
      <sheetName val="[SHOPLIST.xls]_SHOPLIST_xl_9207"/>
      <sheetName val="[SHOPLIST.xls]_SHOPLIST_xl_9208"/>
      <sheetName val="[SHOPLIST.xls]_SHOPLIST_xl_9209"/>
      <sheetName val="[SHOPLIST.xls]_SHOPLIST_xl_9210"/>
      <sheetName val="[SHOPLIST.xls]_SHOPLIST_xl_9211"/>
      <sheetName val="[SHOPLIST.xls]_SHOPLIST_xl_9839"/>
      <sheetName val="[SHOPLIST.xls]_SHOPLIST_xl_9212"/>
      <sheetName val="[SHOPLIST.xls]_SHOPLIST_xl_9213"/>
      <sheetName val="[SHOPLIST.xls]_SHOPLIST_xl_9214"/>
      <sheetName val="[SHOPLIST.xls]_SHOPLIST_xl_9215"/>
      <sheetName val="[SHOPLIST.xls]_SHOPLIST_xl_9216"/>
      <sheetName val="[SHOPLIST.xls]_SHOPLIST_xl_9217"/>
      <sheetName val="[SHOPLIST.xls]_SHOPLIST_xl_9218"/>
      <sheetName val="[SHOPLIST.xls]_SHOPLIST_xl_9219"/>
      <sheetName val="[SHOPLIST.xls]_SHOPLIST_xl_9220"/>
      <sheetName val="[SHOPLIST.xls]70_x005f_x005f_x005f_x0000_25"/>
      <sheetName val="[SHOPLIST.xls]_SHOPLIST_xl_9221"/>
      <sheetName val="[SHOPLIST.xls]_SHOPLIST_xl_9222"/>
      <sheetName val="[SHOPLIST.xls]_SHOPLIST_xl_9223"/>
      <sheetName val="[SHOPLIST.xls]_SHOPLIST_xl_9840"/>
      <sheetName val="[SHOPLIST.xls]_SHOPLIST_xl_9224"/>
      <sheetName val="[SHOPLIST.xls]_SHOPLIST_xl_9225"/>
      <sheetName val="[SHOPLIST.xls]_SHOPLIST_xl_9226"/>
      <sheetName val="[SHOPLIST.xls]_SHOPLIST_xl_9841"/>
      <sheetName val="[SHOPLIST.xls]_SHOPLIST_xl_9842"/>
      <sheetName val="[SHOPLIST.xls]_SHOPLIST_xl_9843"/>
      <sheetName val="[SHOPLIST.xls]_SHOPLIST_xl_9844"/>
      <sheetName val="[SHOPLIST.xls]_SHOPLIST_xl_9227"/>
      <sheetName val="[SHOPLIST.xls]_SHOPLIST_xl_9845"/>
      <sheetName val="[SHOPLIST.xls]_SHOPLIST_xl_9228"/>
      <sheetName val="[SHOPLIST.xls]_SHOPLIST_xl_9229"/>
      <sheetName val="[SHOPLIST.xls]_SHOPLIST_xl_9230"/>
      <sheetName val="[SHOPLIST.xls]_SHOPLIST_xl_9231"/>
      <sheetName val="[SHOPLIST.xls]_SHOPLIST_xl_9232"/>
      <sheetName val="[SHOPLIST.xls]_SHOPLIST_xl_9846"/>
      <sheetName val="[SHOPLIST.xls]_SHOPLIST_xl_9233"/>
      <sheetName val="[SHOPLIST.xls]_SHOPLIST_xl_9234"/>
      <sheetName val="[SHOPLIST.xls]_SHOPLIST_xl_9235"/>
      <sheetName val="[SHOPLIST.xls]_SHOPLIST_xl_9236"/>
      <sheetName val="[SHOPLIST.xls]_SHOPLIST_xl_9237"/>
      <sheetName val="[SHOPLIST.xls]_SHOPLIST_xl_9238"/>
      <sheetName val="[SHOPLIST.xls]_SHOPLIST_xl_9239"/>
      <sheetName val="[SHOPLIST.xls]_SHOPLIST_xl_9240"/>
      <sheetName val="[SHOPLIST.xls]_SHOPLIST_xl_9241"/>
      <sheetName val="[SHOPLIST.xls]_SHOPLIST_xl_9242"/>
      <sheetName val="[SHOPLIST.xls]_SHOPLIST_xl_9243"/>
      <sheetName val="[SHOPLIST.xls]_SHOPLIST_xl_9244"/>
      <sheetName val="[SHOPLIST.xls]_SHOPLIST_xl_9245"/>
      <sheetName val="[SHOPLIST.xls]_SHOPLIST_xl_9246"/>
      <sheetName val="[SHOPLIST.xls]_SHOPLIST_xl_9847"/>
      <sheetName val="[SHOPLIST.xls]_SHOPLIST_xl_9848"/>
      <sheetName val="[SHOPLIST.xls]_SHOPLIST_xl_9849"/>
      <sheetName val="[SHOPLIST.xls]_SHOPLIST_xl_9850"/>
      <sheetName val="[SHOPLIST.xls]_SHOPLIST_xl_9247"/>
      <sheetName val="[SHOPLIST.xls]_SHOPLIST_xl_9851"/>
      <sheetName val="[SHOPLIST.xls]_SHOPLIST_xl_9852"/>
      <sheetName val="[SHOPLIST.xls]_SHOPLIST_xl_9248"/>
      <sheetName val="[SHOPLIST.xls]_SHOPLIST_xl_9249"/>
      <sheetName val="[SHOPLIST.xls]_SHOPLIST_xl_9250"/>
      <sheetName val="[SHOPLIST.xls]_SHOPLIST_xl_9251"/>
      <sheetName val="[SHOPLIST.xls]_SHOPLIST_xl_9252"/>
      <sheetName val="[SHOPLIST.xls]_SHOPLIST_xl_9253"/>
      <sheetName val="[SHOPLIST.xls]_SHOPLIST_xl_9254"/>
      <sheetName val="[SHOPLIST.xls]_SHOPLIST_xl_9255"/>
      <sheetName val="[SHOPLIST.xls]_SHOPLIST_xl_9256"/>
      <sheetName val="[SHOPLIST.xls]_SHOPLIST_xl_9257"/>
      <sheetName val="[SHOPLIST.xls]_SHOPLIST_xl_9258"/>
      <sheetName val="[SHOPLIST.xls]_SHOPLIST_xl_9259"/>
      <sheetName val="[SHOPLIST.xls]_SHOPLIST_xl_9260"/>
      <sheetName val="[SHOPLIST.xls]_SHOPLIST_xl_9261"/>
      <sheetName val="[SHOPLIST.xls]_SHOPLIST_xl_9262"/>
      <sheetName val="[SHOPLIST.xls]_SHOPLIST_xl_9263"/>
      <sheetName val="[SHOPLIST.xls]_SHOPLIST_xl_9264"/>
      <sheetName val="[SHOPLIST.xls]_SHOPLIST_xl_9265"/>
      <sheetName val="[SHOPLIST.xls]_SHOPLIST_xl_9853"/>
      <sheetName val="[SHOPLIST.xls]_SHOPLIST_xl_9854"/>
      <sheetName val="[SHOPLIST.xls]_SHOPLIST_xl_9266"/>
      <sheetName val="[SHOPLIST.xls]_SHOPLIST_xl_9267"/>
      <sheetName val="[SHOPLIST.xls]_SHOPLIST_xl_9268"/>
      <sheetName val="[SHOPLIST.xls]_SHOPLIST_xl_9269"/>
      <sheetName val="[SHOPLIST.xls]_SHOPLIST_xl_9270"/>
      <sheetName val="[SHOPLIST.xls]_SHOPLIST_xl_9271"/>
      <sheetName val="[SHOPLIST.xls]_SHOPLIST_xl_9272"/>
      <sheetName val="[SHOPLIST.xls]_SHOPLIST_xl_9273"/>
      <sheetName val="[SHOPLIST.xls]_SHOPLIST_xl_9274"/>
      <sheetName val="[SHOPLIST.xls]_SHOPLIST_xl_9275"/>
      <sheetName val="[SHOPLIST.xls]_SHOPLIST_xl_9276"/>
      <sheetName val="[SHOPLIST.xls]_SHOPLIST_xl_9277"/>
      <sheetName val="[SHOPLIST.xls]_SHOPLIST_xl_9278"/>
      <sheetName val="[SHOPLIST.xls]_SHOPLIST_xl_9279"/>
      <sheetName val="[SHOPLIST.xls]_SHOPLIST_xl_9280"/>
      <sheetName val="[SHOPLIST.xls]_SHOPLIST_xl_9281"/>
      <sheetName val="[SHOPLIST.xls]_SHOPLIST_xl_9855"/>
      <sheetName val="[SHOPLIST.xls]_SHOPLIST_xl_9856"/>
      <sheetName val="[SHOPLIST.xls]_SHOPLIST_xl_9857"/>
      <sheetName val="[SHOPLIST.xls]_SHOPLIST_xl_9858"/>
      <sheetName val="[SHOPLIST.xls]_SHOPLIST_xl_9859"/>
      <sheetName val="[SHOPLIST.xls]_SHOPLIST_xl_9860"/>
      <sheetName val="[SHOPLIST.xls]_SHOPLIST_xl_9861"/>
      <sheetName val="[SHOPLIST.xls]_SHOPLIST_xl_9862"/>
      <sheetName val="[SHOPLIST.xls]_SHOPLIST_xl_9863"/>
      <sheetName val="[SHOPLIST.xls]_SHOPLIST_xl_9864"/>
      <sheetName val="[SHOPLIST.xls]_SHOPLIST_xl_9865"/>
      <sheetName val="[SHOPLIST.xls]_SHOPLIST_xl_9866"/>
      <sheetName val="[SHOPLIST.xls]_SHOPLIST_xl_9867"/>
      <sheetName val="[SHOPLIST.xls]_SHOPLIST_xl_9868"/>
      <sheetName val="[SHOPLIST.xls]_SHOPLIST_xl_9869"/>
      <sheetName val="[SHOPLIST.xls]_SHOPLIST_xl_9870"/>
      <sheetName val="[SHOPLIST.xls]_SHOPLIST_xl_9871"/>
      <sheetName val="[SHOPLIST.xls]_SHOPLIST_xl_9872"/>
      <sheetName val="[SHOPLIST.xls]_SHOPLIST_xl_9873"/>
      <sheetName val="[SHOPLIST.xls]_SHOPLIST_xl_9874"/>
      <sheetName val="[SHOPLIST.xls]_SHOPLIST_xl_9875"/>
      <sheetName val="[SHOPLIST.xls]_SHOPLIST_xl_9876"/>
      <sheetName val="[SHOPLIST.xls]_SHOPLIST_xl_9877"/>
      <sheetName val="[SHOPLIST.xls]_SHOPLIST_xl_9878"/>
      <sheetName val="[SHOPLIST.xls]_SHOPLIST_xl_9879"/>
      <sheetName val="[SHOPLIST.xls]_SHOPLIST_xl_9880"/>
      <sheetName val="[SHOPLIST.xls]_SHOPLIST_xl_9881"/>
      <sheetName val="[SHOPLIST.xls]_SHOPLIST_xl_9882"/>
      <sheetName val="[SHOPLIST.xls]_SHOPLIST_xl_9883"/>
      <sheetName val="[SHOPLIST.xls]_SHOPLIST_xl_9884"/>
      <sheetName val="[SHOPLIST.xls]_SHOPLIST_xl_9885"/>
      <sheetName val="[SHOPLIST.xls]_SHOPLIST_xl_9886"/>
      <sheetName val="[SHOPLIST.xls]_SHOPLIST_xl_9887"/>
      <sheetName val="[SHOPLIST.xls]_SHOPLIST_xl_9888"/>
      <sheetName val="[SHOPLIST.xls]_SHOPLIST_xl_9889"/>
      <sheetName val="[SHOPLIST.xls]_SHOPLIST_xl_9890"/>
      <sheetName val="[SHOPLIST.xls]_SHOPLIST_xl_9891"/>
      <sheetName val="[SHOPLIST.xls]_SHOPLIST_xl_9892"/>
      <sheetName val="[SHOPLIST.xls]_SHOPLIST_xl_9893"/>
      <sheetName val="[SHOPLIST.xls]_SHOPLIST_xl_9894"/>
      <sheetName val="[SHOPLIST.xls]_SHOPLIST_xl_9895"/>
      <sheetName val="[SHOPLIST.xls]_SHOPLIST_xl_9896"/>
      <sheetName val="[SHOPLIST.xls]_SHOPLIST_xl_9897"/>
      <sheetName val="[SHOPLIST.xls]_SHOPLIST_xl_9898"/>
      <sheetName val="[SHOPLIST.xls]_SHOPLIST_xl_9899"/>
      <sheetName val="[SHOPLIST.xls]_SHOPLIST_xl_9900"/>
      <sheetName val="[SHOPLIST.xls]_SHOPLIST_xl_9901"/>
      <sheetName val="[SHOPLIST.xls]_SHOPLIST_xl_9902"/>
      <sheetName val="[SHOPLIST.xls]_SHOPLIST_xl_9903"/>
      <sheetName val="[SHOPLIST.xls]_SHOPLIST_xl_9904"/>
      <sheetName val="[SHOPLIST.xls]_SHOPLIST_xl_9905"/>
      <sheetName val="[SHOPLIST.xls]_SHOPLIST_xl_9906"/>
      <sheetName val="[SHOPLIST.xls]_SHOPLIST_xl_9907"/>
      <sheetName val="[SHOPLIST.xls]_SHOPLIST_xl_9908"/>
      <sheetName val="[SHOPLIST.xls]_SHOPLIST_xl_9909"/>
      <sheetName val="[SHOPLIST.xls]_SHOPLIST_xl_9910"/>
      <sheetName val="[SHOPLIST.xls]_SHOPLIST_xl_9911"/>
      <sheetName val="[SHOPLIST.xls]_SHOPLIST_xl_9912"/>
      <sheetName val="[SHOPLIST.xls]_SHOPLIST_xl_9913"/>
      <sheetName val="[SHOPLIST.xls]_SHOPLIST_xl_9914"/>
      <sheetName val="[SHOPLIST.xls]_SHOPLIST_xl_9915"/>
      <sheetName val="[SHOPLIST.xls]_SHOPLIST_xl_9916"/>
      <sheetName val="[SHOPLIST.xls]_SHOPLIST_xl_9917"/>
      <sheetName val="[SHOPLIST.xls]_SHOPLIST_xl_9918"/>
      <sheetName val="[SHOPLIST.xls]_SHOPLIST_xl_9919"/>
      <sheetName val="[SHOPLIST.xls]_SHOPLIST_xl_9920"/>
      <sheetName val="[SHOPLIST.xls]_SHOPLIST_xl_9921"/>
      <sheetName val="[SHOPLIST.xls]_SHOPLIST_xl_9922"/>
      <sheetName val="[SHOPLIST.xls]_SHOPLIST_xl_9923"/>
      <sheetName val="[SHOPLIST.xls]_SHOPLIST_xl_9924"/>
      <sheetName val="[SHOPLIST.xls]_SHOPLIST_xl_9925"/>
      <sheetName val="[SHOPLIST.xls]_SHOPLIST_xl_9282"/>
      <sheetName val="[SHOPLIST.xls]_SHOPLIST_xl_9283"/>
      <sheetName val="[SHOPLIST.xls]_SHOPLIST_xl_9284"/>
      <sheetName val="[SHOPLIST.xls]_SHOPLIST_xl_9285"/>
      <sheetName val="[SHOPLIST.xls]_SHOPLIST_xl_9286"/>
      <sheetName val="[SHOPLIST.xls]_SHOPLIST_xl_9287"/>
      <sheetName val="[SHOPLIST.xls]_SHOPLIST_xl_9288"/>
      <sheetName val="[SHOPLIST.xls]_SHOPLIST_xl_9289"/>
      <sheetName val="[SHOPLIST.xls]_SHOPLIST_xl_9290"/>
      <sheetName val="[SHOPLIST.xls]_SHOPLIST_xl_9291"/>
      <sheetName val="[SHOPLIST.xls]_SHOPLIST_xl_9292"/>
      <sheetName val="[SHOPLIST.xls]_SHOPLIST_xl_9293"/>
      <sheetName val="[SHOPLIST.xls]_SHOPLIST_xl_9294"/>
      <sheetName val="[SHOPLIST.xls]_SHOPLIST_xl_9295"/>
      <sheetName val="[SHOPLIST.xls]_SHOPLIST_xl_9296"/>
      <sheetName val="[SHOPLIST.xls]_SHOPLIST_xl_9297"/>
      <sheetName val="[SHOPLIST.xls]_SHOPLIST_xl_9298"/>
      <sheetName val="[SHOPLIST.xls]_SHOPLIST_xl_9299"/>
      <sheetName val="[SHOPLIST.xls]_SHOPLIST_xl_9300"/>
      <sheetName val="[SHOPLIST.xls]_SHOPLIST_xl_9301"/>
      <sheetName val="[SHOPLIST.xls]_SHOPLIST_xl_9302"/>
      <sheetName val="[SHOPLIST.xls]_SHOPLIST_xl_9303"/>
      <sheetName val="[SHOPLIST.xls]_SHOPLIST_xl_9304"/>
      <sheetName val="[SHOPLIST.xls]_SHOPLIST_xl_9305"/>
      <sheetName val="[SHOPLIST.xls]_SHOPLIST_xl_9306"/>
      <sheetName val="[SHOPLIST.xls]_SHOPLIST_xl_9307"/>
      <sheetName val="[SHOPLIST.xls]_SHOPLIST_xl_9308"/>
      <sheetName val="[SHOPLIST.xls]_SHOPLIST_xl_9309"/>
      <sheetName val="[SHOPLIST.xls]_SHOPLIST_xl_9310"/>
      <sheetName val="[SHOPLIST.xls]_SHOPLIST_xl_9311"/>
      <sheetName val="[SHOPLIST.xls]_SHOPLIST_xl_9312"/>
      <sheetName val="[SHOPLIST.xls]_SHOPLIST_xl_9313"/>
      <sheetName val="[SHOPLIST.xls]_SHOPLIST_xl_9314"/>
      <sheetName val="[SHOPLIST.xls]_SHOPLIST_xl_9315"/>
      <sheetName val="[SHOPLIST.xls]_SHOPLIST_xl_9316"/>
      <sheetName val="[SHOPLIST.xls]_SHOPLIST_xl_9317"/>
      <sheetName val="[SHOPLIST.xls]_SHOPLIST_xl_9318"/>
      <sheetName val="[SHOPLIST.xls]_SHOPLIST_xl_9319"/>
      <sheetName val="[SHOPLIST.xls]_SHOPLIST_xl_9320"/>
      <sheetName val="[SHOPLIST.xls]_SHOPLIST_xl_9321"/>
      <sheetName val="[SHOPLIST.xls]_SHOPLIST_xl_9322"/>
      <sheetName val="[SHOPLIST.xls]_SHOPLIST_xl_9926"/>
      <sheetName val="[SHOPLIST.xls]_SHOPLIST_xl_9927"/>
      <sheetName val="[SHOPLIST.xls]_SHOPLIST_xl_9323"/>
      <sheetName val="[SHOPLIST.xls]_SHOPLIST_xl_9324"/>
      <sheetName val="[SHOPLIST.xls]_SHOPLIST_xl_9325"/>
      <sheetName val="[SHOPLIST.xls]_SHOPLIST_xl_9326"/>
      <sheetName val="[SHOPLIST.xls]_SHOPLIST_xl_9327"/>
      <sheetName val="[SHOPLIST.xls]_SHOPLIST_xl_9328"/>
      <sheetName val="[SHOPLIST.xls]_SHOPLIST_xl_9329"/>
      <sheetName val="[SHOPLIST.xls]_SHOPLIST_xl_9330"/>
      <sheetName val="[SHOPLIST.xls]_SHOPLIST_xl_9331"/>
      <sheetName val="[SHOPLIST.xls]_SHOPLIST_xl_9332"/>
      <sheetName val="[SHOPLIST.xls]_SHOPLIST_xl_9333"/>
      <sheetName val="[SHOPLIST.xls]_SHOPLIST_xl_9334"/>
      <sheetName val="[SHOPLIST.xls]_SHOPLIST_xl_9335"/>
      <sheetName val="[SHOPLIST.xls]_SHOPLIST_xl_9336"/>
      <sheetName val="[SHOPLIST.xls]_SHOPLIST_xl_9337"/>
      <sheetName val="[SHOPLIST.xls]_SHOPLIST_xl_9338"/>
      <sheetName val="[SHOPLIST.xls]_SHOPLIST_xl_9339"/>
      <sheetName val="[SHOPLIST.xls]_SHOPLIST_xl_9340"/>
      <sheetName val="[SHOPLIST.xls]_SHOPLIST_xl_9341"/>
      <sheetName val="[SHOPLIST.xls]_SHOPLIST_xl_9342"/>
      <sheetName val="[SHOPLIST.xls]_SHOPLIST_xl_9343"/>
      <sheetName val="[SHOPLIST.xls]_SHOPLIST_xl_9344"/>
      <sheetName val="[SHOPLIST.xls]_SHOPLIST_xl_9345"/>
      <sheetName val="[SHOPLIST.xls]_SHOPLIST_xl_9346"/>
      <sheetName val="[SHOPLIST.xls]_SHOPLIST_xl_9347"/>
      <sheetName val="[SHOPLIST.xls]_SHOPLIST_xl_9348"/>
      <sheetName val="[SHOPLIST.xls]_SHOPLIST_xl_9349"/>
      <sheetName val="[SHOPLIST.xls]_SHOPLIST_xl_9350"/>
      <sheetName val="[SHOPLIST.xls]_SHOPLIST_xl_9351"/>
      <sheetName val="[SHOPLIST.xls]_SHOPLIST_xl_9352"/>
      <sheetName val="[SHOPLIST.xls]_SHOPLIST_xl_9353"/>
      <sheetName val="[SHOPLIST.xls]_SHOPLIST_xl_9354"/>
      <sheetName val="[SHOPLIST.xls]_SHOPLIST_xl_9355"/>
      <sheetName val="[SHOPLIST.xls]_SHOPLIST_xl_9356"/>
      <sheetName val="[SHOPLIST.xls]_SHOPLIST_xl_9357"/>
      <sheetName val="[SHOPLIST.xls]_SHOPLIST_xl_9358"/>
      <sheetName val="[SHOPLIST.xls]_SHOPLIST_xl_9359"/>
      <sheetName val="[SHOPLIST.xls]_SHOPLIST_xl_9360"/>
      <sheetName val="[SHOPLIST.xls]_SHOPLIST_xl_9361"/>
      <sheetName val="[SHOPLIST.xls]_SHOPLIST_xl_9362"/>
      <sheetName val="[SHOPLIST.xls]_SHOPLIST_xl_9363"/>
      <sheetName val="[SHOPLIST.xls]_SHOPLIST_xl_9364"/>
      <sheetName val="[SHOPLIST.xls]_SHOPLIST_xl_9365"/>
      <sheetName val="[SHOPLIST.xls]_SHOPLIST_xl_9366"/>
      <sheetName val="[SHOPLIST.xls]_SHOPLIST_xl_9367"/>
      <sheetName val="[SHOPLIST.xls]_SHOPLIST_xl_9368"/>
      <sheetName val="[SHOPLIST.xls]_SHOPLIST_xl_9369"/>
      <sheetName val="[SHOPLIST.xls]_SHOPLIST_xl_9370"/>
      <sheetName val="[SHOPLIST.xls]_SHOPLIST_xl_9371"/>
      <sheetName val="[SHOPLIST.xls]_SHOPLIST_xl_9372"/>
      <sheetName val="[SHOPLIST.xls]_SHOPLIST_xl_9373"/>
      <sheetName val="[SHOPLIST.xls]_SHOPLIST_xl_9374"/>
      <sheetName val="[SHOPLIST.xls]_SHOPLIST_xl_9375"/>
      <sheetName val="[SHOPLIST.xls]_SHOPLIST_xl_9376"/>
      <sheetName val="[SHOPLIST.xls]_SHOPLIST_xl_9377"/>
      <sheetName val="[SHOPLIST.xls]_SHOPLIST_xl_9378"/>
      <sheetName val="[SHOPLIST.xls]_SHOPLIST_xl_9379"/>
      <sheetName val="[SHOPLIST.xls]_SHOPLIST_xl_9380"/>
      <sheetName val="[SHOPLIST.xls]_SHOPLIST_xl_9381"/>
      <sheetName val="[SHOPLIST.xls]_SHOPLIST_xl_9382"/>
      <sheetName val="[SHOPLIST.xls]_SHOPLIST_xl_9383"/>
      <sheetName val="[SHOPLIST.xls]_SHOPLIST_xl_9384"/>
      <sheetName val="[SHOPLIST.xls]_SHOPLIST_xl_9385"/>
      <sheetName val="[SHOPLIST.xls]_SHOPLIST_xl_9386"/>
      <sheetName val="[SHOPLIST.xls]_SHOPLIST_xl_9387"/>
      <sheetName val="[SHOPLIST.xls]_SHOPLIST_xl_9388"/>
      <sheetName val="[SHOPLIST.xls]_SHOPLIST_xl_9389"/>
      <sheetName val="[SHOPLIST.xls]_SHOPLIST_xl_9390"/>
      <sheetName val="[SHOPLIST.xls]_SHOPLIST_xl_9391"/>
      <sheetName val="[SHOPLIST.xls]_SHOPLIST_xl_9392"/>
      <sheetName val="[SHOPLIST.xls]_SHOPLIST_xl_9393"/>
      <sheetName val="[SHOPLIST.xls]_SHOPLIST_xl_9394"/>
      <sheetName val="[SHOPLIST.xls]_SHOPLIST_xl_9395"/>
      <sheetName val="[SHOPLIST.xls]_SHOPLIST_xl_9396"/>
      <sheetName val="[SHOPLIST.xls]_SHOPLIST_xl_9397"/>
      <sheetName val="[SHOPLIST.xls]_SHOPLIST_xl_9398"/>
      <sheetName val="[SHOPLIST.xls]_SHOPLIST_xl_9399"/>
      <sheetName val="[SHOPLIST.xls]_SHOPLIST_xl_9400"/>
      <sheetName val="[SHOPLIST.xls]_SHOPLIST_xl_9401"/>
      <sheetName val="[SHOPLIST.xls]_SHOPLIST_xl_9402"/>
      <sheetName val="[SHOPLIST.xls]_SHOPLIST_xl_9403"/>
      <sheetName val="[SHOPLIST.xls]_SHOPLIST_xl_9404"/>
      <sheetName val="[SHOPLIST.xls]_SHOPLIST_xl_9405"/>
      <sheetName val="[SHOPLIST.xls]_SHOPLIST_xl_9406"/>
      <sheetName val="[SHOPLIST.xls]_SHOPLIST_xl_9407"/>
      <sheetName val="[SHOPLIST.xls]_SHOPLIST_xl_9408"/>
      <sheetName val="[SHOPLIST.xls]_SHOPLIST_xl_9409"/>
      <sheetName val="[SHOPLIST.xls]_SHOPLIST_xl_9410"/>
      <sheetName val="[SHOPLIST.xls]_SHOPLIST_xl_9411"/>
      <sheetName val="[SHOPLIST.xls]_SHOPLIST_xl_9928"/>
      <sheetName val="[SHOPLIST.xls]_SHOPLIST_xl_9929"/>
      <sheetName val="[SHOPLIST.xls]_SHOPLIST_xl_9930"/>
      <sheetName val="[SHOPLIST.xls]_SHOPLIST_xl_9931"/>
      <sheetName val="[SHOPLIST.xls]_SHOPLIST_xl_9932"/>
      <sheetName val="[SHOPLIST.xls]_SHOPLIST_xl_9933"/>
      <sheetName val="[SHOPLIST.xls]_SHOPLIST_xl_9934"/>
      <sheetName val="[SHOPLIST.xls]_SHOPLIST_xl_9935"/>
      <sheetName val="[SHOPLIST.xls]_SHOPLIST_xl_9936"/>
      <sheetName val="[SHOPLIST.xls]_SHOPLIST_xl_9937"/>
      <sheetName val="[SHOPLIST.xls]_SHOPLIST_xl_9938"/>
      <sheetName val="[SHOPLIST.xls]_SHOPLIST_xl_9939"/>
      <sheetName val="[SHOPLIST.xls]_SHOPLIST_xl_9940"/>
      <sheetName val="[SHOPLIST.xls]_SHOPLIST_xl_9941"/>
      <sheetName val="[SHOPLIST.xls]_SHOPLIST_xl_9942"/>
      <sheetName val="[SHOPLIST.xls]_SHOPLIST_xl_9943"/>
      <sheetName val="[SHOPLIST.xls]_SHOPLIST_xl_9944"/>
      <sheetName val="[SHOPLIST.xls]_SHOPLIST_xl_9412"/>
      <sheetName val="[SHOPLIST.xls]_SHOPLIST_xl_9413"/>
      <sheetName val="[SHOPLIST.xls]_SHOPLIST_xl_9414"/>
      <sheetName val="[SHOPLIST.xls]_SHOPLIST_xl_9415"/>
      <sheetName val="[SHOPLIST.xls]_SHOPLIST_xl_9416"/>
      <sheetName val="[SHOPLIST.xls]_SHOPLIST_xl_9417"/>
      <sheetName val="[SHOPLIST.xls]_SHOPLIST_xl_9418"/>
      <sheetName val="[SHOPLIST.xls]_SHOPLIST_xl_9419"/>
      <sheetName val="[SHOPLIST.xls]_SHOPLIST_xl_9420"/>
      <sheetName val="[SHOPLIST.xls]_SHOPLIST_xl_9421"/>
      <sheetName val="[SHOPLIST.xls]_SHOPLIST_xl_9422"/>
      <sheetName val="[SHOPLIST.xls]_SHOPLIST_xl_9423"/>
      <sheetName val="[SHOPLIST.xls]_SHOPLIST_xl_9424"/>
      <sheetName val="[SHOPLIST.xls]_SHOPLIST_xl_9425"/>
      <sheetName val="[SHOPLIST.xls]_SHOPLIST_xl_9426"/>
      <sheetName val="[SHOPLIST.xls]_SHOPLIST_xl_9427"/>
      <sheetName val="[SHOPLIST.xls]_SHOPLIST_xl_9428"/>
      <sheetName val="[SHOPLIST.xls]_SHOPLIST_xl_9429"/>
      <sheetName val="[SHOPLIST.xls]_SHOPLIST_xl_9430"/>
      <sheetName val="[SHOPLIST.xls]_SHOPLIST_xl_9431"/>
      <sheetName val="[SHOPLIST.xls]_SHOPLIST_xl_9432"/>
      <sheetName val="[SHOPLIST.xls]_SHOPLIST_xl_9433"/>
      <sheetName val="[SHOPLIST.xls]_SHOPLIST_xl_9434"/>
      <sheetName val="[SHOPLIST.xls]_SHOPLIST_xl_9435"/>
      <sheetName val="[SHOPLIST.xls]_SHOPLIST_xl_9436"/>
      <sheetName val="[SHOPLIST.xls]_SHOPLIST_xl_9437"/>
      <sheetName val="[SHOPLIST.xls]_SHOPLIST_xl_9438"/>
      <sheetName val="[SHOPLIST.xls]_SHOPLIST_xl_9439"/>
      <sheetName val="[SHOPLIST.xls]_SHOPLIST_xl_9440"/>
      <sheetName val="[SHOPLIST.xls]_SHOPLIST_xl_9441"/>
      <sheetName val="[SHOPLIST.xls]_SHOPLIST_xl_9442"/>
      <sheetName val="[SHOPLIST.xls]_SHOPLIST_xl_9443"/>
      <sheetName val="[SHOPLIST.xls]_SHOPLIST_xl_9444"/>
      <sheetName val="[SHOPLIST.xls]_SHOPLIST_xl_9445"/>
      <sheetName val="[SHOPLIST.xls]_SHOPLIST_xl_9446"/>
      <sheetName val="[SHOPLIST.xls]_SHOPLIST_xl_9447"/>
      <sheetName val="[SHOPLIST.xls]_SHOPLIST_xl_9448"/>
      <sheetName val="[SHOPLIST.xls]_SHOPLIST_xl_9449"/>
      <sheetName val="[SHOPLIST.xls]_SHOPLIST_xl_9450"/>
      <sheetName val="[SHOPLIST.xls]_SHOPLIST_xl_9451"/>
      <sheetName val="[SHOPLIST.xls]_SHOPLIST_xl_9452"/>
      <sheetName val="[SHOPLIST.xls]_SHOPLIST_xl_9453"/>
      <sheetName val="[SHOPLIST.xls]_SHOPLIST_xl_9454"/>
      <sheetName val="[SHOPLIST.xls]_SHOPLIST_xl_9455"/>
      <sheetName val="[SHOPLIST.xls]_SHOPLIST_xl_9456"/>
      <sheetName val="[SHOPLIST.xls]_SHOPLIST_xl_9457"/>
      <sheetName val="[SHOPLIST.xls]_SHOPLIST_xl_9458"/>
      <sheetName val="[SHOPLIST.xls]_SHOPLIST_xl_9459"/>
      <sheetName val="[SHOPLIST.xls]_SHOPLIST_xl_9460"/>
      <sheetName val="[SHOPLIST.xls]_SHOPLIST_xl_9461"/>
      <sheetName val="[SHOPLIST.xls]_SHOPLIST_xl_9462"/>
      <sheetName val="[SHOPLIST.xls]_SHOPLIST_xl_9463"/>
      <sheetName val="[SHOPLIST.xls]_SHOPLIST_xl_9464"/>
      <sheetName val="[SHOPLIST.xls]_SHOPLIST_xl_9465"/>
      <sheetName val="[SHOPLIST.xls]_SHOPLIST_xl_9466"/>
      <sheetName val="[SHOPLIST.xls]_SHOPLIST_xl_9467"/>
      <sheetName val="[SHOPLIST.xls]_SHOPLIST_xl_9468"/>
      <sheetName val="[SHOPLIST.xls]_SHOPLIST_xl_9469"/>
      <sheetName val="[SHOPLIST.xls]_SHOPLIST_xl_9470"/>
      <sheetName val="[SHOPLIST.xls]_SHOPLIST_xl_9471"/>
      <sheetName val="[SHOPLIST.xls]_SHOPLIST_xl_9472"/>
      <sheetName val="[SHOPLIST.xls]_SHOPLIST_xl_9473"/>
      <sheetName val="[SHOPLIST.xls]_SHOPLIST_xl_9474"/>
      <sheetName val="[SHOPLIST.xls]_SHOPLIST_xl_9475"/>
      <sheetName val="[SHOPLIST.xls]_SHOPLIST_xl_9476"/>
      <sheetName val="[SHOPLIST.xls]_SHOPLIST_xl_9477"/>
      <sheetName val="[SHOPLIST.xls]_SHOPLIST_xl_9478"/>
      <sheetName val="[SHOPLIST.xls]_SHOPLIST_xl_9479"/>
      <sheetName val="[SHOPLIST.xls]_SHOPLIST_xl_9480"/>
      <sheetName val="[SHOPLIST.xls]_SHOPLIST_xl_9481"/>
      <sheetName val="[SHOPLIST.xls]_SHOPLIST_xl_9482"/>
      <sheetName val="[SHOPLIST.xls]_SHOPLIST_xl_9483"/>
      <sheetName val="[SHOPLIST.xls]_SHOPLIST_xl_9484"/>
      <sheetName val="[SHOPLIST.xls]_SHOPLIST_xl_9485"/>
      <sheetName val="[SHOPLIST.xls]_SHOPLIST_xl_9486"/>
      <sheetName val="[SHOPLIST.xls]_SHOPLIST_xl_9487"/>
      <sheetName val="[SHOPLIST.xls]_SHOPLIST_xl_9488"/>
      <sheetName val="[SHOPLIST.xls]_SHOPLIST_xl_9945"/>
      <sheetName val="[SHOPLIST.xls]_SHOPLIST_xl_9946"/>
      <sheetName val="[SHOPLIST.xls]_SHOPLIST_xl_9947"/>
      <sheetName val="[SHOPLIST.xls]_SHOPLIST_xl_9948"/>
      <sheetName val="[SHOPLIST.xls]_SHOPLIST_xl_9949"/>
      <sheetName val="[SHOPLIST.xls]_SHOPLIST_xl_9950"/>
      <sheetName val="[SHOPLIST.xls]_SHOPLIST_xl_9951"/>
      <sheetName val="[SHOPLIST.xls]_SHOPLIST_xl_9952"/>
      <sheetName val="[SHOPLIST.xls]_SHOPLIST_xl_9953"/>
      <sheetName val="[SHOPLIST.xls]_SHOPLIST_xl_9954"/>
      <sheetName val="[SHOPLIST.xls]_SHOPLIST_xl_9955"/>
      <sheetName val="[SHOPLIST.xls]_SHOPLIST_xl_9956"/>
      <sheetName val="[SHOPLIST.xls]_SHOPLIST_xl_9957"/>
      <sheetName val="[SHOPLIST.xls]_SHOPLIST_xl_9958"/>
      <sheetName val="[SHOPLIST.xls]_SHOPLIST_xl_9959"/>
      <sheetName val="[SHOPLIST.xls]_SHOPLIST_xl_9960"/>
      <sheetName val="[SHOPLIST.xls]_SHOPLIST_xl_9961"/>
      <sheetName val="[SHOPLIST.xls]_SHOPLIST_xl_9962"/>
      <sheetName val="[SHOPLIST.xls]_SHOPLIST_xl_9963"/>
      <sheetName val="[SHOPLIST.xls]_SHOPLIST_xl_9964"/>
      <sheetName val="[SHOPLIST.xls]_SHOPLIST_xl_9965"/>
      <sheetName val="[SHOPLIST.xls]_SHOPLIST_xl_9966"/>
      <sheetName val="[SHOPLIST.xls]_SHOPLIST_xl_9967"/>
      <sheetName val="[SHOPLIST.xls]_SHOPLIST_xl_9968"/>
      <sheetName val="[SHOPLIST.xls]_SHOPLIST_xl_9969"/>
      <sheetName val="[SHOPLIST.xls]_SHOPLIST_xl_9970"/>
      <sheetName val="[SHOPLIST.xls]_SHOPLIST_xl_9971"/>
      <sheetName val="[SHOPLIST.xls]_SHOPLIST_xl_9972"/>
      <sheetName val="[SHOPLIST.xls]_SHOPLIST_xl_9973"/>
      <sheetName val="[SHOPLIST.xls]_SHOPLIST_xl_9974"/>
      <sheetName val="[SHOPLIST.xls]_SHOPLIST_xl_9975"/>
      <sheetName val="[SHOPLIST.xls]_SHOPLIST_xl_9976"/>
      <sheetName val="[SHOPLIST.xls]_SHOPLIST_xl_9977"/>
      <sheetName val="[SHOPLIST.xls]_SHOPLIST_xl_9978"/>
      <sheetName val="[SHOPLIST.xls]_SHOPLIST_xl_9979"/>
      <sheetName val="[SHOPLIST.xls]_SHOPLIST_xl_9980"/>
      <sheetName val="[SHOPLIST.xls]_SHOPLIST_xl_9981"/>
      <sheetName val="[SHOPLIST.xls]_SHOPLIST_xl_9982"/>
      <sheetName val="[SHOPLIST.xls]_SHOPLIST_xl_9983"/>
      <sheetName val="[SHOPLIST.xls]_SHOPLIST_xl_9984"/>
      <sheetName val="[SHOPLIST.xls]_SHOPLIST_xl_9985"/>
      <sheetName val="[SHOPLIST.xls]_SHOPLIST_xl_9986"/>
      <sheetName val="[SHOPLIST.xls]_SHOPLIST_xl_9987"/>
      <sheetName val="[SHOPLIST.xls]_SHOPLIST_xl_9988"/>
      <sheetName val="[SHOPLIST.xls]_SHOPLIST_xl_9989"/>
      <sheetName val="[SHOPLIST.xls]_SHOPLIST_xl_9990"/>
      <sheetName val="[SHOPLIST.xls]_SHOPLIST_xl_9991"/>
      <sheetName val="[SHOPLIST.xls]_SHOPLIST_xl_9992"/>
      <sheetName val="[SHOPLIST.xls]_SHOPLIST_xl_9993"/>
      <sheetName val="[SHOPLIST.xls]_SHOPLIST_xl_9994"/>
      <sheetName val="[SHOPLIST.xls]_SHOPLIST_xl_9995"/>
      <sheetName val="[SHOPLIST.xls]_SHOPLIST_xl_9996"/>
      <sheetName val="[SHOPLIST.xls]_SHOPLIST_xl_9997"/>
      <sheetName val="[SHOPLIST.xls]_SHOPLIST_xl_9998"/>
      <sheetName val="[SHOPLIST.xls]_SHOPLIST_xl_9999"/>
      <sheetName val="[SHOPLIST.xls]_SHOPLIST_x_10000"/>
      <sheetName val="[SHOPLIST.xls]_SHOPLIST_x_10001"/>
      <sheetName val="[SHOPLIST.xls]_SHOPLIST_x_10002"/>
      <sheetName val="[SHOPLIST.xls]_SHOPLIST_x_10003"/>
      <sheetName val="[SHOPLIST.xls]70_x005f_x0000___0_x_34"/>
      <sheetName val="[SHOPLIST.xls]_SHOPLIST_xl_9489"/>
      <sheetName val="[SHOPLIST.xls]_SHOPLIST_xl_9490"/>
      <sheetName val="[SHOPLIST.xls]_SHOPLIST_xl_9491"/>
      <sheetName val="[SHOPLIST.xls]_SHOPLIST_xl_9492"/>
      <sheetName val="[SHOPLIST.xls]_SHOPLIST_xl_9493"/>
      <sheetName val="[SHOPLIST.xls]_SHOPLIST_xl_9494"/>
      <sheetName val="[SHOPLIST.xls]_SHOPLIST_xl_9495"/>
      <sheetName val="[SHOPLIST.xls]_SHOPLIST_xl_9496"/>
      <sheetName val="[SHOPLIST.xls]_SHOPLIST_xl_9497"/>
      <sheetName val="[SHOPLIST.xls]_SHOPLIST_xl_9498"/>
      <sheetName val="[SHOPLIST.xls]_SHOPLIST_xl_9499"/>
      <sheetName val="[SHOPLIST.xls]_SHOPLIST_xl_9500"/>
      <sheetName val="[SHOPLIST.xls]_SHOPLIST_xl_9501"/>
      <sheetName val="[SHOPLIST.xls]_SHOPLIST_xl_9502"/>
      <sheetName val="[SHOPLIST.xls]_SHOPLIST_xl_9503"/>
      <sheetName val="[SHOPLIST.xls]_SHOPLIST_xl_9504"/>
      <sheetName val="[SHOPLIST.xls]_SHOPLIST_xl_9505"/>
      <sheetName val="[SHOPLIST.xls]_SHOPLIST_xl_9506"/>
      <sheetName val="[SHOPLIST.xls]_SHOPLIST_xl_9507"/>
      <sheetName val="[SHOPLIST.xls]_SHOPLIST_xl_9508"/>
      <sheetName val="[SHOPLIST.xls]_SHOPLIST_xl_9509"/>
      <sheetName val="[SHOPLIST.xls]_SHOPLIST_xl_9510"/>
      <sheetName val="[SHOPLIST.xls]_SHOPLIST_xl_9511"/>
      <sheetName val="[SHOPLIST.xls]_SHOPLIST_xl_9512"/>
      <sheetName val="[SHOPLIST.xls]_SHOPLIST_xl_9513"/>
      <sheetName val="[SHOPLIST.xls]_SHOPLIST_xl_9514"/>
      <sheetName val="[SHOPLIST.xls]_SHOPLIST_x_10004"/>
      <sheetName val="[SHOPLIST.xls]_VW__VU________90"/>
      <sheetName val="[SHOPLIST.xls]_SHOPLIST_xl_9515"/>
      <sheetName val="[SHOPLIST.xls]_SHOPLIST_x_10005"/>
      <sheetName val="[SHOPLIST.xls]_SHOPLIST_xl_9516"/>
      <sheetName val="[SHOPLIST.xls]_SHOPLIST_x_10006"/>
      <sheetName val="[SHOPLIST.xls]70___0_s__i___111"/>
      <sheetName val="[SHOPLIST.xls]_SHOPLIST_xl_9517"/>
      <sheetName val="[SHOPLIST.xls]_SHOPLIST_xl_9518"/>
      <sheetName val="[SHOPLIST.xls]_SHOPLIST_xl_9519"/>
      <sheetName val="[SHOPLIST.xls]_VW__VU________91"/>
      <sheetName val="[SHOPLIST.xls]_VW__VU________92"/>
      <sheetName val="[SHOPLIST.xls]_SHOPLIST_xl_9520"/>
      <sheetName val="[SHOPLIST.xls]_SHOPLIST_x_10007"/>
      <sheetName val="[SHOPLIST.xls]_SHOPLIST_xl_9521"/>
      <sheetName val="[SHOPLIST.xls]70___0_s__i___112"/>
      <sheetName val="[SHOPLIST.xls]_SHOPLIST_xl_9522"/>
      <sheetName val="[SHOPLIST.xls]_SHOPLIST_xl_9523"/>
      <sheetName val="[SHOPLIST.xls]_SHOPLIST_xl_9524"/>
      <sheetName val="[SHOPLIST.xls]_SHOPLIST_xl_9525"/>
      <sheetName val="[SHOPLIST.xls]_SHOPLIST_xl_9526"/>
      <sheetName val="[SHOPLIST.xls]_SHOPLIST_xl_9527"/>
      <sheetName val="[SHOPLIST.xls]_SHOPLIST_xl_9528"/>
      <sheetName val="[SHOPLIST.xls]_SHOPLIST_xl_9529"/>
      <sheetName val="[SHOPLIST.xls]_SHOPLIST_xl_9530"/>
      <sheetName val="[SHOPLIST.xls]_SHOPLIST_xl_9531"/>
      <sheetName val="[SHOPLIST.xls]_SHOPLIST_xl_9532"/>
      <sheetName val="[SHOPLIST.xls]_SHOPLIST_xl_9533"/>
      <sheetName val="[SHOPLIST.xls]_SHOPLIST_xl_9534"/>
      <sheetName val="[SHOPLIST.xls]_SHOPLIST_xl_9535"/>
      <sheetName val="[SHOPLIST.xls]_SHOPLIST_xl_9536"/>
      <sheetName val="[SHOPLIST.xls]_VW__VU________93"/>
      <sheetName val="[SHOPLIST.xls]_SHOPLIST_xl_9537"/>
      <sheetName val="[SHOPLIST.xls]_SHOPLIST_xl_9538"/>
      <sheetName val="[SHOPLIST.xls]_SHOPLIST_xl_9539"/>
      <sheetName val="[SHOPLIST.xls]_SHOPLIST_xl_9540"/>
      <sheetName val="[SHOPLIST.xls]_SHOPLIST_xl_9541"/>
      <sheetName val="[SHOPLIST.xls]_SHOPLIST_xl_9542"/>
      <sheetName val="[SHOPLIST.xls]_SHOPLIST_xl_9543"/>
      <sheetName val="[SHOPLIST.xls]_SHOPLIST_xl_9544"/>
      <sheetName val="[SHOPLIST.xls]_SHOPLIST_xl_9545"/>
      <sheetName val="[SHOPLIST.xls]_SHOPLIST_xl_9546"/>
      <sheetName val="[SHOPLIST.xls]_SHOPLIST_xl_9547"/>
      <sheetName val="[SHOPLIST.xls]_SHOPLIST_xl_9548"/>
      <sheetName val="[SHOPLIST.xls]_SHOPLIST_xl_9549"/>
      <sheetName val="[SHOPLIST.xls]_SHOPLIST_xl_9550"/>
      <sheetName val="[SHOPLIST.xls]_SHOPLIST_xl_9551"/>
      <sheetName val="[SHOPLIST.xls]_SHOPLIST_xl_9552"/>
      <sheetName val="[SHOPLIST.xls]_SHOPLIST_xl_9553"/>
      <sheetName val="[SHOPLIST.xls]_SHOPLIST_xl_9554"/>
      <sheetName val="[SHOPLIST.xls]_SHOPLIST_xl_9555"/>
      <sheetName val="[SHOPLIST.xls]_SHOPLIST_xl_9556"/>
      <sheetName val="[SHOPLIST.xls]_SHOPLIST_xl_9557"/>
      <sheetName val="[SHOPLIST.xls]_SHOPLIST_xl_9558"/>
      <sheetName val="[SHOPLIST.xls]_SHOPLIST_xl_9559"/>
      <sheetName val="[SHOPLIST.xls]_SHOPLIST_xl_9560"/>
      <sheetName val="[SHOPLIST.xls]_SHOPLIST_xl_9561"/>
      <sheetName val="[SHOPLIST.xls]_SHOPLIST_xl_9562"/>
      <sheetName val="[SHOPLIST.xls]_SHOPLIST_xl_9563"/>
      <sheetName val="[SHOPLIST.xls]_SHOPLIST_xl_9564"/>
      <sheetName val="[SHOPLIST.xls]_SHOPLIST_xl_9565"/>
      <sheetName val="[SHOPLIST.xls]_SHOPLIST_xl_9566"/>
      <sheetName val="[SHOPLIST.xls]_SHOPLIST_xl_9567"/>
      <sheetName val="[SHOPLIST.xls]_SHOPLIST_xl_9568"/>
      <sheetName val="[SHOPLIST.xls]_SHOPLIST_xl_9569"/>
      <sheetName val="[SHOPLIST.xls]_SHOPLIST_xl_9570"/>
      <sheetName val="[SHOPLIST.xls]_SHOPLIST_xl_9571"/>
      <sheetName val="[SHOPLIST.xls]_SHOPLIST_xl_9572"/>
      <sheetName val="[SHOPLIST.xls]_SHOPLIST_xl_9573"/>
      <sheetName val="[SHOPLIST.xls]_SHOPLIST_xl_9574"/>
      <sheetName val="[SHOPLIST.xls]_SHOPLIST_xl_9575"/>
      <sheetName val="[SHOPLIST.xls]_SHOPLIST_xl_9576"/>
      <sheetName val="[SHOPLIST.xls]_SHOPLIST_xl_9577"/>
      <sheetName val="[SHOPLIST.xls]_SHOPLIST_xl_9578"/>
      <sheetName val="[SHOPLIST.xls]_SHOPLIST_xl_9579"/>
      <sheetName val="[SHOPLIST.xls]_SHOPLIST_xl_9580"/>
      <sheetName val="[SHOPLIST.xls]_SHOPLIST_xl_9581"/>
      <sheetName val="[SHOPLIST.xls]_SHOPLIST_xl_9582"/>
      <sheetName val="[SHOPLIST.xls]_SHOPLIST_xl_9583"/>
      <sheetName val="[SHOPLIST.xls]_SHOPLIST_xl_9584"/>
      <sheetName val="[SHOPLIST.xls]_SHOPLIST_xl_9585"/>
      <sheetName val="[SHOPLIST.xls]_SHOPLIST_xl_9586"/>
      <sheetName val="[SHOPLIST.xls]_SHOPLIST_xl_9587"/>
      <sheetName val="[SHOPLIST.xls]_SHOPLIST_xl_9588"/>
      <sheetName val="[SHOPLIST.xls]_SHOPLIST_xl_9589"/>
      <sheetName val="[SHOPLIST.xls]_SHOPLIST_xl_9590"/>
      <sheetName val="[SHOPLIST.xls]_SHOPLIST_xl_9591"/>
      <sheetName val="[SHOPLIST.xls]_SHOPLIST_xl_9592"/>
      <sheetName val="[SHOPLIST.xls]_SHOPLIST_xl_9593"/>
      <sheetName val="[SHOPLIST.xls]_SHOPLIST_xl_9594"/>
      <sheetName val="[SHOPLIST.xls]_SHOPLIST_xl_9595"/>
      <sheetName val="[SHOPLIST.xls]_SHOPLIST_xl_9596"/>
      <sheetName val="[SHOPLIST.xls]_SHOPLIST_xl_9597"/>
      <sheetName val="[SHOPLIST.xls]_SHOPLIST_xl_9598"/>
      <sheetName val="[SHOPLIST.xls]_SHOPLIST_xl_9599"/>
      <sheetName val="[SHOPLIST.xls]_SHOPLIST_xl_9600"/>
      <sheetName val="[SHOPLIST.xls]_SHOPLIST_xl_9601"/>
      <sheetName val="[SHOPLIST.xls]_SHOPLIST_xl_9602"/>
      <sheetName val="[SHOPLIST.xls]_SHOPLIST_xl_9603"/>
      <sheetName val="[SHOPLIST.xls]_SHOPLIST_xl_9604"/>
      <sheetName val="[SHOPLIST.xls]_SHOPLIST_xl_9605"/>
      <sheetName val="[SHOPLIST.xls]_SHOPLIST_xl_9606"/>
      <sheetName val="[SHOPLIST.xls]_SHOPLIST_xl_9607"/>
      <sheetName val="[SHOPLIST.xls]_SHOPLIST_xl_9608"/>
      <sheetName val="[SHOPLIST.xls]_SHOPLIST_xl_9609"/>
      <sheetName val="[SHOPLIST.xls]_SHOPLIST_xl_9610"/>
      <sheetName val="[SHOPLIST.xls]_SHOPLIST_xl_9611"/>
      <sheetName val="[SHOPLIST.xls]_SHOPLIST_xl_9612"/>
      <sheetName val="[SHOPLIST.xls]_SHOPLIST_xl_9613"/>
      <sheetName val="[SHOPLIST.xls]_SHOPLIST_xl_9614"/>
      <sheetName val="[SHOPLIST.xls]_SHOPLIST_xl_9615"/>
      <sheetName val="[SHOPLIST.xls]_SHOPLIST_xl_9616"/>
      <sheetName val="[SHOPLIST.xls]_SHOPLIST_xl_9617"/>
      <sheetName val="[SHOPLIST.xls]_SHOPLIST_xl_9618"/>
      <sheetName val="[SHOPLIST.xls]_SHOPLIST_xl_9619"/>
      <sheetName val="[SHOPLIST.xls]_SHOPLIST_xl_9620"/>
      <sheetName val="[SHOPLIST.xls]_SHOPLIST_xl_9621"/>
      <sheetName val="[SHOPLIST.xls]_SHOPLIST_xl_9622"/>
      <sheetName val="[SHOPLIST.xls]_SHOPLIST_xl_9623"/>
      <sheetName val="[SHOPLIST.xls]_SHOPLIST_xl_9624"/>
      <sheetName val="[SHOPLIST.xls]_SHOPLIST_xl_9625"/>
      <sheetName val="[SHOPLIST.xls]_SHOPLIST_xl_9626"/>
      <sheetName val="[SHOPLIST.xls]_SHOPLIST_xl_9627"/>
      <sheetName val="[SHOPLIST.xls]_SHOPLIST_xl_9628"/>
      <sheetName val="[SHOPLIST.xls]_SHOPLIST_xl_9629"/>
      <sheetName val="[SHOPLIST.xls]_SHOPLIST_xl_9630"/>
      <sheetName val="[SHOPLIST.xls]_SHOPLIST_xl_9631"/>
      <sheetName val="[SHOPLIST.xls]_SHOPLIST_xl_9632"/>
      <sheetName val="[SHOPLIST.xls]_SHOPLIST_xl_9633"/>
      <sheetName val="[SHOPLIST.xls]_SHOPLIST_xl_9634"/>
      <sheetName val="[SHOPLIST.xls]_SHOPLIST_xl_9635"/>
      <sheetName val="[SHOPLIST.xls]_SHOPLIST_xl_9636"/>
      <sheetName val="[SHOPLIST.xls]_SHOPLIST_xl_9637"/>
      <sheetName val="[SHOPLIST.xls]_SHOPLIST_xl_9638"/>
      <sheetName val="[SHOPLIST.xls]_SHOPLIST_xl_9639"/>
      <sheetName val="[SHOPLIST.xls]_SHOPLIST_xl_9640"/>
      <sheetName val="[SHOPLIST.xls]_SHOPLIST_xl_9641"/>
      <sheetName val="[SHOPLIST.xls]_SHOPLIST_xl_9642"/>
      <sheetName val="[SHOPLIST.xls]_SHOPLIST_xl_9643"/>
      <sheetName val="[SHOPLIST.xls]_SHOPLIST_xl_9644"/>
      <sheetName val="[SHOPLIST.xls]_SHOPLIST_xl_9645"/>
      <sheetName val="[SHOPLIST.xls]_SHOPLIST_xl_9646"/>
      <sheetName val="[SHOPLIST.xls]_SHOPLIST_xl_9647"/>
      <sheetName val="[SHOPLIST.xls]_SHOPLIST_xl_9648"/>
      <sheetName val="[SHOPLIST.xls]_SHOPLIST_xl_9649"/>
      <sheetName val="[SHOPLIST.xls]_SHOPLIST_xl_9650"/>
      <sheetName val="[SHOPLIST.xls]_SHOPLIST_xl_9651"/>
      <sheetName val="[SHOPLIST.xls]_SHOPLIST_xl_9652"/>
      <sheetName val="[SHOPLIST.xls]_SHOPLIST_xl_9653"/>
      <sheetName val="[SHOPLIST.xls]_SHOPLIST_xl_9654"/>
      <sheetName val="[SHOPLIST.xls]_SHOPLIST_xl_9655"/>
      <sheetName val="[SHOPLIST.xls]_SHOPLIST_xl_9656"/>
      <sheetName val="[SHOPLIST.xls]_SHOPLIST_xl_9657"/>
      <sheetName val="[SHOPLIST.xls]_SHOPLIST_xl_9658"/>
      <sheetName val="[SHOPLIST.xls]_SHOPLIST_xl_9659"/>
      <sheetName val="[SHOPLIST.xls]_SHOPLIST_xl_9660"/>
      <sheetName val="[SHOPLIST.xls]_SHOPLIST_xl_9661"/>
      <sheetName val="[SHOPLIST.xls]_SHOPLIST_xl_9662"/>
      <sheetName val="[SHOPLIST.xls]_SHOPLIST_xl_9663"/>
      <sheetName val="[SHOPLIST.xls]_SHOPLIST_xl_9664"/>
      <sheetName val="[SHOPLIST.xls]_SHOPLIST_xl_9665"/>
      <sheetName val="[SHOPLIST.xls]_SHOPLIST_xl_9666"/>
      <sheetName val="[SHOPLIST.xls]_SHOPLIST_xl_9667"/>
      <sheetName val="[SHOPLIST.xls]_SHOPLIST_xl_9668"/>
      <sheetName val="[SHOPLIST.xls]_SHOPLIST_xl_9669"/>
      <sheetName val="[SHOPLIST.xls]_SHOPLIST_xl_9670"/>
      <sheetName val="[SHOPLIST.xls]_SHOPLIST_xl_9671"/>
      <sheetName val="[SHOPLIST.xls]_SHOPLIST_xl_9672"/>
      <sheetName val="[SHOPLIST.xls]_SHOPLIST_xl_9673"/>
      <sheetName val="[SHOPLIST.xls]_SHOPLIST_xl_9674"/>
      <sheetName val="[SHOPLIST.xls]_SHOPLIST_xl_9675"/>
      <sheetName val="[SHOPLIST.xls]_SHOPLIST_xl_9676"/>
      <sheetName val="[SHOPLIST.xls]_SHOPLIST_xl_9677"/>
      <sheetName val="[SHOPLIST.xls]_SHOPLIST_xl_9678"/>
      <sheetName val="[SHOPLIST.xls]_SHOPLIST_xl_9679"/>
      <sheetName val="[SHOPLIST.xls]_SHOPLIST_xl_9680"/>
      <sheetName val="[SHOPLIST.xls]_SHOPLIST_xl_9681"/>
      <sheetName val="[SHOPLIST.xls]_SHOPLIST_xl_9682"/>
      <sheetName val="[SHOPLIST.xls]_SHOPLIST_xl_9683"/>
      <sheetName val="[SHOPLIST.xls]_SHOPLIST_xl_9684"/>
      <sheetName val="[SHOPLIST.xls]_SHOPLIST_xl_9685"/>
      <sheetName val="[SHOPLIST.xls]_SHOPLIST_xl_9686"/>
      <sheetName val="[SHOPLIST.xls]_SHOPLIST_xl_9687"/>
      <sheetName val="[SHOPLIST.xls]_SHOPLIST_xl_9688"/>
      <sheetName val="[SHOPLIST.xls]_SHOPLIST_x_10008"/>
      <sheetName val="[SHOPLIST.xls]_SHOPLIST_x_10009"/>
      <sheetName val="[SHOPLIST.xls]_SHOPLIST_x_10010"/>
      <sheetName val="[SHOPLIST.xls]_SHOPLIST_x_10011"/>
      <sheetName val="[SHOPLIST.xls]_SHOPLIST_xl_9689"/>
      <sheetName val="[SHOPLIST.xls]_SHOPLIST_xl_9690"/>
      <sheetName val="[SHOPLIST.xls]_SHOPLIST_xl_9691"/>
      <sheetName val="[SHOPLIST.xls]_SHOPLIST_xl_9692"/>
      <sheetName val="[SHOPLIST.xls]_SHOPLIST_xl_9693"/>
      <sheetName val="[SHOPLIST.xls]70___0_s__i___113"/>
      <sheetName val="[SHOPLIST.xls]_VW__VU________94"/>
      <sheetName val="[SHOPLIST.xls]70___0_s__i___114"/>
      <sheetName val="[SHOPLIST.xls]_SHOPLIST_xl_9694"/>
      <sheetName val="[SHOPLIST.xls]_SHOPLIST_xl_9695"/>
      <sheetName val="[SHOPLIST.xls]_SHOPLIST_xl_9696"/>
      <sheetName val="[SHOPLIST.xls]_SHOPLIST_x_10012"/>
      <sheetName val="[SHOPLIST.xls]70___0_s__i___115"/>
      <sheetName val="[SHOPLIST.xls]_SHOPLIST_x_10013"/>
      <sheetName val="[SHOPLIST.xls]_VW__VU________95"/>
      <sheetName val="[SHOPLIST.xls]_SHOPLIST_xl_9697"/>
      <sheetName val="[SHOPLIST.xls]_SHOPLIST_xl_9698"/>
      <sheetName val="[SHOPLIST.xls]_SHOPLIST_xl_9699"/>
      <sheetName val="[SHOPLIST.xls]_SHOPLIST_xl_9700"/>
      <sheetName val="[SHOPLIST.xls]_SHOPLIST_xl_9701"/>
      <sheetName val="[SHOPLIST.xls]_SHOPLIST_xl_9702"/>
      <sheetName val="[SHOPLIST.xls]_SHOPLIST_xl_9703"/>
      <sheetName val="[SHOPLIST.xls]_SHOPLIST_xl_9704"/>
      <sheetName val="[SHOPLIST.xls]_SHOPLIST_xl_9705"/>
      <sheetName val="[SHOPLIST.xls]_SHOPLIST_xl_9706"/>
      <sheetName val="[SHOPLIST.xls]_SHOPLIST_xl_9707"/>
      <sheetName val="[SHOPLIST.xls]_SHOPLIST_xl_9708"/>
      <sheetName val="[SHOPLIST.xls]_SHOPLIST_xl_9709"/>
      <sheetName val="[SHOPLIST.xls]_SHOPLIST_xl_9710"/>
      <sheetName val="[SHOPLIST.xls]_SHOPLIST_xl_9711"/>
      <sheetName val="[SHOPLIST.xls]_SHOPLIST_xl_9712"/>
      <sheetName val="[SHOPLIST.xls]_SHOPLIST_xl_9713"/>
      <sheetName val="[SHOPLIST.xls]_SHOPLIST_xl_9714"/>
      <sheetName val="[SHOPLIST.xls]_SHOPLIST_xl_9715"/>
      <sheetName val="[SHOPLIST.xls]_SHOPLIST_xl_9716"/>
      <sheetName val="[SHOPLIST.xls]_SHOPLIST_xl_9717"/>
      <sheetName val="[SHOPLIST.xls]_SHOPLIST_xl_9718"/>
      <sheetName val="[SHOPLIST.xls]_SHOPLIST_xl_9719"/>
      <sheetName val="[SHOPLIST.xls]_SHOPLIST_xl_9720"/>
      <sheetName val="[SHOPLIST.xls]_SHOPLIST_xl_9721"/>
      <sheetName val="[SHOPLIST.xls]_SHOPLIST_xl_9722"/>
      <sheetName val="[SHOPLIST.xls]_SHOPLIST_xl_9723"/>
      <sheetName val="[SHOPLIST.xls]_SHOPLIST_xl_9724"/>
      <sheetName val="[SHOPLIST.xls]_SHOPLIST_xl_9725"/>
      <sheetName val="[SHOPLIST.xls]_SHOPLIST_xl_9726"/>
      <sheetName val="[SHOPLIST.xls]_SHOPLIST_xl_9727"/>
      <sheetName val="[SHOPLIST.xls]_SHOPLIST_xl_9728"/>
      <sheetName val="[SHOPLIST.xls]_SHOPLIST_xl_9729"/>
      <sheetName val="[SHOPLIST.xls]_SHOPLIST_xl_9730"/>
      <sheetName val="[SHOPLIST.xls]_SHOPLIST_xl_9731"/>
      <sheetName val="[SHOPLIST.xls]_SHOPLIST_xl_9732"/>
      <sheetName val="[SHOPLIST.xls]_SHOPLIST_xl_9733"/>
      <sheetName val="[SHOPLIST.xls]_SHOPLIST_xl_9734"/>
      <sheetName val="[SHOPLIST.xls]_SHOPLIST_xl_9735"/>
      <sheetName val="[SHOPLIST.xls]_SHOPLIST_xl_9736"/>
      <sheetName val="[SHOPLIST.xls]_SHOPLIST_xl_9737"/>
      <sheetName val="[SHOPLIST.xls]_SHOPLIST_xl_9738"/>
      <sheetName val="[SHOPLIST.xls]_SHOPLIST_xl_9739"/>
      <sheetName val="[SHOPLIST.xls]_SHOPLIST_xl_9740"/>
      <sheetName val="[SHOPLIST.xls]_SHOPLIST_xl_9741"/>
      <sheetName val="[SHOPLIST.xls]_SHOPLIST_xl_9742"/>
      <sheetName val="[SHOPLIST.xls]_SHOPLIST_xl_9743"/>
      <sheetName val="[SHOPLIST.xls]_SHOPLIST_xl_9744"/>
      <sheetName val="[SHOPLIST.xls]70___0_s__i___116"/>
      <sheetName val="[SHOPLIST.xls]_SHOPLIST_xl_9745"/>
      <sheetName val="[SHOPLIST.xls]_SHOPLIST_xl_9746"/>
      <sheetName val="[SHOPLIST.xls]_SHOPLIST_xl_9747"/>
      <sheetName val="[SHOPLIST.xls]_VW__VU________96"/>
      <sheetName val="[SHOPLIST.xls]_SHOPLIST_xl_9748"/>
      <sheetName val="[SHOPLIST.xls]_SHOPLIST_xl_9749"/>
      <sheetName val="[SHOPLIST.xls]_SHOPLIST_xl_9750"/>
      <sheetName val="[SHOPLIST.xls]_SHOPLIST_xl_9751"/>
      <sheetName val="[SHOPLIST.xls]_SHOPLIST_xl_9752"/>
      <sheetName val="[SHOPLIST.xls]_SHOPLIST_xl_9753"/>
      <sheetName val="[SHOPLIST.xls]_SHOPLIST_xl_9754"/>
      <sheetName val="[SHOPLIST.xls]_SHOPLIST_xl_9755"/>
      <sheetName val="[SHOPLIST.xls]_SHOPLIST_xl_9756"/>
      <sheetName val="[SHOPLIST.xls]_SHOPLIST_xl_9757"/>
      <sheetName val="[SHOPLIST.xls]_SHOPLIST_xl_9758"/>
      <sheetName val="[SHOPLIST.xls]_SHOPLIST_xl_9759"/>
      <sheetName val="[SHOPLIST.xls]_SHOPLIST_xl_9760"/>
      <sheetName val="[SHOPLIST.xls]_SHOPLIST_xl_9761"/>
      <sheetName val="[SHOPLIST.xls]_SHOPLIST_xl_9762"/>
      <sheetName val="[SHOPLIST.xls]_SHOPLIST_xl_9763"/>
      <sheetName val="[SHOPLIST.xls]_SHOPLIST_xl_9764"/>
      <sheetName val="[SHOPLIST.xls]_SHOPLIST_xl_9765"/>
      <sheetName val="[SHOPLIST.xls]_SHOPLIST_xl_9766"/>
      <sheetName val="[SHOPLIST.xls]_SHOPLIST_xl_9767"/>
      <sheetName val="[SHOPLIST.xls]_SHOPLIST_xl_9768"/>
      <sheetName val="[SHOPLIST.xls]_SHOPLIST_xl_9769"/>
      <sheetName val="[SHOPLIST.xls]_SHOPLIST_xl_9770"/>
      <sheetName val="[SHOPLIST.xls]_SHOPLIST_xl_9771"/>
      <sheetName val="[SHOPLIST.xls]_SHOPLIST_xl_9772"/>
      <sheetName val="[SHOPLIST.xls]_SHOPLIST_xl_9773"/>
      <sheetName val="[SHOPLIST.xls]_SHOPLIST_xl_9774"/>
      <sheetName val="[SHOPLIST.xls]_SHOPLIST_xl_9775"/>
      <sheetName val="[SHOPLIST.xls]_SHOPLIST_xl_9776"/>
      <sheetName val="[SHOPLIST.xls]_SHOPLIST_xl_9777"/>
      <sheetName val="[SHOPLIST.xls]_SHOPLIST_xl_9778"/>
      <sheetName val="[SHOPLIST.xls]_SHOPLIST_xl_9779"/>
      <sheetName val="[SHOPLIST.xls]_SHOPLIST_xl_9780"/>
      <sheetName val="[SHOPLIST.xls]_SHOPLIST_xl_9781"/>
      <sheetName val="[SHOPLIST.xls]_SHOPLIST_xl_9782"/>
      <sheetName val="[SHOPLIST.xls]_SHOPLIST_xl_9783"/>
      <sheetName val="[SHOPLIST.xls]_SHOPLIST_xl_9784"/>
      <sheetName val="[SHOPLIST.xls]_SHOPLIST_xl_9785"/>
      <sheetName val="[SHOPLIST.xls]_SHOPLIST_xl_9786"/>
      <sheetName val="[SHOPLIST.xls]_SHOPLIST_xl_9787"/>
      <sheetName val="[SHOPLIST.xls]_SHOPLIST_xl_9788"/>
      <sheetName val="[SHOPLIST.xls]_SHOPLIST_xl_9789"/>
      <sheetName val="[SHOPLIST.xls]_SHOPLIST_xl_9790"/>
      <sheetName val="[SHOPLIST.xls]_SHOPLIST_xl_9791"/>
      <sheetName val="[SHOPLIST.xls]_SHOPLIST_xl_9792"/>
      <sheetName val="[SHOPLIST.xls]_SHOPLIST_xl_9793"/>
      <sheetName val="[SHOPLIST.xls]_SHOPLIST_xl_9794"/>
      <sheetName val="[SHOPLIST.xls]_SHOPLIST_xl_9795"/>
      <sheetName val="[SHOPLIST.xls]_SHOPLIST_xl_9796"/>
      <sheetName val="[SHOPLIST.xls]_SHOPLIST_xl_9797"/>
      <sheetName val="[SHOPLIST.xls]_SHOPLIST_xl_9798"/>
      <sheetName val="[SHOPLIST.xls]_SHOPLIST_xl_9799"/>
      <sheetName val="[SHOPLIST.xls]_SHOPLIST_xl_9800"/>
      <sheetName val="[SHOPLIST.xls]_SHOPLIST_xl_9801"/>
      <sheetName val="[SHOPLIST.xls]_SHOPLIST_xl_9802"/>
      <sheetName val="[SHOPLIST.xls]_SHOPLIST_xl_9803"/>
      <sheetName val="[SHOPLIST.xls]_SHOPLIST_xl_9804"/>
      <sheetName val="[SHOPLIST.xls]_SHOPLIST_xl_9805"/>
      <sheetName val="[SHOPLIST.xls]_SHOPLIST_xl_9806"/>
      <sheetName val="[SHOPLIST.xls]_SHOPLIST_x_10014"/>
      <sheetName val="[SHOPLIST.xls]_SHOPLIST_x_10015"/>
      <sheetName val="[SHOPLIST.xls]_SHOPLIST_x_10016"/>
      <sheetName val="[SHOPLIST.xls]_SHOPLIST_x_10017"/>
      <sheetName val="[SHOPLIST.xls]_SHOPLIST_x_10018"/>
      <sheetName val="[SHOPLIST.xls]_SHOPLIST_x_10019"/>
      <sheetName val="[SHOPLIST.xls]_SHOPLIST_x_10020"/>
      <sheetName val="[SHOPLIST.xls]_SHOPLIST_x_10021"/>
      <sheetName val="[SHOPLIST.xls]_SHOPLIST_x_10022"/>
      <sheetName val="[SHOPLIST.xls]_SHOPLIST_x_10023"/>
      <sheetName val="[SHOPLIST.xls]_SHOPLIST_x_10024"/>
      <sheetName val="[SHOPLIST.xls]_SHOPLIST_x_10025"/>
      <sheetName val="[SHOPLIST.xls]_SHOPLIST_x_10026"/>
      <sheetName val="[SHOPLIST.xls]_SHOPLIST_x_10027"/>
      <sheetName val="[SHOPLIST.xls]_SHOPLIST_x_10028"/>
      <sheetName val="[SHOPLIST.xls]_SHOPLIST_x_10029"/>
      <sheetName val="[SHOPLIST.xls]_SHOPLIST_x_10030"/>
      <sheetName val="[SHOPLIST.xls]_SHOPLIST_x_10031"/>
      <sheetName val="[SHOPLIST.xls]_SHOPLIST_x_10032"/>
      <sheetName val="[SHOPLIST.xls]_SHOPLIST_x_10033"/>
      <sheetName val="[SHOPLIST.xls]_SHOPLIST_x_10034"/>
      <sheetName val="[SHOPLIST.xls]_SHOPLIST_x_10035"/>
      <sheetName val="[SHOPLIST.xls]_SHOPLIST_x_10036"/>
      <sheetName val="[SHOPLIST.xls]_SHOPLIST_x_10037"/>
      <sheetName val="[SHOPLIST.xls]_SHOPLIST_x_10038"/>
      <sheetName val="[SHOPLIST.xls]_SHOPLIST_x_10039"/>
      <sheetName val="[SHOPLIST.xls]_SHOPLIST_x_10040"/>
      <sheetName val="[SHOPLIST.xls]_SHOPLIST_x_10041"/>
      <sheetName val="[SHOPLIST.xls]_SHOPLIST_x_10042"/>
      <sheetName val="[SHOPLIST.xls]_SHOPLIST_x_10043"/>
      <sheetName val="[SHOPLIST.xls]_SHOPLIST_x_10044"/>
      <sheetName val="[SHOPLIST.xls]_SHOPLIST_x_10045"/>
      <sheetName val="[SHOPLIST.xls]_SHOPLIST_x_10046"/>
      <sheetName val="[SHOPLIST.xls]_SHOPLIST_x_10047"/>
      <sheetName val="[SHOPLIST.xls]_SHOPLIST_x_10048"/>
      <sheetName val="[SHOPLIST.xls]_SHOPLIST_x_10049"/>
      <sheetName val="[SHOPLIST.xls]_SHOPLIST_x_10050"/>
      <sheetName val="[SHOPLIST.xls]_SHOPLIST_x_10051"/>
      <sheetName val="[SHOPLIST.xls]_SHOPLIST_x_10052"/>
      <sheetName val="[SHOPLIST.xls]_SHOPLIST_x_10053"/>
      <sheetName val="[SHOPLIST.xls]_SHOPLIST_x_10054"/>
      <sheetName val="[SHOPLIST.xls]_SHOPLIST_x_10055"/>
      <sheetName val="[SHOPLIST.xls]_SHOPLIST_x_10056"/>
      <sheetName val="[SHOPLIST.xls]_SHOPLIST_x_10057"/>
      <sheetName val="[SHOPLIST.xls]_SHOPLIST_x_10058"/>
      <sheetName val="[SHOPLIST.xls]_SHOPLIST_x_10059"/>
      <sheetName val="[SHOPLIST.xls]_SHOPLIST_x_10060"/>
      <sheetName val="[SHOPLIST.xls]_SHOPLIST_x_10061"/>
      <sheetName val="[SHOPLIST.xls]_SHOPLIST_x_10062"/>
      <sheetName val="[SHOPLIST.xls]_SHOPLIST_x_10063"/>
      <sheetName val="[SHOPLIST.xls]_SHOPLIST_x_10064"/>
      <sheetName val="[SHOPLIST.xls]_SHOPLIST_x_10065"/>
      <sheetName val="[SHOPLIST.xls]_SHOPLIST_x_10066"/>
      <sheetName val="[SHOPLIST.xls]_SHOPLIST_x_10067"/>
      <sheetName val="[SHOPLIST.xls]_SHOPLIST_x_10068"/>
      <sheetName val="[SHOPLIST.xls]_SHOPLIST_x_10069"/>
      <sheetName val="[SHOPLIST.xls]_SHOPLIST_x_10070"/>
      <sheetName val="[SHOPLIST.xls]_SHOPLIST_x_10071"/>
      <sheetName val="[SHOPLIST.xls]_SHOPLIST_x_10072"/>
      <sheetName val="[SHOPLIST.xls]_SHOPLIST_x_10073"/>
      <sheetName val="[SHOPLIST.xls]_SHOPLIST_x_10074"/>
      <sheetName val="[SHOPLIST.xls]_SHOPLIST_x_10075"/>
      <sheetName val="[SHOPLIST.xls]_SHOPLIST_x_10076"/>
      <sheetName val="[SHOPLIST.xls]_SHOPLIST_x_10077"/>
      <sheetName val="[SHOPLIST.xls]_SHOPLIST_x_10078"/>
      <sheetName val="[SHOPLIST.xls]_SHOPLIST_x_10079"/>
      <sheetName val="[SHOPLIST.xls]_SHOPLIST_x_10080"/>
      <sheetName val="[SHOPLIST.xls]_SHOPLIST_x_10081"/>
      <sheetName val="[SHOPLIST.xls]_SHOPLIST_x_10082"/>
      <sheetName val="[SHOPLIST.xls]_SHOPLIST_x_10083"/>
      <sheetName val="[SHOPLIST.xls]_SHOPLIST_x_10084"/>
      <sheetName val="[SHOPLIST.xls]_SHOPLIST_x_10085"/>
      <sheetName val="[SHOPLIST.xls]_SHOPLIST_x_10086"/>
      <sheetName val="[SHOPLIST.xls]_SHOPLIST_x_10087"/>
      <sheetName val="[SHOPLIST.xls]_SHOPLIST_x_10088"/>
      <sheetName val="[SHOPLIST.xls]_SHOPLIST_xl_9807"/>
      <sheetName val="[SHOPLIST.xls]_SHOPLIST_x_10089"/>
      <sheetName val="[SHOPLIST.xls]70___0_s__i___117"/>
      <sheetName val="[SHOPLIST.xls]_SHOPLIST_xl_9808"/>
      <sheetName val="[SHOPLIST.xls]_SHOPLIST_xl_9809"/>
      <sheetName val="[SHOPLIST.xls]_SHOPLIST_xl_9810"/>
      <sheetName val="[SHOPLIST.xls]_SHOPLIST_xl_9811"/>
      <sheetName val="[SHOPLIST.xls]70___0_s__i___118"/>
      <sheetName val="[SHOPLIST.xls]_VW__VU________97"/>
      <sheetName val="[SHOPLIST.xls]_VW__VU________98"/>
      <sheetName val="[SHOPLIST.xls]70_x005f_x0000___0_x_35"/>
      <sheetName val="[SHOPLIST.xls]70___0_s__i___119"/>
      <sheetName val="[SHOPLIST.xls]70___0_s__i___120"/>
      <sheetName val="[SHOPLIST.xls]_SHOPLIST_x_10090"/>
      <sheetName val="[SHOPLIST.xls]_SHOPLIST_x_10091"/>
      <sheetName val="[SHOPLIST.xls]_SHOPLIST_x_10092"/>
      <sheetName val="[SHOPLIST.xls]_SHOPLIST_x_10093"/>
      <sheetName val="[SHOPLIST.xls]_SHOPLIST_x_10094"/>
      <sheetName val="[SHOPLIST.xls]_SHOPLIST_x_10095"/>
      <sheetName val="[SHOPLIST.xls]_SHOPLIST_x_10096"/>
      <sheetName val="[SHOPLIST.xls]_SHOPLIST_x_10097"/>
      <sheetName val="[SHOPLIST.xls]_SHOPLIST_x_10098"/>
      <sheetName val="[SHOPLIST.xls]_SHOPLIST_x_10099"/>
      <sheetName val="[SHOPLIST.xls]_SHOPLIST_x_10100"/>
      <sheetName val="[SHOPLIST.xls]_SHOPLIST_x_10101"/>
      <sheetName val="[SHOPLIST.xls]_SHOPLIST_x_10102"/>
      <sheetName val="[SHOPLIST.xls]_SHOPLIST_x_10103"/>
      <sheetName val="[SHOPLIST.xls]_SHOPLIST_x_10104"/>
      <sheetName val="[SHOPLIST.xls]_SHOPLIST_x_10105"/>
      <sheetName val="[SHOPLIST.xls]_SHOPLIST_x_10106"/>
      <sheetName val="[SHOPLIST.xls]_SHOPLIST_x_10107"/>
      <sheetName val="[SHOPLIST.xls]_SHOPLIST_x_10108"/>
      <sheetName val="[SHOPLIST.xls]_SHOPLIST_x_10109"/>
      <sheetName val="[SHOPLIST.xls]_SHOPLIST_x_10110"/>
      <sheetName val="[SHOPLIST.xls]_SHOPLIST_x_10111"/>
      <sheetName val="[SHOPLIST.xls]_SHOPLIST_x_10112"/>
      <sheetName val="[SHOPLIST.xls]_SHOPLIST_x_10113"/>
      <sheetName val="[SHOPLIST.xls]_SHOPLIST_x_10114"/>
      <sheetName val="[SHOPLIST.xls]_SHOPLIST_x_10115"/>
      <sheetName val="[SHOPLIST.xls]_SHOPLIST_x_10116"/>
      <sheetName val="[SHOPLIST.xls]_SHOPLIST_x_10117"/>
      <sheetName val="[SHOPLIST.xls]_SHOPLIST_x_10118"/>
      <sheetName val="[SHOPLIST.xls]_SHOPLIST_x_10119"/>
      <sheetName val="[SHOPLIST.xls]_SHOPLIST_x_10120"/>
      <sheetName val="[SHOPLIST.xls]_SHOPLIST_x_10121"/>
      <sheetName val="[SHOPLIST.xls]_SHOPLIST_x_10122"/>
      <sheetName val="[SHOPLIST.xls]_SHOPLIST_x_10123"/>
      <sheetName val="[SHOPLIST.xls]_SHOPLIST_x_10124"/>
      <sheetName val="[SHOPLIST.xls]_SHOPLIST_x_10125"/>
      <sheetName val="[SHOPLIST.xls]_SHOPLIST_x_10126"/>
      <sheetName val="[SHOPLIST.xls]_SHOPLIST_x_10127"/>
      <sheetName val="[SHOPLIST.xls]_SHOPLIST_x_10128"/>
      <sheetName val="[SHOPLIST.xls]_SHOPLIST_x_10129"/>
      <sheetName val="[SHOPLIST.xls]_SHOPLIST_x_10130"/>
      <sheetName val="[SHOPLIST.xls]_SHOPLIST_x_10131"/>
      <sheetName val="[SHOPLIST.xls]_SHOPLIST_x_10132"/>
      <sheetName val="[SHOPLIST.xls]_SHOPLIST_x_10133"/>
      <sheetName val="[SHOPLIST.xls]_SHOPLIST_x_10134"/>
      <sheetName val="[SHOPLIST.xls]_SHOPLIST_x_10135"/>
      <sheetName val="[SHOPLIST.xls]_SHOPLIST_x_10136"/>
      <sheetName val="[SHOPLIST.xls]_SHOPLIST_x_10137"/>
      <sheetName val="[SHOPLIST.xls]_SHOPLIST_x_10138"/>
      <sheetName val="[SHOPLIST.xls]_SHOPLIST_x_10139"/>
      <sheetName val="[SHOPLIST.xls]_SHOPLIST_x_10140"/>
      <sheetName val="[SHOPLIST.xls]_SHOPLIST_x_10141"/>
      <sheetName val="[SHOPLIST.xls]_SHOPLIST_x_10142"/>
      <sheetName val="[SHOPLIST.xls]_SHOPLIST_x_10143"/>
      <sheetName val="[SHOPLIST.xls]_SHOPLIST_x_10144"/>
      <sheetName val="[SHOPLIST.xls]_SHOPLIST_x_10145"/>
      <sheetName val="[SHOPLIST.xls]_SHOPLIST_x_10146"/>
      <sheetName val="[SHOPLIST.xls]_SHOPLIST_x_10147"/>
      <sheetName val="[SHOPLIST.xls]_SHOPLIST_x_10148"/>
      <sheetName val="[SHOPLIST.xls]_SHOPLIST_x_10149"/>
      <sheetName val="[SHOPLIST.xls]_SHOPLIST_x_10150"/>
      <sheetName val="[SHOPLIST.xls]_SHOPLIST_x_10151"/>
      <sheetName val="[SHOPLIST.xls]_SHOPLIST_x_10152"/>
      <sheetName val="[SHOPLIST.xls]_SHOPLIST_x_10153"/>
      <sheetName val="[SHOPLIST.xls]_SHOPLIST_x_10154"/>
      <sheetName val="[SHOPLIST.xls]_SHOPLIST_x_10155"/>
      <sheetName val="[SHOPLIST.xls]_SHOPLIST_x_10156"/>
      <sheetName val="[SHOPLIST.xls]_SHOPLIST_x_10157"/>
      <sheetName val="[SHOPLIST.xls]_SHOPLIST_x_10158"/>
      <sheetName val="[SHOPLIST.xls]_SHOPLIST_x_10159"/>
      <sheetName val="[SHOPLIST.xls]_SHOPLIST_x_10160"/>
      <sheetName val="[SHOPLIST.xls]_SHOPLIST_x_10161"/>
      <sheetName val="[SHOPLIST.xls]_SHOPLIST_x_10162"/>
      <sheetName val="[SHOPLIST.xls]_SHOPLIST_x_10163"/>
      <sheetName val="[SHOPLIST.xls]_SHOPLIST_x_10164"/>
      <sheetName val="[SHOPLIST.xls]_SHOPLIST_x_10165"/>
      <sheetName val="[SHOPLIST.xls]_SHOPLIST_x_10166"/>
      <sheetName val="[SHOPLIST.xls]_SHOPLIST_x_10167"/>
      <sheetName val="[SHOPLIST.xls]_SHOPLIST_x_10168"/>
      <sheetName val="[SHOPLIST.xls]_SHOPLIST_x_10169"/>
      <sheetName val="[SHOPLIST.xls]_SHOPLIST_x_10170"/>
      <sheetName val="[SHOPLIST.xls]_SHOPLIST_x_10171"/>
      <sheetName val="[SHOPLIST.xls]_SHOPLIST_x_10172"/>
      <sheetName val="[SHOPLIST.xls]_SHOPLIST_x_10173"/>
      <sheetName val="[SHOPLIST.xls]_SHOPLIST_x_10174"/>
      <sheetName val="[SHOPLIST.xls]_SHOPLIST_x_10175"/>
      <sheetName val="[SHOPLIST.xls]_SHOPLIST_x_10176"/>
      <sheetName val="[SHOPLIST.xls]_SHOPLIST_x_10177"/>
      <sheetName val="[SHOPLIST.xls]_SHOPLIST_x_10178"/>
      <sheetName val="[SHOPLIST.xls]_SHOPLIST_x_10179"/>
      <sheetName val="[SHOPLIST.xls]_SHOPLIST_x_10180"/>
      <sheetName val="[SHOPLIST.xls]_SHOPLIST_x_10181"/>
      <sheetName val="[SHOPLIST.xls]_SHOPLIST_x_10182"/>
      <sheetName val="[SHOPLIST.xls]_SHOPLIST_x_10183"/>
      <sheetName val="[SHOPLIST.xls]_SHOPLIST_x_10184"/>
      <sheetName val="[SHOPLIST.xls]_SHOPLIST_x_10185"/>
      <sheetName val="[SHOPLIST.xls]_SHOPLIST_x_10186"/>
      <sheetName val="[SHOPLIST.xls]_SHOPLIST_x_10187"/>
      <sheetName val="[SHOPLIST.xls]_SHOPLIST_x_10188"/>
      <sheetName val="[SHOPLIST.xls]_SHOPLIST_x_10189"/>
      <sheetName val="[SHOPLIST.xls]_SHOPLIST_x_10190"/>
      <sheetName val="[SHOPLIST.xls]_SHOPLIST_x_10191"/>
      <sheetName val="[SHOPLIST.xls]_SHOPLIST_x_10192"/>
      <sheetName val="[SHOPLIST.xls]_SHOPLIST_x_10193"/>
      <sheetName val="[SHOPLIST.xls]_SHOPLIST_x_10194"/>
      <sheetName val="[SHOPLIST.xls]_SHOPLIST_x_10195"/>
      <sheetName val="[SHOPLIST.xls]_SHOPLIST_x_10196"/>
      <sheetName val="[SHOPLIST.xls]_SHOPLIST_x_10197"/>
      <sheetName val="[SHOPLIST.xls]_SHOPLIST_x_10198"/>
      <sheetName val="[SHOPLIST.xls]_SHOPLIST_x_10199"/>
      <sheetName val="[SHOPLIST.xls]70_x005f_x005f_x005f_x0000_26"/>
      <sheetName val="[SHOPLIST.xls]_SHOPLIST_x_10200"/>
      <sheetName val="[SHOPLIST.xls]_SHOPLIST_x_10201"/>
      <sheetName val="[SHOPLIST.xls]_SHOPLIST_x_10202"/>
      <sheetName val="[SHOPLIST.xls]70___0_s__i___121"/>
      <sheetName val="[SHOPLIST.xls]_SHOPLIST_x_10203"/>
      <sheetName val="[SHOPLIST.xls]_SHOPLIST_x_10204"/>
      <sheetName val="[SHOPLIST.xls]_SHOPLIST_x_10205"/>
      <sheetName val="[SHOPLIST.xls]_SHOPLIST_x_10206"/>
      <sheetName val="[SHOPLIST.xls]_SHOPLIST_x_10207"/>
      <sheetName val="[SHOPLIST.xls]_SHOPLIST_x_10208"/>
      <sheetName val="[SHOPLIST.xls]_SHOPLIST_x_10209"/>
      <sheetName val="[SHOPLIST.xls]_SHOPLIST_x_10210"/>
      <sheetName val="[SHOPLIST.xls]_SHOPLIST_x_10211"/>
      <sheetName val="[SHOPLIST.xls]_SHOPLIST_x_10212"/>
      <sheetName val="[SHOPLIST.xls]_SHOPLIST_x_10213"/>
      <sheetName val="[SHOPLIST.xls]_SHOPLIST_x_10214"/>
      <sheetName val="[SHOPLIST.xls]_SHOPLIST_x_10215"/>
      <sheetName val="[SHOPLIST.xls]_SHOPLIST_x_10216"/>
      <sheetName val="[SHOPLIST.xls]_SHOPLIST_x_10217"/>
      <sheetName val="[SHOPLIST.xls]_SHOPLIST_x_10218"/>
      <sheetName val="[SHOPLIST.xls]_SHOPLIST_x_10219"/>
      <sheetName val="[SHOPLIST.xls]_SHOPLIST_x_10220"/>
      <sheetName val="[SHOPLIST.xls]_SHOPLIST_x_10221"/>
      <sheetName val="[SHOPLIST.xls]_SHOPLIST_x_10222"/>
      <sheetName val="[SHOPLIST.xls]_SHOPLIST_x_10223"/>
      <sheetName val="[SHOPLIST.xls]_SHOPLIST_x_10224"/>
      <sheetName val="[SHOPLIST.xls]_SHOPLIST_x_10225"/>
      <sheetName val="[SHOPLIST.xls]_SHOPLIST_x_10226"/>
      <sheetName val="[SHOPLIST.xls]_SHOPLIST_x_10227"/>
      <sheetName val="[SHOPLIST.xls]_SHOPLIST_x_10228"/>
      <sheetName val="[SHOPLIST.xls]_SHOPLIST_x_10229"/>
      <sheetName val="[SHOPLIST.xls]_SHOPLIST_x_10230"/>
      <sheetName val="[SHOPLIST.xls]_SHOPLIST_x_10231"/>
      <sheetName val="[SHOPLIST.xls]_SHOPLIST_x_10232"/>
      <sheetName val="[SHOPLIST.xls]_SHOPLIST_x_10233"/>
      <sheetName val="[SHOPLIST.xls]_SHOPLIST_x_10234"/>
      <sheetName val="[SHOPLIST.xls]_SHOPLIST_x_10235"/>
      <sheetName val="[SHOPLIST.xls]_SHOPLIST_x_10236"/>
      <sheetName val="[SHOPLIST.xls]_SHOPLIST_x_10237"/>
      <sheetName val="[SHOPLIST.xls]_SHOPLIST_x_10238"/>
      <sheetName val="[SHOPLIST.xls]_SHOPLIST_x_10239"/>
      <sheetName val="[SHOPLIST.xls]_SHOPLIST_x_10240"/>
      <sheetName val="[SHOPLIST.xls]_SHOPLIST_x_10241"/>
      <sheetName val="[SHOPLIST.xls]_SHOPLIST_x_10242"/>
      <sheetName val="[SHOPLIST.xls]_SHOPLIST_x_10243"/>
      <sheetName val="[SHOPLIST.xls]_SHOPLIST_x_10244"/>
      <sheetName val="[SHOPLIST.xls]_SHOPLIST_x_10245"/>
      <sheetName val="[SHOPLIST.xls]_SHOPLIST_x_10246"/>
      <sheetName val="[SHOPLIST.xls]_SHOPLIST_x_10247"/>
      <sheetName val="[SHOPLIST.xls]_SHOPLIST_x_10248"/>
      <sheetName val="[SHOPLIST.xls]_SHOPLIST_x_10249"/>
      <sheetName val="[SHOPLIST.xls]_SHOPLIST_x_10250"/>
      <sheetName val="[SHOPLIST.xls]_SHOPLIST_x_10251"/>
      <sheetName val="[SHOPLIST.xls]_SHOPLIST_x_10252"/>
      <sheetName val="[SHOPLIST.xls]_SHOPLIST_x_10253"/>
      <sheetName val="[SHOPLIST.xls]_SHOPLIST_x_10254"/>
      <sheetName val="[SHOPLIST.xls]_SHOPLIST_x_10255"/>
      <sheetName val="[SHOPLIST.xls]_SHOPLIST_x_10256"/>
      <sheetName val="[SHOPLIST.xls]_SHOPLIST_x_10257"/>
      <sheetName val="[SHOPLIST.xls]_SHOPLIST_x_10258"/>
      <sheetName val="[SHOPLIST.xls]_SHOPLIST_x_10259"/>
      <sheetName val="[SHOPLIST.xls]_SHOPLIST_x_10260"/>
      <sheetName val="[SHOPLIST.xls]_SHOPLIST_x_10261"/>
      <sheetName val="[SHOPLIST.xls]_SHOPLIST_x_10262"/>
      <sheetName val="[SHOPLIST.xls]_SHOPLIST_x_10263"/>
      <sheetName val="[SHOPLIST.xls]_SHOPLIST_x_10264"/>
      <sheetName val="[SHOPLIST.xls]_SHOPLIST_x_10265"/>
      <sheetName val="[SHOPLIST.xls]_SHOPLIST_x_10266"/>
      <sheetName val="[SHOPLIST.xls]_SHOPLIST_x_10267"/>
      <sheetName val="[SHOPLIST.xls]_SHOPLIST_x_10268"/>
      <sheetName val="[SHOPLIST.xls]_SHOPLIST_x_10269"/>
      <sheetName val="[SHOPLIST.xls]_SHOPLIST_x_10270"/>
      <sheetName val="[SHOPLIST.xls]_SHOPLIST_x_10271"/>
      <sheetName val="[SHOPLIST.xls]_SHOPLIST_x_10272"/>
      <sheetName val="[SHOPLIST.xls]_SHOPLIST_x_10273"/>
      <sheetName val="[SHOPLIST.xls]_SHOPLIST_x_10274"/>
      <sheetName val="[SHOPLIST.xls]_SHOPLIST_x_10275"/>
      <sheetName val="[SHOPLIST.xls]_SHOPLIST_x_10276"/>
      <sheetName val="[SHOPLIST.xls]_SHOPLIST_x_10277"/>
      <sheetName val="[SHOPLIST.xls]_SHOPLIST_x_10278"/>
      <sheetName val="[SHOPLIST.xls]_SHOPLIST_x_10279"/>
      <sheetName val="[SHOPLIST.xls]_SHOPLIST_x_10280"/>
      <sheetName val="[SHOPLIST.xls]_SHOPLIST_x_10281"/>
      <sheetName val="[SHOPLIST.xls]_SHOPLIST_x_10282"/>
      <sheetName val="[SHOPLIST.xls]_SHOPLIST_x_10283"/>
      <sheetName val="[SHOPLIST.xls]_SHOPLIST_x_10284"/>
      <sheetName val="[SHOPLIST.xls]_SHOPLIST_x_10285"/>
      <sheetName val="[SHOPLIST.xls]_SHOPLIST_x_10286"/>
      <sheetName val="[SHOPLIST.xls]_SHOPLIST_x_10287"/>
      <sheetName val="[SHOPLIST.xls]_SHOPLIST_x_10288"/>
      <sheetName val="[SHOPLIST.xls]_SHOPLIST_x_10289"/>
      <sheetName val="[SHOPLIST.xls]_SHOPLIST_x_10290"/>
      <sheetName val="[SHOPLIST.xls]_SHOPLIST_x_10291"/>
      <sheetName val="[SHOPLIST.xls]_SHOPLIST_x_10292"/>
      <sheetName val="[SHOPLIST.xls]_SHOPLIST_x_10293"/>
      <sheetName val="[SHOPLIST.xls]_SHOPLIST_x_10294"/>
      <sheetName val="[SHOPLIST.xls]_SHOPLIST_x_10295"/>
      <sheetName val="[SHOPLIST.xls]_SHOPLIST_x_10296"/>
      <sheetName val="[SHOPLIST.xls]_SHOPLIST_x_10297"/>
      <sheetName val="[SHOPLIST.xls]_SHOPLIST_x_10298"/>
      <sheetName val="[SHOPLIST.xls]_SHOPLIST_x_10299"/>
      <sheetName val="[SHOPLIST.xls]_SHOPLIST_x_10300"/>
      <sheetName val="[SHOPLIST.xls]_SHOPLIST_x_10301"/>
      <sheetName val="[SHOPLIST.xls]_SHOPLIST_x_10302"/>
      <sheetName val="[SHOPLIST.xls]_SHOPLIST_x_10303"/>
      <sheetName val="[SHOPLIST.xls]_SHOPLIST_x_10304"/>
      <sheetName val="[SHOPLIST.xls]_SHOPLIST_x_10305"/>
      <sheetName val="[SHOPLIST.xls]_SHOPLIST_x_10306"/>
      <sheetName val="[SHOPLIST.xls]_SHOPLIST_x_10307"/>
      <sheetName val="[SHOPLIST.xls]_SHOPLIST_x_10308"/>
      <sheetName val="[SHOPLIST.xls]_SHOPLIST_x_10309"/>
      <sheetName val="[SHOPLIST.xls]_SHOPLIST_x_10310"/>
      <sheetName val="[SHOPLIST.xls]_SHOPLIST_x_10311"/>
      <sheetName val="[SHOPLIST.xls]70_x005f_x0000___0_x_36"/>
      <sheetName val="[SHOPLIST.xls]_SHOPLIST_x_10312"/>
      <sheetName val="[SHOPLIST.xls]_SHOPLIST_x_10313"/>
      <sheetName val="[SHOPLIST.xls]_SHOPLIST_x_10314"/>
      <sheetName val="[SHOPLIST.xls]_SHOPLIST_x_10315"/>
      <sheetName val="[SHOPLIST.xls]_SHOPLIST_x_10316"/>
      <sheetName val="[SHOPLIST.xls]_SHOPLIST_x_10317"/>
      <sheetName val="[SHOPLIST.xls]_SHOPLIST_x_10318"/>
      <sheetName val="[SHOPLIST.xls]_SHOPLIST_x_10319"/>
      <sheetName val="[SHOPLIST.xls]_SHOPLIST_x_10320"/>
      <sheetName val="[SHOPLIST.xls]_SHOPLIST_x_10321"/>
      <sheetName val="[SHOPLIST.xls]_SHOPLIST_x_10322"/>
      <sheetName val="[SHOPLIST.xls]_SHOPLIST_x_10323"/>
      <sheetName val="[SHOPLIST.xls]_SHOPLIST_x_10324"/>
      <sheetName val="[SHOPLIST.xls]_SHOPLIST_x_10325"/>
      <sheetName val="[SHOPLIST.xls]_SHOPLIST_x_10326"/>
      <sheetName val="[SHOPLIST.xls]_SHOPLIST_x_10327"/>
      <sheetName val="[SHOPLIST.xls]_SHOPLIST_x_10328"/>
      <sheetName val="[SHOPLIST.xls]_SHOPLIST_x_10329"/>
      <sheetName val="[SHOPLIST.xls]_SHOPLIST_x_10330"/>
      <sheetName val="[SHOPLIST.xls]_SHOPLIST_x_10331"/>
      <sheetName val="[SHOPLIST.xls]_SHOPLIST_x_10332"/>
      <sheetName val="[SHOPLIST.xls]_SHOPLIST_x_10333"/>
      <sheetName val="[SHOPLIST.xls]_SHOPLIST_x_10334"/>
      <sheetName val="[SHOPLIST.xls]_SHOPLIST_x_10335"/>
      <sheetName val="[SHOPLIST.xls]_SHOPLIST_x_10336"/>
      <sheetName val="[SHOPLIST.xls]_SHOPLIST_x_10337"/>
      <sheetName val="[SHOPLIST.xls]_SHOPLIST_x_10338"/>
      <sheetName val="[SHOPLIST.xls]_SHOPLIST_x_10339"/>
      <sheetName val="[SHOPLIST.xls]_SHOPLIST_x_10340"/>
      <sheetName val="[SHOPLIST.xls]_SHOPLIST_x_10341"/>
      <sheetName val="[SHOPLIST.xls]_SHOPLIST_x_10342"/>
      <sheetName val="[SHOPLIST.xls]_SHOPLIST_x_10343"/>
      <sheetName val="[SHOPLIST.xls]_SHOPLIST_x_10344"/>
      <sheetName val="[SHOPLIST.xls]_SHOPLIST_x_10345"/>
      <sheetName val="[SHOPLIST.xls]_SHOPLIST_x_10346"/>
      <sheetName val="[SHOPLIST.xls]_SHOPLIST_x_10347"/>
      <sheetName val="[SHOPLIST.xls]_SHOPLIST_x_10348"/>
      <sheetName val="[SHOPLIST.xls]_SHOPLIST_x_10349"/>
      <sheetName val="[SHOPLIST.xls]_SHOPLIST_x_10350"/>
      <sheetName val="[SHOPLIST.xls]_SHOPLIST_x_10351"/>
      <sheetName val="[SHOPLIST.xls]_SHOPLIST_x_10352"/>
      <sheetName val="[SHOPLIST.xls]_SHOPLIST_x_10353"/>
      <sheetName val="[SHOPLIST.xls]_SHOPLIST_x_10354"/>
      <sheetName val="[SHOPLIST.xls]_SHOPLIST_x_10355"/>
      <sheetName val="[SHOPLIST.xls]_SHOPLIST_x_10356"/>
      <sheetName val="[SHOPLIST.xls]_SHOPLIST_x_10357"/>
      <sheetName val="[SHOPLIST.xls]_SHOPLIST_x_10358"/>
      <sheetName val="[SHOPLIST.xls]_SHOPLIST_x_10359"/>
      <sheetName val="[SHOPLIST.xls]_SHOPLIST_x_10360"/>
      <sheetName val="[SHOPLIST.xls]_SHOPLIST_x_10361"/>
      <sheetName val="[SHOPLIST.xls]_SHOPLIST_x_10362"/>
      <sheetName val="[SHOPLIST.xls]_SHOPLIST_x_10363"/>
      <sheetName val="[SHOPLIST.xls]_SHOPLIST_x_10364"/>
      <sheetName val="[SHOPLIST.xls]_SHOPLIST_x_10365"/>
      <sheetName val="[SHOPLIST.xls]_SHOPLIST_x_10366"/>
      <sheetName val="[SHOPLIST.xls]_SHOPLIST_x_10367"/>
      <sheetName val="[SHOPLIST.xls]_SHOPLIST_x_10368"/>
      <sheetName val="[SHOPLIST.xls]_SHOPLIST_x_10369"/>
      <sheetName val="[SHOPLIST.xls]_SHOPLIST_x_10370"/>
      <sheetName val="[SHOPLIST.xls]_SHOPLIST_x_10371"/>
      <sheetName val="[SHOPLIST.xls]_SHOPLIST_x_10372"/>
      <sheetName val="[SHOPLIST.xls]_SHOPLIST_x_10373"/>
      <sheetName val="[SHOPLIST.xls]_SHOPLIST_x_10374"/>
      <sheetName val="[SHOPLIST.xls]_SHOPLIST_x_10375"/>
      <sheetName val="[SHOPLIST.xls]_SHOPLIST_x_10376"/>
      <sheetName val="[SHOPLIST.xls]_SHOPLIST_x_10377"/>
      <sheetName val="[SHOPLIST.xls]_SHOPLIST_x_10378"/>
      <sheetName val="[SHOPLIST.xls]_SHOPLIST_x_10379"/>
      <sheetName val="[SHOPLIST.xls]_SHOPLIST_x_10380"/>
      <sheetName val="[SHOPLIST.xls]_SHOPLIST_x_10381"/>
      <sheetName val="[SHOPLIST.xls]_SHOPLIST_x_10382"/>
      <sheetName val="[SHOPLIST.xls]_SHOPLIST_x_10383"/>
      <sheetName val="[SHOPLIST.xls]_SHOPLIST_x_10384"/>
      <sheetName val="[SHOPLIST.xls]_SHOPLIST_x_10385"/>
      <sheetName val="[SHOPLIST.xls]_SHOPLIST_x_10386"/>
      <sheetName val="[SHOPLIST.xls]_SHOPLIST_x_10387"/>
      <sheetName val="[SHOPLIST.xls]_SHOPLIST_x_10388"/>
      <sheetName val="[SHOPLIST.xls]_SHOPLIST_x_10389"/>
      <sheetName val="[SHOPLIST.xls]_SHOPLIST_x_10390"/>
      <sheetName val="[SHOPLIST.xls]_SHOPLIST_x_10391"/>
      <sheetName val="[SHOPLIST.xls]_SHOPLIST_x_10392"/>
      <sheetName val="[SHOPLIST.xls]_SHOPLIST_x_10393"/>
      <sheetName val="[SHOPLIST.xls]_SHOPLIST_x_10394"/>
      <sheetName val="[SHOPLIST.xls]_SHOPLIST_x_10395"/>
      <sheetName val="[SHOPLIST.xls]_SHOPLIST_x_10396"/>
      <sheetName val="[SHOPLIST.xls]_SHOPLIST_x_10397"/>
      <sheetName val="[SHOPLIST.xls]_SHOPLIST_x_10398"/>
      <sheetName val="[SHOPLIST.xls]_SHOPLIST_x_10399"/>
      <sheetName val="[SHOPLIST.xls]_VW__VU________99"/>
      <sheetName val="[SHOPLIST.xls]_VW__VU_______100"/>
      <sheetName val="[SHOPLIST.xls]_SHOPLIST_x_10400"/>
      <sheetName val="[SHOPLIST.xls]70___0_s__i___122"/>
      <sheetName val="[SHOPLIST.xls]_SHOPLIST_x_10401"/>
      <sheetName val="[SHOPLIST.xls]_SHOPLIST_x_10402"/>
      <sheetName val="[SHOPLIST.xls]_VW__VU_______101"/>
      <sheetName val="[SHOPLIST.xls]_VW__VU_______102"/>
      <sheetName val="[SHOPLIST.xls]_SHOPLIST_x_10403"/>
      <sheetName val="[SHOPLIST.xls]_SHOPLIST_x_10404"/>
      <sheetName val="[SHOPLIST.xls]70___0_s__i___123"/>
      <sheetName val="[SHOPLIST.xls]_SHOPLIST_x_10405"/>
      <sheetName val="[SHOPLIST.xls]_SHOPLIST_x_10406"/>
      <sheetName val="[SHOPLIST.xls]_SHOPLIST_x_10407"/>
      <sheetName val="[SHOPLIST.xls]_SHOPLIST_x_10408"/>
      <sheetName val="[SHOPLIST.xls]_SHOPLIST_x_10409"/>
      <sheetName val="[SHOPLIST.xls]_SHOPLIST_x_10410"/>
      <sheetName val="[SHOPLIST.xls]_SHOPLIST_x_10411"/>
      <sheetName val="[SHOPLIST.xls]_SHOPLIST_x_10412"/>
      <sheetName val="[SHOPLIST.xls]_SHOPLIST_x_10413"/>
      <sheetName val="[SHOPLIST.xls]_SHOPLIST_x_10414"/>
      <sheetName val="[SHOPLIST.xls]_SHOPLIST_x_10415"/>
      <sheetName val="[SHOPLIST.xls]_SHOPLIST_x_10416"/>
      <sheetName val="[SHOPLIST.xls]_SHOPLIST_x_10417"/>
      <sheetName val="[SHOPLIST.xls]_SHOPLIST_x_10418"/>
      <sheetName val="[SHOPLIST.xls]_SHOPLIST_x_10419"/>
      <sheetName val="[SHOPLIST.xls]_SHOPLIST_x_10420"/>
      <sheetName val="[SHOPLIST.xls]_SHOPLIST_x_10421"/>
      <sheetName val="[SHOPLIST.xls]_SHOPLIST_x_10422"/>
      <sheetName val="[SHOPLIST.xls]_SHOPLIST_x_10423"/>
      <sheetName val="[SHOPLIST.xls]_SHOPLIST_x_10424"/>
      <sheetName val="[SHOPLIST.xls]_SHOPLIST_x_10425"/>
      <sheetName val="[SHOPLIST.xls]_SHOPLIST_x_10426"/>
      <sheetName val="[SHOPLIST.xls]_SHOPLIST_x_10427"/>
      <sheetName val="[SHOPLIST.xls]_SHOPLIST_x_10428"/>
      <sheetName val="[SHOPLIST.xls]_SHOPLIST_x_10429"/>
      <sheetName val="[SHOPLIST.xls]_SHOPLIST_x_10430"/>
      <sheetName val="[SHOPLIST.xls]_SHOPLIST_x_10431"/>
      <sheetName val="[SHOPLIST.xls]_SHOPLIST_x_10432"/>
      <sheetName val="[SHOPLIST.xls]_SHOPLIST_x_10433"/>
      <sheetName val="[SHOPLIST.xls]_SHOPLIST_x_10434"/>
      <sheetName val="[SHOPLIST.xls]_SHOPLIST_x_10435"/>
      <sheetName val="[SHOPLIST.xls]_SHOPLIST_x_10436"/>
      <sheetName val="[SHOPLIST.xls]_SHOPLIST_x_10437"/>
      <sheetName val="[SHOPLIST.xls]_SHOPLIST_x_10438"/>
      <sheetName val="[SHOPLIST.xls]_SHOPLIST_x_10439"/>
      <sheetName val="[SHOPLIST.xls]_SHOPLIST_x_10440"/>
      <sheetName val="[SHOPLIST.xls]_SHOPLIST_x_10441"/>
      <sheetName val="[SHOPLIST.xls]_SHOPLIST_x_10442"/>
      <sheetName val="[SHOPLIST.xls]_SHOPLIST_x_10443"/>
      <sheetName val="[SHOPLIST.xls]_SHOPLIST_x_10444"/>
      <sheetName val="[SHOPLIST.xls]_SHOPLIST_x_10445"/>
      <sheetName val="[SHOPLIST.xls]_SHOPLIST_x_10446"/>
      <sheetName val="[SHOPLIST.xls]_SHOPLIST_x_10447"/>
      <sheetName val="[SHOPLIST.xls]_SHOPLIST_x_10448"/>
      <sheetName val="[SHOPLIST.xls]_SHOPLIST_x_10449"/>
      <sheetName val="[SHOPLIST.xls]_SHOPLIST_x_10450"/>
      <sheetName val="[SHOPLIST.xls]_SHOPLIST_x_10451"/>
      <sheetName val="[SHOPLIST.xls]_SHOPLIST_x_10452"/>
      <sheetName val="[SHOPLIST.xls]_SHOPLIST_x_10453"/>
      <sheetName val="[SHOPLIST.xls]_SHOPLIST_x_10454"/>
      <sheetName val="[SHOPLIST.xls]_SHOPLIST_x_10455"/>
      <sheetName val="[SHOPLIST.xls]_SHOPLIST_x_10456"/>
      <sheetName val="[SHOPLIST.xls]70___0_s__i___124"/>
      <sheetName val="[SHOPLIST.xls]_SHOPLIST_x_10457"/>
      <sheetName val="[SHOPLIST.xls]_SHOPLIST_x_10458"/>
      <sheetName val="[SHOPLIST.xls]_SHOPLIST_x_10459"/>
      <sheetName val="[SHOPLIST.xls]_VW__VU_______103"/>
      <sheetName val="[SHOPLIST.xls]_SHOPLIST_x_10460"/>
      <sheetName val="[SHOPLIST.xls]_SHOPLIST_x_10461"/>
      <sheetName val="[SHOPLIST.xls]_SHOPLIST_x_10462"/>
      <sheetName val="[SHOPLIST.xls]_SHOPLIST_x_10463"/>
      <sheetName val="[SHOPLIST.xls]_SHOPLIST_x_10464"/>
      <sheetName val="[SHOPLIST.xls]_SHOPLIST_x_10465"/>
      <sheetName val="[SHOPLIST.xls]_SHOPLIST_x_10466"/>
      <sheetName val="[SHOPLIST.xls]_SHOPLIST_x_10467"/>
      <sheetName val="[SHOPLIST.xls]_SHOPLIST_x_10468"/>
      <sheetName val="[SHOPLIST.xls]_SHOPLIST_x_10469"/>
      <sheetName val="[SHOPLIST.xls]_SHOPLIST_x_10470"/>
      <sheetName val="[SHOPLIST.xls]_SHOPLIST_x_10471"/>
      <sheetName val="[SHOPLIST.xls]_SHOPLIST_x_10472"/>
      <sheetName val="[SHOPLIST.xls]_SHOPLIST_x_10473"/>
      <sheetName val="[SHOPLIST.xls]_SHOPLIST_x_10474"/>
      <sheetName val="[SHOPLIST.xls]_SHOPLIST_x_10475"/>
      <sheetName val="[SHOPLIST.xls]_SHOPLIST_x_10476"/>
      <sheetName val="[SHOPLIST.xls]_SHOPLIST_x_10477"/>
      <sheetName val="[SHOPLIST.xls]_SHOPLIST_x_10478"/>
      <sheetName val="[SHOPLIST.xls]_SHOPLIST_x_10479"/>
      <sheetName val="[SHOPLIST.xls]_SHOPLIST_x_10480"/>
      <sheetName val="[SHOPLIST.xls]_SHOPLIST_x_10481"/>
      <sheetName val="[SHOPLIST.xls]_SHOPLIST_x_10482"/>
      <sheetName val="[SHOPLIST.xls]_SHOPLIST_x_10483"/>
      <sheetName val="[SHOPLIST.xls]_SHOPLIST_x_10484"/>
      <sheetName val="[SHOPLIST.xls]_SHOPLIST_x_10485"/>
      <sheetName val="[SHOPLIST.xls]_SHOPLIST_x_10486"/>
      <sheetName val="[SHOPLIST.xls]_SHOPLIST_x_10487"/>
      <sheetName val="[SHOPLIST.xls]_SHOPLIST_x_10488"/>
      <sheetName val="[SHOPLIST.xls]_SHOPLIST_x_10489"/>
      <sheetName val="[SHOPLIST.xls]_SHOPLIST_x_10490"/>
      <sheetName val="[SHOPLIST.xls]_SHOPLIST_x_10491"/>
      <sheetName val="[SHOPLIST.xls]_SHOPLIST_x_10492"/>
      <sheetName val="[SHOPLIST.xls]_SHOPLIST_x_10493"/>
      <sheetName val="[SHOPLIST.xls]_SHOPLIST_x_10494"/>
      <sheetName val="[SHOPLIST.xls]_SHOPLIST_x_10495"/>
      <sheetName val="[SHOPLIST.xls]_SHOPLIST_x_10496"/>
      <sheetName val="[SHOPLIST.xls]_SHOPLIST_x_10497"/>
      <sheetName val="[SHOPLIST.xls]_SHOPLIST_x_10498"/>
      <sheetName val="[SHOPLIST.xls]_SHOPLIST_x_10499"/>
      <sheetName val="[SHOPLIST.xls]_SHOPLIST_x_10500"/>
      <sheetName val="[SHOPLIST.xls]_SHOPLIST_x_10501"/>
      <sheetName val="[SHOPLIST.xls]_SHOPLIST_x_10502"/>
      <sheetName val="[SHOPLIST.xls]_SHOPLIST_x_10503"/>
      <sheetName val="[SHOPLIST.xls]_SHOPLIST_x_10504"/>
      <sheetName val="[SHOPLIST.xls]_SHOPLIST_x_10505"/>
      <sheetName val="[SHOPLIST.xls]_SHOPLIST_x_10506"/>
      <sheetName val="[SHOPLIST.xls]_SHOPLIST_x_10507"/>
      <sheetName val="[SHOPLIST.xls]_SHOPLIST_x_10508"/>
      <sheetName val="[SHOPLIST.xls]_SHOPLIST_x_10509"/>
      <sheetName val="[SHOPLIST.xls]_SHOPLIST_x_10510"/>
      <sheetName val="[SHOPLIST.xls]_SHOPLIST_x_10511"/>
      <sheetName val="[SHOPLIST.xls]_SHOPLIST_x_10512"/>
      <sheetName val="[SHOPLIST.xls]_SHOPLIST_x_10513"/>
      <sheetName val="[SHOPLIST.xls]_SHOPLIST_x_10514"/>
      <sheetName val="[SHOPLIST.xls]_SHOPLIST_x_10515"/>
      <sheetName val="[SHOPLIST.xls]_SHOPLIST_x_10516"/>
      <sheetName val="[SHOPLIST.xls]_SHOPLIST_x_10517"/>
      <sheetName val="[SHOPLIST.xls]_SHOPLIST_x_10518"/>
      <sheetName val="[SHOPLIST.xls]_SHOPLIST_x_10519"/>
      <sheetName val="[SHOPLIST.xls]70___0_s__i___125"/>
      <sheetName val="[SHOPLIST.xls]_SHOPLIST_x_10520"/>
      <sheetName val="[SHOPLIST.xls]_VW_VU____t__0__4"/>
      <sheetName val="[SHOPLIST.xls]_SHOPLIST_x_10521"/>
      <sheetName val="[SHOPLIST.xls]_SHOPLIST_x_10522"/>
      <sheetName val="[SHOPLIST.xls]_SHOPLIST_x_10523"/>
      <sheetName val="P-Site fac"/>
      <sheetName val="P-Clients fac"/>
      <sheetName val="B6.Substation&amp;LV"/>
      <sheetName val="XREF"/>
      <sheetName val="rdamdata"/>
      <sheetName val="方案1表二"/>
      <sheetName val="1500空分管道"/>
      <sheetName val="Site facilities"/>
      <sheetName val="Ins &amp; Bonds"/>
      <sheetName val="Clients Requirements"/>
      <sheetName val="Ratios"/>
      <sheetName val="Price Working -SRP"/>
      <sheetName val="Price Comparison"/>
      <sheetName val="Bank Guarantee"/>
      <sheetName val="Assumption Inputs"/>
      <sheetName val="Costing-blk-B"/>
      <sheetName val="선수금"/>
      <sheetName val="Break up Sheet"/>
      <sheetName val="Q&amp;pl-V"/>
      <sheetName val="Main-Material"/>
      <sheetName val="S1BOQ"/>
      <sheetName val="NOT FULL RESTRAINT"/>
      <sheetName val="BEARING &amp; BUCKLING"/>
      <sheetName val="PFC"/>
      <sheetName val="UC"/>
      <sheetName val="RSJ"/>
      <sheetName val="Item-wise summary"/>
      <sheetName val="(A, B) BUILDER + SUB CONT WORK"/>
      <sheetName val="Biìl_No__218"/>
      <sheetName val="Rebar_Ramp"/>
      <sheetName val="Neo"/>
      <sheetName val="노임단가"/>
      <sheetName val="산근"/>
      <sheetName val="bill02"/>
      <sheetName val="Factor F Data"/>
      <sheetName val="Zones"/>
      <sheetName val="총괄표 (2)"/>
      <sheetName val="Material Prices to site"/>
      <sheetName val=" Factor  "/>
      <sheetName val="Histry Price"/>
      <sheetName val="M - S"/>
      <sheetName val="70,_0s«_x0008_iÆø_x0003_í¬_x0008_i"/>
      <sheetName val="Open"/>
      <sheetName val="Formula Sheet"/>
      <sheetName val="Part-A"/>
      <sheetName val="Margin Sheet"/>
      <sheetName val="CCNs"/>
      <sheetName val="_SHOPLIST.xls_70,_0s�i����i"/>
      <sheetName val="_SHOPLIST_xls_70,_0s«_iÆø_í¬1"/>
      <sheetName val="_SHOPLIST_xls_70,_0s«iÆøí¬i31"/>
      <sheetName val="_SHOPLIST_xls_70,_0s«_iÆø_í¬2"/>
      <sheetName val="_SHOPLIST_xls_70,_0s«iÆøí¬i22"/>
      <sheetName val="_SHOPLIST_xls_70,_0s«iÆøí¬i32"/>
      <sheetName val="Bill 1 - Preliminaries"/>
      <sheetName val="SUP-DET"/>
      <sheetName val="Communication "/>
      <sheetName val="주식"/>
      <sheetName val="5.Cost Curve"/>
      <sheetName val="Detail_In_Door_Stad"/>
      <sheetName val="_SHOPLIST.xls_70_x005f_x0000__3"/>
      <sheetName val="_SHOPLIST.xls_70_x0000___0_x0_7"/>
      <sheetName val="_SHOPLIST.xls_70_x005f_x0000__5"/>
      <sheetName val="_SHOPLIST.xls_70_x0000___0_x0_4"/>
      <sheetName val="_SHOPLIST.xls_70_x0000___0_x0_5"/>
      <sheetName val="_SHOPLIST.xls_70_x0000___0_x0_6"/>
      <sheetName val="_SHOPLIST.xls_70_x005f_x0000__4"/>
      <sheetName val="_SHOPLIST.xls_70_x0000___0_x0_8"/>
      <sheetName val="_SHOPLIST.xls_70_x005f_x0000__6"/>
      <sheetName val="Earnings model"/>
      <sheetName val="Trial Bal "/>
      <sheetName val="BILL-3-Alt 1"/>
      <sheetName val="Financ. Overview"/>
      <sheetName val="B2-Basement"/>
      <sheetName val="B7-N04-Apartment"/>
      <sheetName val="B14-U07-Apartment"/>
      <sheetName val="RCC,Ret. Wall"/>
      <sheetName val="H.Satuan"/>
      <sheetName val="Plot 1"/>
      <sheetName val="Sheet8"/>
      <sheetName val="Electricity"/>
      <sheetName val="R&amp;M"/>
      <sheetName val="CONS. PROJECT HITS"/>
      <sheetName val="Guard House #1; D,E,F"/>
      <sheetName val="入力"/>
      <sheetName val="FOOTING"/>
      <sheetName val="공사비집계"/>
      <sheetName val="Inventory_"/>
      <sheetName val="JV PA"/>
      <sheetName val="JV LW"/>
      <sheetName val="JV 318"/>
      <sheetName val="JV RO"/>
      <sheetName val="JV VO"/>
      <sheetName val="SUMMARY OFFSHORE"/>
      <sheetName val="FCPBS"/>
      <sheetName val="MakDB"/>
      <sheetName val="sch"/>
      <sheetName val="P"/>
      <sheetName val="UCD"/>
      <sheetName val="PriceCalculation"/>
      <sheetName val="WORK TABLE"/>
      <sheetName val="Fill this out first..."/>
      <sheetName val="[SHOPLIST.xls]70___0_s__i___126"/>
      <sheetName val="[SHOPLIST.xls]_VW__VU_______104"/>
      <sheetName val="[SHOPLIST.xls]_VW__VU_______105"/>
      <sheetName val="[SHOPLIST.xls]70_x005f_x0000___0_x_37"/>
      <sheetName val="[SHOPLIST.xls]70___0_s__i___127"/>
      <sheetName val="[SHOPLIST.xls]70___0_s__i___128"/>
      <sheetName val="[SHOPLIST.xls]_SHOPLIST_x_10524"/>
      <sheetName val="[SHOPLIST.xls]_SHOPLIST_x_10525"/>
      <sheetName val="[SHOPLIST.xls]_SHOPLIST_x_10526"/>
      <sheetName val="[SHOPLIST.xls]_SHOPLIST_x_10527"/>
      <sheetName val="[SHOPLIST.xls]_SHOPLIST_x_10528"/>
      <sheetName val="[SHOPLIST.xls]_SHOPLIST_x_10529"/>
      <sheetName val="[SHOPLIST.xls]_SHOPLIST_x_10530"/>
      <sheetName val="[SHOPLIST.xls]_SHOPLIST_x_10531"/>
      <sheetName val="[SHOPLIST.xls]_SHOPLIST_x_10532"/>
      <sheetName val="[SHOPLIST.xls]_SHOPLIST_x_10533"/>
      <sheetName val="[SHOPLIST.xls]_SHOPLIST_x_10534"/>
      <sheetName val="[SHOPLIST.xls]_SHOPLIST_x_10535"/>
      <sheetName val="[SHOPLIST.xls]_SHOPLIST_x_10536"/>
      <sheetName val="[SHOPLIST.xls]_SHOPLIST_x_10537"/>
      <sheetName val="[SHOPLIST.xls]_SHOPLIST_x_10538"/>
      <sheetName val="[SHOPLIST.xls]_SHOPLIST_x_10539"/>
      <sheetName val="[SHOPLIST.xls]_SHOPLIST_x_10540"/>
      <sheetName val="[SHOPLIST.xls]_SHOPLIST_x_10541"/>
      <sheetName val="[SHOPLIST.xls]_SHOPLIST_x_10542"/>
      <sheetName val="[SHOPLIST.xls]_SHOPLIST_x_10543"/>
      <sheetName val="[SHOPLIST.xls]_SHOPLIST_x_10544"/>
      <sheetName val="[SHOPLIST.xls]_SHOPLIST_x_10545"/>
      <sheetName val="[SHOPLIST.xls]_SHOPLIST_x_10546"/>
      <sheetName val="[SHOPLIST.xls]_SHOPLIST_x_10547"/>
      <sheetName val="[SHOPLIST.xls]_SHOPLIST_x_10548"/>
      <sheetName val="[SHOPLIST.xls]_SHOPLIST_x_10549"/>
      <sheetName val="[SHOPLIST.xls]_SHOPLIST_x_10550"/>
      <sheetName val="[SHOPLIST.xls]_SHOPLIST_x_10551"/>
      <sheetName val="[SHOPLIST.xls]_SHOPLIST_x_10552"/>
      <sheetName val="[SHOPLIST.xls]_SHOPLIST_x_10553"/>
      <sheetName val="[SHOPLIST.xls]_SHOPLIST_x_10554"/>
      <sheetName val="[SHOPLIST.xls]_SHOPLIST_x_10555"/>
      <sheetName val="[SHOPLIST.xls]_SHOPLIST_x_10556"/>
      <sheetName val="[SHOPLIST.xls]_SHOPLIST_x_10557"/>
      <sheetName val="[SHOPLIST.xls]_SHOPLIST_x_10558"/>
      <sheetName val="[SHOPLIST.xls]_SHOPLIST_x_10559"/>
      <sheetName val="[SHOPLIST.xls]_SHOPLIST_x_10560"/>
      <sheetName val="[SHOPLIST.xls]_SHOPLIST_x_10561"/>
      <sheetName val="[SHOPLIST.xls]_SHOPLIST_x_10562"/>
      <sheetName val="[SHOPLIST.xls]_SHOPLIST_x_10563"/>
      <sheetName val="[SHOPLIST.xls]_SHOPLIST_x_10564"/>
      <sheetName val="[SHOPLIST.xls]_SHOPLIST_x_10565"/>
      <sheetName val="[SHOPLIST.xls]_SHOPLIST_x_10566"/>
      <sheetName val="[SHOPLIST.xls]_SHOPLIST_x_10567"/>
      <sheetName val="[SHOPLIST.xls]_SHOPLIST_x_10568"/>
      <sheetName val="[SHOPLIST.xls]_SHOPLIST_x_10569"/>
      <sheetName val="[SHOPLIST.xls]_SHOPLIST_x_10570"/>
      <sheetName val="[SHOPLIST.xls]_SHOPLIST_x_10571"/>
      <sheetName val="[SHOPLIST.xls]_SHOPLIST_x_10572"/>
      <sheetName val="[SHOPLIST.xls]_SHOPLIST_x_10573"/>
      <sheetName val="[SHOPLIST.xls]_SHOPLIST_x_10574"/>
      <sheetName val="[SHOPLIST.xls]_SHOPLIST_x_10575"/>
      <sheetName val="[SHOPLIST.xls]_SHOPLIST_x_10576"/>
      <sheetName val="[SHOPLIST.xls]_SHOPLIST_x_10577"/>
      <sheetName val="[SHOPLIST.xls]_SHOPLIST_x_10578"/>
      <sheetName val="[SHOPLIST.xls]_SHOPLIST_x_10579"/>
      <sheetName val="[SHOPLIST.xls]_SHOPLIST_x_10580"/>
      <sheetName val="[SHOPLIST.xls]_SHOPLIST_x_10581"/>
      <sheetName val="[SHOPLIST.xls]_SHOPLIST_x_10582"/>
      <sheetName val="[SHOPLIST.xls]_SHOPLIST_x_10583"/>
      <sheetName val="[SHOPLIST.xls]_SHOPLIST_x_10584"/>
      <sheetName val="[SHOPLIST.xls]_SHOPLIST_x_10585"/>
      <sheetName val="[SHOPLIST.xls]_SHOPLIST_x_10586"/>
      <sheetName val="[SHOPLIST.xls]_SHOPLIST_x_10587"/>
      <sheetName val="[SHOPLIST.xls]_SHOPLIST_x_10588"/>
      <sheetName val="[SHOPLIST.xls]_SHOPLIST_x_10589"/>
      <sheetName val="[SHOPLIST.xls]_SHOPLIST_x_10590"/>
      <sheetName val="[SHOPLIST.xls]_SHOPLIST_x_10591"/>
      <sheetName val="[SHOPLIST.xls]_SHOPLIST_x_10592"/>
      <sheetName val="[SHOPLIST.xls]_SHOPLIST_x_10593"/>
      <sheetName val="[SHOPLIST.xls]_SHOPLIST_x_10594"/>
      <sheetName val="[SHOPLIST.xls]_SHOPLIST_x_10595"/>
      <sheetName val="[SHOPLIST.xls]_SHOPLIST_x_10596"/>
      <sheetName val="[SHOPLIST.xls]_SHOPLIST_x_10597"/>
      <sheetName val="[SHOPLIST.xls]_SHOPLIST_x_10598"/>
      <sheetName val="[SHOPLIST.xls]_SHOPLIST_x_10599"/>
      <sheetName val="[SHOPLIST.xls]_SHOPLIST_x_10600"/>
      <sheetName val="[SHOPLIST.xls]_SHOPLIST_x_10601"/>
      <sheetName val="[SHOPLIST.xls]_SHOPLIST_x_10602"/>
      <sheetName val="[SHOPLIST.xls]_SHOPLIST_x_10603"/>
      <sheetName val="[SHOPLIST.xls]_SHOPLIST_x_10604"/>
      <sheetName val="[SHOPLIST.xls]_SHOPLIST_x_10605"/>
      <sheetName val="[SHOPLIST.xls]_SHOPLIST_x_10606"/>
      <sheetName val="[SHOPLIST.xls]_SHOPLIST_x_10607"/>
      <sheetName val="[SHOPLIST.xls]_SHOPLIST_x_10608"/>
      <sheetName val="[SHOPLIST.xls]_SHOPLIST_x_10609"/>
      <sheetName val="[SHOPLIST.xls]_SHOPLIST_x_10610"/>
      <sheetName val="[SHOPLIST.xls]_SHOPLIST_x_10611"/>
      <sheetName val="[SHOPLIST.xls]_SHOPLIST_x_10612"/>
      <sheetName val="[SHOPLIST.xls]_SHOPLIST_x_10613"/>
      <sheetName val="[SHOPLIST.xls]_SHOPLIST_x_10614"/>
      <sheetName val="[SHOPLIST.xls]_SHOPLIST_x_10615"/>
      <sheetName val="[SHOPLIST.xls]_SHOPLIST_x_10616"/>
      <sheetName val="[SHOPLIST.xls]_SHOPLIST_x_10617"/>
      <sheetName val="[SHOPLIST.xls]_SHOPLIST_x_10618"/>
      <sheetName val="[SHOPLIST.xls]_SHOPLIST_x_10619"/>
      <sheetName val="[SHOPLIST.xls]_SHOPLIST_x_10620"/>
      <sheetName val="[SHOPLIST.xls]_SHOPLIST_x_10621"/>
      <sheetName val="[SHOPLIST.xls]_SHOPLIST_x_10622"/>
      <sheetName val="[SHOPLIST.xls]_SHOPLIST_x_10623"/>
      <sheetName val="[SHOPLIST.xls]_SHOPLIST_x_10624"/>
      <sheetName val="[SHOPLIST.xls]_SHOPLIST_x_10625"/>
      <sheetName val="[SHOPLIST.xls]_SHOPLIST_x_10626"/>
      <sheetName val="[SHOPLIST.xls]_SHOPLIST_x_10627"/>
      <sheetName val="[SHOPLIST.xls]_SHOPLIST_x_10628"/>
      <sheetName val="[SHOPLIST.xls]_SHOPLIST_x_10629"/>
      <sheetName val="[SHOPLIST.xls]_SHOPLIST_x_10630"/>
      <sheetName val="[SHOPLIST.xls]_SHOPLIST_x_10631"/>
      <sheetName val="[SHOPLIST.xls]_SHOPLIST_x_10632"/>
      <sheetName val="[SHOPLIST.xls]_SHOPLIST_x_10633"/>
      <sheetName val="[SHOPLIST.xls]_SHOPLIST_x_10634"/>
      <sheetName val="[SHOPLIST.xls]_SHOPLIST_x_10635"/>
      <sheetName val="[SHOPLIST.xls]_SHOPLIST_x_10636"/>
      <sheetName val="[SHOPLIST.xls]_SHOPLIST_x_10637"/>
      <sheetName val="[SHOPLIST.xls]_SHOPLIST_x_10638"/>
      <sheetName val="[SHOPLIST.xls]_SHOPLIST_x_10639"/>
      <sheetName val="[SHOPLIST.xls]_SHOPLIST_x_10640"/>
      <sheetName val="[SHOPLIST.xls]_SHOPLIST_x_10641"/>
      <sheetName val="[SHOPLIST.xls]_SHOPLIST_x_10642"/>
      <sheetName val="[SHOPLIST.xls]_SHOPLIST_x_10643"/>
      <sheetName val="[SHOPLIST.xls]_SHOPLIST_x_10644"/>
      <sheetName val="[SHOPLIST.xls]_SHOPLIST_x_10645"/>
      <sheetName val="[SHOPLIST.xls]_SHOPLIST_x_10646"/>
      <sheetName val="[SHOPLIST.xls]_SHOPLIST_x_10647"/>
      <sheetName val="[SHOPLIST.xls]_SHOPLIST_x_10648"/>
      <sheetName val="[SHOPLIST.xls]70_x005f_x005f_x005f_x0000_27"/>
      <sheetName val="[SHOPLIST.xls]_SHOPLIST_x_10649"/>
      <sheetName val="[SHOPLIST.xls]_SHOPLIST_x_10650"/>
      <sheetName val="[SHOPLIST.xls]_SHOPLIST_x_10651"/>
      <sheetName val="[SHOPLIST.xls]_SHOPLIST_x_10652"/>
      <sheetName val="[SHOPLIST.xls]_SHOPLIST_x_10653"/>
      <sheetName val="[SHOPLIST.xls]_SHOPLIST_x_10654"/>
      <sheetName val="[SHOPLIST.xls]_SHOPLIST_x_10655"/>
      <sheetName val="[SHOPLIST.xls]_SHOPLIST_x_10656"/>
      <sheetName val="[SHOPLIST.xls]_SHOPLIST_x_10657"/>
      <sheetName val="[SHOPLIST.xls]_SHOPLIST_x_10658"/>
      <sheetName val="[SHOPLIST.xls]_SHOPLIST_x_10659"/>
      <sheetName val="[SHOPLIST.xls]_SHOPLIST_x_10660"/>
      <sheetName val="[SHOPLIST.xls]_SHOPLIST_x_10661"/>
      <sheetName val="[SHOPLIST.xls]_SHOPLIST_x_10662"/>
      <sheetName val="[SHOPLIST.xls]70___0_s__i___129"/>
      <sheetName val="[SHOPLIST.xls]_SHOPLIST_x_10663"/>
      <sheetName val="[SHOPLIST.xls]_SHOPLIST_x_10664"/>
      <sheetName val="[SHOPLIST.xls]_SHOPLIST_x_10665"/>
      <sheetName val="[SHOPLIST.xls]_SHOPLIST_x_10666"/>
      <sheetName val="[SHOPLIST.xls]_SHOPLIST_x_10667"/>
      <sheetName val="[SHOPLIST.xls]_SHOPLIST_x_10668"/>
      <sheetName val="[SHOPLIST.xls]_SHOPLIST_x_10669"/>
      <sheetName val="[SHOPLIST.xls]_SHOPLIST_x_10670"/>
      <sheetName val="[SHOPLIST.xls]_SHOPLIST_x_10671"/>
      <sheetName val="[SHOPLIST.xls]_SHOPLIST_x_10672"/>
      <sheetName val="[SHOPLIST.xls]_SHOPLIST_x_10673"/>
      <sheetName val="[SHOPLIST.xls]_SHOPLIST_x_10674"/>
      <sheetName val="[SHOPLIST.xls]_SHOPLIST_x_10675"/>
      <sheetName val="[SHOPLIST.xls]_SHOPLIST_x_10676"/>
      <sheetName val="[SHOPLIST.xls]_SHOPLIST_x_10677"/>
      <sheetName val="[SHOPLIST.xls]_SHOPLIST_x_10678"/>
      <sheetName val="[SHOPLIST.xls]_SHOPLIST_x_10679"/>
      <sheetName val="[SHOPLIST.xls]_SHOPLIST_x_10680"/>
      <sheetName val="[SHOPLIST.xls]_SHOPLIST_x_10681"/>
      <sheetName val="[SHOPLIST.xls]_SHOPLIST_x_10682"/>
      <sheetName val="[SHOPLIST.xls]_SHOPLIST_x_10683"/>
      <sheetName val="[SHOPLIST.xls]_SHOPLIST_x_10684"/>
      <sheetName val="[SHOPLIST.xls]_SHOPLIST_x_10685"/>
      <sheetName val="[SHOPLIST.xls]_SHOPLIST_x_10686"/>
      <sheetName val="[SHOPLIST.xls]_SHOPLIST_x_10687"/>
      <sheetName val="[SHOPLIST.xls]_SHOPLIST_x_10688"/>
      <sheetName val="[SHOPLIST.xls]_SHOPLIST_x_10689"/>
      <sheetName val="[SHOPLIST.xls]_SHOPLIST_x_10690"/>
      <sheetName val="[SHOPLIST.xls]_SHOPLIST_x_10691"/>
      <sheetName val="[SHOPLIST.xls]_SHOPLIST_x_10692"/>
      <sheetName val="[SHOPLIST.xls]_SHOPLIST_x_10693"/>
      <sheetName val="[SHOPLIST.xls]_SHOPLIST_x_10694"/>
      <sheetName val="[SHOPLIST.xls]_SHOPLIST_x_10695"/>
      <sheetName val="[SHOPLIST.xls]_SHOPLIST_x_10696"/>
      <sheetName val="[SHOPLIST.xls]_SHOPLIST_x_10697"/>
      <sheetName val="[SHOPLIST.xls]_SHOPLIST_x_10698"/>
      <sheetName val="[SHOPLIST.xls]_SHOPLIST_x_10699"/>
      <sheetName val="[SHOPLIST.xls]_SHOPLIST_x_10700"/>
      <sheetName val="[SHOPLIST.xls]_SHOPLIST_x_10701"/>
      <sheetName val="[SHOPLIST.xls]_SHOPLIST_x_10702"/>
      <sheetName val="[SHOPLIST.xls]_SHOPLIST_x_10703"/>
      <sheetName val="[SHOPLIST.xls]_SHOPLIST_x_10704"/>
      <sheetName val="[SHOPLIST.xls]_SHOPLIST_x_10705"/>
      <sheetName val="[SHOPLIST.xls]_SHOPLIST_x_10706"/>
      <sheetName val="[SHOPLIST.xls]_SHOPLIST_x_10707"/>
      <sheetName val="[SHOPLIST.xls]_SHOPLIST_x_10708"/>
      <sheetName val="[SHOPLIST.xls]_SHOPLIST_x_10709"/>
      <sheetName val="[SHOPLIST.xls]_SHOPLIST_x_10710"/>
      <sheetName val="[SHOPLIST.xls]_SHOPLIST_x_10711"/>
      <sheetName val="[SHOPLIST.xls]_SHOPLIST_x_10712"/>
      <sheetName val="[SHOPLIST.xls]_SHOPLIST_x_10713"/>
      <sheetName val="[SHOPLIST.xls]_SHOPLIST_x_10714"/>
      <sheetName val="[SHOPLIST.xls]_SHOPLIST_x_10715"/>
      <sheetName val="[SHOPLIST.xls]_SHOPLIST_x_10716"/>
      <sheetName val="[SHOPLIST.xls]_SHOPLIST_x_10717"/>
      <sheetName val="[SHOPLIST.xls]_SHOPLIST_x_10718"/>
      <sheetName val="[SHOPLIST.xls]_SHOPLIST_x_10719"/>
      <sheetName val="[SHOPLIST.xls]_SHOPLIST_x_10720"/>
      <sheetName val="[SHOPLIST.xls]_SHOPLIST_x_10721"/>
      <sheetName val="[SHOPLIST.xls]_SHOPLIST_x_10722"/>
      <sheetName val="[SHOPLIST.xls]_SHOPLIST_x_10723"/>
      <sheetName val="[SHOPLIST.xls]_SHOPLIST_x_10724"/>
      <sheetName val="[SHOPLIST.xls]_SHOPLIST_x_10725"/>
      <sheetName val="[SHOPLIST.xls]_SHOPLIST_x_10726"/>
      <sheetName val="[SHOPLIST.xls]_SHOPLIST_x_10727"/>
      <sheetName val="[SHOPLIST.xls]_SHOPLIST_x_10728"/>
      <sheetName val="[SHOPLIST.xls]_SHOPLIST_x_10729"/>
      <sheetName val="[SHOPLIST.xls]_SHOPLIST_x_10730"/>
      <sheetName val="[SHOPLIST.xls]_SHOPLIST_x_10731"/>
      <sheetName val="[SHOPLIST.xls]_SHOPLIST_x_10732"/>
      <sheetName val="[SHOPLIST.xls]_SHOPLIST_x_10733"/>
      <sheetName val="[SHOPLIST.xls]_SHOPLIST_x_10734"/>
      <sheetName val="[SHOPLIST.xls]_SHOPLIST_x_10735"/>
      <sheetName val="[SHOPLIST.xls]_SHOPLIST_x_10736"/>
      <sheetName val="[SHOPLIST.xls]_SHOPLIST_x_10737"/>
      <sheetName val="[SHOPLIST.xls]_SHOPLIST_x_10738"/>
      <sheetName val="[SHOPLIST.xls]_SHOPLIST_x_10739"/>
      <sheetName val="[SHOPLIST.xls]_SHOPLIST_x_10740"/>
      <sheetName val="[SHOPLIST.xls]_SHOPLIST_x_10741"/>
      <sheetName val="[SHOPLIST.xls]_SHOPLIST_x_10742"/>
      <sheetName val="[SHOPLIST.xls]_SHOPLIST_x_10743"/>
      <sheetName val="[SHOPLIST.xls]_SHOPLIST_x_10744"/>
      <sheetName val="[SHOPLIST.xls]_SHOPLIST_x_10745"/>
      <sheetName val="[SHOPLIST.xls]_SHOPLIST_x_10746"/>
      <sheetName val="[SHOPLIST.xls]_SHOPLIST_x_10747"/>
      <sheetName val="[SHOPLIST.xls]_SHOPLIST_x_10748"/>
      <sheetName val="[SHOPLIST.xls]_SHOPLIST_x_10749"/>
      <sheetName val="[SHOPLIST.xls]_SHOPLIST_x_10750"/>
      <sheetName val="[SHOPLIST.xls]_SHOPLIST_x_10751"/>
      <sheetName val="[SHOPLIST.xls]_SHOPLIST_x_10752"/>
      <sheetName val="[SHOPLIST.xls]_SHOPLIST_x_10753"/>
      <sheetName val="[SHOPLIST.xls]_SHOPLIST_x_10754"/>
      <sheetName val="[SHOPLIST.xls]_SHOPLIST_x_10755"/>
      <sheetName val="[SHOPLIST.xls]_SHOPLIST_x_10756"/>
      <sheetName val="[SHOPLIST.xls]_SHOPLIST_x_10757"/>
      <sheetName val="[SHOPLIST.xls]_SHOPLIST_x_10758"/>
      <sheetName val="[SHOPLIST.xls]_SHOPLIST_x_10759"/>
      <sheetName val="[SHOPLIST.xls]_SHOPLIST_x_10760"/>
      <sheetName val="[SHOPLIST.xls]_SHOPLIST_x_10761"/>
      <sheetName val="[SHOPLIST.xls]_SHOPLIST_x_10762"/>
      <sheetName val="[SHOPLIST.xls]_SHOPLIST_x_10763"/>
      <sheetName val="[SHOPLIST.xls]_SHOPLIST_x_10764"/>
      <sheetName val="[SHOPLIST.xls]_SHOPLIST_x_10765"/>
      <sheetName val="[SHOPLIST.xls]_SHOPLIST_x_10766"/>
      <sheetName val="[SHOPLIST.xls]_SHOPLIST_x_10767"/>
      <sheetName val="[SHOPLIST.xls]_SHOPLIST_x_10768"/>
      <sheetName val="[SHOPLIST.xls]_SHOPLIST_x_10769"/>
      <sheetName val="[SHOPLIST.xls]_SHOPLIST_x_10770"/>
      <sheetName val="[SHOPLIST.xls]_SHOPLIST_x_10771"/>
      <sheetName val="[SHOPLIST.xls]_SHOPLIST_x_10772"/>
      <sheetName val="[SHOPLIST.xls]_SHOPLIST_x_10773"/>
      <sheetName val="[SHOPLIST.xls]_SHOPLIST_x_10774"/>
      <sheetName val="[SHOPLIST.xls]_SHOPLIST_x_10775"/>
      <sheetName val="[SHOPLIST.xls]_SHOPLIST_x_10776"/>
      <sheetName val="[SHOPLIST.xls]_SHOPLIST_x_10777"/>
      <sheetName val="[SHOPLIST.xls]_SHOPLIST_x_10778"/>
      <sheetName val="[SHOPLIST.xls]_SHOPLIST_x_10779"/>
      <sheetName val="[SHOPLIST.xls]_SHOPLIST_x_10780"/>
      <sheetName val="[SHOPLIST.xls]_SHOPLIST_x_10781"/>
      <sheetName val="[SHOPLIST.xls]_SHOPLIST_x_10782"/>
      <sheetName val="[SHOPLIST.xls]_SHOPLIST_x_10783"/>
      <sheetName val="[SHOPLIST.xls]_SHOPLIST_x_10784"/>
      <sheetName val="[SHOPLIST.xls]_SHOPLIST_x_10785"/>
      <sheetName val="[SHOPLIST.xls]_SHOPLIST_x_10786"/>
      <sheetName val="[SHOPLIST.xls]_SHOPLIST_x_10787"/>
      <sheetName val="[SHOPLIST.xls]_SHOPLIST_x_10788"/>
      <sheetName val="[SHOPLIST.xls]_SHOPLIST_x_10789"/>
      <sheetName val="[SHOPLIST.xls]_SHOPLIST_x_10790"/>
      <sheetName val="[SHOPLIST.xls]_SHOPLIST_x_10791"/>
      <sheetName val="[SHOPLIST.xls]_SHOPLIST_x_10792"/>
      <sheetName val="[SHOPLIST.xls]_SHOPLIST_x_10793"/>
      <sheetName val="[SHOPLIST.xls]_SHOPLIST_x_10794"/>
      <sheetName val="[SHOPLIST.xls]_SHOPLIST_x_10795"/>
      <sheetName val="[SHOPLIST.xls]_SHOPLIST_x_10796"/>
      <sheetName val="[SHOPLIST.xls]_SHOPLIST_x_10797"/>
      <sheetName val="[SHOPLIST.xls]_SHOPLIST_x_10798"/>
      <sheetName val="[SHOPLIST.xls]_SHOPLIST_x_10799"/>
      <sheetName val="[SHOPLIST.xls]_SHOPLIST_x_10800"/>
      <sheetName val="[SHOPLIST.xls]_SHOPLIST_x_10801"/>
      <sheetName val="[SHOPLIST.xls]_SHOPLIST_x_10802"/>
      <sheetName val="[SHOPLIST.xls]_SHOPLIST_x_10803"/>
      <sheetName val="[SHOPLIST.xls]_SHOPLIST_x_10804"/>
      <sheetName val="[SHOPLIST.xls]_SHOPLIST_x_10805"/>
      <sheetName val="[SHOPLIST.xls]_SHOPLIST_x_10806"/>
      <sheetName val="[SHOPLIST.xls]_SHOPLIST_x_10807"/>
      <sheetName val="[SHOPLIST.xls]_SHOPLIST_x_10808"/>
      <sheetName val="[SHOPLIST.xls]_SHOPLIST_x_10809"/>
      <sheetName val="[SHOPLIST.xls]_SHOPLIST_x_10810"/>
      <sheetName val="[SHOPLIST.xls]_SHOPLIST_x_10811"/>
      <sheetName val="[SHOPLIST.xls]_SHOPLIST_x_10812"/>
      <sheetName val="[SHOPLIST.xls]_SHOPLIST_x_10813"/>
      <sheetName val="[SHOPLIST.xls]_SHOPLIST_x_10814"/>
      <sheetName val="[SHOPLIST.xls]_SHOPLIST_x_10815"/>
      <sheetName val="[SHOPLIST.xls]_SHOPLIST_x_10816"/>
      <sheetName val="[SHOPLIST.xls]_SHOPLIST_x_10817"/>
      <sheetName val="[SHOPLIST.xls]_SHOPLIST_x_10818"/>
      <sheetName val="[SHOPLIST.xls]_SHOPLIST_x_10819"/>
      <sheetName val="[SHOPLIST.xls]_SHOPLIST_x_10820"/>
      <sheetName val="[SHOPLIST.xls]_SHOPLIST_x_10821"/>
      <sheetName val="[SHOPLIST.xls]_SHOPLIST_x_10822"/>
      <sheetName val="[SHOPLIST.xls]_SHOPLIST_x_10823"/>
      <sheetName val="[SHOPLIST.xls]_SHOPLIST_x_10824"/>
      <sheetName val="[SHOPLIST.xls]_SHOPLIST_x_10825"/>
      <sheetName val="[SHOPLIST.xls]_SHOPLIST_x_10826"/>
      <sheetName val="[SHOPLIST.xls]_SHOPLIST_x_10827"/>
      <sheetName val="[SHOPLIST.xls]_SHOPLIST_x_10828"/>
      <sheetName val="[SHOPLIST.xls]_SHOPLIST_x_10829"/>
      <sheetName val="[SHOPLIST.xls]_SHOPLIST_x_10830"/>
      <sheetName val="[SHOPLIST.xls]_SHOPLIST_x_10831"/>
      <sheetName val="[SHOPLIST.xls]_SHOPLIST_x_10832"/>
      <sheetName val="[SHOPLIST.xls]_SHOPLIST_x_10833"/>
      <sheetName val="[SHOPLIST.xls]_SHOPLIST_x_10834"/>
      <sheetName val="[SHOPLIST.xls]_SHOPLIST_x_10835"/>
      <sheetName val="[SHOPLIST.xls]_SHOPLIST_x_10836"/>
      <sheetName val="[SHOPLIST.xls]_SHOPLIST_x_10837"/>
      <sheetName val="[SHOPLIST.xls]_SHOPLIST_x_10838"/>
      <sheetName val="[SHOPLIST.xls]_SHOPLIST_x_10839"/>
      <sheetName val="[SHOPLIST.xls]_SHOPLIST_x_10840"/>
      <sheetName val="[SHOPLIST.xls]_SHOPLIST_x_10841"/>
      <sheetName val="[SHOPLIST.xls]_SHOPLIST_x_10842"/>
      <sheetName val="[SHOPLIST.xls]_SHOPLIST_x_10843"/>
      <sheetName val="[SHOPLIST.xls]_SHOPLIST_x_10844"/>
      <sheetName val="[SHOPLIST.xls]_SHOPLIST_x_10845"/>
      <sheetName val="[SHOPLIST.xls]_SHOPLIST_x_10846"/>
      <sheetName val="[SHOPLIST.xls]_SHOPLIST_x_10847"/>
      <sheetName val="[SHOPLIST.xls]_SHOPLIST_x_10848"/>
      <sheetName val="[SHOPLIST.xls]_SHOPLIST_x_10849"/>
      <sheetName val="[SHOPLIST.xls]_SHOPLIST_x_10850"/>
      <sheetName val="[SHOPLIST.xls]_SHOPLIST_x_10851"/>
      <sheetName val="[SHOPLIST.xls]_SHOPLIST_x_10852"/>
      <sheetName val="[SHOPLIST.xls]_SHOPLIST_x_10853"/>
      <sheetName val="[SHOPLIST.xls]_SHOPLIST_x_10854"/>
      <sheetName val="[SHOPLIST.xls]_SHOPLIST_x_10855"/>
      <sheetName val="[SHOPLIST.xls]_SHOPLIST_x_10856"/>
      <sheetName val="[SHOPLIST.xls]_SHOPLIST_x_10857"/>
      <sheetName val="[SHOPLIST.xls]_SHOPLIST_x_10858"/>
      <sheetName val="[SHOPLIST.xls]_SHOPLIST_x_10859"/>
      <sheetName val="[SHOPLIST.xls]_SHOPLIST_x_10860"/>
      <sheetName val="[SHOPLIST.xls]70_x005f_x0000___0_x_38"/>
      <sheetName val="[SHOPLIST.xls]_SHOPLIST_x_10861"/>
      <sheetName val="[SHOPLIST.xls]_SHOPLIST_x_10862"/>
      <sheetName val="[SHOPLIST.xls]_SHOPLIST_x_10863"/>
      <sheetName val="[SHOPLIST.xls]_SHOPLIST_x_10864"/>
      <sheetName val="[SHOPLIST.xls]_SHOPLIST_x_10865"/>
      <sheetName val="[SHOPLIST.xls]_SHOPLIST_x_10866"/>
      <sheetName val="[SHOPLIST.xls]_SHOPLIST_x_10867"/>
      <sheetName val="[SHOPLIST.xls]_SHOPLIST_x_10868"/>
      <sheetName val="[SHOPLIST.xls]_SHOPLIST_x_10869"/>
      <sheetName val="[SHOPLIST.xls]_SHOPLIST_x_10870"/>
      <sheetName val="[SHOPLIST.xls]_SHOPLIST_x_10871"/>
      <sheetName val="[SHOPLIST.xls]_SHOPLIST_x_10872"/>
      <sheetName val="[SHOPLIST.xls]_SHOPLIST_x_10873"/>
      <sheetName val="[SHOPLIST.xls]_SHOPLIST_x_10874"/>
      <sheetName val="[SHOPLIST.xls]_SHOPLIST_x_10875"/>
      <sheetName val="[SHOPLIST.xls]_SHOPLIST_x_10876"/>
      <sheetName val="[SHOPLIST.xls]_SHOPLIST_x_10877"/>
      <sheetName val="[SHOPLIST.xls]_SHOPLIST_x_10878"/>
      <sheetName val="[SHOPLIST.xls]_SHOPLIST_x_10879"/>
      <sheetName val="[SHOPLIST.xls]_SHOPLIST_x_10880"/>
      <sheetName val="[SHOPLIST.xls]_SHOPLIST_x_10881"/>
      <sheetName val="[SHOPLIST.xls]_SHOPLIST_x_10882"/>
      <sheetName val="[SHOPLIST.xls]_SHOPLIST_x_10883"/>
      <sheetName val="[SHOPLIST.xls]_SHOPLIST_x_10884"/>
      <sheetName val="[SHOPLIST.xls]_SHOPLIST_x_10885"/>
      <sheetName val="[SHOPLIST.xls]_SHOPLIST_x_10886"/>
      <sheetName val="[SHOPLIST.xls]_SHOPLIST_x_10887"/>
      <sheetName val="[SHOPLIST.xls]_SHOPLIST_x_10888"/>
      <sheetName val="[SHOPLIST.xls]_SHOPLIST_x_10889"/>
      <sheetName val="[SHOPLIST.xls]_SHOPLIST_x_10890"/>
      <sheetName val="[SHOPLIST.xls]_SHOPLIST_x_10891"/>
      <sheetName val="[SHOPLIST.xls]_SHOPLIST_x_10892"/>
      <sheetName val="[SHOPLIST.xls]_SHOPLIST_x_10893"/>
      <sheetName val="[SHOPLIST.xls]_SHOPLIST_x_10894"/>
      <sheetName val="[SHOPLIST.xls]_SHOPLIST_x_10895"/>
      <sheetName val="[SHOPLIST.xls]_SHOPLIST_x_10896"/>
      <sheetName val="[SHOPLIST.xls]_SHOPLIST_x_10897"/>
      <sheetName val="[SHOPLIST.xls]_SHOPLIST_x_10898"/>
      <sheetName val="[SHOPLIST.xls]_SHOPLIST_x_10899"/>
      <sheetName val="[SHOPLIST.xls]_SHOPLIST_x_10900"/>
      <sheetName val="[SHOPLIST.xls]_SHOPLIST_x_10901"/>
      <sheetName val="[SHOPLIST.xls]_SHOPLIST_x_10902"/>
      <sheetName val="[SHOPLIST.xls]_SHOPLIST_x_10903"/>
      <sheetName val="[SHOPLIST.xls]_SHOPLIST_x_10904"/>
      <sheetName val="[SHOPLIST.xls]_SHOPLIST_x_10905"/>
      <sheetName val="[SHOPLIST.xls]_SHOPLIST_x_10906"/>
      <sheetName val="[SHOPLIST.xls]_SHOPLIST_x_10907"/>
      <sheetName val="[SHOPLIST.xls]_SHOPLIST_x_10908"/>
      <sheetName val="[SHOPLIST.xls]_SHOPLIST_x_10909"/>
      <sheetName val="[SHOPLIST.xls]_SHOPLIST_x_10910"/>
      <sheetName val="[SHOPLIST.xls]_SHOPLIST_x_10911"/>
      <sheetName val="[SHOPLIST.xls]_SHOPLIST_x_10912"/>
      <sheetName val="[SHOPLIST.xls]_SHOPLIST_x_10913"/>
      <sheetName val="[SHOPLIST.xls]_SHOPLIST_x_10914"/>
      <sheetName val="[SHOPLIST.xls]_SHOPLIST_x_10915"/>
      <sheetName val="[SHOPLIST.xls]_SHOPLIST_x_10916"/>
      <sheetName val="[SHOPLIST.xls]_SHOPLIST_x_10917"/>
      <sheetName val="[SHOPLIST.xls]_SHOPLIST_x_10918"/>
      <sheetName val="[SHOPLIST.xls]_SHOPLIST_x_10919"/>
      <sheetName val="[SHOPLIST.xls]_SHOPLIST_x_10920"/>
      <sheetName val="[SHOPLIST.xls]_SHOPLIST_x_10921"/>
      <sheetName val="[SHOPLIST.xls]_SHOPLIST_x_10922"/>
      <sheetName val="[SHOPLIST.xls]_SHOPLIST_x_10923"/>
      <sheetName val="[SHOPLIST.xls]_SHOPLIST_x_10924"/>
      <sheetName val="[SHOPLIST.xls]_SHOPLIST_x_10925"/>
      <sheetName val="[SHOPLIST.xls]_SHOPLIST_x_10926"/>
      <sheetName val="[SHOPLIST.xls]_SHOPLIST_x_10927"/>
      <sheetName val="[SHOPLIST.xls]_SHOPLIST_x_10928"/>
      <sheetName val="[SHOPLIST.xls]_SHOPLIST_x_10929"/>
      <sheetName val="[SHOPLIST.xls]_SHOPLIST_x_10930"/>
      <sheetName val="[SHOPLIST.xls]_SHOPLIST_x_10931"/>
      <sheetName val="[SHOPLIST.xls]_SHOPLIST_x_10932"/>
      <sheetName val="[SHOPLIST.xls]_SHOPLIST_x_10933"/>
      <sheetName val="[SHOPLIST.xls]_SHOPLIST_x_10934"/>
      <sheetName val="[SHOPLIST.xls]_SHOPLIST_x_10935"/>
      <sheetName val="[SHOPLIST.xls]_SHOPLIST_x_10936"/>
      <sheetName val="[SHOPLIST.xls]_SHOPLIST_x_10937"/>
      <sheetName val="[SHOPLIST.xls]_SHOPLIST_x_10938"/>
      <sheetName val="[SHOPLIST.xls]_SHOPLIST_x_10939"/>
      <sheetName val="[SHOPLIST.xls]_SHOPLIST_x_10940"/>
      <sheetName val="[SHOPLIST.xls]_SHOPLIST_x_10941"/>
      <sheetName val="[SHOPLIST.xls]_SHOPLIST_x_10942"/>
      <sheetName val="[SHOPLIST.xls]_SHOPLIST_x_10943"/>
      <sheetName val="[SHOPLIST.xls]_SHOPLIST_x_10944"/>
      <sheetName val="[SHOPLIST.xls]_SHOPLIST_x_10945"/>
      <sheetName val="[SHOPLIST.xls]_SHOPLIST_x_10946"/>
      <sheetName val="[SHOPLIST.xls]_SHOPLIST_x_10947"/>
      <sheetName val="[SHOPLIST.xls]_SHOPLIST_x_10948"/>
      <sheetName val="[SHOPLIST.xls]_VW__VU_______106"/>
      <sheetName val="[SHOPLIST.xls]_VW__VU_______107"/>
      <sheetName val="[SHOPLIST.xls]_SHOPLIST_x_10949"/>
      <sheetName val="[SHOPLIST.xls]_SHOPLIST_x_10950"/>
      <sheetName val="[SHOPLIST.xls]70___0_s__i___130"/>
      <sheetName val="[SHOPLIST.xls]_SHOPLIST_x_10951"/>
      <sheetName val="[SHOPLIST.xls]_SHOPLIST_x_10952"/>
      <sheetName val="[SHOPLIST.xls]_SHOPLIST_x_10953"/>
      <sheetName val="[SHOPLIST.xls]_VW__VU_______108"/>
      <sheetName val="[SHOPLIST.xls]_VW__VU_______109"/>
      <sheetName val="[SHOPLIST.xls]_SHOPLIST_x_10954"/>
      <sheetName val="[SHOPLIST.xls]_SHOPLIST_x_10955"/>
      <sheetName val="[SHOPLIST.xls]70___0_s__i___131"/>
      <sheetName val="[SHOPLIST.xls]_SHOPLIST_x_10956"/>
      <sheetName val="[SHOPLIST.xls]_SHOPLIST_x_10957"/>
      <sheetName val="[SHOPLIST.xls]_SHOPLIST_x_10958"/>
      <sheetName val="[SHOPLIST.xls]_SHOPLIST_x_10959"/>
      <sheetName val="[SHOPLIST.xls]_SHOPLIST_x_10960"/>
      <sheetName val="[SHOPLIST.xls]_SHOPLIST_x_10961"/>
      <sheetName val="[SHOPLIST.xls]_SHOPLIST_x_10962"/>
      <sheetName val="[SHOPLIST.xls]_SHOPLIST_x_10963"/>
      <sheetName val="[SHOPLIST.xls]_SHOPLIST_x_10964"/>
      <sheetName val="[SHOPLIST.xls]_SHOPLIST_x_10965"/>
      <sheetName val="[SHOPLIST.xls]_SHOPLIST_x_10966"/>
      <sheetName val="[SHOPLIST.xls]_SHOPLIST_x_10967"/>
      <sheetName val="[SHOPLIST.xls]_SHOPLIST_x_10968"/>
      <sheetName val="[SHOPLIST.xls]_SHOPLIST_x_10969"/>
      <sheetName val="[SHOPLIST.xls]_SHOPLIST_x_10970"/>
      <sheetName val="[SHOPLIST.xls]_SHOPLIST_x_10971"/>
      <sheetName val="[SHOPLIST.xls]_SHOPLIST_x_10972"/>
      <sheetName val="[SHOPLIST.xls]_SHOPLIST_x_10973"/>
      <sheetName val="[SHOPLIST.xls]_SHOPLIST_x_10974"/>
      <sheetName val="[SHOPLIST.xls]_SHOPLIST_x_10975"/>
      <sheetName val="[SHOPLIST.xls]_SHOPLIST_x_10976"/>
      <sheetName val="[SHOPLIST.xls]_SHOPLIST_x_10977"/>
      <sheetName val="[SHOPLIST.xls]_SHOPLIST_x_10978"/>
      <sheetName val="[SHOPLIST.xls]_SHOPLIST_x_10979"/>
      <sheetName val="[SHOPLIST.xls]_SHOPLIST_x_10980"/>
      <sheetName val="[SHOPLIST.xls]_SHOPLIST_x_10981"/>
      <sheetName val="[SHOPLIST.xls]_SHOPLIST_x_10982"/>
      <sheetName val="[SHOPLIST.xls]_SHOPLIST_x_10983"/>
      <sheetName val="[SHOPLIST.xls]_SHOPLIST_x_10984"/>
      <sheetName val="[SHOPLIST.xls]_SHOPLIST_x_10985"/>
      <sheetName val="[SHOPLIST.xls]_SHOPLIST_x_10986"/>
      <sheetName val="[SHOPLIST.xls]_SHOPLIST_x_10987"/>
      <sheetName val="[SHOPLIST.xls]_SHOPLIST_x_10988"/>
      <sheetName val="[SHOPLIST.xls]_SHOPLIST_x_10989"/>
      <sheetName val="[SHOPLIST.xls]_SHOPLIST_x_10990"/>
      <sheetName val="[SHOPLIST.xls]_SHOPLIST_x_10991"/>
      <sheetName val="[SHOPLIST.xls]_SHOPLIST_x_10992"/>
      <sheetName val="[SHOPLIST.xls]_SHOPLIST_x_10993"/>
      <sheetName val="[SHOPLIST.xls]_SHOPLIST_x_10994"/>
      <sheetName val="[SHOPLIST.xls]_SHOPLIST_x_10995"/>
      <sheetName val="[SHOPLIST.xls]_SHOPLIST_x_10996"/>
      <sheetName val="[SHOPLIST.xls]_SHOPLIST_x_10997"/>
      <sheetName val="[SHOPLIST.xls]_SHOPLIST_x_10998"/>
      <sheetName val="[SHOPLIST.xls]_SHOPLIST_x_10999"/>
      <sheetName val="[SHOPLIST.xls]_SHOPLIST_x_11000"/>
      <sheetName val="[SHOPLIST.xls]_SHOPLIST_x_11001"/>
      <sheetName val="[SHOPLIST.xls]_SHOPLIST_x_11002"/>
      <sheetName val="[SHOPLIST.xls]_SHOPLIST_x_11003"/>
      <sheetName val="[SHOPLIST.xls]_SHOPLIST_x_11004"/>
      <sheetName val="[SHOPLIST.xls]_SHOPLIST_x_11005"/>
      <sheetName val="[SHOPLIST.xls]_SHOPLIST_x_11006"/>
      <sheetName val="[SHOPLIST.xls]_SHOPLIST_x_11007"/>
      <sheetName val="[SHOPLIST.xls]70___0_s__i___132"/>
      <sheetName val="[SHOPLIST.xls]_SHOPLIST_x_11008"/>
      <sheetName val="[SHOPLIST.xls]_SHOPLIST_x_11009"/>
      <sheetName val="[SHOPLIST.xls]_SHOPLIST_x_11010"/>
      <sheetName val="[SHOPLIST.xls]_VW__VU_______110"/>
      <sheetName val="[SHOPLIST.xls]_SHOPLIST_x_11011"/>
      <sheetName val="[SHOPLIST.xls]_SHOPLIST_x_11012"/>
      <sheetName val="[SHOPLIST.xls]_SHOPLIST_x_11013"/>
      <sheetName val="[SHOPLIST.xls]_SHOPLIST_x_11014"/>
      <sheetName val="[SHOPLIST.xls]_SHOPLIST_x_11015"/>
      <sheetName val="[SHOPLIST.xls]_SHOPLIST_x_11016"/>
      <sheetName val="[SHOPLIST.xls]_SHOPLIST_x_11017"/>
      <sheetName val="[SHOPLIST.xls]_SHOPLIST_x_11018"/>
      <sheetName val="[SHOPLIST.xls]_SHOPLIST_x_11019"/>
      <sheetName val="[SHOPLIST.xls]_SHOPLIST_x_11020"/>
      <sheetName val="[SHOPLIST.xls]_SHOPLIST_x_11021"/>
      <sheetName val="[SHOPLIST.xls]_SHOPLIST_x_11022"/>
      <sheetName val="[SHOPLIST.xls]_SHOPLIST_x_11023"/>
      <sheetName val="[SHOPLIST.xls]_SHOPLIST_x_11024"/>
      <sheetName val="[SHOPLIST.xls]_SHOPLIST_x_11025"/>
      <sheetName val="[SHOPLIST.xls]_SHOPLIST_x_11026"/>
      <sheetName val="[SHOPLIST.xls]_SHOPLIST_x_11027"/>
      <sheetName val="[SHOPLIST.xls]_SHOPLIST_x_11028"/>
      <sheetName val="[SHOPLIST.xls]_SHOPLIST_x_11029"/>
      <sheetName val="[SHOPLIST.xls]_SHOPLIST_x_11030"/>
      <sheetName val="[SHOPLIST.xls]_SHOPLIST_x_11031"/>
      <sheetName val="[SHOPLIST.xls]_SHOPLIST_x_11032"/>
      <sheetName val="[SHOPLIST.xls]_SHOPLIST_x_11033"/>
      <sheetName val="[SHOPLIST.xls]_SHOPLIST_x_11034"/>
      <sheetName val="[SHOPLIST.xls]_SHOPLIST_x_11035"/>
      <sheetName val="[SHOPLIST.xls]_SHOPLIST_x_11036"/>
      <sheetName val="[SHOPLIST.xls]_SHOPLIST_x_11037"/>
      <sheetName val="[SHOPLIST.xls]_SHOPLIST_x_11038"/>
      <sheetName val="[SHOPLIST.xls]_SHOPLIST_x_11039"/>
      <sheetName val="[SHOPLIST.xls]_SHOPLIST_x_11040"/>
      <sheetName val="[SHOPLIST.xls]_SHOPLIST_x_11041"/>
      <sheetName val="[SHOPLIST.xls]_SHOPLIST_x_11042"/>
      <sheetName val="[SHOPLIST.xls]_SHOPLIST_x_11043"/>
      <sheetName val="[SHOPLIST.xls]_SHOPLIST_x_11044"/>
      <sheetName val="[SHOPLIST.xls]_SHOPLIST_x_11045"/>
      <sheetName val="[SHOPLIST.xls]_SHOPLIST_x_11046"/>
      <sheetName val="[SHOPLIST.xls]_SHOPLIST_x_11047"/>
      <sheetName val="[SHOPLIST.xls]_SHOPLIST_x_11048"/>
      <sheetName val="[SHOPLIST.xls]_SHOPLIST_x_11049"/>
      <sheetName val="[SHOPLIST.xls]_SHOPLIST_x_11050"/>
      <sheetName val="[SHOPLIST.xls]_SHOPLIST_x_11051"/>
      <sheetName val="[SHOPLIST.xls]_SHOPLIST_x_11052"/>
      <sheetName val="[SHOPLIST.xls]_SHOPLIST_x_11053"/>
      <sheetName val="[SHOPLIST.xls]_SHOPLIST_x_11054"/>
      <sheetName val="[SHOPLIST.xls]_SHOPLIST_x_11055"/>
      <sheetName val="[SHOPLIST.xls]_SHOPLIST_x_11056"/>
      <sheetName val="[SHOPLIST.xls]_SHOPLIST_x_11057"/>
      <sheetName val="[SHOPLIST.xls]_SHOPLIST_x_11058"/>
      <sheetName val="[SHOPLIST.xls]_SHOPLIST_x_11059"/>
      <sheetName val="[SHOPLIST.xls]_SHOPLIST_x_11060"/>
      <sheetName val="[SHOPLIST.xls]_SHOPLIST_x_11061"/>
      <sheetName val="[SHOPLIST.xls]_SHOPLIST_x_11062"/>
      <sheetName val="[SHOPLIST.xls]_SHOPLIST_x_11063"/>
      <sheetName val="[SHOPLIST.xls]_SHOPLIST_x_11064"/>
      <sheetName val="[SHOPLIST.xls]_SHOPLIST_x_11065"/>
      <sheetName val="[SHOPLIST.xls]_SHOPLIST_x_11066"/>
      <sheetName val="[SHOPLIST.xls]_SHOPLIST_x_11067"/>
      <sheetName val="[SHOPLIST.xls]_SHOPLIST_x_11068"/>
      <sheetName val="[SHOPLIST.xls]_SHOPLIST_x_11069"/>
      <sheetName val="[SHOPLIST.xls]_SHOPLIST_x_11070"/>
      <sheetName val="[SHOPLIST.xls]_SHOPLIST_x_11071"/>
      <sheetName val="[SHOPLIST.xls]_SHOPLIST_x_11072"/>
      <sheetName val="[SHOPLIST.xls]_SHOPLIST_x_11073"/>
      <sheetName val="[SHOPLIST.xls]_SHOPLIST_x_11074"/>
      <sheetName val="[SHOPLIST.xls]_SHOPLIST_x_11075"/>
      <sheetName val="[SHOPLIST.xls]_SHOPLIST_x_11076"/>
      <sheetName val="[SHOPLIST.xls]_SHOPLIST_x_11077"/>
      <sheetName val="[SHOPLIST.xls]_SHOPLIST_x_11078"/>
      <sheetName val="[SHOPLIST.xls]_SHOPLIST_x_11079"/>
      <sheetName val="[SHOPLIST.xls]_SHOPLIST_x_11080"/>
      <sheetName val="[SHOPLIST.xls]_SHOPLIST_x_11081"/>
      <sheetName val="[SHOPLIST.xls]_SHOPLIST_x_11082"/>
      <sheetName val="[SHOPLIST.xls]_SHOPLIST_x_11083"/>
      <sheetName val="[SHOPLIST.xls]_SHOPLIST_x_11084"/>
      <sheetName val="[SHOPLIST.xls]_SHOPLIST_x_11085"/>
      <sheetName val="[SHOPLIST.xls]_SHOPLIST_x_11086"/>
      <sheetName val="[SHOPLIST.xls]_SHOPLIST_x_11087"/>
      <sheetName val="[SHOPLIST.xls]_SHOPLIST_x_11088"/>
      <sheetName val="[SHOPLIST.xls]_SHOPLIST_x_11089"/>
      <sheetName val="[SHOPLIST.xls]_SHOPLIST_x_11090"/>
      <sheetName val="[SHOPLIST.xls]_SHOPLIST_x_11091"/>
      <sheetName val="[SHOPLIST.xls]_SHOPLIST_x_11092"/>
      <sheetName val="[SHOPLIST.xls]_SHOPLIST_x_11093"/>
      <sheetName val="[SHOPLIST.xls]_SHOPLIST_x_11094"/>
      <sheetName val="[SHOPLIST.xls]_SHOPLIST_x_11095"/>
      <sheetName val="[SHOPLIST.xls]_SHOPLIST_x_11096"/>
      <sheetName val="[SHOPLIST.xls]_SHOPLIST_x_11097"/>
      <sheetName val="[SHOPLIST.xls]_SHOPLIST_x_11098"/>
      <sheetName val="[SHOPLIST.xls]_SHOPLIST_x_11099"/>
      <sheetName val="[SHOPLIST.xls]_SHOPLIST_x_11100"/>
      <sheetName val="[SHOPLIST.xls]_SHOPLIST_x_11101"/>
      <sheetName val="[SHOPLIST.xls]_SHOPLIST_x_11102"/>
      <sheetName val="[SHOPLIST.xls]_SHOPLIST_x_11103"/>
      <sheetName val="[SHOPLIST.xls]_SHOPLIST_x_11104"/>
      <sheetName val="[SHOPLIST.xls]_SHOPLIST_x_11105"/>
      <sheetName val="[SHOPLIST.xls]_SHOPLIST_x_11106"/>
      <sheetName val="[SHOPLIST.xls]_SHOPLIST_x_11107"/>
      <sheetName val="[SHOPLIST.xls]_SHOPLIST_x_11108"/>
      <sheetName val="[SHOPLIST.xls]_SHOPLIST_x_11109"/>
      <sheetName val="[SHOPLIST.xls]_SHOPLIST_x_11110"/>
      <sheetName val="[SHOPLIST.xls]_SHOPLIST_x_11111"/>
      <sheetName val="[SHOPLIST.xls]_SHOPLIST_x_11112"/>
      <sheetName val="[SHOPLIST.xls]_SHOPLIST_x_11113"/>
      <sheetName val="[SHOPLIST.xls]_SHOPLIST_x_11114"/>
      <sheetName val="[SHOPLIST.xls]_SHOPLIST_x_11115"/>
      <sheetName val="[SHOPLIST.xls]_SHOPLIST_x_11116"/>
      <sheetName val="[SHOPLIST.xls]_SHOPLIST_x_11117"/>
      <sheetName val="[SHOPLIST.xls]_SHOPLIST_x_11118"/>
      <sheetName val="[SHOPLIST.xls]_SHOPLIST_x_11119"/>
      <sheetName val="[SHOPLIST.xls]_SHOPLIST_x_11120"/>
      <sheetName val="[SHOPLIST.xls]_SHOPLIST_x_11121"/>
      <sheetName val="[SHOPLIST.xls]_SHOPLIST_x_11122"/>
      <sheetName val="[SHOPLIST.xls]_SHOPLIST_x_11123"/>
      <sheetName val="[SHOPLIST.xls]_SHOPLIST_x_11124"/>
      <sheetName val="[SHOPLIST.xls]_SHOPLIST_x_11125"/>
      <sheetName val="[SHOPLIST.xls]_SHOPLIST_x_11126"/>
      <sheetName val="[SHOPLIST.xls]_SHOPLIST_x_11127"/>
      <sheetName val="[SHOPLIST.xls]_SHOPLIST_x_11128"/>
      <sheetName val="[SHOPLIST.xls]_SHOPLIST_x_11129"/>
      <sheetName val="[SHOPLIST.xls]_SHOPLIST_x_11130"/>
      <sheetName val="[SHOPLIST.xls]_SHOPLIST_x_11131"/>
      <sheetName val="[SHOPLIST.xls]_SHOPLIST_x_11132"/>
      <sheetName val="[SHOPLIST.xls]_SHOPLIST_x_11133"/>
      <sheetName val="[SHOPLIST.xls]_SHOPLIST_x_11134"/>
      <sheetName val="[SHOPLIST.xls]_SHOPLIST_x_11135"/>
      <sheetName val="[SHOPLIST.xls]_SHOPLIST_x_11136"/>
      <sheetName val="[SHOPLIST.xls]_SHOPLIST_x_11137"/>
      <sheetName val="[SHOPLIST.xls]_SHOPLIST_x_11138"/>
      <sheetName val="[SHOPLIST.xls]_SHOPLIST_x_11139"/>
      <sheetName val="[SHOPLIST.xls]_SHOPLIST_x_11140"/>
      <sheetName val="[SHOPLIST.xls]_SHOPLIST_x_11141"/>
      <sheetName val="[SHOPLIST.xls]_SHOPLIST_x_11142"/>
      <sheetName val="[SHOPLIST.xls]_SHOPLIST_x_11143"/>
      <sheetName val="[SHOPLIST.xls]_SHOPLIST_x_11144"/>
      <sheetName val="[SHOPLIST.xls]_SHOPLIST_x_11145"/>
      <sheetName val="[SHOPLIST.xls]_SHOPLIST_x_11146"/>
      <sheetName val="[SHOPLIST.xls]_SHOPLIST_x_11147"/>
      <sheetName val="[SHOPLIST.xls]_SHOPLIST_x_11148"/>
      <sheetName val="[SHOPLIST.xls]_SHOPLIST_x_11149"/>
      <sheetName val="[SHOPLIST.xls]_SHOPLIST_x_11150"/>
      <sheetName val="[SHOPLIST.xls]_SHOPLIST_x_11151"/>
      <sheetName val="[SHOPLIST.xls]_SHOPLIST_x_11152"/>
      <sheetName val="[SHOPLIST.xls]_SHOPLIST_x_11153"/>
      <sheetName val="[SHOPLIST.xls]_SHOPLIST_x_11154"/>
      <sheetName val="[SHOPLIST.xls]_SHOPLIST_x_11155"/>
      <sheetName val="[SHOPLIST.xls]_SHOPLIST_x_11156"/>
      <sheetName val="[SHOPLIST.xls]_SHOPLIST_x_11157"/>
      <sheetName val="[SHOPLIST.xls]_SHOPLIST_x_11158"/>
      <sheetName val="[SHOPLIST.xls]_SHOPLIST_x_11159"/>
      <sheetName val="[SHOPLIST.xls]_SHOPLIST_x_11160"/>
      <sheetName val="[SHOPLIST.xls]_SHOPLIST_x_11161"/>
      <sheetName val="[SHOPLIST.xls]_SHOPLIST_x_11162"/>
      <sheetName val="[SHOPLIST.xls]_SHOPLIST_x_11163"/>
      <sheetName val="[SHOPLIST.xls]_SHOPLIST_x_11164"/>
      <sheetName val="[SHOPLIST.xls]_SHOPLIST_x_11165"/>
      <sheetName val="[SHOPLIST.xls]_SHOPLIST_x_11166"/>
      <sheetName val="[SHOPLIST.xls]_SHOPLIST_x_11167"/>
      <sheetName val="[SHOPLIST.xls]_SHOPLIST_x_11168"/>
      <sheetName val="[SHOPLIST.xls]_SHOPLIST_x_11169"/>
      <sheetName val="[SHOPLIST.xls]_SHOPLIST_x_11170"/>
      <sheetName val="[SHOPLIST.xls]_SHOPLIST_x_11171"/>
      <sheetName val="[SHOPLIST.xls]_SHOPLIST_x_11172"/>
      <sheetName val="[SHOPLIST.xls]_SHOPLIST_x_11173"/>
      <sheetName val="[SHOPLIST.xls]_SHOPLIST_x_11174"/>
      <sheetName val="[SHOPLIST.xls]_SHOPLIST_x_11175"/>
      <sheetName val="[SHOPLIST.xls]_SHOPLIST_x_11176"/>
      <sheetName val="[SHOPLIST.xls]_SHOPLIST_x_11177"/>
      <sheetName val="[SHOPLIST.xls]_SHOPLIST_x_11178"/>
      <sheetName val="[SHOPLIST.xls]_SHOPLIST_x_11179"/>
      <sheetName val="[SHOPLIST.xls]_SHOPLIST_x_11180"/>
      <sheetName val="[SHOPLIST.xls]_SHOPLIST_x_11181"/>
      <sheetName val="[SHOPLIST.xls]_SHOPLIST_x_11182"/>
      <sheetName val="[SHOPLIST.xls]_SHOPLIST_x_11183"/>
      <sheetName val="[SHOPLIST.xls]_SHOPLIST_x_11184"/>
      <sheetName val="[SHOPLIST.xls]_SHOPLIST_x_11185"/>
      <sheetName val="[SHOPLIST.xls]_SHOPLIST_x_11186"/>
      <sheetName val="[SHOPLIST.xls]_SHOPLIST_x_11187"/>
      <sheetName val="[SHOPLIST.xls]_SHOPLIST_x_11188"/>
      <sheetName val="[SHOPLIST.xls]_SHOPLIST_x_11189"/>
      <sheetName val="[SHOPLIST.xls]_SHOPLIST_x_11190"/>
      <sheetName val="[SHOPLIST.xls]_SHOPLIST_x_11191"/>
      <sheetName val="[SHOPLIST.xls]_SHOPLIST_x_11192"/>
      <sheetName val="[SHOPLIST.xls]_SHOPLIST_x_11193"/>
      <sheetName val="[SHOPLIST.xls]_SHOPLIST_x_11194"/>
      <sheetName val="[SHOPLIST.xls]_SHOPLIST_x_11195"/>
      <sheetName val="[SHOPLIST.xls]_SHOPLIST_x_11196"/>
      <sheetName val="[SHOPLIST.xls]_SHOPLIST_x_11197"/>
      <sheetName val="[SHOPLIST.xls]_SHOPLIST_x_11198"/>
      <sheetName val="[SHOPLIST.xls]_SHOPLIST_x_11199"/>
      <sheetName val="[SHOPLIST.xls]_SHOPLIST_x_11200"/>
      <sheetName val="[SHOPLIST.xls]_SHOPLIST_x_11201"/>
      <sheetName val="[SHOPLIST.xls]_SHOPLIST_x_11202"/>
      <sheetName val="[SHOPLIST.xls]_SHOPLIST_x_11203"/>
      <sheetName val="[SHOPLIST.xls]_SHOPLIST_x_11204"/>
      <sheetName val="[SHOPLIST.xls]_SHOPLIST_x_11205"/>
      <sheetName val="[SHOPLIST.xls]_SHOPLIST_x_11206"/>
      <sheetName val="[SHOPLIST.xls]_SHOPLIST_x_11207"/>
      <sheetName val="[SHOPLIST.xls]_SHOPLIST_x_11208"/>
      <sheetName val="[SHOPLIST.xls]_SHOPLIST_x_11209"/>
      <sheetName val="[SHOPLIST.xls]_SHOPLIST_x_11210"/>
      <sheetName val="[SHOPLIST.xls]_SHOPLIST_x_11211"/>
      <sheetName val="[SHOPLIST.xls]_SHOPLIST_x_11212"/>
      <sheetName val="[SHOPLIST.xls]_SHOPLIST_x_11213"/>
      <sheetName val="[SHOPLIST.xls]_SHOPLIST_x_11214"/>
      <sheetName val="[SHOPLIST.xls]_SHOPLIST_x_11215"/>
      <sheetName val="[SHOPLIST.xls]_SHOPLIST_x_11216"/>
      <sheetName val="[SHOPLIST.xls]_SHOPLIST_x_11217"/>
      <sheetName val="[SHOPLIST.xls]_SHOPLIST_x_11218"/>
      <sheetName val="[SHOPLIST.xls]_SHOPLIST_x_11219"/>
      <sheetName val="[SHOPLIST.xls]_SHOPLIST_x_11220"/>
      <sheetName val="[SHOPLIST.xls]_SHOPLIST_x_11221"/>
      <sheetName val="[SHOPLIST.xls]_SHOPLIST_x_11222"/>
      <sheetName val="[SHOPLIST.xls]_SHOPLIST_x_11223"/>
      <sheetName val="[SHOPLIST.xls]_SHOPLIST_x_11224"/>
      <sheetName val="[SHOPLIST.xls]_SHOPLIST_x_11225"/>
      <sheetName val="[SHOPLIST.xls]_SHOPLIST_x_11226"/>
      <sheetName val="[SHOPLIST.xls]_SHOPLIST_x_11227"/>
      <sheetName val="[SHOPLIST.xls]70___0_s__i___133"/>
      <sheetName val="[SHOPLIST.xls]_SHOPLIST_x_11228"/>
      <sheetName val="[SHOPLIST.xls]_VW_VU____t__0__5"/>
      <sheetName val="[SHOPLIST.xls]_SHOPLIST_x_11229"/>
      <sheetName val="[SHOPLIST.xls]_SHOPLIST_x_11230"/>
      <sheetName val="[SHOPLIST.xls]_SHOPLIST_x_11231"/>
      <sheetName val="[SHOPLIST.xls]_SHOPLIST_x_11232"/>
      <sheetName val="[SHOPLIST.xls]_SHOPLIST_x_11233"/>
      <sheetName val="[SHOPLIST.xls]_SHOPLIST_x_11234"/>
      <sheetName val="[SHOPLIST.xls]_SHOPLIST_x_11235"/>
      <sheetName val="[SHOPLIST_xls]70__0_x0_3"/>
      <sheetName val="_SHOPLIST.xls_70__0_x0_2"/>
      <sheetName val="_SHOPLIST.xls_70__0_x0_3"/>
      <sheetName val="JAN 1"/>
      <sheetName val="COMPARISON OF PRICES Lowest"/>
      <sheetName val="RAMISHEET"/>
      <sheetName val="Premisas"/>
      <sheetName val="camdnac"/>
      <sheetName val="activo2"/>
      <sheetName val="capex"/>
      <sheetName val="cfact1"/>
      <sheetName val="cfact2"/>
      <sheetName val="cfcon"/>
      <sheetName val="Cash Flow Operación"/>
      <sheetName val="Presentación"/>
      <sheetName val="Costes"/>
      <sheetName val="Comercial"/>
      <sheetName val="Financiero"/>
      <sheetName val="Gráfico"/>
      <sheetName val="BDGDownload"/>
      <sheetName val="R.C. qty"/>
      <sheetName val="1A4"/>
      <sheetName val="Ap D1 - SumA"/>
      <sheetName val="Ap D2 - SumB"/>
      <sheetName val="Ap E - Elmt"/>
      <sheetName val="PILECAP"/>
      <sheetName val="DO"/>
      <sheetName val="prime"/>
      <sheetName val="DTCT"/>
      <sheetName val="할증 "/>
      <sheetName val="BOQ-Rev.3"/>
      <sheetName val="Rate ( Bldg )"/>
      <sheetName val="GFA_HQ_Building39"/>
      <sheetName val="GFA_Conference38"/>
      <sheetName val="BQ_External38"/>
      <sheetName val="Drop_Down_Data10"/>
      <sheetName val="Rules_10"/>
      <sheetName val="L3-WBS_Mapping10"/>
      <sheetName val="Elemental_Buildup27"/>
      <sheetName val="Chiet_tinh_dz2237"/>
      <sheetName val="Chiet_tinh_dz3537"/>
      <sheetName val="@risk_rents_and_incentives37"/>
      <sheetName val="Car_park_lease37"/>
      <sheetName val="Net_rent_analysis37"/>
      <sheetName val="Poz-1_37"/>
      <sheetName val="Penthouse_Apartment37"/>
      <sheetName val="StattCo_yCharges37"/>
      <sheetName val="LABOUR_HISTOGRAM38"/>
      <sheetName val="Graph_Data_(DO_NOT_PRINT)37"/>
      <sheetName val="Raw_Data37"/>
      <sheetName val="FOL_-_Bar37"/>
      <sheetName val="Lab_Cum_Hist37"/>
      <sheetName val="CT_Thang_Mo37"/>
      <sheetName val="LEVEL_SHEET37"/>
      <sheetName val="SPT_vs_PHI37"/>
      <sheetName val="Bill_No__237"/>
      <sheetName val="budget_summary_(2)36"/>
      <sheetName val="Budget_Analysis_Summary36"/>
      <sheetName val="Tender_Summary37"/>
      <sheetName val="Insurance_Ext37"/>
      <sheetName val="Customize_Your_Invoice37"/>
      <sheetName val="HVAC_BoQ37"/>
      <sheetName val="Projet,_methodes_&amp;_couts36"/>
      <sheetName val="Risques_majeurs_&amp;_Frais_Ind_36"/>
      <sheetName val="CT__PL36"/>
      <sheetName val="intr_stool_brkup36"/>
      <sheetName val="Body_Sheet36"/>
      <sheetName val="1_0_Executive_Summary36"/>
      <sheetName val="Ap_A34"/>
      <sheetName val="SHOPLIST_xls33"/>
      <sheetName val="Top_sheet36"/>
      <sheetName val="Bill_235"/>
      <sheetName val="Invoice_Summary33"/>
      <sheetName val="2_Div_14_34"/>
      <sheetName val="PROJECT_BRIEF34"/>
      <sheetName val="Bill_134"/>
      <sheetName val="Bill_334"/>
      <sheetName val="Bill_434"/>
      <sheetName val="Bill_534"/>
      <sheetName val="Bill_634"/>
      <sheetName val="Bill_734"/>
      <sheetName val="POWER_ASSUMPTIONS33"/>
      <sheetName val="beam-reinft-IIInd_floor33"/>
      <sheetName val="Dubai_golf33"/>
      <sheetName val="beam-reinft-machine_rm33"/>
      <sheetName val="C_(3)34"/>
      <sheetName val="Softscape_Buildup32"/>
      <sheetName val="Mat'l_Rate32"/>
      <sheetName val="Civil_Boq32"/>
      <sheetName val="WITHOUT_C&amp;I_PROFIT_(3)32"/>
      <sheetName val="BILL_COV30"/>
      <sheetName val="Day_work29"/>
      <sheetName val="Div__0228"/>
      <sheetName val="Div__0328"/>
      <sheetName val="Div__0428"/>
      <sheetName val="Div__0528"/>
      <sheetName val="Div__0628"/>
      <sheetName val="Div__0728"/>
      <sheetName val="Div__0828"/>
      <sheetName val="Div__0928"/>
      <sheetName val="Div__1028"/>
      <sheetName val="Div__1128"/>
      <sheetName val="Div__1228"/>
      <sheetName val="Div_1328"/>
      <sheetName val="EXTERNAL_WORKS28"/>
      <sheetName val="PRODUCTIVITY_RATE28"/>
      <sheetName val="U_R_A_-_MASONRY28"/>
      <sheetName val="U_R_A_-_PLASTERING28"/>
      <sheetName val="U_R_A_-_TILING28"/>
      <sheetName val="U_R_A_-_GRANITE28"/>
      <sheetName val="V_C_2_-_EARTHWORK28"/>
      <sheetName val="V_C_9_-_CERAMIC28"/>
      <sheetName val="V_C_9_-_FINISHES28"/>
      <sheetName val="HIRED_LABOUR_CODE30"/>
      <sheetName val="PA-_Consutant_30"/>
      <sheetName val="foot-slab_reinft30"/>
      <sheetName val="Activity_List32"/>
      <sheetName val="Ra__stair30"/>
      <sheetName val="Materials_Cost(PCC)29"/>
      <sheetName val="India_F&amp;S_Template29"/>
      <sheetName val="IO_LIST29"/>
      <sheetName val="Material_29"/>
      <sheetName val="Quote_Sheet29"/>
      <sheetName val="DETAILED__BOQ30"/>
      <sheetName val="M-Book_for_Conc30"/>
      <sheetName val="M-Book_for_FW30"/>
      <sheetName val="VALVE_CHAMBERS29"/>
      <sheetName val="Fire_Hydrants29"/>
      <sheetName val="B_GATE_VALVE29"/>
      <sheetName val="Sub_G1_Fire29"/>
      <sheetName val="Sub_G12_Fire29"/>
      <sheetName val="BAFO_CCL_Submission10"/>
      <sheetName val="BOQ_Direct_selling_cost29"/>
      <sheetName val="Eq__Mobilization28"/>
      <sheetName val="PointNo_527"/>
      <sheetName val="w't_table27"/>
      <sheetName val="PMWeb_data28"/>
      <sheetName val="CHART_OF_ACCOUNTS28"/>
      <sheetName val="B185-B-9_128"/>
      <sheetName val="B185-B-9_228"/>
      <sheetName val="E-Bill_No_6_A-O28"/>
      <sheetName val="Material_List_27"/>
      <sheetName val="Project_Cost_Breakdown25"/>
      <sheetName val="Working_for_RCC28"/>
      <sheetName val="Index_List27"/>
      <sheetName val="Type_List27"/>
      <sheetName val="File_Types27"/>
      <sheetName val="SS_MH28"/>
      <sheetName val="bill_nb2-Plumbing_&amp;_Drainag27"/>
      <sheetName val="Pl_&amp;_Dr_B27"/>
      <sheetName val="Pl_&amp;_Dr_G27"/>
      <sheetName val="Pl_&amp;_Dr_M27"/>
      <sheetName val="Pl_&amp;_Dr_127"/>
      <sheetName val="Pl_&amp;_Dr_227"/>
      <sheetName val="Pl_&amp;_Dr_327"/>
      <sheetName val="Pl_&amp;_Dr_427"/>
      <sheetName val="Pl_&amp;_Dr_527"/>
      <sheetName val="Pl_&amp;_Dr_627"/>
      <sheetName val="Pl_&amp;_Dr_727"/>
      <sheetName val="Pl_&amp;_Dr_827"/>
      <sheetName val="Pl_&amp;_Dr_R27"/>
      <sheetName val="FF_B27"/>
      <sheetName val="FF_G27"/>
      <sheetName val="FF_M27"/>
      <sheetName val="FF_127"/>
      <sheetName val="FF_2_27"/>
      <sheetName val="FF_327"/>
      <sheetName val="FF_427"/>
      <sheetName val="FF_527"/>
      <sheetName val="FF_6_27"/>
      <sheetName val="FF_727"/>
      <sheetName val="FF_827"/>
      <sheetName val="FF_R27"/>
      <sheetName val="bill_nb3-FF27"/>
      <sheetName val="HVAC_B27"/>
      <sheetName val="HVAC_G27"/>
      <sheetName val="HVAC_M27"/>
      <sheetName val="HVAC_127"/>
      <sheetName val="HVAC_227"/>
      <sheetName val="HVAC_327"/>
      <sheetName val="HVAC_427"/>
      <sheetName val="HVAC_527"/>
      <sheetName val="HVAC_627"/>
      <sheetName val="HVAC_727"/>
      <sheetName val="HVAC_827"/>
      <sheetName val="HVAC_R27"/>
      <sheetName val="bill_nb4-HVAC27"/>
      <sheetName val="SC_B27"/>
      <sheetName val="SC_G27"/>
      <sheetName val="SC_M27"/>
      <sheetName val="SC_127"/>
      <sheetName val="SC_227"/>
      <sheetName val="SC_327"/>
      <sheetName val="SC_427"/>
      <sheetName val="SC_527"/>
      <sheetName val="SC_627"/>
      <sheetName val="SC_727"/>
      <sheetName val="SC_827"/>
      <sheetName val="SC_R27"/>
      <sheetName val="AV_B27"/>
      <sheetName val="AV_G27"/>
      <sheetName val="AV_M27"/>
      <sheetName val="AV_127"/>
      <sheetName val="AV_227"/>
      <sheetName val="AV_327"/>
      <sheetName val="AV_427"/>
      <sheetName val="AV_527"/>
      <sheetName val="AV_627"/>
      <sheetName val="AV_727"/>
      <sheetName val="AV_827"/>
      <sheetName val="EL_B27"/>
      <sheetName val="EL_M27"/>
      <sheetName val="EL_127"/>
      <sheetName val="EL_227"/>
      <sheetName val="EL_327"/>
      <sheetName val="EL_427"/>
      <sheetName val="EL_527"/>
      <sheetName val="EL_627"/>
      <sheetName val="EL_727"/>
      <sheetName val="EL_827"/>
      <sheetName val="EL_R27"/>
      <sheetName val="EL_TR27"/>
      <sheetName val="8-_EL27"/>
      <sheetName val="FA_B27"/>
      <sheetName val="FA_G27"/>
      <sheetName val="FA_M27"/>
      <sheetName val="FA_127"/>
      <sheetName val="FA_227"/>
      <sheetName val="FA_327"/>
      <sheetName val="FA_427"/>
      <sheetName val="FA_527"/>
      <sheetName val="FA_627"/>
      <sheetName val="FA_727"/>
      <sheetName val="FA_827"/>
      <sheetName val="FA_R27"/>
      <sheetName val="9-_FA27"/>
      <sheetName val="B09_128"/>
      <sheetName val="2_2)Revised_Cash_Flow27"/>
      <sheetName val="입찰내역_발주처_양식27"/>
      <sheetName val="Division_256"/>
      <sheetName val="Division_427"/>
      <sheetName val="Division_527"/>
      <sheetName val="Division_627"/>
      <sheetName val="Division_727"/>
      <sheetName val="Division_827"/>
      <sheetName val="Division_927"/>
      <sheetName val="Division_1027"/>
      <sheetName val="Division_1227"/>
      <sheetName val="Division_1427"/>
      <sheetName val="Division_2130"/>
      <sheetName val="Division_2228"/>
      <sheetName val="Division_2327"/>
      <sheetName val="Division_2627"/>
      <sheetName val="Division_2727"/>
      <sheetName val="Division_2827"/>
      <sheetName val="Division_3127"/>
      <sheetName val="Division_3227"/>
      <sheetName val="Division_3327"/>
      <sheetName val="LIST_DO_NOT_REMOVE26"/>
      <sheetName val="PRECAST_lightconc-II29"/>
      <sheetName val="final_abstract29"/>
      <sheetName val="Mall_waterproofing24"/>
      <sheetName val="MSCP_waterproofing24"/>
      <sheetName val="Employee_List25"/>
      <sheetName val="Chiet_t27"/>
      <sheetName val="Staffing_and_Rates_IA27"/>
      <sheetName val="/VWVU))tÏØ0__100"/>
      <sheetName val="B6_2_26"/>
      <sheetName val="Summary_of_Work25"/>
      <sheetName val="RAB_AR&amp;STR24"/>
      <sheetName val="Data_Validation10"/>
      <sheetName val="Staff_Acco_25"/>
      <sheetName val="TBAL9697_-group_wise__sdpl25"/>
      <sheetName val="Div26_-_Elect10"/>
      <sheetName val="CHUNG_CU_CARRILON10"/>
      <sheetName val="Update_list10"/>
      <sheetName val="Sinh_Nam_systems10"/>
      <sheetName val="DIE_profile10"/>
      <sheetName val="Import_tax10"/>
      <sheetName val="[SHOPLIST_xls]70,/0s«iÆøí¬i30"/>
      <sheetName val="TONG_HOP_VL-NC10"/>
      <sheetName val="TONGKE3p_10"/>
      <sheetName val="TH_VL,_NC,_DDHT_Thanhphuoc10"/>
      <sheetName val="DON_GIA10"/>
      <sheetName val="CHITIET_VL-NC10"/>
      <sheetName val="TH_kinh_phi10"/>
      <sheetName val="KLDT_DIEN10"/>
      <sheetName val="Dinh_muc_CP_KTCB_khac10"/>
      <sheetName val="[SHOPLIST_xls][SHOPLIST_xls]922"/>
      <sheetName val="quotation_10"/>
      <sheetName val="Bill_5_-_Carpark10"/>
      <sheetName val="BOQ_-_summary__310"/>
      <sheetName val="NKSC_thue10"/>
      <sheetName val="05__Data_Cash_Flow10"/>
      <sheetName val="MTO_REV_2(ARMOR)10"/>
      <sheetName val="Item-_Compact25"/>
      <sheetName val="E_&amp;_R25"/>
      <sheetName val="Rate_summary24"/>
      <sheetName val="Рабочий_лист24"/>
      <sheetName val="[SHOPLIST_xls]7019"/>
      <sheetName val="[SHOPLIST_xls][SHOPLIST_xls]923"/>
      <sheetName val="Back_up24"/>
      <sheetName val="Annex_1_Sect_3a25"/>
      <sheetName val="Annex_1_Sect_3a_125"/>
      <sheetName val="Annex_1_Sect_3b25"/>
      <sheetName val="Annex_1_Sect_3c25"/>
      <sheetName val="HOURLY_RATES25"/>
      <sheetName val="Risk_Breakdown_Structure23"/>
      <sheetName val="Common_Variables24"/>
      <sheetName val="INDIGINEOUS_ITEMS_24"/>
      <sheetName val="SITE_WORK24"/>
      <sheetName val="PT_141-_Site_A_Landscape24"/>
      <sheetName val="train_cash24"/>
      <sheetName val="accom_cash24"/>
      <sheetName val="d-safe_DELUXE24"/>
      <sheetName val="GPL_Revenu_Update24"/>
      <sheetName val="DO_NOT_TOUCH24"/>
      <sheetName val="Work_Type24"/>
      <sheetName val="Duct_Accesories24"/>
      <sheetName val="AREA_OF_APPLICATION23"/>
      <sheetName val="????_???_??24"/>
      <sheetName val="Labour_&amp;_Plant24"/>
      <sheetName val="Ave_wtd_rates24"/>
      <sheetName val="Debits_as_on_12_04_0824"/>
      <sheetName val="STAFFSCHED_24"/>
      <sheetName val="TRIAL_BALANCE24"/>
      <sheetName val="PROJECT_BRIEF(EX_NEW)24"/>
      <sheetName val="Geneí¬_i23"/>
      <sheetName val="Cashflow_projection19"/>
      <sheetName val="steel_total23"/>
      <sheetName val="ELE_BOQ23"/>
      <sheetName val="Resumo_Empreitadas20"/>
      <sheetName val="Floor_Box_21"/>
      <sheetName val="PPA_Summary20"/>
      <sheetName val="Mix_Design20"/>
      <sheetName val="Equipment_Rates19"/>
      <sheetName val="[SHOPLIST_xls][SHOPLIST_xls][19"/>
      <sheetName val="E_H_-_H__W_P_19"/>
      <sheetName val="E__H__Treatment_for_pile_cap19"/>
      <sheetName val="Z-_GENERAL_PRICE_SUMMARY20"/>
      <sheetName val="[SHOPLIST_xls]/VW19"/>
      <sheetName val="%_prog_figs_-u5_and_total20"/>
      <sheetName val="[SHOPLIST_xls][SHOPLIST_xls]924"/>
      <sheetName val="Area_Breakdown_PER_LEVEL_LINK19"/>
      <sheetName val="CF_Input19"/>
      <sheetName val="DATA_INPUT19"/>
      <sheetName val="Vordruck-Nr__7_1_3_D19"/>
      <sheetName val="M&amp;A_D19"/>
      <sheetName val="M&amp;A_E19"/>
      <sheetName val="M&amp;A_G19"/>
      <sheetName val="[SHOPLIST_xls]70,19"/>
      <sheetName val="Base_BM-rebar19"/>
      <sheetName val="Data_Sheet19"/>
      <sheetName val="Materials_19"/>
      <sheetName val="Form_619"/>
      <sheetName val="Risk_Register19"/>
      <sheetName val="Revised_Front_Page19"/>
      <sheetName val="Diff_Run01&amp;Run0219"/>
      <sheetName val="CCS_Summary19"/>
      <sheetName val="1_Carillion_Staff19"/>
      <sheetName val="_2_Staff_&amp;_Gen_labour19"/>
      <sheetName val="3_Offices19"/>
      <sheetName val="4_TempServ19"/>
      <sheetName val="__5_Temp_Wks19"/>
      <sheetName val="_6_Addn_Plant19"/>
      <sheetName val="_7__Transport19"/>
      <sheetName val="_8_Testing19"/>
      <sheetName val="9__Miscellaneous19"/>
      <sheetName val="10__Design19"/>
      <sheetName val="_11_Insurances19"/>
      <sheetName val="_12_Client_Req_19"/>
      <sheetName val="Risk_List19"/>
      <sheetName val="Track_of_Changes19"/>
      <sheetName val="Bill_8_Doors_&amp;_Windows19"/>
      <sheetName val="Bill_9_Finishes_19"/>
      <sheetName val="Bill_10_Specialities19"/>
      <sheetName val="Contract_Division17"/>
      <sheetName val="SubContract_Type17"/>
      <sheetName val="Service_Type17"/>
      <sheetName val="PRICE_INFO16"/>
      <sheetName val="RC_SUMMARY16"/>
      <sheetName val="LABOUR_PRODUCTIVITY-TAV16"/>
      <sheetName val="MATERIAL_PRICES16"/>
      <sheetName val="P-100_MRF_DB_R116"/>
      <sheetName val="1_2_Staff_Schedule20"/>
      <sheetName val="Attach_4-1816"/>
      <sheetName val="tender_allowances19"/>
      <sheetName val="_Summary_BKG_03419"/>
      <sheetName val="BILL_3R19"/>
      <sheetName val="BLOCK-A_(MEA_SHEET)19"/>
      <sheetName val="Cost_Heading16"/>
      <sheetName val="Labour_Costs19"/>
      <sheetName val="Ewaan_Show_Kitchen_(2)16"/>
      <sheetName val="Cash_Flow_Working16"/>
      <sheetName val="MN_T_B_16"/>
      <sheetName val="D_&amp;_W_sizes16"/>
      <sheetName val="SOPMA_DD16"/>
      <sheetName val="Qtys_ZamZam_(Del__before)16"/>
      <sheetName val="Qtys_Relocation_(Del_before)16"/>
      <sheetName val="_Qtys_Sub_&amp;_Tents_(Del__befor16"/>
      <sheetName val="Qtys__Signages_(Del__before)16"/>
      <sheetName val="Qtys_Temporary_Passages_(Del)16"/>
      <sheetName val="_Qtys_Ser__Rooms_(Del_before)16"/>
      <sheetName val="Div_07_Thermal_&amp;_Moisture10"/>
      <sheetName val="Sheet_Index9"/>
      <sheetName val="Site_Dev_BOQ19"/>
      <sheetName val="Trade_Summary9"/>
      <sheetName val="Data_I_(2)16"/>
      <sheetName val="rEFERENCES_16"/>
      <sheetName val="[SHOPLIST_xls]70,/0s«_iÆø_í¬_28"/>
      <sheetName val="[SHOPLIST_xls]70?,/0?s«i?Æøí¬28"/>
      <sheetName val="BOQ_(2)10"/>
      <sheetName val="LABOUR_RATE10"/>
      <sheetName val="Material_Rate10"/>
      <sheetName val="Labor_abs-PW10"/>
      <sheetName val="Labor_abs-NMR10"/>
      <sheetName val="Combined_Results_10"/>
      <sheetName val="precast_RC_element10"/>
      <sheetName val="pile_Fabrication10"/>
      <sheetName val="New_Bld10"/>
      <sheetName val="Finansal_tamamlanma_Eğrisi10"/>
      <sheetName val="Status_Summary10"/>
      <sheetName val="Dash_board19"/>
      <sheetName val="2F_회의실견적(5_14_일대)12"/>
      <sheetName val="_HIT-&gt;HMC_견적(3900)12"/>
      <sheetName val="Appendix_B12"/>
      <sheetName val="Labour_Rate_16"/>
      <sheetName val="kppl_pl10"/>
      <sheetName val="Basic_Rates10"/>
      <sheetName val="2_Plex10"/>
      <sheetName val="Sheet1_(2)10"/>
      <sheetName val="4_Plex10"/>
      <sheetName val="6_Plex_10"/>
      <sheetName val="Detailed_Summary10"/>
      <sheetName val="Sheet1_(3)10"/>
      <sheetName val="Sheet1_(4)10"/>
      <sheetName val="May_0511"/>
      <sheetName val="April_0511"/>
      <sheetName val="Aug_0511"/>
      <sheetName val="July_0511"/>
      <sheetName val="June_0511"/>
      <sheetName val="Nov_0511"/>
      <sheetName val="Oct_0511"/>
      <sheetName val="Sep_0511"/>
      <sheetName val="Dropdown_List10"/>
      <sheetName val="1_-_Main_Building10"/>
      <sheetName val="1_-_Summary10"/>
      <sheetName val="2_-_Landscaping_Works10"/>
      <sheetName val="2_-_Summary10"/>
      <sheetName val="4_-_Bldg_Infra10"/>
      <sheetName val="4_-_Summary10"/>
      <sheetName val="Asset_Allocation_(CR)10"/>
      <sheetName val="Project_Benchmarking10"/>
      <sheetName val="Dashboard_(1)10"/>
      <sheetName val="VO_Agreed_to_Unifier_Sum10"/>
      <sheetName val="VO_Not_yet_Agreed_to_Unifier10"/>
      <sheetName val="VO_Anticipated_to_Unifier10"/>
      <sheetName val="EW_to_Unifier10"/>
      <sheetName val="Prov_Sums10"/>
      <sheetName val="Other_Amounts10"/>
      <sheetName val="Summary_9"/>
      <sheetName val="B04-A_-_DIA_SUDEER9"/>
      <sheetName val="04D_-_Tanmyat9"/>
      <sheetName val="13-_B04-B_&amp;_C9"/>
      <sheetName val="_SITE_09_B04-B&amp;C-AFAQ9"/>
      <sheetName val="CONSTRUCTION_COMPONENT9"/>
      <sheetName val="HB_CEC_schd_4_210"/>
      <sheetName val="HB_CEC_schd_4_310"/>
      <sheetName val="HB_CEC_schd_5_210"/>
      <sheetName val="HB_CEC_schd_6_210"/>
      <sheetName val="HB_CEC_schd_7_210"/>
      <sheetName val="HB_CEC_schd_9_210"/>
      <sheetName val="Doha_Farm10"/>
      <sheetName val="B-3_2_EB9"/>
      <sheetName val="Balance_Sheet9"/>
      <sheetName val="Other_Cost_Norms8"/>
      <sheetName val="[SHOPLIST_xls]/VWVU))tÏØ0_224"/>
      <sheetName val="[SHOPLIST_xls]/VWVU))tÏØ0_225"/>
      <sheetName val="AOP_Summary-211"/>
      <sheetName val="Estimate_for_approval9"/>
      <sheetName val="New_Rates9"/>
      <sheetName val="Labour_Rates9"/>
      <sheetName val="Status_9"/>
      <sheetName val="CLIENT_BUDGET9"/>
      <sheetName val="Reco-June_20199"/>
      <sheetName val="REMINING_PROGRESS9"/>
      <sheetName val="OS&amp;E__IT9"/>
      <sheetName val="PAID_AMOUNT9"/>
      <sheetName val="IPA_219"/>
      <sheetName val="Order_by_owner9"/>
      <sheetName val="PERLIM__Sammary9"/>
      <sheetName val="RECOVER_OF_DOUBLE_PAYMENT9"/>
      <sheetName val="rathath_al_matar9"/>
      <sheetName val="INTERNAL_LINE_9"/>
      <sheetName val="MINOVA_AL_DEYAR9"/>
      <sheetName val="BLUE_RHINE9"/>
      <sheetName val="NATIONAL_PAINT9"/>
      <sheetName val="FIRE_RATED9"/>
      <sheetName val="CIF_COST_ITEM8"/>
      <sheetName val="Rates_for_public_areas8"/>
      <sheetName val="[SHOPLIST_xls]/VWVU))tÏØ0_226"/>
      <sheetName val="[SHOPLIST_xls]/VWVU))tÏØ0_227"/>
      <sheetName val="MAIN_SUMMARY8"/>
      <sheetName val="[SHOPLIST_xls][SHOPLIST_xls]/V8"/>
      <sheetName val="Sec__A-PQ10"/>
      <sheetName val="Preamble_B10"/>
      <sheetName val="Sec__C-Dayworks10"/>
      <sheetName val="d5_10"/>
      <sheetName val="Tender_Docs9"/>
      <sheetName val="Miral_Emails9"/>
      <sheetName val="LOAs_(061619)9"/>
      <sheetName val="Contract_Conditions_(Tender)9"/>
      <sheetName val="Contract_Qualifications9"/>
      <sheetName val="YVPI_&amp;_GII9"/>
      <sheetName val="LOA_(live_sheet)9"/>
      <sheetName val="LOA_Log_(082419)9"/>
      <sheetName val="Key_Docs_Ref_9"/>
      <sheetName val="To_Mr__Boota_(072519)9"/>
      <sheetName val="Core_Data8"/>
      <sheetName val="Abs_PMRL8"/>
      <sheetName val="B2-DV_No_028"/>
      <sheetName val="TB_ALJADA8"/>
      <sheetName val="Plot_Area8"/>
      <sheetName val="Closing_entries8"/>
      <sheetName val="Executive_Summary8"/>
      <sheetName val="Sales_Tracking_Report_(STR)8"/>
      <sheetName val="Blocking_Tracking_Report_(BTR)8"/>
      <sheetName val="Bill_No_18"/>
      <sheetName val="[SHOPLIST_xls]70,/0s«iÆøí¬9"/>
      <sheetName val="[SHOPLIST_xls][SH9"/>
      <sheetName val="[SHOPLIST_xls]70_9"/>
      <sheetName val="DIV_01_General_Requirements8"/>
      <sheetName val="Bill_(1)_Main_Building8"/>
      <sheetName val="Bill_(2)_General_Site_&amp;_Parkin8"/>
      <sheetName val="wd_points8"/>
      <sheetName val="Bill_(3)_Guest_House8"/>
      <sheetName val="Bill_(4)_Family_Buildings8"/>
      <sheetName val="Bill_(5)_Villa_Buildings8"/>
      <sheetName val="Bill_(6)_Entrance_Building8"/>
      <sheetName val="Bill_(7)_Masjid8"/>
      <sheetName val="Bill_(8)_Auditorium8"/>
      <sheetName val="Bill_(9)_Site_Prep__&amp;_Roadway8"/>
      <sheetName val="Summary_Cost8"/>
      <sheetName val="lighting_points8"/>
      <sheetName val="ESTIMATE_(2)8"/>
      <sheetName val="COM_Summary8"/>
      <sheetName val="Comp_equip8"/>
      <sheetName val="Recon_Template8"/>
      <sheetName val="Quotation_FM_administration8"/>
      <sheetName val="Quotation_Visitor_and_Sec8"/>
      <sheetName val="Service_Charge8"/>
      <sheetName val="CABLES_8"/>
      <sheetName val="Quotation_Offices_108,9,10,11)8"/>
      <sheetName val="Quotation_modification8"/>
      <sheetName val="SITE_WORKS8"/>
      <sheetName val="WOOD_WORK8"/>
      <sheetName val="THERMAL_&amp;_MOISTURE_8"/>
      <sheetName val="DOORS_&amp;_WINDOWS8"/>
      <sheetName val="Additional_Items8"/>
      <sheetName val="P15_Cost_Implications8"/>
      <sheetName val="P15_uPVC_ducts-Rate_Summary8"/>
      <sheetName val="P13_uPVC_ducts8"/>
      <sheetName val="P13_Mass_Concrete8"/>
      <sheetName val="P13_Imported_Fill8"/>
      <sheetName val="P14_uPVC_ducts8"/>
      <sheetName val="P14_Mass_Concrete8"/>
      <sheetName val="P14_Imported_Fill8"/>
      <sheetName val="P14_Sand_bed_to_cable8"/>
      <sheetName val="P15_uPVC_ducts8"/>
      <sheetName val="P1926-H2B_Pkg_2A&amp;2B8"/>
      <sheetName val="P1940-H2B_Pkg_1_Guestrooms8"/>
      <sheetName val="Master_data8"/>
      <sheetName val="[SHOPLIST_xls]/VWVU))tÏØ0_228"/>
      <sheetName val="[SHOPLIST_xls]/VWVU))tÏØ0_229"/>
      <sheetName val="L_(4)8"/>
      <sheetName val="BOQ_1_928"/>
      <sheetName val="Basic_Rate9"/>
      <sheetName val="MASTER_RATE_ANALYSIS9"/>
      <sheetName val="Ref_Arch8"/>
      <sheetName val="Portfolio_List8"/>
      <sheetName val="[SHOPLIST_xls]/VWVU))tÏØ0_230"/>
      <sheetName val="Staff_OLD_8"/>
      <sheetName val="개시대사_(2)8"/>
      <sheetName val="Appendix-A_-GRAND_SUMMARY8"/>
      <sheetName val="D9_(New_Rate)8"/>
      <sheetName val="WATER_DUCT_-_IC_218"/>
      <sheetName val="Initial_Data8"/>
      <sheetName val="Package_Status8"/>
      <sheetName val="Asset_Desc8"/>
      <sheetName val="Cumulative_Rail_8"/>
      <sheetName val="Data_8"/>
      <sheetName val="6_2_Floor_Finishes8"/>
      <sheetName val="BUAs_and_Sales_Forecast8"/>
      <sheetName val="Lagoons_Breakdown_Prices8"/>
      <sheetName val="Cover_HW_Z2_8"/>
      <sheetName val="TOTAL_WORK8"/>
      <sheetName val="part_38"/>
      <sheetName val="pile_Length_for_Easter_fence8"/>
      <sheetName val="Div_10-Specialities_8"/>
      <sheetName val="MALE_&amp;_FEMALE_8"/>
      <sheetName val="Div_Summary8"/>
      <sheetName val="_Estimate__8"/>
      <sheetName val="Equip_8"/>
      <sheetName val="[SHOPLIST_xls]70,/0s«i_x8"/>
      <sheetName val="Contractor_Application7"/>
      <sheetName val="08_MEP_Summary7"/>
      <sheetName val="Addnl_works7"/>
      <sheetName val="B3__Material_on_Site-Detail7"/>
      <sheetName val="[SHOPLIST_xls]70_x005f_x0000_,/0_x006"/>
      <sheetName val="[SHOPLIST_xls]/VWVU))tÏØ0_231"/>
      <sheetName val="[SHOPLIST_xls]/VWVU))tÏØ0_232"/>
      <sheetName val="[SHOPLIST_xls]/VWVU))tÏØ0_233"/>
      <sheetName val="[SHOPLIST_xls]/VWVU))tÏØ0_234"/>
      <sheetName val="[SHOPLIST_xls]/VWVU))tÏØ0_235"/>
      <sheetName val="[SHOPLIST_xls]/VWVU))tÏØ0_236"/>
      <sheetName val="[SHOPLIST_xls]/VWVU))tÏØ0_237"/>
      <sheetName val="[SHOPLIST_xls]/VWVU))tÏØ0_238"/>
      <sheetName val="Drop_down6"/>
      <sheetName val="[SHOPLIST_xls][SHOPLIST_xls]925"/>
      <sheetName val="[SHOPLIST_xls][SHOPLIST_xls]926"/>
      <sheetName val="[SHOPLIST_xls][SHOPLIST_xls]927"/>
      <sheetName val="[SHOPLIST_xls][SHOPLIST_xls]928"/>
      <sheetName val="[SHOPLIST_xls][SHOPLIST_xls]929"/>
      <sheetName val="[SHOPLIST_xls][SHOPLIST_xls]930"/>
      <sheetName val="[SHOPLIST_xls][SHOPLIST_xls]931"/>
      <sheetName val="[SHOPLIST_xls][SHOPLIST_xls]932"/>
      <sheetName val="[SHOPLIST_xls][SHOPLIST_xls]933"/>
      <sheetName val="[SHOPLIST_xls][SHOPLIST_xls]934"/>
      <sheetName val="[SHOPLIST_xls][SHOPLIST_xls]935"/>
      <sheetName val="[SHOPLIST_xls][SHOPLIST_xls]936"/>
      <sheetName val="[SHOPLIST_xls][SHOPLIST_xls]937"/>
      <sheetName val="[SHOPLIST_xls][SHOPLIST_xls]938"/>
      <sheetName val="[SHOPLIST_xls][SHOPLIST_xls]939"/>
      <sheetName val="[SHOPLIST_xls][SHOPLIST_xls]940"/>
      <sheetName val="[SHOPLIST_xls][SHOPLIST_xls]941"/>
      <sheetName val="[SHOPLIST_xls][SHOPLIST_xls]942"/>
      <sheetName val="[SHOPLIST_xls][SHOPLIST_xls]943"/>
      <sheetName val="[SHOPLIST_xls][SHOPLIST_xls]944"/>
      <sheetName val="[SHOPLIST_xls][SHOPLIST_xls]945"/>
      <sheetName val="[SHOPLIST_xls][SHOPLIST_xls]946"/>
      <sheetName val="[SHOPLIST_xls][SHOPLIST_xls]947"/>
      <sheetName val="[SHOPLIST_xls][SHOPLIST_xls]948"/>
      <sheetName val="[SHOPLIST_xls][SHOPLIST_xls]949"/>
      <sheetName val="[SHOPLIST_xls][SHOPLIST_xls]950"/>
      <sheetName val="[SHOPLIST_xls][SHOPLIST_xls]951"/>
      <sheetName val="[SHOPLIST_xls][SHOPLIST_xls]952"/>
      <sheetName val="[SHOPLIST_xls][SHOPLIST_xls]953"/>
      <sheetName val="[SHOPLIST_xls][SHOPLIST_xls]954"/>
      <sheetName val="[SHOPLIST_xls][SHOPLIST_xls]955"/>
      <sheetName val="[SHOPLIST_xls][SHOPLIST_xls]956"/>
      <sheetName val="[SHOPLIST_xls][SHOPLIST_xls]957"/>
      <sheetName val="[SHOPLIST_xls][SHOPLIST_xls]958"/>
      <sheetName val="[SHOPLIST_xls][SHOPLIST_xls]959"/>
      <sheetName val="[SHOPLIST_xls][SHOPLIST_xls]960"/>
      <sheetName val="[SHOPLIST_xls][SHOPLIST_xls]961"/>
      <sheetName val="[SHOPLIST_xls][SHOPLIST_xls]962"/>
      <sheetName val="[SHOPLIST_xls][SHOPLIST_xls]963"/>
      <sheetName val="[SHOPLIST_xls][SHOPLIST_xls]964"/>
      <sheetName val="[SHOPLIST_xls][SHOPLIST_xls]965"/>
      <sheetName val="[SHOPLIST_xls][SHOPLIST_xls]966"/>
      <sheetName val="[SHOPLIST_xls][SHOPLIST_xls]967"/>
      <sheetName val="[SHOPLIST_xls][SHOPLIST_xls]968"/>
      <sheetName val="[SHOPLIST_xls][SHOPLIST_xls]969"/>
      <sheetName val="[SHOPLIST_xls][SHOPLIST_xls]970"/>
      <sheetName val="[SHOPLIST_xls][SHOPLIST_xls]971"/>
      <sheetName val="[SHOPLIST_xls][SHOPLIST_xls]972"/>
      <sheetName val="[SHOPLIST_xls][SHOPLIST_xls]973"/>
      <sheetName val="[SHOPLIST_xls][SHOPLIST_xls]974"/>
      <sheetName val="[SHOPLIST_xls][SHOPLIST_xls]975"/>
      <sheetName val="[SHOPLIST_xls][SHOPLIST_xls]976"/>
      <sheetName val="[SHOPLIST_xls][SHOPLIST_xls]977"/>
      <sheetName val="[SHOPLIST_xls][SHOPLIST_xls]978"/>
      <sheetName val="[SHOPLIST_xls][SHOPLIST_xls]979"/>
      <sheetName val="[SHOPLIST_xls][SHOPLIST_xls]980"/>
      <sheetName val="[SHOPLIST_xls][SHOPLIST_xls]981"/>
      <sheetName val="[SHOPLIST_xls][SHOPLIST_xls]982"/>
      <sheetName val="[SHOPLIST_xls][SHOPLIST_xls]983"/>
      <sheetName val="[SHOPLIST_xls][SHOPLIST_xls]984"/>
      <sheetName val="[SHOPLIST_xls][SHOPLIST_xls]985"/>
      <sheetName val="[SHOPLIST_xls][SHOPLIST_xls]986"/>
      <sheetName val="[SHOPLIST_xls][SHOPLIST_xls]987"/>
      <sheetName val="[SHOPLIST_xls][SHOPLIST_xls]988"/>
      <sheetName val="[SHOPLIST_xls][SHOPLIST_xls]989"/>
      <sheetName val="[SHOPLIST_xls][SHOPLIST_xls]990"/>
      <sheetName val="[SHOPLIST_xls][SHOPLIST_xls]991"/>
      <sheetName val="[SHOPLIST_xls][SHOPLIST_xls]992"/>
      <sheetName val="[SHOPLIST_xls][SHOPLIST_xls]993"/>
      <sheetName val="[SHOPLIST_xls][SHOPLIST_xls]994"/>
      <sheetName val="[SHOPLIST_xls][SHOPLIST_xls]995"/>
      <sheetName val="[SHOPLIST_xls][SHOPLIST_xls]996"/>
      <sheetName val="[SHOPLIST_xls][SHOPLIST_xls]997"/>
      <sheetName val="[SHOPLIST_xls][SHOPLIST_xls]998"/>
      <sheetName val="[SHOPLIST_xls][SHOPLIST_xls]999"/>
      <sheetName val="[SHOPLIST_xls][SHOPLIST_xls1000"/>
      <sheetName val="[SHOPLIST_xls][SHOPLIST_xls1001"/>
      <sheetName val="[SHOPLIST_xls][SHOPLIST_xls1002"/>
      <sheetName val="[SHOPLIST_xls][SHOPLIST_xls1003"/>
      <sheetName val="[SHOPLIST_xls][SHOPLIST_xls1004"/>
      <sheetName val="[SHOPLIST_xls][SHOPLIST_xls1005"/>
      <sheetName val="[SHOPLIST_xls][SHOPLIST_xls1006"/>
      <sheetName val="[SHOPLIST_xls][SHOPLIST_xls1007"/>
      <sheetName val="[SHOPLIST_xls][SHOPLIST_xls1008"/>
      <sheetName val="[SHOPLIST_xls][SHOPLIST_xls1009"/>
      <sheetName val="[SHOPLIST_xls][SHOPLIST_xls1010"/>
      <sheetName val="[SHOPLIST_xls][SHOPLIST_xls1011"/>
      <sheetName val="[SHOPLIST_xls][SHOPLIST_xls1012"/>
      <sheetName val="[SHOPLIST_xls][SHOPLIST_xls1013"/>
      <sheetName val="[SHOPLIST_xls][SHOPLIST_xls1014"/>
      <sheetName val="[SHOPLIST_xls][SHOPLIST_xls1015"/>
      <sheetName val="[SHOPLIST_xls][SHOPLIST_xls1016"/>
      <sheetName val="[SHOPLIST_xls][SHOPLIST_xls1017"/>
      <sheetName val="[SHOPLIST_xls][SHOPLIST_xls1018"/>
      <sheetName val="[SHOPLIST_xls][SHOPLIST_xls1019"/>
      <sheetName val="[SHOPLIST_xls][SHOPLIST_xls1020"/>
      <sheetName val="[SHOPLIST_xls][SHOPLIST_xls1021"/>
      <sheetName val="[SHOPLIST_xls][SHOPLIST_xls1022"/>
      <sheetName val="[SHOPLIST_xls][SHOPLIST_xls1023"/>
      <sheetName val="[SHOPLIST_xls][SHOPLIST_xls1024"/>
      <sheetName val="[SHOPLIST_xls][SHOPLIST_xls1025"/>
      <sheetName val="[SHOPLIST_xls][SHOPLIST_xls1026"/>
      <sheetName val="[SHOPLIST_xls][SHOPLIST_xls1027"/>
      <sheetName val="[SHOPLIST_xls][SHOPLIST_xls1028"/>
      <sheetName val="[SHOPLIST_xls][SHOPLIST_xls1029"/>
      <sheetName val="[SHOPLIST_xls][SHOPLIST_xls1030"/>
      <sheetName val="[SHOPLIST_xls][SHOPLIST_xls1031"/>
      <sheetName val="[SHOPLIST_xls][SHOPLIST_xls1032"/>
      <sheetName val="[SHOPLIST_xls][SHOPLIST_xls1033"/>
      <sheetName val="[SHOPLIST_xls][SHOPLIST_xls1034"/>
      <sheetName val="[SHOPLIST_xls][SHOPLIST_xls1035"/>
      <sheetName val="[SHOPLIST_xls][SHOPLIST_xls1036"/>
      <sheetName val="[SHOPLIST_xls][SHOPLIST_xls1037"/>
      <sheetName val="[SHOPLIST_xls][SHOPLIST_xls1038"/>
      <sheetName val="[SHOPLIST_xls][SHOPLIST_xls1039"/>
      <sheetName val="[SHOPLIST_xls][SHOPLIST_xls1040"/>
      <sheetName val="[SHOPLIST_xls][SHOPLIST_xls1041"/>
      <sheetName val="[SHOPLIST_xls][SHOPLIST_xls1042"/>
      <sheetName val="[SHOPLIST_xls][SHOPLIST_xls1043"/>
      <sheetName val="[SHOPLIST_xls][SHOPLIST_xls1044"/>
      <sheetName val="[SHOPLIST_xls][SHOPLIST_xls1045"/>
      <sheetName val="[SHOPLIST_xls][SHOPLIST_xls1046"/>
      <sheetName val="[SHOPLIST_xls][SHOPLIST_xls1047"/>
      <sheetName val="[SHOPLIST_xls][SHOPLIST_xls1048"/>
      <sheetName val="[SHOPLIST_xls][SHOPLIST_xls1049"/>
      <sheetName val="[SHOPLIST_xls][SHOPLIST_xls1050"/>
      <sheetName val="[SHOPLIST_xls][SHOPLIST_xls1051"/>
      <sheetName val="[SHOPLIST_xls][SHOPLIST_xls1052"/>
      <sheetName val="[SHOPLIST_xls]70,/0s«iÆøí¬i115"/>
      <sheetName val="[SHOPLIST_xls]70,/0s«_iÆø_í¬7"/>
      <sheetName val="[SHOPLIST_xls]70,/0s«iÆøí¬i211"/>
      <sheetName val="[SHOPLIST_xls]70,/0s«iÆøí¬i37"/>
      <sheetName val="[SHOPLIST_xls][SHOPLIST_xls1053"/>
      <sheetName val="[SHOPLIST_xls]/VWVU))7"/>
      <sheetName val="P-Ins_&amp;_Bonds9"/>
      <sheetName val="S-Curve_Update6"/>
      <sheetName val="VESSELS_6"/>
      <sheetName val="FLOOR_AND_CEILING6"/>
      <sheetName val="area_comp_2011_01_18_(2)6"/>
      <sheetName val="drop_down_lists6"/>
      <sheetName val="PH_56"/>
      <sheetName val="[SHOPLIST_xls]/VW8"/>
      <sheetName val="Admin_TAKE_OFF6"/>
      <sheetName val="[SHOPLIST_xls][SHOPLIST_xls1054"/>
      <sheetName val="[SHOPLIST_xls][SHOPLIST_xls1055"/>
      <sheetName val="[SHOPLIST_xls][SHOPLIST_xls1056"/>
      <sheetName val="[SHOPLIST_xls][SHOPLIST_xls1057"/>
      <sheetName val="[SHOPLIST_xls][SHOPLIST_xls1058"/>
      <sheetName val="[SHOPLIST_xls][SHOPLIST_xls1059"/>
      <sheetName val="[SHOPLIST_xls][SHOPLIST_xls1060"/>
      <sheetName val="[SHOPLIST_xls][SHOPLIST_xls1061"/>
      <sheetName val="Spacing_of_Delineators5"/>
      <sheetName val="EATON_SUMMARY6"/>
      <sheetName val="Outline_Cost_-_Five_star_Hotel6"/>
      <sheetName val="Schedules_PL5"/>
      <sheetName val="Schedules_BS5"/>
      <sheetName val="[SHOPLIST_xls][SHOPLIST_xls1062"/>
      <sheetName val="[SHOPLIST_xls][SHOPLIST_xls1063"/>
      <sheetName val="[SHOPLIST_xls][SHOPLIST_xls1064"/>
      <sheetName val="[SHOPLIST_xls][SHOPLIST_xls1065"/>
      <sheetName val="[SHOPLIST_xls][SHOPLIST_xls1066"/>
      <sheetName val="[SHOPLIST_xls][SHOPLIST_xls1067"/>
      <sheetName val="[SHOPLIST_xls][SHOPLIST_xls1068"/>
      <sheetName val="[SHOPLIST_xls][SHOPLIST_xls1069"/>
      <sheetName val="[SHOPLIST_xls][SHOPLIST_xls1070"/>
      <sheetName val="[SHOPLIST_xls][SHOPLIST_xls1071"/>
      <sheetName val="[SHOPLIST_xls][SHOPLIST_xls1072"/>
      <sheetName val="[SHOPLIST_xls][SHOPLIST_xls1073"/>
      <sheetName val="[SHOPLIST_xls][SHOPLIST_xls1074"/>
      <sheetName val="[SHOPLIST_xls][SHOPLIST_xls1075"/>
      <sheetName val="[SHOPLIST_xls][SHOPLIST_xls1076"/>
      <sheetName val="[SHOPLIST_xls][SHOPLIST_xls1077"/>
      <sheetName val="[SHOPLIST_xls][SHOPLIST_xls1078"/>
      <sheetName val="[SHOPLIST_xls][SHOPLIST_xls1079"/>
      <sheetName val="[SHOPLIST_xls][SHOPLIST_xls1080"/>
      <sheetName val="[SHOPLIST_xls][SHOPLIST_xls1081"/>
      <sheetName val="[SHOPLIST_xls][SHOPLIST_xls1082"/>
      <sheetName val="[SHOPLIST_xls][SHOPLIST_xls1083"/>
      <sheetName val="[SHOPLIST_xls][SHOPLIST_xls1084"/>
      <sheetName val="[SHOPLIST_xls][SHOPLIST_xls1085"/>
      <sheetName val="[SHOPLIST_xls][SHOPLIST_xls1086"/>
      <sheetName val="[SHOPLIST_xls][SHOPLIST_xls1087"/>
      <sheetName val="[SHOPLIST_xls][SHOPLIST_xls1088"/>
      <sheetName val="[SHOPLIST_xls][SHOPLIST_xls1089"/>
      <sheetName val="[SHOPLIST_xls][SHOPLIST_xls1090"/>
      <sheetName val="[SHOPLIST_xls][SHOPLIST_xls1091"/>
      <sheetName val="[SHOPLIST_xls][SHOPLIST_xls1092"/>
      <sheetName val="[SHOPLIST_xls][SHOPLIST_xls1093"/>
      <sheetName val="[SHOPLIST_xls][SHOPLIST_xls1094"/>
      <sheetName val="[SHOPLIST_xls][SHOPLIST_xls1095"/>
      <sheetName val="[SHOPLIST_xls][SHOPLIST_xls1096"/>
      <sheetName val="[SHOPLIST_xls][SHOPLIST_xls1097"/>
      <sheetName val="[SHOPLIST_xls][SHOPLIST_xls1098"/>
      <sheetName val="[SHOPLIST_xls][SHOPLIST_xls1099"/>
      <sheetName val="Cost_Heaࡤing1"/>
      <sheetName val="[SHOPLIST_xls][SHOPLIST_xls1100"/>
      <sheetName val="[SHOPLIST_xls][SHOPLIST_xls1101"/>
      <sheetName val="[SHOPLIST_xls][SHOPLIST_xls1102"/>
      <sheetName val="[SHOPLIST_xls][SHOPLIST_xls1103"/>
      <sheetName val="[SHOPLIST_xls][SHOPLIST_xls1104"/>
      <sheetName val="[SHOPLIST_xls][SHOPLIST_xls1105"/>
      <sheetName val="[SHOPLIST_xls][SHOPLIST_xls1106"/>
      <sheetName val="[SHOPLIST_xls][SHOPLIST_xls1107"/>
      <sheetName val="[SHOPLIST_xls][SHOPLIST_xls1108"/>
      <sheetName val="[SHOPLIST_xls][SHOPLIST_xls1109"/>
      <sheetName val="[SHOPLIST_xls][SHOPLIST_xls1110"/>
      <sheetName val="[SHOPLIST_xls][SHOPLIST_xls1111"/>
      <sheetName val="[SHOPLIST_xls][SHOPLIST_xls1112"/>
      <sheetName val="[SHOPLIST_xls][SHOPLIST_xls1113"/>
      <sheetName val="[SHOPLIST_xls][SHOPLIST_xls1114"/>
      <sheetName val="[SHOPLIST_xls][SHOPLIST_xls1115"/>
      <sheetName val="[SHOPLIST_xls][SHOPLIST_xls1116"/>
      <sheetName val="[SHOPLIST_xls][SHOPLIST_xls1117"/>
      <sheetName val="[SHOPLIST_xls][SHOPLIST_xls1118"/>
      <sheetName val="[SHOPLIST_xls][SHOPLIST_xls1119"/>
      <sheetName val="[SHOPLIST_xls][SHOPLIST_xls1120"/>
      <sheetName val="[SHOPLIST_xls][SHOPLIST_xls1121"/>
      <sheetName val="[SHOPLIST_xls][SHOPLIST_xls1122"/>
      <sheetName val="[SHOPLIST_xls][SHOPLIST_xls1123"/>
      <sheetName val="[SHOPLIST_xls][SHOPLIST_xls1124"/>
      <sheetName val="[SHOPLIST_xls][SHOPLIST_xls1125"/>
      <sheetName val="[SHOPLIST_xls][SHOPLIST_xls1126"/>
      <sheetName val="[SHOPLIST_xls][SHOPLIST_xls1127"/>
      <sheetName val="[SHOPLIST_xls][SHOPLIST_xls1128"/>
      <sheetName val="[SHOPLIST_xls][SHOPLIST_xls1129"/>
      <sheetName val="[SHOPLIST_xls][SHOPLIST_xls1130"/>
      <sheetName val="[SHOPLIST_xls][SHOPLIST_xls1131"/>
      <sheetName val="[SHOPLIST_xls][SHOPLIST_xls1132"/>
      <sheetName val="[SHOPLIST_xls][SHOPLIST_xls1133"/>
      <sheetName val="[SHOPLIST_xls][SHOPLIST_xls1134"/>
      <sheetName val="[SHOPLIST_xls][SHOPLIST_xls1135"/>
      <sheetName val="[SHOPLIST_xls][SHOPLIST_xls1136"/>
      <sheetName val="[SHOPLIST_xls][SHOPLIST_xls1137"/>
      <sheetName val="[SHOPLIST_xls]_VW__VU________30"/>
      <sheetName val="[SHOPLIST_xls]70_x005f_x0000___0_x015"/>
      <sheetName val="[SHOPLIST_xls]70___0_s__i____45"/>
      <sheetName val="bill_no__31"/>
      <sheetName val="Cost_Rates1"/>
      <sheetName val="[SHOPLIST_xls]70___0_s__i____46"/>
      <sheetName val="[SHOPLIST_xls]_VW__VU________31"/>
      <sheetName val="[SHOPLIST_xls]70___0_s__i____47"/>
      <sheetName val="[SHOPLIST_xls]70_x005f_x0000___0_x016"/>
      <sheetName val="[SHOPLIST_xls]70___0_s__i____48"/>
      <sheetName val="[SHOPLIST_xls]_VW__VU________32"/>
      <sheetName val="[SHOPLIST_xls]70___0_s__i____49"/>
      <sheetName val="[SHOPLIST_xls]_VW__VU________33"/>
      <sheetName val="[SHOPLIST_xls]70___0_s__i____50"/>
      <sheetName val="[SHOPLIST_xls]70_x005f_x0000___0_x017"/>
      <sheetName val="[SHOPLIST_xls]70___0_s__i____51"/>
      <sheetName val="[SHOPLIST_xls]_VW__VU________34"/>
      <sheetName val="[SHOPLIST_xls]70_x005f_x005f_x005f_x0000_13"/>
      <sheetName val="[SHOPLIST_xls]70___0_s__i____52"/>
      <sheetName val="[SHOPLIST_xls]_VW__VU________35"/>
      <sheetName val="[SHOPLIST_xls]70___0_s__i____53"/>
      <sheetName val="[SHOPLIST_xls]70_x005f_x0000___0_x018"/>
      <sheetName val="[SHOPLIST_xls]70___0_s__i____54"/>
      <sheetName val="[SHOPLIST_xls]_VW__VU________36"/>
      <sheetName val="[SHOPLIST_xls]_SHOPLIST_xls1510"/>
      <sheetName val="[SHOPLIST_xls]_SHOPLIST_xls1511"/>
      <sheetName val="[SHOPLIST_xls]_SHOPLIST_xls1512"/>
      <sheetName val="[SHOPLIST_xls]_SHOPLIST_xls1513"/>
      <sheetName val="[SHOPLIST_xls]_SHOPLIST_xls1514"/>
      <sheetName val="[SHOPLIST_xls]_SHOPLIST_xls1515"/>
      <sheetName val="[SHOPLIST_xls]_SHOPLIST_xls1516"/>
      <sheetName val="[SHOPLIST_xls]_SHOPLIST_xls1517"/>
      <sheetName val="[SHOPLIST_xls]_SHOPLIST_xls1518"/>
      <sheetName val="[SHOPLIST_xls]_SHOPLIST_xls1519"/>
      <sheetName val="[SHOPLIST_xls]_SHOPLIST_xls1520"/>
      <sheetName val="[SHOPLIST_xls]_SHOPLIST_xls1521"/>
      <sheetName val="[SHOPLIST_xls]_SHOPLIST_xls1522"/>
      <sheetName val="[SHOPLIST_xls]_SHOPLIST_xls1523"/>
      <sheetName val="[SHOPLIST_xls]_SHOPLIST_xls1524"/>
      <sheetName val="[SHOPLIST_xls]_SHOPLIST_xls1525"/>
      <sheetName val="[SHOPLIST_xls]_SHOPLIST_xls1526"/>
      <sheetName val="[SHOPLIST_xls]_SHOPLIST_xls1527"/>
      <sheetName val="[SHOPLIST_xls]_SHOPLIST_xls1528"/>
      <sheetName val="[SHOPLIST_xls]_SHOPLIST_xls1529"/>
      <sheetName val="[SHOPLIST_xls]_SHOPLIST_xls1530"/>
      <sheetName val="[SHOPLIST_xls]_SHOPLIST_xls1531"/>
      <sheetName val="[SHOPLIST_xls]_SHOPLIST_xls1532"/>
      <sheetName val="[SHOPLIST_xls]_SHOPLIST_xls1533"/>
      <sheetName val="[SHOPLIST_xls]_SHOPLIST_xls1534"/>
      <sheetName val="[SHOPLIST_xls]_SHOPLIST_xls1535"/>
      <sheetName val="[SHOPLIST_xls]_SHOPLIST_xls1536"/>
      <sheetName val="[SHOPLIST_xls]_SHOPLIST_xls1537"/>
      <sheetName val="[SHOPLIST_xls]_SHOPLIST_xls1538"/>
      <sheetName val="[SHOPLIST_xls]_SHOPLIST_xls1539"/>
      <sheetName val="[SHOPLIST_xls]_SHOPLIST_xls1540"/>
      <sheetName val="[SHOPLIST_xls]_SHOPLIST_xls1541"/>
      <sheetName val="[SHOPLIST_xls]_SHOPLIST_xls1542"/>
      <sheetName val="[SHOPLIST_xls]_SHOPLIST_xls1543"/>
      <sheetName val="[SHOPLIST_xls]_SHOPLIST_xls1544"/>
      <sheetName val="[SHOPLIST_xls]_SHOPLIST_xls1545"/>
      <sheetName val="[SHOPLIST_xls]_SHOPLIST_xls1546"/>
      <sheetName val="[SHOPLIST_xls]_SHOPLIST_xls1547"/>
      <sheetName val="[SHOPLIST_xls]_SHOPLIST_xls1548"/>
      <sheetName val="[SHOPLIST_xls]_SHOPLIST_xls1549"/>
      <sheetName val="[SHOPLIST_xls]_SHOPLIST_xls1550"/>
      <sheetName val="[SHOPLIST_xls]_SHOPLIST_xls1551"/>
      <sheetName val="[SHOPLIST_xls]_SHOPLIST_xls1552"/>
      <sheetName val="[SHOPLIST_xls]_SHOPLIST_xls1553"/>
      <sheetName val="[SHOPLIST_xls]_SHOPLIST_xls1554"/>
      <sheetName val="[SHOPLIST_xls]_SHOPLIST_xls1555"/>
      <sheetName val="[SHOPLIST_xls]_SHOPLIST_xls1556"/>
      <sheetName val="[SHOPLIST_xls]_SHOPLIST_xls1557"/>
      <sheetName val="[SHOPLIST_xls]_SHOPLIST_xls1558"/>
      <sheetName val="[SHOPLIST_xls]_SHOPLIST_xls1559"/>
      <sheetName val="[SHOPLIST_xls]_SHOPLIST_xls1560"/>
      <sheetName val="[SHOPLIST_xls]_SHOPLIST_xls1561"/>
      <sheetName val="[SHOPLIST_xls]_SHOPLIST_xls1562"/>
      <sheetName val="[SHOPLIST_xls]_SHOPLIST_xls1563"/>
      <sheetName val="[SHOPLIST_xls]_SHOPLIST_xls1564"/>
      <sheetName val="[SHOPLIST_xls]_SHOPLIST_xls1565"/>
      <sheetName val="[SHOPLIST_xls]_SHOPLIST_xls1566"/>
      <sheetName val="[SHOPLIST_xls]_SHOPLIST_xls1567"/>
      <sheetName val="[SHOPLIST_xls]_SHOPLIST_xls1568"/>
      <sheetName val="[SHOPLIST_xls]_SHOPLIST_xls1569"/>
      <sheetName val="[SHOPLIST_xls]_SHOPLIST_xls1570"/>
      <sheetName val="[SHOPLIST_xls]_SHOPLIST_xls1571"/>
      <sheetName val="[SHOPLIST_xls]_SHOPLIST_xls1572"/>
      <sheetName val="[SHOPLIST_xls]_SHOPLIST_xls1573"/>
      <sheetName val="[SHOPLIST_xls]_SHOPLIST_xls1574"/>
      <sheetName val="[SHOPLIST_xls]_SHOPLIST_xls1575"/>
      <sheetName val="[SHOPLIST_xls]_SHOPLIST_xls1576"/>
      <sheetName val="[SHOPLIST_xls]_SHOPLIST_xls1577"/>
      <sheetName val="[SHOPLIST_xls]_SHOPLIST_xls1578"/>
      <sheetName val="[SHOPLIST_xls]_SHOPLIST_xls1579"/>
      <sheetName val="[SHOPLIST_xls]_SHOPLIST_xls1580"/>
      <sheetName val="[SHOPLIST_xls]_SHOPLIST_xls1581"/>
      <sheetName val="[SHOPLIST_xls]_SHOPLIST_xls1582"/>
      <sheetName val="[SHOPLIST_xls]_SHOPLIST_xls1583"/>
      <sheetName val="[SHOPLIST_xls]_SHOPLIST_xls1584"/>
      <sheetName val="[SHOPLIST_xls]_SHOPLIST_xls1585"/>
      <sheetName val="[SHOPLIST_xls]70_x005f_x005f_x005f_x0000_14"/>
      <sheetName val="[SHOPLIST_xls]70,/0s«iÆøí¬i42"/>
      <sheetName val="[SHOPLIST_xls]70,/0s«iÆøí¬i52"/>
      <sheetName val="Rectangular_Duct1"/>
      <sheetName val="Product_Sheet401"/>
      <sheetName val="[SHOPLIST_xls]/VWVU))tÏØ0_239"/>
      <sheetName val="[SHOPLIST_xls]70,/0s«iÆøí¬i62"/>
      <sheetName val="[SHOPLIST_xls]/VW110"/>
      <sheetName val="[SHOPLIST_xls]70,/0s«iÆøí¬i72"/>
      <sheetName val="[SHOPLIST_xls]/VW22"/>
      <sheetName val="[SHOPLIST_xls]/VWVU))tÏØ0_240"/>
      <sheetName val="[SHOPLIST_xls]/VWVU))tÏØ0_241"/>
      <sheetName val="[SHOPLIST_xls]70,/0s«_iÆø_í¬_29"/>
      <sheetName val="[SHOPLIST_xls]70?,/0?s«i?Æøí¬29"/>
      <sheetName val="[SHOPLIST_xls]/VWVU))tÏØ0_242"/>
      <sheetName val="[SHOPLIST_xls]/VWVU))tÏØ0_243"/>
      <sheetName val="[SHOPLIST_xls]70,/0s«_iÆø_í¬_30"/>
      <sheetName val="[SHOPLIST_xls]70?,/0?s«i?Æøí¬30"/>
      <sheetName val="[SHOPLIST_xls]70,/0s«iÆøí¬i82"/>
      <sheetName val="[SHOPLIST_xls]/VW32"/>
      <sheetName val="[SHOPLIST_xls]/VWVU))tÏØ0_244"/>
      <sheetName val="[SHOPLIST_xls]/VWVU))tÏØ0_245"/>
      <sheetName val="[SHOPLIST_xls]70,/0s«_iÆø_í¬_31"/>
      <sheetName val="[SHOPLIST_xls]70?,/0?s«i?Æøí¬31"/>
      <sheetName val="[SHOPLIST_xls]70,/0s«iÆøí¬i132"/>
      <sheetName val="[SHOPLIST_xls]/VW82"/>
      <sheetName val="[SHOPLIST_xls]/VWVU))tÏØ0_246"/>
      <sheetName val="[SHOPLIST_xls]/VWVU))tÏØ0_247"/>
      <sheetName val="[SHOPLIST_xls]/VWVU))tÏØ0_248"/>
      <sheetName val="[SHOPLIST_xls]/VWVU))tÏØ0_249"/>
      <sheetName val="[SHOPLIST_xls]/VWVU))tÏØ0_250"/>
      <sheetName val="[SHOPLIST_xls]70,/0s«_iÆø_í¬_32"/>
      <sheetName val="[SHOPLIST_xls]70?,/0?s«i?Æøí¬32"/>
      <sheetName val="[SHOPLIST_xls]70,/0s«iÆøí¬i102"/>
      <sheetName val="[SHOPLIST_xls]/VW52"/>
      <sheetName val="[SHOPLIST_xls]/VWVU))tÏØ0_251"/>
      <sheetName val="[SHOPLIST_xls]/VWVU))tÏØ0_252"/>
      <sheetName val="[SHOPLIST_xls]70,/0s«_iÆø_í¬_33"/>
      <sheetName val="[SHOPLIST_xls]70?,/0?s«i?Æøí¬33"/>
      <sheetName val="[SHOPLIST_xls]70,/0s«iÆøí¬i92"/>
      <sheetName val="[SHOPLIST_xls]/VW42"/>
      <sheetName val="[SHOPLIST_xls]/VWVU))tÏØ0_253"/>
      <sheetName val="[SHOPLIST_xls]/VWVU))tÏØ0_254"/>
      <sheetName val="[SHOPLIST_xls]70,/0s«_iÆø_í¬_34"/>
      <sheetName val="[SHOPLIST_xls]70?,/0?s«i?Æøí¬34"/>
      <sheetName val="[SHOPLIST_xls]70,/0s«iÆøí¬i122"/>
      <sheetName val="[SHOPLIST_xls]/VW72"/>
      <sheetName val="[SHOPLIST_xls]/VWVU))tÏØ0_255"/>
      <sheetName val="[SHOPLIST_xls]/VWVU))tÏØ0_256"/>
      <sheetName val="[SHOPLIST_xls]/VWVU))tÏØ0_257"/>
      <sheetName val="[SHOPLIST_xls]/VWVU))tÏØ0_258"/>
      <sheetName val="[SHOPLIST_xls]/VWVU))tÏØ0_259"/>
      <sheetName val="[SHOPLIST_xls]70,/0s«_iÆø_í¬_35"/>
      <sheetName val="[SHOPLIST_xls]70?,/0?s«i?Æøí¬35"/>
      <sheetName val="[SHOPLIST_xls]70,/0s«iÆøí¬i116"/>
      <sheetName val="[SHOPLIST_xls]/VW62"/>
      <sheetName val="[SHOPLIST_xls]/VWVU))tÏØ0_260"/>
      <sheetName val="[SHOPLIST_xls]/VWVU))tÏØ0_261"/>
      <sheetName val="[SHOPLIST_xls]/VWVU))tÏØ0_262"/>
      <sheetName val="[SHOPLIST_xls]/VWVU))tÏØ0_263"/>
      <sheetName val="[SHOPLIST_xls]70,/0s«_iÆø_í¬_36"/>
      <sheetName val="[SHOPLIST_xls]70?,/0?s«i?Æøí¬36"/>
      <sheetName val="[SHOPLIST_xls]70,/0s«iÆøí¬i142"/>
      <sheetName val="[SHOPLIST_xls]/VW92"/>
      <sheetName val="[SHOPLIST_xls]/VWVU))tÏØ0_264"/>
      <sheetName val="[SHOPLIST_xls]/VWVU))tÏØ0_265"/>
      <sheetName val="[SHOPLIST_xls]/VWVU))tÏØ0_266"/>
      <sheetName val="[SHOPLIST_xls]/VWVU))tÏØ0_267"/>
      <sheetName val="[SHOPLIST_xls]/VWVU))tÏØ0_268"/>
      <sheetName val="[SHOPLIST_xls]70,/0s«_iÆø_í¬_37"/>
      <sheetName val="[SHOPLIST_xls]70?,/0?s«i?Æøí¬37"/>
      <sheetName val="[SHOPLIST_xls]70,/0s«iÆøí¬i152"/>
      <sheetName val="[SHOPLIST_xls]/VW102"/>
      <sheetName val="[SHOPLIST_xls]/VWVU))tÏØ0_269"/>
      <sheetName val="[SHOPLIST_xls]/VWVU))tÏØ0_270"/>
      <sheetName val="[SHOPLIST_xls]/VWVU))tÏØ0_271"/>
      <sheetName val="[SHOPLIST_xls]/VWVU))tÏØ0_272"/>
      <sheetName val="[SHOPLIST_xls]/VWVU))tÏØ0_273"/>
      <sheetName val="[SHOPLIST_xls]70,/0s«_iÆø_í¬_38"/>
      <sheetName val="[SHOPLIST_xls]70?,/0?s«i?Æøí¬38"/>
      <sheetName val="RBD_ENG1"/>
      <sheetName val="RBD_SLD_RLD1"/>
      <sheetName val="V_Summary1"/>
      <sheetName val="HO_Costs1"/>
      <sheetName val="Advance_Recovery1"/>
      <sheetName val="P_Staff_fac1"/>
      <sheetName val="Cost_Summary1"/>
      <sheetName val="Cost_Summary_SD1"/>
      <sheetName val="Schedule_S-Curve_Revision#31"/>
      <sheetName val="2_223M_due_to_adj_profit1"/>
      <sheetName val="Summary_year_Plan1"/>
      <sheetName val="Currency_Rate"/>
      <sheetName val="Structure_Progress"/>
      <sheetName val="Structure_Exec_Qty"/>
      <sheetName val="Structure_Sub"/>
      <sheetName val="Structure_Approval"/>
      <sheetName val="Structure_BBS_Qty"/>
      <sheetName val="Structure_BBS_Sub"/>
      <sheetName val="Structure_BBS_Approval"/>
      <sheetName val="Arch_Approval"/>
      <sheetName val="Arch_Qty"/>
      <sheetName val="Elec_Qty"/>
      <sheetName val="Elec_Progress"/>
      <sheetName val="Mech_Qty"/>
      <sheetName val="Mech_SUB"/>
      <sheetName val="Mech_Progress"/>
      <sheetName val="[SHOPLIST_xls]_SHOPLIST_xls1586"/>
      <sheetName val="[SHOPLIST_xls]_SHOPLIST_xls1587"/>
      <sheetName val="[SHOPLIST_xls]_SHOPLIST_xls1588"/>
      <sheetName val="[SHOPLIST_xls]_SHOPLIST_xls1589"/>
      <sheetName val="[SHOPLIST_xls]_SHOPLIST_xls1590"/>
      <sheetName val="[SHOPLIST_xls]_SHOPLIST_xls1591"/>
      <sheetName val="[SHOPLIST_xls]_SHOPLIST_xls1592"/>
      <sheetName val="[SHOPLIST_xls]_SHOPLIST_xls1593"/>
      <sheetName val="[SHOPLIST_xls]_SHOPLIST_xls1594"/>
      <sheetName val="[SHOPLIST_xls]_SHOPLIST_xls1595"/>
      <sheetName val="[SHOPLIST_xls]_SHOPLIST_xls1596"/>
      <sheetName val="[SHOPLIST_xls]_SHOPLIST_xls1597"/>
      <sheetName val="[SHOPLIST_xls]_SHOPLIST_xls1598"/>
      <sheetName val="[SHOPLIST_xls]_SHOPLIST_xls1599"/>
      <sheetName val="[SHOPLIST_xls]_SHOPLIST_xls1600"/>
      <sheetName val="[SHOPLIST_xls]_SHOPLIST_xls1601"/>
      <sheetName val="[SHOPLIST_xls]_SHOPLIST_xls1602"/>
      <sheetName val="[SHOPLIST_xls]_SHOPLIST_xls1603"/>
      <sheetName val="[SHOPLIST_xls]_SHOPLIST_xls1604"/>
      <sheetName val="[SHOPLIST_xls]_SHOPLIST_xls1605"/>
      <sheetName val="[SHOPLIST_xls]_SHOPLIST_xls1606"/>
      <sheetName val="[SHOPLIST_xls]_SHOPLIST_xls1607"/>
      <sheetName val="[SHOPLIST_xls]_SHOPLIST_xls1608"/>
      <sheetName val="[SHOPLIST_xls]_SHOPLIST_xls1609"/>
      <sheetName val="[SHOPLIST_xls]_SHOPLIST_xls1610"/>
      <sheetName val="[SHOPLIST_xls]_SHOPLIST_xls1611"/>
      <sheetName val="[SHOPLIST_xls]_SHOPLIST_xls1612"/>
      <sheetName val="[SHOPLIST_xls]_SHOPLIST_xls1613"/>
      <sheetName val="[SHOPLIST_xls]_SHOPLIST_xls1614"/>
      <sheetName val="[SHOPLIST_xls]_SHOPLIST_xls1615"/>
      <sheetName val="[SHOPLIST_xls]_SHOPLIST_xls1616"/>
      <sheetName val="[SHOPLIST_xls]_SHOPLIST_xls1617"/>
      <sheetName val="[SHOPLIST_xls]_SHOPLIST_xls1618"/>
      <sheetName val="[SHOPLIST_xls]_SHOPLIST_xls1619"/>
      <sheetName val="[SHOPLIST_xls]_SHOPLIST_xls1620"/>
      <sheetName val="[SHOPLIST_xls]_SHOPLIST_xls1621"/>
      <sheetName val="[SHOPLIST_xls]_SHOPLIST_xls1622"/>
      <sheetName val="[SHOPLIST_xls]_SHOPLIST_xls1623"/>
      <sheetName val="[SHOPLIST_xls]_SHOPLIST_xls1624"/>
      <sheetName val="[SHOPLIST_xls]_SHOPLIST_xls1625"/>
      <sheetName val="[SHOPLIST_xls]_SHOPLIST_xls1626"/>
      <sheetName val="[SHOPLIST_xls]_SHOPLIST_xls1627"/>
      <sheetName val="[SHOPLIST_xls]_SHOPLIST_xls1628"/>
      <sheetName val="[SHOPLIST_xls]_SHOPLIST_xls1629"/>
      <sheetName val="[SHOPLIST_xls]_SHOPLIST_xls1630"/>
      <sheetName val="[SHOPLIST_xls]_SHOPLIST_xls1631"/>
      <sheetName val="[SHOPLIST_xls]_SHOPLIST_xls1632"/>
      <sheetName val="[SHOPLIST_xls]_SHOPLIST_xls1633"/>
      <sheetName val="[SHOPLIST_xls]_SHOPLIST_xls1634"/>
      <sheetName val="[SHOPLIST_xls]_SHOPLIST_xls1635"/>
      <sheetName val="[SHOPLIST_xls]_SHOPLIST_xls1636"/>
      <sheetName val="[SHOPLIST_xls]_SHOPLIST_xls1637"/>
      <sheetName val="[SHOPLIST_xls]_SHOPLIST_xls1638"/>
      <sheetName val="[SHOPLIST_xls]_SHOPLIST_xls1639"/>
      <sheetName val="[SHOPLIST_xls]_SHOPLIST_xls1640"/>
      <sheetName val="[SHOPLIST_xls]_SHOPLIST_xls1641"/>
      <sheetName val="[SHOPLIST_xls]_SHOPLIST_xls1642"/>
      <sheetName val="[SHOPLIST_xls]_SHOPLIST_xls1643"/>
      <sheetName val="[SHOPLIST_xls]_SHOPLIST_xls1644"/>
      <sheetName val="[SHOPLIST_xls]_SHOPLIST_xls1645"/>
      <sheetName val="[SHOPLIST_xls]_SHOPLIST_xls1646"/>
      <sheetName val="[SHOPLIST_xls]_SHOPLIST_xls1647"/>
      <sheetName val="[SHOPLIST_xls]_SHOPLIST_xls1648"/>
      <sheetName val="[SHOPLIST_xls]_SHOPLIST_xls1649"/>
      <sheetName val="[SHOPLIST_xls]_SHOPLIST_xls1650"/>
      <sheetName val="[SHOPLIST_xls]_SHOPLIST_xls1651"/>
      <sheetName val="[SHOPLIST_xls]_SHOPLIST_xls1652"/>
      <sheetName val="[SHOPLIST_xls]_SHOPLIST_xls1653"/>
      <sheetName val="[SHOPLIST_xls]_SHOPLIST_xls1654"/>
      <sheetName val="[SHOPLIST_xls]_SHOPLIST_xls1655"/>
      <sheetName val="[SHOPLIST_xls]_SHOPLIST_xls1656"/>
      <sheetName val="[SHOPLIST_xls]_SHOPLIST_xls1657"/>
      <sheetName val="[SHOPLIST_xls]_SHOPLIST_xls1658"/>
      <sheetName val="[SHOPLIST_xls]_SHOPLIST_xls1659"/>
      <sheetName val="[SHOPLIST_xls]_SHOPLIST_xls1660"/>
      <sheetName val="[SHOPLIST_xls]_SHOPLIST_xls1661"/>
      <sheetName val="[SHOPLIST_xls]_SHOPLIST_xls1662"/>
      <sheetName val="[SHOPLIST_xls]_SHOPLIST_xls1663"/>
      <sheetName val="[SHOPLIST_xls]_SHOPLIST_xls1664"/>
      <sheetName val="[SHOPLIST_xls]_SHOPLIST_xls1665"/>
      <sheetName val="[SHOPLIST_xls]_SHOPLIST_xls1666"/>
      <sheetName val="[SHOPLIST_xls]_SHOPLIST_xls1667"/>
      <sheetName val="[SHOPLIST_xls]_SHOPLIST_xls1668"/>
      <sheetName val="[SHOPLIST_xls]_SHOPLIST_xls1669"/>
      <sheetName val="[SHOPLIST_xls]_SHOPLIST_xls1670"/>
      <sheetName val="[SHOPLIST_xls]_SHOPLIST_xls1671"/>
      <sheetName val="[SHOPLIST_xls]_SHOPLIST_xls1672"/>
      <sheetName val="[SHOPLIST_xls]_SHOPLIST_xls1673"/>
      <sheetName val="[SHOPLIST_xls]_SHOPLIST_xls1674"/>
      <sheetName val="[SHOPLIST_xls]_SHOPLIST_xls1675"/>
      <sheetName val="[SHOPLIST_xls]_SHOPLIST_xls1676"/>
      <sheetName val="[SHOPLIST_xls]_SHOPLIST_xls1677"/>
      <sheetName val="[SHOPLIST_xls]_SHOPLIST_xls1678"/>
      <sheetName val="[SHOPLIST_xls]_SHOPLIST_xls1679"/>
      <sheetName val="[SHOPLIST_xls]_SHOPLIST_xls1680"/>
      <sheetName val="[SHOPLIST_xls]70___0_s__i____55"/>
      <sheetName val="[SHOPLIST_xls]_SHOPLIST_xls1681"/>
      <sheetName val="[SHOPLIST_xls]_SHOPLIST_xls1682"/>
      <sheetName val="[SHOPLIST_xls]_SHOPLIST_xls1683"/>
      <sheetName val="[SHOPLIST_xls]_SHOPLIST_xls1684"/>
      <sheetName val="[SHOPLIST_xls]_SHOPLIST_xls1685"/>
      <sheetName val="[SHOPLIST_xls]_SHOPLIST_xls1686"/>
      <sheetName val="[SHOPLIST_xls]_SHOPLIST_xls1687"/>
      <sheetName val="[SHOPLIST_xls]_SHOPLIST_xls1688"/>
      <sheetName val="[SHOPLIST_xls]_SHOPLIST_xls1689"/>
      <sheetName val="[SHOPLIST_xls]_SHOPLIST_xls1690"/>
      <sheetName val="[SHOPLIST_xls]_SHOPLIST_xls1691"/>
      <sheetName val="[SHOPLIST_xls]_SHOPLIST_xls1692"/>
      <sheetName val="[SHOPLIST_xls]_SHOPLIST_xls1693"/>
      <sheetName val="[SHOPLIST_xls]_SHOPLIST_xls1694"/>
      <sheetName val="[SHOPLIST_xls]_SHOPLIST_xls1695"/>
      <sheetName val="[SHOPLIST_xls]_SHOPLIST_xls1696"/>
      <sheetName val="[SHOPLIST_xls]_SHOPLIST_xls1697"/>
      <sheetName val="[SHOPLIST_xls]_SHOPLIST_xls1698"/>
      <sheetName val="[SHOPLIST_xls]_SHOPLIST_xls1699"/>
      <sheetName val="[SHOPLIST_xls]_SHOPLIST_xls1700"/>
      <sheetName val="[SHOPLIST_xls]_SHOPLIST_xls1701"/>
      <sheetName val="[SHOPLIST_xls]_SHOPLIST_xls1702"/>
      <sheetName val="[SHOPLIST_xls]_SHOPLIST_xls1703"/>
      <sheetName val="[SHOPLIST_xls]_SHOPLIST_xls1704"/>
      <sheetName val="[SHOPLIST_xls]_SHOPLIST_xls1705"/>
      <sheetName val="[SHOPLIST_xls]_SHOPLIST_xls1706"/>
      <sheetName val="[SHOPLIST_xls]_SHOPLIST_xls1707"/>
      <sheetName val="[SHOPLIST_xls]_SHOPLIST_xls1708"/>
      <sheetName val="[SHOPLIST_xls]_SHOPLIST_xls1709"/>
      <sheetName val="[SHOPLIST_xls]_SHOPLIST_xls1710"/>
      <sheetName val="[SHOPLIST_xls]_SHOPLIST_xls1711"/>
      <sheetName val="[SHOPLIST_xls]_SHOPLIST_xls1712"/>
      <sheetName val="[SHOPLIST_xls]_SHOPLIST_xls1713"/>
      <sheetName val="[SHOPLIST_xls]_SHOPLIST_xls1714"/>
      <sheetName val="[SHOPLIST_xls]_SHOPLIST_xls1715"/>
      <sheetName val="[SHOPLIST_xls]_SHOPLIST_xls1716"/>
      <sheetName val="[SHOPLIST_xls]_SHOPLIST_xls1717"/>
      <sheetName val="[SHOPLIST_xls]_SHOPLIST_xls1718"/>
      <sheetName val="[SHOPLIST_xls]_SHOPLIST_xls1719"/>
      <sheetName val="[SHOPLIST_xls]_SHOPLIST_xls1720"/>
      <sheetName val="[SHOPLIST_xls]_SHOPLIST_xls1721"/>
      <sheetName val="[SHOPLIST_xls]_SHOPLIST_xls1722"/>
      <sheetName val="[SHOPLIST_xls]_SHOPLIST_xls1723"/>
      <sheetName val="[SHOPLIST_xls]_SHOPLIST_xls1724"/>
      <sheetName val="[SHOPLIST_xls]_SHOPLIST_xls1725"/>
      <sheetName val="[SHOPLIST_xls]_SHOPLIST_xls1726"/>
      <sheetName val="[SHOPLIST_xls]_SHOPLIST_xls1727"/>
      <sheetName val="[SHOPLIST_xls]_SHOPLIST_xls1728"/>
      <sheetName val="[SHOPLIST_xls]_SHOPLIST_xls1729"/>
      <sheetName val="[SHOPLIST_xls]_SHOPLIST_xls1730"/>
      <sheetName val="[SHOPLIST_xls]_SHOPLIST_xls1731"/>
      <sheetName val="[SHOPLIST_xls]_SHOPLIST_xls1732"/>
      <sheetName val="[SHOPLIST_xls]_SHOPLIST_xls1733"/>
      <sheetName val="[SHOPLIST_xls]_SHOPLIST_xls1734"/>
      <sheetName val="[SHOPLIST_xls]_SHOPLIST_xls1735"/>
      <sheetName val="[SHOPLIST_xls]_SHOPLIST_xls1736"/>
      <sheetName val="[SHOPLIST_xls]_SHOPLIST_xls1737"/>
      <sheetName val="[SHOPLIST_xls]_SHOPLIST_xls1738"/>
      <sheetName val="[SHOPLIST_xls]_SHOPLIST_xls1739"/>
      <sheetName val="[SHOPLIST_xls]_SHOPLIST_xls1740"/>
      <sheetName val="[SHOPLIST_xls]_SHOPLIST_xls1741"/>
      <sheetName val="[SHOPLIST_xls]_SHOPLIST_xls1742"/>
      <sheetName val="[SHOPLIST_xls]_SHOPLIST_xls1743"/>
      <sheetName val="[SHOPLIST_xls]_SHOPLIST_xls1744"/>
      <sheetName val="[SHOPLIST_xls]_SHOPLIST_xls1745"/>
      <sheetName val="[SHOPLIST_xls]_SHOPLIST_xls1746"/>
      <sheetName val="[SHOPLIST_xls]70_x005f_x005f_x005f_x0000_15"/>
      <sheetName val="[SHOPLIST_xls]70___0_s__i____56"/>
      <sheetName val="[SHOPLIST_xls]7_21"/>
      <sheetName val="[SHOPLIST_xls]__21"/>
      <sheetName val="[SHOPLIST_xls]7_31"/>
      <sheetName val="[SHOPLIST_xls]__31"/>
      <sheetName val="[SHOPLIST_xls]__41"/>
      <sheetName val="[SHOPLIST_xls]__51"/>
      <sheetName val="[SHOPLIST_xls]__61"/>
      <sheetName val="[SHOPLIST_xls]__71"/>
      <sheetName val="[SHOPLIST_xls]7_41"/>
      <sheetName val="[SHOPLIST_xls]__81"/>
      <sheetName val="[SHOPLIST_xls]7_51"/>
      <sheetName val="[SHOPLIST_xls]7_61"/>
      <sheetName val="[SHOPLIST_xls]__91"/>
      <sheetName val="[SHOPLIST_xls]_101"/>
      <sheetName val="[SHOPLIST_xls]_111"/>
      <sheetName val="[SHOPLIST_xls]_121"/>
      <sheetName val="[SHOPLIST_xls]_131"/>
      <sheetName val="[SHOPLIST_xls]_141"/>
      <sheetName val="[SHOPLIST_xls]_151"/>
      <sheetName val="[SHOPLIST_xls]7_71"/>
      <sheetName val="[SHOPLIST_xls]_161"/>
      <sheetName val="[SHOPLIST_xls]_171"/>
      <sheetName val="[SHOPLIST_xls]7_81"/>
      <sheetName val="[SHOPLIST_xls]_181"/>
      <sheetName val="[SHOPLIST_xls]_191"/>
      <sheetName val="[SHOPLIST_xls]_201"/>
      <sheetName val="[SHOPLIST_xls]_211"/>
      <sheetName val="[SHOPLIST_xls]_221"/>
      <sheetName val="[SHOPLIST_xls]_231"/>
      <sheetName val="[SHOPLIST_xls]_241"/>
      <sheetName val="[SHOPLIST_xls]_251"/>
      <sheetName val="cost-pile"/>
      <sheetName val="RT1-E"/>
      <sheetName val="Cert1"/>
      <sheetName val="Workdone"/>
      <sheetName val="SFA"/>
      <sheetName val="Original External Work"/>
      <sheetName val="Corner Arch"/>
      <sheetName val="Code List"/>
      <sheetName val="GB1"/>
      <sheetName val="Master01"/>
      <sheetName val="Build Up Rates"/>
      <sheetName val="SUM-CW"/>
      <sheetName val="BlkARoofBeamRebar"/>
      <sheetName val="指标分摊"/>
      <sheetName val="规划指标"/>
      <sheetName val="二级成本动态表"/>
      <sheetName val="DWi"/>
      <sheetName val="Elemental RT2A-E"/>
      <sheetName val="int. pla."/>
      <sheetName val="Corps STP"/>
      <sheetName val="Mntly_sgmntl2"/>
      <sheetName val="mweqpt"/>
      <sheetName val="_SHOPLIST.xls_70__0_x0_7"/>
      <sheetName val="_SHOPLIST.xls_70__0_x0_4"/>
      <sheetName val="_SHOPLIST.xls_70__0_x0_5"/>
      <sheetName val="_SHOPLIST.xls_70__0_x0_6"/>
      <sheetName val="_SHOPLIST.xls_70__0_x0_8"/>
      <sheetName val="BOQ AC"/>
      <sheetName val="Section 2-SCHEDULE OF DAYWORK"/>
      <sheetName val="3f"/>
      <sheetName val="Imp_HDPE PN16"/>
      <sheetName val="Architectural works"/>
      <sheetName val="금액내역서"/>
      <sheetName val="IND MP"/>
      <sheetName val="Schedule Activities"/>
      <sheetName val="Ref. Tables"/>
      <sheetName val="Risk Impact Table"/>
      <sheetName val="RBS"/>
      <sheetName val="ATC RIW-MIR"/>
      <sheetName val="DB Fed From"/>
      <sheetName val="VO Log"/>
      <sheetName val="2-Cash Flow"/>
      <sheetName val="OOC Form"/>
      <sheetName val="배수내역 (2)"/>
      <sheetName val="Timesheet"/>
      <sheetName val="Customer_Master_Data1"/>
      <sheetName val="ZED_Inventory_Phase_11"/>
      <sheetName val="5%_5%_&amp;_7Years1"/>
      <sheetName val="10%_5%_6Y1"/>
      <sheetName val="Data_validation_11"/>
      <sheetName val="Data_Validation_21"/>
      <sheetName val="Receipt_manual1"/>
      <sheetName val="pivot-summary_(2)1"/>
      <sheetName val="Updated_Sales_Report1"/>
      <sheetName val="A1-2_&amp;_B1-2_1"/>
      <sheetName val="Deleted_Buildings1"/>
      <sheetName val="Customer_Master_Data2"/>
      <sheetName val="ZED_Inventory_Phase_12"/>
      <sheetName val="5%_5%_&amp;_7Years2"/>
      <sheetName val="10%_5%_6Y2"/>
      <sheetName val="Data_validation_12"/>
      <sheetName val="Data_Validation_22"/>
      <sheetName val="Receipt_manual2"/>
      <sheetName val="pivot-summary_(2)2"/>
      <sheetName val="Updated_Sales_Report2"/>
      <sheetName val="A1-2_&amp;_B1-2_2"/>
      <sheetName val="Deleted_Buildings2"/>
      <sheetName val="Свод_(Бюджет)1"/>
      <sheetName val="Свод_(понедельно)1"/>
      <sheetName val="Статьи_расходов1"/>
      <sheetName val="Customer_Master_Data3"/>
      <sheetName val="ZED_Inventory_Phase_13"/>
      <sheetName val="5%_5%_&amp;_7Years3"/>
      <sheetName val="10%_5%_6Y3"/>
      <sheetName val="Data_validation_13"/>
      <sheetName val="Data_Validation_23"/>
      <sheetName val="Receipt_manual3"/>
      <sheetName val="pivot-summary_(2)3"/>
      <sheetName val="Updated_Sales_Report3"/>
      <sheetName val="A1-2_&amp;_B1-2_3"/>
      <sheetName val="Deleted_Buildings3"/>
      <sheetName val="Свод_(Бюджет)2"/>
      <sheetName val="Свод_(понедельно)2"/>
      <sheetName val="Статьи_расходов2"/>
      <sheetName val="Projects_Name"/>
      <sheetName val="Customer_Master_Data4"/>
      <sheetName val="ZED_Inventory_Phase_14"/>
      <sheetName val="5%_5%_&amp;_7Years4"/>
      <sheetName val="10%_5%_6Y4"/>
      <sheetName val="Data_validation_14"/>
      <sheetName val="Data_Validation_24"/>
      <sheetName val="Receipt_manual4"/>
      <sheetName val="pivot-summary_(2)4"/>
      <sheetName val="Updated_Sales_Report4"/>
      <sheetName val="A1-2_&amp;_B1-2_4"/>
      <sheetName val="Deleted_Buildings4"/>
      <sheetName val="Свод_(Бюджет)3"/>
      <sheetName val="Свод_(понедельно)3"/>
      <sheetName val="Статьи_расходов3"/>
      <sheetName val="contents_1"/>
      <sheetName val="Div_8_-_Opening1"/>
      <sheetName val="Div__9-_Finishes1"/>
      <sheetName val="Total_1"/>
      <sheetName val="Projects_Name1"/>
      <sheetName val="辽电初设_XLS_定额1"/>
      <sheetName val="Currency_Rate1"/>
      <sheetName val="Customer_Master_Data5"/>
      <sheetName val="ZED_Inventory_Phase_15"/>
      <sheetName val="5%_5%_&amp;_7Years5"/>
      <sheetName val="10%_5%_6Y5"/>
      <sheetName val="Data_validation_15"/>
      <sheetName val="Data_Validation_25"/>
      <sheetName val="Receipt_manual5"/>
      <sheetName val="pivot-summary_(2)5"/>
      <sheetName val="Updated_Sales_Report5"/>
      <sheetName val="A1-2_&amp;_B1-2_5"/>
      <sheetName val="Deleted_Buildings5"/>
      <sheetName val="Свод_(Бюджет)4"/>
      <sheetName val="Свод_(понедельно)4"/>
      <sheetName val="Статьи_расходов4"/>
      <sheetName val="contents_2"/>
      <sheetName val="Div_8_-_Opening2"/>
      <sheetName val="Div__9-_Finishes2"/>
      <sheetName val="Total_2"/>
      <sheetName val="Projects_Name2"/>
      <sheetName val="辽电初设_XLS_定额2"/>
      <sheetName val="Currency_Rate2"/>
      <sheetName val="demir"/>
      <sheetName val="Scatter"/>
      <sheetName val="Item#9.3"/>
      <sheetName val="Item#1.9"/>
      <sheetName val="Item#6.7"/>
      <sheetName val="Item#2.6"/>
      <sheetName val="Item#4.10"/>
      <sheetName val="Item#5.8"/>
      <sheetName val="Item#7.21"/>
      <sheetName val="Item#3.8"/>
      <sheetName val="Item#8.7"/>
      <sheetName val="9011 EXPAT_MANP"/>
      <sheetName val="장비"/>
      <sheetName val="노무"/>
      <sheetName val="자재"/>
      <sheetName val="산근1"/>
      <sheetName val="Main Log"/>
      <sheetName val="Keşif-I"/>
      <sheetName val="BUTCE+MANHOUR"/>
      <sheetName val="SCHDULE OF FINISH "/>
      <sheetName val="E H Blinding"/>
      <sheetName val="E H Excavation"/>
      <sheetName val="Pc name"/>
      <sheetName val="C P A Blinding"/>
      <sheetName val="PCC"/>
      <sheetName val="05. BUDGET"/>
      <sheetName val="Makro1"/>
      <sheetName val="BOQ CIVIL"/>
      <sheetName val="ABB"/>
      <sheetName val="GE"/>
      <sheetName val="OLD Norms Table"/>
      <sheetName val="INTSHEET"/>
      <sheetName val="INTSHEET3"/>
      <sheetName val="ECARates"/>
      <sheetName val="Mapping"/>
      <sheetName val="Office Twrs"/>
      <sheetName val="Channel - final template"/>
      <sheetName val="SPI"/>
      <sheetName val="_gHOP_ISTrxls_U_R_A___PLA_TER_2"/>
      <sheetName val="U.RßA -£TILÆNG"/>
      <sheetName val="[ýHOP[ISTxls[V.C 9 - CERAMIC"/>
      <sheetName val="[THOP#ISTÜxlsV.CÞ9 -FINzSHEZ"/>
      <sheetName val="[|HOPÀISTÓxlsÙStattCo_yCharges8"/>
      <sheetName val="[_x000b_HOP_x0004_ISTíxlsØLabüCumNHisY8"/>
      <sheetName val="[rHOPIST{xlsRatÂ_anplysss7"/>
      <sheetName val="[sHOPÅIST6xlsInviceáSum&gt;ary_x0016_"/>
      <sheetName val="__HOP_IST_xls_POWPR_A_SUM_TIO_2"/>
      <sheetName val="[}HOPåISTPxls±Activity_List3"/>
      <sheetName val="__HOPnISTWxlsOSof_sca_e_B_ild_2"/>
      <sheetName val="[[HOPëIST³xlsìfoo-sl×b_rkinfó1"/>
      <sheetName val="[HOPüIST.xls#CHA·T O&gt; ACþOUNPS"/>
      <sheetName val="E-Büll üo.6¬A-O"/>
      <sheetName val="VAL)E_C_x001f_AMBîRS"/>
      <sheetName val="[sHOPiIST_x000a_xls_x0006_Fir¢_Hyæran§s"/>
      <sheetName val="[iHOPÍIST3xls_x0011_VAL_x001a_E_CíAMB_x001c_RS1"/>
      <sheetName val="[_x000a_HOP6ISTxls_x001b_Fir_x0010__Hy_x001a_ranes1"/>
      <sheetName val="[MHOP&amp;ISTSxlsµB_GxTE_TALV|1"/>
      <sheetName val="[MHOPçISTÿxlsÆSub_x001e_G12;FirX1"/>
      <sheetName val="[&quot;HOPIST+xlseM-Bok_;or_5onc?"/>
      <sheetName val="[ÍHOPISTÚxlsÿPA-_Consutant_2"/>
      <sheetName val="__HOPvIST_xls2Materials_Cost__2"/>
      <sheetName val="_NHOP_IST_xls4Ind_a_F_S_T_mpl_2"/>
      <sheetName val="__HOPJIST_xls_U_R_A___PLASTER_2"/>
      <sheetName val="[«HOPæISTÍxls_x0005_U_R!A_- GRAÊITE"/>
      <sheetName val="Spread"/>
      <sheetName val="Malaysia incl. RET"/>
      <sheetName val="محطة الرفع (11)mep"/>
      <sheetName val="报价汇总表"/>
      <sheetName val="costing sheet"/>
      <sheetName val="G2- Ground works"/>
      <sheetName val="[SHOPLIST_xls]70,/0_x001"/>
      <sheetName val="[SHOPLIST_xls]70__0_x0_4"/>
      <sheetName val="[SHOPLIST_xls]70__0_x0_5"/>
      <sheetName val="[SHOPLIST_xls]70__0_x0_6"/>
      <sheetName val="[SHOPLIST_xls]70,/0_x002"/>
      <sheetName val="[SHOPLIST_xls]70__0_x0_1"/>
      <sheetName val="[SHOPLIST.xls]70__0_x_10"/>
      <sheetName val="70__0_x0_2"/>
      <sheetName val="70__0_x0_3"/>
      <sheetName val="70__0_x0_4"/>
      <sheetName val="70__0_x0_5"/>
      <sheetName val="70__0_x0_6"/>
      <sheetName val="70__0_x0_7"/>
      <sheetName val="70__0_x0_8"/>
      <sheetName val="70__0_x0_9"/>
      <sheetName val="[SHOPLIST_xls]70,/0_x003"/>
      <sheetName val="[SHOPLIST_xls]70__0_x0_7"/>
      <sheetName val="[SHOPLIST_xls]70__0_x0_8"/>
      <sheetName val="[SHOPLIST_xls]70__0_x0_9"/>
      <sheetName val="[SHOPLIST.xls]70__0_x_11"/>
      <sheetName val="[SHOPLIST.xls]70__0_x_12"/>
      <sheetName val="[SHOPLIST.xls]70__0_x_13"/>
      <sheetName val="[SHOPLIST_xls]70__0_x_10"/>
      <sheetName val="70,/0_x001"/>
      <sheetName val="70__0_x0_1"/>
      <sheetName val="70_x005f_x0000__1"/>
      <sheetName val="70,/0_x002"/>
      <sheetName val="[SHOPLIST.xls]70__0_x_15"/>
      <sheetName val="[SHOPLIST.xls]70_x005f_x0000_14"/>
      <sheetName val="[SHOPLIST.xls]70__0_x_14"/>
      <sheetName val="[SHOPLIST_xls]70,/0_x004"/>
      <sheetName val="[SHOPLIST_xls]70,/0_x005"/>
      <sheetName val="Geneí¬_x0008_i??_x0014_?0_"/>
      <sheetName val="Guneí¬_x0008_i_x0"/>
      <sheetName val="B100-Cable_Rack"/>
      <sheetName val="Mp-team_1"/>
      <sheetName val="1_Summary"/>
      <sheetName val="co-no_2"/>
      <sheetName val="[«HOPæISTÍxls_x0005_U_R!A_-_x0009_GRAÊITE"/>
      <sheetName val="[SHOPLIST_xls]70_x0000_,/0_x001"/>
      <sheetName val="[SHOPLIST_xls]70_x0000___0_x0_4"/>
      <sheetName val="[SHOPLIST_xls]70_x0000___0_x0_5"/>
      <sheetName val="[SHOPLIST_xls]70_x0000___0_x0_6"/>
      <sheetName val="[SHOPLIST_xls]70_x0000_,/0_x002"/>
      <sheetName val="[SHOPLIST_xls]70_x0000___0_x0_1"/>
      <sheetName val="[SHOPLIST.xls]70_x0000___0_x_10"/>
      <sheetName val="70_x0000___0_x0_2"/>
      <sheetName val="70_x0000___0_x0_3"/>
      <sheetName val="70_x0000___0_x0_4"/>
      <sheetName val="70_x0000___0_x0_5"/>
      <sheetName val="70_x0000___0_x0_6"/>
      <sheetName val="70_x0000___0_x0_7"/>
      <sheetName val="70_x0000___0_x0_8"/>
      <sheetName val="70_x0000___0_x0_9"/>
      <sheetName val="[SHOPLIST_xls]70_x0000_,/0_x003"/>
      <sheetName val="[SHOPLIST_xls]70_x0000___0_x0_7"/>
      <sheetName val="[SHOPLIST_xls]70_x0000___0_x0_8"/>
      <sheetName val="[SHOPLIST_xls]70_x0000___0_x0_9"/>
      <sheetName val="[SHOPLIST.xls]70_x0000___0_x_11"/>
      <sheetName val="[SHOPLIST.xls]70_x0000___0_x_12"/>
      <sheetName val="[SHOPLIST.xls]70_x0000___0_x_13"/>
      <sheetName val="[SHOPLIST_xls]70_x0000___0_x_10"/>
      <sheetName val="70_x0000_,/0_x001"/>
      <sheetName val="70_x0000___0_x0_1"/>
      <sheetName val="70_x0000_,/0_x002"/>
      <sheetName val="[SHOPLIST.xls]70_x0000___0_x_15"/>
      <sheetName val="[SHOPLIST.xls]70_x0000___0_x_14"/>
      <sheetName val="[SHOPLIST_xls]70_x0000_,/0_x004"/>
      <sheetName val="[SHOPLIST_xls]70_x0000_,/0_x005"/>
      <sheetName val="Guneí¬_x0008_i_x0000__x0000__x0"/>
      <sheetName val="C-dayworks"/>
      <sheetName val="1-General Items"/>
      <sheetName val="2-Dem &amp; Site Clear"/>
      <sheetName val="3-Ground Inves"/>
      <sheetName val="4.1-Earthwork"/>
      <sheetName val="4.2-Earth Work"/>
      <sheetName val="4 - Earth Works"/>
      <sheetName val="5-Roads"/>
      <sheetName val="6.1 Pedestrian Bridge 1"/>
      <sheetName val="6.2 Pedestrian Bridge 2"/>
      <sheetName val="6.3 Pedestrian Bridge 3"/>
      <sheetName val="6.4 Pedestrian Bridge  4"/>
      <sheetName val="6 - Pedestrian Bridges"/>
      <sheetName val="7.1 Utility Tunnel Dry "/>
      <sheetName val="7.2 Utility Tunnel Wet"/>
      <sheetName val="7.3A Combine Tunnel "/>
      <sheetName val="7.3B Airport Tunnels"/>
      <sheetName val="7.3C Tunnel (01) - KAAR"/>
      <sheetName val="7.3D Tunnel (02)"/>
      <sheetName val="7.3E Tunnel (03)"/>
      <sheetName val="7.3 Main Tunnel Works"/>
      <sheetName val="7.4 Tunnel MEP Works"/>
      <sheetName val="7.5 Mechanical Rooms"/>
      <sheetName val="7  Tunnel Summary"/>
      <sheetName val="8-Water-p"/>
      <sheetName val="9-Electricity"/>
      <sheetName val="10-Drainage"/>
      <sheetName val="11-Grey Water"/>
      <sheetName val="12-Grey Water"/>
      <sheetName val="13-Sewerage"/>
      <sheetName val="14-Irrigation Works"/>
      <sheetName val="15-SL "/>
      <sheetName val="16-Telecom "/>
      <sheetName val="17-Solid Waste Network"/>
      <sheetName val="18-District Cooling "/>
      <sheetName val="19-ICT-S"/>
      <sheetName val="20-Scada"/>
      <sheetName val="21-Provisional Sum"/>
      <sheetName val="22-SOR"/>
      <sheetName val="F "/>
      <sheetName val="FINANCIALS"/>
      <sheetName val="Mpwrclaim"/>
      <sheetName val="CBS"/>
      <sheetName val="CTC"/>
      <sheetName val="1-OBJ98 "/>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refreshError="1"/>
      <sheetData sheetId="65" refreshError="1"/>
      <sheetData sheetId="66" refreshError="1"/>
      <sheetData sheetId="67" refreshError="1"/>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sheetData sheetId="123"/>
      <sheetData sheetId="124"/>
      <sheetData sheetId="125"/>
      <sheetData sheetId="126" refreshError="1"/>
      <sheetData sheetId="127" refreshError="1"/>
      <sheetData sheetId="128"/>
      <sheetData sheetId="129"/>
      <sheetData sheetId="130" refreshError="1"/>
      <sheetData sheetId="131" refreshError="1"/>
      <sheetData sheetId="132"/>
      <sheetData sheetId="133"/>
      <sheetData sheetId="134"/>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ow r="9">
          <cell r="A9" t="str">
            <v>A</v>
          </cell>
        </row>
      </sheetData>
      <sheetData sheetId="254"/>
      <sheetData sheetId="255"/>
      <sheetData sheetId="256"/>
      <sheetData sheetId="257">
        <row r="9">
          <cell r="A9" t="str">
            <v>A</v>
          </cell>
        </row>
      </sheetData>
      <sheetData sheetId="258">
        <row r="9">
          <cell r="A9" t="str">
            <v>A</v>
          </cell>
        </row>
      </sheetData>
      <sheetData sheetId="259">
        <row r="9">
          <cell r="A9" t="str">
            <v>A</v>
          </cell>
        </row>
      </sheetData>
      <sheetData sheetId="260">
        <row r="9">
          <cell r="A9" t="str">
            <v>A</v>
          </cell>
        </row>
      </sheetData>
      <sheetData sheetId="261">
        <row r="9">
          <cell r="A9" t="str">
            <v>A</v>
          </cell>
        </row>
      </sheetData>
      <sheetData sheetId="262">
        <row r="9">
          <cell r="A9" t="str">
            <v>A</v>
          </cell>
        </row>
      </sheetData>
      <sheetData sheetId="263">
        <row r="9">
          <cell r="A9" t="str">
            <v>A</v>
          </cell>
        </row>
      </sheetData>
      <sheetData sheetId="264">
        <row r="9">
          <cell r="A9" t="str">
            <v>A</v>
          </cell>
        </row>
      </sheetData>
      <sheetData sheetId="265">
        <row r="9">
          <cell r="A9" t="str">
            <v>A</v>
          </cell>
        </row>
      </sheetData>
      <sheetData sheetId="266"/>
      <sheetData sheetId="267">
        <row r="9">
          <cell r="A9" t="str">
            <v>A</v>
          </cell>
        </row>
      </sheetData>
      <sheetData sheetId="268">
        <row r="9">
          <cell r="A9" t="str">
            <v>A</v>
          </cell>
        </row>
      </sheetData>
      <sheetData sheetId="269">
        <row r="9">
          <cell r="A9" t="str">
            <v>A</v>
          </cell>
        </row>
      </sheetData>
      <sheetData sheetId="270">
        <row r="9">
          <cell r="A9" t="str">
            <v>A</v>
          </cell>
        </row>
      </sheetData>
      <sheetData sheetId="271"/>
      <sheetData sheetId="272"/>
      <sheetData sheetId="273">
        <row r="9">
          <cell r="A9" t="str">
            <v>A</v>
          </cell>
        </row>
      </sheetData>
      <sheetData sheetId="274">
        <row r="9">
          <cell r="A9" t="str">
            <v>A</v>
          </cell>
        </row>
      </sheetData>
      <sheetData sheetId="275">
        <row r="9">
          <cell r="A9" t="str">
            <v>A</v>
          </cell>
        </row>
      </sheetData>
      <sheetData sheetId="276">
        <row r="9">
          <cell r="A9" t="str">
            <v>A</v>
          </cell>
        </row>
      </sheetData>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sheetData sheetId="326"/>
      <sheetData sheetId="327"/>
      <sheetData sheetId="328">
        <row r="9">
          <cell r="A9" t="str">
            <v>A</v>
          </cell>
        </row>
      </sheetData>
      <sheetData sheetId="329">
        <row r="9">
          <cell r="A9" t="str">
            <v>A</v>
          </cell>
        </row>
      </sheetData>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sheetData sheetId="370" refreshError="1"/>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ow r="9">
          <cell r="A9" t="str">
            <v>A</v>
          </cell>
        </row>
      </sheetData>
      <sheetData sheetId="433">
        <row r="9">
          <cell r="A9" t="str">
            <v>A</v>
          </cell>
        </row>
      </sheetData>
      <sheetData sheetId="434">
        <row r="9">
          <cell r="A9" t="str">
            <v>A</v>
          </cell>
        </row>
      </sheetData>
      <sheetData sheetId="435">
        <row r="9">
          <cell r="A9" t="str">
            <v>A</v>
          </cell>
        </row>
      </sheetData>
      <sheetData sheetId="436">
        <row r="9">
          <cell r="A9" t="str">
            <v>A</v>
          </cell>
        </row>
      </sheetData>
      <sheetData sheetId="437">
        <row r="9">
          <cell r="A9" t="str">
            <v>A</v>
          </cell>
        </row>
      </sheetData>
      <sheetData sheetId="438">
        <row r="9">
          <cell r="A9" t="str">
            <v>A</v>
          </cell>
        </row>
      </sheetData>
      <sheetData sheetId="439">
        <row r="9">
          <cell r="A9" t="str">
            <v>A</v>
          </cell>
        </row>
      </sheetData>
      <sheetData sheetId="440">
        <row r="9">
          <cell r="A9" t="str">
            <v>A</v>
          </cell>
        </row>
      </sheetData>
      <sheetData sheetId="441">
        <row r="9">
          <cell r="A9" t="str">
            <v>A</v>
          </cell>
        </row>
      </sheetData>
      <sheetData sheetId="442"/>
      <sheetData sheetId="443">
        <row r="9">
          <cell r="A9" t="str">
            <v>A</v>
          </cell>
        </row>
      </sheetData>
      <sheetData sheetId="444">
        <row r="9">
          <cell r="A9" t="str">
            <v>A</v>
          </cell>
        </row>
      </sheetData>
      <sheetData sheetId="445">
        <row r="9">
          <cell r="A9" t="str">
            <v>A</v>
          </cell>
        </row>
      </sheetData>
      <sheetData sheetId="446">
        <row r="9">
          <cell r="A9" t="str">
            <v>A</v>
          </cell>
        </row>
      </sheetData>
      <sheetData sheetId="447">
        <row r="9">
          <cell r="A9" t="str">
            <v>A</v>
          </cell>
        </row>
      </sheetData>
      <sheetData sheetId="448" refreshError="1"/>
      <sheetData sheetId="449">
        <row r="9">
          <cell r="A9" t="str">
            <v>A</v>
          </cell>
        </row>
      </sheetData>
      <sheetData sheetId="450">
        <row r="9">
          <cell r="A9" t="str">
            <v>A</v>
          </cell>
        </row>
      </sheetData>
      <sheetData sheetId="451">
        <row r="9">
          <cell r="A9" t="str">
            <v>A</v>
          </cell>
        </row>
      </sheetData>
      <sheetData sheetId="452">
        <row r="9">
          <cell r="A9" t="str">
            <v>A</v>
          </cell>
        </row>
      </sheetData>
      <sheetData sheetId="453">
        <row r="9">
          <cell r="A9" t="str">
            <v>A</v>
          </cell>
        </row>
      </sheetData>
      <sheetData sheetId="454" refreshError="1"/>
      <sheetData sheetId="455">
        <row r="9">
          <cell r="A9" t="str">
            <v>A</v>
          </cell>
        </row>
      </sheetData>
      <sheetData sheetId="456"/>
      <sheetData sheetId="457" refreshError="1"/>
      <sheetData sheetId="458"/>
      <sheetData sheetId="459" refreshError="1"/>
      <sheetData sheetId="460"/>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ow r="9">
          <cell r="A9" t="str">
            <v>A</v>
          </cell>
        </row>
      </sheetData>
      <sheetData sheetId="470">
        <row r="9">
          <cell r="A9" t="str">
            <v>A</v>
          </cell>
        </row>
      </sheetData>
      <sheetData sheetId="471">
        <row r="9">
          <cell r="A9" t="str">
            <v>A</v>
          </cell>
        </row>
      </sheetData>
      <sheetData sheetId="472">
        <row r="9">
          <cell r="A9" t="str">
            <v>A</v>
          </cell>
        </row>
      </sheetData>
      <sheetData sheetId="473">
        <row r="9">
          <cell r="A9" t="str">
            <v>A</v>
          </cell>
        </row>
      </sheetData>
      <sheetData sheetId="474">
        <row r="9">
          <cell r="A9" t="str">
            <v>A</v>
          </cell>
        </row>
      </sheetData>
      <sheetData sheetId="475">
        <row r="9">
          <cell r="A9" t="str">
            <v>A</v>
          </cell>
        </row>
      </sheetData>
      <sheetData sheetId="476">
        <row r="9">
          <cell r="A9" t="str">
            <v>A</v>
          </cell>
        </row>
      </sheetData>
      <sheetData sheetId="477">
        <row r="9">
          <cell r="A9" t="str">
            <v>A</v>
          </cell>
        </row>
      </sheetData>
      <sheetData sheetId="478">
        <row r="9">
          <cell r="A9" t="str">
            <v>A</v>
          </cell>
        </row>
      </sheetData>
      <sheetData sheetId="479">
        <row r="9">
          <cell r="A9" t="str">
            <v>A</v>
          </cell>
        </row>
      </sheetData>
      <sheetData sheetId="480">
        <row r="9">
          <cell r="A9" t="str">
            <v>A</v>
          </cell>
        </row>
      </sheetData>
      <sheetData sheetId="481"/>
      <sheetData sheetId="482">
        <row r="9">
          <cell r="A9" t="str">
            <v>A</v>
          </cell>
        </row>
      </sheetData>
      <sheetData sheetId="483">
        <row r="9">
          <cell r="A9" t="str">
            <v>A</v>
          </cell>
        </row>
      </sheetData>
      <sheetData sheetId="484">
        <row r="9">
          <cell r="A9" t="str">
            <v>A</v>
          </cell>
        </row>
      </sheetData>
      <sheetData sheetId="485">
        <row r="9">
          <cell r="A9" t="str">
            <v>A</v>
          </cell>
        </row>
      </sheetData>
      <sheetData sheetId="486">
        <row r="9">
          <cell r="A9" t="str">
            <v>A</v>
          </cell>
        </row>
      </sheetData>
      <sheetData sheetId="487">
        <row r="9">
          <cell r="A9" t="str">
            <v>A</v>
          </cell>
        </row>
      </sheetData>
      <sheetData sheetId="488">
        <row r="9">
          <cell r="A9" t="str">
            <v>A</v>
          </cell>
        </row>
      </sheetData>
      <sheetData sheetId="489">
        <row r="9">
          <cell r="A9" t="str">
            <v>A</v>
          </cell>
        </row>
      </sheetData>
      <sheetData sheetId="490">
        <row r="9">
          <cell r="A9" t="str">
            <v>A</v>
          </cell>
        </row>
      </sheetData>
      <sheetData sheetId="491">
        <row r="9">
          <cell r="A9" t="str">
            <v>A</v>
          </cell>
        </row>
      </sheetData>
      <sheetData sheetId="492">
        <row r="9">
          <cell r="A9" t="str">
            <v>A</v>
          </cell>
        </row>
      </sheetData>
      <sheetData sheetId="493">
        <row r="9">
          <cell r="A9" t="str">
            <v>A</v>
          </cell>
        </row>
      </sheetData>
      <sheetData sheetId="494">
        <row r="9">
          <cell r="A9" t="str">
            <v>A</v>
          </cell>
        </row>
      </sheetData>
      <sheetData sheetId="495">
        <row r="9">
          <cell r="A9" t="str">
            <v>A</v>
          </cell>
        </row>
      </sheetData>
      <sheetData sheetId="496">
        <row r="9">
          <cell r="A9" t="str">
            <v>A</v>
          </cell>
        </row>
      </sheetData>
      <sheetData sheetId="497">
        <row r="9">
          <cell r="A9" t="str">
            <v>A</v>
          </cell>
        </row>
      </sheetData>
      <sheetData sheetId="498">
        <row r="9">
          <cell r="A9" t="str">
            <v>A</v>
          </cell>
        </row>
      </sheetData>
      <sheetData sheetId="499"/>
      <sheetData sheetId="500">
        <row r="9">
          <cell r="A9" t="str">
            <v>A</v>
          </cell>
        </row>
      </sheetData>
      <sheetData sheetId="501">
        <row r="9">
          <cell r="A9" t="str">
            <v>A</v>
          </cell>
        </row>
      </sheetData>
      <sheetData sheetId="502">
        <row r="9">
          <cell r="A9" t="str">
            <v>A</v>
          </cell>
        </row>
      </sheetData>
      <sheetData sheetId="503">
        <row r="9">
          <cell r="A9" t="str">
            <v>A</v>
          </cell>
        </row>
      </sheetData>
      <sheetData sheetId="504">
        <row r="9">
          <cell r="A9" t="str">
            <v>A</v>
          </cell>
        </row>
      </sheetData>
      <sheetData sheetId="505">
        <row r="9">
          <cell r="A9" t="str">
            <v>A</v>
          </cell>
        </row>
      </sheetData>
      <sheetData sheetId="506">
        <row r="9">
          <cell r="A9" t="str">
            <v>A</v>
          </cell>
        </row>
      </sheetData>
      <sheetData sheetId="507">
        <row r="9">
          <cell r="A9" t="str">
            <v>A</v>
          </cell>
        </row>
      </sheetData>
      <sheetData sheetId="508">
        <row r="9">
          <cell r="A9" t="str">
            <v>A</v>
          </cell>
        </row>
      </sheetData>
      <sheetData sheetId="509">
        <row r="9">
          <cell r="A9" t="str">
            <v>A</v>
          </cell>
        </row>
      </sheetData>
      <sheetData sheetId="510">
        <row r="9">
          <cell r="A9" t="str">
            <v>A</v>
          </cell>
        </row>
      </sheetData>
      <sheetData sheetId="511">
        <row r="9">
          <cell r="A9" t="str">
            <v>A</v>
          </cell>
        </row>
      </sheetData>
      <sheetData sheetId="512">
        <row r="9">
          <cell r="A9" t="str">
            <v>A</v>
          </cell>
        </row>
      </sheetData>
      <sheetData sheetId="513">
        <row r="9">
          <cell r="A9" t="str">
            <v>A</v>
          </cell>
        </row>
      </sheetData>
      <sheetData sheetId="514">
        <row r="9">
          <cell r="A9" t="str">
            <v>A</v>
          </cell>
        </row>
      </sheetData>
      <sheetData sheetId="515">
        <row r="9">
          <cell r="A9" t="str">
            <v>A</v>
          </cell>
        </row>
      </sheetData>
      <sheetData sheetId="516"/>
      <sheetData sheetId="517">
        <row r="9">
          <cell r="A9" t="str">
            <v>A</v>
          </cell>
        </row>
      </sheetData>
      <sheetData sheetId="518">
        <row r="9">
          <cell r="A9" t="str">
            <v>A</v>
          </cell>
        </row>
      </sheetData>
      <sheetData sheetId="519">
        <row r="9">
          <cell r="A9" t="str">
            <v>A</v>
          </cell>
        </row>
      </sheetData>
      <sheetData sheetId="520">
        <row r="9">
          <cell r="A9" t="str">
            <v>A</v>
          </cell>
        </row>
      </sheetData>
      <sheetData sheetId="521">
        <row r="9">
          <cell r="A9" t="str">
            <v>A</v>
          </cell>
        </row>
      </sheetData>
      <sheetData sheetId="522">
        <row r="9">
          <cell r="A9" t="str">
            <v>A</v>
          </cell>
        </row>
      </sheetData>
      <sheetData sheetId="523">
        <row r="9">
          <cell r="A9" t="str">
            <v>A</v>
          </cell>
        </row>
      </sheetData>
      <sheetData sheetId="524">
        <row r="9">
          <cell r="A9" t="str">
            <v>A</v>
          </cell>
        </row>
      </sheetData>
      <sheetData sheetId="525"/>
      <sheetData sheetId="526">
        <row r="9">
          <cell r="A9" t="str">
            <v>A</v>
          </cell>
        </row>
      </sheetData>
      <sheetData sheetId="527">
        <row r="9">
          <cell r="A9" t="str">
            <v>A</v>
          </cell>
        </row>
      </sheetData>
      <sheetData sheetId="528">
        <row r="9">
          <cell r="A9" t="str">
            <v>A</v>
          </cell>
        </row>
      </sheetData>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ow r="9">
          <cell r="A9" t="str">
            <v>A</v>
          </cell>
        </row>
      </sheetData>
      <sheetData sheetId="543"/>
      <sheetData sheetId="544"/>
      <sheetData sheetId="545" refreshError="1"/>
      <sheetData sheetId="546" refreshError="1"/>
      <sheetData sheetId="547" refreshError="1"/>
      <sheetData sheetId="548"/>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ow r="9">
          <cell r="A9" t="str">
            <v>A</v>
          </cell>
        </row>
      </sheetData>
      <sheetData sheetId="563">
        <row r="9">
          <cell r="A9" t="str">
            <v>A</v>
          </cell>
        </row>
      </sheetData>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sheetData sheetId="588" refreshError="1"/>
      <sheetData sheetId="589"/>
      <sheetData sheetId="590" refreshError="1"/>
      <sheetData sheetId="591" refreshError="1"/>
      <sheetData sheetId="592" refreshError="1"/>
      <sheetData sheetId="593" refreshError="1"/>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refreshError="1"/>
      <sheetData sheetId="672" refreshError="1"/>
      <sheetData sheetId="673" refreshError="1"/>
      <sheetData sheetId="674" refreshError="1"/>
      <sheetData sheetId="675" refreshError="1"/>
      <sheetData sheetId="676" refreshError="1"/>
      <sheetData sheetId="677" refreshError="1"/>
      <sheetData sheetId="678">
        <row r="9">
          <cell r="A9" t="str">
            <v>A</v>
          </cell>
        </row>
      </sheetData>
      <sheetData sheetId="679">
        <row r="9">
          <cell r="A9" t="str">
            <v>A</v>
          </cell>
        </row>
      </sheetData>
      <sheetData sheetId="680">
        <row r="9">
          <cell r="A9" t="str">
            <v>A</v>
          </cell>
        </row>
      </sheetData>
      <sheetData sheetId="681">
        <row r="9">
          <cell r="A9" t="str">
            <v>A</v>
          </cell>
        </row>
      </sheetData>
      <sheetData sheetId="682">
        <row r="9">
          <cell r="A9" t="str">
            <v>A</v>
          </cell>
        </row>
      </sheetData>
      <sheetData sheetId="683">
        <row r="9">
          <cell r="A9" t="str">
            <v>A</v>
          </cell>
        </row>
      </sheetData>
      <sheetData sheetId="684">
        <row r="9">
          <cell r="A9" t="str">
            <v>A</v>
          </cell>
        </row>
      </sheetData>
      <sheetData sheetId="685">
        <row r="9">
          <cell r="A9" t="str">
            <v>A</v>
          </cell>
        </row>
      </sheetData>
      <sheetData sheetId="686">
        <row r="9">
          <cell r="A9" t="str">
            <v>A</v>
          </cell>
        </row>
      </sheetData>
      <sheetData sheetId="687">
        <row r="9">
          <cell r="A9" t="str">
            <v>A</v>
          </cell>
        </row>
      </sheetData>
      <sheetData sheetId="688">
        <row r="9">
          <cell r="A9" t="str">
            <v>A</v>
          </cell>
        </row>
      </sheetData>
      <sheetData sheetId="689">
        <row r="9">
          <cell r="A9" t="str">
            <v>A</v>
          </cell>
        </row>
      </sheetData>
      <sheetData sheetId="690">
        <row r="9">
          <cell r="A9" t="str">
            <v>A</v>
          </cell>
        </row>
      </sheetData>
      <sheetData sheetId="691">
        <row r="9">
          <cell r="A9" t="str">
            <v>A</v>
          </cell>
        </row>
      </sheetData>
      <sheetData sheetId="692">
        <row r="9">
          <cell r="A9" t="str">
            <v>A</v>
          </cell>
        </row>
      </sheetData>
      <sheetData sheetId="693">
        <row r="9">
          <cell r="A9" t="str">
            <v>A</v>
          </cell>
        </row>
      </sheetData>
      <sheetData sheetId="694">
        <row r="9">
          <cell r="A9" t="str">
            <v>A</v>
          </cell>
        </row>
      </sheetData>
      <sheetData sheetId="695">
        <row r="9">
          <cell r="A9" t="str">
            <v>A</v>
          </cell>
        </row>
      </sheetData>
      <sheetData sheetId="696">
        <row r="9">
          <cell r="A9" t="str">
            <v>A</v>
          </cell>
        </row>
      </sheetData>
      <sheetData sheetId="697">
        <row r="9">
          <cell r="A9" t="str">
            <v>A</v>
          </cell>
        </row>
      </sheetData>
      <sheetData sheetId="698">
        <row r="9">
          <cell r="A9" t="str">
            <v>A</v>
          </cell>
        </row>
      </sheetData>
      <sheetData sheetId="699">
        <row r="9">
          <cell r="A9" t="str">
            <v>A</v>
          </cell>
        </row>
      </sheetData>
      <sheetData sheetId="700">
        <row r="9">
          <cell r="A9" t="str">
            <v>A</v>
          </cell>
        </row>
      </sheetData>
      <sheetData sheetId="701">
        <row r="9">
          <cell r="A9" t="str">
            <v>A</v>
          </cell>
        </row>
      </sheetData>
      <sheetData sheetId="702">
        <row r="9">
          <cell r="A9" t="str">
            <v>A</v>
          </cell>
        </row>
      </sheetData>
      <sheetData sheetId="703">
        <row r="9">
          <cell r="A9" t="str">
            <v>A</v>
          </cell>
        </row>
      </sheetData>
      <sheetData sheetId="704"/>
      <sheetData sheetId="705"/>
      <sheetData sheetId="706">
        <row r="9">
          <cell r="A9" t="str">
            <v>A</v>
          </cell>
        </row>
      </sheetData>
      <sheetData sheetId="707"/>
      <sheetData sheetId="708"/>
      <sheetData sheetId="709"/>
      <sheetData sheetId="710"/>
      <sheetData sheetId="711"/>
      <sheetData sheetId="712">
        <row r="9">
          <cell r="A9" t="str">
            <v>A</v>
          </cell>
        </row>
      </sheetData>
      <sheetData sheetId="713">
        <row r="9">
          <cell r="A9" t="str">
            <v>A</v>
          </cell>
        </row>
      </sheetData>
      <sheetData sheetId="714">
        <row r="9">
          <cell r="A9" t="str">
            <v>A</v>
          </cell>
        </row>
      </sheetData>
      <sheetData sheetId="715">
        <row r="9">
          <cell r="A9" t="str">
            <v>A</v>
          </cell>
        </row>
      </sheetData>
      <sheetData sheetId="716">
        <row r="9">
          <cell r="A9" t="str">
            <v>A</v>
          </cell>
        </row>
      </sheetData>
      <sheetData sheetId="717">
        <row r="9">
          <cell r="A9" t="str">
            <v>A</v>
          </cell>
        </row>
      </sheetData>
      <sheetData sheetId="718">
        <row r="9">
          <cell r="A9" t="str">
            <v>A</v>
          </cell>
        </row>
      </sheetData>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ow r="9">
          <cell r="A9" t="str">
            <v>A</v>
          </cell>
        </row>
      </sheetData>
      <sheetData sheetId="729">
        <row r="9">
          <cell r="A9" t="str">
            <v>A</v>
          </cell>
        </row>
      </sheetData>
      <sheetData sheetId="730">
        <row r="9">
          <cell r="A9" t="str">
            <v>A</v>
          </cell>
        </row>
      </sheetData>
      <sheetData sheetId="731">
        <row r="9">
          <cell r="A9" t="str">
            <v>A</v>
          </cell>
        </row>
      </sheetData>
      <sheetData sheetId="732">
        <row r="9">
          <cell r="A9" t="str">
            <v>A</v>
          </cell>
        </row>
      </sheetData>
      <sheetData sheetId="733">
        <row r="9">
          <cell r="A9" t="str">
            <v>A</v>
          </cell>
        </row>
      </sheetData>
      <sheetData sheetId="734">
        <row r="9">
          <cell r="A9" t="str">
            <v>A</v>
          </cell>
        </row>
      </sheetData>
      <sheetData sheetId="735">
        <row r="9">
          <cell r="A9" t="str">
            <v>A</v>
          </cell>
        </row>
      </sheetData>
      <sheetData sheetId="736">
        <row r="9">
          <cell r="A9" t="str">
            <v>A</v>
          </cell>
        </row>
      </sheetData>
      <sheetData sheetId="737">
        <row r="9">
          <cell r="A9" t="str">
            <v>A</v>
          </cell>
        </row>
      </sheetData>
      <sheetData sheetId="738">
        <row r="9">
          <cell r="A9" t="str">
            <v>A</v>
          </cell>
        </row>
      </sheetData>
      <sheetData sheetId="739">
        <row r="9">
          <cell r="A9" t="str">
            <v>A</v>
          </cell>
        </row>
      </sheetData>
      <sheetData sheetId="740">
        <row r="9">
          <cell r="A9" t="str">
            <v>A</v>
          </cell>
        </row>
      </sheetData>
      <sheetData sheetId="741">
        <row r="9">
          <cell r="A9" t="str">
            <v>A</v>
          </cell>
        </row>
      </sheetData>
      <sheetData sheetId="742">
        <row r="9">
          <cell r="A9" t="str">
            <v>A</v>
          </cell>
        </row>
      </sheetData>
      <sheetData sheetId="743">
        <row r="9">
          <cell r="A9" t="str">
            <v>A</v>
          </cell>
        </row>
      </sheetData>
      <sheetData sheetId="744">
        <row r="9">
          <cell r="A9" t="str">
            <v>A</v>
          </cell>
        </row>
      </sheetData>
      <sheetData sheetId="745">
        <row r="9">
          <cell r="A9" t="str">
            <v>A</v>
          </cell>
        </row>
      </sheetData>
      <sheetData sheetId="746">
        <row r="9">
          <cell r="A9" t="str">
            <v>A</v>
          </cell>
        </row>
      </sheetData>
      <sheetData sheetId="747">
        <row r="9">
          <cell r="A9" t="str">
            <v>A</v>
          </cell>
        </row>
      </sheetData>
      <sheetData sheetId="748">
        <row r="9">
          <cell r="A9" t="str">
            <v>A</v>
          </cell>
        </row>
      </sheetData>
      <sheetData sheetId="749">
        <row r="9">
          <cell r="A9" t="str">
            <v>A</v>
          </cell>
        </row>
      </sheetData>
      <sheetData sheetId="750">
        <row r="9">
          <cell r="A9" t="str">
            <v>A</v>
          </cell>
        </row>
      </sheetData>
      <sheetData sheetId="751">
        <row r="9">
          <cell r="A9" t="str">
            <v>A</v>
          </cell>
        </row>
      </sheetData>
      <sheetData sheetId="752">
        <row r="9">
          <cell r="A9" t="str">
            <v>A</v>
          </cell>
        </row>
      </sheetData>
      <sheetData sheetId="753">
        <row r="9">
          <cell r="A9" t="str">
            <v>A</v>
          </cell>
        </row>
      </sheetData>
      <sheetData sheetId="754">
        <row r="9">
          <cell r="A9" t="str">
            <v>A</v>
          </cell>
        </row>
      </sheetData>
      <sheetData sheetId="755">
        <row r="9">
          <cell r="A9" t="str">
            <v>A</v>
          </cell>
        </row>
      </sheetData>
      <sheetData sheetId="756">
        <row r="9">
          <cell r="A9" t="str">
            <v>A</v>
          </cell>
        </row>
      </sheetData>
      <sheetData sheetId="757">
        <row r="9">
          <cell r="A9" t="str">
            <v>A</v>
          </cell>
        </row>
      </sheetData>
      <sheetData sheetId="758">
        <row r="9">
          <cell r="A9" t="str">
            <v>A</v>
          </cell>
        </row>
      </sheetData>
      <sheetData sheetId="759">
        <row r="9">
          <cell r="A9" t="str">
            <v>A</v>
          </cell>
        </row>
      </sheetData>
      <sheetData sheetId="760">
        <row r="9">
          <cell r="A9" t="str">
            <v>A</v>
          </cell>
        </row>
      </sheetData>
      <sheetData sheetId="761">
        <row r="9">
          <cell r="A9" t="str">
            <v>A</v>
          </cell>
        </row>
      </sheetData>
      <sheetData sheetId="762">
        <row r="9">
          <cell r="A9" t="str">
            <v>A</v>
          </cell>
        </row>
      </sheetData>
      <sheetData sheetId="763">
        <row r="9">
          <cell r="A9" t="str">
            <v>A</v>
          </cell>
        </row>
      </sheetData>
      <sheetData sheetId="764">
        <row r="9">
          <cell r="A9" t="str">
            <v>A</v>
          </cell>
        </row>
      </sheetData>
      <sheetData sheetId="765">
        <row r="9">
          <cell r="A9" t="str">
            <v>A</v>
          </cell>
        </row>
      </sheetData>
      <sheetData sheetId="766">
        <row r="9">
          <cell r="A9" t="str">
            <v>A</v>
          </cell>
        </row>
      </sheetData>
      <sheetData sheetId="767">
        <row r="9">
          <cell r="A9" t="str">
            <v>A</v>
          </cell>
        </row>
      </sheetData>
      <sheetData sheetId="768">
        <row r="9">
          <cell r="A9" t="str">
            <v>A</v>
          </cell>
        </row>
      </sheetData>
      <sheetData sheetId="769">
        <row r="9">
          <cell r="A9" t="str">
            <v>A</v>
          </cell>
        </row>
      </sheetData>
      <sheetData sheetId="770">
        <row r="9">
          <cell r="A9" t="str">
            <v>A</v>
          </cell>
        </row>
      </sheetData>
      <sheetData sheetId="771">
        <row r="9">
          <cell r="A9" t="str">
            <v>A</v>
          </cell>
        </row>
      </sheetData>
      <sheetData sheetId="772">
        <row r="9">
          <cell r="A9" t="str">
            <v>A</v>
          </cell>
        </row>
      </sheetData>
      <sheetData sheetId="773">
        <row r="9">
          <cell r="A9" t="str">
            <v>A</v>
          </cell>
        </row>
      </sheetData>
      <sheetData sheetId="774">
        <row r="9">
          <cell r="A9" t="str">
            <v>A</v>
          </cell>
        </row>
      </sheetData>
      <sheetData sheetId="775">
        <row r="9">
          <cell r="A9" t="str">
            <v>A</v>
          </cell>
        </row>
      </sheetData>
      <sheetData sheetId="776">
        <row r="9">
          <cell r="A9" t="str">
            <v>A</v>
          </cell>
        </row>
      </sheetData>
      <sheetData sheetId="777">
        <row r="9">
          <cell r="A9" t="str">
            <v>A</v>
          </cell>
        </row>
      </sheetData>
      <sheetData sheetId="778">
        <row r="9">
          <cell r="A9" t="str">
            <v>A</v>
          </cell>
        </row>
      </sheetData>
      <sheetData sheetId="779">
        <row r="9">
          <cell r="A9" t="str">
            <v>A</v>
          </cell>
        </row>
      </sheetData>
      <sheetData sheetId="780">
        <row r="9">
          <cell r="A9" t="str">
            <v>A</v>
          </cell>
        </row>
      </sheetData>
      <sheetData sheetId="781">
        <row r="9">
          <cell r="A9" t="str">
            <v>A</v>
          </cell>
        </row>
      </sheetData>
      <sheetData sheetId="782">
        <row r="9">
          <cell r="A9" t="str">
            <v>A</v>
          </cell>
        </row>
      </sheetData>
      <sheetData sheetId="783"/>
      <sheetData sheetId="784">
        <row r="9">
          <cell r="A9" t="str">
            <v>A</v>
          </cell>
        </row>
      </sheetData>
      <sheetData sheetId="785">
        <row r="9">
          <cell r="A9" t="str">
            <v>A</v>
          </cell>
        </row>
      </sheetData>
      <sheetData sheetId="786">
        <row r="9">
          <cell r="A9" t="str">
            <v>A</v>
          </cell>
        </row>
      </sheetData>
      <sheetData sheetId="787">
        <row r="9">
          <cell r="A9" t="str">
            <v>A</v>
          </cell>
        </row>
      </sheetData>
      <sheetData sheetId="788">
        <row r="9">
          <cell r="A9" t="str">
            <v>A</v>
          </cell>
        </row>
      </sheetData>
      <sheetData sheetId="789">
        <row r="9">
          <cell r="A9" t="str">
            <v>A</v>
          </cell>
        </row>
      </sheetData>
      <sheetData sheetId="790">
        <row r="9">
          <cell r="A9" t="str">
            <v>A</v>
          </cell>
        </row>
      </sheetData>
      <sheetData sheetId="791">
        <row r="9">
          <cell r="A9" t="str">
            <v>A</v>
          </cell>
        </row>
      </sheetData>
      <sheetData sheetId="792" refreshError="1"/>
      <sheetData sheetId="793" refreshError="1"/>
      <sheetData sheetId="794" refreshError="1"/>
      <sheetData sheetId="795" refreshError="1"/>
      <sheetData sheetId="796" refreshError="1"/>
      <sheetData sheetId="797" refreshError="1"/>
      <sheetData sheetId="798" refreshError="1"/>
      <sheetData sheetId="799">
        <row r="9">
          <cell r="A9" t="str">
            <v>A</v>
          </cell>
        </row>
      </sheetData>
      <sheetData sheetId="800">
        <row r="9">
          <cell r="A9" t="str">
            <v>A</v>
          </cell>
        </row>
      </sheetData>
      <sheetData sheetId="801">
        <row r="9">
          <cell r="A9" t="str">
            <v>A</v>
          </cell>
        </row>
      </sheetData>
      <sheetData sheetId="802">
        <row r="9">
          <cell r="A9" t="str">
            <v>A</v>
          </cell>
        </row>
      </sheetData>
      <sheetData sheetId="803">
        <row r="9">
          <cell r="A9" t="str">
            <v>A</v>
          </cell>
        </row>
      </sheetData>
      <sheetData sheetId="804">
        <row r="9">
          <cell r="A9" t="str">
            <v>A</v>
          </cell>
        </row>
      </sheetData>
      <sheetData sheetId="805">
        <row r="9">
          <cell r="A9" t="str">
            <v>A</v>
          </cell>
        </row>
      </sheetData>
      <sheetData sheetId="806">
        <row r="9">
          <cell r="A9" t="str">
            <v>A</v>
          </cell>
        </row>
      </sheetData>
      <sheetData sheetId="807">
        <row r="9">
          <cell r="A9" t="str">
            <v>A</v>
          </cell>
        </row>
      </sheetData>
      <sheetData sheetId="808">
        <row r="9">
          <cell r="A9" t="str">
            <v>A</v>
          </cell>
        </row>
      </sheetData>
      <sheetData sheetId="809">
        <row r="9">
          <cell r="A9" t="str">
            <v>A</v>
          </cell>
        </row>
      </sheetData>
      <sheetData sheetId="810">
        <row r="9">
          <cell r="A9" t="str">
            <v>A</v>
          </cell>
        </row>
      </sheetData>
      <sheetData sheetId="811">
        <row r="9">
          <cell r="A9" t="str">
            <v>A</v>
          </cell>
        </row>
      </sheetData>
      <sheetData sheetId="812">
        <row r="9">
          <cell r="A9" t="str">
            <v>A</v>
          </cell>
        </row>
      </sheetData>
      <sheetData sheetId="813">
        <row r="9">
          <cell r="A9" t="str">
            <v>A</v>
          </cell>
        </row>
      </sheetData>
      <sheetData sheetId="814">
        <row r="9">
          <cell r="A9" t="str">
            <v>A</v>
          </cell>
        </row>
      </sheetData>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sheetData sheetId="837"/>
      <sheetData sheetId="838"/>
      <sheetData sheetId="839"/>
      <sheetData sheetId="840"/>
      <sheetData sheetId="841" refreshError="1"/>
      <sheetData sheetId="842" refreshError="1"/>
      <sheetData sheetId="843" refreshError="1"/>
      <sheetData sheetId="844" refreshError="1"/>
      <sheetData sheetId="845" refreshError="1"/>
      <sheetData sheetId="846" refreshError="1"/>
      <sheetData sheetId="847">
        <row r="9">
          <cell r="A9" t="str">
            <v>A</v>
          </cell>
        </row>
      </sheetData>
      <sheetData sheetId="848">
        <row r="9">
          <cell r="A9" t="str">
            <v>A</v>
          </cell>
        </row>
      </sheetData>
      <sheetData sheetId="849">
        <row r="9">
          <cell r="A9" t="str">
            <v>A</v>
          </cell>
        </row>
      </sheetData>
      <sheetData sheetId="850">
        <row r="9">
          <cell r="A9" t="str">
            <v>A</v>
          </cell>
        </row>
      </sheetData>
      <sheetData sheetId="851">
        <row r="9">
          <cell r="A9" t="str">
            <v>A</v>
          </cell>
        </row>
      </sheetData>
      <sheetData sheetId="852">
        <row r="9">
          <cell r="A9" t="str">
            <v>A</v>
          </cell>
        </row>
      </sheetData>
      <sheetData sheetId="853">
        <row r="9">
          <cell r="A9" t="str">
            <v>A</v>
          </cell>
        </row>
      </sheetData>
      <sheetData sheetId="854">
        <row r="9">
          <cell r="A9" t="str">
            <v>A</v>
          </cell>
        </row>
      </sheetData>
      <sheetData sheetId="855">
        <row r="9">
          <cell r="A9" t="str">
            <v>A</v>
          </cell>
        </row>
      </sheetData>
      <sheetData sheetId="856">
        <row r="9">
          <cell r="A9" t="str">
            <v>A</v>
          </cell>
        </row>
      </sheetData>
      <sheetData sheetId="857">
        <row r="9">
          <cell r="A9" t="str">
            <v>A</v>
          </cell>
        </row>
      </sheetData>
      <sheetData sheetId="858">
        <row r="9">
          <cell r="A9" t="str">
            <v>A</v>
          </cell>
        </row>
      </sheetData>
      <sheetData sheetId="859">
        <row r="9">
          <cell r="A9" t="str">
            <v>A</v>
          </cell>
        </row>
      </sheetData>
      <sheetData sheetId="860">
        <row r="9">
          <cell r="A9" t="str">
            <v>A</v>
          </cell>
        </row>
      </sheetData>
      <sheetData sheetId="861">
        <row r="9">
          <cell r="A9" t="str">
            <v>A</v>
          </cell>
        </row>
      </sheetData>
      <sheetData sheetId="862">
        <row r="9">
          <cell r="A9" t="str">
            <v>A</v>
          </cell>
        </row>
      </sheetData>
      <sheetData sheetId="863">
        <row r="9">
          <cell r="A9" t="str">
            <v>A</v>
          </cell>
        </row>
      </sheetData>
      <sheetData sheetId="864">
        <row r="9">
          <cell r="A9" t="str">
            <v>A</v>
          </cell>
        </row>
      </sheetData>
      <sheetData sheetId="865">
        <row r="9">
          <cell r="A9" t="str">
            <v>A</v>
          </cell>
        </row>
      </sheetData>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ow r="9">
          <cell r="A9" t="str">
            <v>A</v>
          </cell>
        </row>
      </sheetData>
      <sheetData sheetId="878">
        <row r="9">
          <cell r="A9" t="str">
            <v>A</v>
          </cell>
        </row>
      </sheetData>
      <sheetData sheetId="879">
        <row r="9">
          <cell r="A9" t="str">
            <v>A</v>
          </cell>
        </row>
      </sheetData>
      <sheetData sheetId="880">
        <row r="9">
          <cell r="A9" t="str">
            <v>A</v>
          </cell>
        </row>
      </sheetData>
      <sheetData sheetId="881">
        <row r="9">
          <cell r="A9" t="str">
            <v>A</v>
          </cell>
        </row>
      </sheetData>
      <sheetData sheetId="882">
        <row r="9">
          <cell r="A9" t="str">
            <v>A</v>
          </cell>
        </row>
      </sheetData>
      <sheetData sheetId="883">
        <row r="9">
          <cell r="A9" t="str">
            <v>A</v>
          </cell>
        </row>
      </sheetData>
      <sheetData sheetId="884">
        <row r="9">
          <cell r="A9" t="str">
            <v>A</v>
          </cell>
        </row>
      </sheetData>
      <sheetData sheetId="885">
        <row r="9">
          <cell r="A9" t="str">
            <v>A</v>
          </cell>
        </row>
      </sheetData>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efreshError="1"/>
      <sheetData sheetId="919" refreshError="1"/>
      <sheetData sheetId="920" refreshError="1"/>
      <sheetData sheetId="921" refreshError="1"/>
      <sheetData sheetId="922"/>
      <sheetData sheetId="923">
        <row r="9">
          <cell r="A9" t="str">
            <v>A</v>
          </cell>
        </row>
      </sheetData>
      <sheetData sheetId="924">
        <row r="9">
          <cell r="A9" t="str">
            <v>A</v>
          </cell>
        </row>
      </sheetData>
      <sheetData sheetId="925" refreshError="1"/>
      <sheetData sheetId="926">
        <row r="9">
          <cell r="A9" t="str">
            <v>A</v>
          </cell>
        </row>
      </sheetData>
      <sheetData sheetId="927">
        <row r="9">
          <cell r="A9" t="str">
            <v>A</v>
          </cell>
        </row>
      </sheetData>
      <sheetData sheetId="928">
        <row r="9">
          <cell r="A9" t="str">
            <v>A</v>
          </cell>
        </row>
      </sheetData>
      <sheetData sheetId="929">
        <row r="9">
          <cell r="A9" t="str">
            <v>A</v>
          </cell>
        </row>
      </sheetData>
      <sheetData sheetId="930">
        <row r="9">
          <cell r="A9" t="str">
            <v>A</v>
          </cell>
        </row>
      </sheetData>
      <sheetData sheetId="931">
        <row r="9">
          <cell r="A9" t="str">
            <v>A</v>
          </cell>
        </row>
      </sheetData>
      <sheetData sheetId="932">
        <row r="9">
          <cell r="A9" t="str">
            <v>A</v>
          </cell>
        </row>
      </sheetData>
      <sheetData sheetId="933">
        <row r="9">
          <cell r="A9" t="str">
            <v>A</v>
          </cell>
        </row>
      </sheetData>
      <sheetData sheetId="934">
        <row r="9">
          <cell r="A9" t="str">
            <v>A</v>
          </cell>
        </row>
      </sheetData>
      <sheetData sheetId="935">
        <row r="9">
          <cell r="A9" t="str">
            <v>A</v>
          </cell>
        </row>
      </sheetData>
      <sheetData sheetId="936">
        <row r="9">
          <cell r="A9" t="str">
            <v>A</v>
          </cell>
        </row>
      </sheetData>
      <sheetData sheetId="937">
        <row r="9">
          <cell r="A9" t="str">
            <v>A</v>
          </cell>
        </row>
      </sheetData>
      <sheetData sheetId="938">
        <row r="9">
          <cell r="A9" t="str">
            <v>A</v>
          </cell>
        </row>
      </sheetData>
      <sheetData sheetId="939">
        <row r="9">
          <cell r="A9" t="str">
            <v>A</v>
          </cell>
        </row>
      </sheetData>
      <sheetData sheetId="940">
        <row r="9">
          <cell r="A9" t="str">
            <v>A</v>
          </cell>
        </row>
      </sheetData>
      <sheetData sheetId="941">
        <row r="9">
          <cell r="A9" t="str">
            <v>A</v>
          </cell>
        </row>
      </sheetData>
      <sheetData sheetId="942">
        <row r="9">
          <cell r="A9" t="str">
            <v>A</v>
          </cell>
        </row>
      </sheetData>
      <sheetData sheetId="943">
        <row r="9">
          <cell r="A9" t="str">
            <v>A</v>
          </cell>
        </row>
      </sheetData>
      <sheetData sheetId="944">
        <row r="9">
          <cell r="A9" t="str">
            <v>A</v>
          </cell>
        </row>
      </sheetData>
      <sheetData sheetId="945">
        <row r="9">
          <cell r="A9" t="str">
            <v>A</v>
          </cell>
        </row>
      </sheetData>
      <sheetData sheetId="946">
        <row r="9">
          <cell r="A9" t="str">
            <v>A</v>
          </cell>
        </row>
      </sheetData>
      <sheetData sheetId="947" refreshError="1"/>
      <sheetData sheetId="948" refreshError="1"/>
      <sheetData sheetId="949" refreshError="1"/>
      <sheetData sheetId="950" refreshError="1"/>
      <sheetData sheetId="951" refreshError="1"/>
      <sheetData sheetId="952"/>
      <sheetData sheetId="953">
        <row r="9">
          <cell r="A9" t="str">
            <v>A</v>
          </cell>
        </row>
      </sheetData>
      <sheetData sheetId="954">
        <row r="9">
          <cell r="A9" t="str">
            <v>A</v>
          </cell>
        </row>
      </sheetData>
      <sheetData sheetId="955">
        <row r="9">
          <cell r="A9" t="str">
            <v>A</v>
          </cell>
        </row>
      </sheetData>
      <sheetData sheetId="956">
        <row r="9">
          <cell r="A9" t="str">
            <v>A</v>
          </cell>
        </row>
      </sheetData>
      <sheetData sheetId="957">
        <row r="9">
          <cell r="A9" t="str">
            <v>A</v>
          </cell>
        </row>
      </sheetData>
      <sheetData sheetId="958">
        <row r="9">
          <cell r="A9" t="str">
            <v>A</v>
          </cell>
        </row>
      </sheetData>
      <sheetData sheetId="959">
        <row r="9">
          <cell r="A9" t="str">
            <v>A</v>
          </cell>
        </row>
      </sheetData>
      <sheetData sheetId="960">
        <row r="9">
          <cell r="A9" t="str">
            <v>A</v>
          </cell>
        </row>
      </sheetData>
      <sheetData sheetId="961">
        <row r="9">
          <cell r="A9" t="str">
            <v>A</v>
          </cell>
        </row>
      </sheetData>
      <sheetData sheetId="962">
        <row r="9">
          <cell r="A9" t="str">
            <v>A</v>
          </cell>
        </row>
      </sheetData>
      <sheetData sheetId="963">
        <row r="9">
          <cell r="A9" t="str">
            <v>A</v>
          </cell>
        </row>
      </sheetData>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ow r="9">
          <cell r="A9" t="str">
            <v>A</v>
          </cell>
        </row>
      </sheetData>
      <sheetData sheetId="980">
        <row r="9">
          <cell r="A9" t="str">
            <v>A</v>
          </cell>
        </row>
      </sheetData>
      <sheetData sheetId="981">
        <row r="9">
          <cell r="A9" t="str">
            <v>A</v>
          </cell>
        </row>
      </sheetData>
      <sheetData sheetId="982" refreshError="1"/>
      <sheetData sheetId="983" refreshError="1"/>
      <sheetData sheetId="984" refreshError="1"/>
      <sheetData sheetId="985" refreshError="1"/>
      <sheetData sheetId="986" refreshError="1"/>
      <sheetData sheetId="987" refreshError="1"/>
      <sheetData sheetId="988">
        <row r="9">
          <cell r="A9" t="str">
            <v>A</v>
          </cell>
        </row>
      </sheetData>
      <sheetData sheetId="989">
        <row r="9">
          <cell r="A9" t="str">
            <v>A</v>
          </cell>
        </row>
      </sheetData>
      <sheetData sheetId="990">
        <row r="9">
          <cell r="A9" t="str">
            <v>A</v>
          </cell>
        </row>
      </sheetData>
      <sheetData sheetId="991">
        <row r="9">
          <cell r="A9" t="str">
            <v>A</v>
          </cell>
        </row>
      </sheetData>
      <sheetData sheetId="992">
        <row r="9">
          <cell r="A9" t="str">
            <v>A</v>
          </cell>
        </row>
      </sheetData>
      <sheetData sheetId="993">
        <row r="9">
          <cell r="A9" t="str">
            <v>A</v>
          </cell>
        </row>
      </sheetData>
      <sheetData sheetId="994">
        <row r="9">
          <cell r="A9" t="str">
            <v>A</v>
          </cell>
        </row>
      </sheetData>
      <sheetData sheetId="995">
        <row r="9">
          <cell r="A9" t="str">
            <v>A</v>
          </cell>
        </row>
      </sheetData>
      <sheetData sheetId="996">
        <row r="9">
          <cell r="A9" t="str">
            <v>A</v>
          </cell>
        </row>
      </sheetData>
      <sheetData sheetId="997">
        <row r="9">
          <cell r="A9" t="str">
            <v>A</v>
          </cell>
        </row>
      </sheetData>
      <sheetData sheetId="998">
        <row r="9">
          <cell r="A9" t="str">
            <v>A</v>
          </cell>
        </row>
      </sheetData>
      <sheetData sheetId="999">
        <row r="9">
          <cell r="A9" t="str">
            <v>A</v>
          </cell>
        </row>
      </sheetData>
      <sheetData sheetId="1000">
        <row r="9">
          <cell r="A9" t="str">
            <v>A</v>
          </cell>
        </row>
      </sheetData>
      <sheetData sheetId="1001">
        <row r="9">
          <cell r="A9" t="str">
            <v>A</v>
          </cell>
        </row>
      </sheetData>
      <sheetData sheetId="1002">
        <row r="9">
          <cell r="A9" t="str">
            <v>A</v>
          </cell>
        </row>
      </sheetData>
      <sheetData sheetId="1003">
        <row r="9">
          <cell r="A9" t="str">
            <v>A</v>
          </cell>
        </row>
      </sheetData>
      <sheetData sheetId="1004">
        <row r="9">
          <cell r="A9" t="str">
            <v>A</v>
          </cell>
        </row>
      </sheetData>
      <sheetData sheetId="1005">
        <row r="9">
          <cell r="A9" t="str">
            <v>A</v>
          </cell>
        </row>
      </sheetData>
      <sheetData sheetId="1006">
        <row r="9">
          <cell r="A9" t="str">
            <v>A</v>
          </cell>
        </row>
      </sheetData>
      <sheetData sheetId="1007">
        <row r="9">
          <cell r="A9" t="str">
            <v>A</v>
          </cell>
        </row>
      </sheetData>
      <sheetData sheetId="1008">
        <row r="9">
          <cell r="A9" t="str">
            <v>A</v>
          </cell>
        </row>
      </sheetData>
      <sheetData sheetId="1009">
        <row r="9">
          <cell r="A9" t="str">
            <v>A</v>
          </cell>
        </row>
      </sheetData>
      <sheetData sheetId="1010">
        <row r="9">
          <cell r="A9" t="str">
            <v>A</v>
          </cell>
        </row>
      </sheetData>
      <sheetData sheetId="1011">
        <row r="9">
          <cell r="A9" t="str">
            <v>A</v>
          </cell>
        </row>
      </sheetData>
      <sheetData sheetId="1012">
        <row r="9">
          <cell r="A9" t="str">
            <v>A</v>
          </cell>
        </row>
      </sheetData>
      <sheetData sheetId="1013">
        <row r="9">
          <cell r="A9" t="str">
            <v>A</v>
          </cell>
        </row>
      </sheetData>
      <sheetData sheetId="1014">
        <row r="9">
          <cell r="A9" t="str">
            <v>A</v>
          </cell>
        </row>
      </sheetData>
      <sheetData sheetId="1015">
        <row r="9">
          <cell r="A9" t="str">
            <v>A</v>
          </cell>
        </row>
      </sheetData>
      <sheetData sheetId="1016">
        <row r="9">
          <cell r="A9" t="str">
            <v>A</v>
          </cell>
        </row>
      </sheetData>
      <sheetData sheetId="1017">
        <row r="9">
          <cell r="A9" t="str">
            <v>A</v>
          </cell>
        </row>
      </sheetData>
      <sheetData sheetId="1018">
        <row r="9">
          <cell r="A9" t="str">
            <v>A</v>
          </cell>
        </row>
      </sheetData>
      <sheetData sheetId="1019">
        <row r="9">
          <cell r="A9" t="str">
            <v>A</v>
          </cell>
        </row>
      </sheetData>
      <sheetData sheetId="1020">
        <row r="9">
          <cell r="A9" t="str">
            <v>A</v>
          </cell>
        </row>
      </sheetData>
      <sheetData sheetId="1021">
        <row r="9">
          <cell r="A9" t="str">
            <v>A</v>
          </cell>
        </row>
      </sheetData>
      <sheetData sheetId="1022">
        <row r="9">
          <cell r="A9" t="str">
            <v>A</v>
          </cell>
        </row>
      </sheetData>
      <sheetData sheetId="1023">
        <row r="9">
          <cell r="A9" t="str">
            <v>A</v>
          </cell>
        </row>
      </sheetData>
      <sheetData sheetId="1024">
        <row r="9">
          <cell r="A9" t="str">
            <v>A</v>
          </cell>
        </row>
      </sheetData>
      <sheetData sheetId="1025">
        <row r="9">
          <cell r="A9" t="str">
            <v>A</v>
          </cell>
        </row>
      </sheetData>
      <sheetData sheetId="1026">
        <row r="9">
          <cell r="A9" t="str">
            <v>A</v>
          </cell>
        </row>
      </sheetData>
      <sheetData sheetId="1027">
        <row r="9">
          <cell r="A9" t="str">
            <v>A</v>
          </cell>
        </row>
      </sheetData>
      <sheetData sheetId="1028">
        <row r="9">
          <cell r="A9" t="str">
            <v>A</v>
          </cell>
        </row>
      </sheetData>
      <sheetData sheetId="1029">
        <row r="9">
          <cell r="A9" t="str">
            <v>A</v>
          </cell>
        </row>
      </sheetData>
      <sheetData sheetId="1030">
        <row r="9">
          <cell r="A9" t="str">
            <v>A</v>
          </cell>
        </row>
      </sheetData>
      <sheetData sheetId="1031">
        <row r="9">
          <cell r="A9" t="str">
            <v>A</v>
          </cell>
        </row>
      </sheetData>
      <sheetData sheetId="1032">
        <row r="9">
          <cell r="A9" t="str">
            <v>A</v>
          </cell>
        </row>
      </sheetData>
      <sheetData sheetId="1033">
        <row r="9">
          <cell r="A9" t="str">
            <v>A</v>
          </cell>
        </row>
      </sheetData>
      <sheetData sheetId="1034">
        <row r="9">
          <cell r="A9" t="str">
            <v>A</v>
          </cell>
        </row>
      </sheetData>
      <sheetData sheetId="1035">
        <row r="9">
          <cell r="A9" t="str">
            <v>A</v>
          </cell>
        </row>
      </sheetData>
      <sheetData sheetId="1036">
        <row r="9">
          <cell r="A9" t="str">
            <v>A</v>
          </cell>
        </row>
      </sheetData>
      <sheetData sheetId="1037">
        <row r="9">
          <cell r="A9" t="str">
            <v>A</v>
          </cell>
        </row>
      </sheetData>
      <sheetData sheetId="1038">
        <row r="9">
          <cell r="A9" t="str">
            <v>A</v>
          </cell>
        </row>
      </sheetData>
      <sheetData sheetId="1039">
        <row r="9">
          <cell r="A9" t="str">
            <v>A</v>
          </cell>
        </row>
      </sheetData>
      <sheetData sheetId="1040">
        <row r="9">
          <cell r="A9" t="str">
            <v>A</v>
          </cell>
        </row>
      </sheetData>
      <sheetData sheetId="1041">
        <row r="9">
          <cell r="A9" t="str">
            <v>A</v>
          </cell>
        </row>
      </sheetData>
      <sheetData sheetId="1042">
        <row r="9">
          <cell r="A9" t="str">
            <v>A</v>
          </cell>
        </row>
      </sheetData>
      <sheetData sheetId="1043">
        <row r="9">
          <cell r="A9" t="str">
            <v>A</v>
          </cell>
        </row>
      </sheetData>
      <sheetData sheetId="1044">
        <row r="9">
          <cell r="A9" t="str">
            <v>A</v>
          </cell>
        </row>
      </sheetData>
      <sheetData sheetId="1045">
        <row r="9">
          <cell r="A9" t="str">
            <v>A</v>
          </cell>
        </row>
      </sheetData>
      <sheetData sheetId="1046">
        <row r="9">
          <cell r="A9" t="str">
            <v>A</v>
          </cell>
        </row>
      </sheetData>
      <sheetData sheetId="1047">
        <row r="9">
          <cell r="A9" t="str">
            <v>A</v>
          </cell>
        </row>
      </sheetData>
      <sheetData sheetId="1048">
        <row r="9">
          <cell r="A9" t="str">
            <v>A</v>
          </cell>
        </row>
      </sheetData>
      <sheetData sheetId="1049">
        <row r="9">
          <cell r="A9" t="str">
            <v>A</v>
          </cell>
        </row>
      </sheetData>
      <sheetData sheetId="1050">
        <row r="9">
          <cell r="A9" t="str">
            <v>A</v>
          </cell>
        </row>
      </sheetData>
      <sheetData sheetId="1051">
        <row r="9">
          <cell r="A9" t="str">
            <v>A</v>
          </cell>
        </row>
      </sheetData>
      <sheetData sheetId="1052">
        <row r="9">
          <cell r="A9" t="str">
            <v>A</v>
          </cell>
        </row>
      </sheetData>
      <sheetData sheetId="1053">
        <row r="9">
          <cell r="A9" t="str">
            <v>A</v>
          </cell>
        </row>
      </sheetData>
      <sheetData sheetId="1054">
        <row r="9">
          <cell r="A9" t="str">
            <v>A</v>
          </cell>
        </row>
      </sheetData>
      <sheetData sheetId="1055">
        <row r="9">
          <cell r="A9" t="str">
            <v>A</v>
          </cell>
        </row>
      </sheetData>
      <sheetData sheetId="1056">
        <row r="9">
          <cell r="A9" t="str">
            <v>A</v>
          </cell>
        </row>
      </sheetData>
      <sheetData sheetId="1057">
        <row r="9">
          <cell r="A9" t="str">
            <v>A</v>
          </cell>
        </row>
      </sheetData>
      <sheetData sheetId="1058">
        <row r="9">
          <cell r="A9" t="str">
            <v>A</v>
          </cell>
        </row>
      </sheetData>
      <sheetData sheetId="1059">
        <row r="9">
          <cell r="A9" t="str">
            <v>A</v>
          </cell>
        </row>
      </sheetData>
      <sheetData sheetId="1060">
        <row r="9">
          <cell r="A9" t="str">
            <v>A</v>
          </cell>
        </row>
      </sheetData>
      <sheetData sheetId="1061">
        <row r="9">
          <cell r="A9" t="str">
            <v>A</v>
          </cell>
        </row>
      </sheetData>
      <sheetData sheetId="1062">
        <row r="9">
          <cell r="A9" t="str">
            <v>A</v>
          </cell>
        </row>
      </sheetData>
      <sheetData sheetId="1063">
        <row r="9">
          <cell r="A9" t="str">
            <v>A</v>
          </cell>
        </row>
      </sheetData>
      <sheetData sheetId="1064">
        <row r="9">
          <cell r="A9" t="str">
            <v>A</v>
          </cell>
        </row>
      </sheetData>
      <sheetData sheetId="1065">
        <row r="9">
          <cell r="A9" t="str">
            <v>A</v>
          </cell>
        </row>
      </sheetData>
      <sheetData sheetId="1066">
        <row r="9">
          <cell r="A9" t="str">
            <v>A</v>
          </cell>
        </row>
      </sheetData>
      <sheetData sheetId="1067">
        <row r="9">
          <cell r="A9" t="str">
            <v>A</v>
          </cell>
        </row>
      </sheetData>
      <sheetData sheetId="1068">
        <row r="9">
          <cell r="A9" t="str">
            <v>A</v>
          </cell>
        </row>
      </sheetData>
      <sheetData sheetId="1069">
        <row r="9">
          <cell r="A9" t="str">
            <v>A</v>
          </cell>
        </row>
      </sheetData>
      <sheetData sheetId="1070">
        <row r="9">
          <cell r="A9" t="str">
            <v>A</v>
          </cell>
        </row>
      </sheetData>
      <sheetData sheetId="1071">
        <row r="9">
          <cell r="A9" t="str">
            <v>A</v>
          </cell>
        </row>
      </sheetData>
      <sheetData sheetId="1072">
        <row r="9">
          <cell r="A9" t="str">
            <v>A</v>
          </cell>
        </row>
      </sheetData>
      <sheetData sheetId="1073">
        <row r="9">
          <cell r="A9" t="str">
            <v>A</v>
          </cell>
        </row>
      </sheetData>
      <sheetData sheetId="1074">
        <row r="9">
          <cell r="A9" t="str">
            <v>A</v>
          </cell>
        </row>
      </sheetData>
      <sheetData sheetId="1075">
        <row r="9">
          <cell r="A9" t="str">
            <v>A</v>
          </cell>
        </row>
      </sheetData>
      <sheetData sheetId="1076">
        <row r="9">
          <cell r="A9" t="str">
            <v>A</v>
          </cell>
        </row>
      </sheetData>
      <sheetData sheetId="1077">
        <row r="9">
          <cell r="A9" t="str">
            <v>A</v>
          </cell>
        </row>
      </sheetData>
      <sheetData sheetId="1078">
        <row r="9">
          <cell r="A9" t="str">
            <v>A</v>
          </cell>
        </row>
      </sheetData>
      <sheetData sheetId="1079">
        <row r="9">
          <cell r="A9" t="str">
            <v>A</v>
          </cell>
        </row>
      </sheetData>
      <sheetData sheetId="1080">
        <row r="9">
          <cell r="A9" t="str">
            <v>A</v>
          </cell>
        </row>
      </sheetData>
      <sheetData sheetId="1081">
        <row r="9">
          <cell r="A9" t="str">
            <v>A</v>
          </cell>
        </row>
      </sheetData>
      <sheetData sheetId="1082">
        <row r="9">
          <cell r="A9" t="str">
            <v>A</v>
          </cell>
        </row>
      </sheetData>
      <sheetData sheetId="1083">
        <row r="9">
          <cell r="A9" t="str">
            <v>A</v>
          </cell>
        </row>
      </sheetData>
      <sheetData sheetId="1084">
        <row r="9">
          <cell r="A9" t="str">
            <v>A</v>
          </cell>
        </row>
      </sheetData>
      <sheetData sheetId="1085">
        <row r="9">
          <cell r="A9" t="str">
            <v>A</v>
          </cell>
        </row>
      </sheetData>
      <sheetData sheetId="1086" refreshError="1"/>
      <sheetData sheetId="1087">
        <row r="9">
          <cell r="A9" t="str">
            <v>A</v>
          </cell>
        </row>
      </sheetData>
      <sheetData sheetId="1088">
        <row r="9">
          <cell r="A9" t="str">
            <v>A</v>
          </cell>
        </row>
      </sheetData>
      <sheetData sheetId="1089">
        <row r="9">
          <cell r="A9" t="str">
            <v>A</v>
          </cell>
        </row>
      </sheetData>
      <sheetData sheetId="1090">
        <row r="9">
          <cell r="A9" t="str">
            <v>A</v>
          </cell>
        </row>
      </sheetData>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ow r="9">
          <cell r="A9" t="str">
            <v>A</v>
          </cell>
        </row>
      </sheetData>
      <sheetData sheetId="1102" refreshError="1"/>
      <sheetData sheetId="1103" refreshError="1"/>
      <sheetData sheetId="1104"/>
      <sheetData sheetId="1105" refreshError="1"/>
      <sheetData sheetId="1106"/>
      <sheetData sheetId="1107">
        <row r="9">
          <cell r="A9" t="str">
            <v>A</v>
          </cell>
        </row>
      </sheetData>
      <sheetData sheetId="1108">
        <row r="9">
          <cell r="A9" t="str">
            <v>A</v>
          </cell>
        </row>
      </sheetData>
      <sheetData sheetId="1109">
        <row r="9">
          <cell r="A9" t="str">
            <v>A</v>
          </cell>
        </row>
      </sheetData>
      <sheetData sheetId="1110">
        <row r="9">
          <cell r="A9" t="str">
            <v>A</v>
          </cell>
        </row>
      </sheetData>
      <sheetData sheetId="1111">
        <row r="9">
          <cell r="A9" t="str">
            <v>A</v>
          </cell>
        </row>
      </sheetData>
      <sheetData sheetId="1112">
        <row r="9">
          <cell r="A9" t="str">
            <v>A</v>
          </cell>
        </row>
      </sheetData>
      <sheetData sheetId="1113">
        <row r="9">
          <cell r="A9" t="str">
            <v>A</v>
          </cell>
        </row>
      </sheetData>
      <sheetData sheetId="1114">
        <row r="9">
          <cell r="A9" t="str">
            <v>A</v>
          </cell>
        </row>
      </sheetData>
      <sheetData sheetId="1115">
        <row r="9">
          <cell r="A9" t="str">
            <v>A</v>
          </cell>
        </row>
      </sheetData>
      <sheetData sheetId="1116">
        <row r="9">
          <cell r="A9" t="str">
            <v>A</v>
          </cell>
        </row>
      </sheetData>
      <sheetData sheetId="1117">
        <row r="9">
          <cell r="A9" t="str">
            <v>A</v>
          </cell>
        </row>
      </sheetData>
      <sheetData sheetId="1118">
        <row r="9">
          <cell r="A9" t="str">
            <v>A</v>
          </cell>
        </row>
      </sheetData>
      <sheetData sheetId="1119">
        <row r="9">
          <cell r="A9" t="str">
            <v>A</v>
          </cell>
        </row>
      </sheetData>
      <sheetData sheetId="1120">
        <row r="9">
          <cell r="A9" t="str">
            <v>A</v>
          </cell>
        </row>
      </sheetData>
      <sheetData sheetId="1121">
        <row r="9">
          <cell r="A9" t="str">
            <v>A</v>
          </cell>
        </row>
      </sheetData>
      <sheetData sheetId="1122">
        <row r="9">
          <cell r="A9" t="str">
            <v>A</v>
          </cell>
        </row>
      </sheetData>
      <sheetData sheetId="1123">
        <row r="9">
          <cell r="A9" t="str">
            <v>A</v>
          </cell>
        </row>
      </sheetData>
      <sheetData sheetId="1124">
        <row r="9">
          <cell r="A9" t="str">
            <v>A</v>
          </cell>
        </row>
      </sheetData>
      <sheetData sheetId="1125">
        <row r="9">
          <cell r="A9" t="str">
            <v>A</v>
          </cell>
        </row>
      </sheetData>
      <sheetData sheetId="1126">
        <row r="9">
          <cell r="A9" t="str">
            <v>A</v>
          </cell>
        </row>
      </sheetData>
      <sheetData sheetId="1127">
        <row r="9">
          <cell r="A9" t="str">
            <v>A</v>
          </cell>
        </row>
      </sheetData>
      <sheetData sheetId="1128">
        <row r="9">
          <cell r="A9" t="str">
            <v>A</v>
          </cell>
        </row>
      </sheetData>
      <sheetData sheetId="1129">
        <row r="9">
          <cell r="A9" t="str">
            <v>A</v>
          </cell>
        </row>
      </sheetData>
      <sheetData sheetId="1130">
        <row r="9">
          <cell r="A9" t="str">
            <v>A</v>
          </cell>
        </row>
      </sheetData>
      <sheetData sheetId="1131">
        <row r="9">
          <cell r="A9" t="str">
            <v>A</v>
          </cell>
        </row>
      </sheetData>
      <sheetData sheetId="1132">
        <row r="9">
          <cell r="A9" t="str">
            <v>A</v>
          </cell>
        </row>
      </sheetData>
      <sheetData sheetId="1133">
        <row r="9">
          <cell r="A9" t="str">
            <v>A</v>
          </cell>
        </row>
      </sheetData>
      <sheetData sheetId="1134">
        <row r="9">
          <cell r="A9" t="str">
            <v>A</v>
          </cell>
        </row>
      </sheetData>
      <sheetData sheetId="1135">
        <row r="9">
          <cell r="A9" t="str">
            <v>A</v>
          </cell>
        </row>
      </sheetData>
      <sheetData sheetId="1136">
        <row r="9">
          <cell r="A9" t="str">
            <v>A</v>
          </cell>
        </row>
      </sheetData>
      <sheetData sheetId="1137">
        <row r="9">
          <cell r="A9" t="str">
            <v>A</v>
          </cell>
        </row>
      </sheetData>
      <sheetData sheetId="1138">
        <row r="9">
          <cell r="A9" t="str">
            <v>A</v>
          </cell>
        </row>
      </sheetData>
      <sheetData sheetId="1139">
        <row r="9">
          <cell r="A9" t="str">
            <v>A</v>
          </cell>
        </row>
      </sheetData>
      <sheetData sheetId="1140">
        <row r="9">
          <cell r="A9" t="str">
            <v>A</v>
          </cell>
        </row>
      </sheetData>
      <sheetData sheetId="1141">
        <row r="9">
          <cell r="A9" t="str">
            <v>A</v>
          </cell>
        </row>
      </sheetData>
      <sheetData sheetId="1142">
        <row r="9">
          <cell r="A9" t="str">
            <v>A</v>
          </cell>
        </row>
      </sheetData>
      <sheetData sheetId="1143">
        <row r="9">
          <cell r="A9" t="str">
            <v>A</v>
          </cell>
        </row>
      </sheetData>
      <sheetData sheetId="1144">
        <row r="9">
          <cell r="A9" t="str">
            <v>A</v>
          </cell>
        </row>
      </sheetData>
      <sheetData sheetId="1145">
        <row r="9">
          <cell r="A9" t="str">
            <v>A</v>
          </cell>
        </row>
      </sheetData>
      <sheetData sheetId="1146">
        <row r="9">
          <cell r="A9" t="str">
            <v>A</v>
          </cell>
        </row>
      </sheetData>
      <sheetData sheetId="1147">
        <row r="9">
          <cell r="A9" t="str">
            <v>A</v>
          </cell>
        </row>
      </sheetData>
      <sheetData sheetId="1148">
        <row r="9">
          <cell r="A9" t="str">
            <v>A</v>
          </cell>
        </row>
      </sheetData>
      <sheetData sheetId="1149">
        <row r="9">
          <cell r="A9" t="str">
            <v>A</v>
          </cell>
        </row>
      </sheetData>
      <sheetData sheetId="1150">
        <row r="9">
          <cell r="A9" t="str">
            <v>A</v>
          </cell>
        </row>
      </sheetData>
      <sheetData sheetId="1151">
        <row r="9">
          <cell r="A9" t="str">
            <v>A</v>
          </cell>
        </row>
      </sheetData>
      <sheetData sheetId="1152">
        <row r="9">
          <cell r="A9" t="str">
            <v>A</v>
          </cell>
        </row>
      </sheetData>
      <sheetData sheetId="1153">
        <row r="9">
          <cell r="A9" t="str">
            <v>A</v>
          </cell>
        </row>
      </sheetData>
      <sheetData sheetId="1154">
        <row r="9">
          <cell r="A9" t="str">
            <v>A</v>
          </cell>
        </row>
      </sheetData>
      <sheetData sheetId="1155">
        <row r="9">
          <cell r="A9" t="str">
            <v>A</v>
          </cell>
        </row>
      </sheetData>
      <sheetData sheetId="1156">
        <row r="9">
          <cell r="A9" t="str">
            <v>A</v>
          </cell>
        </row>
      </sheetData>
      <sheetData sheetId="1157">
        <row r="9">
          <cell r="A9" t="str">
            <v>A</v>
          </cell>
        </row>
      </sheetData>
      <sheetData sheetId="1158">
        <row r="9">
          <cell r="A9" t="str">
            <v>A</v>
          </cell>
        </row>
      </sheetData>
      <sheetData sheetId="1159">
        <row r="9">
          <cell r="A9" t="str">
            <v>A</v>
          </cell>
        </row>
      </sheetData>
      <sheetData sheetId="1160">
        <row r="9">
          <cell r="A9" t="str">
            <v>A</v>
          </cell>
        </row>
      </sheetData>
      <sheetData sheetId="1161">
        <row r="9">
          <cell r="A9" t="str">
            <v>A</v>
          </cell>
        </row>
      </sheetData>
      <sheetData sheetId="1162">
        <row r="9">
          <cell r="A9" t="str">
            <v>A</v>
          </cell>
        </row>
      </sheetData>
      <sheetData sheetId="1163">
        <row r="9">
          <cell r="A9" t="str">
            <v>A</v>
          </cell>
        </row>
      </sheetData>
      <sheetData sheetId="1164">
        <row r="9">
          <cell r="A9" t="str">
            <v>A</v>
          </cell>
        </row>
      </sheetData>
      <sheetData sheetId="1165">
        <row r="9">
          <cell r="A9" t="str">
            <v>A</v>
          </cell>
        </row>
      </sheetData>
      <sheetData sheetId="1166">
        <row r="9">
          <cell r="A9" t="str">
            <v>A</v>
          </cell>
        </row>
      </sheetData>
      <sheetData sheetId="1167">
        <row r="9">
          <cell r="A9" t="str">
            <v>A</v>
          </cell>
        </row>
      </sheetData>
      <sheetData sheetId="1168">
        <row r="9">
          <cell r="A9" t="str">
            <v>A</v>
          </cell>
        </row>
      </sheetData>
      <sheetData sheetId="1169">
        <row r="9">
          <cell r="A9" t="str">
            <v>A</v>
          </cell>
        </row>
      </sheetData>
      <sheetData sheetId="1170">
        <row r="9">
          <cell r="A9" t="str">
            <v>A</v>
          </cell>
        </row>
      </sheetData>
      <sheetData sheetId="1171">
        <row r="9">
          <cell r="A9" t="str">
            <v>A</v>
          </cell>
        </row>
      </sheetData>
      <sheetData sheetId="1172">
        <row r="9">
          <cell r="A9" t="str">
            <v>A</v>
          </cell>
        </row>
      </sheetData>
      <sheetData sheetId="1173">
        <row r="9">
          <cell r="A9" t="str">
            <v>A</v>
          </cell>
        </row>
      </sheetData>
      <sheetData sheetId="1174">
        <row r="9">
          <cell r="A9" t="str">
            <v>A</v>
          </cell>
        </row>
      </sheetData>
      <sheetData sheetId="1175">
        <row r="9">
          <cell r="A9" t="str">
            <v>A</v>
          </cell>
        </row>
      </sheetData>
      <sheetData sheetId="1176">
        <row r="9">
          <cell r="A9" t="str">
            <v>A</v>
          </cell>
        </row>
      </sheetData>
      <sheetData sheetId="1177">
        <row r="9">
          <cell r="A9" t="str">
            <v>A</v>
          </cell>
        </row>
      </sheetData>
      <sheetData sheetId="1178">
        <row r="9">
          <cell r="A9" t="str">
            <v>A</v>
          </cell>
        </row>
      </sheetData>
      <sheetData sheetId="1179">
        <row r="9">
          <cell r="A9" t="str">
            <v>A</v>
          </cell>
        </row>
      </sheetData>
      <sheetData sheetId="1180">
        <row r="9">
          <cell r="A9" t="str">
            <v>A</v>
          </cell>
        </row>
      </sheetData>
      <sheetData sheetId="1181">
        <row r="9">
          <cell r="A9" t="str">
            <v>A</v>
          </cell>
        </row>
      </sheetData>
      <sheetData sheetId="1182">
        <row r="9">
          <cell r="A9" t="str">
            <v>A</v>
          </cell>
        </row>
      </sheetData>
      <sheetData sheetId="1183">
        <row r="9">
          <cell r="A9" t="str">
            <v>A</v>
          </cell>
        </row>
      </sheetData>
      <sheetData sheetId="1184">
        <row r="9">
          <cell r="A9" t="str">
            <v>A</v>
          </cell>
        </row>
      </sheetData>
      <sheetData sheetId="1185">
        <row r="9">
          <cell r="A9" t="str">
            <v>A</v>
          </cell>
        </row>
      </sheetData>
      <sheetData sheetId="1186">
        <row r="9">
          <cell r="A9" t="str">
            <v>A</v>
          </cell>
        </row>
      </sheetData>
      <sheetData sheetId="1187">
        <row r="9">
          <cell r="A9" t="str">
            <v>A</v>
          </cell>
        </row>
      </sheetData>
      <sheetData sheetId="1188">
        <row r="9">
          <cell r="A9" t="str">
            <v>A</v>
          </cell>
        </row>
      </sheetData>
      <sheetData sheetId="1189">
        <row r="9">
          <cell r="A9" t="str">
            <v>A</v>
          </cell>
        </row>
      </sheetData>
      <sheetData sheetId="1190">
        <row r="9">
          <cell r="A9" t="str">
            <v>A</v>
          </cell>
        </row>
      </sheetData>
      <sheetData sheetId="1191">
        <row r="9">
          <cell r="A9" t="str">
            <v>A</v>
          </cell>
        </row>
      </sheetData>
      <sheetData sheetId="1192">
        <row r="9">
          <cell r="A9" t="str">
            <v>A</v>
          </cell>
        </row>
      </sheetData>
      <sheetData sheetId="1193">
        <row r="9">
          <cell r="A9" t="str">
            <v>A</v>
          </cell>
        </row>
      </sheetData>
      <sheetData sheetId="1194">
        <row r="9">
          <cell r="A9" t="str">
            <v>A</v>
          </cell>
        </row>
      </sheetData>
      <sheetData sheetId="1195">
        <row r="9">
          <cell r="A9" t="str">
            <v>A</v>
          </cell>
        </row>
      </sheetData>
      <sheetData sheetId="1196">
        <row r="9">
          <cell r="A9" t="str">
            <v>A</v>
          </cell>
        </row>
      </sheetData>
      <sheetData sheetId="1197">
        <row r="9">
          <cell r="A9" t="str">
            <v>A</v>
          </cell>
        </row>
      </sheetData>
      <sheetData sheetId="1198">
        <row r="9">
          <cell r="A9" t="str">
            <v>A</v>
          </cell>
        </row>
      </sheetData>
      <sheetData sheetId="1199">
        <row r="9">
          <cell r="A9" t="str">
            <v>A</v>
          </cell>
        </row>
      </sheetData>
      <sheetData sheetId="1200">
        <row r="9">
          <cell r="A9" t="str">
            <v>A</v>
          </cell>
        </row>
      </sheetData>
      <sheetData sheetId="1201">
        <row r="9">
          <cell r="A9" t="str">
            <v>A</v>
          </cell>
        </row>
      </sheetData>
      <sheetData sheetId="1202">
        <row r="9">
          <cell r="A9" t="str">
            <v>A</v>
          </cell>
        </row>
      </sheetData>
      <sheetData sheetId="1203">
        <row r="9">
          <cell r="A9" t="str">
            <v>A</v>
          </cell>
        </row>
      </sheetData>
      <sheetData sheetId="1204">
        <row r="9">
          <cell r="A9" t="str">
            <v>A</v>
          </cell>
        </row>
      </sheetData>
      <sheetData sheetId="1205">
        <row r="9">
          <cell r="A9" t="str">
            <v>A</v>
          </cell>
        </row>
      </sheetData>
      <sheetData sheetId="1206">
        <row r="9">
          <cell r="A9" t="str">
            <v>A</v>
          </cell>
        </row>
      </sheetData>
      <sheetData sheetId="1207">
        <row r="9">
          <cell r="A9" t="str">
            <v>A</v>
          </cell>
        </row>
      </sheetData>
      <sheetData sheetId="1208">
        <row r="9">
          <cell r="A9" t="str">
            <v>A</v>
          </cell>
        </row>
      </sheetData>
      <sheetData sheetId="1209">
        <row r="9">
          <cell r="A9" t="str">
            <v>A</v>
          </cell>
        </row>
      </sheetData>
      <sheetData sheetId="1210">
        <row r="9">
          <cell r="A9" t="str">
            <v>A</v>
          </cell>
        </row>
      </sheetData>
      <sheetData sheetId="1211">
        <row r="9">
          <cell r="A9" t="str">
            <v>A</v>
          </cell>
        </row>
      </sheetData>
      <sheetData sheetId="1212">
        <row r="9">
          <cell r="A9" t="str">
            <v>A</v>
          </cell>
        </row>
      </sheetData>
      <sheetData sheetId="1213">
        <row r="9">
          <cell r="A9" t="str">
            <v>A</v>
          </cell>
        </row>
      </sheetData>
      <sheetData sheetId="1214">
        <row r="9">
          <cell r="A9" t="str">
            <v>A</v>
          </cell>
        </row>
      </sheetData>
      <sheetData sheetId="1215">
        <row r="9">
          <cell r="A9" t="str">
            <v>A</v>
          </cell>
        </row>
      </sheetData>
      <sheetData sheetId="1216">
        <row r="9">
          <cell r="A9" t="str">
            <v>A</v>
          </cell>
        </row>
      </sheetData>
      <sheetData sheetId="1217">
        <row r="9">
          <cell r="A9" t="str">
            <v>A</v>
          </cell>
        </row>
      </sheetData>
      <sheetData sheetId="1218">
        <row r="9">
          <cell r="A9" t="str">
            <v>A</v>
          </cell>
        </row>
      </sheetData>
      <sheetData sheetId="1219">
        <row r="9">
          <cell r="A9" t="str">
            <v>A</v>
          </cell>
        </row>
      </sheetData>
      <sheetData sheetId="1220">
        <row r="9">
          <cell r="A9" t="str">
            <v>A</v>
          </cell>
        </row>
      </sheetData>
      <sheetData sheetId="1221">
        <row r="9">
          <cell r="A9" t="str">
            <v>A</v>
          </cell>
        </row>
      </sheetData>
      <sheetData sheetId="1222">
        <row r="9">
          <cell r="A9" t="str">
            <v>A</v>
          </cell>
        </row>
      </sheetData>
      <sheetData sheetId="1223">
        <row r="9">
          <cell r="A9" t="str">
            <v>A</v>
          </cell>
        </row>
      </sheetData>
      <sheetData sheetId="1224">
        <row r="9">
          <cell r="A9" t="str">
            <v>A</v>
          </cell>
        </row>
      </sheetData>
      <sheetData sheetId="1225">
        <row r="9">
          <cell r="A9" t="str">
            <v>A</v>
          </cell>
        </row>
      </sheetData>
      <sheetData sheetId="1226">
        <row r="9">
          <cell r="A9" t="str">
            <v>A</v>
          </cell>
        </row>
      </sheetData>
      <sheetData sheetId="1227">
        <row r="9">
          <cell r="A9" t="str">
            <v>A</v>
          </cell>
        </row>
      </sheetData>
      <sheetData sheetId="1228">
        <row r="9">
          <cell r="A9" t="str">
            <v>A</v>
          </cell>
        </row>
      </sheetData>
      <sheetData sheetId="1229">
        <row r="9">
          <cell r="A9" t="str">
            <v>A</v>
          </cell>
        </row>
      </sheetData>
      <sheetData sheetId="1230">
        <row r="9">
          <cell r="A9" t="str">
            <v>A</v>
          </cell>
        </row>
      </sheetData>
      <sheetData sheetId="1231">
        <row r="9">
          <cell r="A9" t="str">
            <v>A</v>
          </cell>
        </row>
      </sheetData>
      <sheetData sheetId="1232">
        <row r="9">
          <cell r="A9" t="str">
            <v>A</v>
          </cell>
        </row>
      </sheetData>
      <sheetData sheetId="1233">
        <row r="9">
          <cell r="A9" t="str">
            <v>A</v>
          </cell>
        </row>
      </sheetData>
      <sheetData sheetId="1234">
        <row r="9">
          <cell r="A9" t="str">
            <v>A</v>
          </cell>
        </row>
      </sheetData>
      <sheetData sheetId="1235">
        <row r="9">
          <cell r="A9" t="str">
            <v>A</v>
          </cell>
        </row>
      </sheetData>
      <sheetData sheetId="1236">
        <row r="9">
          <cell r="A9" t="str">
            <v>A</v>
          </cell>
        </row>
      </sheetData>
      <sheetData sheetId="1237">
        <row r="9">
          <cell r="A9" t="str">
            <v>A</v>
          </cell>
        </row>
      </sheetData>
      <sheetData sheetId="1238">
        <row r="9">
          <cell r="A9" t="str">
            <v>A</v>
          </cell>
        </row>
      </sheetData>
      <sheetData sheetId="1239">
        <row r="9">
          <cell r="A9" t="str">
            <v>A</v>
          </cell>
        </row>
      </sheetData>
      <sheetData sheetId="1240">
        <row r="9">
          <cell r="A9" t="str">
            <v>A</v>
          </cell>
        </row>
      </sheetData>
      <sheetData sheetId="1241">
        <row r="9">
          <cell r="A9" t="str">
            <v>A</v>
          </cell>
        </row>
      </sheetData>
      <sheetData sheetId="1242">
        <row r="9">
          <cell r="A9" t="str">
            <v>A</v>
          </cell>
        </row>
      </sheetData>
      <sheetData sheetId="1243">
        <row r="9">
          <cell r="A9" t="str">
            <v>A</v>
          </cell>
        </row>
      </sheetData>
      <sheetData sheetId="1244">
        <row r="9">
          <cell r="A9" t="str">
            <v>A</v>
          </cell>
        </row>
      </sheetData>
      <sheetData sheetId="1245">
        <row r="9">
          <cell r="A9" t="str">
            <v>A</v>
          </cell>
        </row>
      </sheetData>
      <sheetData sheetId="1246">
        <row r="9">
          <cell r="A9" t="str">
            <v>A</v>
          </cell>
        </row>
      </sheetData>
      <sheetData sheetId="1247">
        <row r="9">
          <cell r="A9" t="str">
            <v>A</v>
          </cell>
        </row>
      </sheetData>
      <sheetData sheetId="1248">
        <row r="9">
          <cell r="A9" t="str">
            <v>A</v>
          </cell>
        </row>
      </sheetData>
      <sheetData sheetId="1249">
        <row r="9">
          <cell r="A9" t="str">
            <v>A</v>
          </cell>
        </row>
      </sheetData>
      <sheetData sheetId="1250">
        <row r="9">
          <cell r="A9" t="str">
            <v>A</v>
          </cell>
        </row>
      </sheetData>
      <sheetData sheetId="1251">
        <row r="9">
          <cell r="A9" t="str">
            <v>A</v>
          </cell>
        </row>
      </sheetData>
      <sheetData sheetId="1252">
        <row r="9">
          <cell r="A9" t="str">
            <v>A</v>
          </cell>
        </row>
      </sheetData>
      <sheetData sheetId="1253">
        <row r="9">
          <cell r="A9" t="str">
            <v>A</v>
          </cell>
        </row>
      </sheetData>
      <sheetData sheetId="1254">
        <row r="9">
          <cell r="A9" t="str">
            <v>A</v>
          </cell>
        </row>
      </sheetData>
      <sheetData sheetId="1255">
        <row r="9">
          <cell r="A9" t="str">
            <v>A</v>
          </cell>
        </row>
      </sheetData>
      <sheetData sheetId="1256">
        <row r="9">
          <cell r="A9" t="str">
            <v>A</v>
          </cell>
        </row>
      </sheetData>
      <sheetData sheetId="1257">
        <row r="9">
          <cell r="A9" t="str">
            <v>A</v>
          </cell>
        </row>
      </sheetData>
      <sheetData sheetId="1258">
        <row r="9">
          <cell r="A9" t="str">
            <v>A</v>
          </cell>
        </row>
      </sheetData>
      <sheetData sheetId="1259">
        <row r="9">
          <cell r="A9" t="str">
            <v>A</v>
          </cell>
        </row>
      </sheetData>
      <sheetData sheetId="1260">
        <row r="9">
          <cell r="A9" t="str">
            <v>A</v>
          </cell>
        </row>
      </sheetData>
      <sheetData sheetId="1261">
        <row r="9">
          <cell r="A9" t="str">
            <v>A</v>
          </cell>
        </row>
      </sheetData>
      <sheetData sheetId="1262">
        <row r="9">
          <cell r="A9" t="str">
            <v>A</v>
          </cell>
        </row>
      </sheetData>
      <sheetData sheetId="1263">
        <row r="9">
          <cell r="A9" t="str">
            <v>A</v>
          </cell>
        </row>
      </sheetData>
      <sheetData sheetId="1264">
        <row r="9">
          <cell r="A9" t="str">
            <v>A</v>
          </cell>
        </row>
      </sheetData>
      <sheetData sheetId="1265">
        <row r="9">
          <cell r="A9" t="str">
            <v>A</v>
          </cell>
        </row>
      </sheetData>
      <sheetData sheetId="1266">
        <row r="9">
          <cell r="A9" t="str">
            <v>A</v>
          </cell>
        </row>
      </sheetData>
      <sheetData sheetId="1267">
        <row r="9">
          <cell r="A9" t="str">
            <v>A</v>
          </cell>
        </row>
      </sheetData>
      <sheetData sheetId="1268">
        <row r="9">
          <cell r="A9" t="str">
            <v>A</v>
          </cell>
        </row>
      </sheetData>
      <sheetData sheetId="1269">
        <row r="9">
          <cell r="A9" t="str">
            <v>A</v>
          </cell>
        </row>
      </sheetData>
      <sheetData sheetId="1270">
        <row r="9">
          <cell r="A9" t="str">
            <v>A</v>
          </cell>
        </row>
      </sheetData>
      <sheetData sheetId="1271" refreshError="1"/>
      <sheetData sheetId="1272" refreshError="1"/>
      <sheetData sheetId="1273" refreshError="1"/>
      <sheetData sheetId="1274" refreshError="1"/>
      <sheetData sheetId="1275" refreshError="1"/>
      <sheetData sheetId="1276" refreshError="1"/>
      <sheetData sheetId="1277">
        <row r="9">
          <cell r="A9" t="str">
            <v>A</v>
          </cell>
        </row>
      </sheetData>
      <sheetData sheetId="1278">
        <row r="9">
          <cell r="A9" t="str">
            <v>A</v>
          </cell>
        </row>
      </sheetData>
      <sheetData sheetId="1279">
        <row r="9">
          <cell r="A9" t="str">
            <v>A</v>
          </cell>
        </row>
      </sheetData>
      <sheetData sheetId="1280">
        <row r="9">
          <cell r="A9" t="str">
            <v>A</v>
          </cell>
        </row>
      </sheetData>
      <sheetData sheetId="1281">
        <row r="9">
          <cell r="A9" t="str">
            <v>A</v>
          </cell>
        </row>
      </sheetData>
      <sheetData sheetId="1282">
        <row r="9">
          <cell r="A9" t="str">
            <v>A</v>
          </cell>
        </row>
      </sheetData>
      <sheetData sheetId="1283">
        <row r="9">
          <cell r="A9" t="str">
            <v>A</v>
          </cell>
        </row>
      </sheetData>
      <sheetData sheetId="1284">
        <row r="9">
          <cell r="A9" t="str">
            <v>A</v>
          </cell>
        </row>
      </sheetData>
      <sheetData sheetId="1285">
        <row r="9">
          <cell r="A9" t="str">
            <v>A</v>
          </cell>
        </row>
      </sheetData>
      <sheetData sheetId="1286">
        <row r="9">
          <cell r="A9" t="str">
            <v>A</v>
          </cell>
        </row>
      </sheetData>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row r="9">
          <cell r="A9" t="str">
            <v>A</v>
          </cell>
        </row>
      </sheetData>
      <sheetData sheetId="1292">
        <row r="9">
          <cell r="A9" t="str">
            <v>A</v>
          </cell>
        </row>
      </sheetData>
      <sheetData sheetId="1293">
        <row r="9">
          <cell r="A9" t="str">
            <v>A</v>
          </cell>
        </row>
      </sheetData>
      <sheetData sheetId="1294">
        <row r="9">
          <cell r="A9" t="str">
            <v>A</v>
          </cell>
        </row>
      </sheetData>
      <sheetData sheetId="1295">
        <row r="9">
          <cell r="A9" t="str">
            <v>A</v>
          </cell>
        </row>
      </sheetData>
      <sheetData sheetId="1296">
        <row r="9">
          <cell r="A9" t="str">
            <v>A</v>
          </cell>
        </row>
      </sheetData>
      <sheetData sheetId="1297" refreshError="1"/>
      <sheetData sheetId="1298">
        <row r="9">
          <cell r="A9" t="str">
            <v>A</v>
          </cell>
        </row>
      </sheetData>
      <sheetData sheetId="1299">
        <row r="9">
          <cell r="A9" t="str">
            <v>A</v>
          </cell>
        </row>
      </sheetData>
      <sheetData sheetId="1300">
        <row r="9">
          <cell r="A9" t="str">
            <v>A</v>
          </cell>
        </row>
      </sheetData>
      <sheetData sheetId="1301">
        <row r="9">
          <cell r="A9" t="str">
            <v>A</v>
          </cell>
        </row>
      </sheetData>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ow r="9">
          <cell r="A9" t="str">
            <v>A</v>
          </cell>
        </row>
      </sheetData>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ow r="9">
          <cell r="A9" t="str">
            <v>A</v>
          </cell>
        </row>
      </sheetData>
      <sheetData sheetId="1320">
        <row r="9">
          <cell r="A9" t="str">
            <v>A</v>
          </cell>
        </row>
      </sheetData>
      <sheetData sheetId="1321">
        <row r="9">
          <cell r="A9" t="str">
            <v>A</v>
          </cell>
        </row>
      </sheetData>
      <sheetData sheetId="1322">
        <row r="9">
          <cell r="A9" t="str">
            <v>A</v>
          </cell>
        </row>
      </sheetData>
      <sheetData sheetId="1323">
        <row r="9">
          <cell r="A9" t="str">
            <v>A</v>
          </cell>
        </row>
      </sheetData>
      <sheetData sheetId="1324"/>
      <sheetData sheetId="1325">
        <row r="9">
          <cell r="A9" t="str">
            <v>A</v>
          </cell>
        </row>
      </sheetData>
      <sheetData sheetId="1326">
        <row r="9">
          <cell r="A9" t="str">
            <v>A</v>
          </cell>
        </row>
      </sheetData>
      <sheetData sheetId="1327">
        <row r="9">
          <cell r="A9" t="str">
            <v>A</v>
          </cell>
        </row>
      </sheetData>
      <sheetData sheetId="1328">
        <row r="9">
          <cell r="A9" t="str">
            <v>A</v>
          </cell>
        </row>
      </sheetData>
      <sheetData sheetId="1329">
        <row r="9">
          <cell r="A9" t="str">
            <v>A</v>
          </cell>
        </row>
      </sheetData>
      <sheetData sheetId="1330">
        <row r="9">
          <cell r="A9" t="str">
            <v>A</v>
          </cell>
        </row>
      </sheetData>
      <sheetData sheetId="1331">
        <row r="9">
          <cell r="A9" t="str">
            <v>A</v>
          </cell>
        </row>
      </sheetData>
      <sheetData sheetId="1332">
        <row r="9">
          <cell r="A9" t="str">
            <v>A</v>
          </cell>
        </row>
      </sheetData>
      <sheetData sheetId="1333">
        <row r="9">
          <cell r="A9" t="str">
            <v>A</v>
          </cell>
        </row>
      </sheetData>
      <sheetData sheetId="1334">
        <row r="9">
          <cell r="A9" t="str">
            <v>A</v>
          </cell>
        </row>
      </sheetData>
      <sheetData sheetId="1335">
        <row r="9">
          <cell r="A9" t="str">
            <v>A</v>
          </cell>
        </row>
      </sheetData>
      <sheetData sheetId="1336">
        <row r="9">
          <cell r="A9" t="str">
            <v>A</v>
          </cell>
        </row>
      </sheetData>
      <sheetData sheetId="1337">
        <row r="9">
          <cell r="A9" t="str">
            <v>A</v>
          </cell>
        </row>
      </sheetData>
      <sheetData sheetId="1338">
        <row r="9">
          <cell r="A9" t="str">
            <v>A</v>
          </cell>
        </row>
      </sheetData>
      <sheetData sheetId="1339">
        <row r="9">
          <cell r="A9" t="str">
            <v>A</v>
          </cell>
        </row>
      </sheetData>
      <sheetData sheetId="1340">
        <row r="9">
          <cell r="A9" t="str">
            <v>A</v>
          </cell>
        </row>
      </sheetData>
      <sheetData sheetId="1341">
        <row r="9">
          <cell r="A9" t="str">
            <v>A</v>
          </cell>
        </row>
      </sheetData>
      <sheetData sheetId="1342">
        <row r="9">
          <cell r="A9" t="str">
            <v>A</v>
          </cell>
        </row>
      </sheetData>
      <sheetData sheetId="1343">
        <row r="9">
          <cell r="A9" t="str">
            <v>A</v>
          </cell>
        </row>
      </sheetData>
      <sheetData sheetId="1344" refreshError="1"/>
      <sheetData sheetId="1345" refreshError="1"/>
      <sheetData sheetId="1346" refreshError="1"/>
      <sheetData sheetId="1347" refreshError="1"/>
      <sheetData sheetId="1348"/>
      <sheetData sheetId="1349" refreshError="1"/>
      <sheetData sheetId="1350" refreshError="1"/>
      <sheetData sheetId="1351" refreshError="1"/>
      <sheetData sheetId="1352" refreshError="1"/>
      <sheetData sheetId="1353"/>
      <sheetData sheetId="1354" refreshError="1"/>
      <sheetData sheetId="1355">
        <row r="9">
          <cell r="A9" t="str">
            <v>A</v>
          </cell>
        </row>
      </sheetData>
      <sheetData sheetId="1356" refreshError="1"/>
      <sheetData sheetId="1357">
        <row r="9">
          <cell r="A9" t="str">
            <v>A</v>
          </cell>
        </row>
      </sheetData>
      <sheetData sheetId="1358">
        <row r="9">
          <cell r="A9" t="str">
            <v>A</v>
          </cell>
        </row>
      </sheetData>
      <sheetData sheetId="1359">
        <row r="9">
          <cell r="A9" t="str">
            <v>A</v>
          </cell>
        </row>
      </sheetData>
      <sheetData sheetId="1360">
        <row r="9">
          <cell r="A9" t="str">
            <v>A</v>
          </cell>
        </row>
      </sheetData>
      <sheetData sheetId="1361">
        <row r="9">
          <cell r="A9" t="str">
            <v>A</v>
          </cell>
        </row>
      </sheetData>
      <sheetData sheetId="1362">
        <row r="9">
          <cell r="A9" t="str">
            <v>A</v>
          </cell>
        </row>
      </sheetData>
      <sheetData sheetId="1363">
        <row r="9">
          <cell r="A9" t="str">
            <v>A</v>
          </cell>
        </row>
      </sheetData>
      <sheetData sheetId="1364">
        <row r="9">
          <cell r="A9" t="str">
            <v>A</v>
          </cell>
        </row>
      </sheetData>
      <sheetData sheetId="1365">
        <row r="9">
          <cell r="A9" t="str">
            <v>A</v>
          </cell>
        </row>
      </sheetData>
      <sheetData sheetId="1366">
        <row r="9">
          <cell r="A9" t="str">
            <v>A</v>
          </cell>
        </row>
      </sheetData>
      <sheetData sheetId="1367">
        <row r="9">
          <cell r="A9" t="str">
            <v>A</v>
          </cell>
        </row>
      </sheetData>
      <sheetData sheetId="1368">
        <row r="9">
          <cell r="A9" t="str">
            <v>A</v>
          </cell>
        </row>
      </sheetData>
      <sheetData sheetId="1369">
        <row r="9">
          <cell r="A9" t="str">
            <v>A</v>
          </cell>
        </row>
      </sheetData>
      <sheetData sheetId="1370">
        <row r="9">
          <cell r="A9" t="str">
            <v>A</v>
          </cell>
        </row>
      </sheetData>
      <sheetData sheetId="1371">
        <row r="9">
          <cell r="A9" t="str">
            <v>A</v>
          </cell>
        </row>
      </sheetData>
      <sheetData sheetId="1372">
        <row r="9">
          <cell r="A9" t="str">
            <v>A</v>
          </cell>
        </row>
      </sheetData>
      <sheetData sheetId="1373">
        <row r="9">
          <cell r="A9" t="str">
            <v>A</v>
          </cell>
        </row>
      </sheetData>
      <sheetData sheetId="1374">
        <row r="9">
          <cell r="A9" t="str">
            <v>A</v>
          </cell>
        </row>
      </sheetData>
      <sheetData sheetId="1375">
        <row r="9">
          <cell r="A9" t="str">
            <v>A</v>
          </cell>
        </row>
      </sheetData>
      <sheetData sheetId="1376">
        <row r="9">
          <cell r="A9" t="str">
            <v>A</v>
          </cell>
        </row>
      </sheetData>
      <sheetData sheetId="1377">
        <row r="9">
          <cell r="A9" t="str">
            <v>A</v>
          </cell>
        </row>
      </sheetData>
      <sheetData sheetId="1378">
        <row r="9">
          <cell r="A9" t="str">
            <v>A</v>
          </cell>
        </row>
      </sheetData>
      <sheetData sheetId="1379">
        <row r="9">
          <cell r="A9" t="str">
            <v>A</v>
          </cell>
        </row>
      </sheetData>
      <sheetData sheetId="1380">
        <row r="9">
          <cell r="A9" t="str">
            <v>A</v>
          </cell>
        </row>
      </sheetData>
      <sheetData sheetId="1381">
        <row r="9">
          <cell r="A9" t="str">
            <v>A</v>
          </cell>
        </row>
      </sheetData>
      <sheetData sheetId="1382">
        <row r="9">
          <cell r="A9" t="str">
            <v>A</v>
          </cell>
        </row>
      </sheetData>
      <sheetData sheetId="1383">
        <row r="9">
          <cell r="A9" t="str">
            <v>A</v>
          </cell>
        </row>
      </sheetData>
      <sheetData sheetId="1384">
        <row r="9">
          <cell r="A9" t="str">
            <v>A</v>
          </cell>
        </row>
      </sheetData>
      <sheetData sheetId="1385">
        <row r="9">
          <cell r="A9" t="str">
            <v>A</v>
          </cell>
        </row>
      </sheetData>
      <sheetData sheetId="1386">
        <row r="9">
          <cell r="A9" t="str">
            <v>A</v>
          </cell>
        </row>
      </sheetData>
      <sheetData sheetId="1387">
        <row r="9">
          <cell r="A9" t="str">
            <v>A</v>
          </cell>
        </row>
      </sheetData>
      <sheetData sheetId="1388">
        <row r="9">
          <cell r="A9" t="str">
            <v>A</v>
          </cell>
        </row>
      </sheetData>
      <sheetData sheetId="1389">
        <row r="9">
          <cell r="A9" t="str">
            <v>A</v>
          </cell>
        </row>
      </sheetData>
      <sheetData sheetId="1390">
        <row r="9">
          <cell r="A9" t="str">
            <v>A</v>
          </cell>
        </row>
      </sheetData>
      <sheetData sheetId="1391">
        <row r="9">
          <cell r="A9" t="str">
            <v>A</v>
          </cell>
        </row>
      </sheetData>
      <sheetData sheetId="1392">
        <row r="9">
          <cell r="A9" t="str">
            <v>A</v>
          </cell>
        </row>
      </sheetData>
      <sheetData sheetId="1393">
        <row r="9">
          <cell r="A9" t="str">
            <v>A</v>
          </cell>
        </row>
      </sheetData>
      <sheetData sheetId="1394">
        <row r="9">
          <cell r="A9" t="str">
            <v>A</v>
          </cell>
        </row>
      </sheetData>
      <sheetData sheetId="1395">
        <row r="9">
          <cell r="A9" t="str">
            <v>A</v>
          </cell>
        </row>
      </sheetData>
      <sheetData sheetId="1396">
        <row r="9">
          <cell r="A9" t="str">
            <v>A</v>
          </cell>
        </row>
      </sheetData>
      <sheetData sheetId="1397">
        <row r="9">
          <cell r="A9" t="str">
            <v>A</v>
          </cell>
        </row>
      </sheetData>
      <sheetData sheetId="1398">
        <row r="9">
          <cell r="A9" t="str">
            <v>A</v>
          </cell>
        </row>
      </sheetData>
      <sheetData sheetId="1399">
        <row r="9">
          <cell r="A9" t="str">
            <v>A</v>
          </cell>
        </row>
      </sheetData>
      <sheetData sheetId="1400">
        <row r="9">
          <cell r="A9" t="str">
            <v>A</v>
          </cell>
        </row>
      </sheetData>
      <sheetData sheetId="1401">
        <row r="9">
          <cell r="A9" t="str">
            <v>A</v>
          </cell>
        </row>
      </sheetData>
      <sheetData sheetId="1402">
        <row r="9">
          <cell r="A9" t="str">
            <v>A</v>
          </cell>
        </row>
      </sheetData>
      <sheetData sheetId="1403">
        <row r="9">
          <cell r="A9" t="str">
            <v>A</v>
          </cell>
        </row>
      </sheetData>
      <sheetData sheetId="1404">
        <row r="9">
          <cell r="A9" t="str">
            <v>A</v>
          </cell>
        </row>
      </sheetData>
      <sheetData sheetId="1405">
        <row r="9">
          <cell r="A9" t="str">
            <v>A</v>
          </cell>
        </row>
      </sheetData>
      <sheetData sheetId="1406">
        <row r="9">
          <cell r="A9" t="str">
            <v>A</v>
          </cell>
        </row>
      </sheetData>
      <sheetData sheetId="1407">
        <row r="9">
          <cell r="A9" t="str">
            <v>A</v>
          </cell>
        </row>
      </sheetData>
      <sheetData sheetId="1408">
        <row r="9">
          <cell r="A9" t="str">
            <v>A</v>
          </cell>
        </row>
      </sheetData>
      <sheetData sheetId="1409">
        <row r="9">
          <cell r="A9" t="str">
            <v>A</v>
          </cell>
        </row>
      </sheetData>
      <sheetData sheetId="1410">
        <row r="9">
          <cell r="A9" t="str">
            <v>A</v>
          </cell>
        </row>
      </sheetData>
      <sheetData sheetId="1411">
        <row r="9">
          <cell r="A9" t="str">
            <v>A</v>
          </cell>
        </row>
      </sheetData>
      <sheetData sheetId="1412">
        <row r="9">
          <cell r="A9" t="str">
            <v>A</v>
          </cell>
        </row>
      </sheetData>
      <sheetData sheetId="1413">
        <row r="9">
          <cell r="A9" t="str">
            <v>A</v>
          </cell>
        </row>
      </sheetData>
      <sheetData sheetId="1414">
        <row r="9">
          <cell r="A9" t="str">
            <v>A</v>
          </cell>
        </row>
      </sheetData>
      <sheetData sheetId="1415">
        <row r="9">
          <cell r="A9" t="str">
            <v>A</v>
          </cell>
        </row>
      </sheetData>
      <sheetData sheetId="1416">
        <row r="9">
          <cell r="A9" t="str">
            <v>A</v>
          </cell>
        </row>
      </sheetData>
      <sheetData sheetId="1417">
        <row r="9">
          <cell r="A9" t="str">
            <v>A</v>
          </cell>
        </row>
      </sheetData>
      <sheetData sheetId="1418">
        <row r="9">
          <cell r="A9" t="str">
            <v>A</v>
          </cell>
        </row>
      </sheetData>
      <sheetData sheetId="1419">
        <row r="9">
          <cell r="A9" t="str">
            <v>A</v>
          </cell>
        </row>
      </sheetData>
      <sheetData sheetId="1420">
        <row r="9">
          <cell r="A9" t="str">
            <v>A</v>
          </cell>
        </row>
      </sheetData>
      <sheetData sheetId="1421">
        <row r="9">
          <cell r="A9" t="str">
            <v>A</v>
          </cell>
        </row>
      </sheetData>
      <sheetData sheetId="1422">
        <row r="9">
          <cell r="A9" t="str">
            <v>A</v>
          </cell>
        </row>
      </sheetData>
      <sheetData sheetId="1423">
        <row r="9">
          <cell r="A9" t="str">
            <v>A</v>
          </cell>
        </row>
      </sheetData>
      <sheetData sheetId="1424">
        <row r="9">
          <cell r="A9" t="str">
            <v>A</v>
          </cell>
        </row>
      </sheetData>
      <sheetData sheetId="1425">
        <row r="9">
          <cell r="A9" t="str">
            <v>A</v>
          </cell>
        </row>
      </sheetData>
      <sheetData sheetId="1426">
        <row r="9">
          <cell r="A9" t="str">
            <v>A</v>
          </cell>
        </row>
      </sheetData>
      <sheetData sheetId="1427">
        <row r="9">
          <cell r="A9" t="str">
            <v>A</v>
          </cell>
        </row>
      </sheetData>
      <sheetData sheetId="1428">
        <row r="9">
          <cell r="A9" t="str">
            <v>A</v>
          </cell>
        </row>
      </sheetData>
      <sheetData sheetId="1429">
        <row r="9">
          <cell r="A9" t="str">
            <v>A</v>
          </cell>
        </row>
      </sheetData>
      <sheetData sheetId="1430">
        <row r="9">
          <cell r="A9" t="str">
            <v>A</v>
          </cell>
        </row>
      </sheetData>
      <sheetData sheetId="1431">
        <row r="9">
          <cell r="A9" t="str">
            <v>A</v>
          </cell>
        </row>
      </sheetData>
      <sheetData sheetId="1432">
        <row r="9">
          <cell r="A9" t="str">
            <v>A</v>
          </cell>
        </row>
      </sheetData>
      <sheetData sheetId="1433">
        <row r="9">
          <cell r="A9" t="str">
            <v>A</v>
          </cell>
        </row>
      </sheetData>
      <sheetData sheetId="1434">
        <row r="9">
          <cell r="A9" t="str">
            <v>A</v>
          </cell>
        </row>
      </sheetData>
      <sheetData sheetId="1435">
        <row r="9">
          <cell r="A9" t="str">
            <v>A</v>
          </cell>
        </row>
      </sheetData>
      <sheetData sheetId="1436">
        <row r="9">
          <cell r="A9" t="str">
            <v>A</v>
          </cell>
        </row>
      </sheetData>
      <sheetData sheetId="1437">
        <row r="9">
          <cell r="A9" t="str">
            <v>A</v>
          </cell>
        </row>
      </sheetData>
      <sheetData sheetId="1438">
        <row r="9">
          <cell r="A9" t="str">
            <v>A</v>
          </cell>
        </row>
      </sheetData>
      <sheetData sheetId="1439">
        <row r="9">
          <cell r="A9" t="str">
            <v>A</v>
          </cell>
        </row>
      </sheetData>
      <sheetData sheetId="1440">
        <row r="9">
          <cell r="A9" t="str">
            <v>A</v>
          </cell>
        </row>
      </sheetData>
      <sheetData sheetId="1441">
        <row r="9">
          <cell r="A9" t="str">
            <v>A</v>
          </cell>
        </row>
      </sheetData>
      <sheetData sheetId="1442">
        <row r="9">
          <cell r="A9" t="str">
            <v>A</v>
          </cell>
        </row>
      </sheetData>
      <sheetData sheetId="1443">
        <row r="9">
          <cell r="A9" t="str">
            <v>A</v>
          </cell>
        </row>
      </sheetData>
      <sheetData sheetId="1444">
        <row r="9">
          <cell r="A9" t="str">
            <v>A</v>
          </cell>
        </row>
      </sheetData>
      <sheetData sheetId="1445">
        <row r="9">
          <cell r="A9" t="str">
            <v>A</v>
          </cell>
        </row>
      </sheetData>
      <sheetData sheetId="1446">
        <row r="9">
          <cell r="A9" t="str">
            <v>A</v>
          </cell>
        </row>
      </sheetData>
      <sheetData sheetId="1447">
        <row r="9">
          <cell r="A9" t="str">
            <v>A</v>
          </cell>
        </row>
      </sheetData>
      <sheetData sheetId="1448">
        <row r="9">
          <cell r="A9" t="str">
            <v>A</v>
          </cell>
        </row>
      </sheetData>
      <sheetData sheetId="1449">
        <row r="9">
          <cell r="A9" t="str">
            <v>A</v>
          </cell>
        </row>
      </sheetData>
      <sheetData sheetId="1450">
        <row r="9">
          <cell r="A9" t="str">
            <v>A</v>
          </cell>
        </row>
      </sheetData>
      <sheetData sheetId="1451">
        <row r="9">
          <cell r="A9" t="str">
            <v>A</v>
          </cell>
        </row>
      </sheetData>
      <sheetData sheetId="1452">
        <row r="9">
          <cell r="A9" t="str">
            <v>A</v>
          </cell>
        </row>
      </sheetData>
      <sheetData sheetId="1453">
        <row r="9">
          <cell r="A9" t="str">
            <v>A</v>
          </cell>
        </row>
      </sheetData>
      <sheetData sheetId="1454">
        <row r="9">
          <cell r="A9" t="str">
            <v>A</v>
          </cell>
        </row>
      </sheetData>
      <sheetData sheetId="1455">
        <row r="9">
          <cell r="A9" t="str">
            <v>A</v>
          </cell>
        </row>
      </sheetData>
      <sheetData sheetId="1456">
        <row r="9">
          <cell r="A9" t="str">
            <v>A</v>
          </cell>
        </row>
      </sheetData>
      <sheetData sheetId="1457">
        <row r="9">
          <cell r="A9" t="str">
            <v>A</v>
          </cell>
        </row>
      </sheetData>
      <sheetData sheetId="1458">
        <row r="9">
          <cell r="A9" t="str">
            <v>A</v>
          </cell>
        </row>
      </sheetData>
      <sheetData sheetId="1459">
        <row r="9">
          <cell r="A9" t="str">
            <v>A</v>
          </cell>
        </row>
      </sheetData>
      <sheetData sheetId="1460">
        <row r="9">
          <cell r="A9" t="str">
            <v>A</v>
          </cell>
        </row>
      </sheetData>
      <sheetData sheetId="1461">
        <row r="9">
          <cell r="A9" t="str">
            <v>A</v>
          </cell>
        </row>
      </sheetData>
      <sheetData sheetId="1462">
        <row r="9">
          <cell r="A9" t="str">
            <v>A</v>
          </cell>
        </row>
      </sheetData>
      <sheetData sheetId="1463">
        <row r="9">
          <cell r="A9" t="str">
            <v>A</v>
          </cell>
        </row>
      </sheetData>
      <sheetData sheetId="1464">
        <row r="9">
          <cell r="A9" t="str">
            <v>A</v>
          </cell>
        </row>
      </sheetData>
      <sheetData sheetId="1465">
        <row r="9">
          <cell r="A9" t="str">
            <v>A</v>
          </cell>
        </row>
      </sheetData>
      <sheetData sheetId="1466">
        <row r="9">
          <cell r="A9" t="str">
            <v>A</v>
          </cell>
        </row>
      </sheetData>
      <sheetData sheetId="1467">
        <row r="9">
          <cell r="A9" t="str">
            <v>A</v>
          </cell>
        </row>
      </sheetData>
      <sheetData sheetId="1468">
        <row r="9">
          <cell r="A9" t="str">
            <v>A</v>
          </cell>
        </row>
      </sheetData>
      <sheetData sheetId="1469">
        <row r="9">
          <cell r="A9" t="str">
            <v>A</v>
          </cell>
        </row>
      </sheetData>
      <sheetData sheetId="1470">
        <row r="9">
          <cell r="A9" t="str">
            <v>A</v>
          </cell>
        </row>
      </sheetData>
      <sheetData sheetId="1471">
        <row r="9">
          <cell r="A9" t="str">
            <v>A</v>
          </cell>
        </row>
      </sheetData>
      <sheetData sheetId="1472">
        <row r="9">
          <cell r="A9" t="str">
            <v>A</v>
          </cell>
        </row>
      </sheetData>
      <sheetData sheetId="1473">
        <row r="9">
          <cell r="A9" t="str">
            <v>A</v>
          </cell>
        </row>
      </sheetData>
      <sheetData sheetId="1474">
        <row r="9">
          <cell r="A9" t="str">
            <v>A</v>
          </cell>
        </row>
      </sheetData>
      <sheetData sheetId="1475">
        <row r="9">
          <cell r="A9" t="str">
            <v>A</v>
          </cell>
        </row>
      </sheetData>
      <sheetData sheetId="1476">
        <row r="9">
          <cell r="A9" t="str">
            <v>A</v>
          </cell>
        </row>
      </sheetData>
      <sheetData sheetId="1477">
        <row r="9">
          <cell r="A9" t="str">
            <v>A</v>
          </cell>
        </row>
      </sheetData>
      <sheetData sheetId="1478">
        <row r="9">
          <cell r="A9" t="str">
            <v>A</v>
          </cell>
        </row>
      </sheetData>
      <sheetData sheetId="1479">
        <row r="9">
          <cell r="A9" t="str">
            <v>A</v>
          </cell>
        </row>
      </sheetData>
      <sheetData sheetId="1480">
        <row r="9">
          <cell r="A9" t="str">
            <v>A</v>
          </cell>
        </row>
      </sheetData>
      <sheetData sheetId="1481">
        <row r="9">
          <cell r="A9" t="str">
            <v>A</v>
          </cell>
        </row>
      </sheetData>
      <sheetData sheetId="1482">
        <row r="9">
          <cell r="A9" t="str">
            <v>A</v>
          </cell>
        </row>
      </sheetData>
      <sheetData sheetId="1483">
        <row r="9">
          <cell r="A9" t="str">
            <v>A</v>
          </cell>
        </row>
      </sheetData>
      <sheetData sheetId="1484">
        <row r="9">
          <cell r="A9" t="str">
            <v>A</v>
          </cell>
        </row>
      </sheetData>
      <sheetData sheetId="1485">
        <row r="9">
          <cell r="A9" t="str">
            <v>A</v>
          </cell>
        </row>
      </sheetData>
      <sheetData sheetId="1486">
        <row r="9">
          <cell r="A9" t="str">
            <v>A</v>
          </cell>
        </row>
      </sheetData>
      <sheetData sheetId="1487">
        <row r="9">
          <cell r="A9" t="str">
            <v>A</v>
          </cell>
        </row>
      </sheetData>
      <sheetData sheetId="1488">
        <row r="9">
          <cell r="A9" t="str">
            <v>A</v>
          </cell>
        </row>
      </sheetData>
      <sheetData sheetId="1489">
        <row r="9">
          <cell r="A9" t="str">
            <v>A</v>
          </cell>
        </row>
      </sheetData>
      <sheetData sheetId="1490">
        <row r="9">
          <cell r="A9" t="str">
            <v>A</v>
          </cell>
        </row>
      </sheetData>
      <sheetData sheetId="1491">
        <row r="9">
          <cell r="A9" t="str">
            <v>A</v>
          </cell>
        </row>
      </sheetData>
      <sheetData sheetId="1492">
        <row r="9">
          <cell r="A9" t="str">
            <v>A</v>
          </cell>
        </row>
      </sheetData>
      <sheetData sheetId="1493">
        <row r="9">
          <cell r="A9" t="str">
            <v>A</v>
          </cell>
        </row>
      </sheetData>
      <sheetData sheetId="1494">
        <row r="9">
          <cell r="A9" t="str">
            <v>A</v>
          </cell>
        </row>
      </sheetData>
      <sheetData sheetId="1495">
        <row r="9">
          <cell r="A9" t="str">
            <v>A</v>
          </cell>
        </row>
      </sheetData>
      <sheetData sheetId="1496">
        <row r="9">
          <cell r="A9" t="str">
            <v>A</v>
          </cell>
        </row>
      </sheetData>
      <sheetData sheetId="1497">
        <row r="9">
          <cell r="A9" t="str">
            <v>A</v>
          </cell>
        </row>
      </sheetData>
      <sheetData sheetId="1498">
        <row r="9">
          <cell r="A9" t="str">
            <v>A</v>
          </cell>
        </row>
      </sheetData>
      <sheetData sheetId="1499">
        <row r="9">
          <cell r="A9" t="str">
            <v>A</v>
          </cell>
        </row>
      </sheetData>
      <sheetData sheetId="1500">
        <row r="9">
          <cell r="A9" t="str">
            <v>A</v>
          </cell>
        </row>
      </sheetData>
      <sheetData sheetId="1501">
        <row r="9">
          <cell r="A9" t="str">
            <v>A</v>
          </cell>
        </row>
      </sheetData>
      <sheetData sheetId="1502">
        <row r="9">
          <cell r="A9" t="str">
            <v>A</v>
          </cell>
        </row>
      </sheetData>
      <sheetData sheetId="1503">
        <row r="9">
          <cell r="A9" t="str">
            <v>A</v>
          </cell>
        </row>
      </sheetData>
      <sheetData sheetId="1504">
        <row r="9">
          <cell r="A9" t="str">
            <v>A</v>
          </cell>
        </row>
      </sheetData>
      <sheetData sheetId="1505">
        <row r="9">
          <cell r="A9" t="str">
            <v>A</v>
          </cell>
        </row>
      </sheetData>
      <sheetData sheetId="1506">
        <row r="9">
          <cell r="A9" t="str">
            <v>A</v>
          </cell>
        </row>
      </sheetData>
      <sheetData sheetId="1507">
        <row r="9">
          <cell r="A9" t="str">
            <v>A</v>
          </cell>
        </row>
      </sheetData>
      <sheetData sheetId="1508">
        <row r="9">
          <cell r="A9" t="str">
            <v>A</v>
          </cell>
        </row>
      </sheetData>
      <sheetData sheetId="1509">
        <row r="9">
          <cell r="A9" t="str">
            <v>A</v>
          </cell>
        </row>
      </sheetData>
      <sheetData sheetId="1510">
        <row r="9">
          <cell r="A9" t="str">
            <v>A</v>
          </cell>
        </row>
      </sheetData>
      <sheetData sheetId="1511">
        <row r="9">
          <cell r="A9" t="str">
            <v>A</v>
          </cell>
        </row>
      </sheetData>
      <sheetData sheetId="1512">
        <row r="9">
          <cell r="A9" t="str">
            <v>A</v>
          </cell>
        </row>
      </sheetData>
      <sheetData sheetId="1513">
        <row r="9">
          <cell r="A9" t="str">
            <v>A</v>
          </cell>
        </row>
      </sheetData>
      <sheetData sheetId="1514">
        <row r="9">
          <cell r="A9" t="str">
            <v>A</v>
          </cell>
        </row>
      </sheetData>
      <sheetData sheetId="1515">
        <row r="9">
          <cell r="A9" t="str">
            <v>A</v>
          </cell>
        </row>
      </sheetData>
      <sheetData sheetId="1516">
        <row r="9">
          <cell r="A9" t="str">
            <v>A</v>
          </cell>
        </row>
      </sheetData>
      <sheetData sheetId="1517">
        <row r="9">
          <cell r="A9" t="str">
            <v>A</v>
          </cell>
        </row>
      </sheetData>
      <sheetData sheetId="1518">
        <row r="9">
          <cell r="A9" t="str">
            <v>A</v>
          </cell>
        </row>
      </sheetData>
      <sheetData sheetId="1519">
        <row r="9">
          <cell r="A9" t="str">
            <v>A</v>
          </cell>
        </row>
      </sheetData>
      <sheetData sheetId="1520">
        <row r="9">
          <cell r="A9" t="str">
            <v>A</v>
          </cell>
        </row>
      </sheetData>
      <sheetData sheetId="1521">
        <row r="9">
          <cell r="A9" t="str">
            <v>A</v>
          </cell>
        </row>
      </sheetData>
      <sheetData sheetId="1522">
        <row r="9">
          <cell r="A9" t="str">
            <v>A</v>
          </cell>
        </row>
      </sheetData>
      <sheetData sheetId="1523">
        <row r="9">
          <cell r="A9" t="str">
            <v>A</v>
          </cell>
        </row>
      </sheetData>
      <sheetData sheetId="1524">
        <row r="9">
          <cell r="A9" t="str">
            <v>A</v>
          </cell>
        </row>
      </sheetData>
      <sheetData sheetId="1525">
        <row r="9">
          <cell r="A9" t="str">
            <v>A</v>
          </cell>
        </row>
      </sheetData>
      <sheetData sheetId="1526">
        <row r="9">
          <cell r="A9" t="str">
            <v>A</v>
          </cell>
        </row>
      </sheetData>
      <sheetData sheetId="1527">
        <row r="9">
          <cell r="A9" t="str">
            <v>A</v>
          </cell>
        </row>
      </sheetData>
      <sheetData sheetId="1528">
        <row r="9">
          <cell r="A9" t="str">
            <v>A</v>
          </cell>
        </row>
      </sheetData>
      <sheetData sheetId="1529">
        <row r="9">
          <cell r="A9" t="str">
            <v>A</v>
          </cell>
        </row>
      </sheetData>
      <sheetData sheetId="1530">
        <row r="9">
          <cell r="A9" t="str">
            <v>A</v>
          </cell>
        </row>
      </sheetData>
      <sheetData sheetId="1531">
        <row r="9">
          <cell r="A9" t="str">
            <v>A</v>
          </cell>
        </row>
      </sheetData>
      <sheetData sheetId="1532">
        <row r="9">
          <cell r="A9" t="str">
            <v>A</v>
          </cell>
        </row>
      </sheetData>
      <sheetData sheetId="1533">
        <row r="9">
          <cell r="A9" t="str">
            <v>A</v>
          </cell>
        </row>
      </sheetData>
      <sheetData sheetId="1534">
        <row r="9">
          <cell r="A9" t="str">
            <v>A</v>
          </cell>
        </row>
      </sheetData>
      <sheetData sheetId="1535">
        <row r="9">
          <cell r="A9" t="str">
            <v>A</v>
          </cell>
        </row>
      </sheetData>
      <sheetData sheetId="1536">
        <row r="9">
          <cell r="A9" t="str">
            <v>A</v>
          </cell>
        </row>
      </sheetData>
      <sheetData sheetId="1537">
        <row r="9">
          <cell r="A9" t="str">
            <v>A</v>
          </cell>
        </row>
      </sheetData>
      <sheetData sheetId="1538">
        <row r="9">
          <cell r="A9" t="str">
            <v>A</v>
          </cell>
        </row>
      </sheetData>
      <sheetData sheetId="1539">
        <row r="9">
          <cell r="A9" t="str">
            <v>A</v>
          </cell>
        </row>
      </sheetData>
      <sheetData sheetId="1540">
        <row r="9">
          <cell r="A9" t="str">
            <v>A</v>
          </cell>
        </row>
      </sheetData>
      <sheetData sheetId="1541">
        <row r="9">
          <cell r="A9" t="str">
            <v>A</v>
          </cell>
        </row>
      </sheetData>
      <sheetData sheetId="1542">
        <row r="9">
          <cell r="A9" t="str">
            <v>A</v>
          </cell>
        </row>
      </sheetData>
      <sheetData sheetId="1543">
        <row r="9">
          <cell r="A9" t="str">
            <v>A</v>
          </cell>
        </row>
      </sheetData>
      <sheetData sheetId="1544">
        <row r="9">
          <cell r="A9" t="str">
            <v>A</v>
          </cell>
        </row>
      </sheetData>
      <sheetData sheetId="1545">
        <row r="9">
          <cell r="A9" t="str">
            <v>A</v>
          </cell>
        </row>
      </sheetData>
      <sheetData sheetId="1546">
        <row r="9">
          <cell r="A9" t="str">
            <v>A</v>
          </cell>
        </row>
      </sheetData>
      <sheetData sheetId="1547">
        <row r="9">
          <cell r="A9" t="str">
            <v>A</v>
          </cell>
        </row>
      </sheetData>
      <sheetData sheetId="1548">
        <row r="9">
          <cell r="A9" t="str">
            <v>A</v>
          </cell>
        </row>
      </sheetData>
      <sheetData sheetId="1549">
        <row r="9">
          <cell r="A9" t="str">
            <v>A</v>
          </cell>
        </row>
      </sheetData>
      <sheetData sheetId="1550">
        <row r="9">
          <cell r="A9" t="str">
            <v>A</v>
          </cell>
        </row>
      </sheetData>
      <sheetData sheetId="1551">
        <row r="9">
          <cell r="A9" t="str">
            <v>A</v>
          </cell>
        </row>
      </sheetData>
      <sheetData sheetId="1552">
        <row r="9">
          <cell r="A9" t="str">
            <v>A</v>
          </cell>
        </row>
      </sheetData>
      <sheetData sheetId="1553">
        <row r="9">
          <cell r="A9" t="str">
            <v>A</v>
          </cell>
        </row>
      </sheetData>
      <sheetData sheetId="1554">
        <row r="9">
          <cell r="A9" t="str">
            <v>A</v>
          </cell>
        </row>
      </sheetData>
      <sheetData sheetId="1555">
        <row r="9">
          <cell r="A9" t="str">
            <v>A</v>
          </cell>
        </row>
      </sheetData>
      <sheetData sheetId="1556">
        <row r="9">
          <cell r="A9" t="str">
            <v>A</v>
          </cell>
        </row>
      </sheetData>
      <sheetData sheetId="1557">
        <row r="9">
          <cell r="A9" t="str">
            <v>A</v>
          </cell>
        </row>
      </sheetData>
      <sheetData sheetId="1558">
        <row r="9">
          <cell r="A9" t="str">
            <v>A</v>
          </cell>
        </row>
      </sheetData>
      <sheetData sheetId="1559">
        <row r="9">
          <cell r="A9" t="str">
            <v>A</v>
          </cell>
        </row>
      </sheetData>
      <sheetData sheetId="1560">
        <row r="9">
          <cell r="A9" t="str">
            <v>A</v>
          </cell>
        </row>
      </sheetData>
      <sheetData sheetId="1561">
        <row r="9">
          <cell r="A9" t="str">
            <v>A</v>
          </cell>
        </row>
      </sheetData>
      <sheetData sheetId="1562">
        <row r="9">
          <cell r="A9" t="str">
            <v>A</v>
          </cell>
        </row>
      </sheetData>
      <sheetData sheetId="1563">
        <row r="9">
          <cell r="A9" t="str">
            <v>A</v>
          </cell>
        </row>
      </sheetData>
      <sheetData sheetId="1564">
        <row r="9">
          <cell r="A9" t="str">
            <v>A</v>
          </cell>
        </row>
      </sheetData>
      <sheetData sheetId="1565">
        <row r="9">
          <cell r="A9" t="str">
            <v>A</v>
          </cell>
        </row>
      </sheetData>
      <sheetData sheetId="1566">
        <row r="9">
          <cell r="A9" t="str">
            <v>A</v>
          </cell>
        </row>
      </sheetData>
      <sheetData sheetId="1567">
        <row r="9">
          <cell r="A9" t="str">
            <v>A</v>
          </cell>
        </row>
      </sheetData>
      <sheetData sheetId="1568">
        <row r="9">
          <cell r="A9" t="str">
            <v>A</v>
          </cell>
        </row>
      </sheetData>
      <sheetData sheetId="1569">
        <row r="9">
          <cell r="A9" t="str">
            <v>A</v>
          </cell>
        </row>
      </sheetData>
      <sheetData sheetId="1570">
        <row r="9">
          <cell r="A9" t="str">
            <v>A</v>
          </cell>
        </row>
      </sheetData>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ow r="9">
          <cell r="A9" t="str">
            <v>A</v>
          </cell>
        </row>
      </sheetData>
      <sheetData sheetId="1577">
        <row r="9">
          <cell r="A9" t="str">
            <v>A</v>
          </cell>
        </row>
      </sheetData>
      <sheetData sheetId="1578">
        <row r="9">
          <cell r="A9" t="str">
            <v>A</v>
          </cell>
        </row>
      </sheetData>
      <sheetData sheetId="1579">
        <row r="9">
          <cell r="A9" t="str">
            <v>A</v>
          </cell>
        </row>
      </sheetData>
      <sheetData sheetId="1580">
        <row r="9">
          <cell r="A9" t="str">
            <v>A</v>
          </cell>
        </row>
      </sheetData>
      <sheetData sheetId="1581">
        <row r="9">
          <cell r="A9" t="str">
            <v>A</v>
          </cell>
        </row>
      </sheetData>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row r="9">
          <cell r="A9" t="str">
            <v>A</v>
          </cell>
        </row>
      </sheetData>
      <sheetData sheetId="1588">
        <row r="9">
          <cell r="A9" t="str">
            <v>A</v>
          </cell>
        </row>
      </sheetData>
      <sheetData sheetId="1589">
        <row r="9">
          <cell r="A9" t="str">
            <v>A</v>
          </cell>
        </row>
      </sheetData>
      <sheetData sheetId="1590">
        <row r="9">
          <cell r="A9" t="str">
            <v>A</v>
          </cell>
        </row>
      </sheetData>
      <sheetData sheetId="1591">
        <row r="9">
          <cell r="A9" t="str">
            <v>A</v>
          </cell>
        </row>
      </sheetData>
      <sheetData sheetId="1592">
        <row r="9">
          <cell r="A9" t="str">
            <v>A</v>
          </cell>
        </row>
      </sheetData>
      <sheetData sheetId="1593">
        <row r="9">
          <cell r="A9" t="str">
            <v>A</v>
          </cell>
        </row>
      </sheetData>
      <sheetData sheetId="1594">
        <row r="9">
          <cell r="A9" t="str">
            <v>A</v>
          </cell>
        </row>
      </sheetData>
      <sheetData sheetId="1595">
        <row r="9">
          <cell r="A9" t="str">
            <v>A</v>
          </cell>
        </row>
      </sheetData>
      <sheetData sheetId="1596">
        <row r="9">
          <cell r="A9" t="str">
            <v>A</v>
          </cell>
        </row>
      </sheetData>
      <sheetData sheetId="1597">
        <row r="9">
          <cell r="A9" t="str">
            <v>A</v>
          </cell>
        </row>
      </sheetData>
      <sheetData sheetId="1598">
        <row r="9">
          <cell r="A9" t="str">
            <v>A</v>
          </cell>
        </row>
      </sheetData>
      <sheetData sheetId="1599">
        <row r="9">
          <cell r="A9" t="str">
            <v>A</v>
          </cell>
        </row>
      </sheetData>
      <sheetData sheetId="1600">
        <row r="9">
          <cell r="A9" t="str">
            <v>A</v>
          </cell>
        </row>
      </sheetData>
      <sheetData sheetId="1601">
        <row r="9">
          <cell r="A9" t="str">
            <v>A</v>
          </cell>
        </row>
      </sheetData>
      <sheetData sheetId="1602">
        <row r="9">
          <cell r="A9" t="str">
            <v>A</v>
          </cell>
        </row>
      </sheetData>
      <sheetData sheetId="1603">
        <row r="9">
          <cell r="A9" t="str">
            <v>A</v>
          </cell>
        </row>
      </sheetData>
      <sheetData sheetId="1604">
        <row r="9">
          <cell r="A9" t="str">
            <v>A</v>
          </cell>
        </row>
      </sheetData>
      <sheetData sheetId="1605">
        <row r="9">
          <cell r="A9" t="str">
            <v>A</v>
          </cell>
        </row>
      </sheetData>
      <sheetData sheetId="1606">
        <row r="9">
          <cell r="A9" t="str">
            <v>A</v>
          </cell>
        </row>
      </sheetData>
      <sheetData sheetId="1607">
        <row r="9">
          <cell r="A9" t="str">
            <v>A</v>
          </cell>
        </row>
      </sheetData>
      <sheetData sheetId="1608">
        <row r="9">
          <cell r="A9" t="str">
            <v>A</v>
          </cell>
        </row>
      </sheetData>
      <sheetData sheetId="1609">
        <row r="9">
          <cell r="A9" t="str">
            <v>A</v>
          </cell>
        </row>
      </sheetData>
      <sheetData sheetId="1610">
        <row r="9">
          <cell r="A9" t="str">
            <v>A</v>
          </cell>
        </row>
      </sheetData>
      <sheetData sheetId="1611">
        <row r="9">
          <cell r="A9" t="str">
            <v>A</v>
          </cell>
        </row>
      </sheetData>
      <sheetData sheetId="1612">
        <row r="9">
          <cell r="A9" t="str">
            <v>A</v>
          </cell>
        </row>
      </sheetData>
      <sheetData sheetId="1613">
        <row r="9">
          <cell r="A9" t="str">
            <v>A</v>
          </cell>
        </row>
      </sheetData>
      <sheetData sheetId="1614">
        <row r="9">
          <cell r="A9" t="str">
            <v>A</v>
          </cell>
        </row>
      </sheetData>
      <sheetData sheetId="1615">
        <row r="9">
          <cell r="A9" t="str">
            <v>A</v>
          </cell>
        </row>
      </sheetData>
      <sheetData sheetId="1616">
        <row r="9">
          <cell r="A9" t="str">
            <v>A</v>
          </cell>
        </row>
      </sheetData>
      <sheetData sheetId="1617">
        <row r="9">
          <cell r="A9" t="str">
            <v>A</v>
          </cell>
        </row>
      </sheetData>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row r="9">
          <cell r="A9" t="str">
            <v>A</v>
          </cell>
        </row>
      </sheetData>
      <sheetData sheetId="1649">
        <row r="9">
          <cell r="A9" t="str">
            <v>A</v>
          </cell>
        </row>
      </sheetData>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efreshError="1"/>
      <sheetData sheetId="1662" refreshError="1"/>
      <sheetData sheetId="1663">
        <row r="9">
          <cell r="A9" t="str">
            <v>A</v>
          </cell>
        </row>
      </sheetData>
      <sheetData sheetId="1664">
        <row r="9">
          <cell r="A9" t="str">
            <v>A</v>
          </cell>
        </row>
      </sheetData>
      <sheetData sheetId="1665">
        <row r="9">
          <cell r="A9" t="str">
            <v>A</v>
          </cell>
        </row>
      </sheetData>
      <sheetData sheetId="1666">
        <row r="9">
          <cell r="A9" t="str">
            <v>A</v>
          </cell>
        </row>
      </sheetData>
      <sheetData sheetId="1667">
        <row r="9">
          <cell r="A9" t="str">
            <v>A</v>
          </cell>
        </row>
      </sheetData>
      <sheetData sheetId="1668">
        <row r="9">
          <cell r="A9" t="str">
            <v>A</v>
          </cell>
        </row>
      </sheetData>
      <sheetData sheetId="1669">
        <row r="9">
          <cell r="A9" t="str">
            <v>A</v>
          </cell>
        </row>
      </sheetData>
      <sheetData sheetId="1670">
        <row r="9">
          <cell r="A9" t="str">
            <v>A</v>
          </cell>
        </row>
      </sheetData>
      <sheetData sheetId="1671">
        <row r="9">
          <cell r="A9" t="str">
            <v>A</v>
          </cell>
        </row>
      </sheetData>
      <sheetData sheetId="1672">
        <row r="9">
          <cell r="A9" t="str">
            <v>A</v>
          </cell>
        </row>
      </sheetData>
      <sheetData sheetId="1673">
        <row r="9">
          <cell r="A9" t="str">
            <v>A</v>
          </cell>
        </row>
      </sheetData>
      <sheetData sheetId="1674">
        <row r="9">
          <cell r="A9" t="str">
            <v>A</v>
          </cell>
        </row>
      </sheetData>
      <sheetData sheetId="1675">
        <row r="9">
          <cell r="A9" t="str">
            <v>A</v>
          </cell>
        </row>
      </sheetData>
      <sheetData sheetId="1676">
        <row r="9">
          <cell r="A9" t="str">
            <v>A</v>
          </cell>
        </row>
      </sheetData>
      <sheetData sheetId="1677">
        <row r="9">
          <cell r="A9" t="str">
            <v>A</v>
          </cell>
        </row>
      </sheetData>
      <sheetData sheetId="1678">
        <row r="9">
          <cell r="A9" t="str">
            <v>A</v>
          </cell>
        </row>
      </sheetData>
      <sheetData sheetId="1679">
        <row r="9">
          <cell r="A9" t="str">
            <v>A</v>
          </cell>
        </row>
      </sheetData>
      <sheetData sheetId="1680">
        <row r="9">
          <cell r="A9" t="str">
            <v>A</v>
          </cell>
        </row>
      </sheetData>
      <sheetData sheetId="1681">
        <row r="9">
          <cell r="A9" t="str">
            <v>A</v>
          </cell>
        </row>
      </sheetData>
      <sheetData sheetId="1682">
        <row r="9">
          <cell r="A9" t="str">
            <v>A</v>
          </cell>
        </row>
      </sheetData>
      <sheetData sheetId="1683" refreshError="1"/>
      <sheetData sheetId="1684" refreshError="1"/>
      <sheetData sheetId="1685" refreshError="1"/>
      <sheetData sheetId="1686">
        <row r="9">
          <cell r="A9" t="str">
            <v>A</v>
          </cell>
        </row>
      </sheetData>
      <sheetData sheetId="1687">
        <row r="9">
          <cell r="A9" t="str">
            <v>A</v>
          </cell>
        </row>
      </sheetData>
      <sheetData sheetId="1688" refreshError="1"/>
      <sheetData sheetId="1689" refreshError="1"/>
      <sheetData sheetId="1690">
        <row r="9">
          <cell r="A9" t="str">
            <v>A</v>
          </cell>
        </row>
      </sheetData>
      <sheetData sheetId="1691">
        <row r="9">
          <cell r="A9" t="str">
            <v>A</v>
          </cell>
        </row>
      </sheetData>
      <sheetData sheetId="1692" refreshError="1"/>
      <sheetData sheetId="1693"/>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ow r="9">
          <cell r="A9" t="str">
            <v>A</v>
          </cell>
        </row>
      </sheetData>
      <sheetData sheetId="1723"/>
      <sheetData sheetId="1724"/>
      <sheetData sheetId="1725" refreshError="1"/>
      <sheetData sheetId="1726">
        <row r="9">
          <cell r="A9" t="str">
            <v>A</v>
          </cell>
        </row>
      </sheetData>
      <sheetData sheetId="1727">
        <row r="9">
          <cell r="A9" t="str">
            <v>A</v>
          </cell>
        </row>
      </sheetData>
      <sheetData sheetId="1728" refreshError="1"/>
      <sheetData sheetId="1729" refreshError="1"/>
      <sheetData sheetId="1730" refreshError="1"/>
      <sheetData sheetId="1731" refreshError="1"/>
      <sheetData sheetId="1732" refreshError="1"/>
      <sheetData sheetId="1733" refreshError="1"/>
      <sheetData sheetId="1734" refreshError="1"/>
      <sheetData sheetId="1735">
        <row r="9">
          <cell r="A9" t="str">
            <v>A</v>
          </cell>
        </row>
      </sheetData>
      <sheetData sheetId="1736">
        <row r="9">
          <cell r="A9" t="str">
            <v>A</v>
          </cell>
        </row>
      </sheetData>
      <sheetData sheetId="1737">
        <row r="9">
          <cell r="A9" t="str">
            <v>A</v>
          </cell>
        </row>
      </sheetData>
      <sheetData sheetId="1738" refreshError="1"/>
      <sheetData sheetId="1739" refreshError="1"/>
      <sheetData sheetId="1740" refreshError="1"/>
      <sheetData sheetId="1741" refreshError="1"/>
      <sheetData sheetId="1742" refreshError="1"/>
      <sheetData sheetId="1743" refreshError="1"/>
      <sheetData sheetId="1744" refreshError="1"/>
      <sheetData sheetId="1745">
        <row r="9">
          <cell r="A9" t="str">
            <v>A</v>
          </cell>
        </row>
      </sheetData>
      <sheetData sheetId="1746" refreshError="1"/>
      <sheetData sheetId="1747" refreshError="1"/>
      <sheetData sheetId="1748" refreshError="1"/>
      <sheetData sheetId="1749" refreshError="1"/>
      <sheetData sheetId="1750" refreshError="1"/>
      <sheetData sheetId="1751" refreshError="1"/>
      <sheetData sheetId="1752" refreshError="1"/>
      <sheetData sheetId="1753"/>
      <sheetData sheetId="1754"/>
      <sheetData sheetId="1755"/>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ow r="9">
          <cell r="A9" t="str">
            <v>A</v>
          </cell>
        </row>
      </sheetData>
      <sheetData sheetId="1768" refreshError="1"/>
      <sheetData sheetId="1769"/>
      <sheetData sheetId="1770"/>
      <sheetData sheetId="1771"/>
      <sheetData sheetId="1772" refreshError="1"/>
      <sheetData sheetId="1773" refreshError="1"/>
      <sheetData sheetId="1774" refreshError="1"/>
      <sheetData sheetId="1775" refreshError="1"/>
      <sheetData sheetId="1776" refreshError="1"/>
      <sheetData sheetId="1777"/>
      <sheetData sheetId="1778" refreshError="1"/>
      <sheetData sheetId="1779" refreshError="1"/>
      <sheetData sheetId="1780" refreshError="1"/>
      <sheetData sheetId="1781">
        <row r="9">
          <cell r="A9" t="str">
            <v>A</v>
          </cell>
        </row>
      </sheetData>
      <sheetData sheetId="1782">
        <row r="9">
          <cell r="A9" t="str">
            <v>A</v>
          </cell>
        </row>
      </sheetData>
      <sheetData sheetId="1783" refreshError="1"/>
      <sheetData sheetId="1784"/>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ow r="9">
          <cell r="A9" t="str">
            <v>A</v>
          </cell>
        </row>
      </sheetData>
      <sheetData sheetId="2006">
        <row r="9">
          <cell r="A9" t="str">
            <v>A</v>
          </cell>
        </row>
      </sheetData>
      <sheetData sheetId="2007">
        <row r="9">
          <cell r="A9" t="str">
            <v>A</v>
          </cell>
        </row>
      </sheetData>
      <sheetData sheetId="2008">
        <row r="9">
          <cell r="A9" t="str">
            <v>A</v>
          </cell>
        </row>
      </sheetData>
      <sheetData sheetId="2009">
        <row r="9">
          <cell r="A9" t="str">
            <v>A</v>
          </cell>
        </row>
      </sheetData>
      <sheetData sheetId="2010">
        <row r="9">
          <cell r="A9" t="str">
            <v>A</v>
          </cell>
        </row>
      </sheetData>
      <sheetData sheetId="2011">
        <row r="9">
          <cell r="A9" t="str">
            <v>A</v>
          </cell>
        </row>
      </sheetData>
      <sheetData sheetId="2012" refreshError="1"/>
      <sheetData sheetId="2013">
        <row r="9">
          <cell r="A9" t="str">
            <v>A</v>
          </cell>
        </row>
      </sheetData>
      <sheetData sheetId="2014" refreshError="1"/>
      <sheetData sheetId="2015">
        <row r="9">
          <cell r="A9" t="str">
            <v>A</v>
          </cell>
        </row>
      </sheetData>
      <sheetData sheetId="2016">
        <row r="9">
          <cell r="A9" t="str">
            <v>A</v>
          </cell>
        </row>
      </sheetData>
      <sheetData sheetId="2017">
        <row r="9">
          <cell r="A9" t="str">
            <v>A</v>
          </cell>
        </row>
      </sheetData>
      <sheetData sheetId="2018">
        <row r="9">
          <cell r="A9" t="str">
            <v>A</v>
          </cell>
        </row>
      </sheetData>
      <sheetData sheetId="2019" refreshError="1"/>
      <sheetData sheetId="2020" refreshError="1"/>
      <sheetData sheetId="2021" refreshError="1"/>
      <sheetData sheetId="2022">
        <row r="9">
          <cell r="A9" t="str">
            <v>A</v>
          </cell>
        </row>
      </sheetData>
      <sheetData sheetId="2023">
        <row r="9">
          <cell r="A9" t="str">
            <v>A</v>
          </cell>
        </row>
      </sheetData>
      <sheetData sheetId="2024">
        <row r="9">
          <cell r="A9" t="str">
            <v>A</v>
          </cell>
        </row>
      </sheetData>
      <sheetData sheetId="2025">
        <row r="9">
          <cell r="A9" t="str">
            <v>A</v>
          </cell>
        </row>
      </sheetData>
      <sheetData sheetId="2026">
        <row r="9">
          <cell r="A9" t="str">
            <v>A</v>
          </cell>
        </row>
      </sheetData>
      <sheetData sheetId="2027"/>
      <sheetData sheetId="2028" refreshError="1"/>
      <sheetData sheetId="2029"/>
      <sheetData sheetId="2030"/>
      <sheetData sheetId="2031"/>
      <sheetData sheetId="2032"/>
      <sheetData sheetId="2033" refreshError="1"/>
      <sheetData sheetId="2034" refreshError="1"/>
      <sheetData sheetId="2035" refreshError="1"/>
      <sheetData sheetId="2036" refreshError="1"/>
      <sheetData sheetId="2037" refreshError="1"/>
      <sheetData sheetId="2038" refreshError="1"/>
      <sheetData sheetId="2039">
        <row r="9">
          <cell r="A9" t="str">
            <v>A</v>
          </cell>
        </row>
      </sheetData>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9">
          <cell r="A9" t="str">
            <v>A</v>
          </cell>
        </row>
      </sheetData>
      <sheetData sheetId="2055">
        <row r="9">
          <cell r="A9" t="str">
            <v>A</v>
          </cell>
        </row>
      </sheetData>
      <sheetData sheetId="2056" refreshError="1"/>
      <sheetData sheetId="2057" refreshError="1"/>
      <sheetData sheetId="2058" refreshError="1"/>
      <sheetData sheetId="2059">
        <row r="9">
          <cell r="A9" t="str">
            <v>A</v>
          </cell>
        </row>
      </sheetData>
      <sheetData sheetId="2060">
        <row r="9">
          <cell r="A9" t="str">
            <v>A</v>
          </cell>
        </row>
      </sheetData>
      <sheetData sheetId="2061">
        <row r="9">
          <cell r="A9" t="str">
            <v>A</v>
          </cell>
        </row>
      </sheetData>
      <sheetData sheetId="2062" refreshError="1"/>
      <sheetData sheetId="2063">
        <row r="9">
          <cell r="A9" t="str">
            <v>A</v>
          </cell>
        </row>
      </sheetData>
      <sheetData sheetId="2064">
        <row r="9">
          <cell r="A9" t="str">
            <v>A</v>
          </cell>
        </row>
      </sheetData>
      <sheetData sheetId="2065">
        <row r="9">
          <cell r="A9" t="str">
            <v>A</v>
          </cell>
        </row>
      </sheetData>
      <sheetData sheetId="2066" refreshError="1"/>
      <sheetData sheetId="2067" refreshError="1"/>
      <sheetData sheetId="2068" refreshError="1"/>
      <sheetData sheetId="2069" refreshError="1"/>
      <sheetData sheetId="2070" refreshError="1"/>
      <sheetData sheetId="2071"/>
      <sheetData sheetId="2072" refreshError="1"/>
      <sheetData sheetId="2073" refreshError="1"/>
      <sheetData sheetId="2074" refreshError="1"/>
      <sheetData sheetId="2075" refreshError="1"/>
      <sheetData sheetId="2076" refreshError="1"/>
      <sheetData sheetId="2077" refreshError="1"/>
      <sheetData sheetId="2078"/>
      <sheetData sheetId="2079"/>
      <sheetData sheetId="2080"/>
      <sheetData sheetId="2081"/>
      <sheetData sheetId="2082" refreshError="1"/>
      <sheetData sheetId="2083" refreshError="1"/>
      <sheetData sheetId="2084" refreshError="1"/>
      <sheetData sheetId="2085" refreshError="1"/>
      <sheetData sheetId="2086" refreshError="1"/>
      <sheetData sheetId="2087" refreshError="1"/>
      <sheetData sheetId="2088" refreshError="1"/>
      <sheetData sheetId="2089"/>
      <sheetData sheetId="2090" refreshError="1"/>
      <sheetData sheetId="2091">
        <row r="9">
          <cell r="A9" t="str">
            <v>A</v>
          </cell>
        </row>
      </sheetData>
      <sheetData sheetId="2092" refreshError="1"/>
      <sheetData sheetId="2093" refreshError="1"/>
      <sheetData sheetId="2094" refreshError="1"/>
      <sheetData sheetId="2095" refreshError="1"/>
      <sheetData sheetId="2096" refreshError="1"/>
      <sheetData sheetId="2097"/>
      <sheetData sheetId="2098"/>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sheetData sheetId="2128" refreshError="1"/>
      <sheetData sheetId="2129" refreshError="1"/>
      <sheetData sheetId="2130" refreshError="1"/>
      <sheetData sheetId="2131" refreshError="1"/>
      <sheetData sheetId="2132" refreshError="1"/>
      <sheetData sheetId="2133">
        <row r="9">
          <cell r="A9" t="str">
            <v>A</v>
          </cell>
        </row>
      </sheetData>
      <sheetData sheetId="2134" refreshError="1"/>
      <sheetData sheetId="2135"/>
      <sheetData sheetId="2136"/>
      <sheetData sheetId="2137" refreshError="1"/>
      <sheetData sheetId="2138" refreshError="1"/>
      <sheetData sheetId="2139"/>
      <sheetData sheetId="2140" refreshError="1"/>
      <sheetData sheetId="2141">
        <row r="9">
          <cell r="A9" t="str">
            <v>A</v>
          </cell>
        </row>
      </sheetData>
      <sheetData sheetId="2142"/>
      <sheetData sheetId="2143"/>
      <sheetData sheetId="2144"/>
      <sheetData sheetId="2145"/>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refreshError="1"/>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row r="9">
          <cell r="A9" t="str">
            <v>A</v>
          </cell>
        </row>
      </sheetData>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ow r="9">
          <cell r="A9" t="str">
            <v>A</v>
          </cell>
        </row>
      </sheetData>
      <sheetData sheetId="2420" refreshError="1"/>
      <sheetData sheetId="2421" refreshError="1"/>
      <sheetData sheetId="2422">
        <row r="9">
          <cell r="A9" t="str">
            <v>A</v>
          </cell>
        </row>
      </sheetData>
      <sheetData sheetId="2423" refreshError="1"/>
      <sheetData sheetId="2424">
        <row r="9">
          <cell r="A9" t="str">
            <v>A</v>
          </cell>
        </row>
      </sheetData>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sheetData sheetId="2475"/>
      <sheetData sheetId="2476" refreshError="1"/>
      <sheetData sheetId="2477" refreshError="1"/>
      <sheetData sheetId="2478" refreshError="1"/>
      <sheetData sheetId="2479">
        <row r="9">
          <cell r="A9" t="str">
            <v>A</v>
          </cell>
        </row>
      </sheetData>
      <sheetData sheetId="2480" refreshError="1"/>
      <sheetData sheetId="2481" refreshError="1"/>
      <sheetData sheetId="2482"/>
      <sheetData sheetId="2483" refreshError="1"/>
      <sheetData sheetId="2484" refreshError="1"/>
      <sheetData sheetId="2485" refreshError="1"/>
      <sheetData sheetId="2486" refreshError="1"/>
      <sheetData sheetId="2487">
        <row r="9">
          <cell r="A9" t="str">
            <v>A</v>
          </cell>
        </row>
      </sheetData>
      <sheetData sheetId="2488">
        <row r="9">
          <cell r="A9" t="str">
            <v>A</v>
          </cell>
        </row>
      </sheetData>
      <sheetData sheetId="2489">
        <row r="9">
          <cell r="A9" t="str">
            <v>A</v>
          </cell>
        </row>
      </sheetData>
      <sheetData sheetId="2490">
        <row r="9">
          <cell r="A9" t="str">
            <v>A</v>
          </cell>
        </row>
      </sheetData>
      <sheetData sheetId="2491">
        <row r="9">
          <cell r="A9" t="str">
            <v>A</v>
          </cell>
        </row>
      </sheetData>
      <sheetData sheetId="2492">
        <row r="9">
          <cell r="A9" t="str">
            <v>A</v>
          </cell>
        </row>
      </sheetData>
      <sheetData sheetId="2493">
        <row r="9">
          <cell r="A9" t="str">
            <v>A</v>
          </cell>
        </row>
      </sheetData>
      <sheetData sheetId="2494" refreshError="1"/>
      <sheetData sheetId="2495" refreshError="1"/>
      <sheetData sheetId="2496" refreshError="1"/>
      <sheetData sheetId="2497"/>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ow r="9">
          <cell r="A9" t="str">
            <v>A</v>
          </cell>
        </row>
      </sheetData>
      <sheetData sheetId="2769">
        <row r="9">
          <cell r="A9" t="str">
            <v>A</v>
          </cell>
        </row>
      </sheetData>
      <sheetData sheetId="2770">
        <row r="9">
          <cell r="A9" t="str">
            <v>A</v>
          </cell>
        </row>
      </sheetData>
      <sheetData sheetId="2771">
        <row r="9">
          <cell r="A9" t="str">
            <v>A</v>
          </cell>
        </row>
      </sheetData>
      <sheetData sheetId="2772">
        <row r="9">
          <cell r="A9" t="str">
            <v>A</v>
          </cell>
        </row>
      </sheetData>
      <sheetData sheetId="2773">
        <row r="9">
          <cell r="A9" t="str">
            <v>A</v>
          </cell>
        </row>
      </sheetData>
      <sheetData sheetId="2774">
        <row r="9">
          <cell r="A9" t="str">
            <v>A</v>
          </cell>
        </row>
      </sheetData>
      <sheetData sheetId="2775">
        <row r="9">
          <cell r="A9" t="str">
            <v>A</v>
          </cell>
        </row>
      </sheetData>
      <sheetData sheetId="2776">
        <row r="9">
          <cell r="A9" t="str">
            <v>A</v>
          </cell>
        </row>
      </sheetData>
      <sheetData sheetId="2777">
        <row r="9">
          <cell r="A9" t="str">
            <v>A</v>
          </cell>
        </row>
      </sheetData>
      <sheetData sheetId="2778">
        <row r="9">
          <cell r="A9" t="str">
            <v>A</v>
          </cell>
        </row>
      </sheetData>
      <sheetData sheetId="2779">
        <row r="9">
          <cell r="A9" t="str">
            <v>A</v>
          </cell>
        </row>
      </sheetData>
      <sheetData sheetId="2780">
        <row r="9">
          <cell r="A9" t="str">
            <v>A</v>
          </cell>
        </row>
      </sheetData>
      <sheetData sheetId="2781">
        <row r="9">
          <cell r="A9" t="str">
            <v>A</v>
          </cell>
        </row>
      </sheetData>
      <sheetData sheetId="2782">
        <row r="9">
          <cell r="A9" t="str">
            <v>A</v>
          </cell>
        </row>
      </sheetData>
      <sheetData sheetId="2783">
        <row r="9">
          <cell r="A9" t="str">
            <v>A</v>
          </cell>
        </row>
      </sheetData>
      <sheetData sheetId="2784">
        <row r="9">
          <cell r="A9" t="str">
            <v>A</v>
          </cell>
        </row>
      </sheetData>
      <sheetData sheetId="2785">
        <row r="9">
          <cell r="A9" t="str">
            <v>A</v>
          </cell>
        </row>
      </sheetData>
      <sheetData sheetId="2786">
        <row r="9">
          <cell r="A9" t="str">
            <v>A</v>
          </cell>
        </row>
      </sheetData>
      <sheetData sheetId="2787">
        <row r="9">
          <cell r="A9" t="str">
            <v>A</v>
          </cell>
        </row>
      </sheetData>
      <sheetData sheetId="2788">
        <row r="9">
          <cell r="A9" t="str">
            <v>A</v>
          </cell>
        </row>
      </sheetData>
      <sheetData sheetId="2789">
        <row r="9">
          <cell r="A9" t="str">
            <v>A</v>
          </cell>
        </row>
      </sheetData>
      <sheetData sheetId="2790">
        <row r="9">
          <cell r="A9" t="str">
            <v>A</v>
          </cell>
        </row>
      </sheetData>
      <sheetData sheetId="2791">
        <row r="9">
          <cell r="A9" t="str">
            <v>A</v>
          </cell>
        </row>
      </sheetData>
      <sheetData sheetId="2792">
        <row r="9">
          <cell r="A9" t="str">
            <v>A</v>
          </cell>
        </row>
      </sheetData>
      <sheetData sheetId="2793">
        <row r="9">
          <cell r="A9" t="str">
            <v>A</v>
          </cell>
        </row>
      </sheetData>
      <sheetData sheetId="2794">
        <row r="9">
          <cell r="A9" t="str">
            <v>A</v>
          </cell>
        </row>
      </sheetData>
      <sheetData sheetId="2795">
        <row r="9">
          <cell r="A9" t="str">
            <v>A</v>
          </cell>
        </row>
      </sheetData>
      <sheetData sheetId="2796">
        <row r="9">
          <cell r="A9" t="str">
            <v>A</v>
          </cell>
        </row>
      </sheetData>
      <sheetData sheetId="2797">
        <row r="9">
          <cell r="A9" t="str">
            <v>A</v>
          </cell>
        </row>
      </sheetData>
      <sheetData sheetId="2798">
        <row r="9">
          <cell r="A9" t="str">
            <v>A</v>
          </cell>
        </row>
      </sheetData>
      <sheetData sheetId="2799">
        <row r="9">
          <cell r="A9" t="str">
            <v>A</v>
          </cell>
        </row>
      </sheetData>
      <sheetData sheetId="2800">
        <row r="9">
          <cell r="A9" t="str">
            <v>A</v>
          </cell>
        </row>
      </sheetData>
      <sheetData sheetId="2801">
        <row r="9">
          <cell r="A9" t="str">
            <v>A</v>
          </cell>
        </row>
      </sheetData>
      <sheetData sheetId="2802">
        <row r="9">
          <cell r="A9" t="str">
            <v>A</v>
          </cell>
        </row>
      </sheetData>
      <sheetData sheetId="2803">
        <row r="9">
          <cell r="A9" t="str">
            <v>A</v>
          </cell>
        </row>
      </sheetData>
      <sheetData sheetId="2804">
        <row r="9">
          <cell r="A9" t="str">
            <v>A</v>
          </cell>
        </row>
      </sheetData>
      <sheetData sheetId="2805">
        <row r="9">
          <cell r="A9" t="str">
            <v>A</v>
          </cell>
        </row>
      </sheetData>
      <sheetData sheetId="2806" refreshError="1"/>
      <sheetData sheetId="2807" refreshError="1"/>
      <sheetData sheetId="2808" refreshError="1"/>
      <sheetData sheetId="2809" refreshError="1"/>
      <sheetData sheetId="2810" refreshError="1"/>
      <sheetData sheetId="2811" refreshError="1"/>
      <sheetData sheetId="2812">
        <row r="9">
          <cell r="A9" t="str">
            <v>A</v>
          </cell>
        </row>
      </sheetData>
      <sheetData sheetId="2813" refreshError="1"/>
      <sheetData sheetId="2814">
        <row r="9">
          <cell r="A9" t="str">
            <v>A</v>
          </cell>
        </row>
      </sheetData>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ow r="9">
          <cell r="A9" t="str">
            <v>A</v>
          </cell>
        </row>
      </sheetData>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ow r="9">
          <cell r="A9" t="str">
            <v>A</v>
          </cell>
        </row>
      </sheetData>
      <sheetData sheetId="3023" refreshError="1"/>
      <sheetData sheetId="3024">
        <row r="9">
          <cell r="A9" t="str">
            <v>A</v>
          </cell>
        </row>
      </sheetData>
      <sheetData sheetId="3025">
        <row r="9">
          <cell r="A9" t="str">
            <v>A</v>
          </cell>
        </row>
      </sheetData>
      <sheetData sheetId="3026">
        <row r="9">
          <cell r="A9" t="str">
            <v>A</v>
          </cell>
        </row>
      </sheetData>
      <sheetData sheetId="3027" refreshError="1"/>
      <sheetData sheetId="3028" refreshError="1"/>
      <sheetData sheetId="3029" refreshError="1"/>
      <sheetData sheetId="3030" refreshError="1"/>
      <sheetData sheetId="3031" refreshError="1"/>
      <sheetData sheetId="3032" refreshError="1"/>
      <sheetData sheetId="3033">
        <row r="9">
          <cell r="A9" t="str">
            <v>A</v>
          </cell>
        </row>
      </sheetData>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ow r="9">
          <cell r="A9" t="str">
            <v>A</v>
          </cell>
        </row>
      </sheetData>
      <sheetData sheetId="3047">
        <row r="9">
          <cell r="A9" t="str">
            <v>A</v>
          </cell>
        </row>
      </sheetData>
      <sheetData sheetId="3048">
        <row r="9">
          <cell r="A9" t="str">
            <v>A</v>
          </cell>
        </row>
      </sheetData>
      <sheetData sheetId="3049">
        <row r="9">
          <cell r="A9" t="str">
            <v>A</v>
          </cell>
        </row>
      </sheetData>
      <sheetData sheetId="3050">
        <row r="9">
          <cell r="A9" t="str">
            <v>A</v>
          </cell>
        </row>
      </sheetData>
      <sheetData sheetId="3051">
        <row r="9">
          <cell r="A9" t="str">
            <v>A</v>
          </cell>
        </row>
      </sheetData>
      <sheetData sheetId="3052">
        <row r="9">
          <cell r="A9" t="str">
            <v>A</v>
          </cell>
        </row>
      </sheetData>
      <sheetData sheetId="3053">
        <row r="9">
          <cell r="A9" t="str">
            <v>A</v>
          </cell>
        </row>
      </sheetData>
      <sheetData sheetId="3054">
        <row r="9">
          <cell r="A9" t="str">
            <v>A</v>
          </cell>
        </row>
      </sheetData>
      <sheetData sheetId="3055">
        <row r="9">
          <cell r="A9" t="str">
            <v>A</v>
          </cell>
        </row>
      </sheetData>
      <sheetData sheetId="3056">
        <row r="9">
          <cell r="A9" t="str">
            <v>A</v>
          </cell>
        </row>
      </sheetData>
      <sheetData sheetId="3057">
        <row r="9">
          <cell r="A9" t="str">
            <v>A</v>
          </cell>
        </row>
      </sheetData>
      <sheetData sheetId="3058">
        <row r="9">
          <cell r="A9" t="str">
            <v>A</v>
          </cell>
        </row>
      </sheetData>
      <sheetData sheetId="3059">
        <row r="9">
          <cell r="A9" t="str">
            <v>A</v>
          </cell>
        </row>
      </sheetData>
      <sheetData sheetId="3060">
        <row r="9">
          <cell r="A9" t="str">
            <v>A</v>
          </cell>
        </row>
      </sheetData>
      <sheetData sheetId="3061">
        <row r="9">
          <cell r="A9" t="str">
            <v>A</v>
          </cell>
        </row>
      </sheetData>
      <sheetData sheetId="3062">
        <row r="9">
          <cell r="A9" t="str">
            <v>A</v>
          </cell>
        </row>
      </sheetData>
      <sheetData sheetId="3063">
        <row r="9">
          <cell r="A9" t="str">
            <v>A</v>
          </cell>
        </row>
      </sheetData>
      <sheetData sheetId="3064">
        <row r="9">
          <cell r="A9" t="str">
            <v>A</v>
          </cell>
        </row>
      </sheetData>
      <sheetData sheetId="3065">
        <row r="9">
          <cell r="A9" t="str">
            <v>A</v>
          </cell>
        </row>
      </sheetData>
      <sheetData sheetId="3066">
        <row r="9">
          <cell r="A9" t="str">
            <v>A</v>
          </cell>
        </row>
      </sheetData>
      <sheetData sheetId="3067">
        <row r="9">
          <cell r="A9" t="str">
            <v>A</v>
          </cell>
        </row>
      </sheetData>
      <sheetData sheetId="3068">
        <row r="9">
          <cell r="A9" t="str">
            <v>A</v>
          </cell>
        </row>
      </sheetData>
      <sheetData sheetId="3069">
        <row r="9">
          <cell r="A9" t="str">
            <v>A</v>
          </cell>
        </row>
      </sheetData>
      <sheetData sheetId="3070">
        <row r="9">
          <cell r="A9" t="str">
            <v>A</v>
          </cell>
        </row>
      </sheetData>
      <sheetData sheetId="3071">
        <row r="9">
          <cell r="A9" t="str">
            <v>A</v>
          </cell>
        </row>
      </sheetData>
      <sheetData sheetId="3072">
        <row r="9">
          <cell r="A9" t="str">
            <v>A</v>
          </cell>
        </row>
      </sheetData>
      <sheetData sheetId="3073">
        <row r="9">
          <cell r="A9" t="str">
            <v>A</v>
          </cell>
        </row>
      </sheetData>
      <sheetData sheetId="3074">
        <row r="9">
          <cell r="A9" t="str">
            <v>A</v>
          </cell>
        </row>
      </sheetData>
      <sheetData sheetId="3075">
        <row r="9">
          <cell r="A9" t="str">
            <v>A</v>
          </cell>
        </row>
      </sheetData>
      <sheetData sheetId="3076">
        <row r="9">
          <cell r="A9" t="str">
            <v>A</v>
          </cell>
        </row>
      </sheetData>
      <sheetData sheetId="3077">
        <row r="9">
          <cell r="A9" t="str">
            <v>A</v>
          </cell>
        </row>
      </sheetData>
      <sheetData sheetId="3078">
        <row r="9">
          <cell r="A9" t="str">
            <v>A</v>
          </cell>
        </row>
      </sheetData>
      <sheetData sheetId="3079">
        <row r="9">
          <cell r="A9" t="str">
            <v>A</v>
          </cell>
        </row>
      </sheetData>
      <sheetData sheetId="3080">
        <row r="9">
          <cell r="A9" t="str">
            <v>A</v>
          </cell>
        </row>
      </sheetData>
      <sheetData sheetId="3081">
        <row r="9">
          <cell r="A9" t="str">
            <v>A</v>
          </cell>
        </row>
      </sheetData>
      <sheetData sheetId="3082">
        <row r="9">
          <cell r="A9" t="str">
            <v>A</v>
          </cell>
        </row>
      </sheetData>
      <sheetData sheetId="3083">
        <row r="9">
          <cell r="A9" t="str">
            <v>A</v>
          </cell>
        </row>
      </sheetData>
      <sheetData sheetId="3084">
        <row r="9">
          <cell r="A9" t="str">
            <v>A</v>
          </cell>
        </row>
      </sheetData>
      <sheetData sheetId="3085">
        <row r="9">
          <cell r="A9" t="str">
            <v>A</v>
          </cell>
        </row>
      </sheetData>
      <sheetData sheetId="3086">
        <row r="9">
          <cell r="A9" t="str">
            <v>A</v>
          </cell>
        </row>
      </sheetData>
      <sheetData sheetId="3087">
        <row r="9">
          <cell r="A9" t="str">
            <v>A</v>
          </cell>
        </row>
      </sheetData>
      <sheetData sheetId="3088">
        <row r="9">
          <cell r="A9" t="str">
            <v>A</v>
          </cell>
        </row>
      </sheetData>
      <sheetData sheetId="3089">
        <row r="9">
          <cell r="A9" t="str">
            <v>A</v>
          </cell>
        </row>
      </sheetData>
      <sheetData sheetId="3090">
        <row r="9">
          <cell r="A9" t="str">
            <v>A</v>
          </cell>
        </row>
      </sheetData>
      <sheetData sheetId="3091">
        <row r="9">
          <cell r="A9" t="str">
            <v>A</v>
          </cell>
        </row>
      </sheetData>
      <sheetData sheetId="3092">
        <row r="9">
          <cell r="A9" t="str">
            <v>A</v>
          </cell>
        </row>
      </sheetData>
      <sheetData sheetId="3093">
        <row r="9">
          <cell r="A9" t="str">
            <v>A</v>
          </cell>
        </row>
      </sheetData>
      <sheetData sheetId="3094">
        <row r="9">
          <cell r="A9" t="str">
            <v>A</v>
          </cell>
        </row>
      </sheetData>
      <sheetData sheetId="3095">
        <row r="9">
          <cell r="A9" t="str">
            <v>A</v>
          </cell>
        </row>
      </sheetData>
      <sheetData sheetId="3096">
        <row r="9">
          <cell r="A9" t="str">
            <v>A</v>
          </cell>
        </row>
      </sheetData>
      <sheetData sheetId="3097">
        <row r="9">
          <cell r="A9" t="str">
            <v>A</v>
          </cell>
        </row>
      </sheetData>
      <sheetData sheetId="3098">
        <row r="9">
          <cell r="A9" t="str">
            <v>A</v>
          </cell>
        </row>
      </sheetData>
      <sheetData sheetId="3099">
        <row r="9">
          <cell r="A9" t="str">
            <v>A</v>
          </cell>
        </row>
      </sheetData>
      <sheetData sheetId="3100">
        <row r="9">
          <cell r="A9" t="str">
            <v>A</v>
          </cell>
        </row>
      </sheetData>
      <sheetData sheetId="3101">
        <row r="9">
          <cell r="A9" t="str">
            <v>A</v>
          </cell>
        </row>
      </sheetData>
      <sheetData sheetId="3102">
        <row r="9">
          <cell r="A9" t="str">
            <v>A</v>
          </cell>
        </row>
      </sheetData>
      <sheetData sheetId="3103">
        <row r="9">
          <cell r="A9" t="str">
            <v>A</v>
          </cell>
        </row>
      </sheetData>
      <sheetData sheetId="3104">
        <row r="9">
          <cell r="A9" t="str">
            <v>A</v>
          </cell>
        </row>
      </sheetData>
      <sheetData sheetId="3105">
        <row r="9">
          <cell r="A9" t="str">
            <v>A</v>
          </cell>
        </row>
      </sheetData>
      <sheetData sheetId="3106">
        <row r="9">
          <cell r="A9" t="str">
            <v>A</v>
          </cell>
        </row>
      </sheetData>
      <sheetData sheetId="3107">
        <row r="9">
          <cell r="A9" t="str">
            <v>A</v>
          </cell>
        </row>
      </sheetData>
      <sheetData sheetId="3108">
        <row r="9">
          <cell r="A9" t="str">
            <v>A</v>
          </cell>
        </row>
      </sheetData>
      <sheetData sheetId="3109">
        <row r="9">
          <cell r="A9" t="str">
            <v>A</v>
          </cell>
        </row>
      </sheetData>
      <sheetData sheetId="3110">
        <row r="9">
          <cell r="A9" t="str">
            <v>A</v>
          </cell>
        </row>
      </sheetData>
      <sheetData sheetId="3111">
        <row r="9">
          <cell r="A9" t="str">
            <v>A</v>
          </cell>
        </row>
      </sheetData>
      <sheetData sheetId="3112">
        <row r="9">
          <cell r="A9" t="str">
            <v>A</v>
          </cell>
        </row>
      </sheetData>
      <sheetData sheetId="3113">
        <row r="9">
          <cell r="A9" t="str">
            <v>A</v>
          </cell>
        </row>
      </sheetData>
      <sheetData sheetId="3114">
        <row r="9">
          <cell r="A9" t="str">
            <v>A</v>
          </cell>
        </row>
      </sheetData>
      <sheetData sheetId="3115">
        <row r="9">
          <cell r="A9" t="str">
            <v>A</v>
          </cell>
        </row>
      </sheetData>
      <sheetData sheetId="3116">
        <row r="9">
          <cell r="A9" t="str">
            <v>A</v>
          </cell>
        </row>
      </sheetData>
      <sheetData sheetId="3117">
        <row r="9">
          <cell r="A9" t="str">
            <v>A</v>
          </cell>
        </row>
      </sheetData>
      <sheetData sheetId="3118">
        <row r="9">
          <cell r="A9" t="str">
            <v>A</v>
          </cell>
        </row>
      </sheetData>
      <sheetData sheetId="3119">
        <row r="9">
          <cell r="A9" t="str">
            <v>A</v>
          </cell>
        </row>
      </sheetData>
      <sheetData sheetId="3120">
        <row r="9">
          <cell r="A9" t="str">
            <v>A</v>
          </cell>
        </row>
      </sheetData>
      <sheetData sheetId="3121">
        <row r="9">
          <cell r="A9" t="str">
            <v>A</v>
          </cell>
        </row>
      </sheetData>
      <sheetData sheetId="3122">
        <row r="9">
          <cell r="A9" t="str">
            <v>A</v>
          </cell>
        </row>
      </sheetData>
      <sheetData sheetId="3123">
        <row r="9">
          <cell r="A9" t="str">
            <v>A</v>
          </cell>
        </row>
      </sheetData>
      <sheetData sheetId="3124">
        <row r="9">
          <cell r="A9" t="str">
            <v>A</v>
          </cell>
        </row>
      </sheetData>
      <sheetData sheetId="3125">
        <row r="9">
          <cell r="A9" t="str">
            <v>A</v>
          </cell>
        </row>
      </sheetData>
      <sheetData sheetId="3126">
        <row r="9">
          <cell r="A9" t="str">
            <v>A</v>
          </cell>
        </row>
      </sheetData>
      <sheetData sheetId="3127">
        <row r="9">
          <cell r="A9" t="str">
            <v>A</v>
          </cell>
        </row>
      </sheetData>
      <sheetData sheetId="3128">
        <row r="9">
          <cell r="A9" t="str">
            <v>A</v>
          </cell>
        </row>
      </sheetData>
      <sheetData sheetId="3129">
        <row r="9">
          <cell r="A9" t="str">
            <v>A</v>
          </cell>
        </row>
      </sheetData>
      <sheetData sheetId="3130">
        <row r="9">
          <cell r="A9" t="str">
            <v>A</v>
          </cell>
        </row>
      </sheetData>
      <sheetData sheetId="3131">
        <row r="9">
          <cell r="A9" t="str">
            <v>A</v>
          </cell>
        </row>
      </sheetData>
      <sheetData sheetId="3132">
        <row r="9">
          <cell r="A9" t="str">
            <v>A</v>
          </cell>
        </row>
      </sheetData>
      <sheetData sheetId="3133">
        <row r="9">
          <cell r="A9" t="str">
            <v>A</v>
          </cell>
        </row>
      </sheetData>
      <sheetData sheetId="3134">
        <row r="9">
          <cell r="A9" t="str">
            <v>A</v>
          </cell>
        </row>
      </sheetData>
      <sheetData sheetId="3135">
        <row r="9">
          <cell r="A9" t="str">
            <v>A</v>
          </cell>
        </row>
      </sheetData>
      <sheetData sheetId="3136">
        <row r="9">
          <cell r="A9" t="str">
            <v>A</v>
          </cell>
        </row>
      </sheetData>
      <sheetData sheetId="3137">
        <row r="9">
          <cell r="A9" t="str">
            <v>A</v>
          </cell>
        </row>
      </sheetData>
      <sheetData sheetId="3138">
        <row r="9">
          <cell r="A9" t="str">
            <v>A</v>
          </cell>
        </row>
      </sheetData>
      <sheetData sheetId="3139">
        <row r="9">
          <cell r="A9" t="str">
            <v>A</v>
          </cell>
        </row>
      </sheetData>
      <sheetData sheetId="3140">
        <row r="9">
          <cell r="A9" t="str">
            <v>A</v>
          </cell>
        </row>
      </sheetData>
      <sheetData sheetId="3141">
        <row r="9">
          <cell r="A9" t="str">
            <v>A</v>
          </cell>
        </row>
      </sheetData>
      <sheetData sheetId="3142">
        <row r="9">
          <cell r="A9" t="str">
            <v>A</v>
          </cell>
        </row>
      </sheetData>
      <sheetData sheetId="3143">
        <row r="9">
          <cell r="A9" t="str">
            <v>A</v>
          </cell>
        </row>
      </sheetData>
      <sheetData sheetId="3144">
        <row r="9">
          <cell r="A9" t="str">
            <v>A</v>
          </cell>
        </row>
      </sheetData>
      <sheetData sheetId="3145">
        <row r="9">
          <cell r="A9" t="str">
            <v>A</v>
          </cell>
        </row>
      </sheetData>
      <sheetData sheetId="3146">
        <row r="9">
          <cell r="A9" t="str">
            <v>A</v>
          </cell>
        </row>
      </sheetData>
      <sheetData sheetId="3147">
        <row r="9">
          <cell r="A9" t="str">
            <v>A</v>
          </cell>
        </row>
      </sheetData>
      <sheetData sheetId="3148">
        <row r="9">
          <cell r="A9" t="str">
            <v>A</v>
          </cell>
        </row>
      </sheetData>
      <sheetData sheetId="3149">
        <row r="9">
          <cell r="A9" t="str">
            <v>A</v>
          </cell>
        </row>
      </sheetData>
      <sheetData sheetId="3150">
        <row r="9">
          <cell r="A9" t="str">
            <v>A</v>
          </cell>
        </row>
      </sheetData>
      <sheetData sheetId="3151">
        <row r="9">
          <cell r="A9" t="str">
            <v>A</v>
          </cell>
        </row>
      </sheetData>
      <sheetData sheetId="3152">
        <row r="9">
          <cell r="A9" t="str">
            <v>A</v>
          </cell>
        </row>
      </sheetData>
      <sheetData sheetId="3153">
        <row r="9">
          <cell r="A9" t="str">
            <v>A</v>
          </cell>
        </row>
      </sheetData>
      <sheetData sheetId="3154">
        <row r="9">
          <cell r="A9" t="str">
            <v>A</v>
          </cell>
        </row>
      </sheetData>
      <sheetData sheetId="3155">
        <row r="9">
          <cell r="A9" t="str">
            <v>A</v>
          </cell>
        </row>
      </sheetData>
      <sheetData sheetId="3156">
        <row r="9">
          <cell r="A9" t="str">
            <v>A</v>
          </cell>
        </row>
      </sheetData>
      <sheetData sheetId="3157">
        <row r="9">
          <cell r="A9" t="str">
            <v>A</v>
          </cell>
        </row>
      </sheetData>
      <sheetData sheetId="3158">
        <row r="9">
          <cell r="A9" t="str">
            <v>A</v>
          </cell>
        </row>
      </sheetData>
      <sheetData sheetId="3159">
        <row r="9">
          <cell r="A9" t="str">
            <v>A</v>
          </cell>
        </row>
      </sheetData>
      <sheetData sheetId="3160">
        <row r="9">
          <cell r="A9" t="str">
            <v>A</v>
          </cell>
        </row>
      </sheetData>
      <sheetData sheetId="3161">
        <row r="9">
          <cell r="A9" t="str">
            <v>A</v>
          </cell>
        </row>
      </sheetData>
      <sheetData sheetId="3162">
        <row r="9">
          <cell r="A9" t="str">
            <v>A</v>
          </cell>
        </row>
      </sheetData>
      <sheetData sheetId="3163">
        <row r="9">
          <cell r="A9" t="str">
            <v>A</v>
          </cell>
        </row>
      </sheetData>
      <sheetData sheetId="3164">
        <row r="9">
          <cell r="A9" t="str">
            <v>A</v>
          </cell>
        </row>
      </sheetData>
      <sheetData sheetId="3165">
        <row r="9">
          <cell r="A9" t="str">
            <v>A</v>
          </cell>
        </row>
      </sheetData>
      <sheetData sheetId="3166">
        <row r="9">
          <cell r="A9" t="str">
            <v>A</v>
          </cell>
        </row>
      </sheetData>
      <sheetData sheetId="3167">
        <row r="9">
          <cell r="A9" t="str">
            <v>A</v>
          </cell>
        </row>
      </sheetData>
      <sheetData sheetId="3168">
        <row r="9">
          <cell r="A9" t="str">
            <v>A</v>
          </cell>
        </row>
      </sheetData>
      <sheetData sheetId="3169">
        <row r="9">
          <cell r="A9" t="str">
            <v>A</v>
          </cell>
        </row>
      </sheetData>
      <sheetData sheetId="3170">
        <row r="9">
          <cell r="A9" t="str">
            <v>A</v>
          </cell>
        </row>
      </sheetData>
      <sheetData sheetId="3171">
        <row r="9">
          <cell r="A9" t="str">
            <v>A</v>
          </cell>
        </row>
      </sheetData>
      <sheetData sheetId="3172">
        <row r="9">
          <cell r="A9" t="str">
            <v>A</v>
          </cell>
        </row>
      </sheetData>
      <sheetData sheetId="3173">
        <row r="9">
          <cell r="A9" t="str">
            <v>A</v>
          </cell>
        </row>
      </sheetData>
      <sheetData sheetId="3174">
        <row r="9">
          <cell r="A9" t="str">
            <v>A</v>
          </cell>
        </row>
      </sheetData>
      <sheetData sheetId="3175">
        <row r="9">
          <cell r="A9" t="str">
            <v>A</v>
          </cell>
        </row>
      </sheetData>
      <sheetData sheetId="3176">
        <row r="9">
          <cell r="A9" t="str">
            <v>A</v>
          </cell>
        </row>
      </sheetData>
      <sheetData sheetId="3177">
        <row r="9">
          <cell r="A9" t="str">
            <v>A</v>
          </cell>
        </row>
      </sheetData>
      <sheetData sheetId="3178">
        <row r="9">
          <cell r="A9" t="str">
            <v>A</v>
          </cell>
        </row>
      </sheetData>
      <sheetData sheetId="3179">
        <row r="9">
          <cell r="A9" t="str">
            <v>A</v>
          </cell>
        </row>
      </sheetData>
      <sheetData sheetId="3180">
        <row r="9">
          <cell r="A9" t="str">
            <v>A</v>
          </cell>
        </row>
      </sheetData>
      <sheetData sheetId="3181">
        <row r="9">
          <cell r="A9" t="str">
            <v>A</v>
          </cell>
        </row>
      </sheetData>
      <sheetData sheetId="3182">
        <row r="9">
          <cell r="A9" t="str">
            <v>A</v>
          </cell>
        </row>
      </sheetData>
      <sheetData sheetId="3183">
        <row r="9">
          <cell r="A9" t="str">
            <v>A</v>
          </cell>
        </row>
      </sheetData>
      <sheetData sheetId="3184">
        <row r="9">
          <cell r="A9" t="str">
            <v>A</v>
          </cell>
        </row>
      </sheetData>
      <sheetData sheetId="3185">
        <row r="9">
          <cell r="A9" t="str">
            <v>A</v>
          </cell>
        </row>
      </sheetData>
      <sheetData sheetId="3186">
        <row r="9">
          <cell r="A9" t="str">
            <v>A</v>
          </cell>
        </row>
      </sheetData>
      <sheetData sheetId="3187">
        <row r="9">
          <cell r="A9" t="str">
            <v>A</v>
          </cell>
        </row>
      </sheetData>
      <sheetData sheetId="3188">
        <row r="9">
          <cell r="A9" t="str">
            <v>A</v>
          </cell>
        </row>
      </sheetData>
      <sheetData sheetId="3189">
        <row r="9">
          <cell r="A9" t="str">
            <v>A</v>
          </cell>
        </row>
      </sheetData>
      <sheetData sheetId="3190">
        <row r="9">
          <cell r="A9" t="str">
            <v>A</v>
          </cell>
        </row>
      </sheetData>
      <sheetData sheetId="3191">
        <row r="9">
          <cell r="A9" t="str">
            <v>A</v>
          </cell>
        </row>
      </sheetData>
      <sheetData sheetId="3192">
        <row r="9">
          <cell r="A9" t="str">
            <v>A</v>
          </cell>
        </row>
      </sheetData>
      <sheetData sheetId="3193">
        <row r="9">
          <cell r="A9" t="str">
            <v>A</v>
          </cell>
        </row>
      </sheetData>
      <sheetData sheetId="3194">
        <row r="9">
          <cell r="A9" t="str">
            <v>A</v>
          </cell>
        </row>
      </sheetData>
      <sheetData sheetId="3195">
        <row r="9">
          <cell r="A9" t="str">
            <v>A</v>
          </cell>
        </row>
      </sheetData>
      <sheetData sheetId="3196">
        <row r="9">
          <cell r="A9" t="str">
            <v>A</v>
          </cell>
        </row>
      </sheetData>
      <sheetData sheetId="3197">
        <row r="9">
          <cell r="A9" t="str">
            <v>A</v>
          </cell>
        </row>
      </sheetData>
      <sheetData sheetId="3198">
        <row r="9">
          <cell r="A9" t="str">
            <v>A</v>
          </cell>
        </row>
      </sheetData>
      <sheetData sheetId="3199">
        <row r="9">
          <cell r="A9" t="str">
            <v>A</v>
          </cell>
        </row>
      </sheetData>
      <sheetData sheetId="3200">
        <row r="9">
          <cell r="A9" t="str">
            <v>A</v>
          </cell>
        </row>
      </sheetData>
      <sheetData sheetId="3201">
        <row r="9">
          <cell r="A9" t="str">
            <v>A</v>
          </cell>
        </row>
      </sheetData>
      <sheetData sheetId="3202">
        <row r="9">
          <cell r="A9" t="str">
            <v>A</v>
          </cell>
        </row>
      </sheetData>
      <sheetData sheetId="3203">
        <row r="9">
          <cell r="A9" t="str">
            <v>A</v>
          </cell>
        </row>
      </sheetData>
      <sheetData sheetId="3204">
        <row r="9">
          <cell r="A9" t="str">
            <v>A</v>
          </cell>
        </row>
      </sheetData>
      <sheetData sheetId="3205">
        <row r="9">
          <cell r="A9" t="str">
            <v>A</v>
          </cell>
        </row>
      </sheetData>
      <sheetData sheetId="3206">
        <row r="9">
          <cell r="A9" t="str">
            <v>A</v>
          </cell>
        </row>
      </sheetData>
      <sheetData sheetId="3207">
        <row r="9">
          <cell r="A9" t="str">
            <v>A</v>
          </cell>
        </row>
      </sheetData>
      <sheetData sheetId="3208">
        <row r="9">
          <cell r="A9" t="str">
            <v>A</v>
          </cell>
        </row>
      </sheetData>
      <sheetData sheetId="3209">
        <row r="9">
          <cell r="A9" t="str">
            <v>A</v>
          </cell>
        </row>
      </sheetData>
      <sheetData sheetId="3210">
        <row r="9">
          <cell r="A9" t="str">
            <v>A</v>
          </cell>
        </row>
      </sheetData>
      <sheetData sheetId="3211">
        <row r="9">
          <cell r="A9" t="str">
            <v>A</v>
          </cell>
        </row>
      </sheetData>
      <sheetData sheetId="3212">
        <row r="9">
          <cell r="A9" t="str">
            <v>A</v>
          </cell>
        </row>
      </sheetData>
      <sheetData sheetId="3213">
        <row r="9">
          <cell r="A9" t="str">
            <v>A</v>
          </cell>
        </row>
      </sheetData>
      <sheetData sheetId="3214">
        <row r="9">
          <cell r="A9" t="str">
            <v>A</v>
          </cell>
        </row>
      </sheetData>
      <sheetData sheetId="3215">
        <row r="9">
          <cell r="A9" t="str">
            <v>A</v>
          </cell>
        </row>
      </sheetData>
      <sheetData sheetId="3216">
        <row r="9">
          <cell r="A9" t="str">
            <v>A</v>
          </cell>
        </row>
      </sheetData>
      <sheetData sheetId="3217">
        <row r="9">
          <cell r="A9" t="str">
            <v>A</v>
          </cell>
        </row>
      </sheetData>
      <sheetData sheetId="3218">
        <row r="9">
          <cell r="A9" t="str">
            <v>A</v>
          </cell>
        </row>
      </sheetData>
      <sheetData sheetId="3219">
        <row r="9">
          <cell r="A9" t="str">
            <v>A</v>
          </cell>
        </row>
      </sheetData>
      <sheetData sheetId="3220">
        <row r="9">
          <cell r="A9" t="str">
            <v>A</v>
          </cell>
        </row>
      </sheetData>
      <sheetData sheetId="3221">
        <row r="9">
          <cell r="A9" t="str">
            <v>A</v>
          </cell>
        </row>
      </sheetData>
      <sheetData sheetId="3222">
        <row r="9">
          <cell r="A9" t="str">
            <v>A</v>
          </cell>
        </row>
      </sheetData>
      <sheetData sheetId="3223">
        <row r="9">
          <cell r="A9" t="str">
            <v>A</v>
          </cell>
        </row>
      </sheetData>
      <sheetData sheetId="3224">
        <row r="9">
          <cell r="A9" t="str">
            <v>A</v>
          </cell>
        </row>
      </sheetData>
      <sheetData sheetId="3225">
        <row r="9">
          <cell r="A9" t="str">
            <v>A</v>
          </cell>
        </row>
      </sheetData>
      <sheetData sheetId="3226">
        <row r="9">
          <cell r="A9" t="str">
            <v>A</v>
          </cell>
        </row>
      </sheetData>
      <sheetData sheetId="3227">
        <row r="9">
          <cell r="A9" t="str">
            <v>A</v>
          </cell>
        </row>
      </sheetData>
      <sheetData sheetId="3228">
        <row r="9">
          <cell r="A9" t="str">
            <v>A</v>
          </cell>
        </row>
      </sheetData>
      <sheetData sheetId="3229">
        <row r="9">
          <cell r="A9" t="str">
            <v>A</v>
          </cell>
        </row>
      </sheetData>
      <sheetData sheetId="3230">
        <row r="9">
          <cell r="A9" t="str">
            <v>A</v>
          </cell>
        </row>
      </sheetData>
      <sheetData sheetId="3231">
        <row r="9">
          <cell r="A9" t="str">
            <v>A</v>
          </cell>
        </row>
      </sheetData>
      <sheetData sheetId="3232">
        <row r="9">
          <cell r="A9" t="str">
            <v>A</v>
          </cell>
        </row>
      </sheetData>
      <sheetData sheetId="3233">
        <row r="9">
          <cell r="A9" t="str">
            <v>A</v>
          </cell>
        </row>
      </sheetData>
      <sheetData sheetId="3234">
        <row r="9">
          <cell r="A9" t="str">
            <v>A</v>
          </cell>
        </row>
      </sheetData>
      <sheetData sheetId="3235">
        <row r="9">
          <cell r="A9" t="str">
            <v>A</v>
          </cell>
        </row>
      </sheetData>
      <sheetData sheetId="3236">
        <row r="9">
          <cell r="A9" t="str">
            <v>A</v>
          </cell>
        </row>
      </sheetData>
      <sheetData sheetId="3237">
        <row r="9">
          <cell r="A9" t="str">
            <v>A</v>
          </cell>
        </row>
      </sheetData>
      <sheetData sheetId="3238">
        <row r="9">
          <cell r="A9" t="str">
            <v>A</v>
          </cell>
        </row>
      </sheetData>
      <sheetData sheetId="3239">
        <row r="9">
          <cell r="A9" t="str">
            <v>A</v>
          </cell>
        </row>
      </sheetData>
      <sheetData sheetId="3240">
        <row r="9">
          <cell r="A9" t="str">
            <v>A</v>
          </cell>
        </row>
      </sheetData>
      <sheetData sheetId="3241">
        <row r="9">
          <cell r="A9" t="str">
            <v>A</v>
          </cell>
        </row>
      </sheetData>
      <sheetData sheetId="3242">
        <row r="9">
          <cell r="A9" t="str">
            <v>A</v>
          </cell>
        </row>
      </sheetData>
      <sheetData sheetId="3243">
        <row r="9">
          <cell r="A9" t="str">
            <v>A</v>
          </cell>
        </row>
      </sheetData>
      <sheetData sheetId="3244">
        <row r="9">
          <cell r="A9" t="str">
            <v>A</v>
          </cell>
        </row>
      </sheetData>
      <sheetData sheetId="3245">
        <row r="9">
          <cell r="A9" t="str">
            <v>A</v>
          </cell>
        </row>
      </sheetData>
      <sheetData sheetId="3246">
        <row r="9">
          <cell r="A9" t="str">
            <v>A</v>
          </cell>
        </row>
      </sheetData>
      <sheetData sheetId="3247">
        <row r="9">
          <cell r="A9" t="str">
            <v>A</v>
          </cell>
        </row>
      </sheetData>
      <sheetData sheetId="3248">
        <row r="9">
          <cell r="A9" t="str">
            <v>A</v>
          </cell>
        </row>
      </sheetData>
      <sheetData sheetId="3249">
        <row r="9">
          <cell r="A9" t="str">
            <v>A</v>
          </cell>
        </row>
      </sheetData>
      <sheetData sheetId="3250">
        <row r="9">
          <cell r="A9" t="str">
            <v>A</v>
          </cell>
        </row>
      </sheetData>
      <sheetData sheetId="3251">
        <row r="9">
          <cell r="A9" t="str">
            <v>A</v>
          </cell>
        </row>
      </sheetData>
      <sheetData sheetId="3252">
        <row r="9">
          <cell r="A9" t="str">
            <v>A</v>
          </cell>
        </row>
      </sheetData>
      <sheetData sheetId="3253">
        <row r="9">
          <cell r="A9" t="str">
            <v>A</v>
          </cell>
        </row>
      </sheetData>
      <sheetData sheetId="3254">
        <row r="9">
          <cell r="A9" t="str">
            <v>A</v>
          </cell>
        </row>
      </sheetData>
      <sheetData sheetId="3255">
        <row r="9">
          <cell r="A9" t="str">
            <v>A</v>
          </cell>
        </row>
      </sheetData>
      <sheetData sheetId="3256">
        <row r="9">
          <cell r="A9" t="str">
            <v>A</v>
          </cell>
        </row>
      </sheetData>
      <sheetData sheetId="3257">
        <row r="9">
          <cell r="A9" t="str">
            <v>A</v>
          </cell>
        </row>
      </sheetData>
      <sheetData sheetId="3258">
        <row r="9">
          <cell r="A9" t="str">
            <v>A</v>
          </cell>
        </row>
      </sheetData>
      <sheetData sheetId="3259">
        <row r="9">
          <cell r="A9" t="str">
            <v>A</v>
          </cell>
        </row>
      </sheetData>
      <sheetData sheetId="3260">
        <row r="9">
          <cell r="A9" t="str">
            <v>A</v>
          </cell>
        </row>
      </sheetData>
      <sheetData sheetId="3261">
        <row r="9">
          <cell r="A9" t="str">
            <v>A</v>
          </cell>
        </row>
      </sheetData>
      <sheetData sheetId="3262">
        <row r="9">
          <cell r="A9" t="str">
            <v>A</v>
          </cell>
        </row>
      </sheetData>
      <sheetData sheetId="3263">
        <row r="9">
          <cell r="A9" t="str">
            <v>A</v>
          </cell>
        </row>
      </sheetData>
      <sheetData sheetId="3264">
        <row r="9">
          <cell r="A9" t="str">
            <v>A</v>
          </cell>
        </row>
      </sheetData>
      <sheetData sheetId="3265">
        <row r="9">
          <cell r="A9" t="str">
            <v>A</v>
          </cell>
        </row>
      </sheetData>
      <sheetData sheetId="3266">
        <row r="9">
          <cell r="A9" t="str">
            <v>A</v>
          </cell>
        </row>
      </sheetData>
      <sheetData sheetId="3267">
        <row r="9">
          <cell r="A9" t="str">
            <v>A</v>
          </cell>
        </row>
      </sheetData>
      <sheetData sheetId="3268">
        <row r="9">
          <cell r="A9" t="str">
            <v>A</v>
          </cell>
        </row>
      </sheetData>
      <sheetData sheetId="3269">
        <row r="9">
          <cell r="A9" t="str">
            <v>A</v>
          </cell>
        </row>
      </sheetData>
      <sheetData sheetId="3270">
        <row r="9">
          <cell r="A9" t="str">
            <v>A</v>
          </cell>
        </row>
      </sheetData>
      <sheetData sheetId="3271">
        <row r="9">
          <cell r="A9" t="str">
            <v>A</v>
          </cell>
        </row>
      </sheetData>
      <sheetData sheetId="3272">
        <row r="9">
          <cell r="A9" t="str">
            <v>A</v>
          </cell>
        </row>
      </sheetData>
      <sheetData sheetId="3273">
        <row r="9">
          <cell r="A9" t="str">
            <v>A</v>
          </cell>
        </row>
      </sheetData>
      <sheetData sheetId="3274">
        <row r="9">
          <cell r="A9" t="str">
            <v>A</v>
          </cell>
        </row>
      </sheetData>
      <sheetData sheetId="3275">
        <row r="9">
          <cell r="A9" t="str">
            <v>A</v>
          </cell>
        </row>
      </sheetData>
      <sheetData sheetId="3276">
        <row r="9">
          <cell r="A9" t="str">
            <v>A</v>
          </cell>
        </row>
      </sheetData>
      <sheetData sheetId="3277">
        <row r="9">
          <cell r="A9" t="str">
            <v>A</v>
          </cell>
        </row>
      </sheetData>
      <sheetData sheetId="3278" refreshError="1"/>
      <sheetData sheetId="3279">
        <row r="9">
          <cell r="A9" t="str">
            <v>A</v>
          </cell>
        </row>
      </sheetData>
      <sheetData sheetId="3280">
        <row r="9">
          <cell r="A9" t="str">
            <v>A</v>
          </cell>
        </row>
      </sheetData>
      <sheetData sheetId="3281">
        <row r="9">
          <cell r="A9" t="str">
            <v>A</v>
          </cell>
        </row>
      </sheetData>
      <sheetData sheetId="3282">
        <row r="9">
          <cell r="A9" t="str">
            <v>A</v>
          </cell>
        </row>
      </sheetData>
      <sheetData sheetId="3283">
        <row r="9">
          <cell r="A9" t="str">
            <v>A</v>
          </cell>
        </row>
      </sheetData>
      <sheetData sheetId="3284">
        <row r="9">
          <cell r="A9" t="str">
            <v>A</v>
          </cell>
        </row>
      </sheetData>
      <sheetData sheetId="3285">
        <row r="9">
          <cell r="A9" t="str">
            <v>A</v>
          </cell>
        </row>
      </sheetData>
      <sheetData sheetId="3286">
        <row r="9">
          <cell r="A9" t="str">
            <v>A</v>
          </cell>
        </row>
      </sheetData>
      <sheetData sheetId="3287">
        <row r="9">
          <cell r="A9" t="str">
            <v>A</v>
          </cell>
        </row>
      </sheetData>
      <sheetData sheetId="3288">
        <row r="9">
          <cell r="A9" t="str">
            <v>A</v>
          </cell>
        </row>
      </sheetData>
      <sheetData sheetId="3289">
        <row r="9">
          <cell r="A9" t="str">
            <v>A</v>
          </cell>
        </row>
      </sheetData>
      <sheetData sheetId="3290" refreshError="1"/>
      <sheetData sheetId="3291">
        <row r="9">
          <cell r="A9" t="str">
            <v>A</v>
          </cell>
        </row>
      </sheetData>
      <sheetData sheetId="3292" refreshError="1"/>
      <sheetData sheetId="3293">
        <row r="9">
          <cell r="A9" t="str">
            <v>A</v>
          </cell>
        </row>
      </sheetData>
      <sheetData sheetId="3294">
        <row r="9">
          <cell r="A9" t="str">
            <v>A</v>
          </cell>
        </row>
      </sheetData>
      <sheetData sheetId="3295">
        <row r="9">
          <cell r="A9" t="str">
            <v>A</v>
          </cell>
        </row>
      </sheetData>
      <sheetData sheetId="3296">
        <row r="9">
          <cell r="A9" t="str">
            <v>A</v>
          </cell>
        </row>
      </sheetData>
      <sheetData sheetId="3297">
        <row r="9">
          <cell r="A9" t="str">
            <v>A</v>
          </cell>
        </row>
      </sheetData>
      <sheetData sheetId="3298">
        <row r="9">
          <cell r="A9" t="str">
            <v>A</v>
          </cell>
        </row>
      </sheetData>
      <sheetData sheetId="3299">
        <row r="9">
          <cell r="A9" t="str">
            <v>A</v>
          </cell>
        </row>
      </sheetData>
      <sheetData sheetId="3300">
        <row r="9">
          <cell r="A9" t="str">
            <v>A</v>
          </cell>
        </row>
      </sheetData>
      <sheetData sheetId="3301">
        <row r="9">
          <cell r="A9" t="str">
            <v>A</v>
          </cell>
        </row>
      </sheetData>
      <sheetData sheetId="3302">
        <row r="9">
          <cell r="A9" t="str">
            <v>A</v>
          </cell>
        </row>
      </sheetData>
      <sheetData sheetId="3303">
        <row r="9">
          <cell r="A9" t="str">
            <v>A</v>
          </cell>
        </row>
      </sheetData>
      <sheetData sheetId="3304">
        <row r="9">
          <cell r="A9" t="str">
            <v>A</v>
          </cell>
        </row>
      </sheetData>
      <sheetData sheetId="3305" refreshError="1"/>
      <sheetData sheetId="3306">
        <row r="9">
          <cell r="A9" t="str">
            <v>A</v>
          </cell>
        </row>
      </sheetData>
      <sheetData sheetId="3307">
        <row r="9">
          <cell r="A9" t="str">
            <v>A</v>
          </cell>
        </row>
      </sheetData>
      <sheetData sheetId="3308">
        <row r="9">
          <cell r="A9" t="str">
            <v>A</v>
          </cell>
        </row>
      </sheetData>
      <sheetData sheetId="3309">
        <row r="9">
          <cell r="A9" t="str">
            <v>A</v>
          </cell>
        </row>
      </sheetData>
      <sheetData sheetId="3310">
        <row r="9">
          <cell r="A9" t="str">
            <v>A</v>
          </cell>
        </row>
      </sheetData>
      <sheetData sheetId="3311">
        <row r="9">
          <cell r="A9" t="str">
            <v>A</v>
          </cell>
        </row>
      </sheetData>
      <sheetData sheetId="3312">
        <row r="9">
          <cell r="A9" t="str">
            <v>A</v>
          </cell>
        </row>
      </sheetData>
      <sheetData sheetId="3313" refreshError="1"/>
      <sheetData sheetId="3314">
        <row r="9">
          <cell r="A9" t="str">
            <v>A</v>
          </cell>
        </row>
      </sheetData>
      <sheetData sheetId="3315">
        <row r="9">
          <cell r="A9" t="str">
            <v>A</v>
          </cell>
        </row>
      </sheetData>
      <sheetData sheetId="3316">
        <row r="9">
          <cell r="A9" t="str">
            <v>A</v>
          </cell>
        </row>
      </sheetData>
      <sheetData sheetId="3317" refreshError="1"/>
      <sheetData sheetId="3318" refreshError="1"/>
      <sheetData sheetId="3319">
        <row r="9">
          <cell r="A9" t="str">
            <v>A</v>
          </cell>
        </row>
      </sheetData>
      <sheetData sheetId="3320" refreshError="1"/>
      <sheetData sheetId="3321" refreshError="1"/>
      <sheetData sheetId="3322" refreshError="1"/>
      <sheetData sheetId="3323" refreshError="1"/>
      <sheetData sheetId="3324"/>
      <sheetData sheetId="3325"/>
      <sheetData sheetId="3326"/>
      <sheetData sheetId="3327" refreshError="1"/>
      <sheetData sheetId="3328" refreshError="1"/>
      <sheetData sheetId="3329" refreshError="1"/>
      <sheetData sheetId="3330">
        <row r="9">
          <cell r="A9" t="str">
            <v>A</v>
          </cell>
        </row>
      </sheetData>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ow r="9">
          <cell r="A9" t="str">
            <v>A</v>
          </cell>
        </row>
      </sheetData>
      <sheetData sheetId="3346">
        <row r="9">
          <cell r="A9" t="str">
            <v>A</v>
          </cell>
        </row>
      </sheetData>
      <sheetData sheetId="3347">
        <row r="9">
          <cell r="A9" t="str">
            <v>A</v>
          </cell>
        </row>
      </sheetData>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sheetData sheetId="3357">
        <row r="9">
          <cell r="A9" t="str">
            <v>A</v>
          </cell>
        </row>
      </sheetData>
      <sheetData sheetId="3358">
        <row r="9">
          <cell r="A9" t="str">
            <v>A</v>
          </cell>
        </row>
      </sheetData>
      <sheetData sheetId="3359">
        <row r="9">
          <cell r="A9" t="str">
            <v>A</v>
          </cell>
        </row>
      </sheetData>
      <sheetData sheetId="3360">
        <row r="9">
          <cell r="A9" t="str">
            <v>A</v>
          </cell>
        </row>
      </sheetData>
      <sheetData sheetId="3361">
        <row r="9">
          <cell r="A9" t="str">
            <v>A</v>
          </cell>
        </row>
      </sheetData>
      <sheetData sheetId="3362">
        <row r="9">
          <cell r="A9" t="str">
            <v>A</v>
          </cell>
        </row>
      </sheetData>
      <sheetData sheetId="3363">
        <row r="9">
          <cell r="A9" t="str">
            <v>A</v>
          </cell>
        </row>
      </sheetData>
      <sheetData sheetId="3364">
        <row r="9">
          <cell r="A9" t="str">
            <v>A</v>
          </cell>
        </row>
      </sheetData>
      <sheetData sheetId="3365">
        <row r="9">
          <cell r="A9" t="str">
            <v>A</v>
          </cell>
        </row>
      </sheetData>
      <sheetData sheetId="3366">
        <row r="9">
          <cell r="A9" t="str">
            <v>A</v>
          </cell>
        </row>
      </sheetData>
      <sheetData sheetId="3367">
        <row r="9">
          <cell r="A9" t="str">
            <v>A</v>
          </cell>
        </row>
      </sheetData>
      <sheetData sheetId="3368">
        <row r="9">
          <cell r="A9" t="str">
            <v>A</v>
          </cell>
        </row>
      </sheetData>
      <sheetData sheetId="3369">
        <row r="9">
          <cell r="A9" t="str">
            <v>A</v>
          </cell>
        </row>
      </sheetData>
      <sheetData sheetId="3370">
        <row r="9">
          <cell r="A9" t="str">
            <v>A</v>
          </cell>
        </row>
      </sheetData>
      <sheetData sheetId="3371">
        <row r="9">
          <cell r="A9" t="str">
            <v>A</v>
          </cell>
        </row>
      </sheetData>
      <sheetData sheetId="3372">
        <row r="9">
          <cell r="A9" t="str">
            <v>A</v>
          </cell>
        </row>
      </sheetData>
      <sheetData sheetId="3373">
        <row r="9">
          <cell r="A9" t="str">
            <v>A</v>
          </cell>
        </row>
      </sheetData>
      <sheetData sheetId="3374">
        <row r="9">
          <cell r="A9" t="str">
            <v>A</v>
          </cell>
        </row>
      </sheetData>
      <sheetData sheetId="3375">
        <row r="9">
          <cell r="A9" t="str">
            <v>A</v>
          </cell>
        </row>
      </sheetData>
      <sheetData sheetId="3376">
        <row r="9">
          <cell r="A9" t="str">
            <v>A</v>
          </cell>
        </row>
      </sheetData>
      <sheetData sheetId="3377">
        <row r="9">
          <cell r="A9" t="str">
            <v>A</v>
          </cell>
        </row>
      </sheetData>
      <sheetData sheetId="3378">
        <row r="9">
          <cell r="A9" t="str">
            <v>A</v>
          </cell>
        </row>
      </sheetData>
      <sheetData sheetId="3379">
        <row r="9">
          <cell r="A9" t="str">
            <v>A</v>
          </cell>
        </row>
      </sheetData>
      <sheetData sheetId="3380">
        <row r="9">
          <cell r="A9" t="str">
            <v>A</v>
          </cell>
        </row>
      </sheetData>
      <sheetData sheetId="3381">
        <row r="9">
          <cell r="A9" t="str">
            <v>A</v>
          </cell>
        </row>
      </sheetData>
      <sheetData sheetId="3382">
        <row r="9">
          <cell r="A9" t="str">
            <v>A</v>
          </cell>
        </row>
      </sheetData>
      <sheetData sheetId="3383">
        <row r="9">
          <cell r="A9" t="str">
            <v>A</v>
          </cell>
        </row>
      </sheetData>
      <sheetData sheetId="3384">
        <row r="9">
          <cell r="A9" t="str">
            <v>A</v>
          </cell>
        </row>
      </sheetData>
      <sheetData sheetId="3385">
        <row r="9">
          <cell r="A9" t="str">
            <v>A</v>
          </cell>
        </row>
      </sheetData>
      <sheetData sheetId="3386">
        <row r="9">
          <cell r="A9" t="str">
            <v>A</v>
          </cell>
        </row>
      </sheetData>
      <sheetData sheetId="3387">
        <row r="9">
          <cell r="A9" t="str">
            <v>A</v>
          </cell>
        </row>
      </sheetData>
      <sheetData sheetId="3388">
        <row r="9">
          <cell r="A9" t="str">
            <v>A</v>
          </cell>
        </row>
      </sheetData>
      <sheetData sheetId="3389">
        <row r="9">
          <cell r="A9" t="str">
            <v>A</v>
          </cell>
        </row>
      </sheetData>
      <sheetData sheetId="3390">
        <row r="9">
          <cell r="A9" t="str">
            <v>A</v>
          </cell>
        </row>
      </sheetData>
      <sheetData sheetId="3391">
        <row r="9">
          <cell r="A9" t="str">
            <v>A</v>
          </cell>
        </row>
      </sheetData>
      <sheetData sheetId="3392">
        <row r="9">
          <cell r="A9" t="str">
            <v>A</v>
          </cell>
        </row>
      </sheetData>
      <sheetData sheetId="3393">
        <row r="9">
          <cell r="A9" t="str">
            <v>A</v>
          </cell>
        </row>
      </sheetData>
      <sheetData sheetId="3394">
        <row r="9">
          <cell r="A9" t="str">
            <v>A</v>
          </cell>
        </row>
      </sheetData>
      <sheetData sheetId="3395">
        <row r="9">
          <cell r="A9" t="str">
            <v>A</v>
          </cell>
        </row>
      </sheetData>
      <sheetData sheetId="3396">
        <row r="9">
          <cell r="A9" t="str">
            <v>A</v>
          </cell>
        </row>
      </sheetData>
      <sheetData sheetId="3397">
        <row r="9">
          <cell r="A9" t="str">
            <v>A</v>
          </cell>
        </row>
      </sheetData>
      <sheetData sheetId="3398">
        <row r="9">
          <cell r="A9" t="str">
            <v>A</v>
          </cell>
        </row>
      </sheetData>
      <sheetData sheetId="3399">
        <row r="9">
          <cell r="A9" t="str">
            <v>A</v>
          </cell>
        </row>
      </sheetData>
      <sheetData sheetId="3400">
        <row r="9">
          <cell r="A9" t="str">
            <v>A</v>
          </cell>
        </row>
      </sheetData>
      <sheetData sheetId="3401">
        <row r="9">
          <cell r="A9" t="str">
            <v>A</v>
          </cell>
        </row>
      </sheetData>
      <sheetData sheetId="3402">
        <row r="9">
          <cell r="A9" t="str">
            <v>A</v>
          </cell>
        </row>
      </sheetData>
      <sheetData sheetId="3403">
        <row r="9">
          <cell r="A9" t="str">
            <v>A</v>
          </cell>
        </row>
      </sheetData>
      <sheetData sheetId="3404">
        <row r="9">
          <cell r="A9" t="str">
            <v>A</v>
          </cell>
        </row>
      </sheetData>
      <sheetData sheetId="3405">
        <row r="9">
          <cell r="A9" t="str">
            <v>A</v>
          </cell>
        </row>
      </sheetData>
      <sheetData sheetId="3406">
        <row r="9">
          <cell r="A9" t="str">
            <v>A</v>
          </cell>
        </row>
      </sheetData>
      <sheetData sheetId="3407">
        <row r="9">
          <cell r="A9" t="str">
            <v>A</v>
          </cell>
        </row>
      </sheetData>
      <sheetData sheetId="3408">
        <row r="9">
          <cell r="A9" t="str">
            <v>A</v>
          </cell>
        </row>
      </sheetData>
      <sheetData sheetId="3409">
        <row r="9">
          <cell r="A9" t="str">
            <v>A</v>
          </cell>
        </row>
      </sheetData>
      <sheetData sheetId="3410">
        <row r="9">
          <cell r="A9" t="str">
            <v>A</v>
          </cell>
        </row>
      </sheetData>
      <sheetData sheetId="3411">
        <row r="9">
          <cell r="A9" t="str">
            <v>A</v>
          </cell>
        </row>
      </sheetData>
      <sheetData sheetId="3412">
        <row r="9">
          <cell r="A9" t="str">
            <v>A</v>
          </cell>
        </row>
      </sheetData>
      <sheetData sheetId="3413">
        <row r="9">
          <cell r="A9" t="str">
            <v>A</v>
          </cell>
        </row>
      </sheetData>
      <sheetData sheetId="3414">
        <row r="9">
          <cell r="A9" t="str">
            <v>A</v>
          </cell>
        </row>
      </sheetData>
      <sheetData sheetId="3415">
        <row r="9">
          <cell r="A9" t="str">
            <v>A</v>
          </cell>
        </row>
      </sheetData>
      <sheetData sheetId="3416">
        <row r="9">
          <cell r="A9" t="str">
            <v>A</v>
          </cell>
        </row>
      </sheetData>
      <sheetData sheetId="3417">
        <row r="9">
          <cell r="A9" t="str">
            <v>A</v>
          </cell>
        </row>
      </sheetData>
      <sheetData sheetId="3418">
        <row r="9">
          <cell r="A9" t="str">
            <v>A</v>
          </cell>
        </row>
      </sheetData>
      <sheetData sheetId="3419">
        <row r="9">
          <cell r="A9" t="str">
            <v>A</v>
          </cell>
        </row>
      </sheetData>
      <sheetData sheetId="3420">
        <row r="9">
          <cell r="A9" t="str">
            <v>A</v>
          </cell>
        </row>
      </sheetData>
      <sheetData sheetId="3421">
        <row r="9">
          <cell r="A9" t="str">
            <v>A</v>
          </cell>
        </row>
      </sheetData>
      <sheetData sheetId="3422">
        <row r="9">
          <cell r="A9" t="str">
            <v>A</v>
          </cell>
        </row>
      </sheetData>
      <sheetData sheetId="3423">
        <row r="9">
          <cell r="A9" t="str">
            <v>A</v>
          </cell>
        </row>
      </sheetData>
      <sheetData sheetId="3424">
        <row r="9">
          <cell r="A9" t="str">
            <v>A</v>
          </cell>
        </row>
      </sheetData>
      <sheetData sheetId="3425">
        <row r="9">
          <cell r="A9" t="str">
            <v>A</v>
          </cell>
        </row>
      </sheetData>
      <sheetData sheetId="3426">
        <row r="9">
          <cell r="A9" t="str">
            <v>A</v>
          </cell>
        </row>
      </sheetData>
      <sheetData sheetId="3427">
        <row r="9">
          <cell r="A9" t="str">
            <v>A</v>
          </cell>
        </row>
      </sheetData>
      <sheetData sheetId="3428">
        <row r="9">
          <cell r="A9" t="str">
            <v>A</v>
          </cell>
        </row>
      </sheetData>
      <sheetData sheetId="3429">
        <row r="9">
          <cell r="A9" t="str">
            <v>A</v>
          </cell>
        </row>
      </sheetData>
      <sheetData sheetId="3430">
        <row r="9">
          <cell r="A9" t="str">
            <v>A</v>
          </cell>
        </row>
      </sheetData>
      <sheetData sheetId="3431">
        <row r="9">
          <cell r="A9" t="str">
            <v>A</v>
          </cell>
        </row>
      </sheetData>
      <sheetData sheetId="3432">
        <row r="9">
          <cell r="A9" t="str">
            <v>A</v>
          </cell>
        </row>
      </sheetData>
      <sheetData sheetId="3433">
        <row r="9">
          <cell r="A9" t="str">
            <v>A</v>
          </cell>
        </row>
      </sheetData>
      <sheetData sheetId="3434">
        <row r="9">
          <cell r="A9" t="str">
            <v>A</v>
          </cell>
        </row>
      </sheetData>
      <sheetData sheetId="3435">
        <row r="9">
          <cell r="A9" t="str">
            <v>A</v>
          </cell>
        </row>
      </sheetData>
      <sheetData sheetId="3436">
        <row r="9">
          <cell r="A9" t="str">
            <v>A</v>
          </cell>
        </row>
      </sheetData>
      <sheetData sheetId="3437">
        <row r="9">
          <cell r="A9" t="str">
            <v>A</v>
          </cell>
        </row>
      </sheetData>
      <sheetData sheetId="3438">
        <row r="9">
          <cell r="A9" t="str">
            <v>A</v>
          </cell>
        </row>
      </sheetData>
      <sheetData sheetId="3439">
        <row r="9">
          <cell r="A9" t="str">
            <v>A</v>
          </cell>
        </row>
      </sheetData>
      <sheetData sheetId="3440">
        <row r="9">
          <cell r="A9" t="str">
            <v>A</v>
          </cell>
        </row>
      </sheetData>
      <sheetData sheetId="3441">
        <row r="9">
          <cell r="A9" t="str">
            <v>A</v>
          </cell>
        </row>
      </sheetData>
      <sheetData sheetId="3442">
        <row r="9">
          <cell r="A9" t="str">
            <v>A</v>
          </cell>
        </row>
      </sheetData>
      <sheetData sheetId="3443">
        <row r="9">
          <cell r="A9" t="str">
            <v>A</v>
          </cell>
        </row>
      </sheetData>
      <sheetData sheetId="3444">
        <row r="9">
          <cell r="A9" t="str">
            <v>A</v>
          </cell>
        </row>
      </sheetData>
      <sheetData sheetId="3445">
        <row r="9">
          <cell r="A9" t="str">
            <v>A</v>
          </cell>
        </row>
      </sheetData>
      <sheetData sheetId="3446">
        <row r="9">
          <cell r="A9" t="str">
            <v>A</v>
          </cell>
        </row>
      </sheetData>
      <sheetData sheetId="3447">
        <row r="9">
          <cell r="A9" t="str">
            <v>A</v>
          </cell>
        </row>
      </sheetData>
      <sheetData sheetId="3448">
        <row r="9">
          <cell r="A9" t="str">
            <v>A</v>
          </cell>
        </row>
      </sheetData>
      <sheetData sheetId="3449">
        <row r="9">
          <cell r="A9" t="str">
            <v>A</v>
          </cell>
        </row>
      </sheetData>
      <sheetData sheetId="3450">
        <row r="9">
          <cell r="A9" t="str">
            <v>A</v>
          </cell>
        </row>
      </sheetData>
      <sheetData sheetId="3451">
        <row r="9">
          <cell r="A9" t="str">
            <v>A</v>
          </cell>
        </row>
      </sheetData>
      <sheetData sheetId="3452">
        <row r="9">
          <cell r="A9" t="str">
            <v>A</v>
          </cell>
        </row>
      </sheetData>
      <sheetData sheetId="3453">
        <row r="9">
          <cell r="A9" t="str">
            <v>A</v>
          </cell>
        </row>
      </sheetData>
      <sheetData sheetId="3454">
        <row r="9">
          <cell r="A9" t="str">
            <v>A</v>
          </cell>
        </row>
      </sheetData>
      <sheetData sheetId="3455">
        <row r="9">
          <cell r="A9" t="str">
            <v>A</v>
          </cell>
        </row>
      </sheetData>
      <sheetData sheetId="3456">
        <row r="9">
          <cell r="A9" t="str">
            <v>A</v>
          </cell>
        </row>
      </sheetData>
      <sheetData sheetId="3457">
        <row r="9">
          <cell r="A9" t="str">
            <v>A</v>
          </cell>
        </row>
      </sheetData>
      <sheetData sheetId="3458">
        <row r="9">
          <cell r="A9" t="str">
            <v>A</v>
          </cell>
        </row>
      </sheetData>
      <sheetData sheetId="3459">
        <row r="9">
          <cell r="A9" t="str">
            <v>A</v>
          </cell>
        </row>
      </sheetData>
      <sheetData sheetId="3460">
        <row r="9">
          <cell r="A9" t="str">
            <v>A</v>
          </cell>
        </row>
      </sheetData>
      <sheetData sheetId="3461">
        <row r="9">
          <cell r="A9" t="str">
            <v>A</v>
          </cell>
        </row>
      </sheetData>
      <sheetData sheetId="3462">
        <row r="9">
          <cell r="A9" t="str">
            <v>A</v>
          </cell>
        </row>
      </sheetData>
      <sheetData sheetId="3463">
        <row r="9">
          <cell r="A9" t="str">
            <v>A</v>
          </cell>
        </row>
      </sheetData>
      <sheetData sheetId="3464">
        <row r="9">
          <cell r="A9" t="str">
            <v>A</v>
          </cell>
        </row>
      </sheetData>
      <sheetData sheetId="3465">
        <row r="9">
          <cell r="A9" t="str">
            <v>A</v>
          </cell>
        </row>
      </sheetData>
      <sheetData sheetId="3466">
        <row r="9">
          <cell r="A9" t="str">
            <v>A</v>
          </cell>
        </row>
      </sheetData>
      <sheetData sheetId="3467">
        <row r="9">
          <cell r="A9" t="str">
            <v>A</v>
          </cell>
        </row>
      </sheetData>
      <sheetData sheetId="3468">
        <row r="9">
          <cell r="A9" t="str">
            <v>A</v>
          </cell>
        </row>
      </sheetData>
      <sheetData sheetId="3469">
        <row r="9">
          <cell r="A9" t="str">
            <v>A</v>
          </cell>
        </row>
      </sheetData>
      <sheetData sheetId="3470">
        <row r="9">
          <cell r="A9" t="str">
            <v>A</v>
          </cell>
        </row>
      </sheetData>
      <sheetData sheetId="3471">
        <row r="9">
          <cell r="A9" t="str">
            <v>A</v>
          </cell>
        </row>
      </sheetData>
      <sheetData sheetId="3472">
        <row r="9">
          <cell r="A9" t="str">
            <v>A</v>
          </cell>
        </row>
      </sheetData>
      <sheetData sheetId="3473">
        <row r="9">
          <cell r="A9" t="str">
            <v>A</v>
          </cell>
        </row>
      </sheetData>
      <sheetData sheetId="3474">
        <row r="9">
          <cell r="A9" t="str">
            <v>A</v>
          </cell>
        </row>
      </sheetData>
      <sheetData sheetId="3475">
        <row r="9">
          <cell r="A9" t="str">
            <v>A</v>
          </cell>
        </row>
      </sheetData>
      <sheetData sheetId="3476">
        <row r="9">
          <cell r="A9" t="str">
            <v>A</v>
          </cell>
        </row>
      </sheetData>
      <sheetData sheetId="3477">
        <row r="9">
          <cell r="A9" t="str">
            <v>A</v>
          </cell>
        </row>
      </sheetData>
      <sheetData sheetId="3478">
        <row r="9">
          <cell r="A9" t="str">
            <v>A</v>
          </cell>
        </row>
      </sheetData>
      <sheetData sheetId="3479">
        <row r="9">
          <cell r="A9" t="str">
            <v>A</v>
          </cell>
        </row>
      </sheetData>
      <sheetData sheetId="3480">
        <row r="9">
          <cell r="A9" t="str">
            <v>A</v>
          </cell>
        </row>
      </sheetData>
      <sheetData sheetId="3481">
        <row r="9">
          <cell r="A9" t="str">
            <v>A</v>
          </cell>
        </row>
      </sheetData>
      <sheetData sheetId="3482">
        <row r="9">
          <cell r="A9" t="str">
            <v>A</v>
          </cell>
        </row>
      </sheetData>
      <sheetData sheetId="3483">
        <row r="9">
          <cell r="A9" t="str">
            <v>A</v>
          </cell>
        </row>
      </sheetData>
      <sheetData sheetId="3484">
        <row r="9">
          <cell r="A9" t="str">
            <v>A</v>
          </cell>
        </row>
      </sheetData>
      <sheetData sheetId="3485">
        <row r="9">
          <cell r="A9" t="str">
            <v>A</v>
          </cell>
        </row>
      </sheetData>
      <sheetData sheetId="3486">
        <row r="9">
          <cell r="A9" t="str">
            <v>A</v>
          </cell>
        </row>
      </sheetData>
      <sheetData sheetId="3487">
        <row r="9">
          <cell r="A9" t="str">
            <v>A</v>
          </cell>
        </row>
      </sheetData>
      <sheetData sheetId="3488">
        <row r="9">
          <cell r="A9" t="str">
            <v>A</v>
          </cell>
        </row>
      </sheetData>
      <sheetData sheetId="3489">
        <row r="9">
          <cell r="A9" t="str">
            <v>A</v>
          </cell>
        </row>
      </sheetData>
      <sheetData sheetId="3490">
        <row r="9">
          <cell r="A9" t="str">
            <v>A</v>
          </cell>
        </row>
      </sheetData>
      <sheetData sheetId="3491">
        <row r="9">
          <cell r="A9" t="str">
            <v>A</v>
          </cell>
        </row>
      </sheetData>
      <sheetData sheetId="3492">
        <row r="9">
          <cell r="A9" t="str">
            <v>A</v>
          </cell>
        </row>
      </sheetData>
      <sheetData sheetId="3493">
        <row r="9">
          <cell r="A9" t="str">
            <v>A</v>
          </cell>
        </row>
      </sheetData>
      <sheetData sheetId="3494">
        <row r="9">
          <cell r="A9" t="str">
            <v>A</v>
          </cell>
        </row>
      </sheetData>
      <sheetData sheetId="3495">
        <row r="9">
          <cell r="A9" t="str">
            <v>A</v>
          </cell>
        </row>
      </sheetData>
      <sheetData sheetId="3496">
        <row r="9">
          <cell r="A9" t="str">
            <v>A</v>
          </cell>
        </row>
      </sheetData>
      <sheetData sheetId="3497">
        <row r="9">
          <cell r="A9" t="str">
            <v>A</v>
          </cell>
        </row>
      </sheetData>
      <sheetData sheetId="3498">
        <row r="9">
          <cell r="A9" t="str">
            <v>A</v>
          </cell>
        </row>
      </sheetData>
      <sheetData sheetId="3499">
        <row r="9">
          <cell r="A9" t="str">
            <v>A</v>
          </cell>
        </row>
      </sheetData>
      <sheetData sheetId="3500">
        <row r="9">
          <cell r="A9" t="str">
            <v>A</v>
          </cell>
        </row>
      </sheetData>
      <sheetData sheetId="3501">
        <row r="9">
          <cell r="A9" t="str">
            <v>A</v>
          </cell>
        </row>
      </sheetData>
      <sheetData sheetId="3502">
        <row r="9">
          <cell r="A9" t="str">
            <v>A</v>
          </cell>
        </row>
      </sheetData>
      <sheetData sheetId="3503">
        <row r="9">
          <cell r="A9" t="str">
            <v>A</v>
          </cell>
        </row>
      </sheetData>
      <sheetData sheetId="3504">
        <row r="9">
          <cell r="A9" t="str">
            <v>A</v>
          </cell>
        </row>
      </sheetData>
      <sheetData sheetId="3505">
        <row r="9">
          <cell r="A9" t="str">
            <v>A</v>
          </cell>
        </row>
      </sheetData>
      <sheetData sheetId="3506">
        <row r="9">
          <cell r="A9" t="str">
            <v>A</v>
          </cell>
        </row>
      </sheetData>
      <sheetData sheetId="3507">
        <row r="9">
          <cell r="A9" t="str">
            <v>A</v>
          </cell>
        </row>
      </sheetData>
      <sheetData sheetId="3508">
        <row r="9">
          <cell r="A9" t="str">
            <v>A</v>
          </cell>
        </row>
      </sheetData>
      <sheetData sheetId="3509">
        <row r="9">
          <cell r="A9" t="str">
            <v>A</v>
          </cell>
        </row>
      </sheetData>
      <sheetData sheetId="3510">
        <row r="9">
          <cell r="A9" t="str">
            <v>A</v>
          </cell>
        </row>
      </sheetData>
      <sheetData sheetId="3511">
        <row r="9">
          <cell r="A9" t="str">
            <v>A</v>
          </cell>
        </row>
      </sheetData>
      <sheetData sheetId="3512">
        <row r="9">
          <cell r="A9" t="str">
            <v>A</v>
          </cell>
        </row>
      </sheetData>
      <sheetData sheetId="3513">
        <row r="9">
          <cell r="A9" t="str">
            <v>A</v>
          </cell>
        </row>
      </sheetData>
      <sheetData sheetId="3514">
        <row r="9">
          <cell r="A9" t="str">
            <v>A</v>
          </cell>
        </row>
      </sheetData>
      <sheetData sheetId="3515">
        <row r="9">
          <cell r="A9" t="str">
            <v>A</v>
          </cell>
        </row>
      </sheetData>
      <sheetData sheetId="3516">
        <row r="9">
          <cell r="A9" t="str">
            <v>A</v>
          </cell>
        </row>
      </sheetData>
      <sheetData sheetId="3517">
        <row r="9">
          <cell r="A9" t="str">
            <v>A</v>
          </cell>
        </row>
      </sheetData>
      <sheetData sheetId="3518">
        <row r="9">
          <cell r="A9" t="str">
            <v>A</v>
          </cell>
        </row>
      </sheetData>
      <sheetData sheetId="3519">
        <row r="9">
          <cell r="A9" t="str">
            <v>A</v>
          </cell>
        </row>
      </sheetData>
      <sheetData sheetId="3520">
        <row r="9">
          <cell r="A9" t="str">
            <v>A</v>
          </cell>
        </row>
      </sheetData>
      <sheetData sheetId="3521">
        <row r="9">
          <cell r="A9" t="str">
            <v>A</v>
          </cell>
        </row>
      </sheetData>
      <sheetData sheetId="3522">
        <row r="9">
          <cell r="A9" t="str">
            <v>A</v>
          </cell>
        </row>
      </sheetData>
      <sheetData sheetId="3523">
        <row r="9">
          <cell r="A9" t="str">
            <v>A</v>
          </cell>
        </row>
      </sheetData>
      <sheetData sheetId="3524">
        <row r="9">
          <cell r="A9" t="str">
            <v>A</v>
          </cell>
        </row>
      </sheetData>
      <sheetData sheetId="3525">
        <row r="9">
          <cell r="A9" t="str">
            <v>A</v>
          </cell>
        </row>
      </sheetData>
      <sheetData sheetId="3526">
        <row r="9">
          <cell r="A9" t="str">
            <v>A</v>
          </cell>
        </row>
      </sheetData>
      <sheetData sheetId="3527">
        <row r="9">
          <cell r="A9" t="str">
            <v>A</v>
          </cell>
        </row>
      </sheetData>
      <sheetData sheetId="3528">
        <row r="9">
          <cell r="A9" t="str">
            <v>A</v>
          </cell>
        </row>
      </sheetData>
      <sheetData sheetId="3529">
        <row r="9">
          <cell r="A9" t="str">
            <v>A</v>
          </cell>
        </row>
      </sheetData>
      <sheetData sheetId="3530">
        <row r="9">
          <cell r="A9" t="str">
            <v>A</v>
          </cell>
        </row>
      </sheetData>
      <sheetData sheetId="3531">
        <row r="9">
          <cell r="A9" t="str">
            <v>A</v>
          </cell>
        </row>
      </sheetData>
      <sheetData sheetId="3532">
        <row r="9">
          <cell r="A9" t="str">
            <v>A</v>
          </cell>
        </row>
      </sheetData>
      <sheetData sheetId="3533">
        <row r="9">
          <cell r="A9" t="str">
            <v>A</v>
          </cell>
        </row>
      </sheetData>
      <sheetData sheetId="3534">
        <row r="9">
          <cell r="A9" t="str">
            <v>A</v>
          </cell>
        </row>
      </sheetData>
      <sheetData sheetId="3535">
        <row r="9">
          <cell r="A9" t="str">
            <v>A</v>
          </cell>
        </row>
      </sheetData>
      <sheetData sheetId="3536">
        <row r="9">
          <cell r="A9" t="str">
            <v>A</v>
          </cell>
        </row>
      </sheetData>
      <sheetData sheetId="3537">
        <row r="9">
          <cell r="A9" t="str">
            <v>A</v>
          </cell>
        </row>
      </sheetData>
      <sheetData sheetId="3538">
        <row r="9">
          <cell r="A9" t="str">
            <v>A</v>
          </cell>
        </row>
      </sheetData>
      <sheetData sheetId="3539">
        <row r="9">
          <cell r="A9" t="str">
            <v>A</v>
          </cell>
        </row>
      </sheetData>
      <sheetData sheetId="3540">
        <row r="9">
          <cell r="A9" t="str">
            <v>A</v>
          </cell>
        </row>
      </sheetData>
      <sheetData sheetId="3541">
        <row r="9">
          <cell r="A9" t="str">
            <v>A</v>
          </cell>
        </row>
      </sheetData>
      <sheetData sheetId="3542">
        <row r="9">
          <cell r="A9" t="str">
            <v>A</v>
          </cell>
        </row>
      </sheetData>
      <sheetData sheetId="3543">
        <row r="9">
          <cell r="A9" t="str">
            <v>A</v>
          </cell>
        </row>
      </sheetData>
      <sheetData sheetId="3544">
        <row r="9">
          <cell r="A9" t="str">
            <v>A</v>
          </cell>
        </row>
      </sheetData>
      <sheetData sheetId="3545">
        <row r="9">
          <cell r="A9" t="str">
            <v>A</v>
          </cell>
        </row>
      </sheetData>
      <sheetData sheetId="3546">
        <row r="9">
          <cell r="A9" t="str">
            <v>A</v>
          </cell>
        </row>
      </sheetData>
      <sheetData sheetId="3547">
        <row r="9">
          <cell r="A9" t="str">
            <v>A</v>
          </cell>
        </row>
      </sheetData>
      <sheetData sheetId="3548">
        <row r="9">
          <cell r="A9" t="str">
            <v>A</v>
          </cell>
        </row>
      </sheetData>
      <sheetData sheetId="3549">
        <row r="9">
          <cell r="A9" t="str">
            <v>A</v>
          </cell>
        </row>
      </sheetData>
      <sheetData sheetId="3550">
        <row r="9">
          <cell r="A9" t="str">
            <v>A</v>
          </cell>
        </row>
      </sheetData>
      <sheetData sheetId="3551">
        <row r="9">
          <cell r="A9" t="str">
            <v>A</v>
          </cell>
        </row>
      </sheetData>
      <sheetData sheetId="3552" refreshError="1"/>
      <sheetData sheetId="3553" refreshError="1"/>
      <sheetData sheetId="3554" refreshError="1"/>
      <sheetData sheetId="3555" refreshError="1"/>
      <sheetData sheetId="3556" refreshError="1"/>
      <sheetData sheetId="3557">
        <row r="9">
          <cell r="A9" t="str">
            <v>A</v>
          </cell>
        </row>
      </sheetData>
      <sheetData sheetId="3558">
        <row r="9">
          <cell r="A9" t="str">
            <v>A</v>
          </cell>
        </row>
      </sheetData>
      <sheetData sheetId="3559">
        <row r="9">
          <cell r="A9" t="str">
            <v>A</v>
          </cell>
        </row>
      </sheetData>
      <sheetData sheetId="3560">
        <row r="9">
          <cell r="A9" t="str">
            <v>A</v>
          </cell>
        </row>
      </sheetData>
      <sheetData sheetId="3561">
        <row r="9">
          <cell r="A9" t="str">
            <v>A</v>
          </cell>
        </row>
      </sheetData>
      <sheetData sheetId="3562">
        <row r="9">
          <cell r="A9" t="str">
            <v>A</v>
          </cell>
        </row>
      </sheetData>
      <sheetData sheetId="3563">
        <row r="9">
          <cell r="A9" t="str">
            <v>A</v>
          </cell>
        </row>
      </sheetData>
      <sheetData sheetId="3564">
        <row r="9">
          <cell r="A9" t="str">
            <v>A</v>
          </cell>
        </row>
      </sheetData>
      <sheetData sheetId="3565">
        <row r="9">
          <cell r="A9" t="str">
            <v>A</v>
          </cell>
        </row>
      </sheetData>
      <sheetData sheetId="3566">
        <row r="9">
          <cell r="A9" t="str">
            <v>A</v>
          </cell>
        </row>
      </sheetData>
      <sheetData sheetId="3567">
        <row r="9">
          <cell r="A9" t="str">
            <v>A</v>
          </cell>
        </row>
      </sheetData>
      <sheetData sheetId="3568">
        <row r="9">
          <cell r="A9" t="str">
            <v>A</v>
          </cell>
        </row>
      </sheetData>
      <sheetData sheetId="3569">
        <row r="9">
          <cell r="A9" t="str">
            <v>A</v>
          </cell>
        </row>
      </sheetData>
      <sheetData sheetId="3570">
        <row r="9">
          <cell r="A9" t="str">
            <v>A</v>
          </cell>
        </row>
      </sheetData>
      <sheetData sheetId="3571">
        <row r="9">
          <cell r="A9" t="str">
            <v>A</v>
          </cell>
        </row>
      </sheetData>
      <sheetData sheetId="3572">
        <row r="9">
          <cell r="A9" t="str">
            <v>A</v>
          </cell>
        </row>
      </sheetData>
      <sheetData sheetId="3573" refreshError="1"/>
      <sheetData sheetId="3574">
        <row r="9">
          <cell r="A9" t="str">
            <v>A</v>
          </cell>
        </row>
      </sheetData>
      <sheetData sheetId="3575">
        <row r="9">
          <cell r="A9" t="str">
            <v>A</v>
          </cell>
        </row>
      </sheetData>
      <sheetData sheetId="3576">
        <row r="9">
          <cell r="A9" t="str">
            <v>A</v>
          </cell>
        </row>
      </sheetData>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ow r="9">
          <cell r="A9" t="str">
            <v>A</v>
          </cell>
        </row>
      </sheetData>
      <sheetData sheetId="3632" refreshError="1"/>
      <sheetData sheetId="3633" refreshError="1"/>
      <sheetData sheetId="3634" refreshError="1"/>
      <sheetData sheetId="3635" refreshError="1"/>
      <sheetData sheetId="3636" refreshError="1"/>
      <sheetData sheetId="3637" refreshError="1"/>
      <sheetData sheetId="3638" refreshError="1"/>
      <sheetData sheetId="3639">
        <row r="9">
          <cell r="A9" t="str">
            <v>A</v>
          </cell>
        </row>
      </sheetData>
      <sheetData sheetId="3640">
        <row r="9">
          <cell r="A9" t="str">
            <v>A</v>
          </cell>
        </row>
      </sheetData>
      <sheetData sheetId="3641">
        <row r="9">
          <cell r="A9" t="str">
            <v>A</v>
          </cell>
        </row>
      </sheetData>
      <sheetData sheetId="3642">
        <row r="9">
          <cell r="A9" t="str">
            <v>A</v>
          </cell>
        </row>
      </sheetData>
      <sheetData sheetId="3643" refreshError="1"/>
      <sheetData sheetId="3644">
        <row r="9">
          <cell r="A9" t="str">
            <v>A</v>
          </cell>
        </row>
      </sheetData>
      <sheetData sheetId="3645" refreshError="1"/>
      <sheetData sheetId="3646" refreshError="1"/>
      <sheetData sheetId="3647" refreshError="1"/>
      <sheetData sheetId="3648" refreshError="1"/>
      <sheetData sheetId="3649">
        <row r="9">
          <cell r="A9" t="str">
            <v>A</v>
          </cell>
        </row>
      </sheetData>
      <sheetData sheetId="3650">
        <row r="9">
          <cell r="A9" t="str">
            <v>A</v>
          </cell>
        </row>
      </sheetData>
      <sheetData sheetId="3651">
        <row r="9">
          <cell r="A9" t="str">
            <v>A</v>
          </cell>
        </row>
      </sheetData>
      <sheetData sheetId="3652">
        <row r="9">
          <cell r="A9" t="str">
            <v>A</v>
          </cell>
        </row>
      </sheetData>
      <sheetData sheetId="3653">
        <row r="9">
          <cell r="A9" t="str">
            <v>A</v>
          </cell>
        </row>
      </sheetData>
      <sheetData sheetId="3654">
        <row r="9">
          <cell r="A9" t="str">
            <v>A</v>
          </cell>
        </row>
      </sheetData>
      <sheetData sheetId="3655">
        <row r="9">
          <cell r="A9" t="str">
            <v>A</v>
          </cell>
        </row>
      </sheetData>
      <sheetData sheetId="3656">
        <row r="9">
          <cell r="A9" t="str">
            <v>A</v>
          </cell>
        </row>
      </sheetData>
      <sheetData sheetId="3657">
        <row r="9">
          <cell r="A9" t="str">
            <v>A</v>
          </cell>
        </row>
      </sheetData>
      <sheetData sheetId="3658">
        <row r="9">
          <cell r="A9" t="str">
            <v>A</v>
          </cell>
        </row>
      </sheetData>
      <sheetData sheetId="3659">
        <row r="9">
          <cell r="A9" t="str">
            <v>A</v>
          </cell>
        </row>
      </sheetData>
      <sheetData sheetId="3660">
        <row r="9">
          <cell r="A9" t="str">
            <v>A</v>
          </cell>
        </row>
      </sheetData>
      <sheetData sheetId="3661">
        <row r="9">
          <cell r="A9" t="str">
            <v>A</v>
          </cell>
        </row>
      </sheetData>
      <sheetData sheetId="3662">
        <row r="9">
          <cell r="A9" t="str">
            <v>A</v>
          </cell>
        </row>
      </sheetData>
      <sheetData sheetId="3663">
        <row r="9">
          <cell r="A9" t="str">
            <v>A</v>
          </cell>
        </row>
      </sheetData>
      <sheetData sheetId="3664">
        <row r="9">
          <cell r="A9" t="str">
            <v>A</v>
          </cell>
        </row>
      </sheetData>
      <sheetData sheetId="3665">
        <row r="9">
          <cell r="A9" t="str">
            <v>A</v>
          </cell>
        </row>
      </sheetData>
      <sheetData sheetId="3666">
        <row r="9">
          <cell r="A9" t="str">
            <v>A</v>
          </cell>
        </row>
      </sheetData>
      <sheetData sheetId="3667">
        <row r="9">
          <cell r="A9" t="str">
            <v>A</v>
          </cell>
        </row>
      </sheetData>
      <sheetData sheetId="3668">
        <row r="9">
          <cell r="A9" t="str">
            <v>A</v>
          </cell>
        </row>
      </sheetData>
      <sheetData sheetId="3669">
        <row r="9">
          <cell r="A9" t="str">
            <v>A</v>
          </cell>
        </row>
      </sheetData>
      <sheetData sheetId="3670">
        <row r="9">
          <cell r="A9" t="str">
            <v>A</v>
          </cell>
        </row>
      </sheetData>
      <sheetData sheetId="3671">
        <row r="9">
          <cell r="A9" t="str">
            <v>A</v>
          </cell>
        </row>
      </sheetData>
      <sheetData sheetId="3672">
        <row r="9">
          <cell r="A9" t="str">
            <v>A</v>
          </cell>
        </row>
      </sheetData>
      <sheetData sheetId="3673">
        <row r="9">
          <cell r="A9" t="str">
            <v>A</v>
          </cell>
        </row>
      </sheetData>
      <sheetData sheetId="3674" refreshError="1"/>
      <sheetData sheetId="3675" refreshError="1"/>
      <sheetData sheetId="3676" refreshError="1"/>
      <sheetData sheetId="3677" refreshError="1"/>
      <sheetData sheetId="3678" refreshError="1"/>
      <sheetData sheetId="3679">
        <row r="9">
          <cell r="A9" t="str">
            <v>A</v>
          </cell>
        </row>
      </sheetData>
      <sheetData sheetId="3680">
        <row r="9">
          <cell r="A9" t="str">
            <v>A</v>
          </cell>
        </row>
      </sheetData>
      <sheetData sheetId="3681">
        <row r="9">
          <cell r="A9" t="str">
            <v>A</v>
          </cell>
        </row>
      </sheetData>
      <sheetData sheetId="3682">
        <row r="9">
          <cell r="A9" t="str">
            <v>A</v>
          </cell>
        </row>
      </sheetData>
      <sheetData sheetId="3683">
        <row r="9">
          <cell r="A9" t="str">
            <v>A</v>
          </cell>
        </row>
      </sheetData>
      <sheetData sheetId="3684">
        <row r="9">
          <cell r="A9" t="str">
            <v>A</v>
          </cell>
        </row>
      </sheetData>
      <sheetData sheetId="3685">
        <row r="9">
          <cell r="A9" t="str">
            <v>A</v>
          </cell>
        </row>
      </sheetData>
      <sheetData sheetId="3686">
        <row r="9">
          <cell r="A9" t="str">
            <v>A</v>
          </cell>
        </row>
      </sheetData>
      <sheetData sheetId="3687">
        <row r="9">
          <cell r="A9" t="str">
            <v>A</v>
          </cell>
        </row>
      </sheetData>
      <sheetData sheetId="3688">
        <row r="9">
          <cell r="A9" t="str">
            <v>A</v>
          </cell>
        </row>
      </sheetData>
      <sheetData sheetId="3689">
        <row r="9">
          <cell r="A9" t="str">
            <v>A</v>
          </cell>
        </row>
      </sheetData>
      <sheetData sheetId="3690" refreshError="1"/>
      <sheetData sheetId="3691" refreshError="1"/>
      <sheetData sheetId="3692" refreshError="1"/>
      <sheetData sheetId="3693" refreshError="1"/>
      <sheetData sheetId="3694" refreshError="1"/>
      <sheetData sheetId="3695">
        <row r="9">
          <cell r="A9" t="str">
            <v>A</v>
          </cell>
        </row>
      </sheetData>
      <sheetData sheetId="3696">
        <row r="9">
          <cell r="A9" t="str">
            <v>A</v>
          </cell>
        </row>
      </sheetData>
      <sheetData sheetId="3697">
        <row r="9">
          <cell r="A9" t="str">
            <v>A</v>
          </cell>
        </row>
      </sheetData>
      <sheetData sheetId="3698">
        <row r="9">
          <cell r="A9" t="str">
            <v>A</v>
          </cell>
        </row>
      </sheetData>
      <sheetData sheetId="3699" refreshError="1"/>
      <sheetData sheetId="3700"/>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sheetData sheetId="3711" refreshError="1"/>
      <sheetData sheetId="3712" refreshError="1"/>
      <sheetData sheetId="3713" refreshError="1"/>
      <sheetData sheetId="3714"/>
      <sheetData sheetId="3715"/>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refreshError="1"/>
      <sheetData sheetId="3980"/>
      <sheetData sheetId="3981"/>
      <sheetData sheetId="3982"/>
      <sheetData sheetId="3983"/>
      <sheetData sheetId="3984"/>
      <sheetData sheetId="3985"/>
      <sheetData sheetId="3986" refreshError="1"/>
      <sheetData sheetId="3987" refreshError="1"/>
      <sheetData sheetId="3988" refreshError="1"/>
      <sheetData sheetId="3989"/>
      <sheetData sheetId="3990" refreshError="1"/>
      <sheetData sheetId="3991" refreshError="1"/>
      <sheetData sheetId="3992"/>
      <sheetData sheetId="3993" refreshError="1"/>
      <sheetData sheetId="3994" refreshError="1"/>
      <sheetData sheetId="3995" refreshError="1"/>
      <sheetData sheetId="3996" refreshError="1"/>
      <sheetData sheetId="3997">
        <row r="9">
          <cell r="A9" t="str">
            <v>A</v>
          </cell>
        </row>
      </sheetData>
      <sheetData sheetId="3998">
        <row r="9">
          <cell r="A9" t="str">
            <v>A</v>
          </cell>
        </row>
      </sheetData>
      <sheetData sheetId="3999"/>
      <sheetData sheetId="4000" refreshError="1"/>
      <sheetData sheetId="4001" refreshError="1"/>
      <sheetData sheetId="4002" refreshError="1"/>
      <sheetData sheetId="4003" refreshError="1"/>
      <sheetData sheetId="4004" refreshError="1"/>
      <sheetData sheetId="4005" refreshError="1"/>
      <sheetData sheetId="4006" refreshError="1"/>
      <sheetData sheetId="4007"/>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ow r="9">
          <cell r="A9" t="str">
            <v>A</v>
          </cell>
        </row>
      </sheetData>
      <sheetData sheetId="4020">
        <row r="9">
          <cell r="A9" t="str">
            <v>A</v>
          </cell>
        </row>
      </sheetData>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sheetData sheetId="4066">
        <row r="9">
          <cell r="A9" t="str">
            <v>A</v>
          </cell>
        </row>
      </sheetData>
      <sheetData sheetId="4067">
        <row r="9">
          <cell r="A9" t="str">
            <v>A</v>
          </cell>
        </row>
      </sheetData>
      <sheetData sheetId="4068">
        <row r="9">
          <cell r="A9" t="str">
            <v>A</v>
          </cell>
        </row>
      </sheetData>
      <sheetData sheetId="4069">
        <row r="9">
          <cell r="A9" t="str">
            <v>A</v>
          </cell>
        </row>
      </sheetData>
      <sheetData sheetId="4070">
        <row r="9">
          <cell r="A9" t="str">
            <v>A</v>
          </cell>
        </row>
      </sheetData>
      <sheetData sheetId="4071">
        <row r="9">
          <cell r="A9" t="str">
            <v>A</v>
          </cell>
        </row>
      </sheetData>
      <sheetData sheetId="4072">
        <row r="9">
          <cell r="A9" t="str">
            <v>A</v>
          </cell>
        </row>
      </sheetData>
      <sheetData sheetId="4073">
        <row r="9">
          <cell r="A9" t="str">
            <v>A</v>
          </cell>
        </row>
      </sheetData>
      <sheetData sheetId="4074">
        <row r="9">
          <cell r="A9" t="str">
            <v>A</v>
          </cell>
        </row>
      </sheetData>
      <sheetData sheetId="4075">
        <row r="9">
          <cell r="A9" t="str">
            <v>A</v>
          </cell>
        </row>
      </sheetData>
      <sheetData sheetId="4076">
        <row r="9">
          <cell r="A9" t="str">
            <v>A</v>
          </cell>
        </row>
      </sheetData>
      <sheetData sheetId="4077">
        <row r="9">
          <cell r="A9" t="str">
            <v>A</v>
          </cell>
        </row>
      </sheetData>
      <sheetData sheetId="4078">
        <row r="9">
          <cell r="A9" t="str">
            <v>A</v>
          </cell>
        </row>
      </sheetData>
      <sheetData sheetId="4079">
        <row r="9">
          <cell r="A9" t="str">
            <v>A</v>
          </cell>
        </row>
      </sheetData>
      <sheetData sheetId="4080">
        <row r="9">
          <cell r="A9" t="str">
            <v>A</v>
          </cell>
        </row>
      </sheetData>
      <sheetData sheetId="4081">
        <row r="9">
          <cell r="A9" t="str">
            <v>A</v>
          </cell>
        </row>
      </sheetData>
      <sheetData sheetId="4082">
        <row r="9">
          <cell r="A9" t="str">
            <v>A</v>
          </cell>
        </row>
      </sheetData>
      <sheetData sheetId="4083">
        <row r="9">
          <cell r="A9" t="str">
            <v>A</v>
          </cell>
        </row>
      </sheetData>
      <sheetData sheetId="4084">
        <row r="9">
          <cell r="A9" t="str">
            <v>A</v>
          </cell>
        </row>
      </sheetData>
      <sheetData sheetId="4085">
        <row r="9">
          <cell r="A9" t="str">
            <v>A</v>
          </cell>
        </row>
      </sheetData>
      <sheetData sheetId="4086">
        <row r="9">
          <cell r="A9" t="str">
            <v>A</v>
          </cell>
        </row>
      </sheetData>
      <sheetData sheetId="4087">
        <row r="9">
          <cell r="A9" t="str">
            <v>A</v>
          </cell>
        </row>
      </sheetData>
      <sheetData sheetId="4088">
        <row r="9">
          <cell r="A9" t="str">
            <v>A</v>
          </cell>
        </row>
      </sheetData>
      <sheetData sheetId="4089">
        <row r="9">
          <cell r="A9" t="str">
            <v>A</v>
          </cell>
        </row>
      </sheetData>
      <sheetData sheetId="4090">
        <row r="9">
          <cell r="A9" t="str">
            <v>A</v>
          </cell>
        </row>
      </sheetData>
      <sheetData sheetId="4091">
        <row r="9">
          <cell r="A9" t="str">
            <v>A</v>
          </cell>
        </row>
      </sheetData>
      <sheetData sheetId="4092">
        <row r="9">
          <cell r="A9" t="str">
            <v>A</v>
          </cell>
        </row>
      </sheetData>
      <sheetData sheetId="4093">
        <row r="9">
          <cell r="A9" t="str">
            <v>A</v>
          </cell>
        </row>
      </sheetData>
      <sheetData sheetId="4094">
        <row r="9">
          <cell r="A9" t="str">
            <v>A</v>
          </cell>
        </row>
      </sheetData>
      <sheetData sheetId="4095">
        <row r="9">
          <cell r="A9" t="str">
            <v>A</v>
          </cell>
        </row>
      </sheetData>
      <sheetData sheetId="4096">
        <row r="9">
          <cell r="A9" t="str">
            <v>A</v>
          </cell>
        </row>
      </sheetData>
      <sheetData sheetId="4097">
        <row r="9">
          <cell r="A9" t="str">
            <v>A</v>
          </cell>
        </row>
      </sheetData>
      <sheetData sheetId="4098">
        <row r="9">
          <cell r="A9" t="str">
            <v>A</v>
          </cell>
        </row>
      </sheetData>
      <sheetData sheetId="4099">
        <row r="9">
          <cell r="A9" t="str">
            <v>A</v>
          </cell>
        </row>
      </sheetData>
      <sheetData sheetId="4100">
        <row r="9">
          <cell r="A9" t="str">
            <v>A</v>
          </cell>
        </row>
      </sheetData>
      <sheetData sheetId="4101">
        <row r="9">
          <cell r="A9" t="str">
            <v>A</v>
          </cell>
        </row>
      </sheetData>
      <sheetData sheetId="4102">
        <row r="9">
          <cell r="A9" t="str">
            <v>A</v>
          </cell>
        </row>
      </sheetData>
      <sheetData sheetId="4103">
        <row r="9">
          <cell r="A9" t="str">
            <v>A</v>
          </cell>
        </row>
      </sheetData>
      <sheetData sheetId="4104">
        <row r="9">
          <cell r="A9" t="str">
            <v>A</v>
          </cell>
        </row>
      </sheetData>
      <sheetData sheetId="4105">
        <row r="9">
          <cell r="A9" t="str">
            <v>A</v>
          </cell>
        </row>
      </sheetData>
      <sheetData sheetId="4106">
        <row r="9">
          <cell r="A9" t="str">
            <v>A</v>
          </cell>
        </row>
      </sheetData>
      <sheetData sheetId="4107">
        <row r="9">
          <cell r="A9" t="str">
            <v>A</v>
          </cell>
        </row>
      </sheetData>
      <sheetData sheetId="4108">
        <row r="9">
          <cell r="A9" t="str">
            <v>A</v>
          </cell>
        </row>
      </sheetData>
      <sheetData sheetId="4109">
        <row r="9">
          <cell r="A9" t="str">
            <v>A</v>
          </cell>
        </row>
      </sheetData>
      <sheetData sheetId="4110">
        <row r="9">
          <cell r="A9" t="str">
            <v>A</v>
          </cell>
        </row>
      </sheetData>
      <sheetData sheetId="4111">
        <row r="9">
          <cell r="A9" t="str">
            <v>A</v>
          </cell>
        </row>
      </sheetData>
      <sheetData sheetId="4112">
        <row r="9">
          <cell r="A9" t="str">
            <v>A</v>
          </cell>
        </row>
      </sheetData>
      <sheetData sheetId="4113">
        <row r="9">
          <cell r="A9" t="str">
            <v>A</v>
          </cell>
        </row>
      </sheetData>
      <sheetData sheetId="4114">
        <row r="9">
          <cell r="A9" t="str">
            <v>A</v>
          </cell>
        </row>
      </sheetData>
      <sheetData sheetId="4115">
        <row r="9">
          <cell r="A9" t="str">
            <v>A</v>
          </cell>
        </row>
      </sheetData>
      <sheetData sheetId="4116">
        <row r="9">
          <cell r="A9" t="str">
            <v>A</v>
          </cell>
        </row>
      </sheetData>
      <sheetData sheetId="4117">
        <row r="9">
          <cell r="A9" t="str">
            <v>A</v>
          </cell>
        </row>
      </sheetData>
      <sheetData sheetId="4118">
        <row r="9">
          <cell r="A9" t="str">
            <v>A</v>
          </cell>
        </row>
      </sheetData>
      <sheetData sheetId="4119">
        <row r="9">
          <cell r="A9" t="str">
            <v>A</v>
          </cell>
        </row>
      </sheetData>
      <sheetData sheetId="4120">
        <row r="9">
          <cell r="A9" t="str">
            <v>A</v>
          </cell>
        </row>
      </sheetData>
      <sheetData sheetId="4121">
        <row r="9">
          <cell r="A9" t="str">
            <v>A</v>
          </cell>
        </row>
      </sheetData>
      <sheetData sheetId="4122">
        <row r="9">
          <cell r="A9" t="str">
            <v>A</v>
          </cell>
        </row>
      </sheetData>
      <sheetData sheetId="4123">
        <row r="9">
          <cell r="A9" t="str">
            <v>A</v>
          </cell>
        </row>
      </sheetData>
      <sheetData sheetId="4124">
        <row r="9">
          <cell r="A9" t="str">
            <v>A</v>
          </cell>
        </row>
      </sheetData>
      <sheetData sheetId="4125">
        <row r="9">
          <cell r="A9" t="str">
            <v>A</v>
          </cell>
        </row>
      </sheetData>
      <sheetData sheetId="4126">
        <row r="9">
          <cell r="A9" t="str">
            <v>A</v>
          </cell>
        </row>
      </sheetData>
      <sheetData sheetId="4127">
        <row r="9">
          <cell r="A9" t="str">
            <v>A</v>
          </cell>
        </row>
      </sheetData>
      <sheetData sheetId="4128">
        <row r="9">
          <cell r="A9" t="str">
            <v>A</v>
          </cell>
        </row>
      </sheetData>
      <sheetData sheetId="4129">
        <row r="9">
          <cell r="A9" t="str">
            <v>A</v>
          </cell>
        </row>
      </sheetData>
      <sheetData sheetId="4130">
        <row r="9">
          <cell r="A9" t="str">
            <v>A</v>
          </cell>
        </row>
      </sheetData>
      <sheetData sheetId="4131">
        <row r="9">
          <cell r="A9" t="str">
            <v>A</v>
          </cell>
        </row>
      </sheetData>
      <sheetData sheetId="4132">
        <row r="9">
          <cell r="A9" t="str">
            <v>A</v>
          </cell>
        </row>
      </sheetData>
      <sheetData sheetId="4133">
        <row r="9">
          <cell r="A9" t="str">
            <v>A</v>
          </cell>
        </row>
      </sheetData>
      <sheetData sheetId="4134">
        <row r="9">
          <cell r="A9" t="str">
            <v>A</v>
          </cell>
        </row>
      </sheetData>
      <sheetData sheetId="4135">
        <row r="9">
          <cell r="A9" t="str">
            <v>A</v>
          </cell>
        </row>
      </sheetData>
      <sheetData sheetId="4136">
        <row r="9">
          <cell r="A9" t="str">
            <v>A</v>
          </cell>
        </row>
      </sheetData>
      <sheetData sheetId="4137">
        <row r="9">
          <cell r="A9" t="str">
            <v>A</v>
          </cell>
        </row>
      </sheetData>
      <sheetData sheetId="4138">
        <row r="9">
          <cell r="A9" t="str">
            <v>A</v>
          </cell>
        </row>
      </sheetData>
      <sheetData sheetId="4139">
        <row r="9">
          <cell r="A9" t="str">
            <v>A</v>
          </cell>
        </row>
      </sheetData>
      <sheetData sheetId="4140">
        <row r="9">
          <cell r="A9" t="str">
            <v>A</v>
          </cell>
        </row>
      </sheetData>
      <sheetData sheetId="4141">
        <row r="9">
          <cell r="A9" t="str">
            <v>A</v>
          </cell>
        </row>
      </sheetData>
      <sheetData sheetId="4142">
        <row r="9">
          <cell r="A9" t="str">
            <v>A</v>
          </cell>
        </row>
      </sheetData>
      <sheetData sheetId="4143">
        <row r="9">
          <cell r="A9" t="str">
            <v>A</v>
          </cell>
        </row>
      </sheetData>
      <sheetData sheetId="4144">
        <row r="9">
          <cell r="A9" t="str">
            <v>A</v>
          </cell>
        </row>
      </sheetData>
      <sheetData sheetId="4145">
        <row r="9">
          <cell r="A9" t="str">
            <v>A</v>
          </cell>
        </row>
      </sheetData>
      <sheetData sheetId="4146">
        <row r="9">
          <cell r="A9" t="str">
            <v>A</v>
          </cell>
        </row>
      </sheetData>
      <sheetData sheetId="4147">
        <row r="9">
          <cell r="A9" t="str">
            <v>A</v>
          </cell>
        </row>
      </sheetData>
      <sheetData sheetId="4148">
        <row r="9">
          <cell r="A9" t="str">
            <v>A</v>
          </cell>
        </row>
      </sheetData>
      <sheetData sheetId="4149">
        <row r="9">
          <cell r="A9" t="str">
            <v>A</v>
          </cell>
        </row>
      </sheetData>
      <sheetData sheetId="4150">
        <row r="9">
          <cell r="A9" t="str">
            <v>A</v>
          </cell>
        </row>
      </sheetData>
      <sheetData sheetId="4151">
        <row r="9">
          <cell r="A9" t="str">
            <v>A</v>
          </cell>
        </row>
      </sheetData>
      <sheetData sheetId="4152">
        <row r="9">
          <cell r="A9" t="str">
            <v>A</v>
          </cell>
        </row>
      </sheetData>
      <sheetData sheetId="4153">
        <row r="9">
          <cell r="A9" t="str">
            <v>A</v>
          </cell>
        </row>
      </sheetData>
      <sheetData sheetId="4154">
        <row r="9">
          <cell r="A9" t="str">
            <v>A</v>
          </cell>
        </row>
      </sheetData>
      <sheetData sheetId="4155">
        <row r="9">
          <cell r="A9" t="str">
            <v>A</v>
          </cell>
        </row>
      </sheetData>
      <sheetData sheetId="4156">
        <row r="9">
          <cell r="A9" t="str">
            <v>A</v>
          </cell>
        </row>
      </sheetData>
      <sheetData sheetId="4157">
        <row r="9">
          <cell r="A9" t="str">
            <v>A</v>
          </cell>
        </row>
      </sheetData>
      <sheetData sheetId="4158">
        <row r="9">
          <cell r="A9" t="str">
            <v>A</v>
          </cell>
        </row>
      </sheetData>
      <sheetData sheetId="4159">
        <row r="9">
          <cell r="A9" t="str">
            <v>A</v>
          </cell>
        </row>
      </sheetData>
      <sheetData sheetId="4160">
        <row r="9">
          <cell r="A9" t="str">
            <v>A</v>
          </cell>
        </row>
      </sheetData>
      <sheetData sheetId="4161">
        <row r="9">
          <cell r="A9" t="str">
            <v>A</v>
          </cell>
        </row>
      </sheetData>
      <sheetData sheetId="4162">
        <row r="9">
          <cell r="A9" t="str">
            <v>A</v>
          </cell>
        </row>
      </sheetData>
      <sheetData sheetId="4163">
        <row r="9">
          <cell r="A9" t="str">
            <v>A</v>
          </cell>
        </row>
      </sheetData>
      <sheetData sheetId="4164">
        <row r="9">
          <cell r="A9" t="str">
            <v>A</v>
          </cell>
        </row>
      </sheetData>
      <sheetData sheetId="4165">
        <row r="9">
          <cell r="A9" t="str">
            <v>A</v>
          </cell>
        </row>
      </sheetData>
      <sheetData sheetId="4166">
        <row r="9">
          <cell r="A9" t="str">
            <v>A</v>
          </cell>
        </row>
      </sheetData>
      <sheetData sheetId="4167">
        <row r="9">
          <cell r="A9" t="str">
            <v>A</v>
          </cell>
        </row>
      </sheetData>
      <sheetData sheetId="4168">
        <row r="9">
          <cell r="A9" t="str">
            <v>A</v>
          </cell>
        </row>
      </sheetData>
      <sheetData sheetId="4169">
        <row r="9">
          <cell r="A9" t="str">
            <v>A</v>
          </cell>
        </row>
      </sheetData>
      <sheetData sheetId="4170">
        <row r="9">
          <cell r="A9" t="str">
            <v>A</v>
          </cell>
        </row>
      </sheetData>
      <sheetData sheetId="4171">
        <row r="9">
          <cell r="A9" t="str">
            <v>A</v>
          </cell>
        </row>
      </sheetData>
      <sheetData sheetId="4172">
        <row r="9">
          <cell r="A9" t="str">
            <v>A</v>
          </cell>
        </row>
      </sheetData>
      <sheetData sheetId="4173">
        <row r="9">
          <cell r="A9" t="str">
            <v>A</v>
          </cell>
        </row>
      </sheetData>
      <sheetData sheetId="4174">
        <row r="9">
          <cell r="A9" t="str">
            <v>A</v>
          </cell>
        </row>
      </sheetData>
      <sheetData sheetId="4175">
        <row r="9">
          <cell r="A9" t="str">
            <v>A</v>
          </cell>
        </row>
      </sheetData>
      <sheetData sheetId="4176">
        <row r="9">
          <cell r="A9" t="str">
            <v>A</v>
          </cell>
        </row>
      </sheetData>
      <sheetData sheetId="4177">
        <row r="9">
          <cell r="A9" t="str">
            <v>A</v>
          </cell>
        </row>
      </sheetData>
      <sheetData sheetId="4178">
        <row r="9">
          <cell r="A9" t="str">
            <v>A</v>
          </cell>
        </row>
      </sheetData>
      <sheetData sheetId="4179">
        <row r="9">
          <cell r="A9" t="str">
            <v>A</v>
          </cell>
        </row>
      </sheetData>
      <sheetData sheetId="4180">
        <row r="9">
          <cell r="A9" t="str">
            <v>A</v>
          </cell>
        </row>
      </sheetData>
      <sheetData sheetId="4181">
        <row r="9">
          <cell r="A9" t="str">
            <v>A</v>
          </cell>
        </row>
      </sheetData>
      <sheetData sheetId="4182">
        <row r="9">
          <cell r="A9" t="str">
            <v>A</v>
          </cell>
        </row>
      </sheetData>
      <sheetData sheetId="4183">
        <row r="9">
          <cell r="A9" t="str">
            <v>A</v>
          </cell>
        </row>
      </sheetData>
      <sheetData sheetId="4184">
        <row r="9">
          <cell r="A9" t="str">
            <v>A</v>
          </cell>
        </row>
      </sheetData>
      <sheetData sheetId="4185">
        <row r="9">
          <cell r="A9" t="str">
            <v>A</v>
          </cell>
        </row>
      </sheetData>
      <sheetData sheetId="4186">
        <row r="9">
          <cell r="A9" t="str">
            <v>A</v>
          </cell>
        </row>
      </sheetData>
      <sheetData sheetId="4187">
        <row r="9">
          <cell r="A9" t="str">
            <v>A</v>
          </cell>
        </row>
      </sheetData>
      <sheetData sheetId="4188">
        <row r="9">
          <cell r="A9" t="str">
            <v>A</v>
          </cell>
        </row>
      </sheetData>
      <sheetData sheetId="4189">
        <row r="9">
          <cell r="A9" t="str">
            <v>A</v>
          </cell>
        </row>
      </sheetData>
      <sheetData sheetId="4190">
        <row r="9">
          <cell r="A9" t="str">
            <v>A</v>
          </cell>
        </row>
      </sheetData>
      <sheetData sheetId="4191">
        <row r="9">
          <cell r="A9" t="str">
            <v>A</v>
          </cell>
        </row>
      </sheetData>
      <sheetData sheetId="4192">
        <row r="9">
          <cell r="A9" t="str">
            <v>A</v>
          </cell>
        </row>
      </sheetData>
      <sheetData sheetId="4193">
        <row r="9">
          <cell r="A9" t="str">
            <v>A</v>
          </cell>
        </row>
      </sheetData>
      <sheetData sheetId="4194">
        <row r="9">
          <cell r="A9" t="str">
            <v>A</v>
          </cell>
        </row>
      </sheetData>
      <sheetData sheetId="4195">
        <row r="9">
          <cell r="A9" t="str">
            <v>A</v>
          </cell>
        </row>
      </sheetData>
      <sheetData sheetId="4196">
        <row r="9">
          <cell r="A9" t="str">
            <v>A</v>
          </cell>
        </row>
      </sheetData>
      <sheetData sheetId="4197">
        <row r="9">
          <cell r="A9" t="str">
            <v>A</v>
          </cell>
        </row>
      </sheetData>
      <sheetData sheetId="4198">
        <row r="9">
          <cell r="A9" t="str">
            <v>A</v>
          </cell>
        </row>
      </sheetData>
      <sheetData sheetId="4199">
        <row r="9">
          <cell r="A9" t="str">
            <v>A</v>
          </cell>
        </row>
      </sheetData>
      <sheetData sheetId="4200">
        <row r="9">
          <cell r="A9" t="str">
            <v>A</v>
          </cell>
        </row>
      </sheetData>
      <sheetData sheetId="4201">
        <row r="9">
          <cell r="A9" t="str">
            <v>A</v>
          </cell>
        </row>
      </sheetData>
      <sheetData sheetId="4202">
        <row r="9">
          <cell r="A9" t="str">
            <v>A</v>
          </cell>
        </row>
      </sheetData>
      <sheetData sheetId="4203">
        <row r="9">
          <cell r="A9" t="str">
            <v>A</v>
          </cell>
        </row>
      </sheetData>
      <sheetData sheetId="4204">
        <row r="9">
          <cell r="A9" t="str">
            <v>A</v>
          </cell>
        </row>
      </sheetData>
      <sheetData sheetId="4205">
        <row r="9">
          <cell r="A9" t="str">
            <v>A</v>
          </cell>
        </row>
      </sheetData>
      <sheetData sheetId="4206">
        <row r="9">
          <cell r="A9" t="str">
            <v>A</v>
          </cell>
        </row>
      </sheetData>
      <sheetData sheetId="4207">
        <row r="9">
          <cell r="A9" t="str">
            <v>A</v>
          </cell>
        </row>
      </sheetData>
      <sheetData sheetId="4208">
        <row r="9">
          <cell r="A9" t="str">
            <v>A</v>
          </cell>
        </row>
      </sheetData>
      <sheetData sheetId="4209">
        <row r="9">
          <cell r="A9" t="str">
            <v>A</v>
          </cell>
        </row>
      </sheetData>
      <sheetData sheetId="4210">
        <row r="9">
          <cell r="A9" t="str">
            <v>A</v>
          </cell>
        </row>
      </sheetData>
      <sheetData sheetId="4211">
        <row r="9">
          <cell r="A9" t="str">
            <v>A</v>
          </cell>
        </row>
      </sheetData>
      <sheetData sheetId="4212">
        <row r="9">
          <cell r="A9" t="str">
            <v>A</v>
          </cell>
        </row>
      </sheetData>
      <sheetData sheetId="4213">
        <row r="9">
          <cell r="A9" t="str">
            <v>A</v>
          </cell>
        </row>
      </sheetData>
      <sheetData sheetId="4214">
        <row r="9">
          <cell r="A9" t="str">
            <v>A</v>
          </cell>
        </row>
      </sheetData>
      <sheetData sheetId="4215">
        <row r="9">
          <cell r="A9" t="str">
            <v>A</v>
          </cell>
        </row>
      </sheetData>
      <sheetData sheetId="4216">
        <row r="9">
          <cell r="A9" t="str">
            <v>A</v>
          </cell>
        </row>
      </sheetData>
      <sheetData sheetId="4217">
        <row r="9">
          <cell r="A9" t="str">
            <v>A</v>
          </cell>
        </row>
      </sheetData>
      <sheetData sheetId="4218">
        <row r="9">
          <cell r="A9" t="str">
            <v>A</v>
          </cell>
        </row>
      </sheetData>
      <sheetData sheetId="4219">
        <row r="9">
          <cell r="A9" t="str">
            <v>A</v>
          </cell>
        </row>
      </sheetData>
      <sheetData sheetId="4220">
        <row r="9">
          <cell r="A9" t="str">
            <v>A</v>
          </cell>
        </row>
      </sheetData>
      <sheetData sheetId="4221">
        <row r="9">
          <cell r="A9" t="str">
            <v>A</v>
          </cell>
        </row>
      </sheetData>
      <sheetData sheetId="4222">
        <row r="9">
          <cell r="A9" t="str">
            <v>A</v>
          </cell>
        </row>
      </sheetData>
      <sheetData sheetId="4223">
        <row r="9">
          <cell r="A9" t="str">
            <v>A</v>
          </cell>
        </row>
      </sheetData>
      <sheetData sheetId="4224">
        <row r="9">
          <cell r="A9" t="str">
            <v>A</v>
          </cell>
        </row>
      </sheetData>
      <sheetData sheetId="4225">
        <row r="9">
          <cell r="A9" t="str">
            <v>A</v>
          </cell>
        </row>
      </sheetData>
      <sheetData sheetId="4226">
        <row r="9">
          <cell r="A9" t="str">
            <v>A</v>
          </cell>
        </row>
      </sheetData>
      <sheetData sheetId="4227">
        <row r="9">
          <cell r="A9" t="str">
            <v>A</v>
          </cell>
        </row>
      </sheetData>
      <sheetData sheetId="4228">
        <row r="9">
          <cell r="A9" t="str">
            <v>A</v>
          </cell>
        </row>
      </sheetData>
      <sheetData sheetId="4229">
        <row r="9">
          <cell r="A9" t="str">
            <v>A</v>
          </cell>
        </row>
      </sheetData>
      <sheetData sheetId="4230">
        <row r="9">
          <cell r="A9" t="str">
            <v>A</v>
          </cell>
        </row>
      </sheetData>
      <sheetData sheetId="4231">
        <row r="9">
          <cell r="A9" t="str">
            <v>A</v>
          </cell>
        </row>
      </sheetData>
      <sheetData sheetId="4232">
        <row r="9">
          <cell r="A9" t="str">
            <v>A</v>
          </cell>
        </row>
      </sheetData>
      <sheetData sheetId="4233">
        <row r="9">
          <cell r="A9" t="str">
            <v>A</v>
          </cell>
        </row>
      </sheetData>
      <sheetData sheetId="4234">
        <row r="9">
          <cell r="A9" t="str">
            <v>A</v>
          </cell>
        </row>
      </sheetData>
      <sheetData sheetId="4235">
        <row r="9">
          <cell r="A9" t="str">
            <v>A</v>
          </cell>
        </row>
      </sheetData>
      <sheetData sheetId="4236">
        <row r="9">
          <cell r="A9" t="str">
            <v>A</v>
          </cell>
        </row>
      </sheetData>
      <sheetData sheetId="4237">
        <row r="9">
          <cell r="A9" t="str">
            <v>A</v>
          </cell>
        </row>
      </sheetData>
      <sheetData sheetId="4238">
        <row r="9">
          <cell r="A9" t="str">
            <v>A</v>
          </cell>
        </row>
      </sheetData>
      <sheetData sheetId="4239">
        <row r="9">
          <cell r="A9" t="str">
            <v>A</v>
          </cell>
        </row>
      </sheetData>
      <sheetData sheetId="4240">
        <row r="9">
          <cell r="A9" t="str">
            <v>A</v>
          </cell>
        </row>
      </sheetData>
      <sheetData sheetId="4241">
        <row r="9">
          <cell r="A9" t="str">
            <v>A</v>
          </cell>
        </row>
      </sheetData>
      <sheetData sheetId="4242">
        <row r="9">
          <cell r="A9" t="str">
            <v>A</v>
          </cell>
        </row>
      </sheetData>
      <sheetData sheetId="4243">
        <row r="9">
          <cell r="A9" t="str">
            <v>A</v>
          </cell>
        </row>
      </sheetData>
      <sheetData sheetId="4244">
        <row r="9">
          <cell r="A9" t="str">
            <v>A</v>
          </cell>
        </row>
      </sheetData>
      <sheetData sheetId="4245">
        <row r="9">
          <cell r="A9" t="str">
            <v>A</v>
          </cell>
        </row>
      </sheetData>
      <sheetData sheetId="4246">
        <row r="9">
          <cell r="A9" t="str">
            <v>A</v>
          </cell>
        </row>
      </sheetData>
      <sheetData sheetId="4247">
        <row r="9">
          <cell r="A9" t="str">
            <v>A</v>
          </cell>
        </row>
      </sheetData>
      <sheetData sheetId="4248">
        <row r="9">
          <cell r="A9" t="str">
            <v>A</v>
          </cell>
        </row>
      </sheetData>
      <sheetData sheetId="4249">
        <row r="9">
          <cell r="A9" t="str">
            <v>A</v>
          </cell>
        </row>
      </sheetData>
      <sheetData sheetId="4250">
        <row r="9">
          <cell r="A9" t="str">
            <v>A</v>
          </cell>
        </row>
      </sheetData>
      <sheetData sheetId="4251">
        <row r="9">
          <cell r="A9" t="str">
            <v>A</v>
          </cell>
        </row>
      </sheetData>
      <sheetData sheetId="4252">
        <row r="9">
          <cell r="A9" t="str">
            <v>A</v>
          </cell>
        </row>
      </sheetData>
      <sheetData sheetId="4253">
        <row r="9">
          <cell r="A9" t="str">
            <v>A</v>
          </cell>
        </row>
      </sheetData>
      <sheetData sheetId="4254">
        <row r="9">
          <cell r="A9" t="str">
            <v>A</v>
          </cell>
        </row>
      </sheetData>
      <sheetData sheetId="4255">
        <row r="9">
          <cell r="A9" t="str">
            <v>A</v>
          </cell>
        </row>
      </sheetData>
      <sheetData sheetId="4256">
        <row r="9">
          <cell r="A9" t="str">
            <v>A</v>
          </cell>
        </row>
      </sheetData>
      <sheetData sheetId="4257">
        <row r="9">
          <cell r="A9" t="str">
            <v>A</v>
          </cell>
        </row>
      </sheetData>
      <sheetData sheetId="4258">
        <row r="9">
          <cell r="A9" t="str">
            <v>A</v>
          </cell>
        </row>
      </sheetData>
      <sheetData sheetId="4259">
        <row r="9">
          <cell r="A9" t="str">
            <v>A</v>
          </cell>
        </row>
      </sheetData>
      <sheetData sheetId="4260">
        <row r="9">
          <cell r="A9" t="str">
            <v>A</v>
          </cell>
        </row>
      </sheetData>
      <sheetData sheetId="4261">
        <row r="9">
          <cell r="A9" t="str">
            <v>A</v>
          </cell>
        </row>
      </sheetData>
      <sheetData sheetId="4262">
        <row r="9">
          <cell r="A9" t="str">
            <v>A</v>
          </cell>
        </row>
      </sheetData>
      <sheetData sheetId="4263">
        <row r="9">
          <cell r="A9" t="str">
            <v>A</v>
          </cell>
        </row>
      </sheetData>
      <sheetData sheetId="4264">
        <row r="9">
          <cell r="A9" t="str">
            <v>A</v>
          </cell>
        </row>
      </sheetData>
      <sheetData sheetId="4265">
        <row r="9">
          <cell r="A9" t="str">
            <v>A</v>
          </cell>
        </row>
      </sheetData>
      <sheetData sheetId="4266">
        <row r="9">
          <cell r="A9" t="str">
            <v>A</v>
          </cell>
        </row>
      </sheetData>
      <sheetData sheetId="4267">
        <row r="9">
          <cell r="A9" t="str">
            <v>A</v>
          </cell>
        </row>
      </sheetData>
      <sheetData sheetId="4268">
        <row r="9">
          <cell r="A9" t="str">
            <v>A</v>
          </cell>
        </row>
      </sheetData>
      <sheetData sheetId="4269">
        <row r="9">
          <cell r="A9" t="str">
            <v>A</v>
          </cell>
        </row>
      </sheetData>
      <sheetData sheetId="4270">
        <row r="9">
          <cell r="A9" t="str">
            <v>A</v>
          </cell>
        </row>
      </sheetData>
      <sheetData sheetId="4271">
        <row r="9">
          <cell r="A9" t="str">
            <v>A</v>
          </cell>
        </row>
      </sheetData>
      <sheetData sheetId="4272">
        <row r="9">
          <cell r="A9" t="str">
            <v>A</v>
          </cell>
        </row>
      </sheetData>
      <sheetData sheetId="4273">
        <row r="9">
          <cell r="A9" t="str">
            <v>A</v>
          </cell>
        </row>
      </sheetData>
      <sheetData sheetId="4274">
        <row r="9">
          <cell r="A9" t="str">
            <v>A</v>
          </cell>
        </row>
      </sheetData>
      <sheetData sheetId="4275">
        <row r="9">
          <cell r="A9" t="str">
            <v>A</v>
          </cell>
        </row>
      </sheetData>
      <sheetData sheetId="4276">
        <row r="9">
          <cell r="A9" t="str">
            <v>A</v>
          </cell>
        </row>
      </sheetData>
      <sheetData sheetId="4277">
        <row r="9">
          <cell r="A9" t="str">
            <v>A</v>
          </cell>
        </row>
      </sheetData>
      <sheetData sheetId="4278">
        <row r="9">
          <cell r="A9" t="str">
            <v>A</v>
          </cell>
        </row>
      </sheetData>
      <sheetData sheetId="4279">
        <row r="9">
          <cell r="A9" t="str">
            <v>A</v>
          </cell>
        </row>
      </sheetData>
      <sheetData sheetId="4280">
        <row r="9">
          <cell r="A9" t="str">
            <v>A</v>
          </cell>
        </row>
      </sheetData>
      <sheetData sheetId="4281">
        <row r="9">
          <cell r="A9" t="str">
            <v>A</v>
          </cell>
        </row>
      </sheetData>
      <sheetData sheetId="4282">
        <row r="9">
          <cell r="A9" t="str">
            <v>A</v>
          </cell>
        </row>
      </sheetData>
      <sheetData sheetId="4283">
        <row r="9">
          <cell r="A9" t="str">
            <v>A</v>
          </cell>
        </row>
      </sheetData>
      <sheetData sheetId="4284">
        <row r="9">
          <cell r="A9" t="str">
            <v>A</v>
          </cell>
        </row>
      </sheetData>
      <sheetData sheetId="4285">
        <row r="9">
          <cell r="A9" t="str">
            <v>A</v>
          </cell>
        </row>
      </sheetData>
      <sheetData sheetId="4286">
        <row r="9">
          <cell r="A9" t="str">
            <v>A</v>
          </cell>
        </row>
      </sheetData>
      <sheetData sheetId="4287">
        <row r="9">
          <cell r="A9" t="str">
            <v>A</v>
          </cell>
        </row>
      </sheetData>
      <sheetData sheetId="4288">
        <row r="9">
          <cell r="A9" t="str">
            <v>A</v>
          </cell>
        </row>
      </sheetData>
      <sheetData sheetId="4289">
        <row r="9">
          <cell r="A9" t="str">
            <v>A</v>
          </cell>
        </row>
      </sheetData>
      <sheetData sheetId="4290">
        <row r="9">
          <cell r="A9" t="str">
            <v>A</v>
          </cell>
        </row>
      </sheetData>
      <sheetData sheetId="4291">
        <row r="9">
          <cell r="A9" t="str">
            <v>A</v>
          </cell>
        </row>
      </sheetData>
      <sheetData sheetId="4292">
        <row r="9">
          <cell r="A9" t="str">
            <v>A</v>
          </cell>
        </row>
      </sheetData>
      <sheetData sheetId="4293">
        <row r="9">
          <cell r="A9" t="str">
            <v>A</v>
          </cell>
        </row>
      </sheetData>
      <sheetData sheetId="4294">
        <row r="9">
          <cell r="A9" t="str">
            <v>A</v>
          </cell>
        </row>
      </sheetData>
      <sheetData sheetId="4295">
        <row r="9">
          <cell r="A9" t="str">
            <v>A</v>
          </cell>
        </row>
      </sheetData>
      <sheetData sheetId="4296">
        <row r="9">
          <cell r="A9" t="str">
            <v>A</v>
          </cell>
        </row>
      </sheetData>
      <sheetData sheetId="4297">
        <row r="9">
          <cell r="A9" t="str">
            <v>A</v>
          </cell>
        </row>
      </sheetData>
      <sheetData sheetId="4298">
        <row r="9">
          <cell r="A9" t="str">
            <v>A</v>
          </cell>
        </row>
      </sheetData>
      <sheetData sheetId="4299">
        <row r="9">
          <cell r="A9" t="str">
            <v>A</v>
          </cell>
        </row>
      </sheetData>
      <sheetData sheetId="4300">
        <row r="9">
          <cell r="A9" t="str">
            <v>A</v>
          </cell>
        </row>
      </sheetData>
      <sheetData sheetId="4301">
        <row r="9">
          <cell r="A9" t="str">
            <v>A</v>
          </cell>
        </row>
      </sheetData>
      <sheetData sheetId="4302">
        <row r="9">
          <cell r="A9" t="str">
            <v>A</v>
          </cell>
        </row>
      </sheetData>
      <sheetData sheetId="4303">
        <row r="9">
          <cell r="A9" t="str">
            <v>A</v>
          </cell>
        </row>
      </sheetData>
      <sheetData sheetId="4304">
        <row r="9">
          <cell r="A9" t="str">
            <v>A</v>
          </cell>
        </row>
      </sheetData>
      <sheetData sheetId="4305">
        <row r="9">
          <cell r="A9" t="str">
            <v>A</v>
          </cell>
        </row>
      </sheetData>
      <sheetData sheetId="4306">
        <row r="9">
          <cell r="A9" t="str">
            <v>A</v>
          </cell>
        </row>
      </sheetData>
      <sheetData sheetId="4307">
        <row r="9">
          <cell r="A9" t="str">
            <v>A</v>
          </cell>
        </row>
      </sheetData>
      <sheetData sheetId="4308">
        <row r="9">
          <cell r="A9" t="str">
            <v>A</v>
          </cell>
        </row>
      </sheetData>
      <sheetData sheetId="4309">
        <row r="9">
          <cell r="A9" t="str">
            <v>A</v>
          </cell>
        </row>
      </sheetData>
      <sheetData sheetId="4310">
        <row r="9">
          <cell r="A9" t="str">
            <v>A</v>
          </cell>
        </row>
      </sheetData>
      <sheetData sheetId="4311">
        <row r="9">
          <cell r="A9" t="str">
            <v>A</v>
          </cell>
        </row>
      </sheetData>
      <sheetData sheetId="4312">
        <row r="9">
          <cell r="A9" t="str">
            <v>A</v>
          </cell>
        </row>
      </sheetData>
      <sheetData sheetId="4313">
        <row r="9">
          <cell r="A9" t="str">
            <v>A</v>
          </cell>
        </row>
      </sheetData>
      <sheetData sheetId="4314">
        <row r="9">
          <cell r="A9" t="str">
            <v>A</v>
          </cell>
        </row>
      </sheetData>
      <sheetData sheetId="4315">
        <row r="9">
          <cell r="A9" t="str">
            <v>A</v>
          </cell>
        </row>
      </sheetData>
      <sheetData sheetId="4316">
        <row r="9">
          <cell r="A9" t="str">
            <v>A</v>
          </cell>
        </row>
      </sheetData>
      <sheetData sheetId="4317">
        <row r="9">
          <cell r="A9" t="str">
            <v>A</v>
          </cell>
        </row>
      </sheetData>
      <sheetData sheetId="4318">
        <row r="9">
          <cell r="A9" t="str">
            <v>A</v>
          </cell>
        </row>
      </sheetData>
      <sheetData sheetId="4319">
        <row r="9">
          <cell r="A9" t="str">
            <v>A</v>
          </cell>
        </row>
      </sheetData>
      <sheetData sheetId="4320">
        <row r="9">
          <cell r="A9" t="str">
            <v>A</v>
          </cell>
        </row>
      </sheetData>
      <sheetData sheetId="4321">
        <row r="9">
          <cell r="A9" t="str">
            <v>A</v>
          </cell>
        </row>
      </sheetData>
      <sheetData sheetId="4322">
        <row r="9">
          <cell r="A9" t="str">
            <v>A</v>
          </cell>
        </row>
      </sheetData>
      <sheetData sheetId="4323">
        <row r="9">
          <cell r="A9" t="str">
            <v>A</v>
          </cell>
        </row>
      </sheetData>
      <sheetData sheetId="4324">
        <row r="9">
          <cell r="A9" t="str">
            <v>A</v>
          </cell>
        </row>
      </sheetData>
      <sheetData sheetId="4325">
        <row r="9">
          <cell r="A9" t="str">
            <v>A</v>
          </cell>
        </row>
      </sheetData>
      <sheetData sheetId="4326">
        <row r="9">
          <cell r="A9" t="str">
            <v>A</v>
          </cell>
        </row>
      </sheetData>
      <sheetData sheetId="4327">
        <row r="9">
          <cell r="A9" t="str">
            <v>A</v>
          </cell>
        </row>
      </sheetData>
      <sheetData sheetId="4328">
        <row r="9">
          <cell r="A9" t="str">
            <v>A</v>
          </cell>
        </row>
      </sheetData>
      <sheetData sheetId="4329">
        <row r="9">
          <cell r="A9" t="str">
            <v>A</v>
          </cell>
        </row>
      </sheetData>
      <sheetData sheetId="4330">
        <row r="9">
          <cell r="A9" t="str">
            <v>A</v>
          </cell>
        </row>
      </sheetData>
      <sheetData sheetId="4331">
        <row r="9">
          <cell r="A9" t="str">
            <v>A</v>
          </cell>
        </row>
      </sheetData>
      <sheetData sheetId="4332">
        <row r="9">
          <cell r="A9" t="str">
            <v>A</v>
          </cell>
        </row>
      </sheetData>
      <sheetData sheetId="4333">
        <row r="9">
          <cell r="A9" t="str">
            <v>A</v>
          </cell>
        </row>
      </sheetData>
      <sheetData sheetId="4334">
        <row r="9">
          <cell r="A9" t="str">
            <v>A</v>
          </cell>
        </row>
      </sheetData>
      <sheetData sheetId="4335">
        <row r="9">
          <cell r="A9" t="str">
            <v>A</v>
          </cell>
        </row>
      </sheetData>
      <sheetData sheetId="4336">
        <row r="9">
          <cell r="A9" t="str">
            <v>A</v>
          </cell>
        </row>
      </sheetData>
      <sheetData sheetId="4337" refreshError="1"/>
      <sheetData sheetId="4338">
        <row r="9">
          <cell r="A9" t="str">
            <v>A</v>
          </cell>
        </row>
      </sheetData>
      <sheetData sheetId="4339">
        <row r="9">
          <cell r="A9" t="str">
            <v>A</v>
          </cell>
        </row>
      </sheetData>
      <sheetData sheetId="4340">
        <row r="9">
          <cell r="A9" t="str">
            <v>A</v>
          </cell>
        </row>
      </sheetData>
      <sheetData sheetId="4341">
        <row r="9">
          <cell r="A9" t="str">
            <v>A</v>
          </cell>
        </row>
      </sheetData>
      <sheetData sheetId="4342" refreshError="1"/>
      <sheetData sheetId="4343">
        <row r="9">
          <cell r="A9" t="str">
            <v>A</v>
          </cell>
        </row>
      </sheetData>
      <sheetData sheetId="4344" refreshError="1"/>
      <sheetData sheetId="4345" refreshError="1"/>
      <sheetData sheetId="4346" refreshError="1"/>
      <sheetData sheetId="4347" refreshError="1"/>
      <sheetData sheetId="4348" refreshError="1"/>
      <sheetData sheetId="4349" refreshError="1"/>
      <sheetData sheetId="4350">
        <row r="9">
          <cell r="A9" t="str">
            <v>A</v>
          </cell>
        </row>
      </sheetData>
      <sheetData sheetId="4351">
        <row r="9">
          <cell r="A9" t="str">
            <v>A</v>
          </cell>
        </row>
      </sheetData>
      <sheetData sheetId="4352">
        <row r="9">
          <cell r="A9" t="str">
            <v>A</v>
          </cell>
        </row>
      </sheetData>
      <sheetData sheetId="4353" refreshError="1"/>
      <sheetData sheetId="4354">
        <row r="9">
          <cell r="A9" t="str">
            <v>A</v>
          </cell>
        </row>
      </sheetData>
      <sheetData sheetId="4355" refreshError="1"/>
      <sheetData sheetId="4356">
        <row r="9">
          <cell r="A9" t="str">
            <v>A</v>
          </cell>
        </row>
      </sheetData>
      <sheetData sheetId="4357" refreshError="1"/>
      <sheetData sheetId="4358" refreshError="1"/>
      <sheetData sheetId="4359">
        <row r="9">
          <cell r="A9" t="str">
            <v>A</v>
          </cell>
        </row>
      </sheetData>
      <sheetData sheetId="4360">
        <row r="9">
          <cell r="A9" t="str">
            <v>A</v>
          </cell>
        </row>
      </sheetData>
      <sheetData sheetId="4361">
        <row r="9">
          <cell r="A9" t="str">
            <v>A</v>
          </cell>
        </row>
      </sheetData>
      <sheetData sheetId="4362">
        <row r="9">
          <cell r="A9" t="str">
            <v>A</v>
          </cell>
        </row>
      </sheetData>
      <sheetData sheetId="4363">
        <row r="9">
          <cell r="A9" t="str">
            <v>A</v>
          </cell>
        </row>
      </sheetData>
      <sheetData sheetId="4364">
        <row r="9">
          <cell r="A9" t="str">
            <v>A</v>
          </cell>
        </row>
      </sheetData>
      <sheetData sheetId="4365">
        <row r="9">
          <cell r="A9" t="str">
            <v>A</v>
          </cell>
        </row>
      </sheetData>
      <sheetData sheetId="4366">
        <row r="9">
          <cell r="A9" t="str">
            <v>A</v>
          </cell>
        </row>
      </sheetData>
      <sheetData sheetId="4367">
        <row r="9">
          <cell r="A9" t="str">
            <v>A</v>
          </cell>
        </row>
      </sheetData>
      <sheetData sheetId="4368">
        <row r="9">
          <cell r="A9" t="str">
            <v>A</v>
          </cell>
        </row>
      </sheetData>
      <sheetData sheetId="4369">
        <row r="9">
          <cell r="A9" t="str">
            <v>A</v>
          </cell>
        </row>
      </sheetData>
      <sheetData sheetId="4370">
        <row r="9">
          <cell r="A9" t="str">
            <v>A</v>
          </cell>
        </row>
      </sheetData>
      <sheetData sheetId="4371">
        <row r="9">
          <cell r="A9" t="str">
            <v>A</v>
          </cell>
        </row>
      </sheetData>
      <sheetData sheetId="4372">
        <row r="9">
          <cell r="A9" t="str">
            <v>A</v>
          </cell>
        </row>
      </sheetData>
      <sheetData sheetId="4373">
        <row r="9">
          <cell r="A9" t="str">
            <v>A</v>
          </cell>
        </row>
      </sheetData>
      <sheetData sheetId="4374">
        <row r="9">
          <cell r="A9" t="str">
            <v>A</v>
          </cell>
        </row>
      </sheetData>
      <sheetData sheetId="4375">
        <row r="9">
          <cell r="A9" t="str">
            <v>A</v>
          </cell>
        </row>
      </sheetData>
      <sheetData sheetId="4376">
        <row r="9">
          <cell r="A9" t="str">
            <v>A</v>
          </cell>
        </row>
      </sheetData>
      <sheetData sheetId="4377">
        <row r="9">
          <cell r="A9" t="str">
            <v>A</v>
          </cell>
        </row>
      </sheetData>
      <sheetData sheetId="4378">
        <row r="9">
          <cell r="A9" t="str">
            <v>A</v>
          </cell>
        </row>
      </sheetData>
      <sheetData sheetId="4379">
        <row r="9">
          <cell r="A9" t="str">
            <v>A</v>
          </cell>
        </row>
      </sheetData>
      <sheetData sheetId="4380">
        <row r="9">
          <cell r="A9" t="str">
            <v>A</v>
          </cell>
        </row>
      </sheetData>
      <sheetData sheetId="4381">
        <row r="9">
          <cell r="A9" t="str">
            <v>A</v>
          </cell>
        </row>
      </sheetData>
      <sheetData sheetId="4382">
        <row r="9">
          <cell r="A9" t="str">
            <v>A</v>
          </cell>
        </row>
      </sheetData>
      <sheetData sheetId="4383" refreshError="1"/>
      <sheetData sheetId="4384">
        <row r="9">
          <cell r="A9" t="str">
            <v>A</v>
          </cell>
        </row>
      </sheetData>
      <sheetData sheetId="4385">
        <row r="9">
          <cell r="A9" t="str">
            <v>A</v>
          </cell>
        </row>
      </sheetData>
      <sheetData sheetId="4386">
        <row r="9">
          <cell r="A9" t="str">
            <v>A</v>
          </cell>
        </row>
      </sheetData>
      <sheetData sheetId="4387">
        <row r="9">
          <cell r="A9" t="str">
            <v>A</v>
          </cell>
        </row>
      </sheetData>
      <sheetData sheetId="4388">
        <row r="9">
          <cell r="A9" t="str">
            <v>A</v>
          </cell>
        </row>
      </sheetData>
      <sheetData sheetId="4389">
        <row r="9">
          <cell r="A9" t="str">
            <v>A</v>
          </cell>
        </row>
      </sheetData>
      <sheetData sheetId="4390">
        <row r="9">
          <cell r="A9" t="str">
            <v>A</v>
          </cell>
        </row>
      </sheetData>
      <sheetData sheetId="4391">
        <row r="9">
          <cell r="A9" t="str">
            <v>A</v>
          </cell>
        </row>
      </sheetData>
      <sheetData sheetId="4392">
        <row r="9">
          <cell r="A9" t="str">
            <v>A</v>
          </cell>
        </row>
      </sheetData>
      <sheetData sheetId="4393">
        <row r="9">
          <cell r="A9" t="str">
            <v>A</v>
          </cell>
        </row>
      </sheetData>
      <sheetData sheetId="4394">
        <row r="9">
          <cell r="A9" t="str">
            <v>A</v>
          </cell>
        </row>
      </sheetData>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ow r="9">
          <cell r="A9" t="str">
            <v>A</v>
          </cell>
        </row>
      </sheetData>
      <sheetData sheetId="4461">
        <row r="9">
          <cell r="A9" t="str">
            <v>A</v>
          </cell>
        </row>
      </sheetData>
      <sheetData sheetId="4462">
        <row r="9">
          <cell r="A9" t="str">
            <v>A</v>
          </cell>
        </row>
      </sheetData>
      <sheetData sheetId="4463">
        <row r="9">
          <cell r="A9" t="str">
            <v>A</v>
          </cell>
        </row>
      </sheetData>
      <sheetData sheetId="4464">
        <row r="9">
          <cell r="A9" t="str">
            <v>A</v>
          </cell>
        </row>
      </sheetData>
      <sheetData sheetId="4465">
        <row r="9">
          <cell r="A9" t="str">
            <v>A</v>
          </cell>
        </row>
      </sheetData>
      <sheetData sheetId="4466">
        <row r="9">
          <cell r="A9" t="str">
            <v>A</v>
          </cell>
        </row>
      </sheetData>
      <sheetData sheetId="4467">
        <row r="9">
          <cell r="A9" t="str">
            <v>A</v>
          </cell>
        </row>
      </sheetData>
      <sheetData sheetId="4468">
        <row r="9">
          <cell r="A9" t="str">
            <v>A</v>
          </cell>
        </row>
      </sheetData>
      <sheetData sheetId="4469">
        <row r="9">
          <cell r="A9" t="str">
            <v>A</v>
          </cell>
        </row>
      </sheetData>
      <sheetData sheetId="4470">
        <row r="9">
          <cell r="A9" t="str">
            <v>A</v>
          </cell>
        </row>
      </sheetData>
      <sheetData sheetId="4471">
        <row r="9">
          <cell r="A9" t="str">
            <v>A</v>
          </cell>
        </row>
      </sheetData>
      <sheetData sheetId="4472">
        <row r="9">
          <cell r="A9" t="str">
            <v>A</v>
          </cell>
        </row>
      </sheetData>
      <sheetData sheetId="4473">
        <row r="9">
          <cell r="A9" t="str">
            <v>A</v>
          </cell>
        </row>
      </sheetData>
      <sheetData sheetId="4474">
        <row r="9">
          <cell r="A9" t="str">
            <v>A</v>
          </cell>
        </row>
      </sheetData>
      <sheetData sheetId="4475">
        <row r="9">
          <cell r="A9" t="str">
            <v>A</v>
          </cell>
        </row>
      </sheetData>
      <sheetData sheetId="4476">
        <row r="9">
          <cell r="A9" t="str">
            <v>A</v>
          </cell>
        </row>
      </sheetData>
      <sheetData sheetId="4477">
        <row r="9">
          <cell r="A9" t="str">
            <v>A</v>
          </cell>
        </row>
      </sheetData>
      <sheetData sheetId="4478">
        <row r="9">
          <cell r="A9" t="str">
            <v>A</v>
          </cell>
        </row>
      </sheetData>
      <sheetData sheetId="4479">
        <row r="9">
          <cell r="A9" t="str">
            <v>A</v>
          </cell>
        </row>
      </sheetData>
      <sheetData sheetId="4480">
        <row r="9">
          <cell r="A9" t="str">
            <v>A</v>
          </cell>
        </row>
      </sheetData>
      <sheetData sheetId="4481">
        <row r="9">
          <cell r="A9" t="str">
            <v>A</v>
          </cell>
        </row>
      </sheetData>
      <sheetData sheetId="4482">
        <row r="9">
          <cell r="A9" t="str">
            <v>A</v>
          </cell>
        </row>
      </sheetData>
      <sheetData sheetId="4483">
        <row r="9">
          <cell r="A9" t="str">
            <v>A</v>
          </cell>
        </row>
      </sheetData>
      <sheetData sheetId="4484">
        <row r="9">
          <cell r="A9" t="str">
            <v>A</v>
          </cell>
        </row>
      </sheetData>
      <sheetData sheetId="4485">
        <row r="9">
          <cell r="A9" t="str">
            <v>A</v>
          </cell>
        </row>
      </sheetData>
      <sheetData sheetId="4486">
        <row r="9">
          <cell r="A9" t="str">
            <v>A</v>
          </cell>
        </row>
      </sheetData>
      <sheetData sheetId="4487">
        <row r="9">
          <cell r="A9" t="str">
            <v>A</v>
          </cell>
        </row>
      </sheetData>
      <sheetData sheetId="4488">
        <row r="9">
          <cell r="A9" t="str">
            <v>A</v>
          </cell>
        </row>
      </sheetData>
      <sheetData sheetId="4489">
        <row r="9">
          <cell r="A9" t="str">
            <v>A</v>
          </cell>
        </row>
      </sheetData>
      <sheetData sheetId="4490">
        <row r="9">
          <cell r="A9" t="str">
            <v>A</v>
          </cell>
        </row>
      </sheetData>
      <sheetData sheetId="4491">
        <row r="9">
          <cell r="A9" t="str">
            <v>A</v>
          </cell>
        </row>
      </sheetData>
      <sheetData sheetId="4492">
        <row r="9">
          <cell r="A9" t="str">
            <v>A</v>
          </cell>
        </row>
      </sheetData>
      <sheetData sheetId="4493">
        <row r="9">
          <cell r="A9" t="str">
            <v>A</v>
          </cell>
        </row>
      </sheetData>
      <sheetData sheetId="4494">
        <row r="9">
          <cell r="A9" t="str">
            <v>A</v>
          </cell>
        </row>
      </sheetData>
      <sheetData sheetId="4495">
        <row r="9">
          <cell r="A9" t="str">
            <v>A</v>
          </cell>
        </row>
      </sheetData>
      <sheetData sheetId="4496">
        <row r="9">
          <cell r="A9" t="str">
            <v>A</v>
          </cell>
        </row>
      </sheetData>
      <sheetData sheetId="4497">
        <row r="9">
          <cell r="A9" t="str">
            <v>A</v>
          </cell>
        </row>
      </sheetData>
      <sheetData sheetId="4498">
        <row r="9">
          <cell r="A9" t="str">
            <v>A</v>
          </cell>
        </row>
      </sheetData>
      <sheetData sheetId="4499">
        <row r="9">
          <cell r="A9" t="str">
            <v>A</v>
          </cell>
        </row>
      </sheetData>
      <sheetData sheetId="4500">
        <row r="9">
          <cell r="A9" t="str">
            <v>A</v>
          </cell>
        </row>
      </sheetData>
      <sheetData sheetId="4501">
        <row r="9">
          <cell r="A9" t="str">
            <v>A</v>
          </cell>
        </row>
      </sheetData>
      <sheetData sheetId="4502">
        <row r="9">
          <cell r="A9" t="str">
            <v>A</v>
          </cell>
        </row>
      </sheetData>
      <sheetData sheetId="4503">
        <row r="9">
          <cell r="A9" t="str">
            <v>A</v>
          </cell>
        </row>
      </sheetData>
      <sheetData sheetId="4504">
        <row r="9">
          <cell r="A9" t="str">
            <v>A</v>
          </cell>
        </row>
      </sheetData>
      <sheetData sheetId="4505">
        <row r="9">
          <cell r="A9" t="str">
            <v>A</v>
          </cell>
        </row>
      </sheetData>
      <sheetData sheetId="4506">
        <row r="9">
          <cell r="A9" t="str">
            <v>A</v>
          </cell>
        </row>
      </sheetData>
      <sheetData sheetId="4507">
        <row r="9">
          <cell r="A9" t="str">
            <v>A</v>
          </cell>
        </row>
      </sheetData>
      <sheetData sheetId="4508">
        <row r="9">
          <cell r="A9" t="str">
            <v>A</v>
          </cell>
        </row>
      </sheetData>
      <sheetData sheetId="4509">
        <row r="9">
          <cell r="A9" t="str">
            <v>A</v>
          </cell>
        </row>
      </sheetData>
      <sheetData sheetId="4510">
        <row r="9">
          <cell r="A9" t="str">
            <v>A</v>
          </cell>
        </row>
      </sheetData>
      <sheetData sheetId="4511">
        <row r="9">
          <cell r="A9" t="str">
            <v>A</v>
          </cell>
        </row>
      </sheetData>
      <sheetData sheetId="4512">
        <row r="9">
          <cell r="A9" t="str">
            <v>A</v>
          </cell>
        </row>
      </sheetData>
      <sheetData sheetId="4513">
        <row r="9">
          <cell r="A9" t="str">
            <v>A</v>
          </cell>
        </row>
      </sheetData>
      <sheetData sheetId="4514">
        <row r="9">
          <cell r="A9" t="str">
            <v>A</v>
          </cell>
        </row>
      </sheetData>
      <sheetData sheetId="4515">
        <row r="9">
          <cell r="A9" t="str">
            <v>A</v>
          </cell>
        </row>
      </sheetData>
      <sheetData sheetId="4516">
        <row r="9">
          <cell r="A9" t="str">
            <v>A</v>
          </cell>
        </row>
      </sheetData>
      <sheetData sheetId="4517">
        <row r="9">
          <cell r="A9" t="str">
            <v>A</v>
          </cell>
        </row>
      </sheetData>
      <sheetData sheetId="4518">
        <row r="9">
          <cell r="A9" t="str">
            <v>A</v>
          </cell>
        </row>
      </sheetData>
      <sheetData sheetId="4519">
        <row r="9">
          <cell r="A9" t="str">
            <v>A</v>
          </cell>
        </row>
      </sheetData>
      <sheetData sheetId="4520">
        <row r="9">
          <cell r="A9" t="str">
            <v>A</v>
          </cell>
        </row>
      </sheetData>
      <sheetData sheetId="4521">
        <row r="9">
          <cell r="A9" t="str">
            <v>A</v>
          </cell>
        </row>
      </sheetData>
      <sheetData sheetId="4522">
        <row r="9">
          <cell r="A9" t="str">
            <v>A</v>
          </cell>
        </row>
      </sheetData>
      <sheetData sheetId="4523">
        <row r="9">
          <cell r="A9" t="str">
            <v>A</v>
          </cell>
        </row>
      </sheetData>
      <sheetData sheetId="4524">
        <row r="9">
          <cell r="A9" t="str">
            <v>A</v>
          </cell>
        </row>
      </sheetData>
      <sheetData sheetId="4525">
        <row r="9">
          <cell r="A9" t="str">
            <v>A</v>
          </cell>
        </row>
      </sheetData>
      <sheetData sheetId="4526">
        <row r="9">
          <cell r="A9" t="str">
            <v>A</v>
          </cell>
        </row>
      </sheetData>
      <sheetData sheetId="4527">
        <row r="9">
          <cell r="A9" t="str">
            <v>A</v>
          </cell>
        </row>
      </sheetData>
      <sheetData sheetId="4528">
        <row r="9">
          <cell r="A9" t="str">
            <v>A</v>
          </cell>
        </row>
      </sheetData>
      <sheetData sheetId="4529">
        <row r="9">
          <cell r="A9" t="str">
            <v>A</v>
          </cell>
        </row>
      </sheetData>
      <sheetData sheetId="4530">
        <row r="9">
          <cell r="A9" t="str">
            <v>A</v>
          </cell>
        </row>
      </sheetData>
      <sheetData sheetId="4531">
        <row r="9">
          <cell r="A9" t="str">
            <v>A</v>
          </cell>
        </row>
      </sheetData>
      <sheetData sheetId="4532">
        <row r="9">
          <cell r="A9" t="str">
            <v>A</v>
          </cell>
        </row>
      </sheetData>
      <sheetData sheetId="4533">
        <row r="9">
          <cell r="A9" t="str">
            <v>A</v>
          </cell>
        </row>
      </sheetData>
      <sheetData sheetId="4534">
        <row r="9">
          <cell r="A9" t="str">
            <v>A</v>
          </cell>
        </row>
      </sheetData>
      <sheetData sheetId="4535">
        <row r="9">
          <cell r="A9" t="str">
            <v>A</v>
          </cell>
        </row>
      </sheetData>
      <sheetData sheetId="4536">
        <row r="9">
          <cell r="A9" t="str">
            <v>A</v>
          </cell>
        </row>
      </sheetData>
      <sheetData sheetId="4537">
        <row r="9">
          <cell r="A9" t="str">
            <v>A</v>
          </cell>
        </row>
      </sheetData>
      <sheetData sheetId="4538">
        <row r="9">
          <cell r="A9" t="str">
            <v>A</v>
          </cell>
        </row>
      </sheetData>
      <sheetData sheetId="4539">
        <row r="9">
          <cell r="A9" t="str">
            <v>A</v>
          </cell>
        </row>
      </sheetData>
      <sheetData sheetId="4540">
        <row r="9">
          <cell r="A9" t="str">
            <v>A</v>
          </cell>
        </row>
      </sheetData>
      <sheetData sheetId="4541">
        <row r="9">
          <cell r="A9" t="str">
            <v>A</v>
          </cell>
        </row>
      </sheetData>
      <sheetData sheetId="4542">
        <row r="9">
          <cell r="A9" t="str">
            <v>A</v>
          </cell>
        </row>
      </sheetData>
      <sheetData sheetId="4543">
        <row r="9">
          <cell r="A9" t="str">
            <v>A</v>
          </cell>
        </row>
      </sheetData>
      <sheetData sheetId="4544">
        <row r="9">
          <cell r="A9" t="str">
            <v>A</v>
          </cell>
        </row>
      </sheetData>
      <sheetData sheetId="4545">
        <row r="9">
          <cell r="A9" t="str">
            <v>A</v>
          </cell>
        </row>
      </sheetData>
      <sheetData sheetId="4546">
        <row r="9">
          <cell r="A9" t="str">
            <v>A</v>
          </cell>
        </row>
      </sheetData>
      <sheetData sheetId="4547">
        <row r="9">
          <cell r="A9" t="str">
            <v>A</v>
          </cell>
        </row>
      </sheetData>
      <sheetData sheetId="4548">
        <row r="9">
          <cell r="A9" t="str">
            <v>A</v>
          </cell>
        </row>
      </sheetData>
      <sheetData sheetId="4549">
        <row r="9">
          <cell r="A9" t="str">
            <v>A</v>
          </cell>
        </row>
      </sheetData>
      <sheetData sheetId="4550">
        <row r="9">
          <cell r="A9" t="str">
            <v>A</v>
          </cell>
        </row>
      </sheetData>
      <sheetData sheetId="4551">
        <row r="9">
          <cell r="A9" t="str">
            <v>A</v>
          </cell>
        </row>
      </sheetData>
      <sheetData sheetId="4552">
        <row r="9">
          <cell r="A9" t="str">
            <v>A</v>
          </cell>
        </row>
      </sheetData>
      <sheetData sheetId="4553">
        <row r="9">
          <cell r="A9" t="str">
            <v>A</v>
          </cell>
        </row>
      </sheetData>
      <sheetData sheetId="4554">
        <row r="9">
          <cell r="A9" t="str">
            <v>A</v>
          </cell>
        </row>
      </sheetData>
      <sheetData sheetId="4555">
        <row r="9">
          <cell r="A9" t="str">
            <v>A</v>
          </cell>
        </row>
      </sheetData>
      <sheetData sheetId="4556">
        <row r="9">
          <cell r="A9" t="str">
            <v>A</v>
          </cell>
        </row>
      </sheetData>
      <sheetData sheetId="4557">
        <row r="9">
          <cell r="A9" t="str">
            <v>A</v>
          </cell>
        </row>
      </sheetData>
      <sheetData sheetId="4558">
        <row r="9">
          <cell r="A9" t="str">
            <v>A</v>
          </cell>
        </row>
      </sheetData>
      <sheetData sheetId="4559">
        <row r="9">
          <cell r="A9" t="str">
            <v>A</v>
          </cell>
        </row>
      </sheetData>
      <sheetData sheetId="4560">
        <row r="9">
          <cell r="A9" t="str">
            <v>A</v>
          </cell>
        </row>
      </sheetData>
      <sheetData sheetId="4561">
        <row r="9">
          <cell r="A9" t="str">
            <v>A</v>
          </cell>
        </row>
      </sheetData>
      <sheetData sheetId="4562">
        <row r="9">
          <cell r="A9" t="str">
            <v>A</v>
          </cell>
        </row>
      </sheetData>
      <sheetData sheetId="4563">
        <row r="9">
          <cell r="A9" t="str">
            <v>A</v>
          </cell>
        </row>
      </sheetData>
      <sheetData sheetId="4564">
        <row r="9">
          <cell r="A9" t="str">
            <v>A</v>
          </cell>
        </row>
      </sheetData>
      <sheetData sheetId="4565">
        <row r="9">
          <cell r="A9" t="str">
            <v>A</v>
          </cell>
        </row>
      </sheetData>
      <sheetData sheetId="4566">
        <row r="9">
          <cell r="A9" t="str">
            <v>A</v>
          </cell>
        </row>
      </sheetData>
      <sheetData sheetId="4567">
        <row r="9">
          <cell r="A9" t="str">
            <v>A</v>
          </cell>
        </row>
      </sheetData>
      <sheetData sheetId="4568">
        <row r="9">
          <cell r="A9" t="str">
            <v>A</v>
          </cell>
        </row>
      </sheetData>
      <sheetData sheetId="4569">
        <row r="9">
          <cell r="A9" t="str">
            <v>A</v>
          </cell>
        </row>
      </sheetData>
      <sheetData sheetId="4570">
        <row r="9">
          <cell r="A9" t="str">
            <v>A</v>
          </cell>
        </row>
      </sheetData>
      <sheetData sheetId="4571">
        <row r="9">
          <cell r="A9" t="str">
            <v>A</v>
          </cell>
        </row>
      </sheetData>
      <sheetData sheetId="4572">
        <row r="9">
          <cell r="A9" t="str">
            <v>A</v>
          </cell>
        </row>
      </sheetData>
      <sheetData sheetId="4573">
        <row r="9">
          <cell r="A9" t="str">
            <v>A</v>
          </cell>
        </row>
      </sheetData>
      <sheetData sheetId="4574">
        <row r="9">
          <cell r="A9" t="str">
            <v>A</v>
          </cell>
        </row>
      </sheetData>
      <sheetData sheetId="4575">
        <row r="9">
          <cell r="A9" t="str">
            <v>A</v>
          </cell>
        </row>
      </sheetData>
      <sheetData sheetId="4576">
        <row r="9">
          <cell r="A9" t="str">
            <v>A</v>
          </cell>
        </row>
      </sheetData>
      <sheetData sheetId="4577">
        <row r="9">
          <cell r="A9" t="str">
            <v>A</v>
          </cell>
        </row>
      </sheetData>
      <sheetData sheetId="4578">
        <row r="9">
          <cell r="A9" t="str">
            <v>A</v>
          </cell>
        </row>
      </sheetData>
      <sheetData sheetId="4579">
        <row r="9">
          <cell r="A9" t="str">
            <v>A</v>
          </cell>
        </row>
      </sheetData>
      <sheetData sheetId="4580">
        <row r="9">
          <cell r="A9" t="str">
            <v>A</v>
          </cell>
        </row>
      </sheetData>
      <sheetData sheetId="4581">
        <row r="9">
          <cell r="A9" t="str">
            <v>A</v>
          </cell>
        </row>
      </sheetData>
      <sheetData sheetId="4582">
        <row r="9">
          <cell r="A9" t="str">
            <v>A</v>
          </cell>
        </row>
      </sheetData>
      <sheetData sheetId="4583">
        <row r="9">
          <cell r="A9" t="str">
            <v>A</v>
          </cell>
        </row>
      </sheetData>
      <sheetData sheetId="4584">
        <row r="9">
          <cell r="A9" t="str">
            <v>A</v>
          </cell>
        </row>
      </sheetData>
      <sheetData sheetId="4585">
        <row r="9">
          <cell r="A9" t="str">
            <v>A</v>
          </cell>
        </row>
      </sheetData>
      <sheetData sheetId="4586">
        <row r="9">
          <cell r="A9" t="str">
            <v>A</v>
          </cell>
        </row>
      </sheetData>
      <sheetData sheetId="4587">
        <row r="9">
          <cell r="A9" t="str">
            <v>A</v>
          </cell>
        </row>
      </sheetData>
      <sheetData sheetId="4588">
        <row r="9">
          <cell r="A9" t="str">
            <v>A</v>
          </cell>
        </row>
      </sheetData>
      <sheetData sheetId="4589">
        <row r="9">
          <cell r="A9" t="str">
            <v>A</v>
          </cell>
        </row>
      </sheetData>
      <sheetData sheetId="4590">
        <row r="9">
          <cell r="A9" t="str">
            <v>A</v>
          </cell>
        </row>
      </sheetData>
      <sheetData sheetId="4591">
        <row r="9">
          <cell r="A9" t="str">
            <v>A</v>
          </cell>
        </row>
      </sheetData>
      <sheetData sheetId="4592">
        <row r="9">
          <cell r="A9" t="str">
            <v>A</v>
          </cell>
        </row>
      </sheetData>
      <sheetData sheetId="4593">
        <row r="9">
          <cell r="A9" t="str">
            <v>A</v>
          </cell>
        </row>
      </sheetData>
      <sheetData sheetId="4594">
        <row r="9">
          <cell r="A9" t="str">
            <v>A</v>
          </cell>
        </row>
      </sheetData>
      <sheetData sheetId="4595">
        <row r="9">
          <cell r="A9" t="str">
            <v>A</v>
          </cell>
        </row>
      </sheetData>
      <sheetData sheetId="4596">
        <row r="9">
          <cell r="A9" t="str">
            <v>A</v>
          </cell>
        </row>
      </sheetData>
      <sheetData sheetId="4597">
        <row r="9">
          <cell r="A9" t="str">
            <v>A</v>
          </cell>
        </row>
      </sheetData>
      <sheetData sheetId="4598">
        <row r="9">
          <cell r="A9" t="str">
            <v>A</v>
          </cell>
        </row>
      </sheetData>
      <sheetData sheetId="4599">
        <row r="9">
          <cell r="A9" t="str">
            <v>A</v>
          </cell>
        </row>
      </sheetData>
      <sheetData sheetId="4600">
        <row r="9">
          <cell r="A9" t="str">
            <v>A</v>
          </cell>
        </row>
      </sheetData>
      <sheetData sheetId="4601">
        <row r="9">
          <cell r="A9" t="str">
            <v>A</v>
          </cell>
        </row>
      </sheetData>
      <sheetData sheetId="4602">
        <row r="9">
          <cell r="A9" t="str">
            <v>A</v>
          </cell>
        </row>
      </sheetData>
      <sheetData sheetId="4603">
        <row r="9">
          <cell r="A9" t="str">
            <v>A</v>
          </cell>
        </row>
      </sheetData>
      <sheetData sheetId="4604">
        <row r="9">
          <cell r="A9" t="str">
            <v>A</v>
          </cell>
        </row>
      </sheetData>
      <sheetData sheetId="4605">
        <row r="9">
          <cell r="A9" t="str">
            <v>A</v>
          </cell>
        </row>
      </sheetData>
      <sheetData sheetId="4606">
        <row r="9">
          <cell r="A9" t="str">
            <v>A</v>
          </cell>
        </row>
      </sheetData>
      <sheetData sheetId="4607">
        <row r="9">
          <cell r="A9" t="str">
            <v>A</v>
          </cell>
        </row>
      </sheetData>
      <sheetData sheetId="4608">
        <row r="9">
          <cell r="A9" t="str">
            <v>A</v>
          </cell>
        </row>
      </sheetData>
      <sheetData sheetId="4609">
        <row r="9">
          <cell r="A9" t="str">
            <v>A</v>
          </cell>
        </row>
      </sheetData>
      <sheetData sheetId="4610">
        <row r="9">
          <cell r="A9" t="str">
            <v>A</v>
          </cell>
        </row>
      </sheetData>
      <sheetData sheetId="4611">
        <row r="9">
          <cell r="A9" t="str">
            <v>A</v>
          </cell>
        </row>
      </sheetData>
      <sheetData sheetId="4612">
        <row r="9">
          <cell r="A9" t="str">
            <v>A</v>
          </cell>
        </row>
      </sheetData>
      <sheetData sheetId="4613">
        <row r="9">
          <cell r="A9" t="str">
            <v>A</v>
          </cell>
        </row>
      </sheetData>
      <sheetData sheetId="4614">
        <row r="9">
          <cell r="A9" t="str">
            <v>A</v>
          </cell>
        </row>
      </sheetData>
      <sheetData sheetId="4615">
        <row r="9">
          <cell r="A9" t="str">
            <v>A</v>
          </cell>
        </row>
      </sheetData>
      <sheetData sheetId="4616">
        <row r="9">
          <cell r="A9" t="str">
            <v>A</v>
          </cell>
        </row>
      </sheetData>
      <sheetData sheetId="4617">
        <row r="9">
          <cell r="A9" t="str">
            <v>A</v>
          </cell>
        </row>
      </sheetData>
      <sheetData sheetId="4618">
        <row r="9">
          <cell r="A9" t="str">
            <v>A</v>
          </cell>
        </row>
      </sheetData>
      <sheetData sheetId="4619">
        <row r="9">
          <cell r="A9" t="str">
            <v>A</v>
          </cell>
        </row>
      </sheetData>
      <sheetData sheetId="4620">
        <row r="9">
          <cell r="A9" t="str">
            <v>A</v>
          </cell>
        </row>
      </sheetData>
      <sheetData sheetId="4621">
        <row r="9">
          <cell r="A9" t="str">
            <v>A</v>
          </cell>
        </row>
      </sheetData>
      <sheetData sheetId="4622">
        <row r="9">
          <cell r="A9" t="str">
            <v>A</v>
          </cell>
        </row>
      </sheetData>
      <sheetData sheetId="4623">
        <row r="9">
          <cell r="A9" t="str">
            <v>A</v>
          </cell>
        </row>
      </sheetData>
      <sheetData sheetId="4624">
        <row r="9">
          <cell r="A9" t="str">
            <v>A</v>
          </cell>
        </row>
      </sheetData>
      <sheetData sheetId="4625">
        <row r="9">
          <cell r="A9" t="str">
            <v>A</v>
          </cell>
        </row>
      </sheetData>
      <sheetData sheetId="4626">
        <row r="9">
          <cell r="A9" t="str">
            <v>A</v>
          </cell>
        </row>
      </sheetData>
      <sheetData sheetId="4627">
        <row r="9">
          <cell r="A9" t="str">
            <v>A</v>
          </cell>
        </row>
      </sheetData>
      <sheetData sheetId="4628">
        <row r="9">
          <cell r="A9" t="str">
            <v>A</v>
          </cell>
        </row>
      </sheetData>
      <sheetData sheetId="4629">
        <row r="9">
          <cell r="A9" t="str">
            <v>A</v>
          </cell>
        </row>
      </sheetData>
      <sheetData sheetId="4630">
        <row r="9">
          <cell r="A9" t="str">
            <v>A</v>
          </cell>
        </row>
      </sheetData>
      <sheetData sheetId="4631">
        <row r="9">
          <cell r="A9" t="str">
            <v>A</v>
          </cell>
        </row>
      </sheetData>
      <sheetData sheetId="4632">
        <row r="9">
          <cell r="A9" t="str">
            <v>A</v>
          </cell>
        </row>
      </sheetData>
      <sheetData sheetId="4633">
        <row r="9">
          <cell r="A9" t="str">
            <v>A</v>
          </cell>
        </row>
      </sheetData>
      <sheetData sheetId="4634">
        <row r="9">
          <cell r="A9" t="str">
            <v>A</v>
          </cell>
        </row>
      </sheetData>
      <sheetData sheetId="4635">
        <row r="9">
          <cell r="A9" t="str">
            <v>A</v>
          </cell>
        </row>
      </sheetData>
      <sheetData sheetId="4636">
        <row r="9">
          <cell r="A9" t="str">
            <v>A</v>
          </cell>
        </row>
      </sheetData>
      <sheetData sheetId="4637">
        <row r="9">
          <cell r="A9" t="str">
            <v>A</v>
          </cell>
        </row>
      </sheetData>
      <sheetData sheetId="4638">
        <row r="9">
          <cell r="A9" t="str">
            <v>A</v>
          </cell>
        </row>
      </sheetData>
      <sheetData sheetId="4639">
        <row r="9">
          <cell r="A9" t="str">
            <v>A</v>
          </cell>
        </row>
      </sheetData>
      <sheetData sheetId="4640">
        <row r="9">
          <cell r="A9" t="str">
            <v>A</v>
          </cell>
        </row>
      </sheetData>
      <sheetData sheetId="4641">
        <row r="9">
          <cell r="A9" t="str">
            <v>A</v>
          </cell>
        </row>
      </sheetData>
      <sheetData sheetId="4642">
        <row r="9">
          <cell r="A9" t="str">
            <v>A</v>
          </cell>
        </row>
      </sheetData>
      <sheetData sheetId="4643">
        <row r="9">
          <cell r="A9" t="str">
            <v>A</v>
          </cell>
        </row>
      </sheetData>
      <sheetData sheetId="4644">
        <row r="9">
          <cell r="A9" t="str">
            <v>A</v>
          </cell>
        </row>
      </sheetData>
      <sheetData sheetId="4645">
        <row r="9">
          <cell r="A9" t="str">
            <v>A</v>
          </cell>
        </row>
      </sheetData>
      <sheetData sheetId="4646">
        <row r="9">
          <cell r="A9" t="str">
            <v>A</v>
          </cell>
        </row>
      </sheetData>
      <sheetData sheetId="4647">
        <row r="9">
          <cell r="A9" t="str">
            <v>A</v>
          </cell>
        </row>
      </sheetData>
      <sheetData sheetId="4648">
        <row r="9">
          <cell r="A9" t="str">
            <v>A</v>
          </cell>
        </row>
      </sheetData>
      <sheetData sheetId="4649">
        <row r="9">
          <cell r="A9" t="str">
            <v>A</v>
          </cell>
        </row>
      </sheetData>
      <sheetData sheetId="4650">
        <row r="9">
          <cell r="A9" t="str">
            <v>A</v>
          </cell>
        </row>
      </sheetData>
      <sheetData sheetId="4651">
        <row r="9">
          <cell r="A9" t="str">
            <v>A</v>
          </cell>
        </row>
      </sheetData>
      <sheetData sheetId="4652">
        <row r="9">
          <cell r="A9" t="str">
            <v>A</v>
          </cell>
        </row>
      </sheetData>
      <sheetData sheetId="4653">
        <row r="9">
          <cell r="A9" t="str">
            <v>A</v>
          </cell>
        </row>
      </sheetData>
      <sheetData sheetId="4654">
        <row r="9">
          <cell r="A9" t="str">
            <v>A</v>
          </cell>
        </row>
      </sheetData>
      <sheetData sheetId="4655">
        <row r="9">
          <cell r="A9" t="str">
            <v>A</v>
          </cell>
        </row>
      </sheetData>
      <sheetData sheetId="4656">
        <row r="9">
          <cell r="A9" t="str">
            <v>A</v>
          </cell>
        </row>
      </sheetData>
      <sheetData sheetId="4657">
        <row r="9">
          <cell r="A9" t="str">
            <v>A</v>
          </cell>
        </row>
      </sheetData>
      <sheetData sheetId="4658">
        <row r="9">
          <cell r="A9" t="str">
            <v>A</v>
          </cell>
        </row>
      </sheetData>
      <sheetData sheetId="4659">
        <row r="9">
          <cell r="A9" t="str">
            <v>A</v>
          </cell>
        </row>
      </sheetData>
      <sheetData sheetId="4660">
        <row r="9">
          <cell r="A9" t="str">
            <v>A</v>
          </cell>
        </row>
      </sheetData>
      <sheetData sheetId="4661">
        <row r="9">
          <cell r="A9" t="str">
            <v>A</v>
          </cell>
        </row>
      </sheetData>
      <sheetData sheetId="4662">
        <row r="9">
          <cell r="A9" t="str">
            <v>A</v>
          </cell>
        </row>
      </sheetData>
      <sheetData sheetId="4663">
        <row r="9">
          <cell r="A9" t="str">
            <v>A</v>
          </cell>
        </row>
      </sheetData>
      <sheetData sheetId="4664">
        <row r="9">
          <cell r="A9" t="str">
            <v>A</v>
          </cell>
        </row>
      </sheetData>
      <sheetData sheetId="4665">
        <row r="9">
          <cell r="A9" t="str">
            <v>A</v>
          </cell>
        </row>
      </sheetData>
      <sheetData sheetId="4666">
        <row r="9">
          <cell r="A9" t="str">
            <v>A</v>
          </cell>
        </row>
      </sheetData>
      <sheetData sheetId="4667">
        <row r="9">
          <cell r="A9" t="str">
            <v>A</v>
          </cell>
        </row>
      </sheetData>
      <sheetData sheetId="4668">
        <row r="9">
          <cell r="A9" t="str">
            <v>A</v>
          </cell>
        </row>
      </sheetData>
      <sheetData sheetId="4669">
        <row r="9">
          <cell r="A9" t="str">
            <v>A</v>
          </cell>
        </row>
      </sheetData>
      <sheetData sheetId="4670">
        <row r="9">
          <cell r="A9" t="str">
            <v>A</v>
          </cell>
        </row>
      </sheetData>
      <sheetData sheetId="4671">
        <row r="9">
          <cell r="A9" t="str">
            <v>A</v>
          </cell>
        </row>
      </sheetData>
      <sheetData sheetId="4672">
        <row r="9">
          <cell r="A9" t="str">
            <v>A</v>
          </cell>
        </row>
      </sheetData>
      <sheetData sheetId="4673">
        <row r="9">
          <cell r="A9" t="str">
            <v>A</v>
          </cell>
        </row>
      </sheetData>
      <sheetData sheetId="4674">
        <row r="9">
          <cell r="A9" t="str">
            <v>A</v>
          </cell>
        </row>
      </sheetData>
      <sheetData sheetId="4675">
        <row r="9">
          <cell r="A9" t="str">
            <v>A</v>
          </cell>
        </row>
      </sheetData>
      <sheetData sheetId="4676">
        <row r="9">
          <cell r="A9" t="str">
            <v>A</v>
          </cell>
        </row>
      </sheetData>
      <sheetData sheetId="4677">
        <row r="9">
          <cell r="A9" t="str">
            <v>A</v>
          </cell>
        </row>
      </sheetData>
      <sheetData sheetId="4678">
        <row r="9">
          <cell r="A9" t="str">
            <v>A</v>
          </cell>
        </row>
      </sheetData>
      <sheetData sheetId="4679">
        <row r="9">
          <cell r="A9" t="str">
            <v>A</v>
          </cell>
        </row>
      </sheetData>
      <sheetData sheetId="4680">
        <row r="9">
          <cell r="A9" t="str">
            <v>A</v>
          </cell>
        </row>
      </sheetData>
      <sheetData sheetId="4681">
        <row r="9">
          <cell r="A9" t="str">
            <v>A</v>
          </cell>
        </row>
      </sheetData>
      <sheetData sheetId="4682">
        <row r="9">
          <cell r="A9" t="str">
            <v>A</v>
          </cell>
        </row>
      </sheetData>
      <sheetData sheetId="4683">
        <row r="9">
          <cell r="A9" t="str">
            <v>A</v>
          </cell>
        </row>
      </sheetData>
      <sheetData sheetId="4684">
        <row r="9">
          <cell r="A9" t="str">
            <v>A</v>
          </cell>
        </row>
      </sheetData>
      <sheetData sheetId="4685">
        <row r="9">
          <cell r="A9" t="str">
            <v>A</v>
          </cell>
        </row>
      </sheetData>
      <sheetData sheetId="4686">
        <row r="9">
          <cell r="A9" t="str">
            <v>A</v>
          </cell>
        </row>
      </sheetData>
      <sheetData sheetId="4687">
        <row r="9">
          <cell r="A9" t="str">
            <v>A</v>
          </cell>
        </row>
      </sheetData>
      <sheetData sheetId="4688">
        <row r="9">
          <cell r="A9" t="str">
            <v>A</v>
          </cell>
        </row>
      </sheetData>
      <sheetData sheetId="4689">
        <row r="9">
          <cell r="A9" t="str">
            <v>A</v>
          </cell>
        </row>
      </sheetData>
      <sheetData sheetId="4690">
        <row r="9">
          <cell r="A9" t="str">
            <v>A</v>
          </cell>
        </row>
      </sheetData>
      <sheetData sheetId="4691">
        <row r="9">
          <cell r="A9" t="str">
            <v>A</v>
          </cell>
        </row>
      </sheetData>
      <sheetData sheetId="4692">
        <row r="9">
          <cell r="A9" t="str">
            <v>A</v>
          </cell>
        </row>
      </sheetData>
      <sheetData sheetId="4693">
        <row r="9">
          <cell r="A9" t="str">
            <v>A</v>
          </cell>
        </row>
      </sheetData>
      <sheetData sheetId="4694">
        <row r="9">
          <cell r="A9" t="str">
            <v>A</v>
          </cell>
        </row>
      </sheetData>
      <sheetData sheetId="4695">
        <row r="9">
          <cell r="A9" t="str">
            <v>A</v>
          </cell>
        </row>
      </sheetData>
      <sheetData sheetId="4696">
        <row r="9">
          <cell r="A9" t="str">
            <v>A</v>
          </cell>
        </row>
      </sheetData>
      <sheetData sheetId="4697">
        <row r="9">
          <cell r="A9" t="str">
            <v>A</v>
          </cell>
        </row>
      </sheetData>
      <sheetData sheetId="4698">
        <row r="9">
          <cell r="A9" t="str">
            <v>A</v>
          </cell>
        </row>
      </sheetData>
      <sheetData sheetId="4699">
        <row r="9">
          <cell r="A9" t="str">
            <v>A</v>
          </cell>
        </row>
      </sheetData>
      <sheetData sheetId="4700">
        <row r="9">
          <cell r="A9" t="str">
            <v>A</v>
          </cell>
        </row>
      </sheetData>
      <sheetData sheetId="4701">
        <row r="9">
          <cell r="A9" t="str">
            <v>A</v>
          </cell>
        </row>
      </sheetData>
      <sheetData sheetId="4702">
        <row r="9">
          <cell r="A9" t="str">
            <v>A</v>
          </cell>
        </row>
      </sheetData>
      <sheetData sheetId="4703">
        <row r="9">
          <cell r="A9" t="str">
            <v>A</v>
          </cell>
        </row>
      </sheetData>
      <sheetData sheetId="4704">
        <row r="9">
          <cell r="A9" t="str">
            <v>A</v>
          </cell>
        </row>
      </sheetData>
      <sheetData sheetId="4705">
        <row r="9">
          <cell r="A9" t="str">
            <v>A</v>
          </cell>
        </row>
      </sheetData>
      <sheetData sheetId="4706">
        <row r="9">
          <cell r="A9" t="str">
            <v>A</v>
          </cell>
        </row>
      </sheetData>
      <sheetData sheetId="4707">
        <row r="9">
          <cell r="A9" t="str">
            <v>A</v>
          </cell>
        </row>
      </sheetData>
      <sheetData sheetId="4708">
        <row r="9">
          <cell r="A9" t="str">
            <v>A</v>
          </cell>
        </row>
      </sheetData>
      <sheetData sheetId="4709">
        <row r="9">
          <cell r="A9" t="str">
            <v>A</v>
          </cell>
        </row>
      </sheetData>
      <sheetData sheetId="4710">
        <row r="9">
          <cell r="A9" t="str">
            <v>A</v>
          </cell>
        </row>
      </sheetData>
      <sheetData sheetId="4711">
        <row r="9">
          <cell r="A9" t="str">
            <v>A</v>
          </cell>
        </row>
      </sheetData>
      <sheetData sheetId="4712">
        <row r="9">
          <cell r="A9" t="str">
            <v>A</v>
          </cell>
        </row>
      </sheetData>
      <sheetData sheetId="4713">
        <row r="9">
          <cell r="A9" t="str">
            <v>A</v>
          </cell>
        </row>
      </sheetData>
      <sheetData sheetId="4714">
        <row r="9">
          <cell r="A9" t="str">
            <v>A</v>
          </cell>
        </row>
      </sheetData>
      <sheetData sheetId="4715">
        <row r="9">
          <cell r="A9" t="str">
            <v>A</v>
          </cell>
        </row>
      </sheetData>
      <sheetData sheetId="4716">
        <row r="9">
          <cell r="A9" t="str">
            <v>A</v>
          </cell>
        </row>
      </sheetData>
      <sheetData sheetId="4717">
        <row r="9">
          <cell r="A9" t="str">
            <v>A</v>
          </cell>
        </row>
      </sheetData>
      <sheetData sheetId="4718">
        <row r="9">
          <cell r="A9" t="str">
            <v>A</v>
          </cell>
        </row>
      </sheetData>
      <sheetData sheetId="4719">
        <row r="9">
          <cell r="A9" t="str">
            <v>A</v>
          </cell>
        </row>
      </sheetData>
      <sheetData sheetId="4720">
        <row r="9">
          <cell r="A9" t="str">
            <v>A</v>
          </cell>
        </row>
      </sheetData>
      <sheetData sheetId="4721">
        <row r="9">
          <cell r="A9" t="str">
            <v>A</v>
          </cell>
        </row>
      </sheetData>
      <sheetData sheetId="4722">
        <row r="9">
          <cell r="A9" t="str">
            <v>A</v>
          </cell>
        </row>
      </sheetData>
      <sheetData sheetId="4723">
        <row r="9">
          <cell r="A9" t="str">
            <v>A</v>
          </cell>
        </row>
      </sheetData>
      <sheetData sheetId="4724">
        <row r="9">
          <cell r="A9" t="str">
            <v>A</v>
          </cell>
        </row>
      </sheetData>
      <sheetData sheetId="4725">
        <row r="9">
          <cell r="A9" t="str">
            <v>A</v>
          </cell>
        </row>
      </sheetData>
      <sheetData sheetId="4726">
        <row r="9">
          <cell r="A9" t="str">
            <v>A</v>
          </cell>
        </row>
      </sheetData>
      <sheetData sheetId="4727">
        <row r="9">
          <cell r="A9" t="str">
            <v>A</v>
          </cell>
        </row>
      </sheetData>
      <sheetData sheetId="4728">
        <row r="9">
          <cell r="A9" t="str">
            <v>A</v>
          </cell>
        </row>
      </sheetData>
      <sheetData sheetId="4729">
        <row r="9">
          <cell r="A9" t="str">
            <v>A</v>
          </cell>
        </row>
      </sheetData>
      <sheetData sheetId="4730">
        <row r="9">
          <cell r="A9" t="str">
            <v>A</v>
          </cell>
        </row>
      </sheetData>
      <sheetData sheetId="4731">
        <row r="9">
          <cell r="A9" t="str">
            <v>A</v>
          </cell>
        </row>
      </sheetData>
      <sheetData sheetId="4732">
        <row r="9">
          <cell r="A9" t="str">
            <v>A</v>
          </cell>
        </row>
      </sheetData>
      <sheetData sheetId="4733">
        <row r="9">
          <cell r="A9" t="str">
            <v>A</v>
          </cell>
        </row>
      </sheetData>
      <sheetData sheetId="4734">
        <row r="9">
          <cell r="A9" t="str">
            <v>A</v>
          </cell>
        </row>
      </sheetData>
      <sheetData sheetId="4735">
        <row r="9">
          <cell r="A9" t="str">
            <v>A</v>
          </cell>
        </row>
      </sheetData>
      <sheetData sheetId="4736">
        <row r="9">
          <cell r="A9" t="str">
            <v>A</v>
          </cell>
        </row>
      </sheetData>
      <sheetData sheetId="4737">
        <row r="9">
          <cell r="A9" t="str">
            <v>A</v>
          </cell>
        </row>
      </sheetData>
      <sheetData sheetId="4738">
        <row r="9">
          <cell r="A9" t="str">
            <v>A</v>
          </cell>
        </row>
      </sheetData>
      <sheetData sheetId="4739">
        <row r="9">
          <cell r="A9" t="str">
            <v>A</v>
          </cell>
        </row>
      </sheetData>
      <sheetData sheetId="4740">
        <row r="9">
          <cell r="A9" t="str">
            <v>A</v>
          </cell>
        </row>
      </sheetData>
      <sheetData sheetId="4741">
        <row r="9">
          <cell r="A9" t="str">
            <v>A</v>
          </cell>
        </row>
      </sheetData>
      <sheetData sheetId="4742">
        <row r="9">
          <cell r="A9" t="str">
            <v>A</v>
          </cell>
        </row>
      </sheetData>
      <sheetData sheetId="4743">
        <row r="9">
          <cell r="A9" t="str">
            <v>A</v>
          </cell>
        </row>
      </sheetData>
      <sheetData sheetId="4744">
        <row r="9">
          <cell r="A9" t="str">
            <v>A</v>
          </cell>
        </row>
      </sheetData>
      <sheetData sheetId="4745">
        <row r="9">
          <cell r="A9" t="str">
            <v>A</v>
          </cell>
        </row>
      </sheetData>
      <sheetData sheetId="4746">
        <row r="9">
          <cell r="A9" t="str">
            <v>A</v>
          </cell>
        </row>
      </sheetData>
      <sheetData sheetId="4747">
        <row r="9">
          <cell r="A9" t="str">
            <v>A</v>
          </cell>
        </row>
      </sheetData>
      <sheetData sheetId="4748">
        <row r="9">
          <cell r="A9" t="str">
            <v>A</v>
          </cell>
        </row>
      </sheetData>
      <sheetData sheetId="4749">
        <row r="9">
          <cell r="A9" t="str">
            <v>A</v>
          </cell>
        </row>
      </sheetData>
      <sheetData sheetId="4750">
        <row r="9">
          <cell r="A9" t="str">
            <v>A</v>
          </cell>
        </row>
      </sheetData>
      <sheetData sheetId="4751">
        <row r="9">
          <cell r="A9" t="str">
            <v>A</v>
          </cell>
        </row>
      </sheetData>
      <sheetData sheetId="4752">
        <row r="9">
          <cell r="A9" t="str">
            <v>A</v>
          </cell>
        </row>
      </sheetData>
      <sheetData sheetId="4753">
        <row r="9">
          <cell r="A9" t="str">
            <v>A</v>
          </cell>
        </row>
      </sheetData>
      <sheetData sheetId="4754">
        <row r="9">
          <cell r="A9" t="str">
            <v>A</v>
          </cell>
        </row>
      </sheetData>
      <sheetData sheetId="4755">
        <row r="9">
          <cell r="A9" t="str">
            <v>A</v>
          </cell>
        </row>
      </sheetData>
      <sheetData sheetId="4756">
        <row r="9">
          <cell r="A9" t="str">
            <v>A</v>
          </cell>
        </row>
      </sheetData>
      <sheetData sheetId="4757">
        <row r="9">
          <cell r="A9" t="str">
            <v>A</v>
          </cell>
        </row>
      </sheetData>
      <sheetData sheetId="4758">
        <row r="9">
          <cell r="A9" t="str">
            <v>A</v>
          </cell>
        </row>
      </sheetData>
      <sheetData sheetId="4759">
        <row r="9">
          <cell r="A9" t="str">
            <v>A</v>
          </cell>
        </row>
      </sheetData>
      <sheetData sheetId="4760">
        <row r="9">
          <cell r="A9" t="str">
            <v>A</v>
          </cell>
        </row>
      </sheetData>
      <sheetData sheetId="4761">
        <row r="9">
          <cell r="A9" t="str">
            <v>A</v>
          </cell>
        </row>
      </sheetData>
      <sheetData sheetId="4762">
        <row r="9">
          <cell r="A9" t="str">
            <v>A</v>
          </cell>
        </row>
      </sheetData>
      <sheetData sheetId="4763">
        <row r="9">
          <cell r="A9" t="str">
            <v>A</v>
          </cell>
        </row>
      </sheetData>
      <sheetData sheetId="4764">
        <row r="9">
          <cell r="A9" t="str">
            <v>A</v>
          </cell>
        </row>
      </sheetData>
      <sheetData sheetId="4765">
        <row r="9">
          <cell r="A9" t="str">
            <v>A</v>
          </cell>
        </row>
      </sheetData>
      <sheetData sheetId="4766">
        <row r="9">
          <cell r="A9" t="str">
            <v>A</v>
          </cell>
        </row>
      </sheetData>
      <sheetData sheetId="4767">
        <row r="9">
          <cell r="A9" t="str">
            <v>A</v>
          </cell>
        </row>
      </sheetData>
      <sheetData sheetId="4768">
        <row r="9">
          <cell r="A9" t="str">
            <v>A</v>
          </cell>
        </row>
      </sheetData>
      <sheetData sheetId="4769">
        <row r="9">
          <cell r="A9" t="str">
            <v>A</v>
          </cell>
        </row>
      </sheetData>
      <sheetData sheetId="4770">
        <row r="9">
          <cell r="A9" t="str">
            <v>A</v>
          </cell>
        </row>
      </sheetData>
      <sheetData sheetId="4771">
        <row r="9">
          <cell r="A9" t="str">
            <v>A</v>
          </cell>
        </row>
      </sheetData>
      <sheetData sheetId="4772">
        <row r="9">
          <cell r="A9" t="str">
            <v>A</v>
          </cell>
        </row>
      </sheetData>
      <sheetData sheetId="4773">
        <row r="9">
          <cell r="A9" t="str">
            <v>A</v>
          </cell>
        </row>
      </sheetData>
      <sheetData sheetId="4774">
        <row r="9">
          <cell r="A9" t="str">
            <v>A</v>
          </cell>
        </row>
      </sheetData>
      <sheetData sheetId="4775">
        <row r="9">
          <cell r="A9" t="str">
            <v>A</v>
          </cell>
        </row>
      </sheetData>
      <sheetData sheetId="4776">
        <row r="9">
          <cell r="A9" t="str">
            <v>A</v>
          </cell>
        </row>
      </sheetData>
      <sheetData sheetId="4777">
        <row r="9">
          <cell r="A9" t="str">
            <v>A</v>
          </cell>
        </row>
      </sheetData>
      <sheetData sheetId="4778">
        <row r="9">
          <cell r="A9" t="str">
            <v>A</v>
          </cell>
        </row>
      </sheetData>
      <sheetData sheetId="4779">
        <row r="9">
          <cell r="A9" t="str">
            <v>A</v>
          </cell>
        </row>
      </sheetData>
      <sheetData sheetId="4780">
        <row r="9">
          <cell r="A9" t="str">
            <v>A</v>
          </cell>
        </row>
      </sheetData>
      <sheetData sheetId="4781">
        <row r="9">
          <cell r="A9" t="str">
            <v>A</v>
          </cell>
        </row>
      </sheetData>
      <sheetData sheetId="4782">
        <row r="9">
          <cell r="A9" t="str">
            <v>A</v>
          </cell>
        </row>
      </sheetData>
      <sheetData sheetId="4783">
        <row r="9">
          <cell r="A9" t="str">
            <v>A</v>
          </cell>
        </row>
      </sheetData>
      <sheetData sheetId="4784">
        <row r="9">
          <cell r="A9" t="str">
            <v>A</v>
          </cell>
        </row>
      </sheetData>
      <sheetData sheetId="4785">
        <row r="9">
          <cell r="A9" t="str">
            <v>A</v>
          </cell>
        </row>
      </sheetData>
      <sheetData sheetId="4786">
        <row r="9">
          <cell r="A9" t="str">
            <v>A</v>
          </cell>
        </row>
      </sheetData>
      <sheetData sheetId="4787">
        <row r="9">
          <cell r="A9" t="str">
            <v>A</v>
          </cell>
        </row>
      </sheetData>
      <sheetData sheetId="4788">
        <row r="9">
          <cell r="A9" t="str">
            <v>A</v>
          </cell>
        </row>
      </sheetData>
      <sheetData sheetId="4789">
        <row r="9">
          <cell r="A9" t="str">
            <v>A</v>
          </cell>
        </row>
      </sheetData>
      <sheetData sheetId="4790">
        <row r="9">
          <cell r="A9" t="str">
            <v>A</v>
          </cell>
        </row>
      </sheetData>
      <sheetData sheetId="4791">
        <row r="9">
          <cell r="A9" t="str">
            <v>A</v>
          </cell>
        </row>
      </sheetData>
      <sheetData sheetId="4792">
        <row r="9">
          <cell r="A9" t="str">
            <v>A</v>
          </cell>
        </row>
      </sheetData>
      <sheetData sheetId="4793">
        <row r="9">
          <cell r="A9" t="str">
            <v>A</v>
          </cell>
        </row>
      </sheetData>
      <sheetData sheetId="4794">
        <row r="9">
          <cell r="A9" t="str">
            <v>A</v>
          </cell>
        </row>
      </sheetData>
      <sheetData sheetId="4795">
        <row r="9">
          <cell r="A9" t="str">
            <v>A</v>
          </cell>
        </row>
      </sheetData>
      <sheetData sheetId="4796">
        <row r="9">
          <cell r="A9" t="str">
            <v>A</v>
          </cell>
        </row>
      </sheetData>
      <sheetData sheetId="4797">
        <row r="9">
          <cell r="A9" t="str">
            <v>A</v>
          </cell>
        </row>
      </sheetData>
      <sheetData sheetId="4798">
        <row r="9">
          <cell r="A9" t="str">
            <v>A</v>
          </cell>
        </row>
      </sheetData>
      <sheetData sheetId="4799">
        <row r="9">
          <cell r="A9" t="str">
            <v>A</v>
          </cell>
        </row>
      </sheetData>
      <sheetData sheetId="4800">
        <row r="9">
          <cell r="A9" t="str">
            <v>A</v>
          </cell>
        </row>
      </sheetData>
      <sheetData sheetId="4801">
        <row r="9">
          <cell r="A9" t="str">
            <v>A</v>
          </cell>
        </row>
      </sheetData>
      <sheetData sheetId="4802">
        <row r="9">
          <cell r="A9" t="str">
            <v>A</v>
          </cell>
        </row>
      </sheetData>
      <sheetData sheetId="4803">
        <row r="9">
          <cell r="A9" t="str">
            <v>A</v>
          </cell>
        </row>
      </sheetData>
      <sheetData sheetId="4804" refreshError="1"/>
      <sheetData sheetId="4805" refreshError="1"/>
      <sheetData sheetId="4806" refreshError="1"/>
      <sheetData sheetId="4807">
        <row r="9">
          <cell r="A9" t="str">
            <v>A</v>
          </cell>
        </row>
      </sheetData>
      <sheetData sheetId="4808">
        <row r="9">
          <cell r="A9" t="str">
            <v>A</v>
          </cell>
        </row>
      </sheetData>
      <sheetData sheetId="4809">
        <row r="9">
          <cell r="A9" t="str">
            <v>A</v>
          </cell>
        </row>
      </sheetData>
      <sheetData sheetId="4810">
        <row r="9">
          <cell r="A9" t="str">
            <v>A</v>
          </cell>
        </row>
      </sheetData>
      <sheetData sheetId="4811">
        <row r="9">
          <cell r="A9" t="str">
            <v>A</v>
          </cell>
        </row>
      </sheetData>
      <sheetData sheetId="4812">
        <row r="9">
          <cell r="A9" t="str">
            <v>A</v>
          </cell>
        </row>
      </sheetData>
      <sheetData sheetId="4813">
        <row r="9">
          <cell r="A9" t="str">
            <v>A</v>
          </cell>
        </row>
      </sheetData>
      <sheetData sheetId="4814" refreshError="1"/>
      <sheetData sheetId="4815">
        <row r="9">
          <cell r="A9" t="str">
            <v>A</v>
          </cell>
        </row>
      </sheetData>
      <sheetData sheetId="4816" refreshError="1"/>
      <sheetData sheetId="4817" refreshError="1"/>
      <sheetData sheetId="4818">
        <row r="9">
          <cell r="A9" t="str">
            <v>A</v>
          </cell>
        </row>
      </sheetData>
      <sheetData sheetId="4819">
        <row r="9">
          <cell r="A9" t="str">
            <v>A</v>
          </cell>
        </row>
      </sheetData>
      <sheetData sheetId="4820">
        <row r="9">
          <cell r="A9" t="str">
            <v>A</v>
          </cell>
        </row>
      </sheetData>
      <sheetData sheetId="4821">
        <row r="9">
          <cell r="A9" t="str">
            <v>A</v>
          </cell>
        </row>
      </sheetData>
      <sheetData sheetId="4822">
        <row r="9">
          <cell r="A9" t="str">
            <v>A</v>
          </cell>
        </row>
      </sheetData>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ow r="9">
          <cell r="A9" t="str">
            <v>A</v>
          </cell>
        </row>
      </sheetData>
      <sheetData sheetId="4834">
        <row r="9">
          <cell r="A9" t="str">
            <v>A</v>
          </cell>
        </row>
      </sheetData>
      <sheetData sheetId="4835">
        <row r="9">
          <cell r="A9" t="str">
            <v>A</v>
          </cell>
        </row>
      </sheetData>
      <sheetData sheetId="4836">
        <row r="9">
          <cell r="A9" t="str">
            <v>A</v>
          </cell>
        </row>
      </sheetData>
      <sheetData sheetId="4837">
        <row r="9">
          <cell r="A9" t="str">
            <v>A</v>
          </cell>
        </row>
      </sheetData>
      <sheetData sheetId="4838">
        <row r="9">
          <cell r="A9" t="str">
            <v>A</v>
          </cell>
        </row>
      </sheetData>
      <sheetData sheetId="4839">
        <row r="9">
          <cell r="A9" t="str">
            <v>A</v>
          </cell>
        </row>
      </sheetData>
      <sheetData sheetId="4840">
        <row r="9">
          <cell r="A9" t="str">
            <v>A</v>
          </cell>
        </row>
      </sheetData>
      <sheetData sheetId="4841">
        <row r="9">
          <cell r="A9" t="str">
            <v>A</v>
          </cell>
        </row>
      </sheetData>
      <sheetData sheetId="4842">
        <row r="9">
          <cell r="A9" t="str">
            <v>A</v>
          </cell>
        </row>
      </sheetData>
      <sheetData sheetId="4843">
        <row r="9">
          <cell r="A9" t="str">
            <v>A</v>
          </cell>
        </row>
      </sheetData>
      <sheetData sheetId="4844">
        <row r="9">
          <cell r="A9" t="str">
            <v>A</v>
          </cell>
        </row>
      </sheetData>
      <sheetData sheetId="4845">
        <row r="9">
          <cell r="A9" t="str">
            <v>A</v>
          </cell>
        </row>
      </sheetData>
      <sheetData sheetId="4846">
        <row r="9">
          <cell r="A9" t="str">
            <v>A</v>
          </cell>
        </row>
      </sheetData>
      <sheetData sheetId="4847">
        <row r="9">
          <cell r="A9" t="str">
            <v>A</v>
          </cell>
        </row>
      </sheetData>
      <sheetData sheetId="4848">
        <row r="9">
          <cell r="A9" t="str">
            <v>A</v>
          </cell>
        </row>
      </sheetData>
      <sheetData sheetId="4849">
        <row r="9">
          <cell r="A9" t="str">
            <v>A</v>
          </cell>
        </row>
      </sheetData>
      <sheetData sheetId="4850">
        <row r="9">
          <cell r="A9" t="str">
            <v>A</v>
          </cell>
        </row>
      </sheetData>
      <sheetData sheetId="4851">
        <row r="9">
          <cell r="A9" t="str">
            <v>A</v>
          </cell>
        </row>
      </sheetData>
      <sheetData sheetId="4852">
        <row r="9">
          <cell r="A9" t="str">
            <v>A</v>
          </cell>
        </row>
      </sheetData>
      <sheetData sheetId="4853">
        <row r="9">
          <cell r="A9" t="str">
            <v>A</v>
          </cell>
        </row>
      </sheetData>
      <sheetData sheetId="4854">
        <row r="9">
          <cell r="A9" t="str">
            <v>A</v>
          </cell>
        </row>
      </sheetData>
      <sheetData sheetId="4855">
        <row r="9">
          <cell r="A9" t="str">
            <v>A</v>
          </cell>
        </row>
      </sheetData>
      <sheetData sheetId="4856">
        <row r="9">
          <cell r="A9" t="str">
            <v>A</v>
          </cell>
        </row>
      </sheetData>
      <sheetData sheetId="4857">
        <row r="9">
          <cell r="A9" t="str">
            <v>A</v>
          </cell>
        </row>
      </sheetData>
      <sheetData sheetId="4858">
        <row r="9">
          <cell r="A9" t="str">
            <v>A</v>
          </cell>
        </row>
      </sheetData>
      <sheetData sheetId="4859">
        <row r="9">
          <cell r="A9" t="str">
            <v>A</v>
          </cell>
        </row>
      </sheetData>
      <sheetData sheetId="4860">
        <row r="9">
          <cell r="A9" t="str">
            <v>A</v>
          </cell>
        </row>
      </sheetData>
      <sheetData sheetId="4861">
        <row r="9">
          <cell r="A9" t="str">
            <v>A</v>
          </cell>
        </row>
      </sheetData>
      <sheetData sheetId="4862">
        <row r="9">
          <cell r="A9" t="str">
            <v>A</v>
          </cell>
        </row>
      </sheetData>
      <sheetData sheetId="4863">
        <row r="9">
          <cell r="A9" t="str">
            <v>A</v>
          </cell>
        </row>
      </sheetData>
      <sheetData sheetId="4864">
        <row r="9">
          <cell r="A9" t="str">
            <v>A</v>
          </cell>
        </row>
      </sheetData>
      <sheetData sheetId="4865">
        <row r="9">
          <cell r="A9" t="str">
            <v>A</v>
          </cell>
        </row>
      </sheetData>
      <sheetData sheetId="4866">
        <row r="9">
          <cell r="A9" t="str">
            <v>A</v>
          </cell>
        </row>
      </sheetData>
      <sheetData sheetId="4867">
        <row r="9">
          <cell r="A9" t="str">
            <v>A</v>
          </cell>
        </row>
      </sheetData>
      <sheetData sheetId="4868">
        <row r="9">
          <cell r="A9" t="str">
            <v>A</v>
          </cell>
        </row>
      </sheetData>
      <sheetData sheetId="4869">
        <row r="9">
          <cell r="A9" t="str">
            <v>A</v>
          </cell>
        </row>
      </sheetData>
      <sheetData sheetId="4870">
        <row r="9">
          <cell r="A9" t="str">
            <v>A</v>
          </cell>
        </row>
      </sheetData>
      <sheetData sheetId="4871">
        <row r="9">
          <cell r="A9" t="str">
            <v>A</v>
          </cell>
        </row>
      </sheetData>
      <sheetData sheetId="4872">
        <row r="9">
          <cell r="A9" t="str">
            <v>A</v>
          </cell>
        </row>
      </sheetData>
      <sheetData sheetId="4873">
        <row r="9">
          <cell r="A9" t="str">
            <v>A</v>
          </cell>
        </row>
      </sheetData>
      <sheetData sheetId="4874">
        <row r="9">
          <cell r="A9" t="str">
            <v>A</v>
          </cell>
        </row>
      </sheetData>
      <sheetData sheetId="4875">
        <row r="9">
          <cell r="A9" t="str">
            <v>A</v>
          </cell>
        </row>
      </sheetData>
      <sheetData sheetId="4876">
        <row r="9">
          <cell r="A9" t="str">
            <v>A</v>
          </cell>
        </row>
      </sheetData>
      <sheetData sheetId="4877">
        <row r="9">
          <cell r="A9" t="str">
            <v>A</v>
          </cell>
        </row>
      </sheetData>
      <sheetData sheetId="4878">
        <row r="9">
          <cell r="A9" t="str">
            <v>A</v>
          </cell>
        </row>
      </sheetData>
      <sheetData sheetId="4879">
        <row r="9">
          <cell r="A9" t="str">
            <v>A</v>
          </cell>
        </row>
      </sheetData>
      <sheetData sheetId="4880">
        <row r="9">
          <cell r="A9" t="str">
            <v>A</v>
          </cell>
        </row>
      </sheetData>
      <sheetData sheetId="4881">
        <row r="9">
          <cell r="A9" t="str">
            <v>A</v>
          </cell>
        </row>
      </sheetData>
      <sheetData sheetId="4882">
        <row r="9">
          <cell r="A9" t="str">
            <v>A</v>
          </cell>
        </row>
      </sheetData>
      <sheetData sheetId="4883">
        <row r="9">
          <cell r="A9" t="str">
            <v>A</v>
          </cell>
        </row>
      </sheetData>
      <sheetData sheetId="4884">
        <row r="9">
          <cell r="A9" t="str">
            <v>A</v>
          </cell>
        </row>
      </sheetData>
      <sheetData sheetId="4885">
        <row r="9">
          <cell r="A9" t="str">
            <v>A</v>
          </cell>
        </row>
      </sheetData>
      <sheetData sheetId="4886">
        <row r="9">
          <cell r="A9" t="str">
            <v>A</v>
          </cell>
        </row>
      </sheetData>
      <sheetData sheetId="4887">
        <row r="9">
          <cell r="A9" t="str">
            <v>A</v>
          </cell>
        </row>
      </sheetData>
      <sheetData sheetId="4888">
        <row r="9">
          <cell r="A9" t="str">
            <v>A</v>
          </cell>
        </row>
      </sheetData>
      <sheetData sheetId="4889">
        <row r="9">
          <cell r="A9" t="str">
            <v>A</v>
          </cell>
        </row>
      </sheetData>
      <sheetData sheetId="4890">
        <row r="9">
          <cell r="A9" t="str">
            <v>A</v>
          </cell>
        </row>
      </sheetData>
      <sheetData sheetId="4891">
        <row r="9">
          <cell r="A9" t="str">
            <v>A</v>
          </cell>
        </row>
      </sheetData>
      <sheetData sheetId="4892">
        <row r="9">
          <cell r="A9" t="str">
            <v>A</v>
          </cell>
        </row>
      </sheetData>
      <sheetData sheetId="4893">
        <row r="9">
          <cell r="A9" t="str">
            <v>A</v>
          </cell>
        </row>
      </sheetData>
      <sheetData sheetId="4894">
        <row r="9">
          <cell r="A9" t="str">
            <v>A</v>
          </cell>
        </row>
      </sheetData>
      <sheetData sheetId="4895">
        <row r="9">
          <cell r="A9" t="str">
            <v>A</v>
          </cell>
        </row>
      </sheetData>
      <sheetData sheetId="4896">
        <row r="9">
          <cell r="A9" t="str">
            <v>A</v>
          </cell>
        </row>
      </sheetData>
      <sheetData sheetId="4897">
        <row r="9">
          <cell r="A9" t="str">
            <v>A</v>
          </cell>
        </row>
      </sheetData>
      <sheetData sheetId="4898">
        <row r="9">
          <cell r="A9" t="str">
            <v>A</v>
          </cell>
        </row>
      </sheetData>
      <sheetData sheetId="4899">
        <row r="9">
          <cell r="A9" t="str">
            <v>A</v>
          </cell>
        </row>
      </sheetData>
      <sheetData sheetId="4900">
        <row r="9">
          <cell r="A9" t="str">
            <v>A</v>
          </cell>
        </row>
      </sheetData>
      <sheetData sheetId="4901">
        <row r="9">
          <cell r="A9" t="str">
            <v>A</v>
          </cell>
        </row>
      </sheetData>
      <sheetData sheetId="4902">
        <row r="9">
          <cell r="A9" t="str">
            <v>A</v>
          </cell>
        </row>
      </sheetData>
      <sheetData sheetId="4903">
        <row r="9">
          <cell r="A9" t="str">
            <v>A</v>
          </cell>
        </row>
      </sheetData>
      <sheetData sheetId="4904">
        <row r="9">
          <cell r="A9" t="str">
            <v>A</v>
          </cell>
        </row>
      </sheetData>
      <sheetData sheetId="4905">
        <row r="9">
          <cell r="A9" t="str">
            <v>A</v>
          </cell>
        </row>
      </sheetData>
      <sheetData sheetId="4906">
        <row r="9">
          <cell r="A9" t="str">
            <v>A</v>
          </cell>
        </row>
      </sheetData>
      <sheetData sheetId="4907">
        <row r="9">
          <cell r="A9" t="str">
            <v>A</v>
          </cell>
        </row>
      </sheetData>
      <sheetData sheetId="4908">
        <row r="9">
          <cell r="A9" t="str">
            <v>A</v>
          </cell>
        </row>
      </sheetData>
      <sheetData sheetId="4909">
        <row r="9">
          <cell r="A9" t="str">
            <v>A</v>
          </cell>
        </row>
      </sheetData>
      <sheetData sheetId="4910">
        <row r="9">
          <cell r="A9" t="str">
            <v>A</v>
          </cell>
        </row>
      </sheetData>
      <sheetData sheetId="4911">
        <row r="9">
          <cell r="A9" t="str">
            <v>A</v>
          </cell>
        </row>
      </sheetData>
      <sheetData sheetId="4912">
        <row r="9">
          <cell r="A9" t="str">
            <v>A</v>
          </cell>
        </row>
      </sheetData>
      <sheetData sheetId="4913">
        <row r="9">
          <cell r="A9" t="str">
            <v>A</v>
          </cell>
        </row>
      </sheetData>
      <sheetData sheetId="4914">
        <row r="9">
          <cell r="A9" t="str">
            <v>A</v>
          </cell>
        </row>
      </sheetData>
      <sheetData sheetId="4915">
        <row r="9">
          <cell r="A9" t="str">
            <v>A</v>
          </cell>
        </row>
      </sheetData>
      <sheetData sheetId="4916">
        <row r="9">
          <cell r="A9" t="str">
            <v>A</v>
          </cell>
        </row>
      </sheetData>
      <sheetData sheetId="4917">
        <row r="9">
          <cell r="A9" t="str">
            <v>A</v>
          </cell>
        </row>
      </sheetData>
      <sheetData sheetId="4918">
        <row r="9">
          <cell r="A9" t="str">
            <v>A</v>
          </cell>
        </row>
      </sheetData>
      <sheetData sheetId="4919">
        <row r="9">
          <cell r="A9" t="str">
            <v>A</v>
          </cell>
        </row>
      </sheetData>
      <sheetData sheetId="4920">
        <row r="9">
          <cell r="A9" t="str">
            <v>A</v>
          </cell>
        </row>
      </sheetData>
      <sheetData sheetId="4921">
        <row r="9">
          <cell r="A9" t="str">
            <v>A</v>
          </cell>
        </row>
      </sheetData>
      <sheetData sheetId="4922">
        <row r="9">
          <cell r="A9" t="str">
            <v>A</v>
          </cell>
        </row>
      </sheetData>
      <sheetData sheetId="4923">
        <row r="9">
          <cell r="A9" t="str">
            <v>A</v>
          </cell>
        </row>
      </sheetData>
      <sheetData sheetId="4924">
        <row r="9">
          <cell r="A9" t="str">
            <v>A</v>
          </cell>
        </row>
      </sheetData>
      <sheetData sheetId="4925">
        <row r="9">
          <cell r="A9" t="str">
            <v>A</v>
          </cell>
        </row>
      </sheetData>
      <sheetData sheetId="4926">
        <row r="9">
          <cell r="A9" t="str">
            <v>A</v>
          </cell>
        </row>
      </sheetData>
      <sheetData sheetId="4927">
        <row r="9">
          <cell r="A9" t="str">
            <v>A</v>
          </cell>
        </row>
      </sheetData>
      <sheetData sheetId="4928">
        <row r="9">
          <cell r="A9" t="str">
            <v>A</v>
          </cell>
        </row>
      </sheetData>
      <sheetData sheetId="4929">
        <row r="9">
          <cell r="A9" t="str">
            <v>A</v>
          </cell>
        </row>
      </sheetData>
      <sheetData sheetId="4930">
        <row r="9">
          <cell r="A9" t="str">
            <v>A</v>
          </cell>
        </row>
      </sheetData>
      <sheetData sheetId="4931">
        <row r="9">
          <cell r="A9" t="str">
            <v>A</v>
          </cell>
        </row>
      </sheetData>
      <sheetData sheetId="4932">
        <row r="9">
          <cell r="A9" t="str">
            <v>A</v>
          </cell>
        </row>
      </sheetData>
      <sheetData sheetId="4933">
        <row r="9">
          <cell r="A9" t="str">
            <v>A</v>
          </cell>
        </row>
      </sheetData>
      <sheetData sheetId="4934">
        <row r="9">
          <cell r="A9" t="str">
            <v>A</v>
          </cell>
        </row>
      </sheetData>
      <sheetData sheetId="4935">
        <row r="9">
          <cell r="A9" t="str">
            <v>A</v>
          </cell>
        </row>
      </sheetData>
      <sheetData sheetId="4936">
        <row r="9">
          <cell r="A9" t="str">
            <v>A</v>
          </cell>
        </row>
      </sheetData>
      <sheetData sheetId="4937">
        <row r="9">
          <cell r="A9" t="str">
            <v>A</v>
          </cell>
        </row>
      </sheetData>
      <sheetData sheetId="4938">
        <row r="9">
          <cell r="A9" t="str">
            <v>A</v>
          </cell>
        </row>
      </sheetData>
      <sheetData sheetId="4939">
        <row r="9">
          <cell r="A9" t="str">
            <v>A</v>
          </cell>
        </row>
      </sheetData>
      <sheetData sheetId="4940">
        <row r="9">
          <cell r="A9" t="str">
            <v>A</v>
          </cell>
        </row>
      </sheetData>
      <sheetData sheetId="4941">
        <row r="9">
          <cell r="A9" t="str">
            <v>A</v>
          </cell>
        </row>
      </sheetData>
      <sheetData sheetId="4942">
        <row r="9">
          <cell r="A9" t="str">
            <v>A</v>
          </cell>
        </row>
      </sheetData>
      <sheetData sheetId="4943">
        <row r="9">
          <cell r="A9" t="str">
            <v>A</v>
          </cell>
        </row>
      </sheetData>
      <sheetData sheetId="4944">
        <row r="9">
          <cell r="A9" t="str">
            <v>A</v>
          </cell>
        </row>
      </sheetData>
      <sheetData sheetId="4945">
        <row r="9">
          <cell r="A9" t="str">
            <v>A</v>
          </cell>
        </row>
      </sheetData>
      <sheetData sheetId="4946">
        <row r="9">
          <cell r="A9" t="str">
            <v>A</v>
          </cell>
        </row>
      </sheetData>
      <sheetData sheetId="4947">
        <row r="9">
          <cell r="A9" t="str">
            <v>A</v>
          </cell>
        </row>
      </sheetData>
      <sheetData sheetId="4948">
        <row r="9">
          <cell r="A9" t="str">
            <v>A</v>
          </cell>
        </row>
      </sheetData>
      <sheetData sheetId="4949">
        <row r="9">
          <cell r="A9" t="str">
            <v>A</v>
          </cell>
        </row>
      </sheetData>
      <sheetData sheetId="4950">
        <row r="9">
          <cell r="A9" t="str">
            <v>A</v>
          </cell>
        </row>
      </sheetData>
      <sheetData sheetId="4951">
        <row r="9">
          <cell r="A9" t="str">
            <v>A</v>
          </cell>
        </row>
      </sheetData>
      <sheetData sheetId="4952">
        <row r="9">
          <cell r="A9" t="str">
            <v>A</v>
          </cell>
        </row>
      </sheetData>
      <sheetData sheetId="4953">
        <row r="9">
          <cell r="A9" t="str">
            <v>A</v>
          </cell>
        </row>
      </sheetData>
      <sheetData sheetId="4954">
        <row r="9">
          <cell r="A9" t="str">
            <v>A</v>
          </cell>
        </row>
      </sheetData>
      <sheetData sheetId="4955">
        <row r="9">
          <cell r="A9" t="str">
            <v>A</v>
          </cell>
        </row>
      </sheetData>
      <sheetData sheetId="4956">
        <row r="9">
          <cell r="A9" t="str">
            <v>A</v>
          </cell>
        </row>
      </sheetData>
      <sheetData sheetId="4957">
        <row r="9">
          <cell r="A9" t="str">
            <v>A</v>
          </cell>
        </row>
      </sheetData>
      <sheetData sheetId="4958">
        <row r="9">
          <cell r="A9" t="str">
            <v>A</v>
          </cell>
        </row>
      </sheetData>
      <sheetData sheetId="4959">
        <row r="9">
          <cell r="A9" t="str">
            <v>A</v>
          </cell>
        </row>
      </sheetData>
      <sheetData sheetId="4960">
        <row r="9">
          <cell r="A9" t="str">
            <v>A</v>
          </cell>
        </row>
      </sheetData>
      <sheetData sheetId="4961">
        <row r="9">
          <cell r="A9" t="str">
            <v>A</v>
          </cell>
        </row>
      </sheetData>
      <sheetData sheetId="4962">
        <row r="9">
          <cell r="A9" t="str">
            <v>A</v>
          </cell>
        </row>
      </sheetData>
      <sheetData sheetId="4963">
        <row r="9">
          <cell r="A9" t="str">
            <v>A</v>
          </cell>
        </row>
      </sheetData>
      <sheetData sheetId="4964">
        <row r="9">
          <cell r="A9" t="str">
            <v>A</v>
          </cell>
        </row>
      </sheetData>
      <sheetData sheetId="4965">
        <row r="9">
          <cell r="A9" t="str">
            <v>A</v>
          </cell>
        </row>
      </sheetData>
      <sheetData sheetId="4966">
        <row r="9">
          <cell r="A9" t="str">
            <v>A</v>
          </cell>
        </row>
      </sheetData>
      <sheetData sheetId="4967">
        <row r="9">
          <cell r="A9" t="str">
            <v>A</v>
          </cell>
        </row>
      </sheetData>
      <sheetData sheetId="4968">
        <row r="9">
          <cell r="A9" t="str">
            <v>A</v>
          </cell>
        </row>
      </sheetData>
      <sheetData sheetId="4969">
        <row r="9">
          <cell r="A9" t="str">
            <v>A</v>
          </cell>
        </row>
      </sheetData>
      <sheetData sheetId="4970">
        <row r="9">
          <cell r="A9" t="str">
            <v>A</v>
          </cell>
        </row>
      </sheetData>
      <sheetData sheetId="4971">
        <row r="9">
          <cell r="A9" t="str">
            <v>A</v>
          </cell>
        </row>
      </sheetData>
      <sheetData sheetId="4972">
        <row r="9">
          <cell r="A9" t="str">
            <v>A</v>
          </cell>
        </row>
      </sheetData>
      <sheetData sheetId="4973">
        <row r="9">
          <cell r="A9" t="str">
            <v>A</v>
          </cell>
        </row>
      </sheetData>
      <sheetData sheetId="4974">
        <row r="9">
          <cell r="A9" t="str">
            <v>A</v>
          </cell>
        </row>
      </sheetData>
      <sheetData sheetId="4975">
        <row r="9">
          <cell r="A9" t="str">
            <v>A</v>
          </cell>
        </row>
      </sheetData>
      <sheetData sheetId="4976">
        <row r="9">
          <cell r="A9" t="str">
            <v>A</v>
          </cell>
        </row>
      </sheetData>
      <sheetData sheetId="4977">
        <row r="9">
          <cell r="A9" t="str">
            <v>A</v>
          </cell>
        </row>
      </sheetData>
      <sheetData sheetId="4978">
        <row r="9">
          <cell r="A9" t="str">
            <v>A</v>
          </cell>
        </row>
      </sheetData>
      <sheetData sheetId="4979">
        <row r="9">
          <cell r="A9" t="str">
            <v>A</v>
          </cell>
        </row>
      </sheetData>
      <sheetData sheetId="4980">
        <row r="9">
          <cell r="A9" t="str">
            <v>A</v>
          </cell>
        </row>
      </sheetData>
      <sheetData sheetId="4981">
        <row r="9">
          <cell r="A9" t="str">
            <v>A</v>
          </cell>
        </row>
      </sheetData>
      <sheetData sheetId="4982">
        <row r="9">
          <cell r="A9" t="str">
            <v>A</v>
          </cell>
        </row>
      </sheetData>
      <sheetData sheetId="4983">
        <row r="9">
          <cell r="A9" t="str">
            <v>A</v>
          </cell>
        </row>
      </sheetData>
      <sheetData sheetId="4984">
        <row r="9">
          <cell r="A9" t="str">
            <v>A</v>
          </cell>
        </row>
      </sheetData>
      <sheetData sheetId="4985">
        <row r="9">
          <cell r="A9" t="str">
            <v>A</v>
          </cell>
        </row>
      </sheetData>
      <sheetData sheetId="4986">
        <row r="9">
          <cell r="A9" t="str">
            <v>A</v>
          </cell>
        </row>
      </sheetData>
      <sheetData sheetId="4987">
        <row r="9">
          <cell r="A9" t="str">
            <v>A</v>
          </cell>
        </row>
      </sheetData>
      <sheetData sheetId="4988">
        <row r="9">
          <cell r="A9" t="str">
            <v>A</v>
          </cell>
        </row>
      </sheetData>
      <sheetData sheetId="4989">
        <row r="9">
          <cell r="A9" t="str">
            <v>A</v>
          </cell>
        </row>
      </sheetData>
      <sheetData sheetId="4990">
        <row r="9">
          <cell r="A9" t="str">
            <v>A</v>
          </cell>
        </row>
      </sheetData>
      <sheetData sheetId="4991">
        <row r="9">
          <cell r="A9" t="str">
            <v>A</v>
          </cell>
        </row>
      </sheetData>
      <sheetData sheetId="4992">
        <row r="9">
          <cell r="A9" t="str">
            <v>A</v>
          </cell>
        </row>
      </sheetData>
      <sheetData sheetId="4993">
        <row r="9">
          <cell r="A9" t="str">
            <v>A</v>
          </cell>
        </row>
      </sheetData>
      <sheetData sheetId="4994">
        <row r="9">
          <cell r="A9" t="str">
            <v>A</v>
          </cell>
        </row>
      </sheetData>
      <sheetData sheetId="4995">
        <row r="9">
          <cell r="A9" t="str">
            <v>A</v>
          </cell>
        </row>
      </sheetData>
      <sheetData sheetId="4996">
        <row r="9">
          <cell r="A9" t="str">
            <v>A</v>
          </cell>
        </row>
      </sheetData>
      <sheetData sheetId="4997">
        <row r="9">
          <cell r="A9" t="str">
            <v>A</v>
          </cell>
        </row>
      </sheetData>
      <sheetData sheetId="4998">
        <row r="9">
          <cell r="A9" t="str">
            <v>A</v>
          </cell>
        </row>
      </sheetData>
      <sheetData sheetId="4999">
        <row r="9">
          <cell r="A9" t="str">
            <v>A</v>
          </cell>
        </row>
      </sheetData>
      <sheetData sheetId="5000">
        <row r="9">
          <cell r="A9" t="str">
            <v>A</v>
          </cell>
        </row>
      </sheetData>
      <sheetData sheetId="5001">
        <row r="9">
          <cell r="A9" t="str">
            <v>A</v>
          </cell>
        </row>
      </sheetData>
      <sheetData sheetId="5002">
        <row r="9">
          <cell r="A9" t="str">
            <v>A</v>
          </cell>
        </row>
      </sheetData>
      <sheetData sheetId="5003">
        <row r="9">
          <cell r="A9" t="str">
            <v>A</v>
          </cell>
        </row>
      </sheetData>
      <sheetData sheetId="5004">
        <row r="9">
          <cell r="A9" t="str">
            <v>A</v>
          </cell>
        </row>
      </sheetData>
      <sheetData sheetId="5005">
        <row r="9">
          <cell r="A9" t="str">
            <v>A</v>
          </cell>
        </row>
      </sheetData>
      <sheetData sheetId="5006">
        <row r="9">
          <cell r="A9" t="str">
            <v>A</v>
          </cell>
        </row>
      </sheetData>
      <sheetData sheetId="5007">
        <row r="9">
          <cell r="A9" t="str">
            <v>A</v>
          </cell>
        </row>
      </sheetData>
      <sheetData sheetId="5008">
        <row r="9">
          <cell r="A9" t="str">
            <v>A</v>
          </cell>
        </row>
      </sheetData>
      <sheetData sheetId="5009">
        <row r="9">
          <cell r="A9" t="str">
            <v>A</v>
          </cell>
        </row>
      </sheetData>
      <sheetData sheetId="5010">
        <row r="9">
          <cell r="A9" t="str">
            <v>A</v>
          </cell>
        </row>
      </sheetData>
      <sheetData sheetId="5011">
        <row r="9">
          <cell r="A9" t="str">
            <v>A</v>
          </cell>
        </row>
      </sheetData>
      <sheetData sheetId="5012">
        <row r="9">
          <cell r="A9" t="str">
            <v>A</v>
          </cell>
        </row>
      </sheetData>
      <sheetData sheetId="5013">
        <row r="9">
          <cell r="A9" t="str">
            <v>A</v>
          </cell>
        </row>
      </sheetData>
      <sheetData sheetId="5014">
        <row r="9">
          <cell r="A9" t="str">
            <v>A</v>
          </cell>
        </row>
      </sheetData>
      <sheetData sheetId="5015">
        <row r="9">
          <cell r="A9" t="str">
            <v>A</v>
          </cell>
        </row>
      </sheetData>
      <sheetData sheetId="5016">
        <row r="9">
          <cell r="A9" t="str">
            <v>A</v>
          </cell>
        </row>
      </sheetData>
      <sheetData sheetId="5017">
        <row r="9">
          <cell r="A9" t="str">
            <v>A</v>
          </cell>
        </row>
      </sheetData>
      <sheetData sheetId="5018">
        <row r="9">
          <cell r="A9" t="str">
            <v>A</v>
          </cell>
        </row>
      </sheetData>
      <sheetData sheetId="5019">
        <row r="9">
          <cell r="A9" t="str">
            <v>A</v>
          </cell>
        </row>
      </sheetData>
      <sheetData sheetId="5020">
        <row r="9">
          <cell r="A9" t="str">
            <v>A</v>
          </cell>
        </row>
      </sheetData>
      <sheetData sheetId="5021">
        <row r="9">
          <cell r="A9" t="str">
            <v>A</v>
          </cell>
        </row>
      </sheetData>
      <sheetData sheetId="5022">
        <row r="9">
          <cell r="A9" t="str">
            <v>A</v>
          </cell>
        </row>
      </sheetData>
      <sheetData sheetId="5023">
        <row r="9">
          <cell r="A9" t="str">
            <v>A</v>
          </cell>
        </row>
      </sheetData>
      <sheetData sheetId="5024">
        <row r="9">
          <cell r="A9" t="str">
            <v>A</v>
          </cell>
        </row>
      </sheetData>
      <sheetData sheetId="5025">
        <row r="9">
          <cell r="A9" t="str">
            <v>A</v>
          </cell>
        </row>
      </sheetData>
      <sheetData sheetId="5026">
        <row r="9">
          <cell r="A9" t="str">
            <v>A</v>
          </cell>
        </row>
      </sheetData>
      <sheetData sheetId="5027">
        <row r="9">
          <cell r="A9" t="str">
            <v>A</v>
          </cell>
        </row>
      </sheetData>
      <sheetData sheetId="5028">
        <row r="9">
          <cell r="A9" t="str">
            <v>A</v>
          </cell>
        </row>
      </sheetData>
      <sheetData sheetId="5029">
        <row r="9">
          <cell r="A9" t="str">
            <v>A</v>
          </cell>
        </row>
      </sheetData>
      <sheetData sheetId="5030">
        <row r="9">
          <cell r="A9" t="str">
            <v>A</v>
          </cell>
        </row>
      </sheetData>
      <sheetData sheetId="5031">
        <row r="9">
          <cell r="A9" t="str">
            <v>A</v>
          </cell>
        </row>
      </sheetData>
      <sheetData sheetId="5032">
        <row r="9">
          <cell r="A9" t="str">
            <v>A</v>
          </cell>
        </row>
      </sheetData>
      <sheetData sheetId="5033">
        <row r="9">
          <cell r="A9" t="str">
            <v>A</v>
          </cell>
        </row>
      </sheetData>
      <sheetData sheetId="5034">
        <row r="9">
          <cell r="A9" t="str">
            <v>A</v>
          </cell>
        </row>
      </sheetData>
      <sheetData sheetId="5035">
        <row r="9">
          <cell r="A9" t="str">
            <v>A</v>
          </cell>
        </row>
      </sheetData>
      <sheetData sheetId="5036">
        <row r="9">
          <cell r="A9" t="str">
            <v>A</v>
          </cell>
        </row>
      </sheetData>
      <sheetData sheetId="5037">
        <row r="9">
          <cell r="A9" t="str">
            <v>A</v>
          </cell>
        </row>
      </sheetData>
      <sheetData sheetId="5038">
        <row r="9">
          <cell r="A9" t="str">
            <v>A</v>
          </cell>
        </row>
      </sheetData>
      <sheetData sheetId="5039">
        <row r="9">
          <cell r="A9" t="str">
            <v>A</v>
          </cell>
        </row>
      </sheetData>
      <sheetData sheetId="5040">
        <row r="9">
          <cell r="A9" t="str">
            <v>A</v>
          </cell>
        </row>
      </sheetData>
      <sheetData sheetId="5041">
        <row r="9">
          <cell r="A9" t="str">
            <v>A</v>
          </cell>
        </row>
      </sheetData>
      <sheetData sheetId="5042">
        <row r="9">
          <cell r="A9" t="str">
            <v>A</v>
          </cell>
        </row>
      </sheetData>
      <sheetData sheetId="5043">
        <row r="9">
          <cell r="A9" t="str">
            <v>A</v>
          </cell>
        </row>
      </sheetData>
      <sheetData sheetId="5044">
        <row r="9">
          <cell r="A9" t="str">
            <v>A</v>
          </cell>
        </row>
      </sheetData>
      <sheetData sheetId="5045">
        <row r="9">
          <cell r="A9" t="str">
            <v>A</v>
          </cell>
        </row>
      </sheetData>
      <sheetData sheetId="5046">
        <row r="9">
          <cell r="A9" t="str">
            <v>A</v>
          </cell>
        </row>
      </sheetData>
      <sheetData sheetId="5047">
        <row r="9">
          <cell r="A9" t="str">
            <v>A</v>
          </cell>
        </row>
      </sheetData>
      <sheetData sheetId="5048">
        <row r="9">
          <cell r="A9" t="str">
            <v>A</v>
          </cell>
        </row>
      </sheetData>
      <sheetData sheetId="5049">
        <row r="9">
          <cell r="A9" t="str">
            <v>A</v>
          </cell>
        </row>
      </sheetData>
      <sheetData sheetId="5050">
        <row r="9">
          <cell r="A9" t="str">
            <v>A</v>
          </cell>
        </row>
      </sheetData>
      <sheetData sheetId="5051">
        <row r="9">
          <cell r="A9" t="str">
            <v>A</v>
          </cell>
        </row>
      </sheetData>
      <sheetData sheetId="5052">
        <row r="9">
          <cell r="A9" t="str">
            <v>A</v>
          </cell>
        </row>
      </sheetData>
      <sheetData sheetId="5053">
        <row r="9">
          <cell r="A9" t="str">
            <v>A</v>
          </cell>
        </row>
      </sheetData>
      <sheetData sheetId="5054">
        <row r="9">
          <cell r="A9" t="str">
            <v>A</v>
          </cell>
        </row>
      </sheetData>
      <sheetData sheetId="5055">
        <row r="9">
          <cell r="A9" t="str">
            <v>A</v>
          </cell>
        </row>
      </sheetData>
      <sheetData sheetId="5056">
        <row r="9">
          <cell r="A9" t="str">
            <v>A</v>
          </cell>
        </row>
      </sheetData>
      <sheetData sheetId="5057">
        <row r="9">
          <cell r="A9" t="str">
            <v>A</v>
          </cell>
        </row>
      </sheetData>
      <sheetData sheetId="5058">
        <row r="9">
          <cell r="A9" t="str">
            <v>A</v>
          </cell>
        </row>
      </sheetData>
      <sheetData sheetId="5059">
        <row r="9">
          <cell r="A9" t="str">
            <v>A</v>
          </cell>
        </row>
      </sheetData>
      <sheetData sheetId="5060">
        <row r="9">
          <cell r="A9" t="str">
            <v>A</v>
          </cell>
        </row>
      </sheetData>
      <sheetData sheetId="5061">
        <row r="9">
          <cell r="A9" t="str">
            <v>A</v>
          </cell>
        </row>
      </sheetData>
      <sheetData sheetId="5062">
        <row r="9">
          <cell r="A9" t="str">
            <v>A</v>
          </cell>
        </row>
      </sheetData>
      <sheetData sheetId="5063">
        <row r="9">
          <cell r="A9" t="str">
            <v>A</v>
          </cell>
        </row>
      </sheetData>
      <sheetData sheetId="5064">
        <row r="9">
          <cell r="A9" t="str">
            <v>A</v>
          </cell>
        </row>
      </sheetData>
      <sheetData sheetId="5065">
        <row r="9">
          <cell r="A9" t="str">
            <v>A</v>
          </cell>
        </row>
      </sheetData>
      <sheetData sheetId="5066">
        <row r="9">
          <cell r="A9" t="str">
            <v>A</v>
          </cell>
        </row>
      </sheetData>
      <sheetData sheetId="5067">
        <row r="9">
          <cell r="A9" t="str">
            <v>A</v>
          </cell>
        </row>
      </sheetData>
      <sheetData sheetId="5068">
        <row r="9">
          <cell r="A9" t="str">
            <v>A</v>
          </cell>
        </row>
      </sheetData>
      <sheetData sheetId="5069">
        <row r="9">
          <cell r="A9" t="str">
            <v>A</v>
          </cell>
        </row>
      </sheetData>
      <sheetData sheetId="5070">
        <row r="9">
          <cell r="A9" t="str">
            <v>A</v>
          </cell>
        </row>
      </sheetData>
      <sheetData sheetId="5071">
        <row r="9">
          <cell r="A9" t="str">
            <v>A</v>
          </cell>
        </row>
      </sheetData>
      <sheetData sheetId="5072">
        <row r="9">
          <cell r="A9" t="str">
            <v>A</v>
          </cell>
        </row>
      </sheetData>
      <sheetData sheetId="5073">
        <row r="9">
          <cell r="A9" t="str">
            <v>A</v>
          </cell>
        </row>
      </sheetData>
      <sheetData sheetId="5074">
        <row r="9">
          <cell r="A9" t="str">
            <v>A</v>
          </cell>
        </row>
      </sheetData>
      <sheetData sheetId="5075">
        <row r="9">
          <cell r="A9" t="str">
            <v>A</v>
          </cell>
        </row>
      </sheetData>
      <sheetData sheetId="5076">
        <row r="9">
          <cell r="A9" t="str">
            <v>A</v>
          </cell>
        </row>
      </sheetData>
      <sheetData sheetId="5077">
        <row r="9">
          <cell r="A9" t="str">
            <v>A</v>
          </cell>
        </row>
      </sheetData>
      <sheetData sheetId="5078">
        <row r="9">
          <cell r="A9" t="str">
            <v>A</v>
          </cell>
        </row>
      </sheetData>
      <sheetData sheetId="5079">
        <row r="9">
          <cell r="A9" t="str">
            <v>A</v>
          </cell>
        </row>
      </sheetData>
      <sheetData sheetId="5080">
        <row r="9">
          <cell r="A9" t="str">
            <v>A</v>
          </cell>
        </row>
      </sheetData>
      <sheetData sheetId="5081">
        <row r="9">
          <cell r="A9" t="str">
            <v>A</v>
          </cell>
        </row>
      </sheetData>
      <sheetData sheetId="5082">
        <row r="9">
          <cell r="A9" t="str">
            <v>A</v>
          </cell>
        </row>
      </sheetData>
      <sheetData sheetId="5083">
        <row r="9">
          <cell r="A9" t="str">
            <v>A</v>
          </cell>
        </row>
      </sheetData>
      <sheetData sheetId="5084">
        <row r="9">
          <cell r="A9" t="str">
            <v>A</v>
          </cell>
        </row>
      </sheetData>
      <sheetData sheetId="5085">
        <row r="9">
          <cell r="A9" t="str">
            <v>A</v>
          </cell>
        </row>
      </sheetData>
      <sheetData sheetId="5086">
        <row r="9">
          <cell r="A9" t="str">
            <v>A</v>
          </cell>
        </row>
      </sheetData>
      <sheetData sheetId="5087">
        <row r="9">
          <cell r="A9" t="str">
            <v>A</v>
          </cell>
        </row>
      </sheetData>
      <sheetData sheetId="5088">
        <row r="9">
          <cell r="A9" t="str">
            <v>A</v>
          </cell>
        </row>
      </sheetData>
      <sheetData sheetId="5089">
        <row r="9">
          <cell r="A9" t="str">
            <v>A</v>
          </cell>
        </row>
      </sheetData>
      <sheetData sheetId="5090">
        <row r="9">
          <cell r="A9" t="str">
            <v>A</v>
          </cell>
        </row>
      </sheetData>
      <sheetData sheetId="5091">
        <row r="9">
          <cell r="A9" t="str">
            <v>A</v>
          </cell>
        </row>
      </sheetData>
      <sheetData sheetId="5092">
        <row r="9">
          <cell r="A9" t="str">
            <v>A</v>
          </cell>
        </row>
      </sheetData>
      <sheetData sheetId="5093">
        <row r="9">
          <cell r="A9" t="str">
            <v>A</v>
          </cell>
        </row>
      </sheetData>
      <sheetData sheetId="5094">
        <row r="9">
          <cell r="A9" t="str">
            <v>A</v>
          </cell>
        </row>
      </sheetData>
      <sheetData sheetId="5095">
        <row r="9">
          <cell r="A9" t="str">
            <v>A</v>
          </cell>
        </row>
      </sheetData>
      <sheetData sheetId="5096">
        <row r="9">
          <cell r="A9" t="str">
            <v>A</v>
          </cell>
        </row>
      </sheetData>
      <sheetData sheetId="5097">
        <row r="9">
          <cell r="A9" t="str">
            <v>A</v>
          </cell>
        </row>
      </sheetData>
      <sheetData sheetId="5098">
        <row r="9">
          <cell r="A9" t="str">
            <v>A</v>
          </cell>
        </row>
      </sheetData>
      <sheetData sheetId="5099">
        <row r="9">
          <cell r="A9" t="str">
            <v>A</v>
          </cell>
        </row>
      </sheetData>
      <sheetData sheetId="5100">
        <row r="9">
          <cell r="A9" t="str">
            <v>A</v>
          </cell>
        </row>
      </sheetData>
      <sheetData sheetId="5101">
        <row r="9">
          <cell r="A9" t="str">
            <v>A</v>
          </cell>
        </row>
      </sheetData>
      <sheetData sheetId="5102">
        <row r="9">
          <cell r="A9" t="str">
            <v>A</v>
          </cell>
        </row>
      </sheetData>
      <sheetData sheetId="5103">
        <row r="9">
          <cell r="A9" t="str">
            <v>A</v>
          </cell>
        </row>
      </sheetData>
      <sheetData sheetId="5104">
        <row r="9">
          <cell r="A9" t="str">
            <v>A</v>
          </cell>
        </row>
      </sheetData>
      <sheetData sheetId="5105">
        <row r="9">
          <cell r="A9" t="str">
            <v>A</v>
          </cell>
        </row>
      </sheetData>
      <sheetData sheetId="5106">
        <row r="9">
          <cell r="A9" t="str">
            <v>A</v>
          </cell>
        </row>
      </sheetData>
      <sheetData sheetId="5107">
        <row r="9">
          <cell r="A9" t="str">
            <v>A</v>
          </cell>
        </row>
      </sheetData>
      <sheetData sheetId="5108">
        <row r="9">
          <cell r="A9" t="str">
            <v>A</v>
          </cell>
        </row>
      </sheetData>
      <sheetData sheetId="5109">
        <row r="9">
          <cell r="A9" t="str">
            <v>A</v>
          </cell>
        </row>
      </sheetData>
      <sheetData sheetId="5110">
        <row r="9">
          <cell r="A9" t="str">
            <v>A</v>
          </cell>
        </row>
      </sheetData>
      <sheetData sheetId="5111">
        <row r="9">
          <cell r="A9" t="str">
            <v>A</v>
          </cell>
        </row>
      </sheetData>
      <sheetData sheetId="5112">
        <row r="9">
          <cell r="A9" t="str">
            <v>A</v>
          </cell>
        </row>
      </sheetData>
      <sheetData sheetId="5113">
        <row r="9">
          <cell r="A9" t="str">
            <v>A</v>
          </cell>
        </row>
      </sheetData>
      <sheetData sheetId="5114">
        <row r="9">
          <cell r="A9" t="str">
            <v>A</v>
          </cell>
        </row>
      </sheetData>
      <sheetData sheetId="5115">
        <row r="9">
          <cell r="A9" t="str">
            <v>A</v>
          </cell>
        </row>
      </sheetData>
      <sheetData sheetId="5116">
        <row r="9">
          <cell r="A9" t="str">
            <v>A</v>
          </cell>
        </row>
      </sheetData>
      <sheetData sheetId="5117">
        <row r="9">
          <cell r="A9" t="str">
            <v>A</v>
          </cell>
        </row>
      </sheetData>
      <sheetData sheetId="5118">
        <row r="9">
          <cell r="A9" t="str">
            <v>A</v>
          </cell>
        </row>
      </sheetData>
      <sheetData sheetId="5119">
        <row r="9">
          <cell r="A9" t="str">
            <v>A</v>
          </cell>
        </row>
      </sheetData>
      <sheetData sheetId="5120">
        <row r="9">
          <cell r="A9" t="str">
            <v>A</v>
          </cell>
        </row>
      </sheetData>
      <sheetData sheetId="5121">
        <row r="9">
          <cell r="A9" t="str">
            <v>A</v>
          </cell>
        </row>
      </sheetData>
      <sheetData sheetId="5122">
        <row r="9">
          <cell r="A9" t="str">
            <v>A</v>
          </cell>
        </row>
      </sheetData>
      <sheetData sheetId="5123">
        <row r="9">
          <cell r="A9" t="str">
            <v>A</v>
          </cell>
        </row>
      </sheetData>
      <sheetData sheetId="5124">
        <row r="9">
          <cell r="A9" t="str">
            <v>A</v>
          </cell>
        </row>
      </sheetData>
      <sheetData sheetId="5125">
        <row r="9">
          <cell r="A9" t="str">
            <v>A</v>
          </cell>
        </row>
      </sheetData>
      <sheetData sheetId="5126">
        <row r="9">
          <cell r="A9" t="str">
            <v>A</v>
          </cell>
        </row>
      </sheetData>
      <sheetData sheetId="5127">
        <row r="9">
          <cell r="A9" t="str">
            <v>A</v>
          </cell>
        </row>
      </sheetData>
      <sheetData sheetId="5128">
        <row r="9">
          <cell r="A9" t="str">
            <v>A</v>
          </cell>
        </row>
      </sheetData>
      <sheetData sheetId="5129">
        <row r="9">
          <cell r="A9" t="str">
            <v>A</v>
          </cell>
        </row>
      </sheetData>
      <sheetData sheetId="5130">
        <row r="9">
          <cell r="A9" t="str">
            <v>A</v>
          </cell>
        </row>
      </sheetData>
      <sheetData sheetId="5131">
        <row r="9">
          <cell r="A9" t="str">
            <v>A</v>
          </cell>
        </row>
      </sheetData>
      <sheetData sheetId="5132">
        <row r="9">
          <cell r="A9" t="str">
            <v>A</v>
          </cell>
        </row>
      </sheetData>
      <sheetData sheetId="5133">
        <row r="9">
          <cell r="A9" t="str">
            <v>A</v>
          </cell>
        </row>
      </sheetData>
      <sheetData sheetId="5134">
        <row r="9">
          <cell r="A9" t="str">
            <v>A</v>
          </cell>
        </row>
      </sheetData>
      <sheetData sheetId="5135">
        <row r="9">
          <cell r="A9" t="str">
            <v>A</v>
          </cell>
        </row>
      </sheetData>
      <sheetData sheetId="5136">
        <row r="9">
          <cell r="A9" t="str">
            <v>A</v>
          </cell>
        </row>
      </sheetData>
      <sheetData sheetId="5137">
        <row r="9">
          <cell r="A9" t="str">
            <v>A</v>
          </cell>
        </row>
      </sheetData>
      <sheetData sheetId="5138">
        <row r="9">
          <cell r="A9" t="str">
            <v>A</v>
          </cell>
        </row>
      </sheetData>
      <sheetData sheetId="5139">
        <row r="9">
          <cell r="A9" t="str">
            <v>A</v>
          </cell>
        </row>
      </sheetData>
      <sheetData sheetId="5140">
        <row r="9">
          <cell r="A9" t="str">
            <v>A</v>
          </cell>
        </row>
      </sheetData>
      <sheetData sheetId="5141">
        <row r="9">
          <cell r="A9" t="str">
            <v>A</v>
          </cell>
        </row>
      </sheetData>
      <sheetData sheetId="5142">
        <row r="9">
          <cell r="A9" t="str">
            <v>A</v>
          </cell>
        </row>
      </sheetData>
      <sheetData sheetId="5143">
        <row r="9">
          <cell r="A9" t="str">
            <v>A</v>
          </cell>
        </row>
      </sheetData>
      <sheetData sheetId="5144">
        <row r="9">
          <cell r="A9" t="str">
            <v>A</v>
          </cell>
        </row>
      </sheetData>
      <sheetData sheetId="5145">
        <row r="9">
          <cell r="A9" t="str">
            <v>A</v>
          </cell>
        </row>
      </sheetData>
      <sheetData sheetId="5146">
        <row r="9">
          <cell r="A9" t="str">
            <v>A</v>
          </cell>
        </row>
      </sheetData>
      <sheetData sheetId="5147">
        <row r="9">
          <cell r="A9" t="str">
            <v>A</v>
          </cell>
        </row>
      </sheetData>
      <sheetData sheetId="5148">
        <row r="9">
          <cell r="A9" t="str">
            <v>A</v>
          </cell>
        </row>
      </sheetData>
      <sheetData sheetId="5149">
        <row r="9">
          <cell r="A9" t="str">
            <v>A</v>
          </cell>
        </row>
      </sheetData>
      <sheetData sheetId="5150">
        <row r="9">
          <cell r="A9" t="str">
            <v>A</v>
          </cell>
        </row>
      </sheetData>
      <sheetData sheetId="5151">
        <row r="9">
          <cell r="A9" t="str">
            <v>A</v>
          </cell>
        </row>
      </sheetData>
      <sheetData sheetId="5152">
        <row r="9">
          <cell r="A9" t="str">
            <v>A</v>
          </cell>
        </row>
      </sheetData>
      <sheetData sheetId="5153">
        <row r="9">
          <cell r="A9" t="str">
            <v>A</v>
          </cell>
        </row>
      </sheetData>
      <sheetData sheetId="5154">
        <row r="9">
          <cell r="A9" t="str">
            <v>A</v>
          </cell>
        </row>
      </sheetData>
      <sheetData sheetId="5155">
        <row r="9">
          <cell r="A9" t="str">
            <v>A</v>
          </cell>
        </row>
      </sheetData>
      <sheetData sheetId="5156">
        <row r="9">
          <cell r="A9" t="str">
            <v>A</v>
          </cell>
        </row>
      </sheetData>
      <sheetData sheetId="5157">
        <row r="9">
          <cell r="A9" t="str">
            <v>A</v>
          </cell>
        </row>
      </sheetData>
      <sheetData sheetId="5158">
        <row r="9">
          <cell r="A9" t="str">
            <v>A</v>
          </cell>
        </row>
      </sheetData>
      <sheetData sheetId="5159">
        <row r="9">
          <cell r="A9" t="str">
            <v>A</v>
          </cell>
        </row>
      </sheetData>
      <sheetData sheetId="5160">
        <row r="9">
          <cell r="A9" t="str">
            <v>A</v>
          </cell>
        </row>
      </sheetData>
      <sheetData sheetId="5161">
        <row r="9">
          <cell r="A9" t="str">
            <v>A</v>
          </cell>
        </row>
      </sheetData>
      <sheetData sheetId="5162">
        <row r="9">
          <cell r="A9" t="str">
            <v>A</v>
          </cell>
        </row>
      </sheetData>
      <sheetData sheetId="5163">
        <row r="9">
          <cell r="A9" t="str">
            <v>A</v>
          </cell>
        </row>
      </sheetData>
      <sheetData sheetId="5164">
        <row r="9">
          <cell r="A9" t="str">
            <v>A</v>
          </cell>
        </row>
      </sheetData>
      <sheetData sheetId="5165">
        <row r="9">
          <cell r="A9" t="str">
            <v>A</v>
          </cell>
        </row>
      </sheetData>
      <sheetData sheetId="5166">
        <row r="9">
          <cell r="A9" t="str">
            <v>A</v>
          </cell>
        </row>
      </sheetData>
      <sheetData sheetId="5167">
        <row r="9">
          <cell r="A9" t="str">
            <v>A</v>
          </cell>
        </row>
      </sheetData>
      <sheetData sheetId="5168">
        <row r="9">
          <cell r="A9" t="str">
            <v>A</v>
          </cell>
        </row>
      </sheetData>
      <sheetData sheetId="5169">
        <row r="9">
          <cell r="A9" t="str">
            <v>A</v>
          </cell>
        </row>
      </sheetData>
      <sheetData sheetId="5170">
        <row r="9">
          <cell r="A9" t="str">
            <v>A</v>
          </cell>
        </row>
      </sheetData>
      <sheetData sheetId="5171">
        <row r="9">
          <cell r="A9" t="str">
            <v>A</v>
          </cell>
        </row>
      </sheetData>
      <sheetData sheetId="5172">
        <row r="9">
          <cell r="A9" t="str">
            <v>A</v>
          </cell>
        </row>
      </sheetData>
      <sheetData sheetId="5173">
        <row r="9">
          <cell r="A9" t="str">
            <v>A</v>
          </cell>
        </row>
      </sheetData>
      <sheetData sheetId="5174">
        <row r="9">
          <cell r="A9" t="str">
            <v>A</v>
          </cell>
        </row>
      </sheetData>
      <sheetData sheetId="5175">
        <row r="9">
          <cell r="A9" t="str">
            <v>A</v>
          </cell>
        </row>
      </sheetData>
      <sheetData sheetId="5176">
        <row r="9">
          <cell r="A9" t="str">
            <v>A</v>
          </cell>
        </row>
      </sheetData>
      <sheetData sheetId="5177">
        <row r="9">
          <cell r="A9" t="str">
            <v>A</v>
          </cell>
        </row>
      </sheetData>
      <sheetData sheetId="5178">
        <row r="9">
          <cell r="A9" t="str">
            <v>A</v>
          </cell>
        </row>
      </sheetData>
      <sheetData sheetId="5179">
        <row r="9">
          <cell r="A9" t="str">
            <v>A</v>
          </cell>
        </row>
      </sheetData>
      <sheetData sheetId="5180">
        <row r="9">
          <cell r="A9" t="str">
            <v>A</v>
          </cell>
        </row>
      </sheetData>
      <sheetData sheetId="5181">
        <row r="9">
          <cell r="A9" t="str">
            <v>A</v>
          </cell>
        </row>
      </sheetData>
      <sheetData sheetId="5182">
        <row r="9">
          <cell r="A9" t="str">
            <v>A</v>
          </cell>
        </row>
      </sheetData>
      <sheetData sheetId="5183">
        <row r="9">
          <cell r="A9" t="str">
            <v>A</v>
          </cell>
        </row>
      </sheetData>
      <sheetData sheetId="5184">
        <row r="9">
          <cell r="A9" t="str">
            <v>A</v>
          </cell>
        </row>
      </sheetData>
      <sheetData sheetId="5185">
        <row r="9">
          <cell r="A9" t="str">
            <v>A</v>
          </cell>
        </row>
      </sheetData>
      <sheetData sheetId="5186">
        <row r="9">
          <cell r="A9" t="str">
            <v>A</v>
          </cell>
        </row>
      </sheetData>
      <sheetData sheetId="5187">
        <row r="9">
          <cell r="A9" t="str">
            <v>A</v>
          </cell>
        </row>
      </sheetData>
      <sheetData sheetId="5188">
        <row r="9">
          <cell r="A9" t="str">
            <v>A</v>
          </cell>
        </row>
      </sheetData>
      <sheetData sheetId="5189">
        <row r="9">
          <cell r="A9" t="str">
            <v>A</v>
          </cell>
        </row>
      </sheetData>
      <sheetData sheetId="5190">
        <row r="9">
          <cell r="A9" t="str">
            <v>A</v>
          </cell>
        </row>
      </sheetData>
      <sheetData sheetId="5191">
        <row r="9">
          <cell r="A9" t="str">
            <v>A</v>
          </cell>
        </row>
      </sheetData>
      <sheetData sheetId="5192">
        <row r="9">
          <cell r="A9" t="str">
            <v>A</v>
          </cell>
        </row>
      </sheetData>
      <sheetData sheetId="5193">
        <row r="9">
          <cell r="A9" t="str">
            <v>A</v>
          </cell>
        </row>
      </sheetData>
      <sheetData sheetId="5194">
        <row r="9">
          <cell r="A9" t="str">
            <v>A</v>
          </cell>
        </row>
      </sheetData>
      <sheetData sheetId="5195">
        <row r="9">
          <cell r="A9" t="str">
            <v>A</v>
          </cell>
        </row>
      </sheetData>
      <sheetData sheetId="5196">
        <row r="9">
          <cell r="A9" t="str">
            <v>A</v>
          </cell>
        </row>
      </sheetData>
      <sheetData sheetId="5197">
        <row r="9">
          <cell r="A9" t="str">
            <v>A</v>
          </cell>
        </row>
      </sheetData>
      <sheetData sheetId="5198">
        <row r="9">
          <cell r="A9" t="str">
            <v>A</v>
          </cell>
        </row>
      </sheetData>
      <sheetData sheetId="5199">
        <row r="9">
          <cell r="A9" t="str">
            <v>A</v>
          </cell>
        </row>
      </sheetData>
      <sheetData sheetId="5200">
        <row r="9">
          <cell r="A9" t="str">
            <v>A</v>
          </cell>
        </row>
      </sheetData>
      <sheetData sheetId="5201">
        <row r="9">
          <cell r="A9" t="str">
            <v>A</v>
          </cell>
        </row>
      </sheetData>
      <sheetData sheetId="5202">
        <row r="9">
          <cell r="A9" t="str">
            <v>A</v>
          </cell>
        </row>
      </sheetData>
      <sheetData sheetId="5203">
        <row r="9">
          <cell r="A9" t="str">
            <v>A</v>
          </cell>
        </row>
      </sheetData>
      <sheetData sheetId="5204">
        <row r="9">
          <cell r="A9" t="str">
            <v>A</v>
          </cell>
        </row>
      </sheetData>
      <sheetData sheetId="5205">
        <row r="9">
          <cell r="A9" t="str">
            <v>A</v>
          </cell>
        </row>
      </sheetData>
      <sheetData sheetId="5206">
        <row r="9">
          <cell r="A9" t="str">
            <v>A</v>
          </cell>
        </row>
      </sheetData>
      <sheetData sheetId="5207">
        <row r="9">
          <cell r="A9" t="str">
            <v>A</v>
          </cell>
        </row>
      </sheetData>
      <sheetData sheetId="5208">
        <row r="9">
          <cell r="A9" t="str">
            <v>A</v>
          </cell>
        </row>
      </sheetData>
      <sheetData sheetId="5209">
        <row r="9">
          <cell r="A9" t="str">
            <v>A</v>
          </cell>
        </row>
      </sheetData>
      <sheetData sheetId="5210">
        <row r="9">
          <cell r="A9" t="str">
            <v>A</v>
          </cell>
        </row>
      </sheetData>
      <sheetData sheetId="5211">
        <row r="9">
          <cell r="A9" t="str">
            <v>A</v>
          </cell>
        </row>
      </sheetData>
      <sheetData sheetId="5212">
        <row r="9">
          <cell r="A9" t="str">
            <v>A</v>
          </cell>
        </row>
      </sheetData>
      <sheetData sheetId="5213">
        <row r="9">
          <cell r="A9" t="str">
            <v>A</v>
          </cell>
        </row>
      </sheetData>
      <sheetData sheetId="5214">
        <row r="9">
          <cell r="A9" t="str">
            <v>A</v>
          </cell>
        </row>
      </sheetData>
      <sheetData sheetId="5215">
        <row r="9">
          <cell r="A9" t="str">
            <v>A</v>
          </cell>
        </row>
      </sheetData>
      <sheetData sheetId="5216">
        <row r="9">
          <cell r="A9" t="str">
            <v>A</v>
          </cell>
        </row>
      </sheetData>
      <sheetData sheetId="5217">
        <row r="9">
          <cell r="A9" t="str">
            <v>A</v>
          </cell>
        </row>
      </sheetData>
      <sheetData sheetId="5218">
        <row r="9">
          <cell r="A9" t="str">
            <v>A</v>
          </cell>
        </row>
      </sheetData>
      <sheetData sheetId="5219">
        <row r="9">
          <cell r="A9" t="str">
            <v>A</v>
          </cell>
        </row>
      </sheetData>
      <sheetData sheetId="5220">
        <row r="9">
          <cell r="A9" t="str">
            <v>A</v>
          </cell>
        </row>
      </sheetData>
      <sheetData sheetId="5221">
        <row r="9">
          <cell r="A9" t="str">
            <v>A</v>
          </cell>
        </row>
      </sheetData>
      <sheetData sheetId="5222">
        <row r="9">
          <cell r="A9" t="str">
            <v>A</v>
          </cell>
        </row>
      </sheetData>
      <sheetData sheetId="5223">
        <row r="9">
          <cell r="A9" t="str">
            <v>A</v>
          </cell>
        </row>
      </sheetData>
      <sheetData sheetId="5224">
        <row r="9">
          <cell r="A9" t="str">
            <v>A</v>
          </cell>
        </row>
      </sheetData>
      <sheetData sheetId="5225">
        <row r="9">
          <cell r="A9" t="str">
            <v>A</v>
          </cell>
        </row>
      </sheetData>
      <sheetData sheetId="5226">
        <row r="9">
          <cell r="A9" t="str">
            <v>A</v>
          </cell>
        </row>
      </sheetData>
      <sheetData sheetId="5227">
        <row r="9">
          <cell r="A9" t="str">
            <v>A</v>
          </cell>
        </row>
      </sheetData>
      <sheetData sheetId="5228">
        <row r="9">
          <cell r="A9" t="str">
            <v>A</v>
          </cell>
        </row>
      </sheetData>
      <sheetData sheetId="5229">
        <row r="9">
          <cell r="A9" t="str">
            <v>A</v>
          </cell>
        </row>
      </sheetData>
      <sheetData sheetId="5230">
        <row r="9">
          <cell r="A9" t="str">
            <v>A</v>
          </cell>
        </row>
      </sheetData>
      <sheetData sheetId="5231">
        <row r="9">
          <cell r="A9" t="str">
            <v>A</v>
          </cell>
        </row>
      </sheetData>
      <sheetData sheetId="5232">
        <row r="9">
          <cell r="A9" t="str">
            <v>A</v>
          </cell>
        </row>
      </sheetData>
      <sheetData sheetId="5233">
        <row r="9">
          <cell r="A9" t="str">
            <v>A</v>
          </cell>
        </row>
      </sheetData>
      <sheetData sheetId="5234">
        <row r="9">
          <cell r="A9" t="str">
            <v>A</v>
          </cell>
        </row>
      </sheetData>
      <sheetData sheetId="5235">
        <row r="9">
          <cell r="A9" t="str">
            <v>A</v>
          </cell>
        </row>
      </sheetData>
      <sheetData sheetId="5236">
        <row r="9">
          <cell r="A9" t="str">
            <v>A</v>
          </cell>
        </row>
      </sheetData>
      <sheetData sheetId="5237">
        <row r="9">
          <cell r="A9" t="str">
            <v>A</v>
          </cell>
        </row>
      </sheetData>
      <sheetData sheetId="5238">
        <row r="9">
          <cell r="A9" t="str">
            <v>A</v>
          </cell>
        </row>
      </sheetData>
      <sheetData sheetId="5239">
        <row r="9">
          <cell r="A9" t="str">
            <v>A</v>
          </cell>
        </row>
      </sheetData>
      <sheetData sheetId="5240">
        <row r="9">
          <cell r="A9" t="str">
            <v>A</v>
          </cell>
        </row>
      </sheetData>
      <sheetData sheetId="5241">
        <row r="9">
          <cell r="A9" t="str">
            <v>A</v>
          </cell>
        </row>
      </sheetData>
      <sheetData sheetId="5242">
        <row r="9">
          <cell r="A9" t="str">
            <v>A</v>
          </cell>
        </row>
      </sheetData>
      <sheetData sheetId="5243">
        <row r="9">
          <cell r="A9" t="str">
            <v>A</v>
          </cell>
        </row>
      </sheetData>
      <sheetData sheetId="5244">
        <row r="9">
          <cell r="A9" t="str">
            <v>A</v>
          </cell>
        </row>
      </sheetData>
      <sheetData sheetId="5245">
        <row r="9">
          <cell r="A9" t="str">
            <v>A</v>
          </cell>
        </row>
      </sheetData>
      <sheetData sheetId="5246">
        <row r="9">
          <cell r="A9" t="str">
            <v>A</v>
          </cell>
        </row>
      </sheetData>
      <sheetData sheetId="5247">
        <row r="9">
          <cell r="A9" t="str">
            <v>A</v>
          </cell>
        </row>
      </sheetData>
      <sheetData sheetId="5248">
        <row r="9">
          <cell r="A9" t="str">
            <v>A</v>
          </cell>
        </row>
      </sheetData>
      <sheetData sheetId="5249">
        <row r="9">
          <cell r="A9" t="str">
            <v>A</v>
          </cell>
        </row>
      </sheetData>
      <sheetData sheetId="5250">
        <row r="9">
          <cell r="A9" t="str">
            <v>A</v>
          </cell>
        </row>
      </sheetData>
      <sheetData sheetId="5251">
        <row r="9">
          <cell r="A9" t="str">
            <v>A</v>
          </cell>
        </row>
      </sheetData>
      <sheetData sheetId="5252">
        <row r="9">
          <cell r="A9" t="str">
            <v>A</v>
          </cell>
        </row>
      </sheetData>
      <sheetData sheetId="5253">
        <row r="9">
          <cell r="A9" t="str">
            <v>A</v>
          </cell>
        </row>
      </sheetData>
      <sheetData sheetId="5254">
        <row r="9">
          <cell r="A9" t="str">
            <v>A</v>
          </cell>
        </row>
      </sheetData>
      <sheetData sheetId="5255">
        <row r="9">
          <cell r="A9" t="str">
            <v>A</v>
          </cell>
        </row>
      </sheetData>
      <sheetData sheetId="5256">
        <row r="9">
          <cell r="A9" t="str">
            <v>A</v>
          </cell>
        </row>
      </sheetData>
      <sheetData sheetId="5257">
        <row r="9">
          <cell r="A9" t="str">
            <v>A</v>
          </cell>
        </row>
      </sheetData>
      <sheetData sheetId="5258">
        <row r="9">
          <cell r="A9" t="str">
            <v>A</v>
          </cell>
        </row>
      </sheetData>
      <sheetData sheetId="5259">
        <row r="9">
          <cell r="A9" t="str">
            <v>A</v>
          </cell>
        </row>
      </sheetData>
      <sheetData sheetId="5260">
        <row r="9">
          <cell r="A9" t="str">
            <v>A</v>
          </cell>
        </row>
      </sheetData>
      <sheetData sheetId="5261">
        <row r="9">
          <cell r="A9" t="str">
            <v>A</v>
          </cell>
        </row>
      </sheetData>
      <sheetData sheetId="5262">
        <row r="9">
          <cell r="A9" t="str">
            <v>A</v>
          </cell>
        </row>
      </sheetData>
      <sheetData sheetId="5263">
        <row r="9">
          <cell r="A9" t="str">
            <v>A</v>
          </cell>
        </row>
      </sheetData>
      <sheetData sheetId="5264">
        <row r="9">
          <cell r="A9" t="str">
            <v>A</v>
          </cell>
        </row>
      </sheetData>
      <sheetData sheetId="5265">
        <row r="9">
          <cell r="A9" t="str">
            <v>A</v>
          </cell>
        </row>
      </sheetData>
      <sheetData sheetId="5266">
        <row r="9">
          <cell r="A9" t="str">
            <v>A</v>
          </cell>
        </row>
      </sheetData>
      <sheetData sheetId="5267">
        <row r="9">
          <cell r="A9" t="str">
            <v>A</v>
          </cell>
        </row>
      </sheetData>
      <sheetData sheetId="5268">
        <row r="9">
          <cell r="A9" t="str">
            <v>A</v>
          </cell>
        </row>
      </sheetData>
      <sheetData sheetId="5269">
        <row r="9">
          <cell r="A9" t="str">
            <v>A</v>
          </cell>
        </row>
      </sheetData>
      <sheetData sheetId="5270">
        <row r="9">
          <cell r="A9" t="str">
            <v>A</v>
          </cell>
        </row>
      </sheetData>
      <sheetData sheetId="5271">
        <row r="9">
          <cell r="A9" t="str">
            <v>A</v>
          </cell>
        </row>
      </sheetData>
      <sheetData sheetId="5272">
        <row r="9">
          <cell r="A9" t="str">
            <v>A</v>
          </cell>
        </row>
      </sheetData>
      <sheetData sheetId="5273">
        <row r="9">
          <cell r="A9" t="str">
            <v>A</v>
          </cell>
        </row>
      </sheetData>
      <sheetData sheetId="5274">
        <row r="9">
          <cell r="A9" t="str">
            <v>A</v>
          </cell>
        </row>
      </sheetData>
      <sheetData sheetId="5275">
        <row r="9">
          <cell r="A9" t="str">
            <v>A</v>
          </cell>
        </row>
      </sheetData>
      <sheetData sheetId="5276">
        <row r="9">
          <cell r="A9" t="str">
            <v>A</v>
          </cell>
        </row>
      </sheetData>
      <sheetData sheetId="5277">
        <row r="9">
          <cell r="A9" t="str">
            <v>A</v>
          </cell>
        </row>
      </sheetData>
      <sheetData sheetId="5278">
        <row r="9">
          <cell r="A9" t="str">
            <v>A</v>
          </cell>
        </row>
      </sheetData>
      <sheetData sheetId="5279">
        <row r="9">
          <cell r="A9" t="str">
            <v>A</v>
          </cell>
        </row>
      </sheetData>
      <sheetData sheetId="5280">
        <row r="9">
          <cell r="A9" t="str">
            <v>A</v>
          </cell>
        </row>
      </sheetData>
      <sheetData sheetId="5281">
        <row r="9">
          <cell r="A9" t="str">
            <v>A</v>
          </cell>
        </row>
      </sheetData>
      <sheetData sheetId="5282">
        <row r="9">
          <cell r="A9" t="str">
            <v>A</v>
          </cell>
        </row>
      </sheetData>
      <sheetData sheetId="5283">
        <row r="9">
          <cell r="A9" t="str">
            <v>A</v>
          </cell>
        </row>
      </sheetData>
      <sheetData sheetId="5284">
        <row r="9">
          <cell r="A9" t="str">
            <v>A</v>
          </cell>
        </row>
      </sheetData>
      <sheetData sheetId="5285">
        <row r="9">
          <cell r="A9" t="str">
            <v>A</v>
          </cell>
        </row>
      </sheetData>
      <sheetData sheetId="5286">
        <row r="9">
          <cell r="A9" t="str">
            <v>A</v>
          </cell>
        </row>
      </sheetData>
      <sheetData sheetId="5287">
        <row r="9">
          <cell r="A9" t="str">
            <v>A</v>
          </cell>
        </row>
      </sheetData>
      <sheetData sheetId="5288">
        <row r="9">
          <cell r="A9" t="str">
            <v>A</v>
          </cell>
        </row>
      </sheetData>
      <sheetData sheetId="5289">
        <row r="9">
          <cell r="A9" t="str">
            <v>A</v>
          </cell>
        </row>
      </sheetData>
      <sheetData sheetId="5290">
        <row r="9">
          <cell r="A9" t="str">
            <v>A</v>
          </cell>
        </row>
      </sheetData>
      <sheetData sheetId="5291">
        <row r="9">
          <cell r="A9" t="str">
            <v>A</v>
          </cell>
        </row>
      </sheetData>
      <sheetData sheetId="5292">
        <row r="9">
          <cell r="A9" t="str">
            <v>A</v>
          </cell>
        </row>
      </sheetData>
      <sheetData sheetId="5293">
        <row r="9">
          <cell r="A9" t="str">
            <v>A</v>
          </cell>
        </row>
      </sheetData>
      <sheetData sheetId="5294">
        <row r="9">
          <cell r="A9" t="str">
            <v>A</v>
          </cell>
        </row>
      </sheetData>
      <sheetData sheetId="5295">
        <row r="9">
          <cell r="A9" t="str">
            <v>A</v>
          </cell>
        </row>
      </sheetData>
      <sheetData sheetId="5296">
        <row r="9">
          <cell r="A9" t="str">
            <v>A</v>
          </cell>
        </row>
      </sheetData>
      <sheetData sheetId="5297">
        <row r="9">
          <cell r="A9" t="str">
            <v>A</v>
          </cell>
        </row>
      </sheetData>
      <sheetData sheetId="5298">
        <row r="9">
          <cell r="A9" t="str">
            <v>A</v>
          </cell>
        </row>
      </sheetData>
      <sheetData sheetId="5299">
        <row r="9">
          <cell r="A9" t="str">
            <v>A</v>
          </cell>
        </row>
      </sheetData>
      <sheetData sheetId="5300">
        <row r="9">
          <cell r="A9" t="str">
            <v>A</v>
          </cell>
        </row>
      </sheetData>
      <sheetData sheetId="5301">
        <row r="9">
          <cell r="A9" t="str">
            <v>A</v>
          </cell>
        </row>
      </sheetData>
      <sheetData sheetId="5302">
        <row r="9">
          <cell r="A9" t="str">
            <v>A</v>
          </cell>
        </row>
      </sheetData>
      <sheetData sheetId="5303">
        <row r="9">
          <cell r="A9" t="str">
            <v>A</v>
          </cell>
        </row>
      </sheetData>
      <sheetData sheetId="5304">
        <row r="9">
          <cell r="A9" t="str">
            <v>A</v>
          </cell>
        </row>
      </sheetData>
      <sheetData sheetId="5305">
        <row r="9">
          <cell r="A9" t="str">
            <v>A</v>
          </cell>
        </row>
      </sheetData>
      <sheetData sheetId="5306">
        <row r="9">
          <cell r="A9" t="str">
            <v>A</v>
          </cell>
        </row>
      </sheetData>
      <sheetData sheetId="5307">
        <row r="9">
          <cell r="A9" t="str">
            <v>A</v>
          </cell>
        </row>
      </sheetData>
      <sheetData sheetId="5308">
        <row r="9">
          <cell r="A9" t="str">
            <v>A</v>
          </cell>
        </row>
      </sheetData>
      <sheetData sheetId="5309">
        <row r="9">
          <cell r="A9" t="str">
            <v>A</v>
          </cell>
        </row>
      </sheetData>
      <sheetData sheetId="5310">
        <row r="9">
          <cell r="A9" t="str">
            <v>A</v>
          </cell>
        </row>
      </sheetData>
      <sheetData sheetId="5311">
        <row r="9">
          <cell r="A9" t="str">
            <v>A</v>
          </cell>
        </row>
      </sheetData>
      <sheetData sheetId="5312">
        <row r="9">
          <cell r="A9" t="str">
            <v>A</v>
          </cell>
        </row>
      </sheetData>
      <sheetData sheetId="5313">
        <row r="9">
          <cell r="A9" t="str">
            <v>A</v>
          </cell>
        </row>
      </sheetData>
      <sheetData sheetId="5314">
        <row r="9">
          <cell r="A9" t="str">
            <v>A</v>
          </cell>
        </row>
      </sheetData>
      <sheetData sheetId="5315">
        <row r="9">
          <cell r="A9" t="str">
            <v>A</v>
          </cell>
        </row>
      </sheetData>
      <sheetData sheetId="5316">
        <row r="9">
          <cell r="A9" t="str">
            <v>A</v>
          </cell>
        </row>
      </sheetData>
      <sheetData sheetId="5317">
        <row r="9">
          <cell r="A9" t="str">
            <v>A</v>
          </cell>
        </row>
      </sheetData>
      <sheetData sheetId="5318">
        <row r="9">
          <cell r="A9" t="str">
            <v>A</v>
          </cell>
        </row>
      </sheetData>
      <sheetData sheetId="5319">
        <row r="9">
          <cell r="A9" t="str">
            <v>A</v>
          </cell>
        </row>
      </sheetData>
      <sheetData sheetId="5320">
        <row r="9">
          <cell r="A9" t="str">
            <v>A</v>
          </cell>
        </row>
      </sheetData>
      <sheetData sheetId="5321">
        <row r="9">
          <cell r="A9" t="str">
            <v>A</v>
          </cell>
        </row>
      </sheetData>
      <sheetData sheetId="5322">
        <row r="9">
          <cell r="A9" t="str">
            <v>A</v>
          </cell>
        </row>
      </sheetData>
      <sheetData sheetId="5323">
        <row r="9">
          <cell r="A9" t="str">
            <v>A</v>
          </cell>
        </row>
      </sheetData>
      <sheetData sheetId="5324">
        <row r="9">
          <cell r="A9" t="str">
            <v>A</v>
          </cell>
        </row>
      </sheetData>
      <sheetData sheetId="5325">
        <row r="9">
          <cell r="A9" t="str">
            <v>A</v>
          </cell>
        </row>
      </sheetData>
      <sheetData sheetId="5326">
        <row r="9">
          <cell r="A9" t="str">
            <v>A</v>
          </cell>
        </row>
      </sheetData>
      <sheetData sheetId="5327">
        <row r="9">
          <cell r="A9" t="str">
            <v>A</v>
          </cell>
        </row>
      </sheetData>
      <sheetData sheetId="5328">
        <row r="9">
          <cell r="A9" t="str">
            <v>A</v>
          </cell>
        </row>
      </sheetData>
      <sheetData sheetId="5329">
        <row r="9">
          <cell r="A9" t="str">
            <v>A</v>
          </cell>
        </row>
      </sheetData>
      <sheetData sheetId="5330">
        <row r="9">
          <cell r="A9" t="str">
            <v>A</v>
          </cell>
        </row>
      </sheetData>
      <sheetData sheetId="5331">
        <row r="9">
          <cell r="A9" t="str">
            <v>A</v>
          </cell>
        </row>
      </sheetData>
      <sheetData sheetId="5332">
        <row r="9">
          <cell r="A9" t="str">
            <v>A</v>
          </cell>
        </row>
      </sheetData>
      <sheetData sheetId="5333">
        <row r="9">
          <cell r="A9" t="str">
            <v>A</v>
          </cell>
        </row>
      </sheetData>
      <sheetData sheetId="5334">
        <row r="9">
          <cell r="A9" t="str">
            <v>A</v>
          </cell>
        </row>
      </sheetData>
      <sheetData sheetId="5335">
        <row r="9">
          <cell r="A9" t="str">
            <v>A</v>
          </cell>
        </row>
      </sheetData>
      <sheetData sheetId="5336">
        <row r="9">
          <cell r="A9" t="str">
            <v>A</v>
          </cell>
        </row>
      </sheetData>
      <sheetData sheetId="5337">
        <row r="9">
          <cell r="A9" t="str">
            <v>A</v>
          </cell>
        </row>
      </sheetData>
      <sheetData sheetId="5338">
        <row r="9">
          <cell r="A9" t="str">
            <v>A</v>
          </cell>
        </row>
      </sheetData>
      <sheetData sheetId="5339">
        <row r="9">
          <cell r="A9" t="str">
            <v>A</v>
          </cell>
        </row>
      </sheetData>
      <sheetData sheetId="5340">
        <row r="9">
          <cell r="A9" t="str">
            <v>A</v>
          </cell>
        </row>
      </sheetData>
      <sheetData sheetId="5341">
        <row r="9">
          <cell r="A9" t="str">
            <v>A</v>
          </cell>
        </row>
      </sheetData>
      <sheetData sheetId="5342">
        <row r="9">
          <cell r="A9" t="str">
            <v>A</v>
          </cell>
        </row>
      </sheetData>
      <sheetData sheetId="5343">
        <row r="9">
          <cell r="A9" t="str">
            <v>A</v>
          </cell>
        </row>
      </sheetData>
      <sheetData sheetId="5344">
        <row r="9">
          <cell r="A9" t="str">
            <v>A</v>
          </cell>
        </row>
      </sheetData>
      <sheetData sheetId="5345">
        <row r="9">
          <cell r="A9" t="str">
            <v>A</v>
          </cell>
        </row>
      </sheetData>
      <sheetData sheetId="5346">
        <row r="9">
          <cell r="A9" t="str">
            <v>A</v>
          </cell>
        </row>
      </sheetData>
      <sheetData sheetId="5347">
        <row r="9">
          <cell r="A9" t="str">
            <v>A</v>
          </cell>
        </row>
      </sheetData>
      <sheetData sheetId="5348">
        <row r="9">
          <cell r="A9" t="str">
            <v>A</v>
          </cell>
        </row>
      </sheetData>
      <sheetData sheetId="5349">
        <row r="9">
          <cell r="A9" t="str">
            <v>A</v>
          </cell>
        </row>
      </sheetData>
      <sheetData sheetId="5350">
        <row r="9">
          <cell r="A9" t="str">
            <v>A</v>
          </cell>
        </row>
      </sheetData>
      <sheetData sheetId="5351">
        <row r="9">
          <cell r="A9" t="str">
            <v>A</v>
          </cell>
        </row>
      </sheetData>
      <sheetData sheetId="5352">
        <row r="9">
          <cell r="A9" t="str">
            <v>A</v>
          </cell>
        </row>
      </sheetData>
      <sheetData sheetId="5353">
        <row r="9">
          <cell r="A9" t="str">
            <v>A</v>
          </cell>
        </row>
      </sheetData>
      <sheetData sheetId="5354">
        <row r="9">
          <cell r="A9" t="str">
            <v>A</v>
          </cell>
        </row>
      </sheetData>
      <sheetData sheetId="5355">
        <row r="9">
          <cell r="A9" t="str">
            <v>A</v>
          </cell>
        </row>
      </sheetData>
      <sheetData sheetId="5356">
        <row r="9">
          <cell r="A9" t="str">
            <v>A</v>
          </cell>
        </row>
      </sheetData>
      <sheetData sheetId="5357">
        <row r="9">
          <cell r="A9" t="str">
            <v>A</v>
          </cell>
        </row>
      </sheetData>
      <sheetData sheetId="5358">
        <row r="9">
          <cell r="A9" t="str">
            <v>A</v>
          </cell>
        </row>
      </sheetData>
      <sheetData sheetId="5359">
        <row r="9">
          <cell r="A9" t="str">
            <v>A</v>
          </cell>
        </row>
      </sheetData>
      <sheetData sheetId="5360">
        <row r="9">
          <cell r="A9" t="str">
            <v>A</v>
          </cell>
        </row>
      </sheetData>
      <sheetData sheetId="5361">
        <row r="9">
          <cell r="A9" t="str">
            <v>A</v>
          </cell>
        </row>
      </sheetData>
      <sheetData sheetId="5362">
        <row r="9">
          <cell r="A9" t="str">
            <v>A</v>
          </cell>
        </row>
      </sheetData>
      <sheetData sheetId="5363">
        <row r="9">
          <cell r="A9" t="str">
            <v>A</v>
          </cell>
        </row>
      </sheetData>
      <sheetData sheetId="5364">
        <row r="9">
          <cell r="A9" t="str">
            <v>A</v>
          </cell>
        </row>
      </sheetData>
      <sheetData sheetId="5365">
        <row r="9">
          <cell r="A9" t="str">
            <v>A</v>
          </cell>
        </row>
      </sheetData>
      <sheetData sheetId="5366">
        <row r="9">
          <cell r="A9" t="str">
            <v>A</v>
          </cell>
        </row>
      </sheetData>
      <sheetData sheetId="5367">
        <row r="9">
          <cell r="A9" t="str">
            <v>A</v>
          </cell>
        </row>
      </sheetData>
      <sheetData sheetId="5368">
        <row r="9">
          <cell r="A9" t="str">
            <v>A</v>
          </cell>
        </row>
      </sheetData>
      <sheetData sheetId="5369">
        <row r="9">
          <cell r="A9" t="str">
            <v>A</v>
          </cell>
        </row>
      </sheetData>
      <sheetData sheetId="5370">
        <row r="9">
          <cell r="A9" t="str">
            <v>A</v>
          </cell>
        </row>
      </sheetData>
      <sheetData sheetId="5371">
        <row r="9">
          <cell r="A9" t="str">
            <v>A</v>
          </cell>
        </row>
      </sheetData>
      <sheetData sheetId="5372">
        <row r="9">
          <cell r="A9" t="str">
            <v>A</v>
          </cell>
        </row>
      </sheetData>
      <sheetData sheetId="5373">
        <row r="9">
          <cell r="A9" t="str">
            <v>A</v>
          </cell>
        </row>
      </sheetData>
      <sheetData sheetId="5374">
        <row r="9">
          <cell r="A9" t="str">
            <v>A</v>
          </cell>
        </row>
      </sheetData>
      <sheetData sheetId="5375">
        <row r="9">
          <cell r="A9" t="str">
            <v>A</v>
          </cell>
        </row>
      </sheetData>
      <sheetData sheetId="5376">
        <row r="9">
          <cell r="A9" t="str">
            <v>A</v>
          </cell>
        </row>
      </sheetData>
      <sheetData sheetId="5377">
        <row r="9">
          <cell r="A9" t="str">
            <v>A</v>
          </cell>
        </row>
      </sheetData>
      <sheetData sheetId="5378">
        <row r="9">
          <cell r="A9" t="str">
            <v>A</v>
          </cell>
        </row>
      </sheetData>
      <sheetData sheetId="5379">
        <row r="9">
          <cell r="A9" t="str">
            <v>A</v>
          </cell>
        </row>
      </sheetData>
      <sheetData sheetId="5380">
        <row r="9">
          <cell r="A9" t="str">
            <v>A</v>
          </cell>
        </row>
      </sheetData>
      <sheetData sheetId="5381">
        <row r="9">
          <cell r="A9" t="str">
            <v>A</v>
          </cell>
        </row>
      </sheetData>
      <sheetData sheetId="5382">
        <row r="9">
          <cell r="A9" t="str">
            <v>A</v>
          </cell>
        </row>
      </sheetData>
      <sheetData sheetId="5383">
        <row r="9">
          <cell r="A9" t="str">
            <v>A</v>
          </cell>
        </row>
      </sheetData>
      <sheetData sheetId="5384">
        <row r="9">
          <cell r="A9" t="str">
            <v>A</v>
          </cell>
        </row>
      </sheetData>
      <sheetData sheetId="5385">
        <row r="9">
          <cell r="A9" t="str">
            <v>A</v>
          </cell>
        </row>
      </sheetData>
      <sheetData sheetId="5386">
        <row r="9">
          <cell r="A9" t="str">
            <v>A</v>
          </cell>
        </row>
      </sheetData>
      <sheetData sheetId="5387">
        <row r="9">
          <cell r="A9" t="str">
            <v>A</v>
          </cell>
        </row>
      </sheetData>
      <sheetData sheetId="5388">
        <row r="9">
          <cell r="A9" t="str">
            <v>A</v>
          </cell>
        </row>
      </sheetData>
      <sheetData sheetId="5389">
        <row r="9">
          <cell r="A9" t="str">
            <v>A</v>
          </cell>
        </row>
      </sheetData>
      <sheetData sheetId="5390">
        <row r="9">
          <cell r="A9" t="str">
            <v>A</v>
          </cell>
        </row>
      </sheetData>
      <sheetData sheetId="5391">
        <row r="9">
          <cell r="A9" t="str">
            <v>A</v>
          </cell>
        </row>
      </sheetData>
      <sheetData sheetId="5392">
        <row r="9">
          <cell r="A9" t="str">
            <v>A</v>
          </cell>
        </row>
      </sheetData>
      <sheetData sheetId="5393">
        <row r="9">
          <cell r="A9" t="str">
            <v>A</v>
          </cell>
        </row>
      </sheetData>
      <sheetData sheetId="5394">
        <row r="9">
          <cell r="A9" t="str">
            <v>A</v>
          </cell>
        </row>
      </sheetData>
      <sheetData sheetId="5395">
        <row r="9">
          <cell r="A9" t="str">
            <v>A</v>
          </cell>
        </row>
      </sheetData>
      <sheetData sheetId="5396">
        <row r="9">
          <cell r="A9" t="str">
            <v>A</v>
          </cell>
        </row>
      </sheetData>
      <sheetData sheetId="5397">
        <row r="9">
          <cell r="A9" t="str">
            <v>A</v>
          </cell>
        </row>
      </sheetData>
      <sheetData sheetId="5398">
        <row r="9">
          <cell r="A9" t="str">
            <v>A</v>
          </cell>
        </row>
      </sheetData>
      <sheetData sheetId="5399">
        <row r="9">
          <cell r="A9" t="str">
            <v>A</v>
          </cell>
        </row>
      </sheetData>
      <sheetData sheetId="5400">
        <row r="9">
          <cell r="A9" t="str">
            <v>A</v>
          </cell>
        </row>
      </sheetData>
      <sheetData sheetId="5401">
        <row r="9">
          <cell r="A9" t="str">
            <v>A</v>
          </cell>
        </row>
      </sheetData>
      <sheetData sheetId="5402">
        <row r="9">
          <cell r="A9" t="str">
            <v>A</v>
          </cell>
        </row>
      </sheetData>
      <sheetData sheetId="5403">
        <row r="9">
          <cell r="A9" t="str">
            <v>A</v>
          </cell>
        </row>
      </sheetData>
      <sheetData sheetId="5404">
        <row r="9">
          <cell r="A9" t="str">
            <v>A</v>
          </cell>
        </row>
      </sheetData>
      <sheetData sheetId="5405">
        <row r="9">
          <cell r="A9" t="str">
            <v>A</v>
          </cell>
        </row>
      </sheetData>
      <sheetData sheetId="5406">
        <row r="9">
          <cell r="A9" t="str">
            <v>A</v>
          </cell>
        </row>
      </sheetData>
      <sheetData sheetId="5407">
        <row r="9">
          <cell r="A9" t="str">
            <v>A</v>
          </cell>
        </row>
      </sheetData>
      <sheetData sheetId="5408">
        <row r="9">
          <cell r="A9" t="str">
            <v>A</v>
          </cell>
        </row>
      </sheetData>
      <sheetData sheetId="5409">
        <row r="9">
          <cell r="A9" t="str">
            <v>A</v>
          </cell>
        </row>
      </sheetData>
      <sheetData sheetId="5410">
        <row r="9">
          <cell r="A9" t="str">
            <v>A</v>
          </cell>
        </row>
      </sheetData>
      <sheetData sheetId="5411">
        <row r="9">
          <cell r="A9" t="str">
            <v>A</v>
          </cell>
        </row>
      </sheetData>
      <sheetData sheetId="5412">
        <row r="9">
          <cell r="A9" t="str">
            <v>A</v>
          </cell>
        </row>
      </sheetData>
      <sheetData sheetId="5413">
        <row r="9">
          <cell r="A9" t="str">
            <v>A</v>
          </cell>
        </row>
      </sheetData>
      <sheetData sheetId="5414">
        <row r="9">
          <cell r="A9" t="str">
            <v>A</v>
          </cell>
        </row>
      </sheetData>
      <sheetData sheetId="5415">
        <row r="9">
          <cell r="A9" t="str">
            <v>A</v>
          </cell>
        </row>
      </sheetData>
      <sheetData sheetId="5416">
        <row r="9">
          <cell r="A9" t="str">
            <v>A</v>
          </cell>
        </row>
      </sheetData>
      <sheetData sheetId="5417">
        <row r="9">
          <cell r="A9" t="str">
            <v>A</v>
          </cell>
        </row>
      </sheetData>
      <sheetData sheetId="5418">
        <row r="9">
          <cell r="A9" t="str">
            <v>A</v>
          </cell>
        </row>
      </sheetData>
      <sheetData sheetId="5419">
        <row r="9">
          <cell r="A9" t="str">
            <v>A</v>
          </cell>
        </row>
      </sheetData>
      <sheetData sheetId="5420">
        <row r="9">
          <cell r="A9" t="str">
            <v>A</v>
          </cell>
        </row>
      </sheetData>
      <sheetData sheetId="5421">
        <row r="9">
          <cell r="A9" t="str">
            <v>A</v>
          </cell>
        </row>
      </sheetData>
      <sheetData sheetId="5422">
        <row r="9">
          <cell r="A9" t="str">
            <v>A</v>
          </cell>
        </row>
      </sheetData>
      <sheetData sheetId="5423">
        <row r="9">
          <cell r="A9" t="str">
            <v>A</v>
          </cell>
        </row>
      </sheetData>
      <sheetData sheetId="5424">
        <row r="9">
          <cell r="A9" t="str">
            <v>A</v>
          </cell>
        </row>
      </sheetData>
      <sheetData sheetId="5425">
        <row r="9">
          <cell r="A9" t="str">
            <v>A</v>
          </cell>
        </row>
      </sheetData>
      <sheetData sheetId="5426">
        <row r="9">
          <cell r="A9" t="str">
            <v>A</v>
          </cell>
        </row>
      </sheetData>
      <sheetData sheetId="5427">
        <row r="9">
          <cell r="A9" t="str">
            <v>A</v>
          </cell>
        </row>
      </sheetData>
      <sheetData sheetId="5428">
        <row r="9">
          <cell r="A9" t="str">
            <v>A</v>
          </cell>
        </row>
      </sheetData>
      <sheetData sheetId="5429">
        <row r="9">
          <cell r="A9" t="str">
            <v>A</v>
          </cell>
        </row>
      </sheetData>
      <sheetData sheetId="5430">
        <row r="9">
          <cell r="A9" t="str">
            <v>A</v>
          </cell>
        </row>
      </sheetData>
      <sheetData sheetId="5431">
        <row r="9">
          <cell r="A9" t="str">
            <v>A</v>
          </cell>
        </row>
      </sheetData>
      <sheetData sheetId="5432">
        <row r="9">
          <cell r="A9" t="str">
            <v>A</v>
          </cell>
        </row>
      </sheetData>
      <sheetData sheetId="5433">
        <row r="9">
          <cell r="A9" t="str">
            <v>A</v>
          </cell>
        </row>
      </sheetData>
      <sheetData sheetId="5434">
        <row r="9">
          <cell r="A9" t="str">
            <v>A</v>
          </cell>
        </row>
      </sheetData>
      <sheetData sheetId="5435">
        <row r="9">
          <cell r="A9" t="str">
            <v>A</v>
          </cell>
        </row>
      </sheetData>
      <sheetData sheetId="5436">
        <row r="9">
          <cell r="A9" t="str">
            <v>A</v>
          </cell>
        </row>
      </sheetData>
      <sheetData sheetId="5437">
        <row r="9">
          <cell r="A9" t="str">
            <v>A</v>
          </cell>
        </row>
      </sheetData>
      <sheetData sheetId="5438">
        <row r="9">
          <cell r="A9" t="str">
            <v>A</v>
          </cell>
        </row>
      </sheetData>
      <sheetData sheetId="5439">
        <row r="9">
          <cell r="A9" t="str">
            <v>A</v>
          </cell>
        </row>
      </sheetData>
      <sheetData sheetId="5440">
        <row r="9">
          <cell r="A9" t="str">
            <v>A</v>
          </cell>
        </row>
      </sheetData>
      <sheetData sheetId="5441">
        <row r="9">
          <cell r="A9" t="str">
            <v>A</v>
          </cell>
        </row>
      </sheetData>
      <sheetData sheetId="5442">
        <row r="9">
          <cell r="A9" t="str">
            <v>A</v>
          </cell>
        </row>
      </sheetData>
      <sheetData sheetId="5443">
        <row r="9">
          <cell r="A9" t="str">
            <v>A</v>
          </cell>
        </row>
      </sheetData>
      <sheetData sheetId="5444">
        <row r="9">
          <cell r="A9" t="str">
            <v>A</v>
          </cell>
        </row>
      </sheetData>
      <sheetData sheetId="5445">
        <row r="9">
          <cell r="A9" t="str">
            <v>A</v>
          </cell>
        </row>
      </sheetData>
      <sheetData sheetId="5446">
        <row r="9">
          <cell r="A9" t="str">
            <v>A</v>
          </cell>
        </row>
      </sheetData>
      <sheetData sheetId="5447">
        <row r="9">
          <cell r="A9" t="str">
            <v>A</v>
          </cell>
        </row>
      </sheetData>
      <sheetData sheetId="5448">
        <row r="9">
          <cell r="A9" t="str">
            <v>A</v>
          </cell>
        </row>
      </sheetData>
      <sheetData sheetId="5449">
        <row r="9">
          <cell r="A9" t="str">
            <v>A</v>
          </cell>
        </row>
      </sheetData>
      <sheetData sheetId="5450">
        <row r="9">
          <cell r="A9" t="str">
            <v>A</v>
          </cell>
        </row>
      </sheetData>
      <sheetData sheetId="5451">
        <row r="9">
          <cell r="A9" t="str">
            <v>A</v>
          </cell>
        </row>
      </sheetData>
      <sheetData sheetId="5452">
        <row r="9">
          <cell r="A9" t="str">
            <v>A</v>
          </cell>
        </row>
      </sheetData>
      <sheetData sheetId="5453">
        <row r="9">
          <cell r="A9" t="str">
            <v>A</v>
          </cell>
        </row>
      </sheetData>
      <sheetData sheetId="5454">
        <row r="9">
          <cell r="A9" t="str">
            <v>A</v>
          </cell>
        </row>
      </sheetData>
      <sheetData sheetId="5455">
        <row r="9">
          <cell r="A9" t="str">
            <v>A</v>
          </cell>
        </row>
      </sheetData>
      <sheetData sheetId="5456">
        <row r="9">
          <cell r="A9" t="str">
            <v>A</v>
          </cell>
        </row>
      </sheetData>
      <sheetData sheetId="5457">
        <row r="9">
          <cell r="A9" t="str">
            <v>A</v>
          </cell>
        </row>
      </sheetData>
      <sheetData sheetId="5458">
        <row r="9">
          <cell r="A9" t="str">
            <v>A</v>
          </cell>
        </row>
      </sheetData>
      <sheetData sheetId="5459">
        <row r="9">
          <cell r="A9" t="str">
            <v>A</v>
          </cell>
        </row>
      </sheetData>
      <sheetData sheetId="5460">
        <row r="9">
          <cell r="A9" t="str">
            <v>A</v>
          </cell>
        </row>
      </sheetData>
      <sheetData sheetId="5461">
        <row r="9">
          <cell r="A9" t="str">
            <v>A</v>
          </cell>
        </row>
      </sheetData>
      <sheetData sheetId="5462">
        <row r="9">
          <cell r="A9" t="str">
            <v>A</v>
          </cell>
        </row>
      </sheetData>
      <sheetData sheetId="5463">
        <row r="9">
          <cell r="A9" t="str">
            <v>A</v>
          </cell>
        </row>
      </sheetData>
      <sheetData sheetId="5464">
        <row r="9">
          <cell r="A9" t="str">
            <v>A</v>
          </cell>
        </row>
      </sheetData>
      <sheetData sheetId="5465">
        <row r="9">
          <cell r="A9" t="str">
            <v>A</v>
          </cell>
        </row>
      </sheetData>
      <sheetData sheetId="5466">
        <row r="9">
          <cell r="A9" t="str">
            <v>A</v>
          </cell>
        </row>
      </sheetData>
      <sheetData sheetId="5467">
        <row r="9">
          <cell r="A9" t="str">
            <v>A</v>
          </cell>
        </row>
      </sheetData>
      <sheetData sheetId="5468">
        <row r="9">
          <cell r="A9" t="str">
            <v>A</v>
          </cell>
        </row>
      </sheetData>
      <sheetData sheetId="5469">
        <row r="9">
          <cell r="A9" t="str">
            <v>A</v>
          </cell>
        </row>
      </sheetData>
      <sheetData sheetId="5470">
        <row r="9">
          <cell r="A9" t="str">
            <v>A</v>
          </cell>
        </row>
      </sheetData>
      <sheetData sheetId="5471">
        <row r="9">
          <cell r="A9" t="str">
            <v>A</v>
          </cell>
        </row>
      </sheetData>
      <sheetData sheetId="5472">
        <row r="9">
          <cell r="A9" t="str">
            <v>A</v>
          </cell>
        </row>
      </sheetData>
      <sheetData sheetId="5473">
        <row r="9">
          <cell r="A9" t="str">
            <v>A</v>
          </cell>
        </row>
      </sheetData>
      <sheetData sheetId="5474">
        <row r="9">
          <cell r="A9" t="str">
            <v>A</v>
          </cell>
        </row>
      </sheetData>
      <sheetData sheetId="5475">
        <row r="9">
          <cell r="A9" t="str">
            <v>A</v>
          </cell>
        </row>
      </sheetData>
      <sheetData sheetId="5476">
        <row r="9">
          <cell r="A9" t="str">
            <v>A</v>
          </cell>
        </row>
      </sheetData>
      <sheetData sheetId="5477">
        <row r="9">
          <cell r="A9" t="str">
            <v>A</v>
          </cell>
        </row>
      </sheetData>
      <sheetData sheetId="5478">
        <row r="9">
          <cell r="A9" t="str">
            <v>A</v>
          </cell>
        </row>
      </sheetData>
      <sheetData sheetId="5479">
        <row r="9">
          <cell r="A9" t="str">
            <v>A</v>
          </cell>
        </row>
      </sheetData>
      <sheetData sheetId="5480">
        <row r="9">
          <cell r="A9" t="str">
            <v>A</v>
          </cell>
        </row>
      </sheetData>
      <sheetData sheetId="5481">
        <row r="9">
          <cell r="A9" t="str">
            <v>A</v>
          </cell>
        </row>
      </sheetData>
      <sheetData sheetId="5482">
        <row r="9">
          <cell r="A9" t="str">
            <v>A</v>
          </cell>
        </row>
      </sheetData>
      <sheetData sheetId="5483">
        <row r="9">
          <cell r="A9" t="str">
            <v>A</v>
          </cell>
        </row>
      </sheetData>
      <sheetData sheetId="5484">
        <row r="9">
          <cell r="A9" t="str">
            <v>A</v>
          </cell>
        </row>
      </sheetData>
      <sheetData sheetId="5485">
        <row r="9">
          <cell r="A9" t="str">
            <v>A</v>
          </cell>
        </row>
      </sheetData>
      <sheetData sheetId="5486">
        <row r="9">
          <cell r="A9" t="str">
            <v>A</v>
          </cell>
        </row>
      </sheetData>
      <sheetData sheetId="5487">
        <row r="9">
          <cell r="A9" t="str">
            <v>A</v>
          </cell>
        </row>
      </sheetData>
      <sheetData sheetId="5488">
        <row r="9">
          <cell r="A9" t="str">
            <v>A</v>
          </cell>
        </row>
      </sheetData>
      <sheetData sheetId="5489">
        <row r="9">
          <cell r="A9" t="str">
            <v>A</v>
          </cell>
        </row>
      </sheetData>
      <sheetData sheetId="5490">
        <row r="9">
          <cell r="A9" t="str">
            <v>A</v>
          </cell>
        </row>
      </sheetData>
      <sheetData sheetId="5491">
        <row r="9">
          <cell r="A9" t="str">
            <v>A</v>
          </cell>
        </row>
      </sheetData>
      <sheetData sheetId="5492">
        <row r="9">
          <cell r="A9" t="str">
            <v>A</v>
          </cell>
        </row>
      </sheetData>
      <sheetData sheetId="5493">
        <row r="9">
          <cell r="A9" t="str">
            <v>A</v>
          </cell>
        </row>
      </sheetData>
      <sheetData sheetId="5494">
        <row r="9">
          <cell r="A9" t="str">
            <v>A</v>
          </cell>
        </row>
      </sheetData>
      <sheetData sheetId="5495">
        <row r="9">
          <cell r="A9" t="str">
            <v>A</v>
          </cell>
        </row>
      </sheetData>
      <sheetData sheetId="5496">
        <row r="9">
          <cell r="A9" t="str">
            <v>A</v>
          </cell>
        </row>
      </sheetData>
      <sheetData sheetId="5497">
        <row r="9">
          <cell r="A9" t="str">
            <v>A</v>
          </cell>
        </row>
      </sheetData>
      <sheetData sheetId="5498">
        <row r="9">
          <cell r="A9" t="str">
            <v>A</v>
          </cell>
        </row>
      </sheetData>
      <sheetData sheetId="5499">
        <row r="9">
          <cell r="A9" t="str">
            <v>A</v>
          </cell>
        </row>
      </sheetData>
      <sheetData sheetId="5500">
        <row r="9">
          <cell r="A9" t="str">
            <v>A</v>
          </cell>
        </row>
      </sheetData>
      <sheetData sheetId="5501">
        <row r="9">
          <cell r="A9" t="str">
            <v>A</v>
          </cell>
        </row>
      </sheetData>
      <sheetData sheetId="5502">
        <row r="9">
          <cell r="A9" t="str">
            <v>A</v>
          </cell>
        </row>
      </sheetData>
      <sheetData sheetId="5503">
        <row r="9">
          <cell r="A9" t="str">
            <v>A</v>
          </cell>
        </row>
      </sheetData>
      <sheetData sheetId="5504">
        <row r="9">
          <cell r="A9" t="str">
            <v>A</v>
          </cell>
        </row>
      </sheetData>
      <sheetData sheetId="5505">
        <row r="9">
          <cell r="A9" t="str">
            <v>A</v>
          </cell>
        </row>
      </sheetData>
      <sheetData sheetId="5506">
        <row r="9">
          <cell r="A9" t="str">
            <v>A</v>
          </cell>
        </row>
      </sheetData>
      <sheetData sheetId="5507">
        <row r="9">
          <cell r="A9" t="str">
            <v>A</v>
          </cell>
        </row>
      </sheetData>
      <sheetData sheetId="5508">
        <row r="9">
          <cell r="A9" t="str">
            <v>A</v>
          </cell>
        </row>
      </sheetData>
      <sheetData sheetId="5509">
        <row r="9">
          <cell r="A9" t="str">
            <v>A</v>
          </cell>
        </row>
      </sheetData>
      <sheetData sheetId="5510">
        <row r="9">
          <cell r="A9" t="str">
            <v>A</v>
          </cell>
        </row>
      </sheetData>
      <sheetData sheetId="5511">
        <row r="9">
          <cell r="A9" t="str">
            <v>A</v>
          </cell>
        </row>
      </sheetData>
      <sheetData sheetId="5512">
        <row r="9">
          <cell r="A9" t="str">
            <v>A</v>
          </cell>
        </row>
      </sheetData>
      <sheetData sheetId="5513">
        <row r="9">
          <cell r="A9" t="str">
            <v>A</v>
          </cell>
        </row>
      </sheetData>
      <sheetData sheetId="5514">
        <row r="9">
          <cell r="A9" t="str">
            <v>A</v>
          </cell>
        </row>
      </sheetData>
      <sheetData sheetId="5515">
        <row r="9">
          <cell r="A9" t="str">
            <v>A</v>
          </cell>
        </row>
      </sheetData>
      <sheetData sheetId="5516">
        <row r="9">
          <cell r="A9" t="str">
            <v>A</v>
          </cell>
        </row>
      </sheetData>
      <sheetData sheetId="5517">
        <row r="9">
          <cell r="A9" t="str">
            <v>A</v>
          </cell>
        </row>
      </sheetData>
      <sheetData sheetId="5518">
        <row r="9">
          <cell r="A9" t="str">
            <v>A</v>
          </cell>
        </row>
      </sheetData>
      <sheetData sheetId="5519">
        <row r="9">
          <cell r="A9" t="str">
            <v>A</v>
          </cell>
        </row>
      </sheetData>
      <sheetData sheetId="5520">
        <row r="9">
          <cell r="A9" t="str">
            <v>A</v>
          </cell>
        </row>
      </sheetData>
      <sheetData sheetId="5521">
        <row r="9">
          <cell r="A9" t="str">
            <v>A</v>
          </cell>
        </row>
      </sheetData>
      <sheetData sheetId="5522">
        <row r="9">
          <cell r="A9" t="str">
            <v>A</v>
          </cell>
        </row>
      </sheetData>
      <sheetData sheetId="5523" refreshError="1"/>
      <sheetData sheetId="5524">
        <row r="9">
          <cell r="A9" t="str">
            <v>A</v>
          </cell>
        </row>
      </sheetData>
      <sheetData sheetId="5525">
        <row r="9">
          <cell r="A9" t="str">
            <v>A</v>
          </cell>
        </row>
      </sheetData>
      <sheetData sheetId="5526">
        <row r="9">
          <cell r="A9" t="str">
            <v>A</v>
          </cell>
        </row>
      </sheetData>
      <sheetData sheetId="5527">
        <row r="9">
          <cell r="A9" t="str">
            <v>A</v>
          </cell>
        </row>
      </sheetData>
      <sheetData sheetId="5528">
        <row r="9">
          <cell r="A9" t="str">
            <v>A</v>
          </cell>
        </row>
      </sheetData>
      <sheetData sheetId="5529">
        <row r="9">
          <cell r="A9" t="str">
            <v>A</v>
          </cell>
        </row>
      </sheetData>
      <sheetData sheetId="5530">
        <row r="9">
          <cell r="A9" t="str">
            <v>A</v>
          </cell>
        </row>
      </sheetData>
      <sheetData sheetId="5531">
        <row r="9">
          <cell r="A9" t="str">
            <v>A</v>
          </cell>
        </row>
      </sheetData>
      <sheetData sheetId="5532">
        <row r="9">
          <cell r="A9" t="str">
            <v>A</v>
          </cell>
        </row>
      </sheetData>
      <sheetData sheetId="5533">
        <row r="9">
          <cell r="A9" t="str">
            <v>A</v>
          </cell>
        </row>
      </sheetData>
      <sheetData sheetId="5534">
        <row r="9">
          <cell r="A9" t="str">
            <v>A</v>
          </cell>
        </row>
      </sheetData>
      <sheetData sheetId="5535">
        <row r="9">
          <cell r="A9" t="str">
            <v>A</v>
          </cell>
        </row>
      </sheetData>
      <sheetData sheetId="5536" refreshError="1"/>
      <sheetData sheetId="5537" refreshError="1"/>
      <sheetData sheetId="5538">
        <row r="9">
          <cell r="A9" t="str">
            <v>A</v>
          </cell>
        </row>
      </sheetData>
      <sheetData sheetId="5539">
        <row r="9">
          <cell r="A9" t="str">
            <v>A</v>
          </cell>
        </row>
      </sheetData>
      <sheetData sheetId="5540">
        <row r="9">
          <cell r="A9" t="str">
            <v>A</v>
          </cell>
        </row>
      </sheetData>
      <sheetData sheetId="5541">
        <row r="9">
          <cell r="A9" t="str">
            <v>A</v>
          </cell>
        </row>
      </sheetData>
      <sheetData sheetId="5542">
        <row r="9">
          <cell r="A9" t="str">
            <v>A</v>
          </cell>
        </row>
      </sheetData>
      <sheetData sheetId="5543">
        <row r="9">
          <cell r="A9" t="str">
            <v>A</v>
          </cell>
        </row>
      </sheetData>
      <sheetData sheetId="5544">
        <row r="9">
          <cell r="A9" t="str">
            <v>A</v>
          </cell>
        </row>
      </sheetData>
      <sheetData sheetId="5545">
        <row r="9">
          <cell r="A9" t="str">
            <v>A</v>
          </cell>
        </row>
      </sheetData>
      <sheetData sheetId="5546">
        <row r="9">
          <cell r="A9" t="str">
            <v>A</v>
          </cell>
        </row>
      </sheetData>
      <sheetData sheetId="5547">
        <row r="9">
          <cell r="A9" t="str">
            <v>A</v>
          </cell>
        </row>
      </sheetData>
      <sheetData sheetId="5548">
        <row r="9">
          <cell r="A9" t="str">
            <v>A</v>
          </cell>
        </row>
      </sheetData>
      <sheetData sheetId="5549">
        <row r="9">
          <cell r="A9" t="str">
            <v>A</v>
          </cell>
        </row>
      </sheetData>
      <sheetData sheetId="5550" refreshError="1"/>
      <sheetData sheetId="5551" refreshError="1"/>
      <sheetData sheetId="5552" refreshError="1"/>
      <sheetData sheetId="5553" refreshError="1"/>
      <sheetData sheetId="5554" refreshError="1"/>
      <sheetData sheetId="5555" refreshError="1"/>
      <sheetData sheetId="5556">
        <row r="9">
          <cell r="A9" t="str">
            <v>A</v>
          </cell>
        </row>
      </sheetData>
      <sheetData sheetId="5557">
        <row r="9">
          <cell r="A9" t="str">
            <v>A</v>
          </cell>
        </row>
      </sheetData>
      <sheetData sheetId="5558">
        <row r="9">
          <cell r="A9" t="str">
            <v>A</v>
          </cell>
        </row>
      </sheetData>
      <sheetData sheetId="5559">
        <row r="9">
          <cell r="A9" t="str">
            <v>A</v>
          </cell>
        </row>
      </sheetData>
      <sheetData sheetId="5560">
        <row r="9">
          <cell r="A9" t="str">
            <v>A</v>
          </cell>
        </row>
      </sheetData>
      <sheetData sheetId="5561">
        <row r="9">
          <cell r="A9" t="str">
            <v>A</v>
          </cell>
        </row>
      </sheetData>
      <sheetData sheetId="5562">
        <row r="9">
          <cell r="A9" t="str">
            <v>A</v>
          </cell>
        </row>
      </sheetData>
      <sheetData sheetId="5563">
        <row r="9">
          <cell r="A9" t="str">
            <v>A</v>
          </cell>
        </row>
      </sheetData>
      <sheetData sheetId="5564">
        <row r="9">
          <cell r="A9" t="str">
            <v>A</v>
          </cell>
        </row>
      </sheetData>
      <sheetData sheetId="5565">
        <row r="9">
          <cell r="A9" t="str">
            <v>A</v>
          </cell>
        </row>
      </sheetData>
      <sheetData sheetId="5566">
        <row r="9">
          <cell r="A9" t="str">
            <v>A</v>
          </cell>
        </row>
      </sheetData>
      <sheetData sheetId="5567">
        <row r="9">
          <cell r="A9" t="str">
            <v>A</v>
          </cell>
        </row>
      </sheetData>
      <sheetData sheetId="5568">
        <row r="9">
          <cell r="A9" t="str">
            <v>A</v>
          </cell>
        </row>
      </sheetData>
      <sheetData sheetId="5569">
        <row r="9">
          <cell r="A9" t="str">
            <v>A</v>
          </cell>
        </row>
      </sheetData>
      <sheetData sheetId="5570">
        <row r="9">
          <cell r="A9" t="str">
            <v>A</v>
          </cell>
        </row>
      </sheetData>
      <sheetData sheetId="5571">
        <row r="9">
          <cell r="A9" t="str">
            <v>A</v>
          </cell>
        </row>
      </sheetData>
      <sheetData sheetId="5572">
        <row r="9">
          <cell r="A9" t="str">
            <v>A</v>
          </cell>
        </row>
      </sheetData>
      <sheetData sheetId="5573">
        <row r="9">
          <cell r="A9" t="str">
            <v>A</v>
          </cell>
        </row>
      </sheetData>
      <sheetData sheetId="5574">
        <row r="9">
          <cell r="A9" t="str">
            <v>A</v>
          </cell>
        </row>
      </sheetData>
      <sheetData sheetId="5575">
        <row r="9">
          <cell r="A9" t="str">
            <v>A</v>
          </cell>
        </row>
      </sheetData>
      <sheetData sheetId="5576">
        <row r="9">
          <cell r="A9" t="str">
            <v>A</v>
          </cell>
        </row>
      </sheetData>
      <sheetData sheetId="5577">
        <row r="9">
          <cell r="A9" t="str">
            <v>A</v>
          </cell>
        </row>
      </sheetData>
      <sheetData sheetId="5578">
        <row r="9">
          <cell r="A9" t="str">
            <v>A</v>
          </cell>
        </row>
      </sheetData>
      <sheetData sheetId="5579">
        <row r="9">
          <cell r="A9" t="str">
            <v>A</v>
          </cell>
        </row>
      </sheetData>
      <sheetData sheetId="5580">
        <row r="9">
          <cell r="A9" t="str">
            <v>A</v>
          </cell>
        </row>
      </sheetData>
      <sheetData sheetId="5581">
        <row r="9">
          <cell r="A9" t="str">
            <v>A</v>
          </cell>
        </row>
      </sheetData>
      <sheetData sheetId="5582">
        <row r="9">
          <cell r="A9" t="str">
            <v>A</v>
          </cell>
        </row>
      </sheetData>
      <sheetData sheetId="5583">
        <row r="9">
          <cell r="A9" t="str">
            <v>A</v>
          </cell>
        </row>
      </sheetData>
      <sheetData sheetId="5584">
        <row r="9">
          <cell r="A9" t="str">
            <v>A</v>
          </cell>
        </row>
      </sheetData>
      <sheetData sheetId="5585">
        <row r="9">
          <cell r="A9" t="str">
            <v>A</v>
          </cell>
        </row>
      </sheetData>
      <sheetData sheetId="5586">
        <row r="9">
          <cell r="A9" t="str">
            <v>A</v>
          </cell>
        </row>
      </sheetData>
      <sheetData sheetId="5587">
        <row r="9">
          <cell r="A9" t="str">
            <v>A</v>
          </cell>
        </row>
      </sheetData>
      <sheetData sheetId="5588">
        <row r="9">
          <cell r="A9" t="str">
            <v>A</v>
          </cell>
        </row>
      </sheetData>
      <sheetData sheetId="5589">
        <row r="9">
          <cell r="A9" t="str">
            <v>A</v>
          </cell>
        </row>
      </sheetData>
      <sheetData sheetId="5590">
        <row r="9">
          <cell r="A9" t="str">
            <v>A</v>
          </cell>
        </row>
      </sheetData>
      <sheetData sheetId="5591">
        <row r="9">
          <cell r="A9" t="str">
            <v>A</v>
          </cell>
        </row>
      </sheetData>
      <sheetData sheetId="5592">
        <row r="9">
          <cell r="A9" t="str">
            <v>A</v>
          </cell>
        </row>
      </sheetData>
      <sheetData sheetId="5593">
        <row r="9">
          <cell r="A9" t="str">
            <v>A</v>
          </cell>
        </row>
      </sheetData>
      <sheetData sheetId="5594">
        <row r="9">
          <cell r="A9" t="str">
            <v>A</v>
          </cell>
        </row>
      </sheetData>
      <sheetData sheetId="5595">
        <row r="9">
          <cell r="A9" t="str">
            <v>A</v>
          </cell>
        </row>
      </sheetData>
      <sheetData sheetId="5596">
        <row r="9">
          <cell r="A9" t="str">
            <v>A</v>
          </cell>
        </row>
      </sheetData>
      <sheetData sheetId="5597">
        <row r="9">
          <cell r="A9" t="str">
            <v>A</v>
          </cell>
        </row>
      </sheetData>
      <sheetData sheetId="5598">
        <row r="9">
          <cell r="A9" t="str">
            <v>A</v>
          </cell>
        </row>
      </sheetData>
      <sheetData sheetId="5599">
        <row r="9">
          <cell r="A9" t="str">
            <v>A</v>
          </cell>
        </row>
      </sheetData>
      <sheetData sheetId="5600">
        <row r="9">
          <cell r="A9" t="str">
            <v>A</v>
          </cell>
        </row>
      </sheetData>
      <sheetData sheetId="5601">
        <row r="9">
          <cell r="A9" t="str">
            <v>A</v>
          </cell>
        </row>
      </sheetData>
      <sheetData sheetId="5602">
        <row r="9">
          <cell r="A9" t="str">
            <v>A</v>
          </cell>
        </row>
      </sheetData>
      <sheetData sheetId="5603">
        <row r="9">
          <cell r="A9" t="str">
            <v>A</v>
          </cell>
        </row>
      </sheetData>
      <sheetData sheetId="5604">
        <row r="9">
          <cell r="A9" t="str">
            <v>A</v>
          </cell>
        </row>
      </sheetData>
      <sheetData sheetId="5605">
        <row r="9">
          <cell r="A9" t="str">
            <v>A</v>
          </cell>
        </row>
      </sheetData>
      <sheetData sheetId="5606">
        <row r="9">
          <cell r="A9" t="str">
            <v>A</v>
          </cell>
        </row>
      </sheetData>
      <sheetData sheetId="5607">
        <row r="9">
          <cell r="A9" t="str">
            <v>A</v>
          </cell>
        </row>
      </sheetData>
      <sheetData sheetId="5608">
        <row r="9">
          <cell r="A9" t="str">
            <v>A</v>
          </cell>
        </row>
      </sheetData>
      <sheetData sheetId="5609">
        <row r="9">
          <cell r="A9" t="str">
            <v>A</v>
          </cell>
        </row>
      </sheetData>
      <sheetData sheetId="5610">
        <row r="9">
          <cell r="A9" t="str">
            <v>A</v>
          </cell>
        </row>
      </sheetData>
      <sheetData sheetId="5611">
        <row r="9">
          <cell r="A9" t="str">
            <v>A</v>
          </cell>
        </row>
      </sheetData>
      <sheetData sheetId="5612">
        <row r="9">
          <cell r="A9" t="str">
            <v>A</v>
          </cell>
        </row>
      </sheetData>
      <sheetData sheetId="5613">
        <row r="9">
          <cell r="A9" t="str">
            <v>A</v>
          </cell>
        </row>
      </sheetData>
      <sheetData sheetId="5614">
        <row r="9">
          <cell r="A9" t="str">
            <v>A</v>
          </cell>
        </row>
      </sheetData>
      <sheetData sheetId="5615">
        <row r="9">
          <cell r="A9" t="str">
            <v>A</v>
          </cell>
        </row>
      </sheetData>
      <sheetData sheetId="5616">
        <row r="9">
          <cell r="A9" t="str">
            <v>A</v>
          </cell>
        </row>
      </sheetData>
      <sheetData sheetId="5617">
        <row r="9">
          <cell r="A9" t="str">
            <v>A</v>
          </cell>
        </row>
      </sheetData>
      <sheetData sheetId="5618">
        <row r="9">
          <cell r="A9" t="str">
            <v>A</v>
          </cell>
        </row>
      </sheetData>
      <sheetData sheetId="5619">
        <row r="9">
          <cell r="A9" t="str">
            <v>A</v>
          </cell>
        </row>
      </sheetData>
      <sheetData sheetId="5620">
        <row r="9">
          <cell r="A9" t="str">
            <v>A</v>
          </cell>
        </row>
      </sheetData>
      <sheetData sheetId="5621">
        <row r="9">
          <cell r="A9" t="str">
            <v>A</v>
          </cell>
        </row>
      </sheetData>
      <sheetData sheetId="5622">
        <row r="9">
          <cell r="A9" t="str">
            <v>A</v>
          </cell>
        </row>
      </sheetData>
      <sheetData sheetId="5623">
        <row r="9">
          <cell r="A9" t="str">
            <v>A</v>
          </cell>
        </row>
      </sheetData>
      <sheetData sheetId="5624">
        <row r="9">
          <cell r="A9" t="str">
            <v>A</v>
          </cell>
        </row>
      </sheetData>
      <sheetData sheetId="5625">
        <row r="9">
          <cell r="A9" t="str">
            <v>A</v>
          </cell>
        </row>
      </sheetData>
      <sheetData sheetId="5626">
        <row r="9">
          <cell r="A9" t="str">
            <v>A</v>
          </cell>
        </row>
      </sheetData>
      <sheetData sheetId="5627">
        <row r="9">
          <cell r="A9" t="str">
            <v>A</v>
          </cell>
        </row>
      </sheetData>
      <sheetData sheetId="5628">
        <row r="9">
          <cell r="A9" t="str">
            <v>A</v>
          </cell>
        </row>
      </sheetData>
      <sheetData sheetId="5629">
        <row r="9">
          <cell r="A9" t="str">
            <v>A</v>
          </cell>
        </row>
      </sheetData>
      <sheetData sheetId="5630">
        <row r="9">
          <cell r="A9" t="str">
            <v>A</v>
          </cell>
        </row>
      </sheetData>
      <sheetData sheetId="5631">
        <row r="9">
          <cell r="A9" t="str">
            <v>A</v>
          </cell>
        </row>
      </sheetData>
      <sheetData sheetId="5632">
        <row r="9">
          <cell r="A9" t="str">
            <v>A</v>
          </cell>
        </row>
      </sheetData>
      <sheetData sheetId="5633">
        <row r="9">
          <cell r="A9" t="str">
            <v>A</v>
          </cell>
        </row>
      </sheetData>
      <sheetData sheetId="5634">
        <row r="9">
          <cell r="A9" t="str">
            <v>A</v>
          </cell>
        </row>
      </sheetData>
      <sheetData sheetId="5635">
        <row r="9">
          <cell r="A9" t="str">
            <v>A</v>
          </cell>
        </row>
      </sheetData>
      <sheetData sheetId="5636">
        <row r="9">
          <cell r="A9" t="str">
            <v>A</v>
          </cell>
        </row>
      </sheetData>
      <sheetData sheetId="5637">
        <row r="9">
          <cell r="A9" t="str">
            <v>A</v>
          </cell>
        </row>
      </sheetData>
      <sheetData sheetId="5638">
        <row r="9">
          <cell r="A9" t="str">
            <v>A</v>
          </cell>
        </row>
      </sheetData>
      <sheetData sheetId="5639">
        <row r="9">
          <cell r="A9" t="str">
            <v>A</v>
          </cell>
        </row>
      </sheetData>
      <sheetData sheetId="5640">
        <row r="9">
          <cell r="A9" t="str">
            <v>A</v>
          </cell>
        </row>
      </sheetData>
      <sheetData sheetId="5641">
        <row r="9">
          <cell r="A9" t="str">
            <v>A</v>
          </cell>
        </row>
      </sheetData>
      <sheetData sheetId="5642">
        <row r="9">
          <cell r="A9" t="str">
            <v>A</v>
          </cell>
        </row>
      </sheetData>
      <sheetData sheetId="5643">
        <row r="9">
          <cell r="A9" t="str">
            <v>A</v>
          </cell>
        </row>
      </sheetData>
      <sheetData sheetId="5644">
        <row r="9">
          <cell r="A9" t="str">
            <v>A</v>
          </cell>
        </row>
      </sheetData>
      <sheetData sheetId="5645">
        <row r="9">
          <cell r="A9" t="str">
            <v>A</v>
          </cell>
        </row>
      </sheetData>
      <sheetData sheetId="5646">
        <row r="9">
          <cell r="A9" t="str">
            <v>A</v>
          </cell>
        </row>
      </sheetData>
      <sheetData sheetId="5647">
        <row r="9">
          <cell r="A9" t="str">
            <v>A</v>
          </cell>
        </row>
      </sheetData>
      <sheetData sheetId="5648">
        <row r="9">
          <cell r="A9" t="str">
            <v>A</v>
          </cell>
        </row>
      </sheetData>
      <sheetData sheetId="5649">
        <row r="9">
          <cell r="A9" t="str">
            <v>A</v>
          </cell>
        </row>
      </sheetData>
      <sheetData sheetId="5650">
        <row r="9">
          <cell r="A9" t="str">
            <v>A</v>
          </cell>
        </row>
      </sheetData>
      <sheetData sheetId="5651">
        <row r="9">
          <cell r="A9" t="str">
            <v>A</v>
          </cell>
        </row>
      </sheetData>
      <sheetData sheetId="5652">
        <row r="9">
          <cell r="A9" t="str">
            <v>A</v>
          </cell>
        </row>
      </sheetData>
      <sheetData sheetId="5653">
        <row r="9">
          <cell r="A9" t="str">
            <v>A</v>
          </cell>
        </row>
      </sheetData>
      <sheetData sheetId="5654">
        <row r="9">
          <cell r="A9" t="str">
            <v>A</v>
          </cell>
        </row>
      </sheetData>
      <sheetData sheetId="5655">
        <row r="9">
          <cell r="A9" t="str">
            <v>A</v>
          </cell>
        </row>
      </sheetData>
      <sheetData sheetId="5656">
        <row r="9">
          <cell r="A9" t="str">
            <v>A</v>
          </cell>
        </row>
      </sheetData>
      <sheetData sheetId="5657">
        <row r="9">
          <cell r="A9" t="str">
            <v>A</v>
          </cell>
        </row>
      </sheetData>
      <sheetData sheetId="5658">
        <row r="9">
          <cell r="A9" t="str">
            <v>A</v>
          </cell>
        </row>
      </sheetData>
      <sheetData sheetId="5659">
        <row r="9">
          <cell r="A9" t="str">
            <v>A</v>
          </cell>
        </row>
      </sheetData>
      <sheetData sheetId="5660">
        <row r="9">
          <cell r="A9" t="str">
            <v>A</v>
          </cell>
        </row>
      </sheetData>
      <sheetData sheetId="5661">
        <row r="9">
          <cell r="A9" t="str">
            <v>A</v>
          </cell>
        </row>
      </sheetData>
      <sheetData sheetId="5662">
        <row r="9">
          <cell r="A9" t="str">
            <v>A</v>
          </cell>
        </row>
      </sheetData>
      <sheetData sheetId="5663">
        <row r="9">
          <cell r="A9" t="str">
            <v>A</v>
          </cell>
        </row>
      </sheetData>
      <sheetData sheetId="5664">
        <row r="9">
          <cell r="A9" t="str">
            <v>A</v>
          </cell>
        </row>
      </sheetData>
      <sheetData sheetId="5665">
        <row r="9">
          <cell r="A9" t="str">
            <v>A</v>
          </cell>
        </row>
      </sheetData>
      <sheetData sheetId="5666">
        <row r="9">
          <cell r="A9" t="str">
            <v>A</v>
          </cell>
        </row>
      </sheetData>
      <sheetData sheetId="5667">
        <row r="9">
          <cell r="A9" t="str">
            <v>A</v>
          </cell>
        </row>
      </sheetData>
      <sheetData sheetId="5668">
        <row r="9">
          <cell r="A9" t="str">
            <v>A</v>
          </cell>
        </row>
      </sheetData>
      <sheetData sheetId="5669">
        <row r="9">
          <cell r="A9" t="str">
            <v>A</v>
          </cell>
        </row>
      </sheetData>
      <sheetData sheetId="5670">
        <row r="9">
          <cell r="A9" t="str">
            <v>A</v>
          </cell>
        </row>
      </sheetData>
      <sheetData sheetId="5671">
        <row r="9">
          <cell r="A9" t="str">
            <v>A</v>
          </cell>
        </row>
      </sheetData>
      <sheetData sheetId="5672">
        <row r="9">
          <cell r="A9" t="str">
            <v>A</v>
          </cell>
        </row>
      </sheetData>
      <sheetData sheetId="5673">
        <row r="9">
          <cell r="A9" t="str">
            <v>A</v>
          </cell>
        </row>
      </sheetData>
      <sheetData sheetId="5674">
        <row r="9">
          <cell r="A9" t="str">
            <v>A</v>
          </cell>
        </row>
      </sheetData>
      <sheetData sheetId="5675">
        <row r="9">
          <cell r="A9" t="str">
            <v>A</v>
          </cell>
        </row>
      </sheetData>
      <sheetData sheetId="5676">
        <row r="9">
          <cell r="A9" t="str">
            <v>A</v>
          </cell>
        </row>
      </sheetData>
      <sheetData sheetId="5677">
        <row r="9">
          <cell r="A9" t="str">
            <v>A</v>
          </cell>
        </row>
      </sheetData>
      <sheetData sheetId="5678">
        <row r="9">
          <cell r="A9" t="str">
            <v>A</v>
          </cell>
        </row>
      </sheetData>
      <sheetData sheetId="5679">
        <row r="9">
          <cell r="A9" t="str">
            <v>A</v>
          </cell>
        </row>
      </sheetData>
      <sheetData sheetId="5680">
        <row r="9">
          <cell r="A9" t="str">
            <v>A</v>
          </cell>
        </row>
      </sheetData>
      <sheetData sheetId="5681">
        <row r="9">
          <cell r="A9" t="str">
            <v>A</v>
          </cell>
        </row>
      </sheetData>
      <sheetData sheetId="5682">
        <row r="9">
          <cell r="A9" t="str">
            <v>A</v>
          </cell>
        </row>
      </sheetData>
      <sheetData sheetId="5683">
        <row r="9">
          <cell r="A9" t="str">
            <v>A</v>
          </cell>
        </row>
      </sheetData>
      <sheetData sheetId="5684">
        <row r="9">
          <cell r="A9" t="str">
            <v>A</v>
          </cell>
        </row>
      </sheetData>
      <sheetData sheetId="5685">
        <row r="9">
          <cell r="A9" t="str">
            <v>A</v>
          </cell>
        </row>
      </sheetData>
      <sheetData sheetId="5686">
        <row r="9">
          <cell r="A9" t="str">
            <v>A</v>
          </cell>
        </row>
      </sheetData>
      <sheetData sheetId="5687">
        <row r="9">
          <cell r="A9" t="str">
            <v>A</v>
          </cell>
        </row>
      </sheetData>
      <sheetData sheetId="5688">
        <row r="9">
          <cell r="A9" t="str">
            <v>A</v>
          </cell>
        </row>
      </sheetData>
      <sheetData sheetId="5689">
        <row r="9">
          <cell r="A9" t="str">
            <v>A</v>
          </cell>
        </row>
      </sheetData>
      <sheetData sheetId="5690">
        <row r="9">
          <cell r="A9" t="str">
            <v>A</v>
          </cell>
        </row>
      </sheetData>
      <sheetData sheetId="5691">
        <row r="9">
          <cell r="A9" t="str">
            <v>A</v>
          </cell>
        </row>
      </sheetData>
      <sheetData sheetId="5692">
        <row r="9">
          <cell r="A9" t="str">
            <v>A</v>
          </cell>
        </row>
      </sheetData>
      <sheetData sheetId="5693">
        <row r="9">
          <cell r="A9" t="str">
            <v>A</v>
          </cell>
        </row>
      </sheetData>
      <sheetData sheetId="5694">
        <row r="9">
          <cell r="A9" t="str">
            <v>A</v>
          </cell>
        </row>
      </sheetData>
      <sheetData sheetId="5695">
        <row r="9">
          <cell r="A9" t="str">
            <v>A</v>
          </cell>
        </row>
      </sheetData>
      <sheetData sheetId="5696">
        <row r="9">
          <cell r="A9" t="str">
            <v>A</v>
          </cell>
        </row>
      </sheetData>
      <sheetData sheetId="5697">
        <row r="9">
          <cell r="A9" t="str">
            <v>A</v>
          </cell>
        </row>
      </sheetData>
      <sheetData sheetId="5698">
        <row r="9">
          <cell r="A9" t="str">
            <v>A</v>
          </cell>
        </row>
      </sheetData>
      <sheetData sheetId="5699">
        <row r="9">
          <cell r="A9" t="str">
            <v>A</v>
          </cell>
        </row>
      </sheetData>
      <sheetData sheetId="5700">
        <row r="9">
          <cell r="A9" t="str">
            <v>A</v>
          </cell>
        </row>
      </sheetData>
      <sheetData sheetId="5701">
        <row r="9">
          <cell r="A9" t="str">
            <v>A</v>
          </cell>
        </row>
      </sheetData>
      <sheetData sheetId="5702">
        <row r="9">
          <cell r="A9" t="str">
            <v>A</v>
          </cell>
        </row>
      </sheetData>
      <sheetData sheetId="5703">
        <row r="9">
          <cell r="A9" t="str">
            <v>A</v>
          </cell>
        </row>
      </sheetData>
      <sheetData sheetId="5704">
        <row r="9">
          <cell r="A9" t="str">
            <v>A</v>
          </cell>
        </row>
      </sheetData>
      <sheetData sheetId="5705">
        <row r="9">
          <cell r="A9" t="str">
            <v>A</v>
          </cell>
        </row>
      </sheetData>
      <sheetData sheetId="5706">
        <row r="9">
          <cell r="A9" t="str">
            <v>A</v>
          </cell>
        </row>
      </sheetData>
      <sheetData sheetId="5707">
        <row r="9">
          <cell r="A9" t="str">
            <v>A</v>
          </cell>
        </row>
      </sheetData>
      <sheetData sheetId="5708">
        <row r="9">
          <cell r="A9" t="str">
            <v>A</v>
          </cell>
        </row>
      </sheetData>
      <sheetData sheetId="5709">
        <row r="9">
          <cell r="A9" t="str">
            <v>A</v>
          </cell>
        </row>
      </sheetData>
      <sheetData sheetId="5710">
        <row r="9">
          <cell r="A9" t="str">
            <v>A</v>
          </cell>
        </row>
      </sheetData>
      <sheetData sheetId="5711">
        <row r="9">
          <cell r="A9" t="str">
            <v>A</v>
          </cell>
        </row>
      </sheetData>
      <sheetData sheetId="5712">
        <row r="9">
          <cell r="A9" t="str">
            <v>A</v>
          </cell>
        </row>
      </sheetData>
      <sheetData sheetId="5713">
        <row r="9">
          <cell r="A9" t="str">
            <v>A</v>
          </cell>
        </row>
      </sheetData>
      <sheetData sheetId="5714">
        <row r="9">
          <cell r="A9" t="str">
            <v>A</v>
          </cell>
        </row>
      </sheetData>
      <sheetData sheetId="5715">
        <row r="9">
          <cell r="A9" t="str">
            <v>A</v>
          </cell>
        </row>
      </sheetData>
      <sheetData sheetId="5716">
        <row r="9">
          <cell r="A9" t="str">
            <v>A</v>
          </cell>
        </row>
      </sheetData>
      <sheetData sheetId="5717">
        <row r="9">
          <cell r="A9" t="str">
            <v>A</v>
          </cell>
        </row>
      </sheetData>
      <sheetData sheetId="5718">
        <row r="9">
          <cell r="A9" t="str">
            <v>A</v>
          </cell>
        </row>
      </sheetData>
      <sheetData sheetId="5719">
        <row r="9">
          <cell r="A9" t="str">
            <v>A</v>
          </cell>
        </row>
      </sheetData>
      <sheetData sheetId="5720">
        <row r="9">
          <cell r="A9" t="str">
            <v>A</v>
          </cell>
        </row>
      </sheetData>
      <sheetData sheetId="5721">
        <row r="9">
          <cell r="A9" t="str">
            <v>A</v>
          </cell>
        </row>
      </sheetData>
      <sheetData sheetId="5722">
        <row r="9">
          <cell r="A9" t="str">
            <v>A</v>
          </cell>
        </row>
      </sheetData>
      <sheetData sheetId="5723">
        <row r="9">
          <cell r="A9" t="str">
            <v>A</v>
          </cell>
        </row>
      </sheetData>
      <sheetData sheetId="5724">
        <row r="9">
          <cell r="A9" t="str">
            <v>A</v>
          </cell>
        </row>
      </sheetData>
      <sheetData sheetId="5725">
        <row r="9">
          <cell r="A9" t="str">
            <v>A</v>
          </cell>
        </row>
      </sheetData>
      <sheetData sheetId="5726">
        <row r="9">
          <cell r="A9" t="str">
            <v>A</v>
          </cell>
        </row>
      </sheetData>
      <sheetData sheetId="5727">
        <row r="9">
          <cell r="A9" t="str">
            <v>A</v>
          </cell>
        </row>
      </sheetData>
      <sheetData sheetId="5728">
        <row r="9">
          <cell r="A9" t="str">
            <v>A</v>
          </cell>
        </row>
      </sheetData>
      <sheetData sheetId="5729">
        <row r="9">
          <cell r="A9" t="str">
            <v>A</v>
          </cell>
        </row>
      </sheetData>
      <sheetData sheetId="5730">
        <row r="9">
          <cell r="A9" t="str">
            <v>A</v>
          </cell>
        </row>
      </sheetData>
      <sheetData sheetId="5731">
        <row r="9">
          <cell r="A9" t="str">
            <v>A</v>
          </cell>
        </row>
      </sheetData>
      <sheetData sheetId="5732">
        <row r="9">
          <cell r="A9" t="str">
            <v>A</v>
          </cell>
        </row>
      </sheetData>
      <sheetData sheetId="5733">
        <row r="9">
          <cell r="A9" t="str">
            <v>A</v>
          </cell>
        </row>
      </sheetData>
      <sheetData sheetId="5734">
        <row r="9">
          <cell r="A9" t="str">
            <v>A</v>
          </cell>
        </row>
      </sheetData>
      <sheetData sheetId="5735">
        <row r="9">
          <cell r="A9" t="str">
            <v>A</v>
          </cell>
        </row>
      </sheetData>
      <sheetData sheetId="5736">
        <row r="9">
          <cell r="A9" t="str">
            <v>A</v>
          </cell>
        </row>
      </sheetData>
      <sheetData sheetId="5737">
        <row r="9">
          <cell r="A9" t="str">
            <v>A</v>
          </cell>
        </row>
      </sheetData>
      <sheetData sheetId="5738">
        <row r="9">
          <cell r="A9" t="str">
            <v>A</v>
          </cell>
        </row>
      </sheetData>
      <sheetData sheetId="5739">
        <row r="9">
          <cell r="A9" t="str">
            <v>A</v>
          </cell>
        </row>
      </sheetData>
      <sheetData sheetId="5740">
        <row r="9">
          <cell r="A9" t="str">
            <v>A</v>
          </cell>
        </row>
      </sheetData>
      <sheetData sheetId="5741">
        <row r="9">
          <cell r="A9" t="str">
            <v>A</v>
          </cell>
        </row>
      </sheetData>
      <sheetData sheetId="5742">
        <row r="9">
          <cell r="A9" t="str">
            <v>A</v>
          </cell>
        </row>
      </sheetData>
      <sheetData sheetId="5743">
        <row r="9">
          <cell r="A9" t="str">
            <v>A</v>
          </cell>
        </row>
      </sheetData>
      <sheetData sheetId="5744">
        <row r="9">
          <cell r="A9" t="str">
            <v>A</v>
          </cell>
        </row>
      </sheetData>
      <sheetData sheetId="5745">
        <row r="9">
          <cell r="A9" t="str">
            <v>A</v>
          </cell>
        </row>
      </sheetData>
      <sheetData sheetId="5746">
        <row r="9">
          <cell r="A9" t="str">
            <v>A</v>
          </cell>
        </row>
      </sheetData>
      <sheetData sheetId="5747">
        <row r="9">
          <cell r="A9" t="str">
            <v>A</v>
          </cell>
        </row>
      </sheetData>
      <sheetData sheetId="5748">
        <row r="9">
          <cell r="A9" t="str">
            <v>A</v>
          </cell>
        </row>
      </sheetData>
      <sheetData sheetId="5749">
        <row r="9">
          <cell r="A9" t="str">
            <v>A</v>
          </cell>
        </row>
      </sheetData>
      <sheetData sheetId="5750">
        <row r="9">
          <cell r="A9" t="str">
            <v>A</v>
          </cell>
        </row>
      </sheetData>
      <sheetData sheetId="5751">
        <row r="9">
          <cell r="A9" t="str">
            <v>A</v>
          </cell>
        </row>
      </sheetData>
      <sheetData sheetId="5752">
        <row r="9">
          <cell r="A9" t="str">
            <v>A</v>
          </cell>
        </row>
      </sheetData>
      <sheetData sheetId="5753">
        <row r="9">
          <cell r="A9" t="str">
            <v>A</v>
          </cell>
        </row>
      </sheetData>
      <sheetData sheetId="5754">
        <row r="9">
          <cell r="A9" t="str">
            <v>A</v>
          </cell>
        </row>
      </sheetData>
      <sheetData sheetId="5755">
        <row r="9">
          <cell r="A9" t="str">
            <v>A</v>
          </cell>
        </row>
      </sheetData>
      <sheetData sheetId="5756">
        <row r="9">
          <cell r="A9" t="str">
            <v>A</v>
          </cell>
        </row>
      </sheetData>
      <sheetData sheetId="5757">
        <row r="9">
          <cell r="A9" t="str">
            <v>A</v>
          </cell>
        </row>
      </sheetData>
      <sheetData sheetId="5758">
        <row r="9">
          <cell r="A9" t="str">
            <v>A</v>
          </cell>
        </row>
      </sheetData>
      <sheetData sheetId="5759">
        <row r="9">
          <cell r="A9" t="str">
            <v>A</v>
          </cell>
        </row>
      </sheetData>
      <sheetData sheetId="5760">
        <row r="9">
          <cell r="A9" t="str">
            <v>A</v>
          </cell>
        </row>
      </sheetData>
      <sheetData sheetId="5761">
        <row r="9">
          <cell r="A9" t="str">
            <v>A</v>
          </cell>
        </row>
      </sheetData>
      <sheetData sheetId="5762">
        <row r="9">
          <cell r="A9" t="str">
            <v>A</v>
          </cell>
        </row>
      </sheetData>
      <sheetData sheetId="5763">
        <row r="9">
          <cell r="A9" t="str">
            <v>A</v>
          </cell>
        </row>
      </sheetData>
      <sheetData sheetId="5764">
        <row r="9">
          <cell r="A9" t="str">
            <v>A</v>
          </cell>
        </row>
      </sheetData>
      <sheetData sheetId="5765">
        <row r="9">
          <cell r="A9" t="str">
            <v>A</v>
          </cell>
        </row>
      </sheetData>
      <sheetData sheetId="5766">
        <row r="9">
          <cell r="A9" t="str">
            <v>A</v>
          </cell>
        </row>
      </sheetData>
      <sheetData sheetId="5767">
        <row r="9">
          <cell r="A9" t="str">
            <v>A</v>
          </cell>
        </row>
      </sheetData>
      <sheetData sheetId="5768">
        <row r="9">
          <cell r="A9" t="str">
            <v>A</v>
          </cell>
        </row>
      </sheetData>
      <sheetData sheetId="5769">
        <row r="9">
          <cell r="A9" t="str">
            <v>A</v>
          </cell>
        </row>
      </sheetData>
      <sheetData sheetId="5770">
        <row r="9">
          <cell r="A9" t="str">
            <v>A</v>
          </cell>
        </row>
      </sheetData>
      <sheetData sheetId="5771">
        <row r="9">
          <cell r="A9" t="str">
            <v>A</v>
          </cell>
        </row>
      </sheetData>
      <sheetData sheetId="5772">
        <row r="9">
          <cell r="A9" t="str">
            <v>A</v>
          </cell>
        </row>
      </sheetData>
      <sheetData sheetId="5773">
        <row r="9">
          <cell r="A9" t="str">
            <v>A</v>
          </cell>
        </row>
      </sheetData>
      <sheetData sheetId="5774">
        <row r="9">
          <cell r="A9" t="str">
            <v>A</v>
          </cell>
        </row>
      </sheetData>
      <sheetData sheetId="5775">
        <row r="9">
          <cell r="A9" t="str">
            <v>A</v>
          </cell>
        </row>
      </sheetData>
      <sheetData sheetId="5776">
        <row r="9">
          <cell r="A9" t="str">
            <v>A</v>
          </cell>
        </row>
      </sheetData>
      <sheetData sheetId="5777">
        <row r="9">
          <cell r="A9" t="str">
            <v>A</v>
          </cell>
        </row>
      </sheetData>
      <sheetData sheetId="5778">
        <row r="9">
          <cell r="A9" t="str">
            <v>A</v>
          </cell>
        </row>
      </sheetData>
      <sheetData sheetId="5779">
        <row r="9">
          <cell r="A9" t="str">
            <v>A</v>
          </cell>
        </row>
      </sheetData>
      <sheetData sheetId="5780">
        <row r="9">
          <cell r="A9" t="str">
            <v>A</v>
          </cell>
        </row>
      </sheetData>
      <sheetData sheetId="5781">
        <row r="9">
          <cell r="A9" t="str">
            <v>A</v>
          </cell>
        </row>
      </sheetData>
      <sheetData sheetId="5782">
        <row r="9">
          <cell r="A9" t="str">
            <v>A</v>
          </cell>
        </row>
      </sheetData>
      <sheetData sheetId="5783">
        <row r="9">
          <cell r="A9" t="str">
            <v>A</v>
          </cell>
        </row>
      </sheetData>
      <sheetData sheetId="5784">
        <row r="9">
          <cell r="A9" t="str">
            <v>A</v>
          </cell>
        </row>
      </sheetData>
      <sheetData sheetId="5785">
        <row r="9">
          <cell r="A9" t="str">
            <v>A</v>
          </cell>
        </row>
      </sheetData>
      <sheetData sheetId="5786">
        <row r="9">
          <cell r="A9" t="str">
            <v>A</v>
          </cell>
        </row>
      </sheetData>
      <sheetData sheetId="5787">
        <row r="9">
          <cell r="A9" t="str">
            <v>A</v>
          </cell>
        </row>
      </sheetData>
      <sheetData sheetId="5788">
        <row r="9">
          <cell r="A9" t="str">
            <v>A</v>
          </cell>
        </row>
      </sheetData>
      <sheetData sheetId="5789">
        <row r="9">
          <cell r="A9" t="str">
            <v>A</v>
          </cell>
        </row>
      </sheetData>
      <sheetData sheetId="5790">
        <row r="9">
          <cell r="A9" t="str">
            <v>A</v>
          </cell>
        </row>
      </sheetData>
      <sheetData sheetId="5791">
        <row r="9">
          <cell r="A9" t="str">
            <v>A</v>
          </cell>
        </row>
      </sheetData>
      <sheetData sheetId="5792">
        <row r="9">
          <cell r="A9" t="str">
            <v>A</v>
          </cell>
        </row>
      </sheetData>
      <sheetData sheetId="5793">
        <row r="9">
          <cell r="A9" t="str">
            <v>A</v>
          </cell>
        </row>
      </sheetData>
      <sheetData sheetId="5794">
        <row r="9">
          <cell r="A9" t="str">
            <v>A</v>
          </cell>
        </row>
      </sheetData>
      <sheetData sheetId="5795">
        <row r="9">
          <cell r="A9" t="str">
            <v>A</v>
          </cell>
        </row>
      </sheetData>
      <sheetData sheetId="5796">
        <row r="9">
          <cell r="A9" t="str">
            <v>A</v>
          </cell>
        </row>
      </sheetData>
      <sheetData sheetId="5797">
        <row r="9">
          <cell r="A9" t="str">
            <v>A</v>
          </cell>
        </row>
      </sheetData>
      <sheetData sheetId="5798">
        <row r="9">
          <cell r="A9" t="str">
            <v>A</v>
          </cell>
        </row>
      </sheetData>
      <sheetData sheetId="5799">
        <row r="9">
          <cell r="A9" t="str">
            <v>A</v>
          </cell>
        </row>
      </sheetData>
      <sheetData sheetId="5800">
        <row r="9">
          <cell r="A9" t="str">
            <v>A</v>
          </cell>
        </row>
      </sheetData>
      <sheetData sheetId="5801">
        <row r="9">
          <cell r="A9" t="str">
            <v>A</v>
          </cell>
        </row>
      </sheetData>
      <sheetData sheetId="5802">
        <row r="9">
          <cell r="A9" t="str">
            <v>A</v>
          </cell>
        </row>
      </sheetData>
      <sheetData sheetId="5803">
        <row r="9">
          <cell r="A9" t="str">
            <v>A</v>
          </cell>
        </row>
      </sheetData>
      <sheetData sheetId="5804">
        <row r="9">
          <cell r="A9" t="str">
            <v>A</v>
          </cell>
        </row>
      </sheetData>
      <sheetData sheetId="5805">
        <row r="9">
          <cell r="A9" t="str">
            <v>A</v>
          </cell>
        </row>
      </sheetData>
      <sheetData sheetId="5806">
        <row r="9">
          <cell r="A9" t="str">
            <v>A</v>
          </cell>
        </row>
      </sheetData>
      <sheetData sheetId="5807">
        <row r="9">
          <cell r="A9" t="str">
            <v>A</v>
          </cell>
        </row>
      </sheetData>
      <sheetData sheetId="5808">
        <row r="9">
          <cell r="A9" t="str">
            <v>A</v>
          </cell>
        </row>
      </sheetData>
      <sheetData sheetId="5809">
        <row r="9">
          <cell r="A9" t="str">
            <v>A</v>
          </cell>
        </row>
      </sheetData>
      <sheetData sheetId="5810">
        <row r="9">
          <cell r="A9" t="str">
            <v>A</v>
          </cell>
        </row>
      </sheetData>
      <sheetData sheetId="5811">
        <row r="9">
          <cell r="A9" t="str">
            <v>A</v>
          </cell>
        </row>
      </sheetData>
      <sheetData sheetId="5812">
        <row r="9">
          <cell r="A9" t="str">
            <v>A</v>
          </cell>
        </row>
      </sheetData>
      <sheetData sheetId="5813">
        <row r="9">
          <cell r="A9" t="str">
            <v>A</v>
          </cell>
        </row>
      </sheetData>
      <sheetData sheetId="5814">
        <row r="9">
          <cell r="A9" t="str">
            <v>A</v>
          </cell>
        </row>
      </sheetData>
      <sheetData sheetId="5815">
        <row r="9">
          <cell r="A9" t="str">
            <v>A</v>
          </cell>
        </row>
      </sheetData>
      <sheetData sheetId="5816">
        <row r="9">
          <cell r="A9" t="str">
            <v>A</v>
          </cell>
        </row>
      </sheetData>
      <sheetData sheetId="5817">
        <row r="9">
          <cell r="A9" t="str">
            <v>A</v>
          </cell>
        </row>
      </sheetData>
      <sheetData sheetId="5818">
        <row r="9">
          <cell r="A9" t="str">
            <v>A</v>
          </cell>
        </row>
      </sheetData>
      <sheetData sheetId="5819">
        <row r="9">
          <cell r="A9" t="str">
            <v>A</v>
          </cell>
        </row>
      </sheetData>
      <sheetData sheetId="5820">
        <row r="9">
          <cell r="A9" t="str">
            <v>A</v>
          </cell>
        </row>
      </sheetData>
      <sheetData sheetId="5821">
        <row r="9">
          <cell r="A9" t="str">
            <v>A</v>
          </cell>
        </row>
      </sheetData>
      <sheetData sheetId="5822">
        <row r="9">
          <cell r="A9" t="str">
            <v>A</v>
          </cell>
        </row>
      </sheetData>
      <sheetData sheetId="5823">
        <row r="9">
          <cell r="A9" t="str">
            <v>A</v>
          </cell>
        </row>
      </sheetData>
      <sheetData sheetId="5824">
        <row r="9">
          <cell r="A9" t="str">
            <v>A</v>
          </cell>
        </row>
      </sheetData>
      <sheetData sheetId="5825">
        <row r="9">
          <cell r="A9" t="str">
            <v>A</v>
          </cell>
        </row>
      </sheetData>
      <sheetData sheetId="5826">
        <row r="9">
          <cell r="A9" t="str">
            <v>A</v>
          </cell>
        </row>
      </sheetData>
      <sheetData sheetId="5827">
        <row r="9">
          <cell r="A9" t="str">
            <v>A</v>
          </cell>
        </row>
      </sheetData>
      <sheetData sheetId="5828">
        <row r="9">
          <cell r="A9" t="str">
            <v>A</v>
          </cell>
        </row>
      </sheetData>
      <sheetData sheetId="5829">
        <row r="9">
          <cell r="A9" t="str">
            <v>A</v>
          </cell>
        </row>
      </sheetData>
      <sheetData sheetId="5830">
        <row r="9">
          <cell r="A9" t="str">
            <v>A</v>
          </cell>
        </row>
      </sheetData>
      <sheetData sheetId="5831">
        <row r="9">
          <cell r="A9" t="str">
            <v>A</v>
          </cell>
        </row>
      </sheetData>
      <sheetData sheetId="5832">
        <row r="9">
          <cell r="A9" t="str">
            <v>A</v>
          </cell>
        </row>
      </sheetData>
      <sheetData sheetId="5833">
        <row r="9">
          <cell r="A9" t="str">
            <v>A</v>
          </cell>
        </row>
      </sheetData>
      <sheetData sheetId="5834">
        <row r="9">
          <cell r="A9" t="str">
            <v>A</v>
          </cell>
        </row>
      </sheetData>
      <sheetData sheetId="5835">
        <row r="9">
          <cell r="A9" t="str">
            <v>A</v>
          </cell>
        </row>
      </sheetData>
      <sheetData sheetId="5836">
        <row r="9">
          <cell r="A9" t="str">
            <v>A</v>
          </cell>
        </row>
      </sheetData>
      <sheetData sheetId="5837">
        <row r="9">
          <cell r="A9" t="str">
            <v>A</v>
          </cell>
        </row>
      </sheetData>
      <sheetData sheetId="5838">
        <row r="9">
          <cell r="A9" t="str">
            <v>A</v>
          </cell>
        </row>
      </sheetData>
      <sheetData sheetId="5839">
        <row r="9">
          <cell r="A9" t="str">
            <v>A</v>
          </cell>
        </row>
      </sheetData>
      <sheetData sheetId="5840">
        <row r="9">
          <cell r="A9" t="str">
            <v>A</v>
          </cell>
        </row>
      </sheetData>
      <sheetData sheetId="5841">
        <row r="9">
          <cell r="A9" t="str">
            <v>A</v>
          </cell>
        </row>
      </sheetData>
      <sheetData sheetId="5842">
        <row r="9">
          <cell r="A9" t="str">
            <v>A</v>
          </cell>
        </row>
      </sheetData>
      <sheetData sheetId="5843">
        <row r="9">
          <cell r="A9" t="str">
            <v>A</v>
          </cell>
        </row>
      </sheetData>
      <sheetData sheetId="5844">
        <row r="9">
          <cell r="A9" t="str">
            <v>A</v>
          </cell>
        </row>
      </sheetData>
      <sheetData sheetId="5845">
        <row r="9">
          <cell r="A9" t="str">
            <v>A</v>
          </cell>
        </row>
      </sheetData>
      <sheetData sheetId="5846">
        <row r="9">
          <cell r="A9" t="str">
            <v>A</v>
          </cell>
        </row>
      </sheetData>
      <sheetData sheetId="5847">
        <row r="9">
          <cell r="A9" t="str">
            <v>A</v>
          </cell>
        </row>
      </sheetData>
      <sheetData sheetId="5848">
        <row r="9">
          <cell r="A9" t="str">
            <v>A</v>
          </cell>
        </row>
      </sheetData>
      <sheetData sheetId="5849">
        <row r="9">
          <cell r="A9" t="str">
            <v>A</v>
          </cell>
        </row>
      </sheetData>
      <sheetData sheetId="5850">
        <row r="9">
          <cell r="A9" t="str">
            <v>A</v>
          </cell>
        </row>
      </sheetData>
      <sheetData sheetId="5851">
        <row r="9">
          <cell r="A9" t="str">
            <v>A</v>
          </cell>
        </row>
      </sheetData>
      <sheetData sheetId="5852">
        <row r="9">
          <cell r="A9" t="str">
            <v>A</v>
          </cell>
        </row>
      </sheetData>
      <sheetData sheetId="5853">
        <row r="9">
          <cell r="A9" t="str">
            <v>A</v>
          </cell>
        </row>
      </sheetData>
      <sheetData sheetId="5854">
        <row r="9">
          <cell r="A9" t="str">
            <v>A</v>
          </cell>
        </row>
      </sheetData>
      <sheetData sheetId="5855">
        <row r="9">
          <cell r="A9" t="str">
            <v>A</v>
          </cell>
        </row>
      </sheetData>
      <sheetData sheetId="5856">
        <row r="9">
          <cell r="A9" t="str">
            <v>A</v>
          </cell>
        </row>
      </sheetData>
      <sheetData sheetId="5857">
        <row r="9">
          <cell r="A9" t="str">
            <v>A</v>
          </cell>
        </row>
      </sheetData>
      <sheetData sheetId="5858">
        <row r="9">
          <cell r="A9" t="str">
            <v>A</v>
          </cell>
        </row>
      </sheetData>
      <sheetData sheetId="5859">
        <row r="9">
          <cell r="A9" t="str">
            <v>A</v>
          </cell>
        </row>
      </sheetData>
      <sheetData sheetId="5860">
        <row r="9">
          <cell r="A9" t="str">
            <v>A</v>
          </cell>
        </row>
      </sheetData>
      <sheetData sheetId="5861">
        <row r="9">
          <cell r="A9" t="str">
            <v>A</v>
          </cell>
        </row>
      </sheetData>
      <sheetData sheetId="5862">
        <row r="9">
          <cell r="A9" t="str">
            <v>A</v>
          </cell>
        </row>
      </sheetData>
      <sheetData sheetId="5863">
        <row r="9">
          <cell r="A9" t="str">
            <v>A</v>
          </cell>
        </row>
      </sheetData>
      <sheetData sheetId="5864">
        <row r="9">
          <cell r="A9" t="str">
            <v>A</v>
          </cell>
        </row>
      </sheetData>
      <sheetData sheetId="5865">
        <row r="9">
          <cell r="A9" t="str">
            <v>A</v>
          </cell>
        </row>
      </sheetData>
      <sheetData sheetId="5866">
        <row r="9">
          <cell r="A9" t="str">
            <v>A</v>
          </cell>
        </row>
      </sheetData>
      <sheetData sheetId="5867">
        <row r="9">
          <cell r="A9" t="str">
            <v>A</v>
          </cell>
        </row>
      </sheetData>
      <sheetData sheetId="5868">
        <row r="9">
          <cell r="A9" t="str">
            <v>A</v>
          </cell>
        </row>
      </sheetData>
      <sheetData sheetId="5869">
        <row r="9">
          <cell r="A9" t="str">
            <v>A</v>
          </cell>
        </row>
      </sheetData>
      <sheetData sheetId="5870">
        <row r="9">
          <cell r="A9" t="str">
            <v>A</v>
          </cell>
        </row>
      </sheetData>
      <sheetData sheetId="5871">
        <row r="9">
          <cell r="A9" t="str">
            <v>A</v>
          </cell>
        </row>
      </sheetData>
      <sheetData sheetId="5872">
        <row r="9">
          <cell r="A9" t="str">
            <v>A</v>
          </cell>
        </row>
      </sheetData>
      <sheetData sheetId="5873">
        <row r="9">
          <cell r="A9" t="str">
            <v>A</v>
          </cell>
        </row>
      </sheetData>
      <sheetData sheetId="5874">
        <row r="9">
          <cell r="A9" t="str">
            <v>A</v>
          </cell>
        </row>
      </sheetData>
      <sheetData sheetId="5875">
        <row r="9">
          <cell r="A9" t="str">
            <v>A</v>
          </cell>
        </row>
      </sheetData>
      <sheetData sheetId="5876">
        <row r="9">
          <cell r="A9" t="str">
            <v>A</v>
          </cell>
        </row>
      </sheetData>
      <sheetData sheetId="5877">
        <row r="9">
          <cell r="A9" t="str">
            <v>A</v>
          </cell>
        </row>
      </sheetData>
      <sheetData sheetId="5878">
        <row r="9">
          <cell r="A9" t="str">
            <v>A</v>
          </cell>
        </row>
      </sheetData>
      <sheetData sheetId="5879">
        <row r="9">
          <cell r="A9" t="str">
            <v>A</v>
          </cell>
        </row>
      </sheetData>
      <sheetData sheetId="5880">
        <row r="9">
          <cell r="A9" t="str">
            <v>A</v>
          </cell>
        </row>
      </sheetData>
      <sheetData sheetId="5881">
        <row r="9">
          <cell r="A9" t="str">
            <v>A</v>
          </cell>
        </row>
      </sheetData>
      <sheetData sheetId="5882">
        <row r="9">
          <cell r="A9" t="str">
            <v>A</v>
          </cell>
        </row>
      </sheetData>
      <sheetData sheetId="5883">
        <row r="9">
          <cell r="A9" t="str">
            <v>A</v>
          </cell>
        </row>
      </sheetData>
      <sheetData sheetId="5884" refreshError="1"/>
      <sheetData sheetId="5885">
        <row r="9">
          <cell r="A9" t="str">
            <v>A</v>
          </cell>
        </row>
      </sheetData>
      <sheetData sheetId="5886" refreshError="1"/>
      <sheetData sheetId="5887" refreshError="1"/>
      <sheetData sheetId="5888" refreshError="1"/>
      <sheetData sheetId="5889">
        <row r="9">
          <cell r="A9" t="str">
            <v>A</v>
          </cell>
        </row>
      </sheetData>
      <sheetData sheetId="5890">
        <row r="9">
          <cell r="A9" t="str">
            <v>A</v>
          </cell>
        </row>
      </sheetData>
      <sheetData sheetId="5891">
        <row r="9">
          <cell r="A9" t="str">
            <v>A</v>
          </cell>
        </row>
      </sheetData>
      <sheetData sheetId="5892">
        <row r="9">
          <cell r="A9" t="str">
            <v>A</v>
          </cell>
        </row>
      </sheetData>
      <sheetData sheetId="5893">
        <row r="9">
          <cell r="A9" t="str">
            <v>A</v>
          </cell>
        </row>
      </sheetData>
      <sheetData sheetId="5894">
        <row r="9">
          <cell r="A9" t="str">
            <v>A</v>
          </cell>
        </row>
      </sheetData>
      <sheetData sheetId="5895">
        <row r="9">
          <cell r="A9" t="str">
            <v>A</v>
          </cell>
        </row>
      </sheetData>
      <sheetData sheetId="5896">
        <row r="9">
          <cell r="A9" t="str">
            <v>A</v>
          </cell>
        </row>
      </sheetData>
      <sheetData sheetId="5897" refreshError="1"/>
      <sheetData sheetId="5898" refreshError="1"/>
      <sheetData sheetId="5899">
        <row r="9">
          <cell r="A9" t="str">
            <v>A</v>
          </cell>
        </row>
      </sheetData>
      <sheetData sheetId="5900">
        <row r="9">
          <cell r="A9" t="str">
            <v>A</v>
          </cell>
        </row>
      </sheetData>
      <sheetData sheetId="5901">
        <row r="9">
          <cell r="A9" t="str">
            <v>A</v>
          </cell>
        </row>
      </sheetData>
      <sheetData sheetId="5902">
        <row r="9">
          <cell r="A9" t="str">
            <v>A</v>
          </cell>
        </row>
      </sheetData>
      <sheetData sheetId="5903">
        <row r="9">
          <cell r="A9" t="str">
            <v>A</v>
          </cell>
        </row>
      </sheetData>
      <sheetData sheetId="5904">
        <row r="9">
          <cell r="A9" t="str">
            <v>A</v>
          </cell>
        </row>
      </sheetData>
      <sheetData sheetId="5905">
        <row r="9">
          <cell r="A9" t="str">
            <v>A</v>
          </cell>
        </row>
      </sheetData>
      <sheetData sheetId="5906">
        <row r="9">
          <cell r="A9" t="str">
            <v>A</v>
          </cell>
        </row>
      </sheetData>
      <sheetData sheetId="5907">
        <row r="9">
          <cell r="A9" t="str">
            <v>A</v>
          </cell>
        </row>
      </sheetData>
      <sheetData sheetId="5908">
        <row r="9">
          <cell r="A9" t="str">
            <v>A</v>
          </cell>
        </row>
      </sheetData>
      <sheetData sheetId="5909">
        <row r="9">
          <cell r="A9" t="str">
            <v>A</v>
          </cell>
        </row>
      </sheetData>
      <sheetData sheetId="5910">
        <row r="9">
          <cell r="A9" t="str">
            <v>A</v>
          </cell>
        </row>
      </sheetData>
      <sheetData sheetId="5911" refreshError="1"/>
      <sheetData sheetId="5912" refreshError="1"/>
      <sheetData sheetId="5913" refreshError="1"/>
      <sheetData sheetId="5914" refreshError="1"/>
      <sheetData sheetId="5915" refreshError="1"/>
      <sheetData sheetId="5916" refreshError="1"/>
      <sheetData sheetId="5917">
        <row r="9">
          <cell r="A9" t="str">
            <v>A</v>
          </cell>
        </row>
      </sheetData>
      <sheetData sheetId="5918">
        <row r="9">
          <cell r="A9" t="str">
            <v>A</v>
          </cell>
        </row>
      </sheetData>
      <sheetData sheetId="5919">
        <row r="9">
          <cell r="A9" t="str">
            <v>A</v>
          </cell>
        </row>
      </sheetData>
      <sheetData sheetId="5920">
        <row r="9">
          <cell r="A9" t="str">
            <v>A</v>
          </cell>
        </row>
      </sheetData>
      <sheetData sheetId="5921">
        <row r="9">
          <cell r="A9" t="str">
            <v>A</v>
          </cell>
        </row>
      </sheetData>
      <sheetData sheetId="5922">
        <row r="9">
          <cell r="A9" t="str">
            <v>A</v>
          </cell>
        </row>
      </sheetData>
      <sheetData sheetId="5923">
        <row r="9">
          <cell r="A9" t="str">
            <v>A</v>
          </cell>
        </row>
      </sheetData>
      <sheetData sheetId="5924">
        <row r="9">
          <cell r="A9" t="str">
            <v>A</v>
          </cell>
        </row>
      </sheetData>
      <sheetData sheetId="5925">
        <row r="9">
          <cell r="A9" t="str">
            <v>A</v>
          </cell>
        </row>
      </sheetData>
      <sheetData sheetId="5926">
        <row r="9">
          <cell r="A9" t="str">
            <v>A</v>
          </cell>
        </row>
      </sheetData>
      <sheetData sheetId="5927">
        <row r="9">
          <cell r="A9" t="str">
            <v>A</v>
          </cell>
        </row>
      </sheetData>
      <sheetData sheetId="5928">
        <row r="9">
          <cell r="A9" t="str">
            <v>A</v>
          </cell>
        </row>
      </sheetData>
      <sheetData sheetId="5929">
        <row r="9">
          <cell r="A9" t="str">
            <v>A</v>
          </cell>
        </row>
      </sheetData>
      <sheetData sheetId="5930">
        <row r="9">
          <cell r="A9" t="str">
            <v>A</v>
          </cell>
        </row>
      </sheetData>
      <sheetData sheetId="5931">
        <row r="9">
          <cell r="A9" t="str">
            <v>A</v>
          </cell>
        </row>
      </sheetData>
      <sheetData sheetId="5932">
        <row r="9">
          <cell r="A9" t="str">
            <v>A</v>
          </cell>
        </row>
      </sheetData>
      <sheetData sheetId="5933">
        <row r="9">
          <cell r="A9" t="str">
            <v>A</v>
          </cell>
        </row>
      </sheetData>
      <sheetData sheetId="5934">
        <row r="9">
          <cell r="A9" t="str">
            <v>A</v>
          </cell>
        </row>
      </sheetData>
      <sheetData sheetId="5935">
        <row r="9">
          <cell r="A9" t="str">
            <v>A</v>
          </cell>
        </row>
      </sheetData>
      <sheetData sheetId="5936">
        <row r="9">
          <cell r="A9" t="str">
            <v>A</v>
          </cell>
        </row>
      </sheetData>
      <sheetData sheetId="5937">
        <row r="9">
          <cell r="A9" t="str">
            <v>A</v>
          </cell>
        </row>
      </sheetData>
      <sheetData sheetId="5938">
        <row r="9">
          <cell r="A9" t="str">
            <v>A</v>
          </cell>
        </row>
      </sheetData>
      <sheetData sheetId="5939">
        <row r="9">
          <cell r="A9" t="str">
            <v>A</v>
          </cell>
        </row>
      </sheetData>
      <sheetData sheetId="5940">
        <row r="9">
          <cell r="A9" t="str">
            <v>A</v>
          </cell>
        </row>
      </sheetData>
      <sheetData sheetId="5941">
        <row r="9">
          <cell r="A9" t="str">
            <v>A</v>
          </cell>
        </row>
      </sheetData>
      <sheetData sheetId="5942">
        <row r="9">
          <cell r="A9" t="str">
            <v>A</v>
          </cell>
        </row>
      </sheetData>
      <sheetData sheetId="5943">
        <row r="9">
          <cell r="A9" t="str">
            <v>A</v>
          </cell>
        </row>
      </sheetData>
      <sheetData sheetId="5944">
        <row r="9">
          <cell r="A9" t="str">
            <v>A</v>
          </cell>
        </row>
      </sheetData>
      <sheetData sheetId="5945">
        <row r="9">
          <cell r="A9" t="str">
            <v>A</v>
          </cell>
        </row>
      </sheetData>
      <sheetData sheetId="5946">
        <row r="9">
          <cell r="A9" t="str">
            <v>A</v>
          </cell>
        </row>
      </sheetData>
      <sheetData sheetId="5947">
        <row r="9">
          <cell r="A9" t="str">
            <v>A</v>
          </cell>
        </row>
      </sheetData>
      <sheetData sheetId="5948">
        <row r="9">
          <cell r="A9" t="str">
            <v>A</v>
          </cell>
        </row>
      </sheetData>
      <sheetData sheetId="5949">
        <row r="9">
          <cell r="A9" t="str">
            <v>A</v>
          </cell>
        </row>
      </sheetData>
      <sheetData sheetId="5950">
        <row r="9">
          <cell r="A9" t="str">
            <v>A</v>
          </cell>
        </row>
      </sheetData>
      <sheetData sheetId="5951">
        <row r="9">
          <cell r="A9" t="str">
            <v>A</v>
          </cell>
        </row>
      </sheetData>
      <sheetData sheetId="5952">
        <row r="9">
          <cell r="A9" t="str">
            <v>A</v>
          </cell>
        </row>
      </sheetData>
      <sheetData sheetId="5953">
        <row r="9">
          <cell r="A9" t="str">
            <v>A</v>
          </cell>
        </row>
      </sheetData>
      <sheetData sheetId="5954">
        <row r="9">
          <cell r="A9" t="str">
            <v>A</v>
          </cell>
        </row>
      </sheetData>
      <sheetData sheetId="5955">
        <row r="9">
          <cell r="A9" t="str">
            <v>A</v>
          </cell>
        </row>
      </sheetData>
      <sheetData sheetId="5956">
        <row r="9">
          <cell r="A9" t="str">
            <v>A</v>
          </cell>
        </row>
      </sheetData>
      <sheetData sheetId="5957">
        <row r="9">
          <cell r="A9" t="str">
            <v>A</v>
          </cell>
        </row>
      </sheetData>
      <sheetData sheetId="5958">
        <row r="9">
          <cell r="A9" t="str">
            <v>A</v>
          </cell>
        </row>
      </sheetData>
      <sheetData sheetId="5959">
        <row r="9">
          <cell r="A9" t="str">
            <v>A</v>
          </cell>
        </row>
      </sheetData>
      <sheetData sheetId="5960">
        <row r="9">
          <cell r="A9" t="str">
            <v>A</v>
          </cell>
        </row>
      </sheetData>
      <sheetData sheetId="5961">
        <row r="9">
          <cell r="A9" t="str">
            <v>A</v>
          </cell>
        </row>
      </sheetData>
      <sheetData sheetId="5962">
        <row r="9">
          <cell r="A9" t="str">
            <v>A</v>
          </cell>
        </row>
      </sheetData>
      <sheetData sheetId="5963">
        <row r="9">
          <cell r="A9" t="str">
            <v>A</v>
          </cell>
        </row>
      </sheetData>
      <sheetData sheetId="5964">
        <row r="9">
          <cell r="A9" t="str">
            <v>A</v>
          </cell>
        </row>
      </sheetData>
      <sheetData sheetId="5965">
        <row r="9">
          <cell r="A9" t="str">
            <v>A</v>
          </cell>
        </row>
      </sheetData>
      <sheetData sheetId="5966">
        <row r="9">
          <cell r="A9" t="str">
            <v>A</v>
          </cell>
        </row>
      </sheetData>
      <sheetData sheetId="5967">
        <row r="9">
          <cell r="A9" t="str">
            <v>A</v>
          </cell>
        </row>
      </sheetData>
      <sheetData sheetId="5968">
        <row r="9">
          <cell r="A9" t="str">
            <v>A</v>
          </cell>
        </row>
      </sheetData>
      <sheetData sheetId="5969">
        <row r="9">
          <cell r="A9" t="str">
            <v>A</v>
          </cell>
        </row>
      </sheetData>
      <sheetData sheetId="5970">
        <row r="9">
          <cell r="A9" t="str">
            <v>A</v>
          </cell>
        </row>
      </sheetData>
      <sheetData sheetId="5971">
        <row r="9">
          <cell r="A9" t="str">
            <v>A</v>
          </cell>
        </row>
      </sheetData>
      <sheetData sheetId="5972">
        <row r="9">
          <cell r="A9" t="str">
            <v>A</v>
          </cell>
        </row>
      </sheetData>
      <sheetData sheetId="5973">
        <row r="9">
          <cell r="A9" t="str">
            <v>A</v>
          </cell>
        </row>
      </sheetData>
      <sheetData sheetId="5974">
        <row r="9">
          <cell r="A9" t="str">
            <v>A</v>
          </cell>
        </row>
      </sheetData>
      <sheetData sheetId="5975">
        <row r="9">
          <cell r="A9" t="str">
            <v>A</v>
          </cell>
        </row>
      </sheetData>
      <sheetData sheetId="5976">
        <row r="9">
          <cell r="A9" t="str">
            <v>A</v>
          </cell>
        </row>
      </sheetData>
      <sheetData sheetId="5977">
        <row r="9">
          <cell r="A9" t="str">
            <v>A</v>
          </cell>
        </row>
      </sheetData>
      <sheetData sheetId="5978">
        <row r="9">
          <cell r="A9" t="str">
            <v>A</v>
          </cell>
        </row>
      </sheetData>
      <sheetData sheetId="5979">
        <row r="9">
          <cell r="A9" t="str">
            <v>A</v>
          </cell>
        </row>
      </sheetData>
      <sheetData sheetId="5980">
        <row r="9">
          <cell r="A9" t="str">
            <v>A</v>
          </cell>
        </row>
      </sheetData>
      <sheetData sheetId="5981">
        <row r="9">
          <cell r="A9" t="str">
            <v>A</v>
          </cell>
        </row>
      </sheetData>
      <sheetData sheetId="5982">
        <row r="9">
          <cell r="A9" t="str">
            <v>A</v>
          </cell>
        </row>
      </sheetData>
      <sheetData sheetId="5983">
        <row r="9">
          <cell r="A9" t="str">
            <v>A</v>
          </cell>
        </row>
      </sheetData>
      <sheetData sheetId="5984">
        <row r="9">
          <cell r="A9" t="str">
            <v>A</v>
          </cell>
        </row>
      </sheetData>
      <sheetData sheetId="5985">
        <row r="9">
          <cell r="A9" t="str">
            <v>A</v>
          </cell>
        </row>
      </sheetData>
      <sheetData sheetId="5986">
        <row r="9">
          <cell r="A9" t="str">
            <v>A</v>
          </cell>
        </row>
      </sheetData>
      <sheetData sheetId="5987">
        <row r="9">
          <cell r="A9" t="str">
            <v>A</v>
          </cell>
        </row>
      </sheetData>
      <sheetData sheetId="5988">
        <row r="9">
          <cell r="A9" t="str">
            <v>A</v>
          </cell>
        </row>
      </sheetData>
      <sheetData sheetId="5989">
        <row r="9">
          <cell r="A9" t="str">
            <v>A</v>
          </cell>
        </row>
      </sheetData>
      <sheetData sheetId="5990">
        <row r="9">
          <cell r="A9" t="str">
            <v>A</v>
          </cell>
        </row>
      </sheetData>
      <sheetData sheetId="5991">
        <row r="9">
          <cell r="A9" t="str">
            <v>A</v>
          </cell>
        </row>
      </sheetData>
      <sheetData sheetId="5992">
        <row r="9">
          <cell r="A9" t="str">
            <v>A</v>
          </cell>
        </row>
      </sheetData>
      <sheetData sheetId="5993">
        <row r="9">
          <cell r="A9" t="str">
            <v>A</v>
          </cell>
        </row>
      </sheetData>
      <sheetData sheetId="5994">
        <row r="9">
          <cell r="A9" t="str">
            <v>A</v>
          </cell>
        </row>
      </sheetData>
      <sheetData sheetId="5995">
        <row r="9">
          <cell r="A9" t="str">
            <v>A</v>
          </cell>
        </row>
      </sheetData>
      <sheetData sheetId="5996">
        <row r="9">
          <cell r="A9" t="str">
            <v>A</v>
          </cell>
        </row>
      </sheetData>
      <sheetData sheetId="5997">
        <row r="9">
          <cell r="A9" t="str">
            <v>A</v>
          </cell>
        </row>
      </sheetData>
      <sheetData sheetId="5998">
        <row r="9">
          <cell r="A9" t="str">
            <v>A</v>
          </cell>
        </row>
      </sheetData>
      <sheetData sheetId="5999">
        <row r="9">
          <cell r="A9" t="str">
            <v>A</v>
          </cell>
        </row>
      </sheetData>
      <sheetData sheetId="6000">
        <row r="9">
          <cell r="A9" t="str">
            <v>A</v>
          </cell>
        </row>
      </sheetData>
      <sheetData sheetId="6001">
        <row r="9">
          <cell r="A9" t="str">
            <v>A</v>
          </cell>
        </row>
      </sheetData>
      <sheetData sheetId="6002">
        <row r="9">
          <cell r="A9" t="str">
            <v>A</v>
          </cell>
        </row>
      </sheetData>
      <sheetData sheetId="6003">
        <row r="9">
          <cell r="A9" t="str">
            <v>A</v>
          </cell>
        </row>
      </sheetData>
      <sheetData sheetId="6004">
        <row r="9">
          <cell r="A9" t="str">
            <v>A</v>
          </cell>
        </row>
      </sheetData>
      <sheetData sheetId="6005">
        <row r="9">
          <cell r="A9" t="str">
            <v>A</v>
          </cell>
        </row>
      </sheetData>
      <sheetData sheetId="6006">
        <row r="9">
          <cell r="A9" t="str">
            <v>A</v>
          </cell>
        </row>
      </sheetData>
      <sheetData sheetId="6007">
        <row r="9">
          <cell r="A9" t="str">
            <v>A</v>
          </cell>
        </row>
      </sheetData>
      <sheetData sheetId="6008">
        <row r="9">
          <cell r="A9" t="str">
            <v>A</v>
          </cell>
        </row>
      </sheetData>
      <sheetData sheetId="6009">
        <row r="9">
          <cell r="A9" t="str">
            <v>A</v>
          </cell>
        </row>
      </sheetData>
      <sheetData sheetId="6010">
        <row r="9">
          <cell r="A9" t="str">
            <v>A</v>
          </cell>
        </row>
      </sheetData>
      <sheetData sheetId="6011">
        <row r="9">
          <cell r="A9" t="str">
            <v>A</v>
          </cell>
        </row>
      </sheetData>
      <sheetData sheetId="6012">
        <row r="9">
          <cell r="A9" t="str">
            <v>A</v>
          </cell>
        </row>
      </sheetData>
      <sheetData sheetId="6013">
        <row r="9">
          <cell r="A9" t="str">
            <v>A</v>
          </cell>
        </row>
      </sheetData>
      <sheetData sheetId="6014">
        <row r="9">
          <cell r="A9" t="str">
            <v>A</v>
          </cell>
        </row>
      </sheetData>
      <sheetData sheetId="6015">
        <row r="9">
          <cell r="A9" t="str">
            <v>A</v>
          </cell>
        </row>
      </sheetData>
      <sheetData sheetId="6016">
        <row r="9">
          <cell r="A9" t="str">
            <v>A</v>
          </cell>
        </row>
      </sheetData>
      <sheetData sheetId="6017">
        <row r="9">
          <cell r="A9" t="str">
            <v>A</v>
          </cell>
        </row>
      </sheetData>
      <sheetData sheetId="6018">
        <row r="9">
          <cell r="A9" t="str">
            <v>A</v>
          </cell>
        </row>
      </sheetData>
      <sheetData sheetId="6019">
        <row r="9">
          <cell r="A9" t="str">
            <v>A</v>
          </cell>
        </row>
      </sheetData>
      <sheetData sheetId="6020">
        <row r="9">
          <cell r="A9" t="str">
            <v>A</v>
          </cell>
        </row>
      </sheetData>
      <sheetData sheetId="6021">
        <row r="9">
          <cell r="A9" t="str">
            <v>A</v>
          </cell>
        </row>
      </sheetData>
      <sheetData sheetId="6022">
        <row r="9">
          <cell r="A9" t="str">
            <v>A</v>
          </cell>
        </row>
      </sheetData>
      <sheetData sheetId="6023">
        <row r="9">
          <cell r="A9" t="str">
            <v>A</v>
          </cell>
        </row>
      </sheetData>
      <sheetData sheetId="6024">
        <row r="9">
          <cell r="A9" t="str">
            <v>A</v>
          </cell>
        </row>
      </sheetData>
      <sheetData sheetId="6025">
        <row r="9">
          <cell r="A9" t="str">
            <v>A</v>
          </cell>
        </row>
      </sheetData>
      <sheetData sheetId="6026">
        <row r="9">
          <cell r="A9" t="str">
            <v>A</v>
          </cell>
        </row>
      </sheetData>
      <sheetData sheetId="6027">
        <row r="9">
          <cell r="A9" t="str">
            <v>A</v>
          </cell>
        </row>
      </sheetData>
      <sheetData sheetId="6028">
        <row r="9">
          <cell r="A9" t="str">
            <v>A</v>
          </cell>
        </row>
      </sheetData>
      <sheetData sheetId="6029">
        <row r="9">
          <cell r="A9" t="str">
            <v>A</v>
          </cell>
        </row>
      </sheetData>
      <sheetData sheetId="6030">
        <row r="9">
          <cell r="A9" t="str">
            <v>A</v>
          </cell>
        </row>
      </sheetData>
      <sheetData sheetId="6031">
        <row r="9">
          <cell r="A9" t="str">
            <v>A</v>
          </cell>
        </row>
      </sheetData>
      <sheetData sheetId="6032">
        <row r="9">
          <cell r="A9" t="str">
            <v>A</v>
          </cell>
        </row>
      </sheetData>
      <sheetData sheetId="6033">
        <row r="9">
          <cell r="A9" t="str">
            <v>A</v>
          </cell>
        </row>
      </sheetData>
      <sheetData sheetId="6034">
        <row r="9">
          <cell r="A9" t="str">
            <v>A</v>
          </cell>
        </row>
      </sheetData>
      <sheetData sheetId="6035">
        <row r="9">
          <cell r="A9" t="str">
            <v>A</v>
          </cell>
        </row>
      </sheetData>
      <sheetData sheetId="6036">
        <row r="9">
          <cell r="A9" t="str">
            <v>A</v>
          </cell>
        </row>
      </sheetData>
      <sheetData sheetId="6037">
        <row r="9">
          <cell r="A9" t="str">
            <v>A</v>
          </cell>
        </row>
      </sheetData>
      <sheetData sheetId="6038">
        <row r="9">
          <cell r="A9" t="str">
            <v>A</v>
          </cell>
        </row>
      </sheetData>
      <sheetData sheetId="6039">
        <row r="9">
          <cell r="A9" t="str">
            <v>A</v>
          </cell>
        </row>
      </sheetData>
      <sheetData sheetId="6040">
        <row r="9">
          <cell r="A9" t="str">
            <v>A</v>
          </cell>
        </row>
      </sheetData>
      <sheetData sheetId="6041">
        <row r="9">
          <cell r="A9" t="str">
            <v>A</v>
          </cell>
        </row>
      </sheetData>
      <sheetData sheetId="6042">
        <row r="9">
          <cell r="A9" t="str">
            <v>A</v>
          </cell>
        </row>
      </sheetData>
      <sheetData sheetId="6043">
        <row r="9">
          <cell r="A9" t="str">
            <v>A</v>
          </cell>
        </row>
      </sheetData>
      <sheetData sheetId="6044">
        <row r="9">
          <cell r="A9" t="str">
            <v>A</v>
          </cell>
        </row>
      </sheetData>
      <sheetData sheetId="6045">
        <row r="9">
          <cell r="A9" t="str">
            <v>A</v>
          </cell>
        </row>
      </sheetData>
      <sheetData sheetId="6046">
        <row r="9">
          <cell r="A9" t="str">
            <v>A</v>
          </cell>
        </row>
      </sheetData>
      <sheetData sheetId="6047">
        <row r="9">
          <cell r="A9" t="str">
            <v>A</v>
          </cell>
        </row>
      </sheetData>
      <sheetData sheetId="6048">
        <row r="9">
          <cell r="A9" t="str">
            <v>A</v>
          </cell>
        </row>
      </sheetData>
      <sheetData sheetId="6049">
        <row r="9">
          <cell r="A9" t="str">
            <v>A</v>
          </cell>
        </row>
      </sheetData>
      <sheetData sheetId="6050">
        <row r="9">
          <cell r="A9" t="str">
            <v>A</v>
          </cell>
        </row>
      </sheetData>
      <sheetData sheetId="6051">
        <row r="9">
          <cell r="A9" t="str">
            <v>A</v>
          </cell>
        </row>
      </sheetData>
      <sheetData sheetId="6052">
        <row r="9">
          <cell r="A9" t="str">
            <v>A</v>
          </cell>
        </row>
      </sheetData>
      <sheetData sheetId="6053">
        <row r="9">
          <cell r="A9" t="str">
            <v>A</v>
          </cell>
        </row>
      </sheetData>
      <sheetData sheetId="6054">
        <row r="9">
          <cell r="A9" t="str">
            <v>A</v>
          </cell>
        </row>
      </sheetData>
      <sheetData sheetId="6055">
        <row r="9">
          <cell r="A9" t="str">
            <v>A</v>
          </cell>
        </row>
      </sheetData>
      <sheetData sheetId="6056">
        <row r="9">
          <cell r="A9" t="str">
            <v>A</v>
          </cell>
        </row>
      </sheetData>
      <sheetData sheetId="6057">
        <row r="9">
          <cell r="A9" t="str">
            <v>A</v>
          </cell>
        </row>
      </sheetData>
      <sheetData sheetId="6058">
        <row r="9">
          <cell r="A9" t="str">
            <v>A</v>
          </cell>
        </row>
      </sheetData>
      <sheetData sheetId="6059">
        <row r="9">
          <cell r="A9" t="str">
            <v>A</v>
          </cell>
        </row>
      </sheetData>
      <sheetData sheetId="6060">
        <row r="9">
          <cell r="A9" t="str">
            <v>A</v>
          </cell>
        </row>
      </sheetData>
      <sheetData sheetId="6061">
        <row r="9">
          <cell r="A9" t="str">
            <v>A</v>
          </cell>
        </row>
      </sheetData>
      <sheetData sheetId="6062">
        <row r="9">
          <cell r="A9" t="str">
            <v>A</v>
          </cell>
        </row>
      </sheetData>
      <sheetData sheetId="6063">
        <row r="9">
          <cell r="A9" t="str">
            <v>A</v>
          </cell>
        </row>
      </sheetData>
      <sheetData sheetId="6064">
        <row r="9">
          <cell r="A9" t="str">
            <v>A</v>
          </cell>
        </row>
      </sheetData>
      <sheetData sheetId="6065">
        <row r="9">
          <cell r="A9" t="str">
            <v>A</v>
          </cell>
        </row>
      </sheetData>
      <sheetData sheetId="6066">
        <row r="9">
          <cell r="A9" t="str">
            <v>A</v>
          </cell>
        </row>
      </sheetData>
      <sheetData sheetId="6067">
        <row r="9">
          <cell r="A9" t="str">
            <v>A</v>
          </cell>
        </row>
      </sheetData>
      <sheetData sheetId="6068">
        <row r="9">
          <cell r="A9" t="str">
            <v>A</v>
          </cell>
        </row>
      </sheetData>
      <sheetData sheetId="6069">
        <row r="9">
          <cell r="A9" t="str">
            <v>A</v>
          </cell>
        </row>
      </sheetData>
      <sheetData sheetId="6070">
        <row r="9">
          <cell r="A9" t="str">
            <v>A</v>
          </cell>
        </row>
      </sheetData>
      <sheetData sheetId="6071">
        <row r="9">
          <cell r="A9" t="str">
            <v>A</v>
          </cell>
        </row>
      </sheetData>
      <sheetData sheetId="6072">
        <row r="9">
          <cell r="A9" t="str">
            <v>A</v>
          </cell>
        </row>
      </sheetData>
      <sheetData sheetId="6073">
        <row r="9">
          <cell r="A9" t="str">
            <v>A</v>
          </cell>
        </row>
      </sheetData>
      <sheetData sheetId="6074">
        <row r="9">
          <cell r="A9" t="str">
            <v>A</v>
          </cell>
        </row>
      </sheetData>
      <sheetData sheetId="6075">
        <row r="9">
          <cell r="A9" t="str">
            <v>A</v>
          </cell>
        </row>
      </sheetData>
      <sheetData sheetId="6076">
        <row r="9">
          <cell r="A9" t="str">
            <v>A</v>
          </cell>
        </row>
      </sheetData>
      <sheetData sheetId="6077">
        <row r="9">
          <cell r="A9" t="str">
            <v>A</v>
          </cell>
        </row>
      </sheetData>
      <sheetData sheetId="6078">
        <row r="9">
          <cell r="A9" t="str">
            <v>A</v>
          </cell>
        </row>
      </sheetData>
      <sheetData sheetId="6079">
        <row r="9">
          <cell r="A9" t="str">
            <v>A</v>
          </cell>
        </row>
      </sheetData>
      <sheetData sheetId="6080">
        <row r="9">
          <cell r="A9" t="str">
            <v>A</v>
          </cell>
        </row>
      </sheetData>
      <sheetData sheetId="6081">
        <row r="9">
          <cell r="A9" t="str">
            <v>A</v>
          </cell>
        </row>
      </sheetData>
      <sheetData sheetId="6082">
        <row r="9">
          <cell r="A9" t="str">
            <v>A</v>
          </cell>
        </row>
      </sheetData>
      <sheetData sheetId="6083">
        <row r="9">
          <cell r="A9" t="str">
            <v>A</v>
          </cell>
        </row>
      </sheetData>
      <sheetData sheetId="6084">
        <row r="9">
          <cell r="A9" t="str">
            <v>A</v>
          </cell>
        </row>
      </sheetData>
      <sheetData sheetId="6085">
        <row r="9">
          <cell r="A9" t="str">
            <v>A</v>
          </cell>
        </row>
      </sheetData>
      <sheetData sheetId="6086">
        <row r="9">
          <cell r="A9" t="str">
            <v>A</v>
          </cell>
        </row>
      </sheetData>
      <sheetData sheetId="6087">
        <row r="9">
          <cell r="A9" t="str">
            <v>A</v>
          </cell>
        </row>
      </sheetData>
      <sheetData sheetId="6088">
        <row r="9">
          <cell r="A9" t="str">
            <v>A</v>
          </cell>
        </row>
      </sheetData>
      <sheetData sheetId="6089">
        <row r="9">
          <cell r="A9" t="str">
            <v>A</v>
          </cell>
        </row>
      </sheetData>
      <sheetData sheetId="6090">
        <row r="9">
          <cell r="A9" t="str">
            <v>A</v>
          </cell>
        </row>
      </sheetData>
      <sheetData sheetId="6091">
        <row r="9">
          <cell r="A9" t="str">
            <v>A</v>
          </cell>
        </row>
      </sheetData>
      <sheetData sheetId="6092">
        <row r="9">
          <cell r="A9" t="str">
            <v>A</v>
          </cell>
        </row>
      </sheetData>
      <sheetData sheetId="6093">
        <row r="9">
          <cell r="A9" t="str">
            <v>A</v>
          </cell>
        </row>
      </sheetData>
      <sheetData sheetId="6094">
        <row r="9">
          <cell r="A9" t="str">
            <v>A</v>
          </cell>
        </row>
      </sheetData>
      <sheetData sheetId="6095">
        <row r="9">
          <cell r="A9" t="str">
            <v>A</v>
          </cell>
        </row>
      </sheetData>
      <sheetData sheetId="6096">
        <row r="9">
          <cell r="A9" t="str">
            <v>A</v>
          </cell>
        </row>
      </sheetData>
      <sheetData sheetId="6097">
        <row r="9">
          <cell r="A9" t="str">
            <v>A</v>
          </cell>
        </row>
      </sheetData>
      <sheetData sheetId="6098">
        <row r="9">
          <cell r="A9" t="str">
            <v>A</v>
          </cell>
        </row>
      </sheetData>
      <sheetData sheetId="6099">
        <row r="9">
          <cell r="A9" t="str">
            <v>A</v>
          </cell>
        </row>
      </sheetData>
      <sheetData sheetId="6100">
        <row r="9">
          <cell r="A9" t="str">
            <v>A</v>
          </cell>
        </row>
      </sheetData>
      <sheetData sheetId="6101">
        <row r="9">
          <cell r="A9" t="str">
            <v>A</v>
          </cell>
        </row>
      </sheetData>
      <sheetData sheetId="6102">
        <row r="9">
          <cell r="A9" t="str">
            <v>A</v>
          </cell>
        </row>
      </sheetData>
      <sheetData sheetId="6103">
        <row r="9">
          <cell r="A9" t="str">
            <v>A</v>
          </cell>
        </row>
      </sheetData>
      <sheetData sheetId="6104">
        <row r="9">
          <cell r="A9" t="str">
            <v>A</v>
          </cell>
        </row>
      </sheetData>
      <sheetData sheetId="6105">
        <row r="9">
          <cell r="A9" t="str">
            <v>A</v>
          </cell>
        </row>
      </sheetData>
      <sheetData sheetId="6106">
        <row r="9">
          <cell r="A9" t="str">
            <v>A</v>
          </cell>
        </row>
      </sheetData>
      <sheetData sheetId="6107">
        <row r="9">
          <cell r="A9" t="str">
            <v>A</v>
          </cell>
        </row>
      </sheetData>
      <sheetData sheetId="6108">
        <row r="9">
          <cell r="A9" t="str">
            <v>A</v>
          </cell>
        </row>
      </sheetData>
      <sheetData sheetId="6109">
        <row r="9">
          <cell r="A9" t="str">
            <v>A</v>
          </cell>
        </row>
      </sheetData>
      <sheetData sheetId="6110">
        <row r="9">
          <cell r="A9" t="str">
            <v>A</v>
          </cell>
        </row>
      </sheetData>
      <sheetData sheetId="6111">
        <row r="9">
          <cell r="A9" t="str">
            <v>A</v>
          </cell>
        </row>
      </sheetData>
      <sheetData sheetId="6112">
        <row r="9">
          <cell r="A9" t="str">
            <v>A</v>
          </cell>
        </row>
      </sheetData>
      <sheetData sheetId="6113">
        <row r="9">
          <cell r="A9" t="str">
            <v>A</v>
          </cell>
        </row>
      </sheetData>
      <sheetData sheetId="6114">
        <row r="9">
          <cell r="A9" t="str">
            <v>A</v>
          </cell>
        </row>
      </sheetData>
      <sheetData sheetId="6115">
        <row r="9">
          <cell r="A9" t="str">
            <v>A</v>
          </cell>
        </row>
      </sheetData>
      <sheetData sheetId="6116">
        <row r="9">
          <cell r="A9" t="str">
            <v>A</v>
          </cell>
        </row>
      </sheetData>
      <sheetData sheetId="6117">
        <row r="9">
          <cell r="A9" t="str">
            <v>A</v>
          </cell>
        </row>
      </sheetData>
      <sheetData sheetId="6118">
        <row r="9">
          <cell r="A9" t="str">
            <v>A</v>
          </cell>
        </row>
      </sheetData>
      <sheetData sheetId="6119">
        <row r="9">
          <cell r="A9" t="str">
            <v>A</v>
          </cell>
        </row>
      </sheetData>
      <sheetData sheetId="6120">
        <row r="9">
          <cell r="A9" t="str">
            <v>A</v>
          </cell>
        </row>
      </sheetData>
      <sheetData sheetId="6121">
        <row r="9">
          <cell r="A9" t="str">
            <v>A</v>
          </cell>
        </row>
      </sheetData>
      <sheetData sheetId="6122">
        <row r="9">
          <cell r="A9" t="str">
            <v>A</v>
          </cell>
        </row>
      </sheetData>
      <sheetData sheetId="6123">
        <row r="9">
          <cell r="A9" t="str">
            <v>A</v>
          </cell>
        </row>
      </sheetData>
      <sheetData sheetId="6124">
        <row r="9">
          <cell r="A9" t="str">
            <v>A</v>
          </cell>
        </row>
      </sheetData>
      <sheetData sheetId="6125">
        <row r="9">
          <cell r="A9" t="str">
            <v>A</v>
          </cell>
        </row>
      </sheetData>
      <sheetData sheetId="6126">
        <row r="9">
          <cell r="A9" t="str">
            <v>A</v>
          </cell>
        </row>
      </sheetData>
      <sheetData sheetId="6127">
        <row r="9">
          <cell r="A9" t="str">
            <v>A</v>
          </cell>
        </row>
      </sheetData>
      <sheetData sheetId="6128">
        <row r="9">
          <cell r="A9" t="str">
            <v>A</v>
          </cell>
        </row>
      </sheetData>
      <sheetData sheetId="6129">
        <row r="9">
          <cell r="A9" t="str">
            <v>A</v>
          </cell>
        </row>
      </sheetData>
      <sheetData sheetId="6130">
        <row r="9">
          <cell r="A9" t="str">
            <v>A</v>
          </cell>
        </row>
      </sheetData>
      <sheetData sheetId="6131">
        <row r="9">
          <cell r="A9" t="str">
            <v>A</v>
          </cell>
        </row>
      </sheetData>
      <sheetData sheetId="6132">
        <row r="9">
          <cell r="A9" t="str">
            <v>A</v>
          </cell>
        </row>
      </sheetData>
      <sheetData sheetId="6133">
        <row r="9">
          <cell r="A9" t="str">
            <v>A</v>
          </cell>
        </row>
      </sheetData>
      <sheetData sheetId="6134">
        <row r="9">
          <cell r="A9" t="str">
            <v>A</v>
          </cell>
        </row>
      </sheetData>
      <sheetData sheetId="6135">
        <row r="9">
          <cell r="A9" t="str">
            <v>A</v>
          </cell>
        </row>
      </sheetData>
      <sheetData sheetId="6136">
        <row r="9">
          <cell r="A9" t="str">
            <v>A</v>
          </cell>
        </row>
      </sheetData>
      <sheetData sheetId="6137">
        <row r="9">
          <cell r="A9" t="str">
            <v>A</v>
          </cell>
        </row>
      </sheetData>
      <sheetData sheetId="6138">
        <row r="9">
          <cell r="A9" t="str">
            <v>A</v>
          </cell>
        </row>
      </sheetData>
      <sheetData sheetId="6139">
        <row r="9">
          <cell r="A9" t="str">
            <v>A</v>
          </cell>
        </row>
      </sheetData>
      <sheetData sheetId="6140">
        <row r="9">
          <cell r="A9" t="str">
            <v>A</v>
          </cell>
        </row>
      </sheetData>
      <sheetData sheetId="6141">
        <row r="9">
          <cell r="A9" t="str">
            <v>A</v>
          </cell>
        </row>
      </sheetData>
      <sheetData sheetId="6142">
        <row r="9">
          <cell r="A9" t="str">
            <v>A</v>
          </cell>
        </row>
      </sheetData>
      <sheetData sheetId="6143">
        <row r="9">
          <cell r="A9" t="str">
            <v>A</v>
          </cell>
        </row>
      </sheetData>
      <sheetData sheetId="6144">
        <row r="9">
          <cell r="A9" t="str">
            <v>A</v>
          </cell>
        </row>
      </sheetData>
      <sheetData sheetId="6145">
        <row r="9">
          <cell r="A9" t="str">
            <v>A</v>
          </cell>
        </row>
      </sheetData>
      <sheetData sheetId="6146">
        <row r="9">
          <cell r="A9" t="str">
            <v>A</v>
          </cell>
        </row>
      </sheetData>
      <sheetData sheetId="6147">
        <row r="9">
          <cell r="A9" t="str">
            <v>A</v>
          </cell>
        </row>
      </sheetData>
      <sheetData sheetId="6148">
        <row r="9">
          <cell r="A9" t="str">
            <v>A</v>
          </cell>
        </row>
      </sheetData>
      <sheetData sheetId="6149">
        <row r="9">
          <cell r="A9" t="str">
            <v>A</v>
          </cell>
        </row>
      </sheetData>
      <sheetData sheetId="6150">
        <row r="9">
          <cell r="A9" t="str">
            <v>A</v>
          </cell>
        </row>
      </sheetData>
      <sheetData sheetId="6151">
        <row r="9">
          <cell r="A9" t="str">
            <v>A</v>
          </cell>
        </row>
      </sheetData>
      <sheetData sheetId="6152">
        <row r="9">
          <cell r="A9" t="str">
            <v>A</v>
          </cell>
        </row>
      </sheetData>
      <sheetData sheetId="6153">
        <row r="9">
          <cell r="A9" t="str">
            <v>A</v>
          </cell>
        </row>
      </sheetData>
      <sheetData sheetId="6154">
        <row r="9">
          <cell r="A9" t="str">
            <v>A</v>
          </cell>
        </row>
      </sheetData>
      <sheetData sheetId="6155">
        <row r="9">
          <cell r="A9" t="str">
            <v>A</v>
          </cell>
        </row>
      </sheetData>
      <sheetData sheetId="6156">
        <row r="9">
          <cell r="A9" t="str">
            <v>A</v>
          </cell>
        </row>
      </sheetData>
      <sheetData sheetId="6157">
        <row r="9">
          <cell r="A9" t="str">
            <v>A</v>
          </cell>
        </row>
      </sheetData>
      <sheetData sheetId="6158">
        <row r="9">
          <cell r="A9" t="str">
            <v>A</v>
          </cell>
        </row>
      </sheetData>
      <sheetData sheetId="6159">
        <row r="9">
          <cell r="A9" t="str">
            <v>A</v>
          </cell>
        </row>
      </sheetData>
      <sheetData sheetId="6160">
        <row r="9">
          <cell r="A9" t="str">
            <v>A</v>
          </cell>
        </row>
      </sheetData>
      <sheetData sheetId="6161">
        <row r="9">
          <cell r="A9" t="str">
            <v>A</v>
          </cell>
        </row>
      </sheetData>
      <sheetData sheetId="6162">
        <row r="9">
          <cell r="A9" t="str">
            <v>A</v>
          </cell>
        </row>
      </sheetData>
      <sheetData sheetId="6163">
        <row r="9">
          <cell r="A9" t="str">
            <v>A</v>
          </cell>
        </row>
      </sheetData>
      <sheetData sheetId="6164">
        <row r="9">
          <cell r="A9" t="str">
            <v>A</v>
          </cell>
        </row>
      </sheetData>
      <sheetData sheetId="6165">
        <row r="9">
          <cell r="A9" t="str">
            <v>A</v>
          </cell>
        </row>
      </sheetData>
      <sheetData sheetId="6166">
        <row r="9">
          <cell r="A9" t="str">
            <v>A</v>
          </cell>
        </row>
      </sheetData>
      <sheetData sheetId="6167">
        <row r="9">
          <cell r="A9" t="str">
            <v>A</v>
          </cell>
        </row>
      </sheetData>
      <sheetData sheetId="6168">
        <row r="9">
          <cell r="A9" t="str">
            <v>A</v>
          </cell>
        </row>
      </sheetData>
      <sheetData sheetId="6169">
        <row r="9">
          <cell r="A9" t="str">
            <v>A</v>
          </cell>
        </row>
      </sheetData>
      <sheetData sheetId="6170">
        <row r="9">
          <cell r="A9" t="str">
            <v>A</v>
          </cell>
        </row>
      </sheetData>
      <sheetData sheetId="6171">
        <row r="9">
          <cell r="A9" t="str">
            <v>A</v>
          </cell>
        </row>
      </sheetData>
      <sheetData sheetId="6172">
        <row r="9">
          <cell r="A9" t="str">
            <v>A</v>
          </cell>
        </row>
      </sheetData>
      <sheetData sheetId="6173">
        <row r="9">
          <cell r="A9" t="str">
            <v>A</v>
          </cell>
        </row>
      </sheetData>
      <sheetData sheetId="6174">
        <row r="9">
          <cell r="A9" t="str">
            <v>A</v>
          </cell>
        </row>
      </sheetData>
      <sheetData sheetId="6175">
        <row r="9">
          <cell r="A9" t="str">
            <v>A</v>
          </cell>
        </row>
      </sheetData>
      <sheetData sheetId="6176">
        <row r="9">
          <cell r="A9" t="str">
            <v>A</v>
          </cell>
        </row>
      </sheetData>
      <sheetData sheetId="6177">
        <row r="9">
          <cell r="A9" t="str">
            <v>A</v>
          </cell>
        </row>
      </sheetData>
      <sheetData sheetId="6178">
        <row r="9">
          <cell r="A9" t="str">
            <v>A</v>
          </cell>
        </row>
      </sheetData>
      <sheetData sheetId="6179">
        <row r="9">
          <cell r="A9" t="str">
            <v>A</v>
          </cell>
        </row>
      </sheetData>
      <sheetData sheetId="6180">
        <row r="9">
          <cell r="A9" t="str">
            <v>A</v>
          </cell>
        </row>
      </sheetData>
      <sheetData sheetId="6181">
        <row r="9">
          <cell r="A9" t="str">
            <v>A</v>
          </cell>
        </row>
      </sheetData>
      <sheetData sheetId="6182">
        <row r="9">
          <cell r="A9" t="str">
            <v>A</v>
          </cell>
        </row>
      </sheetData>
      <sheetData sheetId="6183">
        <row r="9">
          <cell r="A9" t="str">
            <v>A</v>
          </cell>
        </row>
      </sheetData>
      <sheetData sheetId="6184">
        <row r="9">
          <cell r="A9" t="str">
            <v>A</v>
          </cell>
        </row>
      </sheetData>
      <sheetData sheetId="6185">
        <row r="9">
          <cell r="A9" t="str">
            <v>A</v>
          </cell>
        </row>
      </sheetData>
      <sheetData sheetId="6186">
        <row r="9">
          <cell r="A9" t="str">
            <v>A</v>
          </cell>
        </row>
      </sheetData>
      <sheetData sheetId="6187">
        <row r="9">
          <cell r="A9" t="str">
            <v>A</v>
          </cell>
        </row>
      </sheetData>
      <sheetData sheetId="6188">
        <row r="9">
          <cell r="A9" t="str">
            <v>A</v>
          </cell>
        </row>
      </sheetData>
      <sheetData sheetId="6189">
        <row r="9">
          <cell r="A9" t="str">
            <v>A</v>
          </cell>
        </row>
      </sheetData>
      <sheetData sheetId="6190">
        <row r="9">
          <cell r="A9" t="str">
            <v>A</v>
          </cell>
        </row>
      </sheetData>
      <sheetData sheetId="6191">
        <row r="9">
          <cell r="A9" t="str">
            <v>A</v>
          </cell>
        </row>
      </sheetData>
      <sheetData sheetId="6192">
        <row r="9">
          <cell r="A9" t="str">
            <v>A</v>
          </cell>
        </row>
      </sheetData>
      <sheetData sheetId="6193">
        <row r="9">
          <cell r="A9" t="str">
            <v>A</v>
          </cell>
        </row>
      </sheetData>
      <sheetData sheetId="6194">
        <row r="9">
          <cell r="A9" t="str">
            <v>A</v>
          </cell>
        </row>
      </sheetData>
      <sheetData sheetId="6195">
        <row r="9">
          <cell r="A9" t="str">
            <v>A</v>
          </cell>
        </row>
      </sheetData>
      <sheetData sheetId="6196">
        <row r="9">
          <cell r="A9" t="str">
            <v>A</v>
          </cell>
        </row>
      </sheetData>
      <sheetData sheetId="6197">
        <row r="9">
          <cell r="A9" t="str">
            <v>A</v>
          </cell>
        </row>
      </sheetData>
      <sheetData sheetId="6198">
        <row r="9">
          <cell r="A9" t="str">
            <v>A</v>
          </cell>
        </row>
      </sheetData>
      <sheetData sheetId="6199">
        <row r="9">
          <cell r="A9" t="str">
            <v>A</v>
          </cell>
        </row>
      </sheetData>
      <sheetData sheetId="6200">
        <row r="9">
          <cell r="A9" t="str">
            <v>A</v>
          </cell>
        </row>
      </sheetData>
      <sheetData sheetId="6201">
        <row r="9">
          <cell r="A9" t="str">
            <v>A</v>
          </cell>
        </row>
      </sheetData>
      <sheetData sheetId="6202">
        <row r="9">
          <cell r="A9" t="str">
            <v>A</v>
          </cell>
        </row>
      </sheetData>
      <sheetData sheetId="6203">
        <row r="9">
          <cell r="A9" t="str">
            <v>A</v>
          </cell>
        </row>
      </sheetData>
      <sheetData sheetId="6204">
        <row r="9">
          <cell r="A9" t="str">
            <v>A</v>
          </cell>
        </row>
      </sheetData>
      <sheetData sheetId="6205">
        <row r="9">
          <cell r="A9" t="str">
            <v>A</v>
          </cell>
        </row>
      </sheetData>
      <sheetData sheetId="6206">
        <row r="9">
          <cell r="A9" t="str">
            <v>A</v>
          </cell>
        </row>
      </sheetData>
      <sheetData sheetId="6207">
        <row r="9">
          <cell r="A9" t="str">
            <v>A</v>
          </cell>
        </row>
      </sheetData>
      <sheetData sheetId="6208">
        <row r="9">
          <cell r="A9" t="str">
            <v>A</v>
          </cell>
        </row>
      </sheetData>
      <sheetData sheetId="6209">
        <row r="9">
          <cell r="A9" t="str">
            <v>A</v>
          </cell>
        </row>
      </sheetData>
      <sheetData sheetId="6210">
        <row r="9">
          <cell r="A9" t="str">
            <v>A</v>
          </cell>
        </row>
      </sheetData>
      <sheetData sheetId="6211">
        <row r="9">
          <cell r="A9" t="str">
            <v>A</v>
          </cell>
        </row>
      </sheetData>
      <sheetData sheetId="6212">
        <row r="9">
          <cell r="A9" t="str">
            <v>A</v>
          </cell>
        </row>
      </sheetData>
      <sheetData sheetId="6213">
        <row r="9">
          <cell r="A9" t="str">
            <v>A</v>
          </cell>
        </row>
      </sheetData>
      <sheetData sheetId="6214">
        <row r="9">
          <cell r="A9" t="str">
            <v>A</v>
          </cell>
        </row>
      </sheetData>
      <sheetData sheetId="6215">
        <row r="9">
          <cell r="A9" t="str">
            <v>A</v>
          </cell>
        </row>
      </sheetData>
      <sheetData sheetId="6216">
        <row r="9">
          <cell r="A9" t="str">
            <v>A</v>
          </cell>
        </row>
      </sheetData>
      <sheetData sheetId="6217">
        <row r="9">
          <cell r="A9" t="str">
            <v>A</v>
          </cell>
        </row>
      </sheetData>
      <sheetData sheetId="6218">
        <row r="9">
          <cell r="A9" t="str">
            <v>A</v>
          </cell>
        </row>
      </sheetData>
      <sheetData sheetId="6219">
        <row r="9">
          <cell r="A9" t="str">
            <v>A</v>
          </cell>
        </row>
      </sheetData>
      <sheetData sheetId="6220">
        <row r="9">
          <cell r="A9" t="str">
            <v>A</v>
          </cell>
        </row>
      </sheetData>
      <sheetData sheetId="6221">
        <row r="9">
          <cell r="A9" t="str">
            <v>A</v>
          </cell>
        </row>
      </sheetData>
      <sheetData sheetId="6222">
        <row r="9">
          <cell r="A9" t="str">
            <v>A</v>
          </cell>
        </row>
      </sheetData>
      <sheetData sheetId="6223">
        <row r="9">
          <cell r="A9" t="str">
            <v>A</v>
          </cell>
        </row>
      </sheetData>
      <sheetData sheetId="6224">
        <row r="9">
          <cell r="A9" t="str">
            <v>A</v>
          </cell>
        </row>
      </sheetData>
      <sheetData sheetId="6225">
        <row r="9">
          <cell r="A9" t="str">
            <v>A</v>
          </cell>
        </row>
      </sheetData>
      <sheetData sheetId="6226">
        <row r="9">
          <cell r="A9" t="str">
            <v>A</v>
          </cell>
        </row>
      </sheetData>
      <sheetData sheetId="6227">
        <row r="9">
          <cell r="A9" t="str">
            <v>A</v>
          </cell>
        </row>
      </sheetData>
      <sheetData sheetId="6228">
        <row r="9">
          <cell r="A9" t="str">
            <v>A</v>
          </cell>
        </row>
      </sheetData>
      <sheetData sheetId="6229">
        <row r="9">
          <cell r="A9" t="str">
            <v>A</v>
          </cell>
        </row>
      </sheetData>
      <sheetData sheetId="6230">
        <row r="9">
          <cell r="A9" t="str">
            <v>A</v>
          </cell>
        </row>
      </sheetData>
      <sheetData sheetId="6231">
        <row r="9">
          <cell r="A9" t="str">
            <v>A</v>
          </cell>
        </row>
      </sheetData>
      <sheetData sheetId="6232">
        <row r="9">
          <cell r="A9" t="str">
            <v>A</v>
          </cell>
        </row>
      </sheetData>
      <sheetData sheetId="6233">
        <row r="9">
          <cell r="A9" t="str">
            <v>A</v>
          </cell>
        </row>
      </sheetData>
      <sheetData sheetId="6234">
        <row r="9">
          <cell r="A9" t="str">
            <v>A</v>
          </cell>
        </row>
      </sheetData>
      <sheetData sheetId="6235">
        <row r="9">
          <cell r="A9" t="str">
            <v>A</v>
          </cell>
        </row>
      </sheetData>
      <sheetData sheetId="6236">
        <row r="9">
          <cell r="A9" t="str">
            <v>A</v>
          </cell>
        </row>
      </sheetData>
      <sheetData sheetId="6237">
        <row r="9">
          <cell r="A9" t="str">
            <v>A</v>
          </cell>
        </row>
      </sheetData>
      <sheetData sheetId="6238">
        <row r="9">
          <cell r="A9" t="str">
            <v>A</v>
          </cell>
        </row>
      </sheetData>
      <sheetData sheetId="6239">
        <row r="9">
          <cell r="A9" t="str">
            <v>A</v>
          </cell>
        </row>
      </sheetData>
      <sheetData sheetId="6240">
        <row r="9">
          <cell r="A9" t="str">
            <v>A</v>
          </cell>
        </row>
      </sheetData>
      <sheetData sheetId="6241">
        <row r="9">
          <cell r="A9" t="str">
            <v>A</v>
          </cell>
        </row>
      </sheetData>
      <sheetData sheetId="6242">
        <row r="9">
          <cell r="A9" t="str">
            <v>A</v>
          </cell>
        </row>
      </sheetData>
      <sheetData sheetId="6243">
        <row r="9">
          <cell r="A9" t="str">
            <v>A</v>
          </cell>
        </row>
      </sheetData>
      <sheetData sheetId="6244">
        <row r="9">
          <cell r="A9" t="str">
            <v>A</v>
          </cell>
        </row>
      </sheetData>
      <sheetData sheetId="6245">
        <row r="9">
          <cell r="A9" t="str">
            <v>A</v>
          </cell>
        </row>
      </sheetData>
      <sheetData sheetId="6246">
        <row r="9">
          <cell r="A9" t="str">
            <v>A</v>
          </cell>
        </row>
      </sheetData>
      <sheetData sheetId="6247">
        <row r="9">
          <cell r="A9" t="str">
            <v>A</v>
          </cell>
        </row>
      </sheetData>
      <sheetData sheetId="6248">
        <row r="9">
          <cell r="A9" t="str">
            <v>A</v>
          </cell>
        </row>
      </sheetData>
      <sheetData sheetId="6249">
        <row r="9">
          <cell r="A9" t="str">
            <v>A</v>
          </cell>
        </row>
      </sheetData>
      <sheetData sheetId="6250">
        <row r="9">
          <cell r="A9" t="str">
            <v>A</v>
          </cell>
        </row>
      </sheetData>
      <sheetData sheetId="6251">
        <row r="9">
          <cell r="A9" t="str">
            <v>A</v>
          </cell>
        </row>
      </sheetData>
      <sheetData sheetId="6252">
        <row r="9">
          <cell r="A9" t="str">
            <v>A</v>
          </cell>
        </row>
      </sheetData>
      <sheetData sheetId="6253">
        <row r="9">
          <cell r="A9" t="str">
            <v>A</v>
          </cell>
        </row>
      </sheetData>
      <sheetData sheetId="6254">
        <row r="9">
          <cell r="A9" t="str">
            <v>A</v>
          </cell>
        </row>
      </sheetData>
      <sheetData sheetId="6255">
        <row r="9">
          <cell r="A9" t="str">
            <v>A</v>
          </cell>
        </row>
      </sheetData>
      <sheetData sheetId="6256">
        <row r="9">
          <cell r="A9" t="str">
            <v>A</v>
          </cell>
        </row>
      </sheetData>
      <sheetData sheetId="6257">
        <row r="9">
          <cell r="A9" t="str">
            <v>A</v>
          </cell>
        </row>
      </sheetData>
      <sheetData sheetId="6258">
        <row r="9">
          <cell r="A9" t="str">
            <v>A</v>
          </cell>
        </row>
      </sheetData>
      <sheetData sheetId="6259">
        <row r="9">
          <cell r="A9" t="str">
            <v>A</v>
          </cell>
        </row>
      </sheetData>
      <sheetData sheetId="6260">
        <row r="9">
          <cell r="A9" t="str">
            <v>A</v>
          </cell>
        </row>
      </sheetData>
      <sheetData sheetId="6261">
        <row r="9">
          <cell r="A9" t="str">
            <v>A</v>
          </cell>
        </row>
      </sheetData>
      <sheetData sheetId="6262">
        <row r="9">
          <cell r="A9" t="str">
            <v>A</v>
          </cell>
        </row>
      </sheetData>
      <sheetData sheetId="6263">
        <row r="9">
          <cell r="A9" t="str">
            <v>A</v>
          </cell>
        </row>
      </sheetData>
      <sheetData sheetId="6264">
        <row r="9">
          <cell r="A9" t="str">
            <v>A</v>
          </cell>
        </row>
      </sheetData>
      <sheetData sheetId="6265">
        <row r="9">
          <cell r="A9" t="str">
            <v>A</v>
          </cell>
        </row>
      </sheetData>
      <sheetData sheetId="6266">
        <row r="9">
          <cell r="A9" t="str">
            <v>A</v>
          </cell>
        </row>
      </sheetData>
      <sheetData sheetId="6267">
        <row r="9">
          <cell r="A9" t="str">
            <v>A</v>
          </cell>
        </row>
      </sheetData>
      <sheetData sheetId="6268">
        <row r="9">
          <cell r="A9" t="str">
            <v>A</v>
          </cell>
        </row>
      </sheetData>
      <sheetData sheetId="6269">
        <row r="9">
          <cell r="A9" t="str">
            <v>A</v>
          </cell>
        </row>
      </sheetData>
      <sheetData sheetId="6270">
        <row r="9">
          <cell r="A9" t="str">
            <v>A</v>
          </cell>
        </row>
      </sheetData>
      <sheetData sheetId="6271">
        <row r="9">
          <cell r="A9" t="str">
            <v>A</v>
          </cell>
        </row>
      </sheetData>
      <sheetData sheetId="6272">
        <row r="9">
          <cell r="A9" t="str">
            <v>A</v>
          </cell>
        </row>
      </sheetData>
      <sheetData sheetId="6273">
        <row r="9">
          <cell r="A9" t="str">
            <v>A</v>
          </cell>
        </row>
      </sheetData>
      <sheetData sheetId="6274">
        <row r="9">
          <cell r="A9" t="str">
            <v>A</v>
          </cell>
        </row>
      </sheetData>
      <sheetData sheetId="6275">
        <row r="9">
          <cell r="A9" t="str">
            <v>A</v>
          </cell>
        </row>
      </sheetData>
      <sheetData sheetId="6276">
        <row r="9">
          <cell r="A9" t="str">
            <v>A</v>
          </cell>
        </row>
      </sheetData>
      <sheetData sheetId="6277">
        <row r="9">
          <cell r="A9" t="str">
            <v>A</v>
          </cell>
        </row>
      </sheetData>
      <sheetData sheetId="6278">
        <row r="9">
          <cell r="A9" t="str">
            <v>A</v>
          </cell>
        </row>
      </sheetData>
      <sheetData sheetId="6279">
        <row r="9">
          <cell r="A9" t="str">
            <v>A</v>
          </cell>
        </row>
      </sheetData>
      <sheetData sheetId="6280">
        <row r="9">
          <cell r="A9" t="str">
            <v>A</v>
          </cell>
        </row>
      </sheetData>
      <sheetData sheetId="6281">
        <row r="9">
          <cell r="A9" t="str">
            <v>A</v>
          </cell>
        </row>
      </sheetData>
      <sheetData sheetId="6282">
        <row r="9">
          <cell r="A9" t="str">
            <v>A</v>
          </cell>
        </row>
      </sheetData>
      <sheetData sheetId="6283">
        <row r="9">
          <cell r="A9" t="str">
            <v>A</v>
          </cell>
        </row>
      </sheetData>
      <sheetData sheetId="6284">
        <row r="9">
          <cell r="A9" t="str">
            <v>A</v>
          </cell>
        </row>
      </sheetData>
      <sheetData sheetId="6285">
        <row r="9">
          <cell r="A9" t="str">
            <v>A</v>
          </cell>
        </row>
      </sheetData>
      <sheetData sheetId="6286">
        <row r="9">
          <cell r="A9" t="str">
            <v>A</v>
          </cell>
        </row>
      </sheetData>
      <sheetData sheetId="6287">
        <row r="9">
          <cell r="A9" t="str">
            <v>A</v>
          </cell>
        </row>
      </sheetData>
      <sheetData sheetId="6288">
        <row r="9">
          <cell r="A9" t="str">
            <v>A</v>
          </cell>
        </row>
      </sheetData>
      <sheetData sheetId="6289">
        <row r="9">
          <cell r="A9" t="str">
            <v>A</v>
          </cell>
        </row>
      </sheetData>
      <sheetData sheetId="6290">
        <row r="9">
          <cell r="A9" t="str">
            <v>A</v>
          </cell>
        </row>
      </sheetData>
      <sheetData sheetId="6291">
        <row r="9">
          <cell r="A9" t="str">
            <v>A</v>
          </cell>
        </row>
      </sheetData>
      <sheetData sheetId="6292">
        <row r="9">
          <cell r="A9" t="str">
            <v>A</v>
          </cell>
        </row>
      </sheetData>
      <sheetData sheetId="6293">
        <row r="9">
          <cell r="A9" t="str">
            <v>A</v>
          </cell>
        </row>
      </sheetData>
      <sheetData sheetId="6294">
        <row r="9">
          <cell r="A9" t="str">
            <v>A</v>
          </cell>
        </row>
      </sheetData>
      <sheetData sheetId="6295">
        <row r="9">
          <cell r="A9" t="str">
            <v>A</v>
          </cell>
        </row>
      </sheetData>
      <sheetData sheetId="6296">
        <row r="9">
          <cell r="A9" t="str">
            <v>A</v>
          </cell>
        </row>
      </sheetData>
      <sheetData sheetId="6297">
        <row r="9">
          <cell r="A9" t="str">
            <v>A</v>
          </cell>
        </row>
      </sheetData>
      <sheetData sheetId="6298">
        <row r="9">
          <cell r="A9" t="str">
            <v>A</v>
          </cell>
        </row>
      </sheetData>
      <sheetData sheetId="6299">
        <row r="9">
          <cell r="A9" t="str">
            <v>A</v>
          </cell>
        </row>
      </sheetData>
      <sheetData sheetId="6300">
        <row r="9">
          <cell r="A9" t="str">
            <v>A</v>
          </cell>
        </row>
      </sheetData>
      <sheetData sheetId="6301">
        <row r="9">
          <cell r="A9" t="str">
            <v>A</v>
          </cell>
        </row>
      </sheetData>
      <sheetData sheetId="6302">
        <row r="9">
          <cell r="A9" t="str">
            <v>A</v>
          </cell>
        </row>
      </sheetData>
      <sheetData sheetId="6303">
        <row r="9">
          <cell r="A9" t="str">
            <v>A</v>
          </cell>
        </row>
      </sheetData>
      <sheetData sheetId="6304">
        <row r="9">
          <cell r="A9" t="str">
            <v>A</v>
          </cell>
        </row>
      </sheetData>
      <sheetData sheetId="6305">
        <row r="9">
          <cell r="A9" t="str">
            <v>A</v>
          </cell>
        </row>
      </sheetData>
      <sheetData sheetId="6306">
        <row r="9">
          <cell r="A9" t="str">
            <v>A</v>
          </cell>
        </row>
      </sheetData>
      <sheetData sheetId="6307">
        <row r="9">
          <cell r="A9" t="str">
            <v>A</v>
          </cell>
        </row>
      </sheetData>
      <sheetData sheetId="6308">
        <row r="9">
          <cell r="A9" t="str">
            <v>A</v>
          </cell>
        </row>
      </sheetData>
      <sheetData sheetId="6309">
        <row r="9">
          <cell r="A9" t="str">
            <v>A</v>
          </cell>
        </row>
      </sheetData>
      <sheetData sheetId="6310">
        <row r="9">
          <cell r="A9" t="str">
            <v>A</v>
          </cell>
        </row>
      </sheetData>
      <sheetData sheetId="6311">
        <row r="9">
          <cell r="A9" t="str">
            <v>A</v>
          </cell>
        </row>
      </sheetData>
      <sheetData sheetId="6312">
        <row r="9">
          <cell r="A9" t="str">
            <v>A</v>
          </cell>
        </row>
      </sheetData>
      <sheetData sheetId="6313">
        <row r="9">
          <cell r="A9" t="str">
            <v>A</v>
          </cell>
        </row>
      </sheetData>
      <sheetData sheetId="6314">
        <row r="9">
          <cell r="A9" t="str">
            <v>A</v>
          </cell>
        </row>
      </sheetData>
      <sheetData sheetId="6315">
        <row r="9">
          <cell r="A9" t="str">
            <v>A</v>
          </cell>
        </row>
      </sheetData>
      <sheetData sheetId="6316">
        <row r="9">
          <cell r="A9" t="str">
            <v>A</v>
          </cell>
        </row>
      </sheetData>
      <sheetData sheetId="6317">
        <row r="9">
          <cell r="A9" t="str">
            <v>A</v>
          </cell>
        </row>
      </sheetData>
      <sheetData sheetId="6318">
        <row r="9">
          <cell r="A9" t="str">
            <v>A</v>
          </cell>
        </row>
      </sheetData>
      <sheetData sheetId="6319">
        <row r="9">
          <cell r="A9" t="str">
            <v>A</v>
          </cell>
        </row>
      </sheetData>
      <sheetData sheetId="6320">
        <row r="9">
          <cell r="A9" t="str">
            <v>A</v>
          </cell>
        </row>
      </sheetData>
      <sheetData sheetId="6321">
        <row r="9">
          <cell r="A9" t="str">
            <v>A</v>
          </cell>
        </row>
      </sheetData>
      <sheetData sheetId="6322">
        <row r="9">
          <cell r="A9" t="str">
            <v>A</v>
          </cell>
        </row>
      </sheetData>
      <sheetData sheetId="6323">
        <row r="9">
          <cell r="A9" t="str">
            <v>A</v>
          </cell>
        </row>
      </sheetData>
      <sheetData sheetId="6324">
        <row r="9">
          <cell r="A9" t="str">
            <v>A</v>
          </cell>
        </row>
      </sheetData>
      <sheetData sheetId="6325">
        <row r="9">
          <cell r="A9" t="str">
            <v>A</v>
          </cell>
        </row>
      </sheetData>
      <sheetData sheetId="6326">
        <row r="9">
          <cell r="A9" t="str">
            <v>A</v>
          </cell>
        </row>
      </sheetData>
      <sheetData sheetId="6327">
        <row r="9">
          <cell r="A9" t="str">
            <v>A</v>
          </cell>
        </row>
      </sheetData>
      <sheetData sheetId="6328">
        <row r="9">
          <cell r="A9" t="str">
            <v>A</v>
          </cell>
        </row>
      </sheetData>
      <sheetData sheetId="6329">
        <row r="9">
          <cell r="A9" t="str">
            <v>A</v>
          </cell>
        </row>
      </sheetData>
      <sheetData sheetId="6330">
        <row r="9">
          <cell r="A9" t="str">
            <v>A</v>
          </cell>
        </row>
      </sheetData>
      <sheetData sheetId="6331">
        <row r="9">
          <cell r="A9" t="str">
            <v>A</v>
          </cell>
        </row>
      </sheetData>
      <sheetData sheetId="6332">
        <row r="9">
          <cell r="A9" t="str">
            <v>A</v>
          </cell>
        </row>
      </sheetData>
      <sheetData sheetId="6333">
        <row r="9">
          <cell r="A9" t="str">
            <v>A</v>
          </cell>
        </row>
      </sheetData>
      <sheetData sheetId="6334">
        <row r="9">
          <cell r="A9" t="str">
            <v>A</v>
          </cell>
        </row>
      </sheetData>
      <sheetData sheetId="6335">
        <row r="9">
          <cell r="A9" t="str">
            <v>A</v>
          </cell>
        </row>
      </sheetData>
      <sheetData sheetId="6336">
        <row r="9">
          <cell r="A9" t="str">
            <v>A</v>
          </cell>
        </row>
      </sheetData>
      <sheetData sheetId="6337">
        <row r="9">
          <cell r="A9" t="str">
            <v>A</v>
          </cell>
        </row>
      </sheetData>
      <sheetData sheetId="6338">
        <row r="9">
          <cell r="A9" t="str">
            <v>A</v>
          </cell>
        </row>
      </sheetData>
      <sheetData sheetId="6339">
        <row r="9">
          <cell r="A9" t="str">
            <v>A</v>
          </cell>
        </row>
      </sheetData>
      <sheetData sheetId="6340">
        <row r="9">
          <cell r="A9" t="str">
            <v>A</v>
          </cell>
        </row>
      </sheetData>
      <sheetData sheetId="6341">
        <row r="9">
          <cell r="A9" t="str">
            <v>A</v>
          </cell>
        </row>
      </sheetData>
      <sheetData sheetId="6342">
        <row r="9">
          <cell r="A9" t="str">
            <v>A</v>
          </cell>
        </row>
      </sheetData>
      <sheetData sheetId="6343">
        <row r="9">
          <cell r="A9" t="str">
            <v>A</v>
          </cell>
        </row>
      </sheetData>
      <sheetData sheetId="6344">
        <row r="9">
          <cell r="A9" t="str">
            <v>A</v>
          </cell>
        </row>
      </sheetData>
      <sheetData sheetId="6345">
        <row r="9">
          <cell r="A9" t="str">
            <v>A</v>
          </cell>
        </row>
      </sheetData>
      <sheetData sheetId="6346">
        <row r="9">
          <cell r="A9" t="str">
            <v>A</v>
          </cell>
        </row>
      </sheetData>
      <sheetData sheetId="6347">
        <row r="9">
          <cell r="A9" t="str">
            <v>A</v>
          </cell>
        </row>
      </sheetData>
      <sheetData sheetId="6348">
        <row r="9">
          <cell r="A9" t="str">
            <v>A</v>
          </cell>
        </row>
      </sheetData>
      <sheetData sheetId="6349">
        <row r="9">
          <cell r="A9" t="str">
            <v>A</v>
          </cell>
        </row>
      </sheetData>
      <sheetData sheetId="6350">
        <row r="9">
          <cell r="A9" t="str">
            <v>A</v>
          </cell>
        </row>
      </sheetData>
      <sheetData sheetId="6351">
        <row r="9">
          <cell r="A9" t="str">
            <v>A</v>
          </cell>
        </row>
      </sheetData>
      <sheetData sheetId="6352">
        <row r="9">
          <cell r="A9" t="str">
            <v>A</v>
          </cell>
        </row>
      </sheetData>
      <sheetData sheetId="6353">
        <row r="9">
          <cell r="A9" t="str">
            <v>A</v>
          </cell>
        </row>
      </sheetData>
      <sheetData sheetId="6354">
        <row r="9">
          <cell r="A9" t="str">
            <v>A</v>
          </cell>
        </row>
      </sheetData>
      <sheetData sheetId="6355">
        <row r="9">
          <cell r="A9" t="str">
            <v>A</v>
          </cell>
        </row>
      </sheetData>
      <sheetData sheetId="6356">
        <row r="9">
          <cell r="A9" t="str">
            <v>A</v>
          </cell>
        </row>
      </sheetData>
      <sheetData sheetId="6357">
        <row r="9">
          <cell r="A9" t="str">
            <v>A</v>
          </cell>
        </row>
      </sheetData>
      <sheetData sheetId="6358">
        <row r="9">
          <cell r="A9" t="str">
            <v>A</v>
          </cell>
        </row>
      </sheetData>
      <sheetData sheetId="6359">
        <row r="9">
          <cell r="A9" t="str">
            <v>A</v>
          </cell>
        </row>
      </sheetData>
      <sheetData sheetId="6360">
        <row r="9">
          <cell r="A9" t="str">
            <v>A</v>
          </cell>
        </row>
      </sheetData>
      <sheetData sheetId="6361">
        <row r="9">
          <cell r="A9" t="str">
            <v>A</v>
          </cell>
        </row>
      </sheetData>
      <sheetData sheetId="6362">
        <row r="9">
          <cell r="A9" t="str">
            <v>A</v>
          </cell>
        </row>
      </sheetData>
      <sheetData sheetId="6363">
        <row r="9">
          <cell r="A9" t="str">
            <v>A</v>
          </cell>
        </row>
      </sheetData>
      <sheetData sheetId="6364">
        <row r="9">
          <cell r="A9" t="str">
            <v>A</v>
          </cell>
        </row>
      </sheetData>
      <sheetData sheetId="6365">
        <row r="9">
          <cell r="A9" t="str">
            <v>A</v>
          </cell>
        </row>
      </sheetData>
      <sheetData sheetId="6366">
        <row r="9">
          <cell r="A9" t="str">
            <v>A</v>
          </cell>
        </row>
      </sheetData>
      <sheetData sheetId="6367">
        <row r="9">
          <cell r="A9" t="str">
            <v>A</v>
          </cell>
        </row>
      </sheetData>
      <sheetData sheetId="6368">
        <row r="9">
          <cell r="A9" t="str">
            <v>A</v>
          </cell>
        </row>
      </sheetData>
      <sheetData sheetId="6369">
        <row r="9">
          <cell r="A9" t="str">
            <v>A</v>
          </cell>
        </row>
      </sheetData>
      <sheetData sheetId="6370">
        <row r="9">
          <cell r="A9" t="str">
            <v>A</v>
          </cell>
        </row>
      </sheetData>
      <sheetData sheetId="6371">
        <row r="9">
          <cell r="A9" t="str">
            <v>A</v>
          </cell>
        </row>
      </sheetData>
      <sheetData sheetId="6372">
        <row r="9">
          <cell r="A9" t="str">
            <v>A</v>
          </cell>
        </row>
      </sheetData>
      <sheetData sheetId="6373">
        <row r="9">
          <cell r="A9" t="str">
            <v>A</v>
          </cell>
        </row>
      </sheetData>
      <sheetData sheetId="6374">
        <row r="9">
          <cell r="A9" t="str">
            <v>A</v>
          </cell>
        </row>
      </sheetData>
      <sheetData sheetId="6375">
        <row r="9">
          <cell r="A9" t="str">
            <v>A</v>
          </cell>
        </row>
      </sheetData>
      <sheetData sheetId="6376">
        <row r="9">
          <cell r="A9" t="str">
            <v>A</v>
          </cell>
        </row>
      </sheetData>
      <sheetData sheetId="6377">
        <row r="9">
          <cell r="A9" t="str">
            <v>A</v>
          </cell>
        </row>
      </sheetData>
      <sheetData sheetId="6378">
        <row r="9">
          <cell r="A9" t="str">
            <v>A</v>
          </cell>
        </row>
      </sheetData>
      <sheetData sheetId="6379">
        <row r="9">
          <cell r="A9" t="str">
            <v>A</v>
          </cell>
        </row>
      </sheetData>
      <sheetData sheetId="6380">
        <row r="9">
          <cell r="A9" t="str">
            <v>A</v>
          </cell>
        </row>
      </sheetData>
      <sheetData sheetId="6381">
        <row r="9">
          <cell r="A9" t="str">
            <v>A</v>
          </cell>
        </row>
      </sheetData>
      <sheetData sheetId="6382">
        <row r="9">
          <cell r="A9" t="str">
            <v>A</v>
          </cell>
        </row>
      </sheetData>
      <sheetData sheetId="6383">
        <row r="9">
          <cell r="A9" t="str">
            <v>A</v>
          </cell>
        </row>
      </sheetData>
      <sheetData sheetId="6384">
        <row r="9">
          <cell r="A9" t="str">
            <v>A</v>
          </cell>
        </row>
      </sheetData>
      <sheetData sheetId="6385">
        <row r="9">
          <cell r="A9" t="str">
            <v>A</v>
          </cell>
        </row>
      </sheetData>
      <sheetData sheetId="6386">
        <row r="9">
          <cell r="A9" t="str">
            <v>A</v>
          </cell>
        </row>
      </sheetData>
      <sheetData sheetId="6387">
        <row r="9">
          <cell r="A9" t="str">
            <v>A</v>
          </cell>
        </row>
      </sheetData>
      <sheetData sheetId="6388">
        <row r="9">
          <cell r="A9" t="str">
            <v>A</v>
          </cell>
        </row>
      </sheetData>
      <sheetData sheetId="6389">
        <row r="9">
          <cell r="A9" t="str">
            <v>A</v>
          </cell>
        </row>
      </sheetData>
      <sheetData sheetId="6390">
        <row r="9">
          <cell r="A9" t="str">
            <v>A</v>
          </cell>
        </row>
      </sheetData>
      <sheetData sheetId="6391">
        <row r="9">
          <cell r="A9" t="str">
            <v>A</v>
          </cell>
        </row>
      </sheetData>
      <sheetData sheetId="6392">
        <row r="9">
          <cell r="A9" t="str">
            <v>A</v>
          </cell>
        </row>
      </sheetData>
      <sheetData sheetId="6393">
        <row r="9">
          <cell r="A9" t="str">
            <v>A</v>
          </cell>
        </row>
      </sheetData>
      <sheetData sheetId="6394">
        <row r="9">
          <cell r="A9" t="str">
            <v>A</v>
          </cell>
        </row>
      </sheetData>
      <sheetData sheetId="6395">
        <row r="9">
          <cell r="A9" t="str">
            <v>A</v>
          </cell>
        </row>
      </sheetData>
      <sheetData sheetId="6396">
        <row r="9">
          <cell r="A9" t="str">
            <v>A</v>
          </cell>
        </row>
      </sheetData>
      <sheetData sheetId="6397">
        <row r="9">
          <cell r="A9" t="str">
            <v>A</v>
          </cell>
        </row>
      </sheetData>
      <sheetData sheetId="6398">
        <row r="9">
          <cell r="A9" t="str">
            <v>A</v>
          </cell>
        </row>
      </sheetData>
      <sheetData sheetId="6399">
        <row r="9">
          <cell r="A9" t="str">
            <v>A</v>
          </cell>
        </row>
      </sheetData>
      <sheetData sheetId="6400">
        <row r="9">
          <cell r="A9" t="str">
            <v>A</v>
          </cell>
        </row>
      </sheetData>
      <sheetData sheetId="6401">
        <row r="9">
          <cell r="A9" t="str">
            <v>A</v>
          </cell>
        </row>
      </sheetData>
      <sheetData sheetId="6402">
        <row r="9">
          <cell r="A9" t="str">
            <v>A</v>
          </cell>
        </row>
      </sheetData>
      <sheetData sheetId="6403">
        <row r="9">
          <cell r="A9" t="str">
            <v>A</v>
          </cell>
        </row>
      </sheetData>
      <sheetData sheetId="6404">
        <row r="9">
          <cell r="A9" t="str">
            <v>A</v>
          </cell>
        </row>
      </sheetData>
      <sheetData sheetId="6405">
        <row r="9">
          <cell r="A9" t="str">
            <v>A</v>
          </cell>
        </row>
      </sheetData>
      <sheetData sheetId="6406">
        <row r="9">
          <cell r="A9" t="str">
            <v>A</v>
          </cell>
        </row>
      </sheetData>
      <sheetData sheetId="6407">
        <row r="9">
          <cell r="A9" t="str">
            <v>A</v>
          </cell>
        </row>
      </sheetData>
      <sheetData sheetId="6408">
        <row r="9">
          <cell r="A9" t="str">
            <v>A</v>
          </cell>
        </row>
      </sheetData>
      <sheetData sheetId="6409">
        <row r="9">
          <cell r="A9" t="str">
            <v>A</v>
          </cell>
        </row>
      </sheetData>
      <sheetData sheetId="6410">
        <row r="9">
          <cell r="A9" t="str">
            <v>A</v>
          </cell>
        </row>
      </sheetData>
      <sheetData sheetId="6411">
        <row r="9">
          <cell r="A9" t="str">
            <v>A</v>
          </cell>
        </row>
      </sheetData>
      <sheetData sheetId="6412">
        <row r="9">
          <cell r="A9" t="str">
            <v>A</v>
          </cell>
        </row>
      </sheetData>
      <sheetData sheetId="6413">
        <row r="9">
          <cell r="A9" t="str">
            <v>A</v>
          </cell>
        </row>
      </sheetData>
      <sheetData sheetId="6414">
        <row r="9">
          <cell r="A9" t="str">
            <v>A</v>
          </cell>
        </row>
      </sheetData>
      <sheetData sheetId="6415">
        <row r="9">
          <cell r="A9" t="str">
            <v>A</v>
          </cell>
        </row>
      </sheetData>
      <sheetData sheetId="6416">
        <row r="9">
          <cell r="A9" t="str">
            <v>A</v>
          </cell>
        </row>
      </sheetData>
      <sheetData sheetId="6417">
        <row r="9">
          <cell r="A9" t="str">
            <v>A</v>
          </cell>
        </row>
      </sheetData>
      <sheetData sheetId="6418">
        <row r="9">
          <cell r="A9" t="str">
            <v>A</v>
          </cell>
        </row>
      </sheetData>
      <sheetData sheetId="6419">
        <row r="9">
          <cell r="A9" t="str">
            <v>A</v>
          </cell>
        </row>
      </sheetData>
      <sheetData sheetId="6420">
        <row r="9">
          <cell r="A9" t="str">
            <v>A</v>
          </cell>
        </row>
      </sheetData>
      <sheetData sheetId="6421">
        <row r="9">
          <cell r="A9" t="str">
            <v>A</v>
          </cell>
        </row>
      </sheetData>
      <sheetData sheetId="6422">
        <row r="9">
          <cell r="A9" t="str">
            <v>A</v>
          </cell>
        </row>
      </sheetData>
      <sheetData sheetId="6423">
        <row r="9">
          <cell r="A9" t="str">
            <v>A</v>
          </cell>
        </row>
      </sheetData>
      <sheetData sheetId="6424">
        <row r="9">
          <cell r="A9" t="str">
            <v>A</v>
          </cell>
        </row>
      </sheetData>
      <sheetData sheetId="6425">
        <row r="9">
          <cell r="A9" t="str">
            <v>A</v>
          </cell>
        </row>
      </sheetData>
      <sheetData sheetId="6426">
        <row r="9">
          <cell r="A9" t="str">
            <v>A</v>
          </cell>
        </row>
      </sheetData>
      <sheetData sheetId="6427">
        <row r="9">
          <cell r="A9" t="str">
            <v>A</v>
          </cell>
        </row>
      </sheetData>
      <sheetData sheetId="6428">
        <row r="9">
          <cell r="A9" t="str">
            <v>A</v>
          </cell>
        </row>
      </sheetData>
      <sheetData sheetId="6429">
        <row r="9">
          <cell r="A9" t="str">
            <v>A</v>
          </cell>
        </row>
      </sheetData>
      <sheetData sheetId="6430">
        <row r="9">
          <cell r="A9" t="str">
            <v>A</v>
          </cell>
        </row>
      </sheetData>
      <sheetData sheetId="6431">
        <row r="9">
          <cell r="A9" t="str">
            <v>A</v>
          </cell>
        </row>
      </sheetData>
      <sheetData sheetId="6432">
        <row r="9">
          <cell r="A9" t="str">
            <v>A</v>
          </cell>
        </row>
      </sheetData>
      <sheetData sheetId="6433">
        <row r="9">
          <cell r="A9" t="str">
            <v>A</v>
          </cell>
        </row>
      </sheetData>
      <sheetData sheetId="6434">
        <row r="9">
          <cell r="A9" t="str">
            <v>A</v>
          </cell>
        </row>
      </sheetData>
      <sheetData sheetId="6435">
        <row r="9">
          <cell r="A9" t="str">
            <v>A</v>
          </cell>
        </row>
      </sheetData>
      <sheetData sheetId="6436">
        <row r="9">
          <cell r="A9" t="str">
            <v>A</v>
          </cell>
        </row>
      </sheetData>
      <sheetData sheetId="6437">
        <row r="9">
          <cell r="A9" t="str">
            <v>A</v>
          </cell>
        </row>
      </sheetData>
      <sheetData sheetId="6438">
        <row r="9">
          <cell r="A9" t="str">
            <v>A</v>
          </cell>
        </row>
      </sheetData>
      <sheetData sheetId="6439">
        <row r="9">
          <cell r="A9" t="str">
            <v>A</v>
          </cell>
        </row>
      </sheetData>
      <sheetData sheetId="6440">
        <row r="9">
          <cell r="A9" t="str">
            <v>A</v>
          </cell>
        </row>
      </sheetData>
      <sheetData sheetId="6441">
        <row r="9">
          <cell r="A9" t="str">
            <v>A</v>
          </cell>
        </row>
      </sheetData>
      <sheetData sheetId="6442">
        <row r="9">
          <cell r="A9" t="str">
            <v>A</v>
          </cell>
        </row>
      </sheetData>
      <sheetData sheetId="6443">
        <row r="9">
          <cell r="A9" t="str">
            <v>A</v>
          </cell>
        </row>
      </sheetData>
      <sheetData sheetId="6444">
        <row r="9">
          <cell r="A9" t="str">
            <v>A</v>
          </cell>
        </row>
      </sheetData>
      <sheetData sheetId="6445">
        <row r="9">
          <cell r="A9" t="str">
            <v>A</v>
          </cell>
        </row>
      </sheetData>
      <sheetData sheetId="6446">
        <row r="9">
          <cell r="A9" t="str">
            <v>A</v>
          </cell>
        </row>
      </sheetData>
      <sheetData sheetId="6447">
        <row r="9">
          <cell r="A9" t="str">
            <v>A</v>
          </cell>
        </row>
      </sheetData>
      <sheetData sheetId="6448">
        <row r="9">
          <cell r="A9" t="str">
            <v>A</v>
          </cell>
        </row>
      </sheetData>
      <sheetData sheetId="6449">
        <row r="9">
          <cell r="A9" t="str">
            <v>A</v>
          </cell>
        </row>
      </sheetData>
      <sheetData sheetId="6450">
        <row r="9">
          <cell r="A9" t="str">
            <v>A</v>
          </cell>
        </row>
      </sheetData>
      <sheetData sheetId="6451">
        <row r="9">
          <cell r="A9" t="str">
            <v>A</v>
          </cell>
        </row>
      </sheetData>
      <sheetData sheetId="6452">
        <row r="9">
          <cell r="A9" t="str">
            <v>A</v>
          </cell>
        </row>
      </sheetData>
      <sheetData sheetId="6453">
        <row r="9">
          <cell r="A9" t="str">
            <v>A</v>
          </cell>
        </row>
      </sheetData>
      <sheetData sheetId="6454">
        <row r="9">
          <cell r="A9" t="str">
            <v>A</v>
          </cell>
        </row>
      </sheetData>
      <sheetData sheetId="6455">
        <row r="9">
          <cell r="A9" t="str">
            <v>A</v>
          </cell>
        </row>
      </sheetData>
      <sheetData sheetId="6456">
        <row r="9">
          <cell r="A9" t="str">
            <v>A</v>
          </cell>
        </row>
      </sheetData>
      <sheetData sheetId="6457">
        <row r="9">
          <cell r="A9" t="str">
            <v>A</v>
          </cell>
        </row>
      </sheetData>
      <sheetData sheetId="6458">
        <row r="9">
          <cell r="A9" t="str">
            <v>A</v>
          </cell>
        </row>
      </sheetData>
      <sheetData sheetId="6459">
        <row r="9">
          <cell r="A9" t="str">
            <v>A</v>
          </cell>
        </row>
      </sheetData>
      <sheetData sheetId="6460">
        <row r="9">
          <cell r="A9" t="str">
            <v>A</v>
          </cell>
        </row>
      </sheetData>
      <sheetData sheetId="6461">
        <row r="9">
          <cell r="A9" t="str">
            <v>A</v>
          </cell>
        </row>
      </sheetData>
      <sheetData sheetId="6462">
        <row r="9">
          <cell r="A9" t="str">
            <v>A</v>
          </cell>
        </row>
      </sheetData>
      <sheetData sheetId="6463">
        <row r="9">
          <cell r="A9" t="str">
            <v>A</v>
          </cell>
        </row>
      </sheetData>
      <sheetData sheetId="6464">
        <row r="9">
          <cell r="A9" t="str">
            <v>A</v>
          </cell>
        </row>
      </sheetData>
      <sheetData sheetId="6465">
        <row r="9">
          <cell r="A9" t="str">
            <v>A</v>
          </cell>
        </row>
      </sheetData>
      <sheetData sheetId="6466">
        <row r="9">
          <cell r="A9" t="str">
            <v>A</v>
          </cell>
        </row>
      </sheetData>
      <sheetData sheetId="6467">
        <row r="9">
          <cell r="A9" t="str">
            <v>A</v>
          </cell>
        </row>
      </sheetData>
      <sheetData sheetId="6468">
        <row r="9">
          <cell r="A9" t="str">
            <v>A</v>
          </cell>
        </row>
      </sheetData>
      <sheetData sheetId="6469">
        <row r="9">
          <cell r="A9" t="str">
            <v>A</v>
          </cell>
        </row>
      </sheetData>
      <sheetData sheetId="6470">
        <row r="9">
          <cell r="A9" t="str">
            <v>A</v>
          </cell>
        </row>
      </sheetData>
      <sheetData sheetId="6471">
        <row r="9">
          <cell r="A9" t="str">
            <v>A</v>
          </cell>
        </row>
      </sheetData>
      <sheetData sheetId="6472">
        <row r="9">
          <cell r="A9" t="str">
            <v>A</v>
          </cell>
        </row>
      </sheetData>
      <sheetData sheetId="6473">
        <row r="9">
          <cell r="A9" t="str">
            <v>A</v>
          </cell>
        </row>
      </sheetData>
      <sheetData sheetId="6474">
        <row r="9">
          <cell r="A9" t="str">
            <v>A</v>
          </cell>
        </row>
      </sheetData>
      <sheetData sheetId="6475">
        <row r="9">
          <cell r="A9" t="str">
            <v>A</v>
          </cell>
        </row>
      </sheetData>
      <sheetData sheetId="6476">
        <row r="9">
          <cell r="A9" t="str">
            <v>A</v>
          </cell>
        </row>
      </sheetData>
      <sheetData sheetId="6477">
        <row r="9">
          <cell r="A9" t="str">
            <v>A</v>
          </cell>
        </row>
      </sheetData>
      <sheetData sheetId="6478">
        <row r="9">
          <cell r="A9" t="str">
            <v>A</v>
          </cell>
        </row>
      </sheetData>
      <sheetData sheetId="6479">
        <row r="9">
          <cell r="A9" t="str">
            <v>A</v>
          </cell>
        </row>
      </sheetData>
      <sheetData sheetId="6480">
        <row r="9">
          <cell r="A9" t="str">
            <v>A</v>
          </cell>
        </row>
      </sheetData>
      <sheetData sheetId="6481">
        <row r="9">
          <cell r="A9" t="str">
            <v>A</v>
          </cell>
        </row>
      </sheetData>
      <sheetData sheetId="6482">
        <row r="9">
          <cell r="A9" t="str">
            <v>A</v>
          </cell>
        </row>
      </sheetData>
      <sheetData sheetId="6483">
        <row r="9">
          <cell r="A9" t="str">
            <v>A</v>
          </cell>
        </row>
      </sheetData>
      <sheetData sheetId="6484">
        <row r="9">
          <cell r="A9" t="str">
            <v>A</v>
          </cell>
        </row>
      </sheetData>
      <sheetData sheetId="6485">
        <row r="9">
          <cell r="A9" t="str">
            <v>A</v>
          </cell>
        </row>
      </sheetData>
      <sheetData sheetId="6486">
        <row r="9">
          <cell r="A9" t="str">
            <v>A</v>
          </cell>
        </row>
      </sheetData>
      <sheetData sheetId="6487">
        <row r="9">
          <cell r="A9" t="str">
            <v>A</v>
          </cell>
        </row>
      </sheetData>
      <sheetData sheetId="6488">
        <row r="9">
          <cell r="A9" t="str">
            <v>A</v>
          </cell>
        </row>
      </sheetData>
      <sheetData sheetId="6489">
        <row r="9">
          <cell r="A9" t="str">
            <v>A</v>
          </cell>
        </row>
      </sheetData>
      <sheetData sheetId="6490">
        <row r="9">
          <cell r="A9" t="str">
            <v>A</v>
          </cell>
        </row>
      </sheetData>
      <sheetData sheetId="6491">
        <row r="9">
          <cell r="A9" t="str">
            <v>A</v>
          </cell>
        </row>
      </sheetData>
      <sheetData sheetId="6492">
        <row r="9">
          <cell r="A9" t="str">
            <v>A</v>
          </cell>
        </row>
      </sheetData>
      <sheetData sheetId="6493">
        <row r="9">
          <cell r="A9" t="str">
            <v>A</v>
          </cell>
        </row>
      </sheetData>
      <sheetData sheetId="6494">
        <row r="9">
          <cell r="A9" t="str">
            <v>A</v>
          </cell>
        </row>
      </sheetData>
      <sheetData sheetId="6495">
        <row r="9">
          <cell r="A9" t="str">
            <v>A</v>
          </cell>
        </row>
      </sheetData>
      <sheetData sheetId="6496">
        <row r="9">
          <cell r="A9" t="str">
            <v>A</v>
          </cell>
        </row>
      </sheetData>
      <sheetData sheetId="6497">
        <row r="9">
          <cell r="A9" t="str">
            <v>A</v>
          </cell>
        </row>
      </sheetData>
      <sheetData sheetId="6498">
        <row r="9">
          <cell r="A9" t="str">
            <v>A</v>
          </cell>
        </row>
      </sheetData>
      <sheetData sheetId="6499">
        <row r="9">
          <cell r="A9" t="str">
            <v>A</v>
          </cell>
        </row>
      </sheetData>
      <sheetData sheetId="6500">
        <row r="9">
          <cell r="A9" t="str">
            <v>A</v>
          </cell>
        </row>
      </sheetData>
      <sheetData sheetId="6501">
        <row r="9">
          <cell r="A9" t="str">
            <v>A</v>
          </cell>
        </row>
      </sheetData>
      <sheetData sheetId="6502">
        <row r="9">
          <cell r="A9" t="str">
            <v>A</v>
          </cell>
        </row>
      </sheetData>
      <sheetData sheetId="6503">
        <row r="9">
          <cell r="A9" t="str">
            <v>A</v>
          </cell>
        </row>
      </sheetData>
      <sheetData sheetId="6504">
        <row r="9">
          <cell r="A9" t="str">
            <v>A</v>
          </cell>
        </row>
      </sheetData>
      <sheetData sheetId="6505">
        <row r="9">
          <cell r="A9" t="str">
            <v>A</v>
          </cell>
        </row>
      </sheetData>
      <sheetData sheetId="6506">
        <row r="9">
          <cell r="A9" t="str">
            <v>A</v>
          </cell>
        </row>
      </sheetData>
      <sheetData sheetId="6507">
        <row r="9">
          <cell r="A9" t="str">
            <v>A</v>
          </cell>
        </row>
      </sheetData>
      <sheetData sheetId="6508">
        <row r="9">
          <cell r="A9" t="str">
            <v>A</v>
          </cell>
        </row>
      </sheetData>
      <sheetData sheetId="6509">
        <row r="9">
          <cell r="A9" t="str">
            <v>A</v>
          </cell>
        </row>
      </sheetData>
      <sheetData sheetId="6510">
        <row r="9">
          <cell r="A9" t="str">
            <v>A</v>
          </cell>
        </row>
      </sheetData>
      <sheetData sheetId="6511">
        <row r="9">
          <cell r="A9" t="str">
            <v>A</v>
          </cell>
        </row>
      </sheetData>
      <sheetData sheetId="6512">
        <row r="9">
          <cell r="A9" t="str">
            <v>A</v>
          </cell>
        </row>
      </sheetData>
      <sheetData sheetId="6513">
        <row r="9">
          <cell r="A9" t="str">
            <v>A</v>
          </cell>
        </row>
      </sheetData>
      <sheetData sheetId="6514">
        <row r="9">
          <cell r="A9" t="str">
            <v>A</v>
          </cell>
        </row>
      </sheetData>
      <sheetData sheetId="6515">
        <row r="9">
          <cell r="A9" t="str">
            <v>A</v>
          </cell>
        </row>
      </sheetData>
      <sheetData sheetId="6516">
        <row r="9">
          <cell r="A9" t="str">
            <v>A</v>
          </cell>
        </row>
      </sheetData>
      <sheetData sheetId="6517">
        <row r="9">
          <cell r="A9" t="str">
            <v>A</v>
          </cell>
        </row>
      </sheetData>
      <sheetData sheetId="6518">
        <row r="9">
          <cell r="A9" t="str">
            <v>A</v>
          </cell>
        </row>
      </sheetData>
      <sheetData sheetId="6519">
        <row r="9">
          <cell r="A9" t="str">
            <v>A</v>
          </cell>
        </row>
      </sheetData>
      <sheetData sheetId="6520">
        <row r="9">
          <cell r="A9" t="str">
            <v>A</v>
          </cell>
        </row>
      </sheetData>
      <sheetData sheetId="6521">
        <row r="9">
          <cell r="A9" t="str">
            <v>A</v>
          </cell>
        </row>
      </sheetData>
      <sheetData sheetId="6522">
        <row r="9">
          <cell r="A9" t="str">
            <v>A</v>
          </cell>
        </row>
      </sheetData>
      <sheetData sheetId="6523">
        <row r="9">
          <cell r="A9" t="str">
            <v>A</v>
          </cell>
        </row>
      </sheetData>
      <sheetData sheetId="6524">
        <row r="9">
          <cell r="A9" t="str">
            <v>A</v>
          </cell>
        </row>
      </sheetData>
      <sheetData sheetId="6525">
        <row r="9">
          <cell r="A9" t="str">
            <v>A</v>
          </cell>
        </row>
      </sheetData>
      <sheetData sheetId="6526">
        <row r="9">
          <cell r="A9" t="str">
            <v>A</v>
          </cell>
        </row>
      </sheetData>
      <sheetData sheetId="6527">
        <row r="9">
          <cell r="A9" t="str">
            <v>A</v>
          </cell>
        </row>
      </sheetData>
      <sheetData sheetId="6528">
        <row r="9">
          <cell r="A9" t="str">
            <v>A</v>
          </cell>
        </row>
      </sheetData>
      <sheetData sheetId="6529">
        <row r="9">
          <cell r="A9" t="str">
            <v>A</v>
          </cell>
        </row>
      </sheetData>
      <sheetData sheetId="6530">
        <row r="9">
          <cell r="A9" t="str">
            <v>A</v>
          </cell>
        </row>
      </sheetData>
      <sheetData sheetId="6531">
        <row r="9">
          <cell r="A9" t="str">
            <v>A</v>
          </cell>
        </row>
      </sheetData>
      <sheetData sheetId="6532">
        <row r="9">
          <cell r="A9" t="str">
            <v>A</v>
          </cell>
        </row>
      </sheetData>
      <sheetData sheetId="6533">
        <row r="9">
          <cell r="A9" t="str">
            <v>A</v>
          </cell>
        </row>
      </sheetData>
      <sheetData sheetId="6534">
        <row r="9">
          <cell r="A9" t="str">
            <v>A</v>
          </cell>
        </row>
      </sheetData>
      <sheetData sheetId="6535">
        <row r="9">
          <cell r="A9" t="str">
            <v>A</v>
          </cell>
        </row>
      </sheetData>
      <sheetData sheetId="6536">
        <row r="9">
          <cell r="A9" t="str">
            <v>A</v>
          </cell>
        </row>
      </sheetData>
      <sheetData sheetId="6537">
        <row r="9">
          <cell r="A9" t="str">
            <v>A</v>
          </cell>
        </row>
      </sheetData>
      <sheetData sheetId="6538">
        <row r="9">
          <cell r="A9" t="str">
            <v>A</v>
          </cell>
        </row>
      </sheetData>
      <sheetData sheetId="6539">
        <row r="9">
          <cell r="A9" t="str">
            <v>A</v>
          </cell>
        </row>
      </sheetData>
      <sheetData sheetId="6540">
        <row r="9">
          <cell r="A9" t="str">
            <v>A</v>
          </cell>
        </row>
      </sheetData>
      <sheetData sheetId="6541">
        <row r="9">
          <cell r="A9" t="str">
            <v>A</v>
          </cell>
        </row>
      </sheetData>
      <sheetData sheetId="6542">
        <row r="9">
          <cell r="A9" t="str">
            <v>A</v>
          </cell>
        </row>
      </sheetData>
      <sheetData sheetId="6543">
        <row r="9">
          <cell r="A9" t="str">
            <v>A</v>
          </cell>
        </row>
      </sheetData>
      <sheetData sheetId="6544">
        <row r="9">
          <cell r="A9" t="str">
            <v>A</v>
          </cell>
        </row>
      </sheetData>
      <sheetData sheetId="6545">
        <row r="9">
          <cell r="A9" t="str">
            <v>A</v>
          </cell>
        </row>
      </sheetData>
      <sheetData sheetId="6546">
        <row r="9">
          <cell r="A9" t="str">
            <v>A</v>
          </cell>
        </row>
      </sheetData>
      <sheetData sheetId="6547">
        <row r="9">
          <cell r="A9" t="str">
            <v>A</v>
          </cell>
        </row>
      </sheetData>
      <sheetData sheetId="6548">
        <row r="9">
          <cell r="A9" t="str">
            <v>A</v>
          </cell>
        </row>
      </sheetData>
      <sheetData sheetId="6549">
        <row r="9">
          <cell r="A9" t="str">
            <v>A</v>
          </cell>
        </row>
      </sheetData>
      <sheetData sheetId="6550">
        <row r="9">
          <cell r="A9" t="str">
            <v>A</v>
          </cell>
        </row>
      </sheetData>
      <sheetData sheetId="6551">
        <row r="9">
          <cell r="A9" t="str">
            <v>A</v>
          </cell>
        </row>
      </sheetData>
      <sheetData sheetId="6552">
        <row r="9">
          <cell r="A9" t="str">
            <v>A</v>
          </cell>
        </row>
      </sheetData>
      <sheetData sheetId="6553">
        <row r="9">
          <cell r="A9" t="str">
            <v>A</v>
          </cell>
        </row>
      </sheetData>
      <sheetData sheetId="6554">
        <row r="9">
          <cell r="A9" t="str">
            <v>A</v>
          </cell>
        </row>
      </sheetData>
      <sheetData sheetId="6555">
        <row r="9">
          <cell r="A9" t="str">
            <v>A</v>
          </cell>
        </row>
      </sheetData>
      <sheetData sheetId="6556">
        <row r="9">
          <cell r="A9" t="str">
            <v>A</v>
          </cell>
        </row>
      </sheetData>
      <sheetData sheetId="6557">
        <row r="9">
          <cell r="A9" t="str">
            <v>A</v>
          </cell>
        </row>
      </sheetData>
      <sheetData sheetId="6558">
        <row r="9">
          <cell r="A9" t="str">
            <v>A</v>
          </cell>
        </row>
      </sheetData>
      <sheetData sheetId="6559">
        <row r="9">
          <cell r="A9" t="str">
            <v>A</v>
          </cell>
        </row>
      </sheetData>
      <sheetData sheetId="6560">
        <row r="9">
          <cell r="A9" t="str">
            <v>A</v>
          </cell>
        </row>
      </sheetData>
      <sheetData sheetId="6561">
        <row r="9">
          <cell r="A9" t="str">
            <v>A</v>
          </cell>
        </row>
      </sheetData>
      <sheetData sheetId="6562">
        <row r="9">
          <cell r="A9" t="str">
            <v>A</v>
          </cell>
        </row>
      </sheetData>
      <sheetData sheetId="6563">
        <row r="9">
          <cell r="A9" t="str">
            <v>A</v>
          </cell>
        </row>
      </sheetData>
      <sheetData sheetId="6564">
        <row r="9">
          <cell r="A9" t="str">
            <v>A</v>
          </cell>
        </row>
      </sheetData>
      <sheetData sheetId="6565">
        <row r="9">
          <cell r="A9" t="str">
            <v>A</v>
          </cell>
        </row>
      </sheetData>
      <sheetData sheetId="6566">
        <row r="9">
          <cell r="A9" t="str">
            <v>A</v>
          </cell>
        </row>
      </sheetData>
      <sheetData sheetId="6567">
        <row r="9">
          <cell r="A9" t="str">
            <v>A</v>
          </cell>
        </row>
      </sheetData>
      <sheetData sheetId="6568">
        <row r="9">
          <cell r="A9" t="str">
            <v>A</v>
          </cell>
        </row>
      </sheetData>
      <sheetData sheetId="6569">
        <row r="9">
          <cell r="A9" t="str">
            <v>A</v>
          </cell>
        </row>
      </sheetData>
      <sheetData sheetId="6570">
        <row r="9">
          <cell r="A9" t="str">
            <v>A</v>
          </cell>
        </row>
      </sheetData>
      <sheetData sheetId="6571">
        <row r="9">
          <cell r="A9" t="str">
            <v>A</v>
          </cell>
        </row>
      </sheetData>
      <sheetData sheetId="6572">
        <row r="9">
          <cell r="A9" t="str">
            <v>A</v>
          </cell>
        </row>
      </sheetData>
      <sheetData sheetId="6573">
        <row r="9">
          <cell r="A9" t="str">
            <v>A</v>
          </cell>
        </row>
      </sheetData>
      <sheetData sheetId="6574">
        <row r="9">
          <cell r="A9" t="str">
            <v>A</v>
          </cell>
        </row>
      </sheetData>
      <sheetData sheetId="6575">
        <row r="9">
          <cell r="A9" t="str">
            <v>A</v>
          </cell>
        </row>
      </sheetData>
      <sheetData sheetId="6576">
        <row r="9">
          <cell r="A9" t="str">
            <v>A</v>
          </cell>
        </row>
      </sheetData>
      <sheetData sheetId="6577">
        <row r="9">
          <cell r="A9" t="str">
            <v>A</v>
          </cell>
        </row>
      </sheetData>
      <sheetData sheetId="6578">
        <row r="9">
          <cell r="A9" t="str">
            <v>A</v>
          </cell>
        </row>
      </sheetData>
      <sheetData sheetId="6579">
        <row r="9">
          <cell r="A9" t="str">
            <v>A</v>
          </cell>
        </row>
      </sheetData>
      <sheetData sheetId="6580">
        <row r="9">
          <cell r="A9" t="str">
            <v>A</v>
          </cell>
        </row>
      </sheetData>
      <sheetData sheetId="6581">
        <row r="9">
          <cell r="A9" t="str">
            <v>A</v>
          </cell>
        </row>
      </sheetData>
      <sheetData sheetId="6582">
        <row r="9">
          <cell r="A9" t="str">
            <v>A</v>
          </cell>
        </row>
      </sheetData>
      <sheetData sheetId="6583">
        <row r="9">
          <cell r="A9" t="str">
            <v>A</v>
          </cell>
        </row>
      </sheetData>
      <sheetData sheetId="6584">
        <row r="9">
          <cell r="A9" t="str">
            <v>A</v>
          </cell>
        </row>
      </sheetData>
      <sheetData sheetId="6585">
        <row r="9">
          <cell r="A9" t="str">
            <v>A</v>
          </cell>
        </row>
      </sheetData>
      <sheetData sheetId="6586">
        <row r="9">
          <cell r="A9" t="str">
            <v>A</v>
          </cell>
        </row>
      </sheetData>
      <sheetData sheetId="6587">
        <row r="9">
          <cell r="A9" t="str">
            <v>A</v>
          </cell>
        </row>
      </sheetData>
      <sheetData sheetId="6588">
        <row r="9">
          <cell r="A9" t="str">
            <v>A</v>
          </cell>
        </row>
      </sheetData>
      <sheetData sheetId="6589">
        <row r="9">
          <cell r="A9" t="str">
            <v>A</v>
          </cell>
        </row>
      </sheetData>
      <sheetData sheetId="6590">
        <row r="9">
          <cell r="A9" t="str">
            <v>A</v>
          </cell>
        </row>
      </sheetData>
      <sheetData sheetId="6591">
        <row r="9">
          <cell r="A9" t="str">
            <v>A</v>
          </cell>
        </row>
      </sheetData>
      <sheetData sheetId="6592">
        <row r="9">
          <cell r="A9" t="str">
            <v>A</v>
          </cell>
        </row>
      </sheetData>
      <sheetData sheetId="6593">
        <row r="9">
          <cell r="A9" t="str">
            <v>A</v>
          </cell>
        </row>
      </sheetData>
      <sheetData sheetId="6594">
        <row r="9">
          <cell r="A9" t="str">
            <v>A</v>
          </cell>
        </row>
      </sheetData>
      <sheetData sheetId="6595">
        <row r="9">
          <cell r="A9" t="str">
            <v>A</v>
          </cell>
        </row>
      </sheetData>
      <sheetData sheetId="6596">
        <row r="9">
          <cell r="A9" t="str">
            <v>A</v>
          </cell>
        </row>
      </sheetData>
      <sheetData sheetId="6597">
        <row r="9">
          <cell r="A9" t="str">
            <v>A</v>
          </cell>
        </row>
      </sheetData>
      <sheetData sheetId="6598">
        <row r="9">
          <cell r="A9" t="str">
            <v>A</v>
          </cell>
        </row>
      </sheetData>
      <sheetData sheetId="6599">
        <row r="9">
          <cell r="A9" t="str">
            <v>A</v>
          </cell>
        </row>
      </sheetData>
      <sheetData sheetId="6600">
        <row r="9">
          <cell r="A9" t="str">
            <v>A</v>
          </cell>
        </row>
      </sheetData>
      <sheetData sheetId="6601">
        <row r="9">
          <cell r="A9" t="str">
            <v>A</v>
          </cell>
        </row>
      </sheetData>
      <sheetData sheetId="6602">
        <row r="9">
          <cell r="A9" t="str">
            <v>A</v>
          </cell>
        </row>
      </sheetData>
      <sheetData sheetId="6603">
        <row r="9">
          <cell r="A9" t="str">
            <v>A</v>
          </cell>
        </row>
      </sheetData>
      <sheetData sheetId="6604">
        <row r="9">
          <cell r="A9" t="str">
            <v>A</v>
          </cell>
        </row>
      </sheetData>
      <sheetData sheetId="6605">
        <row r="9">
          <cell r="A9" t="str">
            <v>A</v>
          </cell>
        </row>
      </sheetData>
      <sheetData sheetId="6606">
        <row r="9">
          <cell r="A9" t="str">
            <v>A</v>
          </cell>
        </row>
      </sheetData>
      <sheetData sheetId="6607">
        <row r="9">
          <cell r="A9" t="str">
            <v>A</v>
          </cell>
        </row>
      </sheetData>
      <sheetData sheetId="6608">
        <row r="9">
          <cell r="A9" t="str">
            <v>A</v>
          </cell>
        </row>
      </sheetData>
      <sheetData sheetId="6609">
        <row r="9">
          <cell r="A9" t="str">
            <v>A</v>
          </cell>
        </row>
      </sheetData>
      <sheetData sheetId="6610">
        <row r="9">
          <cell r="A9" t="str">
            <v>A</v>
          </cell>
        </row>
      </sheetData>
      <sheetData sheetId="6611">
        <row r="9">
          <cell r="A9" t="str">
            <v>A</v>
          </cell>
        </row>
      </sheetData>
      <sheetData sheetId="6612">
        <row r="9">
          <cell r="A9" t="str">
            <v>A</v>
          </cell>
        </row>
      </sheetData>
      <sheetData sheetId="6613">
        <row r="9">
          <cell r="A9" t="str">
            <v>A</v>
          </cell>
        </row>
      </sheetData>
      <sheetData sheetId="6614">
        <row r="9">
          <cell r="A9" t="str">
            <v>A</v>
          </cell>
        </row>
      </sheetData>
      <sheetData sheetId="6615">
        <row r="9">
          <cell r="A9" t="str">
            <v>A</v>
          </cell>
        </row>
      </sheetData>
      <sheetData sheetId="6616">
        <row r="9">
          <cell r="A9" t="str">
            <v>A</v>
          </cell>
        </row>
      </sheetData>
      <sheetData sheetId="6617">
        <row r="9">
          <cell r="A9" t="str">
            <v>A</v>
          </cell>
        </row>
      </sheetData>
      <sheetData sheetId="6618">
        <row r="9">
          <cell r="A9" t="str">
            <v>A</v>
          </cell>
        </row>
      </sheetData>
      <sheetData sheetId="6619">
        <row r="9">
          <cell r="A9" t="str">
            <v>A</v>
          </cell>
        </row>
      </sheetData>
      <sheetData sheetId="6620">
        <row r="9">
          <cell r="A9" t="str">
            <v>A</v>
          </cell>
        </row>
      </sheetData>
      <sheetData sheetId="6621">
        <row r="9">
          <cell r="A9" t="str">
            <v>A</v>
          </cell>
        </row>
      </sheetData>
      <sheetData sheetId="6622">
        <row r="9">
          <cell r="A9" t="str">
            <v>A</v>
          </cell>
        </row>
      </sheetData>
      <sheetData sheetId="6623">
        <row r="9">
          <cell r="A9" t="str">
            <v>A</v>
          </cell>
        </row>
      </sheetData>
      <sheetData sheetId="6624">
        <row r="9">
          <cell r="A9" t="str">
            <v>A</v>
          </cell>
        </row>
      </sheetData>
      <sheetData sheetId="6625">
        <row r="9">
          <cell r="A9" t="str">
            <v>A</v>
          </cell>
        </row>
      </sheetData>
      <sheetData sheetId="6626">
        <row r="9">
          <cell r="A9" t="str">
            <v>A</v>
          </cell>
        </row>
      </sheetData>
      <sheetData sheetId="6627">
        <row r="9">
          <cell r="A9" t="str">
            <v>A</v>
          </cell>
        </row>
      </sheetData>
      <sheetData sheetId="6628">
        <row r="9">
          <cell r="A9" t="str">
            <v>A</v>
          </cell>
        </row>
      </sheetData>
      <sheetData sheetId="6629">
        <row r="9">
          <cell r="A9" t="str">
            <v>A</v>
          </cell>
        </row>
      </sheetData>
      <sheetData sheetId="6630">
        <row r="9">
          <cell r="A9" t="str">
            <v>A</v>
          </cell>
        </row>
      </sheetData>
      <sheetData sheetId="6631">
        <row r="9">
          <cell r="A9" t="str">
            <v>A</v>
          </cell>
        </row>
      </sheetData>
      <sheetData sheetId="6632">
        <row r="9">
          <cell r="A9" t="str">
            <v>A</v>
          </cell>
        </row>
      </sheetData>
      <sheetData sheetId="6633">
        <row r="9">
          <cell r="A9" t="str">
            <v>A</v>
          </cell>
        </row>
      </sheetData>
      <sheetData sheetId="6634">
        <row r="9">
          <cell r="A9" t="str">
            <v>A</v>
          </cell>
        </row>
      </sheetData>
      <sheetData sheetId="6635">
        <row r="9">
          <cell r="A9" t="str">
            <v>A</v>
          </cell>
        </row>
      </sheetData>
      <sheetData sheetId="6636">
        <row r="9">
          <cell r="A9" t="str">
            <v>A</v>
          </cell>
        </row>
      </sheetData>
      <sheetData sheetId="6637">
        <row r="9">
          <cell r="A9" t="str">
            <v>A</v>
          </cell>
        </row>
      </sheetData>
      <sheetData sheetId="6638">
        <row r="9">
          <cell r="A9" t="str">
            <v>A</v>
          </cell>
        </row>
      </sheetData>
      <sheetData sheetId="6639">
        <row r="9">
          <cell r="A9" t="str">
            <v>A</v>
          </cell>
        </row>
      </sheetData>
      <sheetData sheetId="6640">
        <row r="9">
          <cell r="A9" t="str">
            <v>A</v>
          </cell>
        </row>
      </sheetData>
      <sheetData sheetId="6641">
        <row r="9">
          <cell r="A9" t="str">
            <v>A</v>
          </cell>
        </row>
      </sheetData>
      <sheetData sheetId="6642">
        <row r="9">
          <cell r="A9" t="str">
            <v>A</v>
          </cell>
        </row>
      </sheetData>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sheetData sheetId="6654" refreshError="1"/>
      <sheetData sheetId="6655">
        <row r="9">
          <cell r="A9" t="str">
            <v>A</v>
          </cell>
        </row>
      </sheetData>
      <sheetData sheetId="6656">
        <row r="9">
          <cell r="A9" t="str">
            <v>A</v>
          </cell>
        </row>
      </sheetData>
      <sheetData sheetId="6657">
        <row r="9">
          <cell r="A9" t="str">
            <v>A</v>
          </cell>
        </row>
      </sheetData>
      <sheetData sheetId="6658" refreshError="1"/>
      <sheetData sheetId="6659">
        <row r="9">
          <cell r="A9" t="str">
            <v>A</v>
          </cell>
        </row>
      </sheetData>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ow r="9">
          <cell r="A9" t="str">
            <v>A</v>
          </cell>
        </row>
      </sheetData>
      <sheetData sheetId="6676">
        <row r="9">
          <cell r="A9" t="str">
            <v>A</v>
          </cell>
        </row>
      </sheetData>
      <sheetData sheetId="6677">
        <row r="9">
          <cell r="A9" t="str">
            <v>A</v>
          </cell>
        </row>
      </sheetData>
      <sheetData sheetId="6678">
        <row r="9">
          <cell r="A9" t="str">
            <v>A</v>
          </cell>
        </row>
      </sheetData>
      <sheetData sheetId="6679">
        <row r="9">
          <cell r="A9" t="str">
            <v>A</v>
          </cell>
        </row>
      </sheetData>
      <sheetData sheetId="6680">
        <row r="9">
          <cell r="A9" t="str">
            <v>A</v>
          </cell>
        </row>
      </sheetData>
      <sheetData sheetId="6681">
        <row r="9">
          <cell r="A9" t="str">
            <v>A</v>
          </cell>
        </row>
      </sheetData>
      <sheetData sheetId="6682">
        <row r="9">
          <cell r="A9" t="str">
            <v>A</v>
          </cell>
        </row>
      </sheetData>
      <sheetData sheetId="6683">
        <row r="9">
          <cell r="A9" t="str">
            <v>A</v>
          </cell>
        </row>
      </sheetData>
      <sheetData sheetId="6684">
        <row r="9">
          <cell r="A9" t="str">
            <v>A</v>
          </cell>
        </row>
      </sheetData>
      <sheetData sheetId="6685">
        <row r="9">
          <cell r="A9" t="str">
            <v>A</v>
          </cell>
        </row>
      </sheetData>
      <sheetData sheetId="6686">
        <row r="9">
          <cell r="A9" t="str">
            <v>A</v>
          </cell>
        </row>
      </sheetData>
      <sheetData sheetId="6687">
        <row r="9">
          <cell r="A9" t="str">
            <v>A</v>
          </cell>
        </row>
      </sheetData>
      <sheetData sheetId="6688">
        <row r="9">
          <cell r="A9" t="str">
            <v>A</v>
          </cell>
        </row>
      </sheetData>
      <sheetData sheetId="6689">
        <row r="9">
          <cell r="A9" t="str">
            <v>A</v>
          </cell>
        </row>
      </sheetData>
      <sheetData sheetId="6690">
        <row r="9">
          <cell r="A9" t="str">
            <v>A</v>
          </cell>
        </row>
      </sheetData>
      <sheetData sheetId="6691">
        <row r="9">
          <cell r="A9" t="str">
            <v>A</v>
          </cell>
        </row>
      </sheetData>
      <sheetData sheetId="6692">
        <row r="9">
          <cell r="A9" t="str">
            <v>A</v>
          </cell>
        </row>
      </sheetData>
      <sheetData sheetId="6693">
        <row r="9">
          <cell r="A9" t="str">
            <v>A</v>
          </cell>
        </row>
      </sheetData>
      <sheetData sheetId="6694">
        <row r="9">
          <cell r="A9" t="str">
            <v>A</v>
          </cell>
        </row>
      </sheetData>
      <sheetData sheetId="6695">
        <row r="9">
          <cell r="A9" t="str">
            <v>A</v>
          </cell>
        </row>
      </sheetData>
      <sheetData sheetId="6696">
        <row r="9">
          <cell r="A9" t="str">
            <v>A</v>
          </cell>
        </row>
      </sheetData>
      <sheetData sheetId="6697">
        <row r="9">
          <cell r="A9" t="str">
            <v>A</v>
          </cell>
        </row>
      </sheetData>
      <sheetData sheetId="6698">
        <row r="9">
          <cell r="A9" t="str">
            <v>A</v>
          </cell>
        </row>
      </sheetData>
      <sheetData sheetId="6699">
        <row r="9">
          <cell r="A9" t="str">
            <v>A</v>
          </cell>
        </row>
      </sheetData>
      <sheetData sheetId="6700">
        <row r="9">
          <cell r="A9" t="str">
            <v>A</v>
          </cell>
        </row>
      </sheetData>
      <sheetData sheetId="6701">
        <row r="9">
          <cell r="A9" t="str">
            <v>A</v>
          </cell>
        </row>
      </sheetData>
      <sheetData sheetId="6702">
        <row r="9">
          <cell r="A9" t="str">
            <v>A</v>
          </cell>
        </row>
      </sheetData>
      <sheetData sheetId="6703">
        <row r="9">
          <cell r="A9" t="str">
            <v>A</v>
          </cell>
        </row>
      </sheetData>
      <sheetData sheetId="6704">
        <row r="9">
          <cell r="A9" t="str">
            <v>A</v>
          </cell>
        </row>
      </sheetData>
      <sheetData sheetId="6705">
        <row r="9">
          <cell r="A9" t="str">
            <v>A</v>
          </cell>
        </row>
      </sheetData>
      <sheetData sheetId="6706">
        <row r="9">
          <cell r="A9" t="str">
            <v>A</v>
          </cell>
        </row>
      </sheetData>
      <sheetData sheetId="6707">
        <row r="9">
          <cell r="A9" t="str">
            <v>A</v>
          </cell>
        </row>
      </sheetData>
      <sheetData sheetId="6708">
        <row r="9">
          <cell r="A9" t="str">
            <v>A</v>
          </cell>
        </row>
      </sheetData>
      <sheetData sheetId="6709">
        <row r="9">
          <cell r="A9" t="str">
            <v>A</v>
          </cell>
        </row>
      </sheetData>
      <sheetData sheetId="6710">
        <row r="9">
          <cell r="A9" t="str">
            <v>A</v>
          </cell>
        </row>
      </sheetData>
      <sheetData sheetId="6711">
        <row r="9">
          <cell r="A9" t="str">
            <v>A</v>
          </cell>
        </row>
      </sheetData>
      <sheetData sheetId="6712">
        <row r="9">
          <cell r="A9" t="str">
            <v>A</v>
          </cell>
        </row>
      </sheetData>
      <sheetData sheetId="6713">
        <row r="9">
          <cell r="A9" t="str">
            <v>A</v>
          </cell>
        </row>
      </sheetData>
      <sheetData sheetId="6714">
        <row r="9">
          <cell r="A9" t="str">
            <v>A</v>
          </cell>
        </row>
      </sheetData>
      <sheetData sheetId="6715">
        <row r="9">
          <cell r="A9" t="str">
            <v>A</v>
          </cell>
        </row>
      </sheetData>
      <sheetData sheetId="6716">
        <row r="9">
          <cell r="A9" t="str">
            <v>A</v>
          </cell>
        </row>
      </sheetData>
      <sheetData sheetId="6717">
        <row r="9">
          <cell r="A9" t="str">
            <v>A</v>
          </cell>
        </row>
      </sheetData>
      <sheetData sheetId="6718">
        <row r="9">
          <cell r="A9" t="str">
            <v>A</v>
          </cell>
        </row>
      </sheetData>
      <sheetData sheetId="6719">
        <row r="9">
          <cell r="A9" t="str">
            <v>A</v>
          </cell>
        </row>
      </sheetData>
      <sheetData sheetId="6720">
        <row r="9">
          <cell r="A9" t="str">
            <v>A</v>
          </cell>
        </row>
      </sheetData>
      <sheetData sheetId="6721">
        <row r="9">
          <cell r="A9" t="str">
            <v>A</v>
          </cell>
        </row>
      </sheetData>
      <sheetData sheetId="6722">
        <row r="9">
          <cell r="A9" t="str">
            <v>A</v>
          </cell>
        </row>
      </sheetData>
      <sheetData sheetId="6723">
        <row r="9">
          <cell r="A9" t="str">
            <v>A</v>
          </cell>
        </row>
      </sheetData>
      <sheetData sheetId="6724">
        <row r="9">
          <cell r="A9" t="str">
            <v>A</v>
          </cell>
        </row>
      </sheetData>
      <sheetData sheetId="6725">
        <row r="9">
          <cell r="A9" t="str">
            <v>A</v>
          </cell>
        </row>
      </sheetData>
      <sheetData sheetId="6726">
        <row r="9">
          <cell r="A9" t="str">
            <v>A</v>
          </cell>
        </row>
      </sheetData>
      <sheetData sheetId="6727">
        <row r="9">
          <cell r="A9" t="str">
            <v>A</v>
          </cell>
        </row>
      </sheetData>
      <sheetData sheetId="6728">
        <row r="9">
          <cell r="A9" t="str">
            <v>A</v>
          </cell>
        </row>
      </sheetData>
      <sheetData sheetId="6729">
        <row r="9">
          <cell r="A9" t="str">
            <v>A</v>
          </cell>
        </row>
      </sheetData>
      <sheetData sheetId="6730">
        <row r="9">
          <cell r="A9" t="str">
            <v>A</v>
          </cell>
        </row>
      </sheetData>
      <sheetData sheetId="6731">
        <row r="9">
          <cell r="A9" t="str">
            <v>A</v>
          </cell>
        </row>
      </sheetData>
      <sheetData sheetId="6732">
        <row r="9">
          <cell r="A9" t="str">
            <v>A</v>
          </cell>
        </row>
      </sheetData>
      <sheetData sheetId="6733">
        <row r="9">
          <cell r="A9" t="str">
            <v>A</v>
          </cell>
        </row>
      </sheetData>
      <sheetData sheetId="6734">
        <row r="9">
          <cell r="A9" t="str">
            <v>A</v>
          </cell>
        </row>
      </sheetData>
      <sheetData sheetId="6735">
        <row r="9">
          <cell r="A9" t="str">
            <v>A</v>
          </cell>
        </row>
      </sheetData>
      <sheetData sheetId="6736">
        <row r="9">
          <cell r="A9" t="str">
            <v>A</v>
          </cell>
        </row>
      </sheetData>
      <sheetData sheetId="6737">
        <row r="9">
          <cell r="A9" t="str">
            <v>A</v>
          </cell>
        </row>
      </sheetData>
      <sheetData sheetId="6738">
        <row r="9">
          <cell r="A9" t="str">
            <v>A</v>
          </cell>
        </row>
      </sheetData>
      <sheetData sheetId="6739">
        <row r="9">
          <cell r="A9" t="str">
            <v>A</v>
          </cell>
        </row>
      </sheetData>
      <sheetData sheetId="6740">
        <row r="9">
          <cell r="A9" t="str">
            <v>A</v>
          </cell>
        </row>
      </sheetData>
      <sheetData sheetId="6741">
        <row r="9">
          <cell r="A9" t="str">
            <v>A</v>
          </cell>
        </row>
      </sheetData>
      <sheetData sheetId="6742">
        <row r="9">
          <cell r="A9" t="str">
            <v>A</v>
          </cell>
        </row>
      </sheetData>
      <sheetData sheetId="6743">
        <row r="9">
          <cell r="A9" t="str">
            <v>A</v>
          </cell>
        </row>
      </sheetData>
      <sheetData sheetId="6744">
        <row r="9">
          <cell r="A9" t="str">
            <v>A</v>
          </cell>
        </row>
      </sheetData>
      <sheetData sheetId="6745">
        <row r="9">
          <cell r="A9" t="str">
            <v>A</v>
          </cell>
        </row>
      </sheetData>
      <sheetData sheetId="6746">
        <row r="9">
          <cell r="A9" t="str">
            <v>A</v>
          </cell>
        </row>
      </sheetData>
      <sheetData sheetId="6747">
        <row r="9">
          <cell r="A9" t="str">
            <v>A</v>
          </cell>
        </row>
      </sheetData>
      <sheetData sheetId="6748">
        <row r="9">
          <cell r="A9" t="str">
            <v>A</v>
          </cell>
        </row>
      </sheetData>
      <sheetData sheetId="6749">
        <row r="9">
          <cell r="A9" t="str">
            <v>A</v>
          </cell>
        </row>
      </sheetData>
      <sheetData sheetId="6750">
        <row r="9">
          <cell r="A9" t="str">
            <v>A</v>
          </cell>
        </row>
      </sheetData>
      <sheetData sheetId="6751">
        <row r="9">
          <cell r="A9" t="str">
            <v>A</v>
          </cell>
        </row>
      </sheetData>
      <sheetData sheetId="6752">
        <row r="9">
          <cell r="A9" t="str">
            <v>A</v>
          </cell>
        </row>
      </sheetData>
      <sheetData sheetId="6753">
        <row r="9">
          <cell r="A9" t="str">
            <v>A</v>
          </cell>
        </row>
      </sheetData>
      <sheetData sheetId="6754">
        <row r="9">
          <cell r="A9" t="str">
            <v>A</v>
          </cell>
        </row>
      </sheetData>
      <sheetData sheetId="6755">
        <row r="9">
          <cell r="A9" t="str">
            <v>A</v>
          </cell>
        </row>
      </sheetData>
      <sheetData sheetId="6756">
        <row r="9">
          <cell r="A9" t="str">
            <v>A</v>
          </cell>
        </row>
      </sheetData>
      <sheetData sheetId="6757">
        <row r="9">
          <cell r="A9" t="str">
            <v>A</v>
          </cell>
        </row>
      </sheetData>
      <sheetData sheetId="6758">
        <row r="9">
          <cell r="A9" t="str">
            <v>A</v>
          </cell>
        </row>
      </sheetData>
      <sheetData sheetId="6759">
        <row r="9">
          <cell r="A9" t="str">
            <v>A</v>
          </cell>
        </row>
      </sheetData>
      <sheetData sheetId="6760">
        <row r="9">
          <cell r="A9" t="str">
            <v>A</v>
          </cell>
        </row>
      </sheetData>
      <sheetData sheetId="6761">
        <row r="9">
          <cell r="A9" t="str">
            <v>A</v>
          </cell>
        </row>
      </sheetData>
      <sheetData sheetId="6762">
        <row r="9">
          <cell r="A9" t="str">
            <v>A</v>
          </cell>
        </row>
      </sheetData>
      <sheetData sheetId="6763">
        <row r="9">
          <cell r="A9" t="str">
            <v>A</v>
          </cell>
        </row>
      </sheetData>
      <sheetData sheetId="6764">
        <row r="9">
          <cell r="A9" t="str">
            <v>A</v>
          </cell>
        </row>
      </sheetData>
      <sheetData sheetId="6765">
        <row r="9">
          <cell r="A9" t="str">
            <v>A</v>
          </cell>
        </row>
      </sheetData>
      <sheetData sheetId="6766">
        <row r="9">
          <cell r="A9" t="str">
            <v>A</v>
          </cell>
        </row>
      </sheetData>
      <sheetData sheetId="6767">
        <row r="9">
          <cell r="A9" t="str">
            <v>A</v>
          </cell>
        </row>
      </sheetData>
      <sheetData sheetId="6768">
        <row r="9">
          <cell r="A9" t="str">
            <v>A</v>
          </cell>
        </row>
      </sheetData>
      <sheetData sheetId="6769">
        <row r="9">
          <cell r="A9" t="str">
            <v>A</v>
          </cell>
        </row>
      </sheetData>
      <sheetData sheetId="6770">
        <row r="9">
          <cell r="A9" t="str">
            <v>A</v>
          </cell>
        </row>
      </sheetData>
      <sheetData sheetId="6771">
        <row r="9">
          <cell r="A9" t="str">
            <v>A</v>
          </cell>
        </row>
      </sheetData>
      <sheetData sheetId="6772">
        <row r="9">
          <cell r="A9" t="str">
            <v>A</v>
          </cell>
        </row>
      </sheetData>
      <sheetData sheetId="6773">
        <row r="9">
          <cell r="A9" t="str">
            <v>A</v>
          </cell>
        </row>
      </sheetData>
      <sheetData sheetId="6774">
        <row r="9">
          <cell r="A9" t="str">
            <v>A</v>
          </cell>
        </row>
      </sheetData>
      <sheetData sheetId="6775">
        <row r="9">
          <cell r="A9" t="str">
            <v>A</v>
          </cell>
        </row>
      </sheetData>
      <sheetData sheetId="6776">
        <row r="9">
          <cell r="A9" t="str">
            <v>A</v>
          </cell>
        </row>
      </sheetData>
      <sheetData sheetId="6777">
        <row r="9">
          <cell r="A9" t="str">
            <v>A</v>
          </cell>
        </row>
      </sheetData>
      <sheetData sheetId="6778">
        <row r="9">
          <cell r="A9" t="str">
            <v>A</v>
          </cell>
        </row>
      </sheetData>
      <sheetData sheetId="6779">
        <row r="9">
          <cell r="A9" t="str">
            <v>A</v>
          </cell>
        </row>
      </sheetData>
      <sheetData sheetId="6780">
        <row r="9">
          <cell r="A9" t="str">
            <v>A</v>
          </cell>
        </row>
      </sheetData>
      <sheetData sheetId="6781">
        <row r="9">
          <cell r="A9" t="str">
            <v>A</v>
          </cell>
        </row>
      </sheetData>
      <sheetData sheetId="6782">
        <row r="9">
          <cell r="A9" t="str">
            <v>A</v>
          </cell>
        </row>
      </sheetData>
      <sheetData sheetId="6783">
        <row r="9">
          <cell r="A9" t="str">
            <v>A</v>
          </cell>
        </row>
      </sheetData>
      <sheetData sheetId="6784">
        <row r="9">
          <cell r="A9" t="str">
            <v>A</v>
          </cell>
        </row>
      </sheetData>
      <sheetData sheetId="6785">
        <row r="9">
          <cell r="A9" t="str">
            <v>A</v>
          </cell>
        </row>
      </sheetData>
      <sheetData sheetId="6786">
        <row r="9">
          <cell r="A9" t="str">
            <v>A</v>
          </cell>
        </row>
      </sheetData>
      <sheetData sheetId="6787">
        <row r="9">
          <cell r="A9" t="str">
            <v>A</v>
          </cell>
        </row>
      </sheetData>
      <sheetData sheetId="6788">
        <row r="9">
          <cell r="A9" t="str">
            <v>A</v>
          </cell>
        </row>
      </sheetData>
      <sheetData sheetId="6789">
        <row r="9">
          <cell r="A9" t="str">
            <v>A</v>
          </cell>
        </row>
      </sheetData>
      <sheetData sheetId="6790">
        <row r="9">
          <cell r="A9" t="str">
            <v>A</v>
          </cell>
        </row>
      </sheetData>
      <sheetData sheetId="6791">
        <row r="9">
          <cell r="A9" t="str">
            <v>A</v>
          </cell>
        </row>
      </sheetData>
      <sheetData sheetId="6792">
        <row r="9">
          <cell r="A9" t="str">
            <v>A</v>
          </cell>
        </row>
      </sheetData>
      <sheetData sheetId="6793">
        <row r="9">
          <cell r="A9" t="str">
            <v>A</v>
          </cell>
        </row>
      </sheetData>
      <sheetData sheetId="6794">
        <row r="9">
          <cell r="A9" t="str">
            <v>A</v>
          </cell>
        </row>
      </sheetData>
      <sheetData sheetId="6795">
        <row r="9">
          <cell r="A9" t="str">
            <v>A</v>
          </cell>
        </row>
      </sheetData>
      <sheetData sheetId="6796">
        <row r="9">
          <cell r="A9" t="str">
            <v>A</v>
          </cell>
        </row>
      </sheetData>
      <sheetData sheetId="6797">
        <row r="9">
          <cell r="A9" t="str">
            <v>A</v>
          </cell>
        </row>
      </sheetData>
      <sheetData sheetId="6798">
        <row r="9">
          <cell r="A9" t="str">
            <v>A</v>
          </cell>
        </row>
      </sheetData>
      <sheetData sheetId="6799">
        <row r="9">
          <cell r="A9" t="str">
            <v>A</v>
          </cell>
        </row>
      </sheetData>
      <sheetData sheetId="6800">
        <row r="9">
          <cell r="A9" t="str">
            <v>A</v>
          </cell>
        </row>
      </sheetData>
      <sheetData sheetId="6801">
        <row r="9">
          <cell r="A9" t="str">
            <v>A</v>
          </cell>
        </row>
      </sheetData>
      <sheetData sheetId="6802">
        <row r="9">
          <cell r="A9" t="str">
            <v>A</v>
          </cell>
        </row>
      </sheetData>
      <sheetData sheetId="6803">
        <row r="9">
          <cell r="A9" t="str">
            <v>A</v>
          </cell>
        </row>
      </sheetData>
      <sheetData sheetId="6804">
        <row r="9">
          <cell r="A9" t="str">
            <v>A</v>
          </cell>
        </row>
      </sheetData>
      <sheetData sheetId="6805">
        <row r="9">
          <cell r="A9" t="str">
            <v>A</v>
          </cell>
        </row>
      </sheetData>
      <sheetData sheetId="6806">
        <row r="9">
          <cell r="A9" t="str">
            <v>A</v>
          </cell>
        </row>
      </sheetData>
      <sheetData sheetId="6807">
        <row r="9">
          <cell r="A9" t="str">
            <v>A</v>
          </cell>
        </row>
      </sheetData>
      <sheetData sheetId="6808">
        <row r="9">
          <cell r="A9" t="str">
            <v>A</v>
          </cell>
        </row>
      </sheetData>
      <sheetData sheetId="6809">
        <row r="9">
          <cell r="A9" t="str">
            <v>A</v>
          </cell>
        </row>
      </sheetData>
      <sheetData sheetId="6810">
        <row r="9">
          <cell r="A9" t="str">
            <v>A</v>
          </cell>
        </row>
      </sheetData>
      <sheetData sheetId="6811">
        <row r="9">
          <cell r="A9" t="str">
            <v>A</v>
          </cell>
        </row>
      </sheetData>
      <sheetData sheetId="6812">
        <row r="9">
          <cell r="A9" t="str">
            <v>A</v>
          </cell>
        </row>
      </sheetData>
      <sheetData sheetId="6813">
        <row r="9">
          <cell r="A9" t="str">
            <v>A</v>
          </cell>
        </row>
      </sheetData>
      <sheetData sheetId="6814">
        <row r="9">
          <cell r="A9" t="str">
            <v>A</v>
          </cell>
        </row>
      </sheetData>
      <sheetData sheetId="6815">
        <row r="9">
          <cell r="A9" t="str">
            <v>A</v>
          </cell>
        </row>
      </sheetData>
      <sheetData sheetId="6816">
        <row r="9">
          <cell r="A9" t="str">
            <v>A</v>
          </cell>
        </row>
      </sheetData>
      <sheetData sheetId="6817">
        <row r="9">
          <cell r="A9" t="str">
            <v>A</v>
          </cell>
        </row>
      </sheetData>
      <sheetData sheetId="6818">
        <row r="9">
          <cell r="A9" t="str">
            <v>A</v>
          </cell>
        </row>
      </sheetData>
      <sheetData sheetId="6819">
        <row r="9">
          <cell r="A9" t="str">
            <v>A</v>
          </cell>
        </row>
      </sheetData>
      <sheetData sheetId="6820">
        <row r="9">
          <cell r="A9" t="str">
            <v>A</v>
          </cell>
        </row>
      </sheetData>
      <sheetData sheetId="6821">
        <row r="9">
          <cell r="A9" t="str">
            <v>A</v>
          </cell>
        </row>
      </sheetData>
      <sheetData sheetId="6822">
        <row r="9">
          <cell r="A9" t="str">
            <v>A</v>
          </cell>
        </row>
      </sheetData>
      <sheetData sheetId="6823">
        <row r="9">
          <cell r="A9" t="str">
            <v>A</v>
          </cell>
        </row>
      </sheetData>
      <sheetData sheetId="6824">
        <row r="9">
          <cell r="A9" t="str">
            <v>A</v>
          </cell>
        </row>
      </sheetData>
      <sheetData sheetId="6825">
        <row r="9">
          <cell r="A9" t="str">
            <v>A</v>
          </cell>
        </row>
      </sheetData>
      <sheetData sheetId="6826">
        <row r="9">
          <cell r="A9" t="str">
            <v>A</v>
          </cell>
        </row>
      </sheetData>
      <sheetData sheetId="6827">
        <row r="9">
          <cell r="A9" t="str">
            <v>A</v>
          </cell>
        </row>
      </sheetData>
      <sheetData sheetId="6828">
        <row r="9">
          <cell r="A9" t="str">
            <v>A</v>
          </cell>
        </row>
      </sheetData>
      <sheetData sheetId="6829">
        <row r="9">
          <cell r="A9" t="str">
            <v>A</v>
          </cell>
        </row>
      </sheetData>
      <sheetData sheetId="6830">
        <row r="9">
          <cell r="A9" t="str">
            <v>A</v>
          </cell>
        </row>
      </sheetData>
      <sheetData sheetId="6831">
        <row r="9">
          <cell r="A9" t="str">
            <v>A</v>
          </cell>
        </row>
      </sheetData>
      <sheetData sheetId="6832">
        <row r="9">
          <cell r="A9" t="str">
            <v>A</v>
          </cell>
        </row>
      </sheetData>
      <sheetData sheetId="6833">
        <row r="9">
          <cell r="A9" t="str">
            <v>A</v>
          </cell>
        </row>
      </sheetData>
      <sheetData sheetId="6834">
        <row r="9">
          <cell r="A9" t="str">
            <v>A</v>
          </cell>
        </row>
      </sheetData>
      <sheetData sheetId="6835">
        <row r="9">
          <cell r="A9" t="str">
            <v>A</v>
          </cell>
        </row>
      </sheetData>
      <sheetData sheetId="6836">
        <row r="9">
          <cell r="A9" t="str">
            <v>A</v>
          </cell>
        </row>
      </sheetData>
      <sheetData sheetId="6837">
        <row r="9">
          <cell r="A9" t="str">
            <v>A</v>
          </cell>
        </row>
      </sheetData>
      <sheetData sheetId="6838">
        <row r="9">
          <cell r="A9" t="str">
            <v>A</v>
          </cell>
        </row>
      </sheetData>
      <sheetData sheetId="6839">
        <row r="9">
          <cell r="A9" t="str">
            <v>A</v>
          </cell>
        </row>
      </sheetData>
      <sheetData sheetId="6840">
        <row r="9">
          <cell r="A9" t="str">
            <v>A</v>
          </cell>
        </row>
      </sheetData>
      <sheetData sheetId="6841">
        <row r="9">
          <cell r="A9" t="str">
            <v>A</v>
          </cell>
        </row>
      </sheetData>
      <sheetData sheetId="6842">
        <row r="9">
          <cell r="A9" t="str">
            <v>A</v>
          </cell>
        </row>
      </sheetData>
      <sheetData sheetId="6843">
        <row r="9">
          <cell r="A9" t="str">
            <v>A</v>
          </cell>
        </row>
      </sheetData>
      <sheetData sheetId="6844">
        <row r="9">
          <cell r="A9" t="str">
            <v>A</v>
          </cell>
        </row>
      </sheetData>
      <sheetData sheetId="6845">
        <row r="9">
          <cell r="A9" t="str">
            <v>A</v>
          </cell>
        </row>
      </sheetData>
      <sheetData sheetId="6846">
        <row r="9">
          <cell r="A9" t="str">
            <v>A</v>
          </cell>
        </row>
      </sheetData>
      <sheetData sheetId="6847">
        <row r="9">
          <cell r="A9" t="str">
            <v>A</v>
          </cell>
        </row>
      </sheetData>
      <sheetData sheetId="6848">
        <row r="9">
          <cell r="A9" t="str">
            <v>A</v>
          </cell>
        </row>
      </sheetData>
      <sheetData sheetId="6849">
        <row r="9">
          <cell r="A9" t="str">
            <v>A</v>
          </cell>
        </row>
      </sheetData>
      <sheetData sheetId="6850">
        <row r="9">
          <cell r="A9" t="str">
            <v>A</v>
          </cell>
        </row>
      </sheetData>
      <sheetData sheetId="6851">
        <row r="9">
          <cell r="A9" t="str">
            <v>A</v>
          </cell>
        </row>
      </sheetData>
      <sheetData sheetId="6852">
        <row r="9">
          <cell r="A9" t="str">
            <v>A</v>
          </cell>
        </row>
      </sheetData>
      <sheetData sheetId="6853">
        <row r="9">
          <cell r="A9" t="str">
            <v>A</v>
          </cell>
        </row>
      </sheetData>
      <sheetData sheetId="6854">
        <row r="9">
          <cell r="A9" t="str">
            <v>A</v>
          </cell>
        </row>
      </sheetData>
      <sheetData sheetId="6855">
        <row r="9">
          <cell r="A9" t="str">
            <v>A</v>
          </cell>
        </row>
      </sheetData>
      <sheetData sheetId="6856">
        <row r="9">
          <cell r="A9" t="str">
            <v>A</v>
          </cell>
        </row>
      </sheetData>
      <sheetData sheetId="6857">
        <row r="9">
          <cell r="A9" t="str">
            <v>A</v>
          </cell>
        </row>
      </sheetData>
      <sheetData sheetId="6858">
        <row r="9">
          <cell r="A9" t="str">
            <v>A</v>
          </cell>
        </row>
      </sheetData>
      <sheetData sheetId="6859">
        <row r="9">
          <cell r="A9" t="str">
            <v>A</v>
          </cell>
        </row>
      </sheetData>
      <sheetData sheetId="6860">
        <row r="9">
          <cell r="A9" t="str">
            <v>A</v>
          </cell>
        </row>
      </sheetData>
      <sheetData sheetId="6861">
        <row r="9">
          <cell r="A9" t="str">
            <v>A</v>
          </cell>
        </row>
      </sheetData>
      <sheetData sheetId="6862">
        <row r="9">
          <cell r="A9" t="str">
            <v>A</v>
          </cell>
        </row>
      </sheetData>
      <sheetData sheetId="6863">
        <row r="9">
          <cell r="A9" t="str">
            <v>A</v>
          </cell>
        </row>
      </sheetData>
      <sheetData sheetId="6864">
        <row r="9">
          <cell r="A9" t="str">
            <v>A</v>
          </cell>
        </row>
      </sheetData>
      <sheetData sheetId="6865">
        <row r="9">
          <cell r="A9" t="str">
            <v>A</v>
          </cell>
        </row>
      </sheetData>
      <sheetData sheetId="6866">
        <row r="9">
          <cell r="A9" t="str">
            <v>A</v>
          </cell>
        </row>
      </sheetData>
      <sheetData sheetId="6867">
        <row r="9">
          <cell r="A9" t="str">
            <v>A</v>
          </cell>
        </row>
      </sheetData>
      <sheetData sheetId="6868">
        <row r="9">
          <cell r="A9" t="str">
            <v>A</v>
          </cell>
        </row>
      </sheetData>
      <sheetData sheetId="6869">
        <row r="9">
          <cell r="A9" t="str">
            <v>A</v>
          </cell>
        </row>
      </sheetData>
      <sheetData sheetId="6870">
        <row r="9">
          <cell r="A9" t="str">
            <v>A</v>
          </cell>
        </row>
      </sheetData>
      <sheetData sheetId="6871">
        <row r="9">
          <cell r="A9" t="str">
            <v>A</v>
          </cell>
        </row>
      </sheetData>
      <sheetData sheetId="6872">
        <row r="9">
          <cell r="A9" t="str">
            <v>A</v>
          </cell>
        </row>
      </sheetData>
      <sheetData sheetId="6873">
        <row r="9">
          <cell r="A9" t="str">
            <v>A</v>
          </cell>
        </row>
      </sheetData>
      <sheetData sheetId="6874">
        <row r="9">
          <cell r="A9" t="str">
            <v>A</v>
          </cell>
        </row>
      </sheetData>
      <sheetData sheetId="6875">
        <row r="9">
          <cell r="A9" t="str">
            <v>A</v>
          </cell>
        </row>
      </sheetData>
      <sheetData sheetId="6876">
        <row r="9">
          <cell r="A9" t="str">
            <v>A</v>
          </cell>
        </row>
      </sheetData>
      <sheetData sheetId="6877">
        <row r="9">
          <cell r="A9" t="str">
            <v>A</v>
          </cell>
        </row>
      </sheetData>
      <sheetData sheetId="6878">
        <row r="9">
          <cell r="A9" t="str">
            <v>A</v>
          </cell>
        </row>
      </sheetData>
      <sheetData sheetId="6879">
        <row r="9">
          <cell r="A9" t="str">
            <v>A</v>
          </cell>
        </row>
      </sheetData>
      <sheetData sheetId="6880">
        <row r="9">
          <cell r="A9" t="str">
            <v>A</v>
          </cell>
        </row>
      </sheetData>
      <sheetData sheetId="6881">
        <row r="9">
          <cell r="A9" t="str">
            <v>A</v>
          </cell>
        </row>
      </sheetData>
      <sheetData sheetId="6882">
        <row r="9">
          <cell r="A9" t="str">
            <v>A</v>
          </cell>
        </row>
      </sheetData>
      <sheetData sheetId="6883">
        <row r="9">
          <cell r="A9" t="str">
            <v>A</v>
          </cell>
        </row>
      </sheetData>
      <sheetData sheetId="6884">
        <row r="9">
          <cell r="A9" t="str">
            <v>A</v>
          </cell>
        </row>
      </sheetData>
      <sheetData sheetId="6885">
        <row r="9">
          <cell r="A9" t="str">
            <v>A</v>
          </cell>
        </row>
      </sheetData>
      <sheetData sheetId="6886">
        <row r="9">
          <cell r="A9" t="str">
            <v>A</v>
          </cell>
        </row>
      </sheetData>
      <sheetData sheetId="6887">
        <row r="9">
          <cell r="A9" t="str">
            <v>A</v>
          </cell>
        </row>
      </sheetData>
      <sheetData sheetId="6888">
        <row r="9">
          <cell r="A9" t="str">
            <v>A</v>
          </cell>
        </row>
      </sheetData>
      <sheetData sheetId="6889">
        <row r="9">
          <cell r="A9" t="str">
            <v>A</v>
          </cell>
        </row>
      </sheetData>
      <sheetData sheetId="6890">
        <row r="9">
          <cell r="A9" t="str">
            <v>A</v>
          </cell>
        </row>
      </sheetData>
      <sheetData sheetId="6891">
        <row r="9">
          <cell r="A9" t="str">
            <v>A</v>
          </cell>
        </row>
      </sheetData>
      <sheetData sheetId="6892">
        <row r="9">
          <cell r="A9" t="str">
            <v>A</v>
          </cell>
        </row>
      </sheetData>
      <sheetData sheetId="6893">
        <row r="9">
          <cell r="A9" t="str">
            <v>A</v>
          </cell>
        </row>
      </sheetData>
      <sheetData sheetId="6894">
        <row r="9">
          <cell r="A9" t="str">
            <v>A</v>
          </cell>
        </row>
      </sheetData>
      <sheetData sheetId="6895">
        <row r="9">
          <cell r="A9" t="str">
            <v>A</v>
          </cell>
        </row>
      </sheetData>
      <sheetData sheetId="6896">
        <row r="9">
          <cell r="A9" t="str">
            <v>A</v>
          </cell>
        </row>
      </sheetData>
      <sheetData sheetId="6897">
        <row r="9">
          <cell r="A9" t="str">
            <v>A</v>
          </cell>
        </row>
      </sheetData>
      <sheetData sheetId="6898">
        <row r="9">
          <cell r="A9" t="str">
            <v>A</v>
          </cell>
        </row>
      </sheetData>
      <sheetData sheetId="6899">
        <row r="9">
          <cell r="A9" t="str">
            <v>A</v>
          </cell>
        </row>
      </sheetData>
      <sheetData sheetId="6900">
        <row r="9">
          <cell r="A9" t="str">
            <v>A</v>
          </cell>
        </row>
      </sheetData>
      <sheetData sheetId="6901">
        <row r="9">
          <cell r="A9" t="str">
            <v>A</v>
          </cell>
        </row>
      </sheetData>
      <sheetData sheetId="6902">
        <row r="9">
          <cell r="A9" t="str">
            <v>A</v>
          </cell>
        </row>
      </sheetData>
      <sheetData sheetId="6903">
        <row r="9">
          <cell r="A9" t="str">
            <v>A</v>
          </cell>
        </row>
      </sheetData>
      <sheetData sheetId="6904">
        <row r="9">
          <cell r="A9" t="str">
            <v>A</v>
          </cell>
        </row>
      </sheetData>
      <sheetData sheetId="6905">
        <row r="9">
          <cell r="A9" t="str">
            <v>A</v>
          </cell>
        </row>
      </sheetData>
      <sheetData sheetId="6906">
        <row r="9">
          <cell r="A9" t="str">
            <v>A</v>
          </cell>
        </row>
      </sheetData>
      <sheetData sheetId="6907">
        <row r="9">
          <cell r="A9" t="str">
            <v>A</v>
          </cell>
        </row>
      </sheetData>
      <sheetData sheetId="6908">
        <row r="9">
          <cell r="A9" t="str">
            <v>A</v>
          </cell>
        </row>
      </sheetData>
      <sheetData sheetId="6909">
        <row r="9">
          <cell r="A9" t="str">
            <v>A</v>
          </cell>
        </row>
      </sheetData>
      <sheetData sheetId="6910">
        <row r="9">
          <cell r="A9" t="str">
            <v>A</v>
          </cell>
        </row>
      </sheetData>
      <sheetData sheetId="6911">
        <row r="9">
          <cell r="A9" t="str">
            <v>A</v>
          </cell>
        </row>
      </sheetData>
      <sheetData sheetId="6912">
        <row r="9">
          <cell r="A9" t="str">
            <v>A</v>
          </cell>
        </row>
      </sheetData>
      <sheetData sheetId="6913">
        <row r="9">
          <cell r="A9" t="str">
            <v>A</v>
          </cell>
        </row>
      </sheetData>
      <sheetData sheetId="6914">
        <row r="9">
          <cell r="A9" t="str">
            <v>A</v>
          </cell>
        </row>
      </sheetData>
      <sheetData sheetId="6915">
        <row r="9">
          <cell r="A9" t="str">
            <v>A</v>
          </cell>
        </row>
      </sheetData>
      <sheetData sheetId="6916">
        <row r="9">
          <cell r="A9" t="str">
            <v>A</v>
          </cell>
        </row>
      </sheetData>
      <sheetData sheetId="6917">
        <row r="9">
          <cell r="A9" t="str">
            <v>A</v>
          </cell>
        </row>
      </sheetData>
      <sheetData sheetId="6918">
        <row r="9">
          <cell r="A9" t="str">
            <v>A</v>
          </cell>
        </row>
      </sheetData>
      <sheetData sheetId="6919">
        <row r="9">
          <cell r="A9" t="str">
            <v>A</v>
          </cell>
        </row>
      </sheetData>
      <sheetData sheetId="6920">
        <row r="9">
          <cell r="A9" t="str">
            <v>A</v>
          </cell>
        </row>
      </sheetData>
      <sheetData sheetId="6921">
        <row r="9">
          <cell r="A9" t="str">
            <v>A</v>
          </cell>
        </row>
      </sheetData>
      <sheetData sheetId="6922">
        <row r="9">
          <cell r="A9" t="str">
            <v>A</v>
          </cell>
        </row>
      </sheetData>
      <sheetData sheetId="6923">
        <row r="9">
          <cell r="A9" t="str">
            <v>A</v>
          </cell>
        </row>
      </sheetData>
      <sheetData sheetId="6924">
        <row r="9">
          <cell r="A9" t="str">
            <v>A</v>
          </cell>
        </row>
      </sheetData>
      <sheetData sheetId="6925">
        <row r="9">
          <cell r="A9" t="str">
            <v>A</v>
          </cell>
        </row>
      </sheetData>
      <sheetData sheetId="6926">
        <row r="9">
          <cell r="A9" t="str">
            <v>A</v>
          </cell>
        </row>
      </sheetData>
      <sheetData sheetId="6927">
        <row r="9">
          <cell r="A9" t="str">
            <v>A</v>
          </cell>
        </row>
      </sheetData>
      <sheetData sheetId="6928">
        <row r="9">
          <cell r="A9" t="str">
            <v>A</v>
          </cell>
        </row>
      </sheetData>
      <sheetData sheetId="6929">
        <row r="9">
          <cell r="A9" t="str">
            <v>A</v>
          </cell>
        </row>
      </sheetData>
      <sheetData sheetId="6930">
        <row r="9">
          <cell r="A9" t="str">
            <v>A</v>
          </cell>
        </row>
      </sheetData>
      <sheetData sheetId="6931">
        <row r="9">
          <cell r="A9" t="str">
            <v>A</v>
          </cell>
        </row>
      </sheetData>
      <sheetData sheetId="6932">
        <row r="9">
          <cell r="A9" t="str">
            <v>A</v>
          </cell>
        </row>
      </sheetData>
      <sheetData sheetId="6933">
        <row r="9">
          <cell r="A9" t="str">
            <v>A</v>
          </cell>
        </row>
      </sheetData>
      <sheetData sheetId="6934">
        <row r="9">
          <cell r="A9" t="str">
            <v>A</v>
          </cell>
        </row>
      </sheetData>
      <sheetData sheetId="6935">
        <row r="9">
          <cell r="A9" t="str">
            <v>A</v>
          </cell>
        </row>
      </sheetData>
      <sheetData sheetId="6936">
        <row r="9">
          <cell r="A9" t="str">
            <v>A</v>
          </cell>
        </row>
      </sheetData>
      <sheetData sheetId="6937">
        <row r="9">
          <cell r="A9" t="str">
            <v>A</v>
          </cell>
        </row>
      </sheetData>
      <sheetData sheetId="6938">
        <row r="9">
          <cell r="A9" t="str">
            <v>A</v>
          </cell>
        </row>
      </sheetData>
      <sheetData sheetId="6939">
        <row r="9">
          <cell r="A9" t="str">
            <v>A</v>
          </cell>
        </row>
      </sheetData>
      <sheetData sheetId="6940">
        <row r="9">
          <cell r="A9" t="str">
            <v>A</v>
          </cell>
        </row>
      </sheetData>
      <sheetData sheetId="6941">
        <row r="9">
          <cell r="A9" t="str">
            <v>A</v>
          </cell>
        </row>
      </sheetData>
      <sheetData sheetId="6942">
        <row r="9">
          <cell r="A9" t="str">
            <v>A</v>
          </cell>
        </row>
      </sheetData>
      <sheetData sheetId="6943">
        <row r="9">
          <cell r="A9" t="str">
            <v>A</v>
          </cell>
        </row>
      </sheetData>
      <sheetData sheetId="6944">
        <row r="9">
          <cell r="A9" t="str">
            <v>A</v>
          </cell>
        </row>
      </sheetData>
      <sheetData sheetId="6945">
        <row r="9">
          <cell r="A9" t="str">
            <v>A</v>
          </cell>
        </row>
      </sheetData>
      <sheetData sheetId="6946">
        <row r="9">
          <cell r="A9" t="str">
            <v>A</v>
          </cell>
        </row>
      </sheetData>
      <sheetData sheetId="6947">
        <row r="9">
          <cell r="A9" t="str">
            <v>A</v>
          </cell>
        </row>
      </sheetData>
      <sheetData sheetId="6948">
        <row r="9">
          <cell r="A9" t="str">
            <v>A</v>
          </cell>
        </row>
      </sheetData>
      <sheetData sheetId="6949">
        <row r="9">
          <cell r="A9" t="str">
            <v>A</v>
          </cell>
        </row>
      </sheetData>
      <sheetData sheetId="6950">
        <row r="9">
          <cell r="A9" t="str">
            <v>A</v>
          </cell>
        </row>
      </sheetData>
      <sheetData sheetId="6951">
        <row r="9">
          <cell r="A9" t="str">
            <v>A</v>
          </cell>
        </row>
      </sheetData>
      <sheetData sheetId="6952">
        <row r="9">
          <cell r="A9" t="str">
            <v>A</v>
          </cell>
        </row>
      </sheetData>
      <sheetData sheetId="6953">
        <row r="9">
          <cell r="A9" t="str">
            <v>A</v>
          </cell>
        </row>
      </sheetData>
      <sheetData sheetId="6954">
        <row r="9">
          <cell r="A9" t="str">
            <v>A</v>
          </cell>
        </row>
      </sheetData>
      <sheetData sheetId="6955">
        <row r="9">
          <cell r="A9" t="str">
            <v>A</v>
          </cell>
        </row>
      </sheetData>
      <sheetData sheetId="6956">
        <row r="9">
          <cell r="A9" t="str">
            <v>A</v>
          </cell>
        </row>
      </sheetData>
      <sheetData sheetId="6957">
        <row r="9">
          <cell r="A9" t="str">
            <v>A</v>
          </cell>
        </row>
      </sheetData>
      <sheetData sheetId="6958">
        <row r="9">
          <cell r="A9" t="str">
            <v>A</v>
          </cell>
        </row>
      </sheetData>
      <sheetData sheetId="6959">
        <row r="9">
          <cell r="A9" t="str">
            <v>A</v>
          </cell>
        </row>
      </sheetData>
      <sheetData sheetId="6960">
        <row r="9">
          <cell r="A9" t="str">
            <v>A</v>
          </cell>
        </row>
      </sheetData>
      <sheetData sheetId="6961">
        <row r="9">
          <cell r="A9" t="str">
            <v>A</v>
          </cell>
        </row>
      </sheetData>
      <sheetData sheetId="6962">
        <row r="9">
          <cell r="A9" t="str">
            <v>A</v>
          </cell>
        </row>
      </sheetData>
      <sheetData sheetId="6963">
        <row r="9">
          <cell r="A9" t="str">
            <v>A</v>
          </cell>
        </row>
      </sheetData>
      <sheetData sheetId="6964">
        <row r="9">
          <cell r="A9" t="str">
            <v>A</v>
          </cell>
        </row>
      </sheetData>
      <sheetData sheetId="6965">
        <row r="9">
          <cell r="A9" t="str">
            <v>A</v>
          </cell>
        </row>
      </sheetData>
      <sheetData sheetId="6966">
        <row r="9">
          <cell r="A9" t="str">
            <v>A</v>
          </cell>
        </row>
      </sheetData>
      <sheetData sheetId="6967">
        <row r="9">
          <cell r="A9" t="str">
            <v>A</v>
          </cell>
        </row>
      </sheetData>
      <sheetData sheetId="6968">
        <row r="9">
          <cell r="A9" t="str">
            <v>A</v>
          </cell>
        </row>
      </sheetData>
      <sheetData sheetId="6969">
        <row r="9">
          <cell r="A9" t="str">
            <v>A</v>
          </cell>
        </row>
      </sheetData>
      <sheetData sheetId="6970">
        <row r="9">
          <cell r="A9" t="str">
            <v>A</v>
          </cell>
        </row>
      </sheetData>
      <sheetData sheetId="6971">
        <row r="9">
          <cell r="A9" t="str">
            <v>A</v>
          </cell>
        </row>
      </sheetData>
      <sheetData sheetId="6972">
        <row r="9">
          <cell r="A9" t="str">
            <v>A</v>
          </cell>
        </row>
      </sheetData>
      <sheetData sheetId="6973">
        <row r="9">
          <cell r="A9" t="str">
            <v>A</v>
          </cell>
        </row>
      </sheetData>
      <sheetData sheetId="6974">
        <row r="9">
          <cell r="A9" t="str">
            <v>A</v>
          </cell>
        </row>
      </sheetData>
      <sheetData sheetId="6975">
        <row r="9">
          <cell r="A9" t="str">
            <v>A</v>
          </cell>
        </row>
      </sheetData>
      <sheetData sheetId="6976">
        <row r="9">
          <cell r="A9" t="str">
            <v>A</v>
          </cell>
        </row>
      </sheetData>
      <sheetData sheetId="6977">
        <row r="9">
          <cell r="A9" t="str">
            <v>A</v>
          </cell>
        </row>
      </sheetData>
      <sheetData sheetId="6978">
        <row r="9">
          <cell r="A9" t="str">
            <v>A</v>
          </cell>
        </row>
      </sheetData>
      <sheetData sheetId="6979">
        <row r="9">
          <cell r="A9" t="str">
            <v>A</v>
          </cell>
        </row>
      </sheetData>
      <sheetData sheetId="6980">
        <row r="9">
          <cell r="A9" t="str">
            <v>A</v>
          </cell>
        </row>
      </sheetData>
      <sheetData sheetId="6981">
        <row r="9">
          <cell r="A9" t="str">
            <v>A</v>
          </cell>
        </row>
      </sheetData>
      <sheetData sheetId="6982">
        <row r="9">
          <cell r="A9" t="str">
            <v>A</v>
          </cell>
        </row>
      </sheetData>
      <sheetData sheetId="6983">
        <row r="9">
          <cell r="A9" t="str">
            <v>A</v>
          </cell>
        </row>
      </sheetData>
      <sheetData sheetId="6984">
        <row r="9">
          <cell r="A9" t="str">
            <v>A</v>
          </cell>
        </row>
      </sheetData>
      <sheetData sheetId="6985">
        <row r="9">
          <cell r="A9" t="str">
            <v>A</v>
          </cell>
        </row>
      </sheetData>
      <sheetData sheetId="6986">
        <row r="9">
          <cell r="A9" t="str">
            <v>A</v>
          </cell>
        </row>
      </sheetData>
      <sheetData sheetId="6987">
        <row r="9">
          <cell r="A9" t="str">
            <v>A</v>
          </cell>
        </row>
      </sheetData>
      <sheetData sheetId="6988">
        <row r="9">
          <cell r="A9" t="str">
            <v>A</v>
          </cell>
        </row>
      </sheetData>
      <sheetData sheetId="6989">
        <row r="9">
          <cell r="A9" t="str">
            <v>A</v>
          </cell>
        </row>
      </sheetData>
      <sheetData sheetId="6990">
        <row r="9">
          <cell r="A9" t="str">
            <v>A</v>
          </cell>
        </row>
      </sheetData>
      <sheetData sheetId="6991">
        <row r="9">
          <cell r="A9" t="str">
            <v>A</v>
          </cell>
        </row>
      </sheetData>
      <sheetData sheetId="6992">
        <row r="9">
          <cell r="A9" t="str">
            <v>A</v>
          </cell>
        </row>
      </sheetData>
      <sheetData sheetId="6993">
        <row r="9">
          <cell r="A9" t="str">
            <v>A</v>
          </cell>
        </row>
      </sheetData>
      <sheetData sheetId="6994">
        <row r="9">
          <cell r="A9" t="str">
            <v>A</v>
          </cell>
        </row>
      </sheetData>
      <sheetData sheetId="6995">
        <row r="9">
          <cell r="A9" t="str">
            <v>A</v>
          </cell>
        </row>
      </sheetData>
      <sheetData sheetId="6996">
        <row r="9">
          <cell r="A9" t="str">
            <v>A</v>
          </cell>
        </row>
      </sheetData>
      <sheetData sheetId="6997">
        <row r="9">
          <cell r="A9" t="str">
            <v>A</v>
          </cell>
        </row>
      </sheetData>
      <sheetData sheetId="6998">
        <row r="9">
          <cell r="A9" t="str">
            <v>A</v>
          </cell>
        </row>
      </sheetData>
      <sheetData sheetId="6999">
        <row r="9">
          <cell r="A9" t="str">
            <v>A</v>
          </cell>
        </row>
      </sheetData>
      <sheetData sheetId="7000">
        <row r="9">
          <cell r="A9" t="str">
            <v>A</v>
          </cell>
        </row>
      </sheetData>
      <sheetData sheetId="7001">
        <row r="9">
          <cell r="A9" t="str">
            <v>A</v>
          </cell>
        </row>
      </sheetData>
      <sheetData sheetId="7002">
        <row r="9">
          <cell r="A9" t="str">
            <v>A</v>
          </cell>
        </row>
      </sheetData>
      <sheetData sheetId="7003">
        <row r="9">
          <cell r="A9" t="str">
            <v>A</v>
          </cell>
        </row>
      </sheetData>
      <sheetData sheetId="7004">
        <row r="9">
          <cell r="A9" t="str">
            <v>A</v>
          </cell>
        </row>
      </sheetData>
      <sheetData sheetId="7005">
        <row r="9">
          <cell r="A9" t="str">
            <v>A</v>
          </cell>
        </row>
      </sheetData>
      <sheetData sheetId="7006">
        <row r="9">
          <cell r="A9" t="str">
            <v>A</v>
          </cell>
        </row>
      </sheetData>
      <sheetData sheetId="7007">
        <row r="9">
          <cell r="A9" t="str">
            <v>A</v>
          </cell>
        </row>
      </sheetData>
      <sheetData sheetId="7008">
        <row r="9">
          <cell r="A9" t="str">
            <v>A</v>
          </cell>
        </row>
      </sheetData>
      <sheetData sheetId="7009">
        <row r="9">
          <cell r="A9" t="str">
            <v>A</v>
          </cell>
        </row>
      </sheetData>
      <sheetData sheetId="7010">
        <row r="9">
          <cell r="A9" t="str">
            <v>A</v>
          </cell>
        </row>
      </sheetData>
      <sheetData sheetId="7011">
        <row r="9">
          <cell r="A9" t="str">
            <v>A</v>
          </cell>
        </row>
      </sheetData>
      <sheetData sheetId="7012">
        <row r="9">
          <cell r="A9" t="str">
            <v>A</v>
          </cell>
        </row>
      </sheetData>
      <sheetData sheetId="7013">
        <row r="9">
          <cell r="A9" t="str">
            <v>A</v>
          </cell>
        </row>
      </sheetData>
      <sheetData sheetId="7014">
        <row r="9">
          <cell r="A9" t="str">
            <v>A</v>
          </cell>
        </row>
      </sheetData>
      <sheetData sheetId="7015">
        <row r="9">
          <cell r="A9" t="str">
            <v>A</v>
          </cell>
        </row>
      </sheetData>
      <sheetData sheetId="7016">
        <row r="9">
          <cell r="A9" t="str">
            <v>A</v>
          </cell>
        </row>
      </sheetData>
      <sheetData sheetId="7017">
        <row r="9">
          <cell r="A9" t="str">
            <v>A</v>
          </cell>
        </row>
      </sheetData>
      <sheetData sheetId="7018">
        <row r="9">
          <cell r="A9" t="str">
            <v>A</v>
          </cell>
        </row>
      </sheetData>
      <sheetData sheetId="7019">
        <row r="9">
          <cell r="A9" t="str">
            <v>A</v>
          </cell>
        </row>
      </sheetData>
      <sheetData sheetId="7020">
        <row r="9">
          <cell r="A9" t="str">
            <v>A</v>
          </cell>
        </row>
      </sheetData>
      <sheetData sheetId="7021">
        <row r="9">
          <cell r="A9" t="str">
            <v>A</v>
          </cell>
        </row>
      </sheetData>
      <sheetData sheetId="7022">
        <row r="9">
          <cell r="A9" t="str">
            <v>A</v>
          </cell>
        </row>
      </sheetData>
      <sheetData sheetId="7023">
        <row r="9">
          <cell r="A9" t="str">
            <v>A</v>
          </cell>
        </row>
      </sheetData>
      <sheetData sheetId="7024">
        <row r="9">
          <cell r="A9" t="str">
            <v>A</v>
          </cell>
        </row>
      </sheetData>
      <sheetData sheetId="7025">
        <row r="9">
          <cell r="A9" t="str">
            <v>A</v>
          </cell>
        </row>
      </sheetData>
      <sheetData sheetId="7026">
        <row r="9">
          <cell r="A9" t="str">
            <v>A</v>
          </cell>
        </row>
      </sheetData>
      <sheetData sheetId="7027">
        <row r="9">
          <cell r="A9" t="str">
            <v>A</v>
          </cell>
        </row>
      </sheetData>
      <sheetData sheetId="7028">
        <row r="9">
          <cell r="A9" t="str">
            <v>A</v>
          </cell>
        </row>
      </sheetData>
      <sheetData sheetId="7029">
        <row r="9">
          <cell r="A9" t="str">
            <v>A</v>
          </cell>
        </row>
      </sheetData>
      <sheetData sheetId="7030">
        <row r="9">
          <cell r="A9" t="str">
            <v>A</v>
          </cell>
        </row>
      </sheetData>
      <sheetData sheetId="7031">
        <row r="9">
          <cell r="A9" t="str">
            <v>A</v>
          </cell>
        </row>
      </sheetData>
      <sheetData sheetId="7032">
        <row r="9">
          <cell r="A9" t="str">
            <v>A</v>
          </cell>
        </row>
      </sheetData>
      <sheetData sheetId="7033">
        <row r="9">
          <cell r="A9" t="str">
            <v>A</v>
          </cell>
        </row>
      </sheetData>
      <sheetData sheetId="7034">
        <row r="9">
          <cell r="A9" t="str">
            <v>A</v>
          </cell>
        </row>
      </sheetData>
      <sheetData sheetId="7035">
        <row r="9">
          <cell r="A9" t="str">
            <v>A</v>
          </cell>
        </row>
      </sheetData>
      <sheetData sheetId="7036">
        <row r="9">
          <cell r="A9" t="str">
            <v>A</v>
          </cell>
        </row>
      </sheetData>
      <sheetData sheetId="7037">
        <row r="9">
          <cell r="A9" t="str">
            <v>A</v>
          </cell>
        </row>
      </sheetData>
      <sheetData sheetId="7038">
        <row r="9">
          <cell r="A9" t="str">
            <v>A</v>
          </cell>
        </row>
      </sheetData>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ow r="9">
          <cell r="A9" t="str">
            <v>A</v>
          </cell>
        </row>
      </sheetData>
      <sheetData sheetId="7048" refreshError="1"/>
      <sheetData sheetId="7049" refreshError="1"/>
      <sheetData sheetId="7050">
        <row r="9">
          <cell r="A9" t="str">
            <v>A</v>
          </cell>
        </row>
      </sheetData>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ow r="9">
          <cell r="A9" t="str">
            <v>A</v>
          </cell>
        </row>
      </sheetData>
      <sheetData sheetId="7060">
        <row r="9">
          <cell r="A9" t="str">
            <v>A</v>
          </cell>
        </row>
      </sheetData>
      <sheetData sheetId="7061">
        <row r="9">
          <cell r="A9" t="str">
            <v>A</v>
          </cell>
        </row>
      </sheetData>
      <sheetData sheetId="7062">
        <row r="9">
          <cell r="A9" t="str">
            <v>A</v>
          </cell>
        </row>
      </sheetData>
      <sheetData sheetId="7063">
        <row r="9">
          <cell r="A9" t="str">
            <v>A</v>
          </cell>
        </row>
      </sheetData>
      <sheetData sheetId="7064">
        <row r="9">
          <cell r="A9" t="str">
            <v>A</v>
          </cell>
        </row>
      </sheetData>
      <sheetData sheetId="7065">
        <row r="9">
          <cell r="A9" t="str">
            <v>A</v>
          </cell>
        </row>
      </sheetData>
      <sheetData sheetId="7066">
        <row r="9">
          <cell r="A9" t="str">
            <v>A</v>
          </cell>
        </row>
      </sheetData>
      <sheetData sheetId="7067">
        <row r="9">
          <cell r="A9" t="str">
            <v>A</v>
          </cell>
        </row>
      </sheetData>
      <sheetData sheetId="7068">
        <row r="9">
          <cell r="A9" t="str">
            <v>A</v>
          </cell>
        </row>
      </sheetData>
      <sheetData sheetId="7069">
        <row r="9">
          <cell r="A9" t="str">
            <v>A</v>
          </cell>
        </row>
      </sheetData>
      <sheetData sheetId="7070">
        <row r="9">
          <cell r="A9" t="str">
            <v>A</v>
          </cell>
        </row>
      </sheetData>
      <sheetData sheetId="7071">
        <row r="9">
          <cell r="A9" t="str">
            <v>A</v>
          </cell>
        </row>
      </sheetData>
      <sheetData sheetId="7072">
        <row r="9">
          <cell r="A9" t="str">
            <v>A</v>
          </cell>
        </row>
      </sheetData>
      <sheetData sheetId="7073">
        <row r="9">
          <cell r="A9" t="str">
            <v>A</v>
          </cell>
        </row>
      </sheetData>
      <sheetData sheetId="7074">
        <row r="9">
          <cell r="A9" t="str">
            <v>A</v>
          </cell>
        </row>
      </sheetData>
      <sheetData sheetId="7075">
        <row r="9">
          <cell r="A9" t="str">
            <v>A</v>
          </cell>
        </row>
      </sheetData>
      <sheetData sheetId="7076">
        <row r="9">
          <cell r="A9" t="str">
            <v>A</v>
          </cell>
        </row>
      </sheetData>
      <sheetData sheetId="7077">
        <row r="9">
          <cell r="A9" t="str">
            <v>A</v>
          </cell>
        </row>
      </sheetData>
      <sheetData sheetId="7078">
        <row r="9">
          <cell r="A9" t="str">
            <v>A</v>
          </cell>
        </row>
      </sheetData>
      <sheetData sheetId="7079">
        <row r="9">
          <cell r="A9" t="str">
            <v>A</v>
          </cell>
        </row>
      </sheetData>
      <sheetData sheetId="7080">
        <row r="9">
          <cell r="A9" t="str">
            <v>A</v>
          </cell>
        </row>
      </sheetData>
      <sheetData sheetId="7081">
        <row r="9">
          <cell r="A9" t="str">
            <v>A</v>
          </cell>
        </row>
      </sheetData>
      <sheetData sheetId="7082">
        <row r="9">
          <cell r="A9" t="str">
            <v>A</v>
          </cell>
        </row>
      </sheetData>
      <sheetData sheetId="7083">
        <row r="9">
          <cell r="A9" t="str">
            <v>A</v>
          </cell>
        </row>
      </sheetData>
      <sheetData sheetId="7084">
        <row r="9">
          <cell r="A9" t="str">
            <v>A</v>
          </cell>
        </row>
      </sheetData>
      <sheetData sheetId="7085">
        <row r="9">
          <cell r="A9" t="str">
            <v>A</v>
          </cell>
        </row>
      </sheetData>
      <sheetData sheetId="7086">
        <row r="9">
          <cell r="A9" t="str">
            <v>A</v>
          </cell>
        </row>
      </sheetData>
      <sheetData sheetId="7087">
        <row r="9">
          <cell r="A9" t="str">
            <v>A</v>
          </cell>
        </row>
      </sheetData>
      <sheetData sheetId="7088">
        <row r="9">
          <cell r="A9" t="str">
            <v>A</v>
          </cell>
        </row>
      </sheetData>
      <sheetData sheetId="7089">
        <row r="9">
          <cell r="A9" t="str">
            <v>A</v>
          </cell>
        </row>
      </sheetData>
      <sheetData sheetId="7090">
        <row r="9">
          <cell r="A9" t="str">
            <v>A</v>
          </cell>
        </row>
      </sheetData>
      <sheetData sheetId="7091">
        <row r="9">
          <cell r="A9" t="str">
            <v>A</v>
          </cell>
        </row>
      </sheetData>
      <sheetData sheetId="7092">
        <row r="9">
          <cell r="A9" t="str">
            <v>A</v>
          </cell>
        </row>
      </sheetData>
      <sheetData sheetId="7093">
        <row r="9">
          <cell r="A9" t="str">
            <v>A</v>
          </cell>
        </row>
      </sheetData>
      <sheetData sheetId="7094">
        <row r="9">
          <cell r="A9" t="str">
            <v>A</v>
          </cell>
        </row>
      </sheetData>
      <sheetData sheetId="7095">
        <row r="9">
          <cell r="A9" t="str">
            <v>A</v>
          </cell>
        </row>
      </sheetData>
      <sheetData sheetId="7096">
        <row r="9">
          <cell r="A9" t="str">
            <v>A</v>
          </cell>
        </row>
      </sheetData>
      <sheetData sheetId="7097">
        <row r="9">
          <cell r="A9" t="str">
            <v>A</v>
          </cell>
        </row>
      </sheetData>
      <sheetData sheetId="7098">
        <row r="9">
          <cell r="A9" t="str">
            <v>A</v>
          </cell>
        </row>
      </sheetData>
      <sheetData sheetId="7099">
        <row r="9">
          <cell r="A9" t="str">
            <v>A</v>
          </cell>
        </row>
      </sheetData>
      <sheetData sheetId="7100">
        <row r="9">
          <cell r="A9" t="str">
            <v>A</v>
          </cell>
        </row>
      </sheetData>
      <sheetData sheetId="7101">
        <row r="9">
          <cell r="A9" t="str">
            <v>A</v>
          </cell>
        </row>
      </sheetData>
      <sheetData sheetId="7102">
        <row r="9">
          <cell r="A9" t="str">
            <v>A</v>
          </cell>
        </row>
      </sheetData>
      <sheetData sheetId="7103">
        <row r="9">
          <cell r="A9" t="str">
            <v>A</v>
          </cell>
        </row>
      </sheetData>
      <sheetData sheetId="7104">
        <row r="9">
          <cell r="A9" t="str">
            <v>A</v>
          </cell>
        </row>
      </sheetData>
      <sheetData sheetId="7105">
        <row r="9">
          <cell r="A9" t="str">
            <v>A</v>
          </cell>
        </row>
      </sheetData>
      <sheetData sheetId="7106">
        <row r="9">
          <cell r="A9" t="str">
            <v>A</v>
          </cell>
        </row>
      </sheetData>
      <sheetData sheetId="7107">
        <row r="9">
          <cell r="A9" t="str">
            <v>A</v>
          </cell>
        </row>
      </sheetData>
      <sheetData sheetId="7108">
        <row r="9">
          <cell r="A9" t="str">
            <v>A</v>
          </cell>
        </row>
      </sheetData>
      <sheetData sheetId="7109">
        <row r="9">
          <cell r="A9" t="str">
            <v>A</v>
          </cell>
        </row>
      </sheetData>
      <sheetData sheetId="7110">
        <row r="9">
          <cell r="A9" t="str">
            <v>A</v>
          </cell>
        </row>
      </sheetData>
      <sheetData sheetId="7111">
        <row r="9">
          <cell r="A9" t="str">
            <v>A</v>
          </cell>
        </row>
      </sheetData>
      <sheetData sheetId="7112">
        <row r="9">
          <cell r="A9" t="str">
            <v>A</v>
          </cell>
        </row>
      </sheetData>
      <sheetData sheetId="7113">
        <row r="9">
          <cell r="A9" t="str">
            <v>A</v>
          </cell>
        </row>
      </sheetData>
      <sheetData sheetId="7114">
        <row r="9">
          <cell r="A9" t="str">
            <v>A</v>
          </cell>
        </row>
      </sheetData>
      <sheetData sheetId="7115">
        <row r="9">
          <cell r="A9" t="str">
            <v>A</v>
          </cell>
        </row>
      </sheetData>
      <sheetData sheetId="7116">
        <row r="9">
          <cell r="A9" t="str">
            <v>A</v>
          </cell>
        </row>
      </sheetData>
      <sheetData sheetId="7117">
        <row r="9">
          <cell r="A9" t="str">
            <v>A</v>
          </cell>
        </row>
      </sheetData>
      <sheetData sheetId="7118">
        <row r="9">
          <cell r="A9" t="str">
            <v>A</v>
          </cell>
        </row>
      </sheetData>
      <sheetData sheetId="7119">
        <row r="9">
          <cell r="A9" t="str">
            <v>A</v>
          </cell>
        </row>
      </sheetData>
      <sheetData sheetId="7120">
        <row r="9">
          <cell r="A9" t="str">
            <v>A</v>
          </cell>
        </row>
      </sheetData>
      <sheetData sheetId="7121">
        <row r="9">
          <cell r="A9" t="str">
            <v>A</v>
          </cell>
        </row>
      </sheetData>
      <sheetData sheetId="7122">
        <row r="9">
          <cell r="A9" t="str">
            <v>A</v>
          </cell>
        </row>
      </sheetData>
      <sheetData sheetId="7123">
        <row r="9">
          <cell r="A9" t="str">
            <v>A</v>
          </cell>
        </row>
      </sheetData>
      <sheetData sheetId="7124">
        <row r="9">
          <cell r="A9" t="str">
            <v>A</v>
          </cell>
        </row>
      </sheetData>
      <sheetData sheetId="7125">
        <row r="9">
          <cell r="A9" t="str">
            <v>A</v>
          </cell>
        </row>
      </sheetData>
      <sheetData sheetId="7126">
        <row r="9">
          <cell r="A9" t="str">
            <v>A</v>
          </cell>
        </row>
      </sheetData>
      <sheetData sheetId="7127">
        <row r="9">
          <cell r="A9" t="str">
            <v>A</v>
          </cell>
        </row>
      </sheetData>
      <sheetData sheetId="7128">
        <row r="9">
          <cell r="A9" t="str">
            <v>A</v>
          </cell>
        </row>
      </sheetData>
      <sheetData sheetId="7129">
        <row r="9">
          <cell r="A9" t="str">
            <v>A</v>
          </cell>
        </row>
      </sheetData>
      <sheetData sheetId="7130">
        <row r="9">
          <cell r="A9" t="str">
            <v>A</v>
          </cell>
        </row>
      </sheetData>
      <sheetData sheetId="7131">
        <row r="9">
          <cell r="A9" t="str">
            <v>A</v>
          </cell>
        </row>
      </sheetData>
      <sheetData sheetId="7132">
        <row r="9">
          <cell r="A9" t="str">
            <v>A</v>
          </cell>
        </row>
      </sheetData>
      <sheetData sheetId="7133">
        <row r="9">
          <cell r="A9" t="str">
            <v>A</v>
          </cell>
        </row>
      </sheetData>
      <sheetData sheetId="7134">
        <row r="9">
          <cell r="A9" t="str">
            <v>A</v>
          </cell>
        </row>
      </sheetData>
      <sheetData sheetId="7135">
        <row r="9">
          <cell r="A9" t="str">
            <v>A</v>
          </cell>
        </row>
      </sheetData>
      <sheetData sheetId="7136">
        <row r="9">
          <cell r="A9" t="str">
            <v>A</v>
          </cell>
        </row>
      </sheetData>
      <sheetData sheetId="7137">
        <row r="9">
          <cell r="A9" t="str">
            <v>A</v>
          </cell>
        </row>
      </sheetData>
      <sheetData sheetId="7138">
        <row r="9">
          <cell r="A9" t="str">
            <v>A</v>
          </cell>
        </row>
      </sheetData>
      <sheetData sheetId="7139">
        <row r="9">
          <cell r="A9" t="str">
            <v>A</v>
          </cell>
        </row>
      </sheetData>
      <sheetData sheetId="7140">
        <row r="9">
          <cell r="A9" t="str">
            <v>A</v>
          </cell>
        </row>
      </sheetData>
      <sheetData sheetId="7141">
        <row r="9">
          <cell r="A9" t="str">
            <v>A</v>
          </cell>
        </row>
      </sheetData>
      <sheetData sheetId="7142">
        <row r="9">
          <cell r="A9" t="str">
            <v>A</v>
          </cell>
        </row>
      </sheetData>
      <sheetData sheetId="7143">
        <row r="9">
          <cell r="A9" t="str">
            <v>A</v>
          </cell>
        </row>
      </sheetData>
      <sheetData sheetId="7144">
        <row r="9">
          <cell r="A9" t="str">
            <v>A</v>
          </cell>
        </row>
      </sheetData>
      <sheetData sheetId="7145">
        <row r="9">
          <cell r="A9" t="str">
            <v>A</v>
          </cell>
        </row>
      </sheetData>
      <sheetData sheetId="7146">
        <row r="9">
          <cell r="A9" t="str">
            <v>A</v>
          </cell>
        </row>
      </sheetData>
      <sheetData sheetId="7147">
        <row r="9">
          <cell r="A9" t="str">
            <v>A</v>
          </cell>
        </row>
      </sheetData>
      <sheetData sheetId="7148">
        <row r="9">
          <cell r="A9" t="str">
            <v>A</v>
          </cell>
        </row>
      </sheetData>
      <sheetData sheetId="7149">
        <row r="9">
          <cell r="A9" t="str">
            <v>A</v>
          </cell>
        </row>
      </sheetData>
      <sheetData sheetId="7150">
        <row r="9">
          <cell r="A9" t="str">
            <v>A</v>
          </cell>
        </row>
      </sheetData>
      <sheetData sheetId="7151">
        <row r="9">
          <cell r="A9" t="str">
            <v>A</v>
          </cell>
        </row>
      </sheetData>
      <sheetData sheetId="7152">
        <row r="9">
          <cell r="A9" t="str">
            <v>A</v>
          </cell>
        </row>
      </sheetData>
      <sheetData sheetId="7153">
        <row r="9">
          <cell r="A9" t="str">
            <v>A</v>
          </cell>
        </row>
      </sheetData>
      <sheetData sheetId="7154">
        <row r="9">
          <cell r="A9" t="str">
            <v>A</v>
          </cell>
        </row>
      </sheetData>
      <sheetData sheetId="7155">
        <row r="9">
          <cell r="A9" t="str">
            <v>A</v>
          </cell>
        </row>
      </sheetData>
      <sheetData sheetId="7156">
        <row r="9">
          <cell r="A9" t="str">
            <v>A</v>
          </cell>
        </row>
      </sheetData>
      <sheetData sheetId="7157">
        <row r="9">
          <cell r="A9" t="str">
            <v>A</v>
          </cell>
        </row>
      </sheetData>
      <sheetData sheetId="7158">
        <row r="9">
          <cell r="A9" t="str">
            <v>A</v>
          </cell>
        </row>
      </sheetData>
      <sheetData sheetId="7159">
        <row r="9">
          <cell r="A9" t="str">
            <v>A</v>
          </cell>
        </row>
      </sheetData>
      <sheetData sheetId="7160">
        <row r="9">
          <cell r="A9" t="str">
            <v>A</v>
          </cell>
        </row>
      </sheetData>
      <sheetData sheetId="7161">
        <row r="9">
          <cell r="A9" t="str">
            <v>A</v>
          </cell>
        </row>
      </sheetData>
      <sheetData sheetId="7162">
        <row r="9">
          <cell r="A9" t="str">
            <v>A</v>
          </cell>
        </row>
      </sheetData>
      <sheetData sheetId="7163">
        <row r="9">
          <cell r="A9" t="str">
            <v>A</v>
          </cell>
        </row>
      </sheetData>
      <sheetData sheetId="7164">
        <row r="9">
          <cell r="A9" t="str">
            <v>A</v>
          </cell>
        </row>
      </sheetData>
      <sheetData sheetId="7165">
        <row r="9">
          <cell r="A9" t="str">
            <v>A</v>
          </cell>
        </row>
      </sheetData>
      <sheetData sheetId="7166">
        <row r="9">
          <cell r="A9" t="str">
            <v>A</v>
          </cell>
        </row>
      </sheetData>
      <sheetData sheetId="7167">
        <row r="9">
          <cell r="A9" t="str">
            <v>A</v>
          </cell>
        </row>
      </sheetData>
      <sheetData sheetId="7168">
        <row r="9">
          <cell r="A9" t="str">
            <v>A</v>
          </cell>
        </row>
      </sheetData>
      <sheetData sheetId="7169">
        <row r="9">
          <cell r="A9" t="str">
            <v>A</v>
          </cell>
        </row>
      </sheetData>
      <sheetData sheetId="7170">
        <row r="9">
          <cell r="A9" t="str">
            <v>A</v>
          </cell>
        </row>
      </sheetData>
      <sheetData sheetId="7171">
        <row r="9">
          <cell r="A9" t="str">
            <v>A</v>
          </cell>
        </row>
      </sheetData>
      <sheetData sheetId="7172">
        <row r="9">
          <cell r="A9" t="str">
            <v>A</v>
          </cell>
        </row>
      </sheetData>
      <sheetData sheetId="7173">
        <row r="9">
          <cell r="A9" t="str">
            <v>A</v>
          </cell>
        </row>
      </sheetData>
      <sheetData sheetId="7174">
        <row r="9">
          <cell r="A9" t="str">
            <v>A</v>
          </cell>
        </row>
      </sheetData>
      <sheetData sheetId="7175">
        <row r="9">
          <cell r="A9" t="str">
            <v>A</v>
          </cell>
        </row>
      </sheetData>
      <sheetData sheetId="7176">
        <row r="9">
          <cell r="A9" t="str">
            <v>A</v>
          </cell>
        </row>
      </sheetData>
      <sheetData sheetId="7177">
        <row r="9">
          <cell r="A9" t="str">
            <v>A</v>
          </cell>
        </row>
      </sheetData>
      <sheetData sheetId="7178">
        <row r="9">
          <cell r="A9" t="str">
            <v>A</v>
          </cell>
        </row>
      </sheetData>
      <sheetData sheetId="7179">
        <row r="9">
          <cell r="A9" t="str">
            <v>A</v>
          </cell>
        </row>
      </sheetData>
      <sheetData sheetId="7180">
        <row r="9">
          <cell r="A9" t="str">
            <v>A</v>
          </cell>
        </row>
      </sheetData>
      <sheetData sheetId="7181">
        <row r="9">
          <cell r="A9" t="str">
            <v>A</v>
          </cell>
        </row>
      </sheetData>
      <sheetData sheetId="7182">
        <row r="9">
          <cell r="A9" t="str">
            <v>A</v>
          </cell>
        </row>
      </sheetData>
      <sheetData sheetId="7183">
        <row r="9">
          <cell r="A9" t="str">
            <v>A</v>
          </cell>
        </row>
      </sheetData>
      <sheetData sheetId="7184">
        <row r="9">
          <cell r="A9" t="str">
            <v>A</v>
          </cell>
        </row>
      </sheetData>
      <sheetData sheetId="7185">
        <row r="9">
          <cell r="A9" t="str">
            <v>A</v>
          </cell>
        </row>
      </sheetData>
      <sheetData sheetId="7186">
        <row r="9">
          <cell r="A9" t="str">
            <v>A</v>
          </cell>
        </row>
      </sheetData>
      <sheetData sheetId="7187">
        <row r="9">
          <cell r="A9" t="str">
            <v>A</v>
          </cell>
        </row>
      </sheetData>
      <sheetData sheetId="7188">
        <row r="9">
          <cell r="A9" t="str">
            <v>A</v>
          </cell>
        </row>
      </sheetData>
      <sheetData sheetId="7189">
        <row r="9">
          <cell r="A9" t="str">
            <v>A</v>
          </cell>
        </row>
      </sheetData>
      <sheetData sheetId="7190">
        <row r="9">
          <cell r="A9" t="str">
            <v>A</v>
          </cell>
        </row>
      </sheetData>
      <sheetData sheetId="7191">
        <row r="9">
          <cell r="A9" t="str">
            <v>A</v>
          </cell>
        </row>
      </sheetData>
      <sheetData sheetId="7192">
        <row r="9">
          <cell r="A9" t="str">
            <v>A</v>
          </cell>
        </row>
      </sheetData>
      <sheetData sheetId="7193">
        <row r="9">
          <cell r="A9" t="str">
            <v>A</v>
          </cell>
        </row>
      </sheetData>
      <sheetData sheetId="7194">
        <row r="9">
          <cell r="A9" t="str">
            <v>A</v>
          </cell>
        </row>
      </sheetData>
      <sheetData sheetId="7195">
        <row r="9">
          <cell r="A9" t="str">
            <v>A</v>
          </cell>
        </row>
      </sheetData>
      <sheetData sheetId="7196">
        <row r="9">
          <cell r="A9" t="str">
            <v>A</v>
          </cell>
        </row>
      </sheetData>
      <sheetData sheetId="7197">
        <row r="9">
          <cell r="A9" t="str">
            <v>A</v>
          </cell>
        </row>
      </sheetData>
      <sheetData sheetId="7198">
        <row r="9">
          <cell r="A9" t="str">
            <v>A</v>
          </cell>
        </row>
      </sheetData>
      <sheetData sheetId="7199">
        <row r="9">
          <cell r="A9" t="str">
            <v>A</v>
          </cell>
        </row>
      </sheetData>
      <sheetData sheetId="7200">
        <row r="9">
          <cell r="A9" t="str">
            <v>A</v>
          </cell>
        </row>
      </sheetData>
      <sheetData sheetId="7201">
        <row r="9">
          <cell r="A9" t="str">
            <v>A</v>
          </cell>
        </row>
      </sheetData>
      <sheetData sheetId="7202">
        <row r="9">
          <cell r="A9" t="str">
            <v>A</v>
          </cell>
        </row>
      </sheetData>
      <sheetData sheetId="7203">
        <row r="9">
          <cell r="A9" t="str">
            <v>A</v>
          </cell>
        </row>
      </sheetData>
      <sheetData sheetId="7204">
        <row r="9">
          <cell r="A9" t="str">
            <v>A</v>
          </cell>
        </row>
      </sheetData>
      <sheetData sheetId="7205">
        <row r="9">
          <cell r="A9" t="str">
            <v>A</v>
          </cell>
        </row>
      </sheetData>
      <sheetData sheetId="7206">
        <row r="9">
          <cell r="A9" t="str">
            <v>A</v>
          </cell>
        </row>
      </sheetData>
      <sheetData sheetId="7207">
        <row r="9">
          <cell r="A9" t="str">
            <v>A</v>
          </cell>
        </row>
      </sheetData>
      <sheetData sheetId="7208">
        <row r="9">
          <cell r="A9" t="str">
            <v>A</v>
          </cell>
        </row>
      </sheetData>
      <sheetData sheetId="7209">
        <row r="9">
          <cell r="A9" t="str">
            <v>A</v>
          </cell>
        </row>
      </sheetData>
      <sheetData sheetId="7210">
        <row r="9">
          <cell r="A9" t="str">
            <v>A</v>
          </cell>
        </row>
      </sheetData>
      <sheetData sheetId="7211">
        <row r="9">
          <cell r="A9" t="str">
            <v>A</v>
          </cell>
        </row>
      </sheetData>
      <sheetData sheetId="7212">
        <row r="9">
          <cell r="A9" t="str">
            <v>A</v>
          </cell>
        </row>
      </sheetData>
      <sheetData sheetId="7213">
        <row r="9">
          <cell r="A9" t="str">
            <v>A</v>
          </cell>
        </row>
      </sheetData>
      <sheetData sheetId="7214">
        <row r="9">
          <cell r="A9" t="str">
            <v>A</v>
          </cell>
        </row>
      </sheetData>
      <sheetData sheetId="7215">
        <row r="9">
          <cell r="A9" t="str">
            <v>A</v>
          </cell>
        </row>
      </sheetData>
      <sheetData sheetId="7216">
        <row r="9">
          <cell r="A9" t="str">
            <v>A</v>
          </cell>
        </row>
      </sheetData>
      <sheetData sheetId="7217">
        <row r="9">
          <cell r="A9" t="str">
            <v>A</v>
          </cell>
        </row>
      </sheetData>
      <sheetData sheetId="7218">
        <row r="9">
          <cell r="A9" t="str">
            <v>A</v>
          </cell>
        </row>
      </sheetData>
      <sheetData sheetId="7219">
        <row r="9">
          <cell r="A9" t="str">
            <v>A</v>
          </cell>
        </row>
      </sheetData>
      <sheetData sheetId="7220">
        <row r="9">
          <cell r="A9" t="str">
            <v>A</v>
          </cell>
        </row>
      </sheetData>
      <sheetData sheetId="7221">
        <row r="9">
          <cell r="A9" t="str">
            <v>A</v>
          </cell>
        </row>
      </sheetData>
      <sheetData sheetId="7222">
        <row r="9">
          <cell r="A9" t="str">
            <v>A</v>
          </cell>
        </row>
      </sheetData>
      <sheetData sheetId="7223">
        <row r="9">
          <cell r="A9" t="str">
            <v>A</v>
          </cell>
        </row>
      </sheetData>
      <sheetData sheetId="7224">
        <row r="9">
          <cell r="A9" t="str">
            <v>A</v>
          </cell>
        </row>
      </sheetData>
      <sheetData sheetId="7225">
        <row r="9">
          <cell r="A9" t="str">
            <v>A</v>
          </cell>
        </row>
      </sheetData>
      <sheetData sheetId="7226">
        <row r="9">
          <cell r="A9" t="str">
            <v>A</v>
          </cell>
        </row>
      </sheetData>
      <sheetData sheetId="7227">
        <row r="9">
          <cell r="A9" t="str">
            <v>A</v>
          </cell>
        </row>
      </sheetData>
      <sheetData sheetId="7228">
        <row r="9">
          <cell r="A9" t="str">
            <v>A</v>
          </cell>
        </row>
      </sheetData>
      <sheetData sheetId="7229">
        <row r="9">
          <cell r="A9" t="str">
            <v>A</v>
          </cell>
        </row>
      </sheetData>
      <sheetData sheetId="7230">
        <row r="9">
          <cell r="A9" t="str">
            <v>A</v>
          </cell>
        </row>
      </sheetData>
      <sheetData sheetId="7231">
        <row r="9">
          <cell r="A9" t="str">
            <v>A</v>
          </cell>
        </row>
      </sheetData>
      <sheetData sheetId="7232">
        <row r="9">
          <cell r="A9" t="str">
            <v>A</v>
          </cell>
        </row>
      </sheetData>
      <sheetData sheetId="7233">
        <row r="9">
          <cell r="A9" t="str">
            <v>A</v>
          </cell>
        </row>
      </sheetData>
      <sheetData sheetId="7234">
        <row r="9">
          <cell r="A9" t="str">
            <v>A</v>
          </cell>
        </row>
      </sheetData>
      <sheetData sheetId="7235">
        <row r="9">
          <cell r="A9" t="str">
            <v>A</v>
          </cell>
        </row>
      </sheetData>
      <sheetData sheetId="7236">
        <row r="9">
          <cell r="A9" t="str">
            <v>A</v>
          </cell>
        </row>
      </sheetData>
      <sheetData sheetId="7237">
        <row r="9">
          <cell r="A9" t="str">
            <v>A</v>
          </cell>
        </row>
      </sheetData>
      <sheetData sheetId="7238">
        <row r="9">
          <cell r="A9" t="str">
            <v>A</v>
          </cell>
        </row>
      </sheetData>
      <sheetData sheetId="7239">
        <row r="9">
          <cell r="A9" t="str">
            <v>A</v>
          </cell>
        </row>
      </sheetData>
      <sheetData sheetId="7240">
        <row r="9">
          <cell r="A9" t="str">
            <v>A</v>
          </cell>
        </row>
      </sheetData>
      <sheetData sheetId="7241">
        <row r="9">
          <cell r="A9" t="str">
            <v>A</v>
          </cell>
        </row>
      </sheetData>
      <sheetData sheetId="7242">
        <row r="9">
          <cell r="A9" t="str">
            <v>A</v>
          </cell>
        </row>
      </sheetData>
      <sheetData sheetId="7243">
        <row r="9">
          <cell r="A9" t="str">
            <v>A</v>
          </cell>
        </row>
      </sheetData>
      <sheetData sheetId="7244">
        <row r="9">
          <cell r="A9" t="str">
            <v>A</v>
          </cell>
        </row>
      </sheetData>
      <sheetData sheetId="7245">
        <row r="9">
          <cell r="A9" t="str">
            <v>A</v>
          </cell>
        </row>
      </sheetData>
      <sheetData sheetId="7246">
        <row r="9">
          <cell r="A9" t="str">
            <v>A</v>
          </cell>
        </row>
      </sheetData>
      <sheetData sheetId="7247">
        <row r="9">
          <cell r="A9" t="str">
            <v>A</v>
          </cell>
        </row>
      </sheetData>
      <sheetData sheetId="7248">
        <row r="9">
          <cell r="A9" t="str">
            <v>A</v>
          </cell>
        </row>
      </sheetData>
      <sheetData sheetId="7249">
        <row r="9">
          <cell r="A9" t="str">
            <v>A</v>
          </cell>
        </row>
      </sheetData>
      <sheetData sheetId="7250">
        <row r="9">
          <cell r="A9" t="str">
            <v>A</v>
          </cell>
        </row>
      </sheetData>
      <sheetData sheetId="7251">
        <row r="9">
          <cell r="A9" t="str">
            <v>A</v>
          </cell>
        </row>
      </sheetData>
      <sheetData sheetId="7252">
        <row r="9">
          <cell r="A9" t="str">
            <v>A</v>
          </cell>
        </row>
      </sheetData>
      <sheetData sheetId="7253">
        <row r="9">
          <cell r="A9" t="str">
            <v>A</v>
          </cell>
        </row>
      </sheetData>
      <sheetData sheetId="7254">
        <row r="9">
          <cell r="A9" t="str">
            <v>A</v>
          </cell>
        </row>
      </sheetData>
      <sheetData sheetId="7255">
        <row r="9">
          <cell r="A9" t="str">
            <v>A</v>
          </cell>
        </row>
      </sheetData>
      <sheetData sheetId="7256">
        <row r="9">
          <cell r="A9" t="str">
            <v>A</v>
          </cell>
        </row>
      </sheetData>
      <sheetData sheetId="7257">
        <row r="9">
          <cell r="A9" t="str">
            <v>A</v>
          </cell>
        </row>
      </sheetData>
      <sheetData sheetId="7258">
        <row r="9">
          <cell r="A9" t="str">
            <v>A</v>
          </cell>
        </row>
      </sheetData>
      <sheetData sheetId="7259">
        <row r="9">
          <cell r="A9" t="str">
            <v>A</v>
          </cell>
        </row>
      </sheetData>
      <sheetData sheetId="7260">
        <row r="9">
          <cell r="A9" t="str">
            <v>A</v>
          </cell>
        </row>
      </sheetData>
      <sheetData sheetId="7261">
        <row r="9">
          <cell r="A9" t="str">
            <v>A</v>
          </cell>
        </row>
      </sheetData>
      <sheetData sheetId="7262">
        <row r="9">
          <cell r="A9" t="str">
            <v>A</v>
          </cell>
        </row>
      </sheetData>
      <sheetData sheetId="7263">
        <row r="9">
          <cell r="A9" t="str">
            <v>A</v>
          </cell>
        </row>
      </sheetData>
      <sheetData sheetId="7264">
        <row r="9">
          <cell r="A9" t="str">
            <v>A</v>
          </cell>
        </row>
      </sheetData>
      <sheetData sheetId="7265">
        <row r="9">
          <cell r="A9" t="str">
            <v>A</v>
          </cell>
        </row>
      </sheetData>
      <sheetData sheetId="7266">
        <row r="9">
          <cell r="A9" t="str">
            <v>A</v>
          </cell>
        </row>
      </sheetData>
      <sheetData sheetId="7267">
        <row r="9">
          <cell r="A9" t="str">
            <v>A</v>
          </cell>
        </row>
      </sheetData>
      <sheetData sheetId="7268">
        <row r="9">
          <cell r="A9" t="str">
            <v>A</v>
          </cell>
        </row>
      </sheetData>
      <sheetData sheetId="7269">
        <row r="9">
          <cell r="A9" t="str">
            <v>A</v>
          </cell>
        </row>
      </sheetData>
      <sheetData sheetId="7270">
        <row r="9">
          <cell r="A9" t="str">
            <v>A</v>
          </cell>
        </row>
      </sheetData>
      <sheetData sheetId="7271">
        <row r="9">
          <cell r="A9" t="str">
            <v>A</v>
          </cell>
        </row>
      </sheetData>
      <sheetData sheetId="7272">
        <row r="9">
          <cell r="A9" t="str">
            <v>A</v>
          </cell>
        </row>
      </sheetData>
      <sheetData sheetId="7273">
        <row r="9">
          <cell r="A9" t="str">
            <v>A</v>
          </cell>
        </row>
      </sheetData>
      <sheetData sheetId="7274">
        <row r="9">
          <cell r="A9" t="str">
            <v>A</v>
          </cell>
        </row>
      </sheetData>
      <sheetData sheetId="7275">
        <row r="9">
          <cell r="A9" t="str">
            <v>A</v>
          </cell>
        </row>
      </sheetData>
      <sheetData sheetId="7276">
        <row r="9">
          <cell r="A9" t="str">
            <v>A</v>
          </cell>
        </row>
      </sheetData>
      <sheetData sheetId="7277">
        <row r="9">
          <cell r="A9" t="str">
            <v>A</v>
          </cell>
        </row>
      </sheetData>
      <sheetData sheetId="7278">
        <row r="9">
          <cell r="A9" t="str">
            <v>A</v>
          </cell>
        </row>
      </sheetData>
      <sheetData sheetId="7279">
        <row r="9">
          <cell r="A9" t="str">
            <v>A</v>
          </cell>
        </row>
      </sheetData>
      <sheetData sheetId="7280">
        <row r="9">
          <cell r="A9" t="str">
            <v>A</v>
          </cell>
        </row>
      </sheetData>
      <sheetData sheetId="7281">
        <row r="9">
          <cell r="A9" t="str">
            <v>A</v>
          </cell>
        </row>
      </sheetData>
      <sheetData sheetId="7282">
        <row r="9">
          <cell r="A9" t="str">
            <v>A</v>
          </cell>
        </row>
      </sheetData>
      <sheetData sheetId="7283">
        <row r="9">
          <cell r="A9" t="str">
            <v>A</v>
          </cell>
        </row>
      </sheetData>
      <sheetData sheetId="7284">
        <row r="9">
          <cell r="A9" t="str">
            <v>A</v>
          </cell>
        </row>
      </sheetData>
      <sheetData sheetId="7285">
        <row r="9">
          <cell r="A9" t="str">
            <v>A</v>
          </cell>
        </row>
      </sheetData>
      <sheetData sheetId="7286">
        <row r="9">
          <cell r="A9" t="str">
            <v>A</v>
          </cell>
        </row>
      </sheetData>
      <sheetData sheetId="7287">
        <row r="9">
          <cell r="A9" t="str">
            <v>A</v>
          </cell>
        </row>
      </sheetData>
      <sheetData sheetId="7288">
        <row r="9">
          <cell r="A9" t="str">
            <v>A</v>
          </cell>
        </row>
      </sheetData>
      <sheetData sheetId="7289">
        <row r="9">
          <cell r="A9" t="str">
            <v>A</v>
          </cell>
        </row>
      </sheetData>
      <sheetData sheetId="7290">
        <row r="9">
          <cell r="A9" t="str">
            <v>A</v>
          </cell>
        </row>
      </sheetData>
      <sheetData sheetId="7291">
        <row r="9">
          <cell r="A9" t="str">
            <v>A</v>
          </cell>
        </row>
      </sheetData>
      <sheetData sheetId="7292">
        <row r="9">
          <cell r="A9" t="str">
            <v>A</v>
          </cell>
        </row>
      </sheetData>
      <sheetData sheetId="7293">
        <row r="9">
          <cell r="A9" t="str">
            <v>A</v>
          </cell>
        </row>
      </sheetData>
      <sheetData sheetId="7294">
        <row r="9">
          <cell r="A9" t="str">
            <v>A</v>
          </cell>
        </row>
      </sheetData>
      <sheetData sheetId="7295">
        <row r="9">
          <cell r="A9" t="str">
            <v>A</v>
          </cell>
        </row>
      </sheetData>
      <sheetData sheetId="7296">
        <row r="9">
          <cell r="A9" t="str">
            <v>A</v>
          </cell>
        </row>
      </sheetData>
      <sheetData sheetId="7297">
        <row r="9">
          <cell r="A9" t="str">
            <v>A</v>
          </cell>
        </row>
      </sheetData>
      <sheetData sheetId="7298">
        <row r="9">
          <cell r="A9" t="str">
            <v>A</v>
          </cell>
        </row>
      </sheetData>
      <sheetData sheetId="7299">
        <row r="9">
          <cell r="A9" t="str">
            <v>A</v>
          </cell>
        </row>
      </sheetData>
      <sheetData sheetId="7300">
        <row r="9">
          <cell r="A9" t="str">
            <v>A</v>
          </cell>
        </row>
      </sheetData>
      <sheetData sheetId="7301">
        <row r="9">
          <cell r="A9" t="str">
            <v>A</v>
          </cell>
        </row>
      </sheetData>
      <sheetData sheetId="7302">
        <row r="9">
          <cell r="A9" t="str">
            <v>A</v>
          </cell>
        </row>
      </sheetData>
      <sheetData sheetId="7303">
        <row r="9">
          <cell r="A9" t="str">
            <v>A</v>
          </cell>
        </row>
      </sheetData>
      <sheetData sheetId="7304">
        <row r="9">
          <cell r="A9" t="str">
            <v>A</v>
          </cell>
        </row>
      </sheetData>
      <sheetData sheetId="7305">
        <row r="9">
          <cell r="A9" t="str">
            <v>A</v>
          </cell>
        </row>
      </sheetData>
      <sheetData sheetId="7306">
        <row r="9">
          <cell r="A9" t="str">
            <v>A</v>
          </cell>
        </row>
      </sheetData>
      <sheetData sheetId="7307">
        <row r="9">
          <cell r="A9" t="str">
            <v>A</v>
          </cell>
        </row>
      </sheetData>
      <sheetData sheetId="7308">
        <row r="9">
          <cell r="A9" t="str">
            <v>A</v>
          </cell>
        </row>
      </sheetData>
      <sheetData sheetId="7309">
        <row r="9">
          <cell r="A9" t="str">
            <v>A</v>
          </cell>
        </row>
      </sheetData>
      <sheetData sheetId="7310">
        <row r="9">
          <cell r="A9" t="str">
            <v>A</v>
          </cell>
        </row>
      </sheetData>
      <sheetData sheetId="7311">
        <row r="9">
          <cell r="A9" t="str">
            <v>A</v>
          </cell>
        </row>
      </sheetData>
      <sheetData sheetId="7312">
        <row r="9">
          <cell r="A9" t="str">
            <v>A</v>
          </cell>
        </row>
      </sheetData>
      <sheetData sheetId="7313">
        <row r="9">
          <cell r="A9" t="str">
            <v>A</v>
          </cell>
        </row>
      </sheetData>
      <sheetData sheetId="7314">
        <row r="9">
          <cell r="A9" t="str">
            <v>A</v>
          </cell>
        </row>
      </sheetData>
      <sheetData sheetId="7315">
        <row r="9">
          <cell r="A9" t="str">
            <v>A</v>
          </cell>
        </row>
      </sheetData>
      <sheetData sheetId="7316">
        <row r="9">
          <cell r="A9" t="str">
            <v>A</v>
          </cell>
        </row>
      </sheetData>
      <sheetData sheetId="7317">
        <row r="9">
          <cell r="A9" t="str">
            <v>A</v>
          </cell>
        </row>
      </sheetData>
      <sheetData sheetId="7318">
        <row r="9">
          <cell r="A9" t="str">
            <v>A</v>
          </cell>
        </row>
      </sheetData>
      <sheetData sheetId="7319">
        <row r="9">
          <cell r="A9" t="str">
            <v>A</v>
          </cell>
        </row>
      </sheetData>
      <sheetData sheetId="7320">
        <row r="9">
          <cell r="A9" t="str">
            <v>A</v>
          </cell>
        </row>
      </sheetData>
      <sheetData sheetId="7321">
        <row r="9">
          <cell r="A9" t="str">
            <v>A</v>
          </cell>
        </row>
      </sheetData>
      <sheetData sheetId="7322">
        <row r="9">
          <cell r="A9" t="str">
            <v>A</v>
          </cell>
        </row>
      </sheetData>
      <sheetData sheetId="7323">
        <row r="9">
          <cell r="A9" t="str">
            <v>A</v>
          </cell>
        </row>
      </sheetData>
      <sheetData sheetId="7324">
        <row r="9">
          <cell r="A9" t="str">
            <v>A</v>
          </cell>
        </row>
      </sheetData>
      <sheetData sheetId="7325">
        <row r="9">
          <cell r="A9" t="str">
            <v>A</v>
          </cell>
        </row>
      </sheetData>
      <sheetData sheetId="7326">
        <row r="9">
          <cell r="A9" t="str">
            <v>A</v>
          </cell>
        </row>
      </sheetData>
      <sheetData sheetId="7327">
        <row r="9">
          <cell r="A9" t="str">
            <v>A</v>
          </cell>
        </row>
      </sheetData>
      <sheetData sheetId="7328">
        <row r="9">
          <cell r="A9" t="str">
            <v>A</v>
          </cell>
        </row>
      </sheetData>
      <sheetData sheetId="7329">
        <row r="9">
          <cell r="A9" t="str">
            <v>A</v>
          </cell>
        </row>
      </sheetData>
      <sheetData sheetId="7330">
        <row r="9">
          <cell r="A9" t="str">
            <v>A</v>
          </cell>
        </row>
      </sheetData>
      <sheetData sheetId="7331">
        <row r="9">
          <cell r="A9" t="str">
            <v>A</v>
          </cell>
        </row>
      </sheetData>
      <sheetData sheetId="7332">
        <row r="9">
          <cell r="A9" t="str">
            <v>A</v>
          </cell>
        </row>
      </sheetData>
      <sheetData sheetId="7333">
        <row r="9">
          <cell r="A9" t="str">
            <v>A</v>
          </cell>
        </row>
      </sheetData>
      <sheetData sheetId="7334">
        <row r="9">
          <cell r="A9" t="str">
            <v>A</v>
          </cell>
        </row>
      </sheetData>
      <sheetData sheetId="7335">
        <row r="9">
          <cell r="A9" t="str">
            <v>A</v>
          </cell>
        </row>
      </sheetData>
      <sheetData sheetId="7336">
        <row r="9">
          <cell r="A9" t="str">
            <v>A</v>
          </cell>
        </row>
      </sheetData>
      <sheetData sheetId="7337">
        <row r="9">
          <cell r="A9" t="str">
            <v>A</v>
          </cell>
        </row>
      </sheetData>
      <sheetData sheetId="7338">
        <row r="9">
          <cell r="A9" t="str">
            <v>A</v>
          </cell>
        </row>
      </sheetData>
      <sheetData sheetId="7339">
        <row r="9">
          <cell r="A9" t="str">
            <v>A</v>
          </cell>
        </row>
      </sheetData>
      <sheetData sheetId="7340">
        <row r="9">
          <cell r="A9" t="str">
            <v>A</v>
          </cell>
        </row>
      </sheetData>
      <sheetData sheetId="7341">
        <row r="9">
          <cell r="A9" t="str">
            <v>A</v>
          </cell>
        </row>
      </sheetData>
      <sheetData sheetId="7342">
        <row r="9">
          <cell r="A9" t="str">
            <v>A</v>
          </cell>
        </row>
      </sheetData>
      <sheetData sheetId="7343">
        <row r="9">
          <cell r="A9" t="str">
            <v>A</v>
          </cell>
        </row>
      </sheetData>
      <sheetData sheetId="7344">
        <row r="9">
          <cell r="A9" t="str">
            <v>A</v>
          </cell>
        </row>
      </sheetData>
      <sheetData sheetId="7345">
        <row r="9">
          <cell r="A9" t="str">
            <v>A</v>
          </cell>
        </row>
      </sheetData>
      <sheetData sheetId="7346">
        <row r="9">
          <cell r="A9" t="str">
            <v>A</v>
          </cell>
        </row>
      </sheetData>
      <sheetData sheetId="7347">
        <row r="9">
          <cell r="A9" t="str">
            <v>A</v>
          </cell>
        </row>
      </sheetData>
      <sheetData sheetId="7348">
        <row r="9">
          <cell r="A9" t="str">
            <v>A</v>
          </cell>
        </row>
      </sheetData>
      <sheetData sheetId="7349">
        <row r="9">
          <cell r="A9" t="str">
            <v>A</v>
          </cell>
        </row>
      </sheetData>
      <sheetData sheetId="7350">
        <row r="9">
          <cell r="A9" t="str">
            <v>A</v>
          </cell>
        </row>
      </sheetData>
      <sheetData sheetId="7351">
        <row r="9">
          <cell r="A9" t="str">
            <v>A</v>
          </cell>
        </row>
      </sheetData>
      <sheetData sheetId="7352">
        <row r="9">
          <cell r="A9" t="str">
            <v>A</v>
          </cell>
        </row>
      </sheetData>
      <sheetData sheetId="7353">
        <row r="9">
          <cell r="A9" t="str">
            <v>A</v>
          </cell>
        </row>
      </sheetData>
      <sheetData sheetId="7354">
        <row r="9">
          <cell r="A9" t="str">
            <v>A</v>
          </cell>
        </row>
      </sheetData>
      <sheetData sheetId="7355">
        <row r="9">
          <cell r="A9" t="str">
            <v>A</v>
          </cell>
        </row>
      </sheetData>
      <sheetData sheetId="7356">
        <row r="9">
          <cell r="A9" t="str">
            <v>A</v>
          </cell>
        </row>
      </sheetData>
      <sheetData sheetId="7357">
        <row r="9">
          <cell r="A9" t="str">
            <v>A</v>
          </cell>
        </row>
      </sheetData>
      <sheetData sheetId="7358">
        <row r="9">
          <cell r="A9" t="str">
            <v>A</v>
          </cell>
        </row>
      </sheetData>
      <sheetData sheetId="7359">
        <row r="9">
          <cell r="A9" t="str">
            <v>A</v>
          </cell>
        </row>
      </sheetData>
      <sheetData sheetId="7360">
        <row r="9">
          <cell r="A9" t="str">
            <v>A</v>
          </cell>
        </row>
      </sheetData>
      <sheetData sheetId="7361">
        <row r="9">
          <cell r="A9" t="str">
            <v>A</v>
          </cell>
        </row>
      </sheetData>
      <sheetData sheetId="7362">
        <row r="9">
          <cell r="A9" t="str">
            <v>A</v>
          </cell>
        </row>
      </sheetData>
      <sheetData sheetId="7363">
        <row r="9">
          <cell r="A9" t="str">
            <v>A</v>
          </cell>
        </row>
      </sheetData>
      <sheetData sheetId="7364">
        <row r="9">
          <cell r="A9" t="str">
            <v>A</v>
          </cell>
        </row>
      </sheetData>
      <sheetData sheetId="7365">
        <row r="9">
          <cell r="A9" t="str">
            <v>A</v>
          </cell>
        </row>
      </sheetData>
      <sheetData sheetId="7366">
        <row r="9">
          <cell r="A9" t="str">
            <v>A</v>
          </cell>
        </row>
      </sheetData>
      <sheetData sheetId="7367">
        <row r="9">
          <cell r="A9" t="str">
            <v>A</v>
          </cell>
        </row>
      </sheetData>
      <sheetData sheetId="7368">
        <row r="9">
          <cell r="A9" t="str">
            <v>A</v>
          </cell>
        </row>
      </sheetData>
      <sheetData sheetId="7369">
        <row r="9">
          <cell r="A9" t="str">
            <v>A</v>
          </cell>
        </row>
      </sheetData>
      <sheetData sheetId="7370">
        <row r="9">
          <cell r="A9" t="str">
            <v>A</v>
          </cell>
        </row>
      </sheetData>
      <sheetData sheetId="7371">
        <row r="9">
          <cell r="A9" t="str">
            <v>A</v>
          </cell>
        </row>
      </sheetData>
      <sheetData sheetId="7372">
        <row r="9">
          <cell r="A9" t="str">
            <v>A</v>
          </cell>
        </row>
      </sheetData>
      <sheetData sheetId="7373">
        <row r="9">
          <cell r="A9" t="str">
            <v>A</v>
          </cell>
        </row>
      </sheetData>
      <sheetData sheetId="7374">
        <row r="9">
          <cell r="A9" t="str">
            <v>A</v>
          </cell>
        </row>
      </sheetData>
      <sheetData sheetId="7375">
        <row r="9">
          <cell r="A9" t="str">
            <v>A</v>
          </cell>
        </row>
      </sheetData>
      <sheetData sheetId="7376">
        <row r="9">
          <cell r="A9" t="str">
            <v>A</v>
          </cell>
        </row>
      </sheetData>
      <sheetData sheetId="7377">
        <row r="9">
          <cell r="A9" t="str">
            <v>A</v>
          </cell>
        </row>
      </sheetData>
      <sheetData sheetId="7378">
        <row r="9">
          <cell r="A9" t="str">
            <v>A</v>
          </cell>
        </row>
      </sheetData>
      <sheetData sheetId="7379">
        <row r="9">
          <cell r="A9" t="str">
            <v>A</v>
          </cell>
        </row>
      </sheetData>
      <sheetData sheetId="7380">
        <row r="9">
          <cell r="A9" t="str">
            <v>A</v>
          </cell>
        </row>
      </sheetData>
      <sheetData sheetId="7381">
        <row r="9">
          <cell r="A9" t="str">
            <v>A</v>
          </cell>
        </row>
      </sheetData>
      <sheetData sheetId="7382">
        <row r="9">
          <cell r="A9" t="str">
            <v>A</v>
          </cell>
        </row>
      </sheetData>
      <sheetData sheetId="7383">
        <row r="9">
          <cell r="A9" t="str">
            <v>A</v>
          </cell>
        </row>
      </sheetData>
      <sheetData sheetId="7384">
        <row r="9">
          <cell r="A9" t="str">
            <v>A</v>
          </cell>
        </row>
      </sheetData>
      <sheetData sheetId="7385">
        <row r="9">
          <cell r="A9" t="str">
            <v>A</v>
          </cell>
        </row>
      </sheetData>
      <sheetData sheetId="7386">
        <row r="9">
          <cell r="A9" t="str">
            <v>A</v>
          </cell>
        </row>
      </sheetData>
      <sheetData sheetId="7387">
        <row r="9">
          <cell r="A9" t="str">
            <v>A</v>
          </cell>
        </row>
      </sheetData>
      <sheetData sheetId="7388">
        <row r="9">
          <cell r="A9" t="str">
            <v>A</v>
          </cell>
        </row>
      </sheetData>
      <sheetData sheetId="7389">
        <row r="9">
          <cell r="A9" t="str">
            <v>A</v>
          </cell>
        </row>
      </sheetData>
      <sheetData sheetId="7390">
        <row r="9">
          <cell r="A9" t="str">
            <v>A</v>
          </cell>
        </row>
      </sheetData>
      <sheetData sheetId="7391">
        <row r="9">
          <cell r="A9" t="str">
            <v>A</v>
          </cell>
        </row>
      </sheetData>
      <sheetData sheetId="7392">
        <row r="9">
          <cell r="A9" t="str">
            <v>A</v>
          </cell>
        </row>
      </sheetData>
      <sheetData sheetId="7393">
        <row r="9">
          <cell r="A9" t="str">
            <v>A</v>
          </cell>
        </row>
      </sheetData>
      <sheetData sheetId="7394">
        <row r="9">
          <cell r="A9" t="str">
            <v>A</v>
          </cell>
        </row>
      </sheetData>
      <sheetData sheetId="7395">
        <row r="9">
          <cell r="A9" t="str">
            <v>A</v>
          </cell>
        </row>
      </sheetData>
      <sheetData sheetId="7396">
        <row r="9">
          <cell r="A9" t="str">
            <v>A</v>
          </cell>
        </row>
      </sheetData>
      <sheetData sheetId="7397">
        <row r="9">
          <cell r="A9" t="str">
            <v>A</v>
          </cell>
        </row>
      </sheetData>
      <sheetData sheetId="7398">
        <row r="9">
          <cell r="A9" t="str">
            <v>A</v>
          </cell>
        </row>
      </sheetData>
      <sheetData sheetId="7399">
        <row r="9">
          <cell r="A9" t="str">
            <v>A</v>
          </cell>
        </row>
      </sheetData>
      <sheetData sheetId="7400">
        <row r="9">
          <cell r="A9" t="str">
            <v>A</v>
          </cell>
        </row>
      </sheetData>
      <sheetData sheetId="7401">
        <row r="9">
          <cell r="A9" t="str">
            <v>A</v>
          </cell>
        </row>
      </sheetData>
      <sheetData sheetId="7402">
        <row r="9">
          <cell r="A9" t="str">
            <v>A</v>
          </cell>
        </row>
      </sheetData>
      <sheetData sheetId="7403">
        <row r="9">
          <cell r="A9" t="str">
            <v>A</v>
          </cell>
        </row>
      </sheetData>
      <sheetData sheetId="7404">
        <row r="9">
          <cell r="A9" t="str">
            <v>A</v>
          </cell>
        </row>
      </sheetData>
      <sheetData sheetId="7405">
        <row r="9">
          <cell r="A9" t="str">
            <v>A</v>
          </cell>
        </row>
      </sheetData>
      <sheetData sheetId="7406">
        <row r="9">
          <cell r="A9" t="str">
            <v>A</v>
          </cell>
        </row>
      </sheetData>
      <sheetData sheetId="7407">
        <row r="9">
          <cell r="A9" t="str">
            <v>A</v>
          </cell>
        </row>
      </sheetData>
      <sheetData sheetId="7408">
        <row r="9">
          <cell r="A9" t="str">
            <v>A</v>
          </cell>
        </row>
      </sheetData>
      <sheetData sheetId="7409">
        <row r="9">
          <cell r="A9" t="str">
            <v>A</v>
          </cell>
        </row>
      </sheetData>
      <sheetData sheetId="7410">
        <row r="9">
          <cell r="A9" t="str">
            <v>A</v>
          </cell>
        </row>
      </sheetData>
      <sheetData sheetId="7411">
        <row r="9">
          <cell r="A9" t="str">
            <v>A</v>
          </cell>
        </row>
      </sheetData>
      <sheetData sheetId="7412">
        <row r="9">
          <cell r="A9" t="str">
            <v>A</v>
          </cell>
        </row>
      </sheetData>
      <sheetData sheetId="7413">
        <row r="9">
          <cell r="A9" t="str">
            <v>A</v>
          </cell>
        </row>
      </sheetData>
      <sheetData sheetId="7414">
        <row r="9">
          <cell r="A9" t="str">
            <v>A</v>
          </cell>
        </row>
      </sheetData>
      <sheetData sheetId="7415">
        <row r="9">
          <cell r="A9" t="str">
            <v>A</v>
          </cell>
        </row>
      </sheetData>
      <sheetData sheetId="7416">
        <row r="9">
          <cell r="A9" t="str">
            <v>A</v>
          </cell>
        </row>
      </sheetData>
      <sheetData sheetId="7417">
        <row r="9">
          <cell r="A9" t="str">
            <v>A</v>
          </cell>
        </row>
      </sheetData>
      <sheetData sheetId="7418">
        <row r="9">
          <cell r="A9" t="str">
            <v>A</v>
          </cell>
        </row>
      </sheetData>
      <sheetData sheetId="7419">
        <row r="9">
          <cell r="A9" t="str">
            <v>A</v>
          </cell>
        </row>
      </sheetData>
      <sheetData sheetId="7420">
        <row r="9">
          <cell r="A9" t="str">
            <v>A</v>
          </cell>
        </row>
      </sheetData>
      <sheetData sheetId="7421">
        <row r="9">
          <cell r="A9" t="str">
            <v>A</v>
          </cell>
        </row>
      </sheetData>
      <sheetData sheetId="7422">
        <row r="9">
          <cell r="A9" t="str">
            <v>A</v>
          </cell>
        </row>
      </sheetData>
      <sheetData sheetId="7423">
        <row r="9">
          <cell r="A9" t="str">
            <v>A</v>
          </cell>
        </row>
      </sheetData>
      <sheetData sheetId="7424">
        <row r="9">
          <cell r="A9" t="str">
            <v>A</v>
          </cell>
        </row>
      </sheetData>
      <sheetData sheetId="7425">
        <row r="9">
          <cell r="A9" t="str">
            <v>A</v>
          </cell>
        </row>
      </sheetData>
      <sheetData sheetId="7426">
        <row r="9">
          <cell r="A9" t="str">
            <v>A</v>
          </cell>
        </row>
      </sheetData>
      <sheetData sheetId="7427">
        <row r="9">
          <cell r="A9" t="str">
            <v>A</v>
          </cell>
        </row>
      </sheetData>
      <sheetData sheetId="7428">
        <row r="9">
          <cell r="A9" t="str">
            <v>A</v>
          </cell>
        </row>
      </sheetData>
      <sheetData sheetId="7429">
        <row r="9">
          <cell r="A9" t="str">
            <v>A</v>
          </cell>
        </row>
      </sheetData>
      <sheetData sheetId="7430">
        <row r="9">
          <cell r="A9" t="str">
            <v>A</v>
          </cell>
        </row>
      </sheetData>
      <sheetData sheetId="7431">
        <row r="9">
          <cell r="A9" t="str">
            <v>A</v>
          </cell>
        </row>
      </sheetData>
      <sheetData sheetId="7432">
        <row r="9">
          <cell r="A9" t="str">
            <v>A</v>
          </cell>
        </row>
      </sheetData>
      <sheetData sheetId="7433">
        <row r="9">
          <cell r="A9" t="str">
            <v>A</v>
          </cell>
        </row>
      </sheetData>
      <sheetData sheetId="7434">
        <row r="9">
          <cell r="A9" t="str">
            <v>A</v>
          </cell>
        </row>
      </sheetData>
      <sheetData sheetId="7435" refreshError="1"/>
      <sheetData sheetId="7436" refreshError="1"/>
      <sheetData sheetId="7437">
        <row r="9">
          <cell r="A9" t="str">
            <v>A</v>
          </cell>
        </row>
      </sheetData>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ow r="9">
          <cell r="A9" t="str">
            <v>A</v>
          </cell>
        </row>
      </sheetData>
      <sheetData sheetId="7447">
        <row r="9">
          <cell r="A9" t="str">
            <v>A</v>
          </cell>
        </row>
      </sheetData>
      <sheetData sheetId="7448">
        <row r="9">
          <cell r="A9" t="str">
            <v>A</v>
          </cell>
        </row>
      </sheetData>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ow r="9">
          <cell r="A9" t="str">
            <v>A</v>
          </cell>
        </row>
      </sheetData>
      <sheetData sheetId="7536">
        <row r="9">
          <cell r="A9" t="str">
            <v>A</v>
          </cell>
        </row>
      </sheetData>
      <sheetData sheetId="7537">
        <row r="9">
          <cell r="A9" t="str">
            <v>A</v>
          </cell>
        </row>
      </sheetData>
      <sheetData sheetId="7538">
        <row r="9">
          <cell r="A9" t="str">
            <v>A</v>
          </cell>
        </row>
      </sheetData>
      <sheetData sheetId="7539">
        <row r="9">
          <cell r="A9" t="str">
            <v>A</v>
          </cell>
        </row>
      </sheetData>
      <sheetData sheetId="7540">
        <row r="9">
          <cell r="A9" t="str">
            <v>A</v>
          </cell>
        </row>
      </sheetData>
      <sheetData sheetId="7541">
        <row r="9">
          <cell r="A9" t="str">
            <v>A</v>
          </cell>
        </row>
      </sheetData>
      <sheetData sheetId="7542">
        <row r="9">
          <cell r="A9" t="str">
            <v>A</v>
          </cell>
        </row>
      </sheetData>
      <sheetData sheetId="7543">
        <row r="9">
          <cell r="A9" t="str">
            <v>A</v>
          </cell>
        </row>
      </sheetData>
      <sheetData sheetId="7544">
        <row r="9">
          <cell r="A9" t="str">
            <v>A</v>
          </cell>
        </row>
      </sheetData>
      <sheetData sheetId="7545">
        <row r="9">
          <cell r="A9" t="str">
            <v>A</v>
          </cell>
        </row>
      </sheetData>
      <sheetData sheetId="7546">
        <row r="9">
          <cell r="A9" t="str">
            <v>A</v>
          </cell>
        </row>
      </sheetData>
      <sheetData sheetId="7547">
        <row r="9">
          <cell r="A9" t="str">
            <v>A</v>
          </cell>
        </row>
      </sheetData>
      <sheetData sheetId="7548">
        <row r="9">
          <cell r="A9" t="str">
            <v>A</v>
          </cell>
        </row>
      </sheetData>
      <sheetData sheetId="7549">
        <row r="9">
          <cell r="A9" t="str">
            <v>A</v>
          </cell>
        </row>
      </sheetData>
      <sheetData sheetId="7550">
        <row r="9">
          <cell r="A9" t="str">
            <v>A</v>
          </cell>
        </row>
      </sheetData>
      <sheetData sheetId="7551">
        <row r="9">
          <cell r="A9" t="str">
            <v>A</v>
          </cell>
        </row>
      </sheetData>
      <sheetData sheetId="7552">
        <row r="9">
          <cell r="A9" t="str">
            <v>A</v>
          </cell>
        </row>
      </sheetData>
      <sheetData sheetId="7553">
        <row r="9">
          <cell r="A9" t="str">
            <v>A</v>
          </cell>
        </row>
      </sheetData>
      <sheetData sheetId="7554">
        <row r="9">
          <cell r="A9" t="str">
            <v>A</v>
          </cell>
        </row>
      </sheetData>
      <sheetData sheetId="7555">
        <row r="9">
          <cell r="A9" t="str">
            <v>A</v>
          </cell>
        </row>
      </sheetData>
      <sheetData sheetId="7556">
        <row r="9">
          <cell r="A9" t="str">
            <v>A</v>
          </cell>
        </row>
      </sheetData>
      <sheetData sheetId="7557">
        <row r="9">
          <cell r="A9" t="str">
            <v>A</v>
          </cell>
        </row>
      </sheetData>
      <sheetData sheetId="7558">
        <row r="9">
          <cell r="A9" t="str">
            <v>A</v>
          </cell>
        </row>
      </sheetData>
      <sheetData sheetId="7559">
        <row r="9">
          <cell r="A9" t="str">
            <v>A</v>
          </cell>
        </row>
      </sheetData>
      <sheetData sheetId="7560">
        <row r="9">
          <cell r="A9" t="str">
            <v>A</v>
          </cell>
        </row>
      </sheetData>
      <sheetData sheetId="7561">
        <row r="9">
          <cell r="A9" t="str">
            <v>A</v>
          </cell>
        </row>
      </sheetData>
      <sheetData sheetId="7562">
        <row r="9">
          <cell r="A9" t="str">
            <v>A</v>
          </cell>
        </row>
      </sheetData>
      <sheetData sheetId="7563">
        <row r="9">
          <cell r="A9" t="str">
            <v>A</v>
          </cell>
        </row>
      </sheetData>
      <sheetData sheetId="7564">
        <row r="9">
          <cell r="A9" t="str">
            <v>A</v>
          </cell>
        </row>
      </sheetData>
      <sheetData sheetId="7565">
        <row r="9">
          <cell r="A9" t="str">
            <v>A</v>
          </cell>
        </row>
      </sheetData>
      <sheetData sheetId="7566">
        <row r="9">
          <cell r="A9" t="str">
            <v>A</v>
          </cell>
        </row>
      </sheetData>
      <sheetData sheetId="7567">
        <row r="9">
          <cell r="A9" t="str">
            <v>A</v>
          </cell>
        </row>
      </sheetData>
      <sheetData sheetId="7568">
        <row r="9">
          <cell r="A9" t="str">
            <v>A</v>
          </cell>
        </row>
      </sheetData>
      <sheetData sheetId="7569">
        <row r="9">
          <cell r="A9" t="str">
            <v>A</v>
          </cell>
        </row>
      </sheetData>
      <sheetData sheetId="7570" refreshError="1"/>
      <sheetData sheetId="7571">
        <row r="9">
          <cell r="A9" t="str">
            <v>A</v>
          </cell>
        </row>
      </sheetData>
      <sheetData sheetId="7572">
        <row r="9">
          <cell r="A9" t="str">
            <v>A</v>
          </cell>
        </row>
      </sheetData>
      <sheetData sheetId="7573">
        <row r="9">
          <cell r="A9" t="str">
            <v>A</v>
          </cell>
        </row>
      </sheetData>
      <sheetData sheetId="7574">
        <row r="9">
          <cell r="A9" t="str">
            <v>A</v>
          </cell>
        </row>
      </sheetData>
      <sheetData sheetId="7575">
        <row r="9">
          <cell r="A9" t="str">
            <v>A</v>
          </cell>
        </row>
      </sheetData>
      <sheetData sheetId="7576">
        <row r="9">
          <cell r="A9" t="str">
            <v>A</v>
          </cell>
        </row>
      </sheetData>
      <sheetData sheetId="7577">
        <row r="9">
          <cell r="A9" t="str">
            <v>A</v>
          </cell>
        </row>
      </sheetData>
      <sheetData sheetId="7578">
        <row r="9">
          <cell r="A9" t="str">
            <v>A</v>
          </cell>
        </row>
      </sheetData>
      <sheetData sheetId="7579">
        <row r="9">
          <cell r="A9" t="str">
            <v>A</v>
          </cell>
        </row>
      </sheetData>
      <sheetData sheetId="7580">
        <row r="9">
          <cell r="A9" t="str">
            <v>A</v>
          </cell>
        </row>
      </sheetData>
      <sheetData sheetId="7581">
        <row r="9">
          <cell r="A9" t="str">
            <v>A</v>
          </cell>
        </row>
      </sheetData>
      <sheetData sheetId="7582">
        <row r="9">
          <cell r="A9" t="str">
            <v>A</v>
          </cell>
        </row>
      </sheetData>
      <sheetData sheetId="7583">
        <row r="9">
          <cell r="A9" t="str">
            <v>A</v>
          </cell>
        </row>
      </sheetData>
      <sheetData sheetId="7584">
        <row r="9">
          <cell r="A9" t="str">
            <v>A</v>
          </cell>
        </row>
      </sheetData>
      <sheetData sheetId="7585">
        <row r="9">
          <cell r="A9" t="str">
            <v>A</v>
          </cell>
        </row>
      </sheetData>
      <sheetData sheetId="7586">
        <row r="9">
          <cell r="A9" t="str">
            <v>A</v>
          </cell>
        </row>
      </sheetData>
      <sheetData sheetId="7587">
        <row r="9">
          <cell r="A9" t="str">
            <v>A</v>
          </cell>
        </row>
      </sheetData>
      <sheetData sheetId="7588">
        <row r="9">
          <cell r="A9" t="str">
            <v>A</v>
          </cell>
        </row>
      </sheetData>
      <sheetData sheetId="7589">
        <row r="9">
          <cell r="A9" t="str">
            <v>A</v>
          </cell>
        </row>
      </sheetData>
      <sheetData sheetId="7590">
        <row r="9">
          <cell r="A9" t="str">
            <v>A</v>
          </cell>
        </row>
      </sheetData>
      <sheetData sheetId="7591">
        <row r="9">
          <cell r="A9" t="str">
            <v>A</v>
          </cell>
        </row>
      </sheetData>
      <sheetData sheetId="7592">
        <row r="9">
          <cell r="A9" t="str">
            <v>A</v>
          </cell>
        </row>
      </sheetData>
      <sheetData sheetId="7593">
        <row r="9">
          <cell r="A9" t="str">
            <v>A</v>
          </cell>
        </row>
      </sheetData>
      <sheetData sheetId="7594">
        <row r="9">
          <cell r="A9" t="str">
            <v>A</v>
          </cell>
        </row>
      </sheetData>
      <sheetData sheetId="7595">
        <row r="9">
          <cell r="A9" t="str">
            <v>A</v>
          </cell>
        </row>
      </sheetData>
      <sheetData sheetId="7596">
        <row r="9">
          <cell r="A9" t="str">
            <v>A</v>
          </cell>
        </row>
      </sheetData>
      <sheetData sheetId="7597">
        <row r="9">
          <cell r="A9" t="str">
            <v>A</v>
          </cell>
        </row>
      </sheetData>
      <sheetData sheetId="7598">
        <row r="9">
          <cell r="A9" t="str">
            <v>A</v>
          </cell>
        </row>
      </sheetData>
      <sheetData sheetId="7599">
        <row r="9">
          <cell r="A9" t="str">
            <v>A</v>
          </cell>
        </row>
      </sheetData>
      <sheetData sheetId="7600">
        <row r="9">
          <cell r="A9" t="str">
            <v>A</v>
          </cell>
        </row>
      </sheetData>
      <sheetData sheetId="7601">
        <row r="9">
          <cell r="A9" t="str">
            <v>A</v>
          </cell>
        </row>
      </sheetData>
      <sheetData sheetId="7602">
        <row r="9">
          <cell r="A9" t="str">
            <v>A</v>
          </cell>
        </row>
      </sheetData>
      <sheetData sheetId="7603"/>
      <sheetData sheetId="7604">
        <row r="9">
          <cell r="A9" t="str">
            <v>A</v>
          </cell>
        </row>
      </sheetData>
      <sheetData sheetId="7605">
        <row r="9">
          <cell r="A9" t="str">
            <v>A</v>
          </cell>
        </row>
      </sheetData>
      <sheetData sheetId="7606">
        <row r="9">
          <cell r="A9" t="str">
            <v>A</v>
          </cell>
        </row>
      </sheetData>
      <sheetData sheetId="7607">
        <row r="9">
          <cell r="A9" t="str">
            <v>A</v>
          </cell>
        </row>
      </sheetData>
      <sheetData sheetId="7608">
        <row r="9">
          <cell r="A9" t="str">
            <v>A</v>
          </cell>
        </row>
      </sheetData>
      <sheetData sheetId="7609">
        <row r="9">
          <cell r="A9" t="str">
            <v>A</v>
          </cell>
        </row>
      </sheetData>
      <sheetData sheetId="7610">
        <row r="9">
          <cell r="A9" t="str">
            <v>A</v>
          </cell>
        </row>
      </sheetData>
      <sheetData sheetId="7611">
        <row r="9">
          <cell r="A9" t="str">
            <v>A</v>
          </cell>
        </row>
      </sheetData>
      <sheetData sheetId="7612">
        <row r="9">
          <cell r="A9" t="str">
            <v>A</v>
          </cell>
        </row>
      </sheetData>
      <sheetData sheetId="7613">
        <row r="9">
          <cell r="A9" t="str">
            <v>A</v>
          </cell>
        </row>
      </sheetData>
      <sheetData sheetId="7614">
        <row r="9">
          <cell r="A9" t="str">
            <v>A</v>
          </cell>
        </row>
      </sheetData>
      <sheetData sheetId="7615">
        <row r="9">
          <cell r="A9" t="str">
            <v>A</v>
          </cell>
        </row>
      </sheetData>
      <sheetData sheetId="7616" refreshError="1"/>
      <sheetData sheetId="7617" refreshError="1"/>
      <sheetData sheetId="7618" refreshError="1"/>
      <sheetData sheetId="7619" refreshError="1"/>
      <sheetData sheetId="7620" refreshError="1"/>
      <sheetData sheetId="7621">
        <row r="9">
          <cell r="A9" t="str">
            <v>A</v>
          </cell>
        </row>
      </sheetData>
      <sheetData sheetId="7622" refreshError="1"/>
      <sheetData sheetId="7623" refreshError="1"/>
      <sheetData sheetId="7624" refreshError="1"/>
      <sheetData sheetId="7625" refreshError="1"/>
      <sheetData sheetId="7626">
        <row r="9">
          <cell r="A9" t="str">
            <v>A</v>
          </cell>
        </row>
      </sheetData>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ow r="9">
          <cell r="A9" t="str">
            <v>A</v>
          </cell>
        </row>
      </sheetData>
      <sheetData sheetId="7643">
        <row r="9">
          <cell r="A9" t="str">
            <v>A</v>
          </cell>
        </row>
      </sheetData>
      <sheetData sheetId="7644">
        <row r="9">
          <cell r="A9" t="str">
            <v>A</v>
          </cell>
        </row>
      </sheetData>
      <sheetData sheetId="7645">
        <row r="9">
          <cell r="A9" t="str">
            <v>A</v>
          </cell>
        </row>
      </sheetData>
      <sheetData sheetId="7646">
        <row r="9">
          <cell r="A9" t="str">
            <v>A</v>
          </cell>
        </row>
      </sheetData>
      <sheetData sheetId="7647">
        <row r="9">
          <cell r="A9" t="str">
            <v>A</v>
          </cell>
        </row>
      </sheetData>
      <sheetData sheetId="7648">
        <row r="9">
          <cell r="A9" t="str">
            <v>A</v>
          </cell>
        </row>
      </sheetData>
      <sheetData sheetId="7649">
        <row r="9">
          <cell r="A9" t="str">
            <v>A</v>
          </cell>
        </row>
      </sheetData>
      <sheetData sheetId="7650">
        <row r="9">
          <cell r="A9" t="str">
            <v>A</v>
          </cell>
        </row>
      </sheetData>
      <sheetData sheetId="7651">
        <row r="9">
          <cell r="A9" t="str">
            <v>A</v>
          </cell>
        </row>
      </sheetData>
      <sheetData sheetId="7652">
        <row r="9">
          <cell r="A9" t="str">
            <v>A</v>
          </cell>
        </row>
      </sheetData>
      <sheetData sheetId="7653">
        <row r="9">
          <cell r="A9" t="str">
            <v>A</v>
          </cell>
        </row>
      </sheetData>
      <sheetData sheetId="7654">
        <row r="9">
          <cell r="A9" t="str">
            <v>A</v>
          </cell>
        </row>
      </sheetData>
      <sheetData sheetId="7655">
        <row r="9">
          <cell r="A9" t="str">
            <v>A</v>
          </cell>
        </row>
      </sheetData>
      <sheetData sheetId="7656">
        <row r="9">
          <cell r="A9" t="str">
            <v>A</v>
          </cell>
        </row>
      </sheetData>
      <sheetData sheetId="7657">
        <row r="9">
          <cell r="A9" t="str">
            <v>A</v>
          </cell>
        </row>
      </sheetData>
      <sheetData sheetId="7658">
        <row r="9">
          <cell r="A9" t="str">
            <v>A</v>
          </cell>
        </row>
      </sheetData>
      <sheetData sheetId="7659">
        <row r="9">
          <cell r="A9" t="str">
            <v>A</v>
          </cell>
        </row>
      </sheetData>
      <sheetData sheetId="7660">
        <row r="9">
          <cell r="A9" t="str">
            <v>A</v>
          </cell>
        </row>
      </sheetData>
      <sheetData sheetId="7661">
        <row r="9">
          <cell r="A9" t="str">
            <v>A</v>
          </cell>
        </row>
      </sheetData>
      <sheetData sheetId="7662">
        <row r="9">
          <cell r="A9" t="str">
            <v>A</v>
          </cell>
        </row>
      </sheetData>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ow r="9">
          <cell r="A9" t="str">
            <v>A</v>
          </cell>
        </row>
      </sheetData>
      <sheetData sheetId="7698">
        <row r="9">
          <cell r="A9" t="str">
            <v>A</v>
          </cell>
        </row>
      </sheetData>
      <sheetData sheetId="7699">
        <row r="9">
          <cell r="A9" t="str">
            <v>A</v>
          </cell>
        </row>
      </sheetData>
      <sheetData sheetId="7700">
        <row r="9">
          <cell r="A9" t="str">
            <v>A</v>
          </cell>
        </row>
      </sheetData>
      <sheetData sheetId="7701">
        <row r="9">
          <cell r="A9" t="str">
            <v>A</v>
          </cell>
        </row>
      </sheetData>
      <sheetData sheetId="7702" refreshError="1"/>
      <sheetData sheetId="7703" refreshError="1"/>
      <sheetData sheetId="7704">
        <row r="9">
          <cell r="A9" t="str">
            <v>A</v>
          </cell>
        </row>
      </sheetData>
      <sheetData sheetId="7705">
        <row r="9">
          <cell r="A9" t="str">
            <v>A</v>
          </cell>
        </row>
      </sheetData>
      <sheetData sheetId="7706">
        <row r="9">
          <cell r="A9" t="str">
            <v>A</v>
          </cell>
        </row>
      </sheetData>
      <sheetData sheetId="7707">
        <row r="9">
          <cell r="A9" t="str">
            <v>A</v>
          </cell>
        </row>
      </sheetData>
      <sheetData sheetId="7708">
        <row r="9">
          <cell r="A9" t="str">
            <v>A</v>
          </cell>
        </row>
      </sheetData>
      <sheetData sheetId="7709">
        <row r="9">
          <cell r="A9" t="str">
            <v>A</v>
          </cell>
        </row>
      </sheetData>
      <sheetData sheetId="7710">
        <row r="9">
          <cell r="A9" t="str">
            <v>A</v>
          </cell>
        </row>
      </sheetData>
      <sheetData sheetId="7711">
        <row r="9">
          <cell r="A9" t="str">
            <v>A</v>
          </cell>
        </row>
      </sheetData>
      <sheetData sheetId="7712">
        <row r="9">
          <cell r="A9" t="str">
            <v>A</v>
          </cell>
        </row>
      </sheetData>
      <sheetData sheetId="7713">
        <row r="9">
          <cell r="A9" t="str">
            <v>A</v>
          </cell>
        </row>
      </sheetData>
      <sheetData sheetId="7714">
        <row r="9">
          <cell r="A9" t="str">
            <v>A</v>
          </cell>
        </row>
      </sheetData>
      <sheetData sheetId="7715">
        <row r="9">
          <cell r="A9" t="str">
            <v>A</v>
          </cell>
        </row>
      </sheetData>
      <sheetData sheetId="7716">
        <row r="9">
          <cell r="A9" t="str">
            <v>A</v>
          </cell>
        </row>
      </sheetData>
      <sheetData sheetId="7717">
        <row r="9">
          <cell r="A9" t="str">
            <v>A</v>
          </cell>
        </row>
      </sheetData>
      <sheetData sheetId="7718">
        <row r="9">
          <cell r="A9" t="str">
            <v>A</v>
          </cell>
        </row>
      </sheetData>
      <sheetData sheetId="7719">
        <row r="9">
          <cell r="A9" t="str">
            <v>A</v>
          </cell>
        </row>
      </sheetData>
      <sheetData sheetId="7720">
        <row r="9">
          <cell r="A9" t="str">
            <v>A</v>
          </cell>
        </row>
      </sheetData>
      <sheetData sheetId="7721">
        <row r="9">
          <cell r="A9" t="str">
            <v>A</v>
          </cell>
        </row>
      </sheetData>
      <sheetData sheetId="7722">
        <row r="9">
          <cell r="A9" t="str">
            <v>A</v>
          </cell>
        </row>
      </sheetData>
      <sheetData sheetId="7723">
        <row r="9">
          <cell r="A9" t="str">
            <v>A</v>
          </cell>
        </row>
      </sheetData>
      <sheetData sheetId="7724">
        <row r="9">
          <cell r="A9" t="str">
            <v>A</v>
          </cell>
        </row>
      </sheetData>
      <sheetData sheetId="7725">
        <row r="9">
          <cell r="A9" t="str">
            <v>A</v>
          </cell>
        </row>
      </sheetData>
      <sheetData sheetId="7726">
        <row r="9">
          <cell r="A9" t="str">
            <v>A</v>
          </cell>
        </row>
      </sheetData>
      <sheetData sheetId="7727">
        <row r="9">
          <cell r="A9" t="str">
            <v>A</v>
          </cell>
        </row>
      </sheetData>
      <sheetData sheetId="7728">
        <row r="9">
          <cell r="A9" t="str">
            <v>A</v>
          </cell>
        </row>
      </sheetData>
      <sheetData sheetId="7729">
        <row r="9">
          <cell r="A9" t="str">
            <v>A</v>
          </cell>
        </row>
      </sheetData>
      <sheetData sheetId="7730">
        <row r="9">
          <cell r="A9" t="str">
            <v>A</v>
          </cell>
        </row>
      </sheetData>
      <sheetData sheetId="7731">
        <row r="9">
          <cell r="A9" t="str">
            <v>A</v>
          </cell>
        </row>
      </sheetData>
      <sheetData sheetId="7732">
        <row r="9">
          <cell r="A9" t="str">
            <v>A</v>
          </cell>
        </row>
      </sheetData>
      <sheetData sheetId="7733">
        <row r="9">
          <cell r="A9" t="str">
            <v>A</v>
          </cell>
        </row>
      </sheetData>
      <sheetData sheetId="7734">
        <row r="9">
          <cell r="A9" t="str">
            <v>A</v>
          </cell>
        </row>
      </sheetData>
      <sheetData sheetId="7735">
        <row r="9">
          <cell r="A9" t="str">
            <v>A</v>
          </cell>
        </row>
      </sheetData>
      <sheetData sheetId="7736">
        <row r="9">
          <cell r="A9" t="str">
            <v>A</v>
          </cell>
        </row>
      </sheetData>
      <sheetData sheetId="7737">
        <row r="9">
          <cell r="A9" t="str">
            <v>A</v>
          </cell>
        </row>
      </sheetData>
      <sheetData sheetId="7738">
        <row r="9">
          <cell r="A9" t="str">
            <v>A</v>
          </cell>
        </row>
      </sheetData>
      <sheetData sheetId="7739">
        <row r="9">
          <cell r="A9" t="str">
            <v>A</v>
          </cell>
        </row>
      </sheetData>
      <sheetData sheetId="7740" refreshError="1"/>
      <sheetData sheetId="7741"/>
      <sheetData sheetId="7742" refreshError="1"/>
      <sheetData sheetId="7743"/>
      <sheetData sheetId="7744">
        <row r="9">
          <cell r="A9" t="str">
            <v>A</v>
          </cell>
        </row>
      </sheetData>
      <sheetData sheetId="7745">
        <row r="9">
          <cell r="A9" t="str">
            <v>A</v>
          </cell>
        </row>
      </sheetData>
      <sheetData sheetId="7746">
        <row r="9">
          <cell r="A9" t="str">
            <v>A</v>
          </cell>
        </row>
      </sheetData>
      <sheetData sheetId="7747">
        <row r="9">
          <cell r="A9" t="str">
            <v>A</v>
          </cell>
        </row>
      </sheetData>
      <sheetData sheetId="7748">
        <row r="9">
          <cell r="A9" t="str">
            <v>A</v>
          </cell>
        </row>
      </sheetData>
      <sheetData sheetId="7749">
        <row r="9">
          <cell r="A9" t="str">
            <v>A</v>
          </cell>
        </row>
      </sheetData>
      <sheetData sheetId="7750"/>
      <sheetData sheetId="7751">
        <row r="9">
          <cell r="A9" t="str">
            <v>A</v>
          </cell>
        </row>
      </sheetData>
      <sheetData sheetId="7752" refreshError="1"/>
      <sheetData sheetId="7753" refreshError="1"/>
      <sheetData sheetId="7754" refreshError="1"/>
      <sheetData sheetId="7755" refreshError="1"/>
      <sheetData sheetId="7756" refreshError="1"/>
      <sheetData sheetId="7757" refreshError="1"/>
      <sheetData sheetId="7758" refreshError="1"/>
      <sheetData sheetId="7759">
        <row r="9">
          <cell r="A9" t="str">
            <v>A</v>
          </cell>
        </row>
      </sheetData>
      <sheetData sheetId="7760">
        <row r="9">
          <cell r="A9" t="str">
            <v>A</v>
          </cell>
        </row>
      </sheetData>
      <sheetData sheetId="7761">
        <row r="9">
          <cell r="A9" t="str">
            <v>A</v>
          </cell>
        </row>
      </sheetData>
      <sheetData sheetId="7762">
        <row r="9">
          <cell r="A9" t="str">
            <v>A</v>
          </cell>
        </row>
      </sheetData>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sheetData sheetId="7774">
        <row r="9">
          <cell r="A9" t="str">
            <v>A</v>
          </cell>
        </row>
      </sheetData>
      <sheetData sheetId="7775">
        <row r="9">
          <cell r="A9" t="str">
            <v>A</v>
          </cell>
        </row>
      </sheetData>
      <sheetData sheetId="7776">
        <row r="9">
          <cell r="A9" t="str">
            <v>A</v>
          </cell>
        </row>
      </sheetData>
      <sheetData sheetId="7777">
        <row r="9">
          <cell r="A9" t="str">
            <v>A</v>
          </cell>
        </row>
      </sheetData>
      <sheetData sheetId="7778">
        <row r="9">
          <cell r="A9" t="str">
            <v>A</v>
          </cell>
        </row>
      </sheetData>
      <sheetData sheetId="7779">
        <row r="9">
          <cell r="A9" t="str">
            <v>A</v>
          </cell>
        </row>
      </sheetData>
      <sheetData sheetId="7780">
        <row r="9">
          <cell r="A9" t="str">
            <v>A</v>
          </cell>
        </row>
      </sheetData>
      <sheetData sheetId="7781">
        <row r="9">
          <cell r="A9" t="str">
            <v>A</v>
          </cell>
        </row>
      </sheetData>
      <sheetData sheetId="7782">
        <row r="9">
          <cell r="A9" t="str">
            <v>A</v>
          </cell>
        </row>
      </sheetData>
      <sheetData sheetId="7783">
        <row r="9">
          <cell r="A9" t="str">
            <v>A</v>
          </cell>
        </row>
      </sheetData>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ow r="9">
          <cell r="A9" t="str">
            <v>A</v>
          </cell>
        </row>
      </sheetData>
      <sheetData sheetId="7811">
        <row r="9">
          <cell r="A9" t="str">
            <v>A</v>
          </cell>
        </row>
      </sheetData>
      <sheetData sheetId="7812">
        <row r="9">
          <cell r="A9" t="str">
            <v>A</v>
          </cell>
        </row>
      </sheetData>
      <sheetData sheetId="7813">
        <row r="9">
          <cell r="A9" t="str">
            <v>A</v>
          </cell>
        </row>
      </sheetData>
      <sheetData sheetId="7814">
        <row r="9">
          <cell r="A9" t="str">
            <v>A</v>
          </cell>
        </row>
      </sheetData>
      <sheetData sheetId="7815">
        <row r="9">
          <cell r="A9" t="str">
            <v>A</v>
          </cell>
        </row>
      </sheetData>
      <sheetData sheetId="7816">
        <row r="9">
          <cell r="A9" t="str">
            <v>A</v>
          </cell>
        </row>
      </sheetData>
      <sheetData sheetId="7817">
        <row r="9">
          <cell r="A9" t="str">
            <v>A</v>
          </cell>
        </row>
      </sheetData>
      <sheetData sheetId="7818">
        <row r="9">
          <cell r="A9" t="str">
            <v>A</v>
          </cell>
        </row>
      </sheetData>
      <sheetData sheetId="7819">
        <row r="9">
          <cell r="A9" t="str">
            <v>A</v>
          </cell>
        </row>
      </sheetData>
      <sheetData sheetId="7820">
        <row r="9">
          <cell r="A9" t="str">
            <v>A</v>
          </cell>
        </row>
      </sheetData>
      <sheetData sheetId="7821">
        <row r="9">
          <cell r="A9" t="str">
            <v>A</v>
          </cell>
        </row>
      </sheetData>
      <sheetData sheetId="7822" refreshError="1"/>
      <sheetData sheetId="7823">
        <row r="9">
          <cell r="A9" t="str">
            <v>A</v>
          </cell>
        </row>
      </sheetData>
      <sheetData sheetId="7824" refreshError="1"/>
      <sheetData sheetId="7825" refreshError="1"/>
      <sheetData sheetId="7826">
        <row r="9">
          <cell r="A9" t="str">
            <v>A</v>
          </cell>
        </row>
      </sheetData>
      <sheetData sheetId="7827">
        <row r="9">
          <cell r="A9" t="str">
            <v>A</v>
          </cell>
        </row>
      </sheetData>
      <sheetData sheetId="7828">
        <row r="9">
          <cell r="A9" t="str">
            <v>A</v>
          </cell>
        </row>
      </sheetData>
      <sheetData sheetId="7829">
        <row r="9">
          <cell r="A9" t="str">
            <v>A</v>
          </cell>
        </row>
      </sheetData>
      <sheetData sheetId="7830">
        <row r="9">
          <cell r="A9" t="str">
            <v>A</v>
          </cell>
        </row>
      </sheetData>
      <sheetData sheetId="7831">
        <row r="9">
          <cell r="A9" t="str">
            <v>A</v>
          </cell>
        </row>
      </sheetData>
      <sheetData sheetId="7832">
        <row r="9">
          <cell r="A9" t="str">
            <v>A</v>
          </cell>
        </row>
      </sheetData>
      <sheetData sheetId="7833">
        <row r="9">
          <cell r="A9" t="str">
            <v>A</v>
          </cell>
        </row>
      </sheetData>
      <sheetData sheetId="7834">
        <row r="9">
          <cell r="A9" t="str">
            <v>A</v>
          </cell>
        </row>
      </sheetData>
      <sheetData sheetId="7835">
        <row r="9">
          <cell r="A9" t="str">
            <v>A</v>
          </cell>
        </row>
      </sheetData>
      <sheetData sheetId="7836">
        <row r="9">
          <cell r="A9" t="str">
            <v>A</v>
          </cell>
        </row>
      </sheetData>
      <sheetData sheetId="7837" refreshError="1"/>
      <sheetData sheetId="7838" refreshError="1"/>
      <sheetData sheetId="7839" refreshError="1"/>
      <sheetData sheetId="7840">
        <row r="9">
          <cell r="A9" t="str">
            <v>A</v>
          </cell>
        </row>
      </sheetData>
      <sheetData sheetId="7841">
        <row r="9">
          <cell r="A9" t="str">
            <v>A</v>
          </cell>
        </row>
      </sheetData>
      <sheetData sheetId="7842">
        <row r="9">
          <cell r="A9" t="str">
            <v>A</v>
          </cell>
        </row>
      </sheetData>
      <sheetData sheetId="7843">
        <row r="9">
          <cell r="A9" t="str">
            <v>A</v>
          </cell>
        </row>
      </sheetData>
      <sheetData sheetId="7844">
        <row r="9">
          <cell r="A9" t="str">
            <v>A</v>
          </cell>
        </row>
      </sheetData>
      <sheetData sheetId="7845">
        <row r="9">
          <cell r="A9" t="str">
            <v>A</v>
          </cell>
        </row>
      </sheetData>
      <sheetData sheetId="7846">
        <row r="9">
          <cell r="A9" t="str">
            <v>A</v>
          </cell>
        </row>
      </sheetData>
      <sheetData sheetId="7847">
        <row r="9">
          <cell r="A9" t="str">
            <v>A</v>
          </cell>
        </row>
      </sheetData>
      <sheetData sheetId="7848">
        <row r="9">
          <cell r="A9" t="str">
            <v>A</v>
          </cell>
        </row>
      </sheetData>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ow r="9">
          <cell r="A9" t="str">
            <v>A</v>
          </cell>
        </row>
      </sheetData>
      <sheetData sheetId="7872">
        <row r="9">
          <cell r="A9" t="str">
            <v>A</v>
          </cell>
        </row>
      </sheetData>
      <sheetData sheetId="7873">
        <row r="9">
          <cell r="A9" t="str">
            <v>A</v>
          </cell>
        </row>
      </sheetData>
      <sheetData sheetId="7874">
        <row r="9">
          <cell r="A9" t="str">
            <v>A</v>
          </cell>
        </row>
      </sheetData>
      <sheetData sheetId="7875" refreshError="1"/>
      <sheetData sheetId="7876">
        <row r="9">
          <cell r="A9" t="str">
            <v>A</v>
          </cell>
        </row>
      </sheetData>
      <sheetData sheetId="7877">
        <row r="9">
          <cell r="A9" t="str">
            <v>A</v>
          </cell>
        </row>
      </sheetData>
      <sheetData sheetId="7878">
        <row r="9">
          <cell r="A9" t="str">
            <v>A</v>
          </cell>
        </row>
      </sheetData>
      <sheetData sheetId="7879" refreshError="1"/>
      <sheetData sheetId="7880" refreshError="1"/>
      <sheetData sheetId="7881" refreshError="1"/>
      <sheetData sheetId="7882">
        <row r="9">
          <cell r="A9" t="str">
            <v>A</v>
          </cell>
        </row>
      </sheetData>
      <sheetData sheetId="7883">
        <row r="9">
          <cell r="A9" t="str">
            <v>A</v>
          </cell>
        </row>
      </sheetData>
      <sheetData sheetId="7884">
        <row r="9">
          <cell r="A9" t="str">
            <v>A</v>
          </cell>
        </row>
      </sheetData>
      <sheetData sheetId="7885">
        <row r="9">
          <cell r="A9" t="str">
            <v>A</v>
          </cell>
        </row>
      </sheetData>
      <sheetData sheetId="7886">
        <row r="9">
          <cell r="A9" t="str">
            <v>A</v>
          </cell>
        </row>
      </sheetData>
      <sheetData sheetId="7887">
        <row r="9">
          <cell r="A9" t="str">
            <v>A</v>
          </cell>
        </row>
      </sheetData>
      <sheetData sheetId="7888">
        <row r="9">
          <cell r="A9" t="str">
            <v>A</v>
          </cell>
        </row>
      </sheetData>
      <sheetData sheetId="7889">
        <row r="9">
          <cell r="A9" t="str">
            <v>A</v>
          </cell>
        </row>
      </sheetData>
      <sheetData sheetId="7890">
        <row r="9">
          <cell r="A9" t="str">
            <v>A</v>
          </cell>
        </row>
      </sheetData>
      <sheetData sheetId="7891">
        <row r="9">
          <cell r="A9" t="str">
            <v>A</v>
          </cell>
        </row>
      </sheetData>
      <sheetData sheetId="7892">
        <row r="9">
          <cell r="A9" t="str">
            <v>A</v>
          </cell>
        </row>
      </sheetData>
      <sheetData sheetId="7893">
        <row r="9">
          <cell r="A9" t="str">
            <v>A</v>
          </cell>
        </row>
      </sheetData>
      <sheetData sheetId="7894">
        <row r="9">
          <cell r="A9" t="str">
            <v>A</v>
          </cell>
        </row>
      </sheetData>
      <sheetData sheetId="7895">
        <row r="9">
          <cell r="A9" t="str">
            <v>A</v>
          </cell>
        </row>
      </sheetData>
      <sheetData sheetId="7896">
        <row r="9">
          <cell r="A9" t="str">
            <v>A</v>
          </cell>
        </row>
      </sheetData>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ow r="9">
          <cell r="A9" t="str">
            <v>A</v>
          </cell>
        </row>
      </sheetData>
      <sheetData sheetId="7908">
        <row r="9">
          <cell r="A9" t="str">
            <v>A</v>
          </cell>
        </row>
      </sheetData>
      <sheetData sheetId="7909">
        <row r="9">
          <cell r="A9" t="str">
            <v>A</v>
          </cell>
        </row>
      </sheetData>
      <sheetData sheetId="7910">
        <row r="9">
          <cell r="A9" t="str">
            <v>A</v>
          </cell>
        </row>
      </sheetData>
      <sheetData sheetId="7911">
        <row r="9">
          <cell r="A9" t="str">
            <v>A</v>
          </cell>
        </row>
      </sheetData>
      <sheetData sheetId="7912">
        <row r="9">
          <cell r="A9" t="str">
            <v>A</v>
          </cell>
        </row>
      </sheetData>
      <sheetData sheetId="7913">
        <row r="9">
          <cell r="A9" t="str">
            <v>A</v>
          </cell>
        </row>
      </sheetData>
      <sheetData sheetId="7914">
        <row r="9">
          <cell r="A9" t="str">
            <v>A</v>
          </cell>
        </row>
      </sheetData>
      <sheetData sheetId="7915">
        <row r="9">
          <cell r="A9" t="str">
            <v>A</v>
          </cell>
        </row>
      </sheetData>
      <sheetData sheetId="7916">
        <row r="9">
          <cell r="A9" t="str">
            <v>A</v>
          </cell>
        </row>
      </sheetData>
      <sheetData sheetId="7917">
        <row r="9">
          <cell r="A9" t="str">
            <v>A</v>
          </cell>
        </row>
      </sheetData>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ow r="9">
          <cell r="A9" t="str">
            <v>A</v>
          </cell>
        </row>
      </sheetData>
      <sheetData sheetId="7927">
        <row r="9">
          <cell r="A9" t="str">
            <v>A</v>
          </cell>
        </row>
      </sheetData>
      <sheetData sheetId="7928">
        <row r="9">
          <cell r="A9" t="str">
            <v>A</v>
          </cell>
        </row>
      </sheetData>
      <sheetData sheetId="7929">
        <row r="9">
          <cell r="A9" t="str">
            <v>A</v>
          </cell>
        </row>
      </sheetData>
      <sheetData sheetId="7930">
        <row r="9">
          <cell r="A9" t="str">
            <v>A</v>
          </cell>
        </row>
      </sheetData>
      <sheetData sheetId="7931">
        <row r="9">
          <cell r="A9" t="str">
            <v>A</v>
          </cell>
        </row>
      </sheetData>
      <sheetData sheetId="7932">
        <row r="9">
          <cell r="A9" t="str">
            <v>A</v>
          </cell>
        </row>
      </sheetData>
      <sheetData sheetId="7933">
        <row r="9">
          <cell r="A9" t="str">
            <v>A</v>
          </cell>
        </row>
      </sheetData>
      <sheetData sheetId="7934">
        <row r="9">
          <cell r="A9" t="str">
            <v>A</v>
          </cell>
        </row>
      </sheetData>
      <sheetData sheetId="7935">
        <row r="9">
          <cell r="A9" t="str">
            <v>A</v>
          </cell>
        </row>
      </sheetData>
      <sheetData sheetId="7936">
        <row r="9">
          <cell r="A9" t="str">
            <v>A</v>
          </cell>
        </row>
      </sheetData>
      <sheetData sheetId="7937">
        <row r="9">
          <cell r="A9" t="str">
            <v>A</v>
          </cell>
        </row>
      </sheetData>
      <sheetData sheetId="7938">
        <row r="9">
          <cell r="A9" t="str">
            <v>A</v>
          </cell>
        </row>
      </sheetData>
      <sheetData sheetId="7939">
        <row r="9">
          <cell r="A9" t="str">
            <v>A</v>
          </cell>
        </row>
      </sheetData>
      <sheetData sheetId="7940">
        <row r="9">
          <cell r="A9" t="str">
            <v>A</v>
          </cell>
        </row>
      </sheetData>
      <sheetData sheetId="7941">
        <row r="9">
          <cell r="A9" t="str">
            <v>A</v>
          </cell>
        </row>
      </sheetData>
      <sheetData sheetId="7942">
        <row r="9">
          <cell r="A9" t="str">
            <v>A</v>
          </cell>
        </row>
      </sheetData>
      <sheetData sheetId="7943">
        <row r="9">
          <cell r="A9" t="str">
            <v>A</v>
          </cell>
        </row>
      </sheetData>
      <sheetData sheetId="7944">
        <row r="9">
          <cell r="A9" t="str">
            <v>A</v>
          </cell>
        </row>
      </sheetData>
      <sheetData sheetId="7945">
        <row r="9">
          <cell r="A9" t="str">
            <v>A</v>
          </cell>
        </row>
      </sheetData>
      <sheetData sheetId="7946" refreshError="1"/>
      <sheetData sheetId="7947" refreshError="1"/>
      <sheetData sheetId="7948" refreshError="1"/>
      <sheetData sheetId="7949" refreshError="1"/>
      <sheetData sheetId="7950" refreshError="1"/>
      <sheetData sheetId="7951" refreshError="1"/>
      <sheetData sheetId="7952">
        <row r="9">
          <cell r="A9" t="str">
            <v>A</v>
          </cell>
        </row>
      </sheetData>
      <sheetData sheetId="7953">
        <row r="9">
          <cell r="A9" t="str">
            <v>A</v>
          </cell>
        </row>
      </sheetData>
      <sheetData sheetId="7954">
        <row r="9">
          <cell r="A9" t="str">
            <v>A</v>
          </cell>
        </row>
      </sheetData>
      <sheetData sheetId="7955">
        <row r="9">
          <cell r="A9" t="str">
            <v>A</v>
          </cell>
        </row>
      </sheetData>
      <sheetData sheetId="7956">
        <row r="9">
          <cell r="A9" t="str">
            <v>A</v>
          </cell>
        </row>
      </sheetData>
      <sheetData sheetId="7957">
        <row r="9">
          <cell r="A9" t="str">
            <v>A</v>
          </cell>
        </row>
      </sheetData>
      <sheetData sheetId="7958">
        <row r="9">
          <cell r="A9" t="str">
            <v>A</v>
          </cell>
        </row>
      </sheetData>
      <sheetData sheetId="7959" refreshError="1"/>
      <sheetData sheetId="7960" refreshError="1"/>
      <sheetData sheetId="796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ow r="9">
          <cell r="A9" t="str">
            <v>A</v>
          </cell>
        </row>
      </sheetData>
      <sheetData sheetId="7976">
        <row r="9">
          <cell r="A9" t="str">
            <v>A</v>
          </cell>
        </row>
      </sheetData>
      <sheetData sheetId="7977">
        <row r="9">
          <cell r="A9" t="str">
            <v>A</v>
          </cell>
        </row>
      </sheetData>
      <sheetData sheetId="7978">
        <row r="9">
          <cell r="A9" t="str">
            <v>A</v>
          </cell>
        </row>
      </sheetData>
      <sheetData sheetId="7979">
        <row r="9">
          <cell r="A9" t="str">
            <v>A</v>
          </cell>
        </row>
      </sheetData>
      <sheetData sheetId="7980">
        <row r="9">
          <cell r="A9" t="str">
            <v>A</v>
          </cell>
        </row>
      </sheetData>
      <sheetData sheetId="7981">
        <row r="9">
          <cell r="A9" t="str">
            <v>A</v>
          </cell>
        </row>
      </sheetData>
      <sheetData sheetId="7982">
        <row r="9">
          <cell r="A9" t="str">
            <v>A</v>
          </cell>
        </row>
      </sheetData>
      <sheetData sheetId="7983">
        <row r="9">
          <cell r="A9" t="str">
            <v>A</v>
          </cell>
        </row>
      </sheetData>
      <sheetData sheetId="7984">
        <row r="9">
          <cell r="A9" t="str">
            <v>A</v>
          </cell>
        </row>
      </sheetData>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ow r="9">
          <cell r="A9" t="str">
            <v>A</v>
          </cell>
        </row>
      </sheetData>
      <sheetData sheetId="8000">
        <row r="9">
          <cell r="A9" t="str">
            <v>A</v>
          </cell>
        </row>
      </sheetData>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ow r="9">
          <cell r="A9" t="str">
            <v>A</v>
          </cell>
        </row>
      </sheetData>
      <sheetData sheetId="8012">
        <row r="9">
          <cell r="A9" t="str">
            <v>A</v>
          </cell>
        </row>
      </sheetData>
      <sheetData sheetId="8013" refreshError="1"/>
      <sheetData sheetId="8014"/>
      <sheetData sheetId="8015" refreshError="1"/>
      <sheetData sheetId="8016" refreshError="1"/>
      <sheetData sheetId="8017" refreshError="1"/>
      <sheetData sheetId="8018" refreshError="1"/>
      <sheetData sheetId="8019" refreshError="1"/>
      <sheetData sheetId="8020">
        <row r="9">
          <cell r="A9" t="str">
            <v>A</v>
          </cell>
        </row>
      </sheetData>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ow r="9">
          <cell r="A9" t="str">
            <v>A</v>
          </cell>
        </row>
      </sheetData>
      <sheetData sheetId="8038" refreshError="1"/>
      <sheetData sheetId="8039" refreshError="1"/>
      <sheetData sheetId="8040" refreshError="1"/>
      <sheetData sheetId="8041" refreshError="1"/>
      <sheetData sheetId="8042" refreshError="1"/>
      <sheetData sheetId="8043" refreshError="1"/>
      <sheetData sheetId="8044"/>
      <sheetData sheetId="8045"/>
      <sheetData sheetId="8046" refreshError="1"/>
      <sheetData sheetId="8047"/>
      <sheetData sheetId="8048"/>
      <sheetData sheetId="8049"/>
      <sheetData sheetId="8050">
        <row r="9">
          <cell r="A9" t="str">
            <v>A</v>
          </cell>
        </row>
      </sheetData>
      <sheetData sheetId="8051"/>
      <sheetData sheetId="8052"/>
      <sheetData sheetId="8053"/>
      <sheetData sheetId="8054"/>
      <sheetData sheetId="8055"/>
      <sheetData sheetId="8056"/>
      <sheetData sheetId="8057"/>
      <sheetData sheetId="8058"/>
      <sheetData sheetId="8059"/>
      <sheetData sheetId="8060" refreshError="1"/>
      <sheetData sheetId="8061"/>
      <sheetData sheetId="8062"/>
      <sheetData sheetId="8063">
        <row r="9">
          <cell r="A9" t="str">
            <v>A</v>
          </cell>
        </row>
      </sheetData>
      <sheetData sheetId="8064">
        <row r="9">
          <cell r="A9" t="str">
            <v>A</v>
          </cell>
        </row>
      </sheetData>
      <sheetData sheetId="8065">
        <row r="9">
          <cell r="A9" t="str">
            <v>A</v>
          </cell>
        </row>
      </sheetData>
      <sheetData sheetId="8066">
        <row r="9">
          <cell r="A9" t="str">
            <v>A</v>
          </cell>
        </row>
      </sheetData>
      <sheetData sheetId="8067">
        <row r="9">
          <cell r="A9" t="str">
            <v>A</v>
          </cell>
        </row>
      </sheetData>
      <sheetData sheetId="8068">
        <row r="9">
          <cell r="A9" t="str">
            <v>A</v>
          </cell>
        </row>
      </sheetData>
      <sheetData sheetId="8069">
        <row r="9">
          <cell r="A9" t="str">
            <v>A</v>
          </cell>
        </row>
      </sheetData>
      <sheetData sheetId="8070">
        <row r="9">
          <cell r="A9" t="str">
            <v>A</v>
          </cell>
        </row>
      </sheetData>
      <sheetData sheetId="8071">
        <row r="9">
          <cell r="A9" t="str">
            <v>A</v>
          </cell>
        </row>
      </sheetData>
      <sheetData sheetId="8072">
        <row r="9">
          <cell r="A9" t="str">
            <v>A</v>
          </cell>
        </row>
      </sheetData>
      <sheetData sheetId="8073">
        <row r="9">
          <cell r="A9" t="str">
            <v>A</v>
          </cell>
        </row>
      </sheetData>
      <sheetData sheetId="8074">
        <row r="9">
          <cell r="A9" t="str">
            <v>A</v>
          </cell>
        </row>
      </sheetData>
      <sheetData sheetId="8075">
        <row r="9">
          <cell r="A9" t="str">
            <v>A</v>
          </cell>
        </row>
      </sheetData>
      <sheetData sheetId="8076">
        <row r="9">
          <cell r="A9" t="str">
            <v>A</v>
          </cell>
        </row>
      </sheetData>
      <sheetData sheetId="8077">
        <row r="9">
          <cell r="A9" t="str">
            <v>A</v>
          </cell>
        </row>
      </sheetData>
      <sheetData sheetId="8078">
        <row r="9">
          <cell r="A9" t="str">
            <v>A</v>
          </cell>
        </row>
      </sheetData>
      <sheetData sheetId="8079">
        <row r="9">
          <cell r="A9" t="str">
            <v>A</v>
          </cell>
        </row>
      </sheetData>
      <sheetData sheetId="8080">
        <row r="9">
          <cell r="A9" t="str">
            <v>A</v>
          </cell>
        </row>
      </sheetData>
      <sheetData sheetId="8081">
        <row r="9">
          <cell r="A9" t="str">
            <v>A</v>
          </cell>
        </row>
      </sheetData>
      <sheetData sheetId="8082">
        <row r="9">
          <cell r="A9" t="str">
            <v>A</v>
          </cell>
        </row>
      </sheetData>
      <sheetData sheetId="8083">
        <row r="9">
          <cell r="A9" t="str">
            <v>A</v>
          </cell>
        </row>
      </sheetData>
      <sheetData sheetId="8084">
        <row r="9">
          <cell r="A9" t="str">
            <v>A</v>
          </cell>
        </row>
      </sheetData>
      <sheetData sheetId="8085">
        <row r="9">
          <cell r="A9" t="str">
            <v>A</v>
          </cell>
        </row>
      </sheetData>
      <sheetData sheetId="8086">
        <row r="9">
          <cell r="A9" t="str">
            <v>A</v>
          </cell>
        </row>
      </sheetData>
      <sheetData sheetId="8087">
        <row r="9">
          <cell r="A9" t="str">
            <v>A</v>
          </cell>
        </row>
      </sheetData>
      <sheetData sheetId="8088">
        <row r="9">
          <cell r="A9" t="str">
            <v>A</v>
          </cell>
        </row>
      </sheetData>
      <sheetData sheetId="8089">
        <row r="9">
          <cell r="A9" t="str">
            <v>A</v>
          </cell>
        </row>
      </sheetData>
      <sheetData sheetId="8090">
        <row r="9">
          <cell r="A9" t="str">
            <v>A</v>
          </cell>
        </row>
      </sheetData>
      <sheetData sheetId="8091">
        <row r="9">
          <cell r="A9" t="str">
            <v>A</v>
          </cell>
        </row>
      </sheetData>
      <sheetData sheetId="8092">
        <row r="9">
          <cell r="A9" t="str">
            <v>A</v>
          </cell>
        </row>
      </sheetData>
      <sheetData sheetId="8093">
        <row r="9">
          <cell r="A9" t="str">
            <v>A</v>
          </cell>
        </row>
      </sheetData>
      <sheetData sheetId="8094">
        <row r="9">
          <cell r="A9" t="str">
            <v>A</v>
          </cell>
        </row>
      </sheetData>
      <sheetData sheetId="8095">
        <row r="9">
          <cell r="A9" t="str">
            <v>A</v>
          </cell>
        </row>
      </sheetData>
      <sheetData sheetId="8096">
        <row r="9">
          <cell r="A9" t="str">
            <v>A</v>
          </cell>
        </row>
      </sheetData>
      <sheetData sheetId="8097">
        <row r="9">
          <cell r="A9" t="str">
            <v>A</v>
          </cell>
        </row>
      </sheetData>
      <sheetData sheetId="8098">
        <row r="9">
          <cell r="A9" t="str">
            <v>A</v>
          </cell>
        </row>
      </sheetData>
      <sheetData sheetId="8099">
        <row r="9">
          <cell r="A9" t="str">
            <v>A</v>
          </cell>
        </row>
      </sheetData>
      <sheetData sheetId="8100">
        <row r="9">
          <cell r="A9" t="str">
            <v>A</v>
          </cell>
        </row>
      </sheetData>
      <sheetData sheetId="8101">
        <row r="9">
          <cell r="A9" t="str">
            <v>A</v>
          </cell>
        </row>
      </sheetData>
      <sheetData sheetId="8102">
        <row r="9">
          <cell r="A9" t="str">
            <v>A</v>
          </cell>
        </row>
      </sheetData>
      <sheetData sheetId="8103">
        <row r="9">
          <cell r="A9" t="str">
            <v>A</v>
          </cell>
        </row>
      </sheetData>
      <sheetData sheetId="8104">
        <row r="9">
          <cell r="A9" t="str">
            <v>A</v>
          </cell>
        </row>
      </sheetData>
      <sheetData sheetId="8105">
        <row r="9">
          <cell r="A9" t="str">
            <v>A</v>
          </cell>
        </row>
      </sheetData>
      <sheetData sheetId="8106">
        <row r="9">
          <cell r="A9" t="str">
            <v>A</v>
          </cell>
        </row>
      </sheetData>
      <sheetData sheetId="8107">
        <row r="9">
          <cell r="A9" t="str">
            <v>A</v>
          </cell>
        </row>
      </sheetData>
      <sheetData sheetId="8108">
        <row r="9">
          <cell r="A9" t="str">
            <v>A</v>
          </cell>
        </row>
      </sheetData>
      <sheetData sheetId="8109">
        <row r="9">
          <cell r="A9" t="str">
            <v>A</v>
          </cell>
        </row>
      </sheetData>
      <sheetData sheetId="8110">
        <row r="9">
          <cell r="A9" t="str">
            <v>A</v>
          </cell>
        </row>
      </sheetData>
      <sheetData sheetId="8111">
        <row r="9">
          <cell r="A9" t="str">
            <v>A</v>
          </cell>
        </row>
      </sheetData>
      <sheetData sheetId="8112">
        <row r="9">
          <cell r="A9" t="str">
            <v>A</v>
          </cell>
        </row>
      </sheetData>
      <sheetData sheetId="8113">
        <row r="9">
          <cell r="A9" t="str">
            <v>A</v>
          </cell>
        </row>
      </sheetData>
      <sheetData sheetId="8114">
        <row r="9">
          <cell r="A9" t="str">
            <v>A</v>
          </cell>
        </row>
      </sheetData>
      <sheetData sheetId="8115">
        <row r="9">
          <cell r="A9" t="str">
            <v>A</v>
          </cell>
        </row>
      </sheetData>
      <sheetData sheetId="8116">
        <row r="9">
          <cell r="A9" t="str">
            <v>A</v>
          </cell>
        </row>
      </sheetData>
      <sheetData sheetId="8117">
        <row r="9">
          <cell r="A9" t="str">
            <v>A</v>
          </cell>
        </row>
      </sheetData>
      <sheetData sheetId="8118">
        <row r="9">
          <cell r="A9" t="str">
            <v>A</v>
          </cell>
        </row>
      </sheetData>
      <sheetData sheetId="8119">
        <row r="9">
          <cell r="A9" t="str">
            <v>A</v>
          </cell>
        </row>
      </sheetData>
      <sheetData sheetId="8120">
        <row r="9">
          <cell r="A9" t="str">
            <v>A</v>
          </cell>
        </row>
      </sheetData>
      <sheetData sheetId="8121">
        <row r="9">
          <cell r="A9" t="str">
            <v>A</v>
          </cell>
        </row>
      </sheetData>
      <sheetData sheetId="8122">
        <row r="9">
          <cell r="A9" t="str">
            <v>A</v>
          </cell>
        </row>
      </sheetData>
      <sheetData sheetId="8123">
        <row r="9">
          <cell r="A9" t="str">
            <v>A</v>
          </cell>
        </row>
      </sheetData>
      <sheetData sheetId="8124">
        <row r="9">
          <cell r="A9" t="str">
            <v>A</v>
          </cell>
        </row>
      </sheetData>
      <sheetData sheetId="8125">
        <row r="9">
          <cell r="A9" t="str">
            <v>A</v>
          </cell>
        </row>
      </sheetData>
      <sheetData sheetId="8126">
        <row r="9">
          <cell r="A9" t="str">
            <v>A</v>
          </cell>
        </row>
      </sheetData>
      <sheetData sheetId="8127">
        <row r="9">
          <cell r="A9" t="str">
            <v>A</v>
          </cell>
        </row>
      </sheetData>
      <sheetData sheetId="8128">
        <row r="9">
          <cell r="A9" t="str">
            <v>A</v>
          </cell>
        </row>
      </sheetData>
      <sheetData sheetId="8129">
        <row r="9">
          <cell r="A9" t="str">
            <v>A</v>
          </cell>
        </row>
      </sheetData>
      <sheetData sheetId="8130">
        <row r="9">
          <cell r="A9" t="str">
            <v>A</v>
          </cell>
        </row>
      </sheetData>
      <sheetData sheetId="8131">
        <row r="9">
          <cell r="A9" t="str">
            <v>A</v>
          </cell>
        </row>
      </sheetData>
      <sheetData sheetId="8132">
        <row r="9">
          <cell r="A9" t="str">
            <v>A</v>
          </cell>
        </row>
      </sheetData>
      <sheetData sheetId="8133">
        <row r="9">
          <cell r="A9" t="str">
            <v>A</v>
          </cell>
        </row>
      </sheetData>
      <sheetData sheetId="8134">
        <row r="9">
          <cell r="A9" t="str">
            <v>A</v>
          </cell>
        </row>
      </sheetData>
      <sheetData sheetId="8135">
        <row r="9">
          <cell r="A9" t="str">
            <v>A</v>
          </cell>
        </row>
      </sheetData>
      <sheetData sheetId="8136">
        <row r="9">
          <cell r="A9" t="str">
            <v>A</v>
          </cell>
        </row>
      </sheetData>
      <sheetData sheetId="8137">
        <row r="9">
          <cell r="A9" t="str">
            <v>A</v>
          </cell>
        </row>
      </sheetData>
      <sheetData sheetId="8138">
        <row r="9">
          <cell r="A9" t="str">
            <v>A</v>
          </cell>
        </row>
      </sheetData>
      <sheetData sheetId="8139">
        <row r="9">
          <cell r="A9" t="str">
            <v>A</v>
          </cell>
        </row>
      </sheetData>
      <sheetData sheetId="8140">
        <row r="9">
          <cell r="A9" t="str">
            <v>A</v>
          </cell>
        </row>
      </sheetData>
      <sheetData sheetId="8141">
        <row r="9">
          <cell r="A9" t="str">
            <v>A</v>
          </cell>
        </row>
      </sheetData>
      <sheetData sheetId="8142">
        <row r="9">
          <cell r="A9" t="str">
            <v>A</v>
          </cell>
        </row>
      </sheetData>
      <sheetData sheetId="8143">
        <row r="9">
          <cell r="A9" t="str">
            <v>A</v>
          </cell>
        </row>
      </sheetData>
      <sheetData sheetId="8144">
        <row r="9">
          <cell r="A9" t="str">
            <v>A</v>
          </cell>
        </row>
      </sheetData>
      <sheetData sheetId="8145">
        <row r="9">
          <cell r="A9" t="str">
            <v>A</v>
          </cell>
        </row>
      </sheetData>
      <sheetData sheetId="8146">
        <row r="9">
          <cell r="A9" t="str">
            <v>A</v>
          </cell>
        </row>
      </sheetData>
      <sheetData sheetId="8147">
        <row r="9">
          <cell r="A9" t="str">
            <v>A</v>
          </cell>
        </row>
      </sheetData>
      <sheetData sheetId="8148">
        <row r="9">
          <cell r="A9" t="str">
            <v>A</v>
          </cell>
        </row>
      </sheetData>
      <sheetData sheetId="8149">
        <row r="9">
          <cell r="A9" t="str">
            <v>A</v>
          </cell>
        </row>
      </sheetData>
      <sheetData sheetId="8150">
        <row r="9">
          <cell r="A9" t="str">
            <v>A</v>
          </cell>
        </row>
      </sheetData>
      <sheetData sheetId="8151">
        <row r="9">
          <cell r="A9" t="str">
            <v>A</v>
          </cell>
        </row>
      </sheetData>
      <sheetData sheetId="8152">
        <row r="9">
          <cell r="A9" t="str">
            <v>A</v>
          </cell>
        </row>
      </sheetData>
      <sheetData sheetId="8153">
        <row r="9">
          <cell r="A9" t="str">
            <v>A</v>
          </cell>
        </row>
      </sheetData>
      <sheetData sheetId="8154">
        <row r="9">
          <cell r="A9" t="str">
            <v>A</v>
          </cell>
        </row>
      </sheetData>
      <sheetData sheetId="8155">
        <row r="9">
          <cell r="A9" t="str">
            <v>A</v>
          </cell>
        </row>
      </sheetData>
      <sheetData sheetId="8156">
        <row r="9">
          <cell r="A9" t="str">
            <v>A</v>
          </cell>
        </row>
      </sheetData>
      <sheetData sheetId="8157">
        <row r="9">
          <cell r="A9" t="str">
            <v>A</v>
          </cell>
        </row>
      </sheetData>
      <sheetData sheetId="8158">
        <row r="9">
          <cell r="A9" t="str">
            <v>A</v>
          </cell>
        </row>
      </sheetData>
      <sheetData sheetId="8159">
        <row r="9">
          <cell r="A9" t="str">
            <v>A</v>
          </cell>
        </row>
      </sheetData>
      <sheetData sheetId="8160">
        <row r="9">
          <cell r="A9" t="str">
            <v>A</v>
          </cell>
        </row>
      </sheetData>
      <sheetData sheetId="8161">
        <row r="9">
          <cell r="A9" t="str">
            <v>A</v>
          </cell>
        </row>
      </sheetData>
      <sheetData sheetId="8162">
        <row r="9">
          <cell r="A9" t="str">
            <v>A</v>
          </cell>
        </row>
      </sheetData>
      <sheetData sheetId="8163">
        <row r="9">
          <cell r="A9" t="str">
            <v>A</v>
          </cell>
        </row>
      </sheetData>
      <sheetData sheetId="8164">
        <row r="9">
          <cell r="A9" t="str">
            <v>A</v>
          </cell>
        </row>
      </sheetData>
      <sheetData sheetId="8165">
        <row r="9">
          <cell r="A9" t="str">
            <v>A</v>
          </cell>
        </row>
      </sheetData>
      <sheetData sheetId="8166">
        <row r="9">
          <cell r="A9" t="str">
            <v>A</v>
          </cell>
        </row>
      </sheetData>
      <sheetData sheetId="8167">
        <row r="9">
          <cell r="A9" t="str">
            <v>A</v>
          </cell>
        </row>
      </sheetData>
      <sheetData sheetId="8168">
        <row r="9">
          <cell r="A9" t="str">
            <v>A</v>
          </cell>
        </row>
      </sheetData>
      <sheetData sheetId="8169">
        <row r="9">
          <cell r="A9" t="str">
            <v>A</v>
          </cell>
        </row>
      </sheetData>
      <sheetData sheetId="8170">
        <row r="9">
          <cell r="A9" t="str">
            <v>A</v>
          </cell>
        </row>
      </sheetData>
      <sheetData sheetId="8171">
        <row r="9">
          <cell r="A9" t="str">
            <v>A</v>
          </cell>
        </row>
      </sheetData>
      <sheetData sheetId="8172">
        <row r="9">
          <cell r="A9" t="str">
            <v>A</v>
          </cell>
        </row>
      </sheetData>
      <sheetData sheetId="8173">
        <row r="9">
          <cell r="A9" t="str">
            <v>A</v>
          </cell>
        </row>
      </sheetData>
      <sheetData sheetId="8174">
        <row r="9">
          <cell r="A9" t="str">
            <v>A</v>
          </cell>
        </row>
      </sheetData>
      <sheetData sheetId="8175">
        <row r="9">
          <cell r="A9" t="str">
            <v>A</v>
          </cell>
        </row>
      </sheetData>
      <sheetData sheetId="8176">
        <row r="9">
          <cell r="A9" t="str">
            <v>A</v>
          </cell>
        </row>
      </sheetData>
      <sheetData sheetId="8177">
        <row r="9">
          <cell r="A9" t="str">
            <v>A</v>
          </cell>
        </row>
      </sheetData>
      <sheetData sheetId="8178">
        <row r="9">
          <cell r="A9" t="str">
            <v>A</v>
          </cell>
        </row>
      </sheetData>
      <sheetData sheetId="8179">
        <row r="9">
          <cell r="A9" t="str">
            <v>A</v>
          </cell>
        </row>
      </sheetData>
      <sheetData sheetId="8180">
        <row r="9">
          <cell r="A9" t="str">
            <v>A</v>
          </cell>
        </row>
      </sheetData>
      <sheetData sheetId="8181">
        <row r="9">
          <cell r="A9" t="str">
            <v>A</v>
          </cell>
        </row>
      </sheetData>
      <sheetData sheetId="8182">
        <row r="9">
          <cell r="A9" t="str">
            <v>A</v>
          </cell>
        </row>
      </sheetData>
      <sheetData sheetId="8183">
        <row r="9">
          <cell r="A9" t="str">
            <v>A</v>
          </cell>
        </row>
      </sheetData>
      <sheetData sheetId="8184">
        <row r="9">
          <cell r="A9" t="str">
            <v>A</v>
          </cell>
        </row>
      </sheetData>
      <sheetData sheetId="8185">
        <row r="9">
          <cell r="A9" t="str">
            <v>A</v>
          </cell>
        </row>
      </sheetData>
      <sheetData sheetId="8186">
        <row r="9">
          <cell r="A9" t="str">
            <v>A</v>
          </cell>
        </row>
      </sheetData>
      <sheetData sheetId="8187">
        <row r="9">
          <cell r="A9" t="str">
            <v>A</v>
          </cell>
        </row>
      </sheetData>
      <sheetData sheetId="8188">
        <row r="9">
          <cell r="A9" t="str">
            <v>A</v>
          </cell>
        </row>
      </sheetData>
      <sheetData sheetId="8189">
        <row r="9">
          <cell r="A9" t="str">
            <v>A</v>
          </cell>
        </row>
      </sheetData>
      <sheetData sheetId="8190">
        <row r="9">
          <cell r="A9" t="str">
            <v>A</v>
          </cell>
        </row>
      </sheetData>
      <sheetData sheetId="8191">
        <row r="9">
          <cell r="A9" t="str">
            <v>A</v>
          </cell>
        </row>
      </sheetData>
      <sheetData sheetId="8192">
        <row r="9">
          <cell r="A9" t="str">
            <v>A</v>
          </cell>
        </row>
      </sheetData>
      <sheetData sheetId="8193">
        <row r="9">
          <cell r="A9" t="str">
            <v>A</v>
          </cell>
        </row>
      </sheetData>
      <sheetData sheetId="8194">
        <row r="9">
          <cell r="A9" t="str">
            <v>A</v>
          </cell>
        </row>
      </sheetData>
      <sheetData sheetId="8195">
        <row r="9">
          <cell r="A9" t="str">
            <v>A</v>
          </cell>
        </row>
      </sheetData>
      <sheetData sheetId="8196">
        <row r="9">
          <cell r="A9" t="str">
            <v>A</v>
          </cell>
        </row>
      </sheetData>
      <sheetData sheetId="8197">
        <row r="9">
          <cell r="A9" t="str">
            <v>A</v>
          </cell>
        </row>
      </sheetData>
      <sheetData sheetId="8198">
        <row r="9">
          <cell r="A9" t="str">
            <v>A</v>
          </cell>
        </row>
      </sheetData>
      <sheetData sheetId="8199">
        <row r="9">
          <cell r="A9" t="str">
            <v>A</v>
          </cell>
        </row>
      </sheetData>
      <sheetData sheetId="8200">
        <row r="9">
          <cell r="A9" t="str">
            <v>A</v>
          </cell>
        </row>
      </sheetData>
      <sheetData sheetId="8201">
        <row r="9">
          <cell r="A9" t="str">
            <v>A</v>
          </cell>
        </row>
      </sheetData>
      <sheetData sheetId="8202">
        <row r="9">
          <cell r="A9" t="str">
            <v>A</v>
          </cell>
        </row>
      </sheetData>
      <sheetData sheetId="8203">
        <row r="9">
          <cell r="A9" t="str">
            <v>A</v>
          </cell>
        </row>
      </sheetData>
      <sheetData sheetId="8204">
        <row r="9">
          <cell r="A9" t="str">
            <v>A</v>
          </cell>
        </row>
      </sheetData>
      <sheetData sheetId="8205">
        <row r="9">
          <cell r="A9" t="str">
            <v>A</v>
          </cell>
        </row>
      </sheetData>
      <sheetData sheetId="8206">
        <row r="9">
          <cell r="A9" t="str">
            <v>A</v>
          </cell>
        </row>
      </sheetData>
      <sheetData sheetId="8207">
        <row r="9">
          <cell r="A9" t="str">
            <v>A</v>
          </cell>
        </row>
      </sheetData>
      <sheetData sheetId="8208">
        <row r="9">
          <cell r="A9" t="str">
            <v>A</v>
          </cell>
        </row>
      </sheetData>
      <sheetData sheetId="8209">
        <row r="9">
          <cell r="A9" t="str">
            <v>A</v>
          </cell>
        </row>
      </sheetData>
      <sheetData sheetId="8210">
        <row r="9">
          <cell r="A9" t="str">
            <v>A</v>
          </cell>
        </row>
      </sheetData>
      <sheetData sheetId="8211">
        <row r="9">
          <cell r="A9" t="str">
            <v>A</v>
          </cell>
        </row>
      </sheetData>
      <sheetData sheetId="8212">
        <row r="9">
          <cell r="A9" t="str">
            <v>A</v>
          </cell>
        </row>
      </sheetData>
      <sheetData sheetId="8213">
        <row r="9">
          <cell r="A9" t="str">
            <v>A</v>
          </cell>
        </row>
      </sheetData>
      <sheetData sheetId="8214">
        <row r="9">
          <cell r="A9" t="str">
            <v>A</v>
          </cell>
        </row>
      </sheetData>
      <sheetData sheetId="8215">
        <row r="9">
          <cell r="A9" t="str">
            <v>A</v>
          </cell>
        </row>
      </sheetData>
      <sheetData sheetId="8216">
        <row r="9">
          <cell r="A9" t="str">
            <v>A</v>
          </cell>
        </row>
      </sheetData>
      <sheetData sheetId="8217">
        <row r="9">
          <cell r="A9" t="str">
            <v>A</v>
          </cell>
        </row>
      </sheetData>
      <sheetData sheetId="8218">
        <row r="9">
          <cell r="A9" t="str">
            <v>A</v>
          </cell>
        </row>
      </sheetData>
      <sheetData sheetId="8219">
        <row r="9">
          <cell r="A9" t="str">
            <v>A</v>
          </cell>
        </row>
      </sheetData>
      <sheetData sheetId="8220">
        <row r="9">
          <cell r="A9" t="str">
            <v>A</v>
          </cell>
        </row>
      </sheetData>
      <sheetData sheetId="8221">
        <row r="9">
          <cell r="A9" t="str">
            <v>A</v>
          </cell>
        </row>
      </sheetData>
      <sheetData sheetId="8222">
        <row r="9">
          <cell r="A9" t="str">
            <v>A</v>
          </cell>
        </row>
      </sheetData>
      <sheetData sheetId="8223">
        <row r="9">
          <cell r="A9" t="str">
            <v>A</v>
          </cell>
        </row>
      </sheetData>
      <sheetData sheetId="8224">
        <row r="9">
          <cell r="A9" t="str">
            <v>A</v>
          </cell>
        </row>
      </sheetData>
      <sheetData sheetId="8225">
        <row r="9">
          <cell r="A9" t="str">
            <v>A</v>
          </cell>
        </row>
      </sheetData>
      <sheetData sheetId="8226">
        <row r="9">
          <cell r="A9" t="str">
            <v>A</v>
          </cell>
        </row>
      </sheetData>
      <sheetData sheetId="8227">
        <row r="9">
          <cell r="A9" t="str">
            <v>A</v>
          </cell>
        </row>
      </sheetData>
      <sheetData sheetId="8228">
        <row r="9">
          <cell r="A9" t="str">
            <v>A</v>
          </cell>
        </row>
      </sheetData>
      <sheetData sheetId="8229">
        <row r="9">
          <cell r="A9" t="str">
            <v>A</v>
          </cell>
        </row>
      </sheetData>
      <sheetData sheetId="8230">
        <row r="9">
          <cell r="A9" t="str">
            <v>A</v>
          </cell>
        </row>
      </sheetData>
      <sheetData sheetId="8231">
        <row r="9">
          <cell r="A9" t="str">
            <v>A</v>
          </cell>
        </row>
      </sheetData>
      <sheetData sheetId="8232">
        <row r="9">
          <cell r="A9" t="str">
            <v>A</v>
          </cell>
        </row>
      </sheetData>
      <sheetData sheetId="8233">
        <row r="9">
          <cell r="A9" t="str">
            <v>A</v>
          </cell>
        </row>
      </sheetData>
      <sheetData sheetId="8234">
        <row r="9">
          <cell r="A9" t="str">
            <v>A</v>
          </cell>
        </row>
      </sheetData>
      <sheetData sheetId="8235">
        <row r="9">
          <cell r="A9" t="str">
            <v>A</v>
          </cell>
        </row>
      </sheetData>
      <sheetData sheetId="8236">
        <row r="9">
          <cell r="A9" t="str">
            <v>A</v>
          </cell>
        </row>
      </sheetData>
      <sheetData sheetId="8237">
        <row r="9">
          <cell r="A9" t="str">
            <v>A</v>
          </cell>
        </row>
      </sheetData>
      <sheetData sheetId="8238">
        <row r="9">
          <cell r="A9" t="str">
            <v>A</v>
          </cell>
        </row>
      </sheetData>
      <sheetData sheetId="8239">
        <row r="9">
          <cell r="A9" t="str">
            <v>A</v>
          </cell>
        </row>
      </sheetData>
      <sheetData sheetId="8240">
        <row r="9">
          <cell r="A9" t="str">
            <v>A</v>
          </cell>
        </row>
      </sheetData>
      <sheetData sheetId="8241">
        <row r="9">
          <cell r="A9" t="str">
            <v>A</v>
          </cell>
        </row>
      </sheetData>
      <sheetData sheetId="8242">
        <row r="9">
          <cell r="A9" t="str">
            <v>A</v>
          </cell>
        </row>
      </sheetData>
      <sheetData sheetId="8243">
        <row r="9">
          <cell r="A9" t="str">
            <v>A</v>
          </cell>
        </row>
      </sheetData>
      <sheetData sheetId="8244">
        <row r="9">
          <cell r="A9" t="str">
            <v>A</v>
          </cell>
        </row>
      </sheetData>
      <sheetData sheetId="8245">
        <row r="9">
          <cell r="A9" t="str">
            <v>A</v>
          </cell>
        </row>
      </sheetData>
      <sheetData sheetId="8246">
        <row r="9">
          <cell r="A9" t="str">
            <v>A</v>
          </cell>
        </row>
      </sheetData>
      <sheetData sheetId="8247">
        <row r="9">
          <cell r="A9" t="str">
            <v>A</v>
          </cell>
        </row>
      </sheetData>
      <sheetData sheetId="8248">
        <row r="9">
          <cell r="A9" t="str">
            <v>A</v>
          </cell>
        </row>
      </sheetData>
      <sheetData sheetId="8249">
        <row r="9">
          <cell r="A9" t="str">
            <v>A</v>
          </cell>
        </row>
      </sheetData>
      <sheetData sheetId="8250">
        <row r="9">
          <cell r="A9" t="str">
            <v>A</v>
          </cell>
        </row>
      </sheetData>
      <sheetData sheetId="8251">
        <row r="9">
          <cell r="A9" t="str">
            <v>A</v>
          </cell>
        </row>
      </sheetData>
      <sheetData sheetId="8252">
        <row r="9">
          <cell r="A9" t="str">
            <v>A</v>
          </cell>
        </row>
      </sheetData>
      <sheetData sheetId="8253">
        <row r="9">
          <cell r="A9" t="str">
            <v>A</v>
          </cell>
        </row>
      </sheetData>
      <sheetData sheetId="8254">
        <row r="9">
          <cell r="A9" t="str">
            <v>A</v>
          </cell>
        </row>
      </sheetData>
      <sheetData sheetId="8255">
        <row r="9">
          <cell r="A9" t="str">
            <v>A</v>
          </cell>
        </row>
      </sheetData>
      <sheetData sheetId="8256">
        <row r="9">
          <cell r="A9" t="str">
            <v>A</v>
          </cell>
        </row>
      </sheetData>
      <sheetData sheetId="8257">
        <row r="9">
          <cell r="A9" t="str">
            <v>A</v>
          </cell>
        </row>
      </sheetData>
      <sheetData sheetId="8258">
        <row r="9">
          <cell r="A9" t="str">
            <v>A</v>
          </cell>
        </row>
      </sheetData>
      <sheetData sheetId="8259">
        <row r="9">
          <cell r="A9" t="str">
            <v>A</v>
          </cell>
        </row>
      </sheetData>
      <sheetData sheetId="8260">
        <row r="9">
          <cell r="A9" t="str">
            <v>A</v>
          </cell>
        </row>
      </sheetData>
      <sheetData sheetId="8261">
        <row r="9">
          <cell r="A9" t="str">
            <v>A</v>
          </cell>
        </row>
      </sheetData>
      <sheetData sheetId="8262">
        <row r="9">
          <cell r="A9" t="str">
            <v>A</v>
          </cell>
        </row>
      </sheetData>
      <sheetData sheetId="8263">
        <row r="9">
          <cell r="A9" t="str">
            <v>A</v>
          </cell>
        </row>
      </sheetData>
      <sheetData sheetId="8264">
        <row r="9">
          <cell r="A9" t="str">
            <v>A</v>
          </cell>
        </row>
      </sheetData>
      <sheetData sheetId="8265">
        <row r="9">
          <cell r="A9" t="str">
            <v>A</v>
          </cell>
        </row>
      </sheetData>
      <sheetData sheetId="8266">
        <row r="9">
          <cell r="A9" t="str">
            <v>A</v>
          </cell>
        </row>
      </sheetData>
      <sheetData sheetId="8267">
        <row r="9">
          <cell r="A9" t="str">
            <v>A</v>
          </cell>
        </row>
      </sheetData>
      <sheetData sheetId="8268">
        <row r="9">
          <cell r="A9" t="str">
            <v>A</v>
          </cell>
        </row>
      </sheetData>
      <sheetData sheetId="8269">
        <row r="9">
          <cell r="A9" t="str">
            <v>A</v>
          </cell>
        </row>
      </sheetData>
      <sheetData sheetId="8270">
        <row r="9">
          <cell r="A9" t="str">
            <v>A</v>
          </cell>
        </row>
      </sheetData>
      <sheetData sheetId="8271">
        <row r="9">
          <cell r="A9" t="str">
            <v>A</v>
          </cell>
        </row>
      </sheetData>
      <sheetData sheetId="8272">
        <row r="9">
          <cell r="A9" t="str">
            <v>A</v>
          </cell>
        </row>
      </sheetData>
      <sheetData sheetId="8273">
        <row r="9">
          <cell r="A9" t="str">
            <v>A</v>
          </cell>
        </row>
      </sheetData>
      <sheetData sheetId="8274">
        <row r="9">
          <cell r="A9" t="str">
            <v>A</v>
          </cell>
        </row>
      </sheetData>
      <sheetData sheetId="8275">
        <row r="9">
          <cell r="A9" t="str">
            <v>A</v>
          </cell>
        </row>
      </sheetData>
      <sheetData sheetId="8276">
        <row r="9">
          <cell r="A9" t="str">
            <v>A</v>
          </cell>
        </row>
      </sheetData>
      <sheetData sheetId="8277">
        <row r="9">
          <cell r="A9" t="str">
            <v>A</v>
          </cell>
        </row>
      </sheetData>
      <sheetData sheetId="8278">
        <row r="9">
          <cell r="A9" t="str">
            <v>A</v>
          </cell>
        </row>
      </sheetData>
      <sheetData sheetId="8279">
        <row r="9">
          <cell r="A9" t="str">
            <v>A</v>
          </cell>
        </row>
      </sheetData>
      <sheetData sheetId="8280">
        <row r="9">
          <cell r="A9" t="str">
            <v>A</v>
          </cell>
        </row>
      </sheetData>
      <sheetData sheetId="8281">
        <row r="9">
          <cell r="A9" t="str">
            <v>A</v>
          </cell>
        </row>
      </sheetData>
      <sheetData sheetId="8282">
        <row r="9">
          <cell r="A9" t="str">
            <v>A</v>
          </cell>
        </row>
      </sheetData>
      <sheetData sheetId="8283">
        <row r="9">
          <cell r="A9" t="str">
            <v>A</v>
          </cell>
        </row>
      </sheetData>
      <sheetData sheetId="8284">
        <row r="9">
          <cell r="A9" t="str">
            <v>A</v>
          </cell>
        </row>
      </sheetData>
      <sheetData sheetId="8285">
        <row r="9">
          <cell r="A9" t="str">
            <v>A</v>
          </cell>
        </row>
      </sheetData>
      <sheetData sheetId="8286">
        <row r="9">
          <cell r="A9" t="str">
            <v>A</v>
          </cell>
        </row>
      </sheetData>
      <sheetData sheetId="8287">
        <row r="9">
          <cell r="A9" t="str">
            <v>A</v>
          </cell>
        </row>
      </sheetData>
      <sheetData sheetId="8288">
        <row r="9">
          <cell r="A9" t="str">
            <v>A</v>
          </cell>
        </row>
      </sheetData>
      <sheetData sheetId="8289">
        <row r="9">
          <cell r="A9" t="str">
            <v>A</v>
          </cell>
        </row>
      </sheetData>
      <sheetData sheetId="8290">
        <row r="9">
          <cell r="A9" t="str">
            <v>A</v>
          </cell>
        </row>
      </sheetData>
      <sheetData sheetId="8291">
        <row r="9">
          <cell r="A9" t="str">
            <v>A</v>
          </cell>
        </row>
      </sheetData>
      <sheetData sheetId="8292">
        <row r="9">
          <cell r="A9" t="str">
            <v>A</v>
          </cell>
        </row>
      </sheetData>
      <sheetData sheetId="8293">
        <row r="9">
          <cell r="A9" t="str">
            <v>A</v>
          </cell>
        </row>
      </sheetData>
      <sheetData sheetId="8294">
        <row r="9">
          <cell r="A9" t="str">
            <v>A</v>
          </cell>
        </row>
      </sheetData>
      <sheetData sheetId="8295">
        <row r="9">
          <cell r="A9" t="str">
            <v>A</v>
          </cell>
        </row>
      </sheetData>
      <sheetData sheetId="8296">
        <row r="9">
          <cell r="A9" t="str">
            <v>A</v>
          </cell>
        </row>
      </sheetData>
      <sheetData sheetId="8297">
        <row r="9">
          <cell r="A9" t="str">
            <v>A</v>
          </cell>
        </row>
      </sheetData>
      <sheetData sheetId="8298">
        <row r="9">
          <cell r="A9" t="str">
            <v>A</v>
          </cell>
        </row>
      </sheetData>
      <sheetData sheetId="8299">
        <row r="9">
          <cell r="A9" t="str">
            <v>A</v>
          </cell>
        </row>
      </sheetData>
      <sheetData sheetId="8300">
        <row r="9">
          <cell r="A9" t="str">
            <v>A</v>
          </cell>
        </row>
      </sheetData>
      <sheetData sheetId="8301">
        <row r="9">
          <cell r="A9" t="str">
            <v>A</v>
          </cell>
        </row>
      </sheetData>
      <sheetData sheetId="8302">
        <row r="9">
          <cell r="A9" t="str">
            <v>A</v>
          </cell>
        </row>
      </sheetData>
      <sheetData sheetId="8303">
        <row r="9">
          <cell r="A9" t="str">
            <v>A</v>
          </cell>
        </row>
      </sheetData>
      <sheetData sheetId="8304">
        <row r="9">
          <cell r="A9" t="str">
            <v>A</v>
          </cell>
        </row>
      </sheetData>
      <sheetData sheetId="8305">
        <row r="9">
          <cell r="A9" t="str">
            <v>A</v>
          </cell>
        </row>
      </sheetData>
      <sheetData sheetId="8306">
        <row r="9">
          <cell r="A9" t="str">
            <v>A</v>
          </cell>
        </row>
      </sheetData>
      <sheetData sheetId="8307">
        <row r="9">
          <cell r="A9" t="str">
            <v>A</v>
          </cell>
        </row>
      </sheetData>
      <sheetData sheetId="8308">
        <row r="9">
          <cell r="A9" t="str">
            <v>A</v>
          </cell>
        </row>
      </sheetData>
      <sheetData sheetId="8309">
        <row r="9">
          <cell r="A9" t="str">
            <v>A</v>
          </cell>
        </row>
      </sheetData>
      <sheetData sheetId="8310">
        <row r="9">
          <cell r="A9" t="str">
            <v>A</v>
          </cell>
        </row>
      </sheetData>
      <sheetData sheetId="8311">
        <row r="9">
          <cell r="A9" t="str">
            <v>A</v>
          </cell>
        </row>
      </sheetData>
      <sheetData sheetId="8312">
        <row r="9">
          <cell r="A9" t="str">
            <v>A</v>
          </cell>
        </row>
      </sheetData>
      <sheetData sheetId="8313">
        <row r="9">
          <cell r="A9" t="str">
            <v>A</v>
          </cell>
        </row>
      </sheetData>
      <sheetData sheetId="8314">
        <row r="9">
          <cell r="A9" t="str">
            <v>A</v>
          </cell>
        </row>
      </sheetData>
      <sheetData sheetId="8315">
        <row r="9">
          <cell r="A9" t="str">
            <v>A</v>
          </cell>
        </row>
      </sheetData>
      <sheetData sheetId="8316">
        <row r="9">
          <cell r="A9" t="str">
            <v>A</v>
          </cell>
        </row>
      </sheetData>
      <sheetData sheetId="8317">
        <row r="9">
          <cell r="A9" t="str">
            <v>A</v>
          </cell>
        </row>
      </sheetData>
      <sheetData sheetId="8318">
        <row r="9">
          <cell r="A9" t="str">
            <v>A</v>
          </cell>
        </row>
      </sheetData>
      <sheetData sheetId="8319">
        <row r="9">
          <cell r="A9" t="str">
            <v>A</v>
          </cell>
        </row>
      </sheetData>
      <sheetData sheetId="8320">
        <row r="9">
          <cell r="A9" t="str">
            <v>A</v>
          </cell>
        </row>
      </sheetData>
      <sheetData sheetId="8321">
        <row r="9">
          <cell r="A9" t="str">
            <v>A</v>
          </cell>
        </row>
      </sheetData>
      <sheetData sheetId="8322">
        <row r="9">
          <cell r="A9" t="str">
            <v>A</v>
          </cell>
        </row>
      </sheetData>
      <sheetData sheetId="8323">
        <row r="9">
          <cell r="A9" t="str">
            <v>A</v>
          </cell>
        </row>
      </sheetData>
      <sheetData sheetId="8324">
        <row r="9">
          <cell r="A9" t="str">
            <v>A</v>
          </cell>
        </row>
      </sheetData>
      <sheetData sheetId="8325">
        <row r="9">
          <cell r="A9" t="str">
            <v>A</v>
          </cell>
        </row>
      </sheetData>
      <sheetData sheetId="8326">
        <row r="9">
          <cell r="A9" t="str">
            <v>A</v>
          </cell>
        </row>
      </sheetData>
      <sheetData sheetId="8327">
        <row r="9">
          <cell r="A9" t="str">
            <v>A</v>
          </cell>
        </row>
      </sheetData>
      <sheetData sheetId="8328">
        <row r="9">
          <cell r="A9" t="str">
            <v>A</v>
          </cell>
        </row>
      </sheetData>
      <sheetData sheetId="8329">
        <row r="9">
          <cell r="A9" t="str">
            <v>A</v>
          </cell>
        </row>
      </sheetData>
      <sheetData sheetId="8330">
        <row r="9">
          <cell r="A9" t="str">
            <v>A</v>
          </cell>
        </row>
      </sheetData>
      <sheetData sheetId="8331">
        <row r="9">
          <cell r="A9" t="str">
            <v>A</v>
          </cell>
        </row>
      </sheetData>
      <sheetData sheetId="8332">
        <row r="9">
          <cell r="A9" t="str">
            <v>A</v>
          </cell>
        </row>
      </sheetData>
      <sheetData sheetId="8333">
        <row r="9">
          <cell r="A9" t="str">
            <v>A</v>
          </cell>
        </row>
      </sheetData>
      <sheetData sheetId="8334">
        <row r="9">
          <cell r="A9" t="str">
            <v>A</v>
          </cell>
        </row>
      </sheetData>
      <sheetData sheetId="8335">
        <row r="9">
          <cell r="A9" t="str">
            <v>A</v>
          </cell>
        </row>
      </sheetData>
      <sheetData sheetId="8336">
        <row r="9">
          <cell r="A9" t="str">
            <v>A</v>
          </cell>
        </row>
      </sheetData>
      <sheetData sheetId="8337">
        <row r="9">
          <cell r="A9" t="str">
            <v>A</v>
          </cell>
        </row>
      </sheetData>
      <sheetData sheetId="8338">
        <row r="9">
          <cell r="A9" t="str">
            <v>A</v>
          </cell>
        </row>
      </sheetData>
      <sheetData sheetId="8339">
        <row r="9">
          <cell r="A9" t="str">
            <v>A</v>
          </cell>
        </row>
      </sheetData>
      <sheetData sheetId="8340">
        <row r="9">
          <cell r="A9" t="str">
            <v>A</v>
          </cell>
        </row>
      </sheetData>
      <sheetData sheetId="8341">
        <row r="9">
          <cell r="A9" t="str">
            <v>A</v>
          </cell>
        </row>
      </sheetData>
      <sheetData sheetId="8342">
        <row r="9">
          <cell r="A9" t="str">
            <v>A</v>
          </cell>
        </row>
      </sheetData>
      <sheetData sheetId="8343">
        <row r="9">
          <cell r="A9" t="str">
            <v>A</v>
          </cell>
        </row>
      </sheetData>
      <sheetData sheetId="8344">
        <row r="9">
          <cell r="A9" t="str">
            <v>A</v>
          </cell>
        </row>
      </sheetData>
      <sheetData sheetId="8345">
        <row r="9">
          <cell r="A9" t="str">
            <v>A</v>
          </cell>
        </row>
      </sheetData>
      <sheetData sheetId="8346">
        <row r="9">
          <cell r="A9" t="str">
            <v>A</v>
          </cell>
        </row>
      </sheetData>
      <sheetData sheetId="8347">
        <row r="9">
          <cell r="A9" t="str">
            <v>A</v>
          </cell>
        </row>
      </sheetData>
      <sheetData sheetId="8348">
        <row r="9">
          <cell r="A9" t="str">
            <v>A</v>
          </cell>
        </row>
      </sheetData>
      <sheetData sheetId="8349">
        <row r="9">
          <cell r="A9" t="str">
            <v>A</v>
          </cell>
        </row>
      </sheetData>
      <sheetData sheetId="8350">
        <row r="9">
          <cell r="A9" t="str">
            <v>A</v>
          </cell>
        </row>
      </sheetData>
      <sheetData sheetId="8351">
        <row r="9">
          <cell r="A9" t="str">
            <v>A</v>
          </cell>
        </row>
      </sheetData>
      <sheetData sheetId="8352">
        <row r="9">
          <cell r="A9" t="str">
            <v>A</v>
          </cell>
        </row>
      </sheetData>
      <sheetData sheetId="8353">
        <row r="9">
          <cell r="A9" t="str">
            <v>A</v>
          </cell>
        </row>
      </sheetData>
      <sheetData sheetId="8354">
        <row r="9">
          <cell r="A9" t="str">
            <v>A</v>
          </cell>
        </row>
      </sheetData>
      <sheetData sheetId="8355">
        <row r="9">
          <cell r="A9" t="str">
            <v>A</v>
          </cell>
        </row>
      </sheetData>
      <sheetData sheetId="8356">
        <row r="9">
          <cell r="A9" t="str">
            <v>A</v>
          </cell>
        </row>
      </sheetData>
      <sheetData sheetId="8357">
        <row r="9">
          <cell r="A9" t="str">
            <v>A</v>
          </cell>
        </row>
      </sheetData>
      <sheetData sheetId="8358">
        <row r="9">
          <cell r="A9" t="str">
            <v>A</v>
          </cell>
        </row>
      </sheetData>
      <sheetData sheetId="8359">
        <row r="9">
          <cell r="A9" t="str">
            <v>A</v>
          </cell>
        </row>
      </sheetData>
      <sheetData sheetId="8360">
        <row r="9">
          <cell r="A9" t="str">
            <v>A</v>
          </cell>
        </row>
      </sheetData>
      <sheetData sheetId="8361">
        <row r="9">
          <cell r="A9" t="str">
            <v>A</v>
          </cell>
        </row>
      </sheetData>
      <sheetData sheetId="8362">
        <row r="9">
          <cell r="A9" t="str">
            <v>A</v>
          </cell>
        </row>
      </sheetData>
      <sheetData sheetId="8363">
        <row r="9">
          <cell r="A9" t="str">
            <v>A</v>
          </cell>
        </row>
      </sheetData>
      <sheetData sheetId="8364">
        <row r="9">
          <cell r="A9" t="str">
            <v>A</v>
          </cell>
        </row>
      </sheetData>
      <sheetData sheetId="8365">
        <row r="9">
          <cell r="A9" t="str">
            <v>A</v>
          </cell>
        </row>
      </sheetData>
      <sheetData sheetId="8366">
        <row r="9">
          <cell r="A9" t="str">
            <v>A</v>
          </cell>
        </row>
      </sheetData>
      <sheetData sheetId="8367">
        <row r="9">
          <cell r="A9" t="str">
            <v>A</v>
          </cell>
        </row>
      </sheetData>
      <sheetData sheetId="8368">
        <row r="9">
          <cell r="A9" t="str">
            <v>A</v>
          </cell>
        </row>
      </sheetData>
      <sheetData sheetId="8369">
        <row r="9">
          <cell r="A9" t="str">
            <v>A</v>
          </cell>
        </row>
      </sheetData>
      <sheetData sheetId="8370">
        <row r="9">
          <cell r="A9" t="str">
            <v>A</v>
          </cell>
        </row>
      </sheetData>
      <sheetData sheetId="8371">
        <row r="9">
          <cell r="A9" t="str">
            <v>A</v>
          </cell>
        </row>
      </sheetData>
      <sheetData sheetId="8372">
        <row r="9">
          <cell r="A9" t="str">
            <v>A</v>
          </cell>
        </row>
      </sheetData>
      <sheetData sheetId="8373">
        <row r="9">
          <cell r="A9" t="str">
            <v>A</v>
          </cell>
        </row>
      </sheetData>
      <sheetData sheetId="8374">
        <row r="9">
          <cell r="A9" t="str">
            <v>A</v>
          </cell>
        </row>
      </sheetData>
      <sheetData sheetId="8375">
        <row r="9">
          <cell r="A9" t="str">
            <v>A</v>
          </cell>
        </row>
      </sheetData>
      <sheetData sheetId="8376">
        <row r="9">
          <cell r="A9" t="str">
            <v>A</v>
          </cell>
        </row>
      </sheetData>
      <sheetData sheetId="8377">
        <row r="9">
          <cell r="A9" t="str">
            <v>A</v>
          </cell>
        </row>
      </sheetData>
      <sheetData sheetId="8378">
        <row r="9">
          <cell r="A9" t="str">
            <v>A</v>
          </cell>
        </row>
      </sheetData>
      <sheetData sheetId="8379">
        <row r="9">
          <cell r="A9" t="str">
            <v>A</v>
          </cell>
        </row>
      </sheetData>
      <sheetData sheetId="8380">
        <row r="9">
          <cell r="A9" t="str">
            <v>A</v>
          </cell>
        </row>
      </sheetData>
      <sheetData sheetId="8381">
        <row r="9">
          <cell r="A9" t="str">
            <v>A</v>
          </cell>
        </row>
      </sheetData>
      <sheetData sheetId="8382">
        <row r="9">
          <cell r="A9" t="str">
            <v>A</v>
          </cell>
        </row>
      </sheetData>
      <sheetData sheetId="8383">
        <row r="9">
          <cell r="A9" t="str">
            <v>A</v>
          </cell>
        </row>
      </sheetData>
      <sheetData sheetId="8384">
        <row r="9">
          <cell r="A9" t="str">
            <v>A</v>
          </cell>
        </row>
      </sheetData>
      <sheetData sheetId="8385">
        <row r="9">
          <cell r="A9" t="str">
            <v>A</v>
          </cell>
        </row>
      </sheetData>
      <sheetData sheetId="8386">
        <row r="9">
          <cell r="A9" t="str">
            <v>A</v>
          </cell>
        </row>
      </sheetData>
      <sheetData sheetId="8387">
        <row r="9">
          <cell r="A9" t="str">
            <v>A</v>
          </cell>
        </row>
      </sheetData>
      <sheetData sheetId="8388">
        <row r="9">
          <cell r="A9" t="str">
            <v>A</v>
          </cell>
        </row>
      </sheetData>
      <sheetData sheetId="8389">
        <row r="9">
          <cell r="A9" t="str">
            <v>A</v>
          </cell>
        </row>
      </sheetData>
      <sheetData sheetId="8390">
        <row r="9">
          <cell r="A9" t="str">
            <v>A</v>
          </cell>
        </row>
      </sheetData>
      <sheetData sheetId="8391">
        <row r="9">
          <cell r="A9" t="str">
            <v>A</v>
          </cell>
        </row>
      </sheetData>
      <sheetData sheetId="8392">
        <row r="9">
          <cell r="A9" t="str">
            <v>A</v>
          </cell>
        </row>
      </sheetData>
      <sheetData sheetId="8393">
        <row r="9">
          <cell r="A9" t="str">
            <v>A</v>
          </cell>
        </row>
      </sheetData>
      <sheetData sheetId="8394">
        <row r="9">
          <cell r="A9" t="str">
            <v>A</v>
          </cell>
        </row>
      </sheetData>
      <sheetData sheetId="8395">
        <row r="9">
          <cell r="A9" t="str">
            <v>A</v>
          </cell>
        </row>
      </sheetData>
      <sheetData sheetId="8396">
        <row r="9">
          <cell r="A9" t="str">
            <v>A</v>
          </cell>
        </row>
      </sheetData>
      <sheetData sheetId="8397">
        <row r="9">
          <cell r="A9" t="str">
            <v>A</v>
          </cell>
        </row>
      </sheetData>
      <sheetData sheetId="8398">
        <row r="9">
          <cell r="A9" t="str">
            <v>A</v>
          </cell>
        </row>
      </sheetData>
      <sheetData sheetId="8399">
        <row r="9">
          <cell r="A9" t="str">
            <v>A</v>
          </cell>
        </row>
      </sheetData>
      <sheetData sheetId="8400">
        <row r="9">
          <cell r="A9" t="str">
            <v>A</v>
          </cell>
        </row>
      </sheetData>
      <sheetData sheetId="8401">
        <row r="9">
          <cell r="A9" t="str">
            <v>A</v>
          </cell>
        </row>
      </sheetData>
      <sheetData sheetId="8402">
        <row r="9">
          <cell r="A9" t="str">
            <v>A</v>
          </cell>
        </row>
      </sheetData>
      <sheetData sheetId="8403">
        <row r="9">
          <cell r="A9" t="str">
            <v>A</v>
          </cell>
        </row>
      </sheetData>
      <sheetData sheetId="8404">
        <row r="9">
          <cell r="A9" t="str">
            <v>A</v>
          </cell>
        </row>
      </sheetData>
      <sheetData sheetId="8405">
        <row r="9">
          <cell r="A9" t="str">
            <v>A</v>
          </cell>
        </row>
      </sheetData>
      <sheetData sheetId="8406">
        <row r="9">
          <cell r="A9" t="str">
            <v>A</v>
          </cell>
        </row>
      </sheetData>
      <sheetData sheetId="8407">
        <row r="9">
          <cell r="A9" t="str">
            <v>A</v>
          </cell>
        </row>
      </sheetData>
      <sheetData sheetId="8408">
        <row r="9">
          <cell r="A9" t="str">
            <v>A</v>
          </cell>
        </row>
      </sheetData>
      <sheetData sheetId="8409">
        <row r="9">
          <cell r="A9" t="str">
            <v>A</v>
          </cell>
        </row>
      </sheetData>
      <sheetData sheetId="8410">
        <row r="9">
          <cell r="A9" t="str">
            <v>A</v>
          </cell>
        </row>
      </sheetData>
      <sheetData sheetId="8411">
        <row r="9">
          <cell r="A9" t="str">
            <v>A</v>
          </cell>
        </row>
      </sheetData>
      <sheetData sheetId="8412">
        <row r="9">
          <cell r="A9" t="str">
            <v>A</v>
          </cell>
        </row>
      </sheetData>
      <sheetData sheetId="8413">
        <row r="9">
          <cell r="A9" t="str">
            <v>A</v>
          </cell>
        </row>
      </sheetData>
      <sheetData sheetId="8414">
        <row r="9">
          <cell r="A9" t="str">
            <v>A</v>
          </cell>
        </row>
      </sheetData>
      <sheetData sheetId="8415">
        <row r="9">
          <cell r="A9" t="str">
            <v>A</v>
          </cell>
        </row>
      </sheetData>
      <sheetData sheetId="8416">
        <row r="9">
          <cell r="A9" t="str">
            <v>A</v>
          </cell>
        </row>
      </sheetData>
      <sheetData sheetId="8417">
        <row r="9">
          <cell r="A9" t="str">
            <v>A</v>
          </cell>
        </row>
      </sheetData>
      <sheetData sheetId="8418">
        <row r="9">
          <cell r="A9" t="str">
            <v>A</v>
          </cell>
        </row>
      </sheetData>
      <sheetData sheetId="8419">
        <row r="9">
          <cell r="A9" t="str">
            <v>A</v>
          </cell>
        </row>
      </sheetData>
      <sheetData sheetId="8420">
        <row r="9">
          <cell r="A9" t="str">
            <v>A</v>
          </cell>
        </row>
      </sheetData>
      <sheetData sheetId="8421">
        <row r="9">
          <cell r="A9" t="str">
            <v>A</v>
          </cell>
        </row>
      </sheetData>
      <sheetData sheetId="8422">
        <row r="9">
          <cell r="A9" t="str">
            <v>A</v>
          </cell>
        </row>
      </sheetData>
      <sheetData sheetId="8423">
        <row r="9">
          <cell r="A9" t="str">
            <v>A</v>
          </cell>
        </row>
      </sheetData>
      <sheetData sheetId="8424">
        <row r="9">
          <cell r="A9" t="str">
            <v>A</v>
          </cell>
        </row>
      </sheetData>
      <sheetData sheetId="8425">
        <row r="9">
          <cell r="A9" t="str">
            <v>A</v>
          </cell>
        </row>
      </sheetData>
      <sheetData sheetId="8426">
        <row r="9">
          <cell r="A9" t="str">
            <v>A</v>
          </cell>
        </row>
      </sheetData>
      <sheetData sheetId="8427">
        <row r="9">
          <cell r="A9" t="str">
            <v>A</v>
          </cell>
        </row>
      </sheetData>
      <sheetData sheetId="8428">
        <row r="9">
          <cell r="A9" t="str">
            <v>A</v>
          </cell>
        </row>
      </sheetData>
      <sheetData sheetId="8429">
        <row r="9">
          <cell r="A9" t="str">
            <v>A</v>
          </cell>
        </row>
      </sheetData>
      <sheetData sheetId="8430">
        <row r="9">
          <cell r="A9" t="str">
            <v>A</v>
          </cell>
        </row>
      </sheetData>
      <sheetData sheetId="8431">
        <row r="9">
          <cell r="A9" t="str">
            <v>A</v>
          </cell>
        </row>
      </sheetData>
      <sheetData sheetId="8432" refreshError="1"/>
      <sheetData sheetId="8433" refreshError="1"/>
      <sheetData sheetId="8434" refreshError="1"/>
      <sheetData sheetId="8435">
        <row r="9">
          <cell r="A9" t="str">
            <v>A</v>
          </cell>
        </row>
      </sheetData>
      <sheetData sheetId="8436" refreshError="1"/>
      <sheetData sheetId="8437" refreshError="1"/>
      <sheetData sheetId="8438">
        <row r="9">
          <cell r="A9" t="str">
            <v>A</v>
          </cell>
        </row>
      </sheetData>
      <sheetData sheetId="8439">
        <row r="9">
          <cell r="A9" t="str">
            <v>A</v>
          </cell>
        </row>
      </sheetData>
      <sheetData sheetId="8440">
        <row r="9">
          <cell r="A9" t="str">
            <v>A</v>
          </cell>
        </row>
      </sheetData>
      <sheetData sheetId="8441">
        <row r="9">
          <cell r="A9" t="str">
            <v>A</v>
          </cell>
        </row>
      </sheetData>
      <sheetData sheetId="8442">
        <row r="9">
          <cell r="A9" t="str">
            <v>A</v>
          </cell>
        </row>
      </sheetData>
      <sheetData sheetId="8443">
        <row r="9">
          <cell r="A9" t="str">
            <v>A</v>
          </cell>
        </row>
      </sheetData>
      <sheetData sheetId="8444">
        <row r="9">
          <cell r="A9" t="str">
            <v>A</v>
          </cell>
        </row>
      </sheetData>
      <sheetData sheetId="8445">
        <row r="9">
          <cell r="A9" t="str">
            <v>A</v>
          </cell>
        </row>
      </sheetData>
      <sheetData sheetId="8446">
        <row r="9">
          <cell r="A9" t="str">
            <v>A</v>
          </cell>
        </row>
      </sheetData>
      <sheetData sheetId="8447">
        <row r="9">
          <cell r="A9" t="str">
            <v>A</v>
          </cell>
        </row>
      </sheetData>
      <sheetData sheetId="8448">
        <row r="9">
          <cell r="A9" t="str">
            <v>A</v>
          </cell>
        </row>
      </sheetData>
      <sheetData sheetId="8449">
        <row r="9">
          <cell r="A9" t="str">
            <v>A</v>
          </cell>
        </row>
      </sheetData>
      <sheetData sheetId="8450">
        <row r="9">
          <cell r="A9" t="str">
            <v>A</v>
          </cell>
        </row>
      </sheetData>
      <sheetData sheetId="8451">
        <row r="9">
          <cell r="A9" t="str">
            <v>A</v>
          </cell>
        </row>
      </sheetData>
      <sheetData sheetId="8452">
        <row r="9">
          <cell r="A9" t="str">
            <v>A</v>
          </cell>
        </row>
      </sheetData>
      <sheetData sheetId="8453">
        <row r="9">
          <cell r="A9" t="str">
            <v>A</v>
          </cell>
        </row>
      </sheetData>
      <sheetData sheetId="8454">
        <row r="9">
          <cell r="A9" t="str">
            <v>A</v>
          </cell>
        </row>
      </sheetData>
      <sheetData sheetId="8455">
        <row r="9">
          <cell r="A9" t="str">
            <v>A</v>
          </cell>
        </row>
      </sheetData>
      <sheetData sheetId="8456">
        <row r="9">
          <cell r="A9" t="str">
            <v>A</v>
          </cell>
        </row>
      </sheetData>
      <sheetData sheetId="8457">
        <row r="9">
          <cell r="A9" t="str">
            <v>A</v>
          </cell>
        </row>
      </sheetData>
      <sheetData sheetId="8458">
        <row r="9">
          <cell r="A9" t="str">
            <v>A</v>
          </cell>
        </row>
      </sheetData>
      <sheetData sheetId="8459">
        <row r="9">
          <cell r="A9" t="str">
            <v>A</v>
          </cell>
        </row>
      </sheetData>
      <sheetData sheetId="8460">
        <row r="9">
          <cell r="A9" t="str">
            <v>A</v>
          </cell>
        </row>
      </sheetData>
      <sheetData sheetId="8461">
        <row r="9">
          <cell r="A9" t="str">
            <v>A</v>
          </cell>
        </row>
      </sheetData>
      <sheetData sheetId="8462">
        <row r="9">
          <cell r="A9" t="str">
            <v>A</v>
          </cell>
        </row>
      </sheetData>
      <sheetData sheetId="8463">
        <row r="9">
          <cell r="A9" t="str">
            <v>A</v>
          </cell>
        </row>
      </sheetData>
      <sheetData sheetId="8464">
        <row r="9">
          <cell r="A9" t="str">
            <v>A</v>
          </cell>
        </row>
      </sheetData>
      <sheetData sheetId="8465">
        <row r="9">
          <cell r="A9" t="str">
            <v>A</v>
          </cell>
        </row>
      </sheetData>
      <sheetData sheetId="8466">
        <row r="9">
          <cell r="A9" t="str">
            <v>A</v>
          </cell>
        </row>
      </sheetData>
      <sheetData sheetId="8467">
        <row r="9">
          <cell r="A9" t="str">
            <v>A</v>
          </cell>
        </row>
      </sheetData>
      <sheetData sheetId="8468">
        <row r="9">
          <cell r="A9" t="str">
            <v>A</v>
          </cell>
        </row>
      </sheetData>
      <sheetData sheetId="8469">
        <row r="9">
          <cell r="A9" t="str">
            <v>A</v>
          </cell>
        </row>
      </sheetData>
      <sheetData sheetId="8470">
        <row r="9">
          <cell r="A9" t="str">
            <v>A</v>
          </cell>
        </row>
      </sheetData>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ow r="9">
          <cell r="A9" t="str">
            <v>A</v>
          </cell>
        </row>
      </sheetData>
      <sheetData sheetId="8484">
        <row r="9">
          <cell r="A9" t="str">
            <v>A</v>
          </cell>
        </row>
      </sheetData>
      <sheetData sheetId="8485" refreshError="1"/>
      <sheetData sheetId="8486">
        <row r="9">
          <cell r="A9" t="str">
            <v>A</v>
          </cell>
        </row>
      </sheetData>
      <sheetData sheetId="8487">
        <row r="9">
          <cell r="A9" t="str">
            <v>A</v>
          </cell>
        </row>
      </sheetData>
      <sheetData sheetId="8488">
        <row r="9">
          <cell r="A9" t="str">
            <v>A</v>
          </cell>
        </row>
      </sheetData>
      <sheetData sheetId="8489">
        <row r="9">
          <cell r="A9" t="str">
            <v>A</v>
          </cell>
        </row>
      </sheetData>
      <sheetData sheetId="8490">
        <row r="9">
          <cell r="A9" t="str">
            <v>A</v>
          </cell>
        </row>
      </sheetData>
      <sheetData sheetId="8491">
        <row r="9">
          <cell r="A9" t="str">
            <v>A</v>
          </cell>
        </row>
      </sheetData>
      <sheetData sheetId="8492">
        <row r="9">
          <cell r="A9" t="str">
            <v>A</v>
          </cell>
        </row>
      </sheetData>
      <sheetData sheetId="8493">
        <row r="9">
          <cell r="A9" t="str">
            <v>A</v>
          </cell>
        </row>
      </sheetData>
      <sheetData sheetId="8494">
        <row r="9">
          <cell r="A9" t="str">
            <v>A</v>
          </cell>
        </row>
      </sheetData>
      <sheetData sheetId="8495">
        <row r="9">
          <cell r="A9" t="str">
            <v>A</v>
          </cell>
        </row>
      </sheetData>
      <sheetData sheetId="8496">
        <row r="9">
          <cell r="A9" t="str">
            <v>A</v>
          </cell>
        </row>
      </sheetData>
      <sheetData sheetId="8497" refreshError="1"/>
      <sheetData sheetId="8498" refreshError="1"/>
      <sheetData sheetId="8499">
        <row r="9">
          <cell r="A9" t="str">
            <v>A</v>
          </cell>
        </row>
      </sheetData>
      <sheetData sheetId="8500">
        <row r="9">
          <cell r="A9" t="str">
            <v>A</v>
          </cell>
        </row>
      </sheetData>
      <sheetData sheetId="8501">
        <row r="9">
          <cell r="A9" t="str">
            <v>A</v>
          </cell>
        </row>
      </sheetData>
      <sheetData sheetId="8502">
        <row r="9">
          <cell r="A9" t="str">
            <v>A</v>
          </cell>
        </row>
      </sheetData>
      <sheetData sheetId="8503">
        <row r="9">
          <cell r="A9" t="str">
            <v>A</v>
          </cell>
        </row>
      </sheetData>
      <sheetData sheetId="8504">
        <row r="9">
          <cell r="A9" t="str">
            <v>A</v>
          </cell>
        </row>
      </sheetData>
      <sheetData sheetId="8505"/>
      <sheetData sheetId="8506">
        <row r="9">
          <cell r="A9" t="str">
            <v>A</v>
          </cell>
        </row>
      </sheetData>
      <sheetData sheetId="8507">
        <row r="9">
          <cell r="A9" t="str">
            <v>A</v>
          </cell>
        </row>
      </sheetData>
      <sheetData sheetId="8508">
        <row r="9">
          <cell r="A9" t="str">
            <v>A</v>
          </cell>
        </row>
      </sheetData>
      <sheetData sheetId="8509">
        <row r="9">
          <cell r="A9" t="str">
            <v>A</v>
          </cell>
        </row>
      </sheetData>
      <sheetData sheetId="8510">
        <row r="9">
          <cell r="A9" t="str">
            <v>A</v>
          </cell>
        </row>
      </sheetData>
      <sheetData sheetId="8511">
        <row r="9">
          <cell r="A9" t="str">
            <v>A</v>
          </cell>
        </row>
      </sheetData>
      <sheetData sheetId="8512">
        <row r="9">
          <cell r="A9" t="str">
            <v>A</v>
          </cell>
        </row>
      </sheetData>
      <sheetData sheetId="8513">
        <row r="9">
          <cell r="A9" t="str">
            <v>A</v>
          </cell>
        </row>
      </sheetData>
      <sheetData sheetId="8514">
        <row r="9">
          <cell r="A9" t="str">
            <v>A</v>
          </cell>
        </row>
      </sheetData>
      <sheetData sheetId="8515">
        <row r="9">
          <cell r="A9" t="str">
            <v>A</v>
          </cell>
        </row>
      </sheetData>
      <sheetData sheetId="8516">
        <row r="9">
          <cell r="A9" t="str">
            <v>A</v>
          </cell>
        </row>
      </sheetData>
      <sheetData sheetId="8517">
        <row r="9">
          <cell r="A9" t="str">
            <v>A</v>
          </cell>
        </row>
      </sheetData>
      <sheetData sheetId="8518">
        <row r="9">
          <cell r="A9" t="str">
            <v>A</v>
          </cell>
        </row>
      </sheetData>
      <sheetData sheetId="8519">
        <row r="9">
          <cell r="A9" t="str">
            <v>A</v>
          </cell>
        </row>
      </sheetData>
      <sheetData sheetId="8520">
        <row r="9">
          <cell r="A9" t="str">
            <v>A</v>
          </cell>
        </row>
      </sheetData>
      <sheetData sheetId="8521">
        <row r="9">
          <cell r="A9" t="str">
            <v>A</v>
          </cell>
        </row>
      </sheetData>
      <sheetData sheetId="8522">
        <row r="9">
          <cell r="A9" t="str">
            <v>A</v>
          </cell>
        </row>
      </sheetData>
      <sheetData sheetId="8523">
        <row r="9">
          <cell r="A9" t="str">
            <v>A</v>
          </cell>
        </row>
      </sheetData>
      <sheetData sheetId="8524">
        <row r="9">
          <cell r="A9" t="str">
            <v>A</v>
          </cell>
        </row>
      </sheetData>
      <sheetData sheetId="8525">
        <row r="9">
          <cell r="A9" t="str">
            <v>A</v>
          </cell>
        </row>
      </sheetData>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ow r="9">
          <cell r="A9" t="str">
            <v>A</v>
          </cell>
        </row>
      </sheetData>
      <sheetData sheetId="8537"/>
      <sheetData sheetId="8538">
        <row r="9">
          <cell r="A9" t="str">
            <v>A</v>
          </cell>
        </row>
      </sheetData>
      <sheetData sheetId="8539">
        <row r="9">
          <cell r="A9" t="str">
            <v>A</v>
          </cell>
        </row>
      </sheetData>
      <sheetData sheetId="8540">
        <row r="9">
          <cell r="A9" t="str">
            <v>A</v>
          </cell>
        </row>
      </sheetData>
      <sheetData sheetId="8541">
        <row r="9">
          <cell r="A9" t="str">
            <v>A</v>
          </cell>
        </row>
      </sheetData>
      <sheetData sheetId="8542">
        <row r="9">
          <cell r="A9" t="str">
            <v>A</v>
          </cell>
        </row>
      </sheetData>
      <sheetData sheetId="8543">
        <row r="9">
          <cell r="A9" t="str">
            <v>A</v>
          </cell>
        </row>
      </sheetData>
      <sheetData sheetId="8544">
        <row r="9">
          <cell r="A9" t="str">
            <v>A</v>
          </cell>
        </row>
      </sheetData>
      <sheetData sheetId="8545">
        <row r="9">
          <cell r="A9" t="str">
            <v>A</v>
          </cell>
        </row>
      </sheetData>
      <sheetData sheetId="8546">
        <row r="9">
          <cell r="A9" t="str">
            <v>A</v>
          </cell>
        </row>
      </sheetData>
      <sheetData sheetId="8547">
        <row r="9">
          <cell r="A9" t="str">
            <v>A</v>
          </cell>
        </row>
      </sheetData>
      <sheetData sheetId="8548">
        <row r="9">
          <cell r="A9" t="str">
            <v>A</v>
          </cell>
        </row>
      </sheetData>
      <sheetData sheetId="8549">
        <row r="9">
          <cell r="A9" t="str">
            <v>A</v>
          </cell>
        </row>
      </sheetData>
      <sheetData sheetId="8550" refreshError="1"/>
      <sheetData sheetId="8551"/>
      <sheetData sheetId="8552"/>
      <sheetData sheetId="8553"/>
      <sheetData sheetId="8554"/>
      <sheetData sheetId="8555">
        <row r="9">
          <cell r="A9" t="str">
            <v>A</v>
          </cell>
        </row>
      </sheetData>
      <sheetData sheetId="8556">
        <row r="9">
          <cell r="A9" t="str">
            <v>A</v>
          </cell>
        </row>
      </sheetData>
      <sheetData sheetId="8557">
        <row r="9">
          <cell r="A9" t="str">
            <v>A</v>
          </cell>
        </row>
      </sheetData>
      <sheetData sheetId="8558">
        <row r="9">
          <cell r="A9" t="str">
            <v>A</v>
          </cell>
        </row>
      </sheetData>
      <sheetData sheetId="8559">
        <row r="9">
          <cell r="A9" t="str">
            <v>A</v>
          </cell>
        </row>
      </sheetData>
      <sheetData sheetId="8560">
        <row r="9">
          <cell r="A9" t="str">
            <v>A</v>
          </cell>
        </row>
      </sheetData>
      <sheetData sheetId="8561">
        <row r="9">
          <cell r="A9" t="str">
            <v>A</v>
          </cell>
        </row>
      </sheetData>
      <sheetData sheetId="8562">
        <row r="9">
          <cell r="A9" t="str">
            <v>A</v>
          </cell>
        </row>
      </sheetData>
      <sheetData sheetId="8563">
        <row r="9">
          <cell r="A9" t="str">
            <v>A</v>
          </cell>
        </row>
      </sheetData>
      <sheetData sheetId="8564">
        <row r="9">
          <cell r="A9" t="str">
            <v>A</v>
          </cell>
        </row>
      </sheetData>
      <sheetData sheetId="8565">
        <row r="9">
          <cell r="A9" t="str">
            <v>A</v>
          </cell>
        </row>
      </sheetData>
      <sheetData sheetId="8566">
        <row r="9">
          <cell r="A9" t="str">
            <v>A</v>
          </cell>
        </row>
      </sheetData>
      <sheetData sheetId="8567">
        <row r="9">
          <cell r="A9" t="str">
            <v>A</v>
          </cell>
        </row>
      </sheetData>
      <sheetData sheetId="8568">
        <row r="9">
          <cell r="A9" t="str">
            <v>A</v>
          </cell>
        </row>
      </sheetData>
      <sheetData sheetId="8569">
        <row r="9">
          <cell r="A9" t="str">
            <v>A</v>
          </cell>
        </row>
      </sheetData>
      <sheetData sheetId="8570">
        <row r="9">
          <cell r="A9" t="str">
            <v>A</v>
          </cell>
        </row>
      </sheetData>
      <sheetData sheetId="8571">
        <row r="9">
          <cell r="A9" t="str">
            <v>A</v>
          </cell>
        </row>
      </sheetData>
      <sheetData sheetId="8572" refreshError="1"/>
      <sheetData sheetId="8573">
        <row r="9">
          <cell r="A9" t="str">
            <v>A</v>
          </cell>
        </row>
      </sheetData>
      <sheetData sheetId="8574">
        <row r="9">
          <cell r="A9" t="str">
            <v>A</v>
          </cell>
        </row>
      </sheetData>
      <sheetData sheetId="8575">
        <row r="9">
          <cell r="A9" t="str">
            <v>A</v>
          </cell>
        </row>
      </sheetData>
      <sheetData sheetId="8576">
        <row r="9">
          <cell r="A9" t="str">
            <v>A</v>
          </cell>
        </row>
      </sheetData>
      <sheetData sheetId="8577">
        <row r="9">
          <cell r="A9" t="str">
            <v>A</v>
          </cell>
        </row>
      </sheetData>
      <sheetData sheetId="8578">
        <row r="9">
          <cell r="A9" t="str">
            <v>A</v>
          </cell>
        </row>
      </sheetData>
      <sheetData sheetId="8579">
        <row r="9">
          <cell r="A9" t="str">
            <v>A</v>
          </cell>
        </row>
      </sheetData>
      <sheetData sheetId="8580">
        <row r="9">
          <cell r="A9" t="str">
            <v>A</v>
          </cell>
        </row>
      </sheetData>
      <sheetData sheetId="8581" refreshError="1"/>
      <sheetData sheetId="8582">
        <row r="9">
          <cell r="A9" t="str">
            <v>A</v>
          </cell>
        </row>
      </sheetData>
      <sheetData sheetId="8583">
        <row r="9">
          <cell r="A9" t="str">
            <v>A</v>
          </cell>
        </row>
      </sheetData>
      <sheetData sheetId="8584">
        <row r="9">
          <cell r="A9" t="str">
            <v>A</v>
          </cell>
        </row>
      </sheetData>
      <sheetData sheetId="8585">
        <row r="9">
          <cell r="A9" t="str">
            <v>A</v>
          </cell>
        </row>
      </sheetData>
      <sheetData sheetId="8586"/>
      <sheetData sheetId="8587"/>
      <sheetData sheetId="8588"/>
      <sheetData sheetId="8589"/>
      <sheetData sheetId="8590"/>
      <sheetData sheetId="8591" refreshError="1"/>
      <sheetData sheetId="8592" refreshError="1"/>
      <sheetData sheetId="8593" refreshError="1"/>
      <sheetData sheetId="8594" refreshError="1"/>
      <sheetData sheetId="8595"/>
      <sheetData sheetId="8596"/>
      <sheetData sheetId="8597"/>
      <sheetData sheetId="8598" refreshError="1"/>
      <sheetData sheetId="8599" refreshError="1"/>
      <sheetData sheetId="8600" refreshError="1"/>
      <sheetData sheetId="8601" refreshError="1"/>
      <sheetData sheetId="8602" refreshError="1"/>
      <sheetData sheetId="8603" refreshError="1"/>
      <sheetData sheetId="8604"/>
      <sheetData sheetId="8605">
        <row r="9">
          <cell r="A9" t="str">
            <v>A</v>
          </cell>
        </row>
      </sheetData>
      <sheetData sheetId="8606"/>
      <sheetData sheetId="8607" refreshError="1"/>
      <sheetData sheetId="8608">
        <row r="9">
          <cell r="A9" t="str">
            <v>A</v>
          </cell>
        </row>
      </sheetData>
      <sheetData sheetId="8609">
        <row r="9">
          <cell r="A9" t="str">
            <v>A</v>
          </cell>
        </row>
      </sheetData>
      <sheetData sheetId="8610">
        <row r="9">
          <cell r="A9" t="str">
            <v>A</v>
          </cell>
        </row>
      </sheetData>
      <sheetData sheetId="8611">
        <row r="9">
          <cell r="A9" t="str">
            <v>A</v>
          </cell>
        </row>
      </sheetData>
      <sheetData sheetId="8612"/>
      <sheetData sheetId="8613">
        <row r="9">
          <cell r="A9" t="str">
            <v>A</v>
          </cell>
        </row>
      </sheetData>
      <sheetData sheetId="8614">
        <row r="9">
          <cell r="A9" t="str">
            <v>A</v>
          </cell>
        </row>
      </sheetData>
      <sheetData sheetId="8615">
        <row r="9">
          <cell r="A9" t="str">
            <v>A</v>
          </cell>
        </row>
      </sheetData>
      <sheetData sheetId="8616">
        <row r="9">
          <cell r="A9" t="str">
            <v>A</v>
          </cell>
        </row>
      </sheetData>
      <sheetData sheetId="8617">
        <row r="9">
          <cell r="A9" t="str">
            <v>A</v>
          </cell>
        </row>
      </sheetData>
      <sheetData sheetId="8618">
        <row r="9">
          <cell r="A9" t="str">
            <v>A</v>
          </cell>
        </row>
      </sheetData>
      <sheetData sheetId="8619">
        <row r="9">
          <cell r="A9" t="str">
            <v>A</v>
          </cell>
        </row>
      </sheetData>
      <sheetData sheetId="8620">
        <row r="9">
          <cell r="A9" t="str">
            <v>A</v>
          </cell>
        </row>
      </sheetData>
      <sheetData sheetId="8621">
        <row r="9">
          <cell r="A9" t="str">
            <v>A</v>
          </cell>
        </row>
      </sheetData>
      <sheetData sheetId="8622"/>
      <sheetData sheetId="8623">
        <row r="9">
          <cell r="A9" t="str">
            <v>A</v>
          </cell>
        </row>
      </sheetData>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sheetData sheetId="8637"/>
      <sheetData sheetId="8638"/>
      <sheetData sheetId="8639"/>
      <sheetData sheetId="8640"/>
      <sheetData sheetId="8641"/>
      <sheetData sheetId="8642"/>
      <sheetData sheetId="8643"/>
      <sheetData sheetId="8644"/>
      <sheetData sheetId="8645" refreshError="1"/>
      <sheetData sheetId="8646" refreshError="1"/>
      <sheetData sheetId="8647" refreshError="1"/>
      <sheetData sheetId="8648" refreshError="1"/>
      <sheetData sheetId="8649">
        <row r="9">
          <cell r="A9" t="str">
            <v>A</v>
          </cell>
        </row>
      </sheetData>
      <sheetData sheetId="8650" refreshError="1"/>
      <sheetData sheetId="8651">
        <row r="9">
          <cell r="A9" t="str">
            <v>A</v>
          </cell>
        </row>
      </sheetData>
      <sheetData sheetId="8652">
        <row r="9">
          <cell r="A9" t="str">
            <v>A</v>
          </cell>
        </row>
      </sheetData>
      <sheetData sheetId="8653">
        <row r="9">
          <cell r="A9" t="str">
            <v>A</v>
          </cell>
        </row>
      </sheetData>
      <sheetData sheetId="8654">
        <row r="9">
          <cell r="A9" t="str">
            <v>A</v>
          </cell>
        </row>
      </sheetData>
      <sheetData sheetId="8655">
        <row r="9">
          <cell r="A9" t="str">
            <v>A</v>
          </cell>
        </row>
      </sheetData>
      <sheetData sheetId="8656">
        <row r="9">
          <cell r="A9" t="str">
            <v>A</v>
          </cell>
        </row>
      </sheetData>
      <sheetData sheetId="8657">
        <row r="9">
          <cell r="A9" t="str">
            <v>A</v>
          </cell>
        </row>
      </sheetData>
      <sheetData sheetId="8658">
        <row r="9">
          <cell r="A9" t="str">
            <v>A</v>
          </cell>
        </row>
      </sheetData>
      <sheetData sheetId="8659">
        <row r="9">
          <cell r="A9" t="str">
            <v>A</v>
          </cell>
        </row>
      </sheetData>
      <sheetData sheetId="8660">
        <row r="9">
          <cell r="A9" t="str">
            <v>A</v>
          </cell>
        </row>
      </sheetData>
      <sheetData sheetId="8661">
        <row r="9">
          <cell r="A9" t="str">
            <v>A</v>
          </cell>
        </row>
      </sheetData>
      <sheetData sheetId="8662">
        <row r="9">
          <cell r="A9" t="str">
            <v>A</v>
          </cell>
        </row>
      </sheetData>
      <sheetData sheetId="8663">
        <row r="9">
          <cell r="A9" t="str">
            <v>A</v>
          </cell>
        </row>
      </sheetData>
      <sheetData sheetId="8664">
        <row r="9">
          <cell r="A9" t="str">
            <v>A</v>
          </cell>
        </row>
      </sheetData>
      <sheetData sheetId="8665">
        <row r="9">
          <cell r="A9" t="str">
            <v>A</v>
          </cell>
        </row>
      </sheetData>
      <sheetData sheetId="8666">
        <row r="9">
          <cell r="A9" t="str">
            <v>A</v>
          </cell>
        </row>
      </sheetData>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ow r="9">
          <cell r="A9" t="str">
            <v>A</v>
          </cell>
        </row>
      </sheetData>
      <sheetData sheetId="8677" refreshError="1"/>
      <sheetData sheetId="8678" refreshError="1"/>
      <sheetData sheetId="8679" refreshError="1"/>
      <sheetData sheetId="8680" refreshError="1"/>
      <sheetData sheetId="8681">
        <row r="9">
          <cell r="A9" t="str">
            <v>A</v>
          </cell>
        </row>
      </sheetData>
      <sheetData sheetId="8682">
        <row r="9">
          <cell r="A9" t="str">
            <v>A</v>
          </cell>
        </row>
      </sheetData>
      <sheetData sheetId="8683">
        <row r="9">
          <cell r="A9" t="str">
            <v>A</v>
          </cell>
        </row>
      </sheetData>
      <sheetData sheetId="8684">
        <row r="9">
          <cell r="A9" t="str">
            <v>A</v>
          </cell>
        </row>
      </sheetData>
      <sheetData sheetId="8685">
        <row r="9">
          <cell r="A9" t="str">
            <v>A</v>
          </cell>
        </row>
      </sheetData>
      <sheetData sheetId="8686">
        <row r="9">
          <cell r="A9" t="str">
            <v>A</v>
          </cell>
        </row>
      </sheetData>
      <sheetData sheetId="8687">
        <row r="9">
          <cell r="A9" t="str">
            <v>A</v>
          </cell>
        </row>
      </sheetData>
      <sheetData sheetId="8688">
        <row r="9">
          <cell r="A9" t="str">
            <v>A</v>
          </cell>
        </row>
      </sheetData>
      <sheetData sheetId="8689">
        <row r="9">
          <cell r="A9" t="str">
            <v>A</v>
          </cell>
        </row>
      </sheetData>
      <sheetData sheetId="8690">
        <row r="9">
          <cell r="A9" t="str">
            <v>A</v>
          </cell>
        </row>
      </sheetData>
      <sheetData sheetId="8691">
        <row r="9">
          <cell r="A9" t="str">
            <v>A</v>
          </cell>
        </row>
      </sheetData>
      <sheetData sheetId="8692">
        <row r="9">
          <cell r="A9" t="str">
            <v>A</v>
          </cell>
        </row>
      </sheetData>
      <sheetData sheetId="8693">
        <row r="9">
          <cell r="A9" t="str">
            <v>A</v>
          </cell>
        </row>
      </sheetData>
      <sheetData sheetId="8694">
        <row r="9">
          <cell r="A9" t="str">
            <v>A</v>
          </cell>
        </row>
      </sheetData>
      <sheetData sheetId="8695">
        <row r="9">
          <cell r="A9" t="str">
            <v>A</v>
          </cell>
        </row>
      </sheetData>
      <sheetData sheetId="8696">
        <row r="9">
          <cell r="A9" t="str">
            <v>A</v>
          </cell>
        </row>
      </sheetData>
      <sheetData sheetId="8697">
        <row r="9">
          <cell r="A9" t="str">
            <v>A</v>
          </cell>
        </row>
      </sheetData>
      <sheetData sheetId="8698">
        <row r="9">
          <cell r="A9" t="str">
            <v>A</v>
          </cell>
        </row>
      </sheetData>
      <sheetData sheetId="8699">
        <row r="9">
          <cell r="A9" t="str">
            <v>A</v>
          </cell>
        </row>
      </sheetData>
      <sheetData sheetId="8700">
        <row r="9">
          <cell r="A9" t="str">
            <v>A</v>
          </cell>
        </row>
      </sheetData>
      <sheetData sheetId="8701">
        <row r="9">
          <cell r="A9" t="str">
            <v>A</v>
          </cell>
        </row>
      </sheetData>
      <sheetData sheetId="8702">
        <row r="9">
          <cell r="A9" t="str">
            <v>A</v>
          </cell>
        </row>
      </sheetData>
      <sheetData sheetId="8703">
        <row r="9">
          <cell r="A9" t="str">
            <v>A</v>
          </cell>
        </row>
      </sheetData>
      <sheetData sheetId="8704">
        <row r="9">
          <cell r="A9" t="str">
            <v>A</v>
          </cell>
        </row>
      </sheetData>
      <sheetData sheetId="8705">
        <row r="9">
          <cell r="A9" t="str">
            <v>A</v>
          </cell>
        </row>
      </sheetData>
      <sheetData sheetId="8706">
        <row r="9">
          <cell r="A9" t="str">
            <v>A</v>
          </cell>
        </row>
      </sheetData>
      <sheetData sheetId="8707">
        <row r="9">
          <cell r="A9" t="str">
            <v>A</v>
          </cell>
        </row>
      </sheetData>
      <sheetData sheetId="8708">
        <row r="9">
          <cell r="A9" t="str">
            <v>A</v>
          </cell>
        </row>
      </sheetData>
      <sheetData sheetId="8709">
        <row r="9">
          <cell r="A9" t="str">
            <v>A</v>
          </cell>
        </row>
      </sheetData>
      <sheetData sheetId="8710">
        <row r="9">
          <cell r="A9" t="str">
            <v>A</v>
          </cell>
        </row>
      </sheetData>
      <sheetData sheetId="8711">
        <row r="9">
          <cell r="A9" t="str">
            <v>A</v>
          </cell>
        </row>
      </sheetData>
      <sheetData sheetId="8712">
        <row r="9">
          <cell r="A9" t="str">
            <v>A</v>
          </cell>
        </row>
      </sheetData>
      <sheetData sheetId="8713">
        <row r="9">
          <cell r="A9" t="str">
            <v>A</v>
          </cell>
        </row>
      </sheetData>
      <sheetData sheetId="8714">
        <row r="9">
          <cell r="A9" t="str">
            <v>A</v>
          </cell>
        </row>
      </sheetData>
      <sheetData sheetId="8715">
        <row r="9">
          <cell r="A9" t="str">
            <v>A</v>
          </cell>
        </row>
      </sheetData>
      <sheetData sheetId="8716">
        <row r="9">
          <cell r="A9" t="str">
            <v>A</v>
          </cell>
        </row>
      </sheetData>
      <sheetData sheetId="8717">
        <row r="9">
          <cell r="A9" t="str">
            <v>A</v>
          </cell>
        </row>
      </sheetData>
      <sheetData sheetId="8718">
        <row r="9">
          <cell r="A9" t="str">
            <v>A</v>
          </cell>
        </row>
      </sheetData>
      <sheetData sheetId="8719">
        <row r="9">
          <cell r="A9" t="str">
            <v>A</v>
          </cell>
        </row>
      </sheetData>
      <sheetData sheetId="8720">
        <row r="9">
          <cell r="A9" t="str">
            <v>A</v>
          </cell>
        </row>
      </sheetData>
      <sheetData sheetId="8721">
        <row r="9">
          <cell r="A9" t="str">
            <v>A</v>
          </cell>
        </row>
      </sheetData>
      <sheetData sheetId="8722">
        <row r="9">
          <cell r="A9" t="str">
            <v>A</v>
          </cell>
        </row>
      </sheetData>
      <sheetData sheetId="8723">
        <row r="9">
          <cell r="A9" t="str">
            <v>A</v>
          </cell>
        </row>
      </sheetData>
      <sheetData sheetId="8724">
        <row r="9">
          <cell r="A9" t="str">
            <v>A</v>
          </cell>
        </row>
      </sheetData>
      <sheetData sheetId="8725">
        <row r="9">
          <cell r="A9" t="str">
            <v>A</v>
          </cell>
        </row>
      </sheetData>
      <sheetData sheetId="8726">
        <row r="9">
          <cell r="A9" t="str">
            <v>A</v>
          </cell>
        </row>
      </sheetData>
      <sheetData sheetId="8727">
        <row r="9">
          <cell r="A9" t="str">
            <v>A</v>
          </cell>
        </row>
      </sheetData>
      <sheetData sheetId="8728">
        <row r="9">
          <cell r="A9" t="str">
            <v>A</v>
          </cell>
        </row>
      </sheetData>
      <sheetData sheetId="8729">
        <row r="9">
          <cell r="A9" t="str">
            <v>A</v>
          </cell>
        </row>
      </sheetData>
      <sheetData sheetId="8730"/>
      <sheetData sheetId="8731"/>
      <sheetData sheetId="8732" refreshError="1"/>
      <sheetData sheetId="8733" refreshError="1"/>
      <sheetData sheetId="8734" refreshError="1"/>
      <sheetData sheetId="8735" refreshError="1"/>
      <sheetData sheetId="8736" refreshError="1"/>
      <sheetData sheetId="8737" refreshError="1"/>
      <sheetData sheetId="8738" refreshError="1"/>
      <sheetData sheetId="8739">
        <row r="9">
          <cell r="A9" t="str">
            <v>A</v>
          </cell>
        </row>
      </sheetData>
      <sheetData sheetId="8740">
        <row r="9">
          <cell r="A9" t="str">
            <v>A</v>
          </cell>
        </row>
      </sheetData>
      <sheetData sheetId="8741">
        <row r="9">
          <cell r="A9" t="str">
            <v>A</v>
          </cell>
        </row>
      </sheetData>
      <sheetData sheetId="8742">
        <row r="9">
          <cell r="A9" t="str">
            <v>A</v>
          </cell>
        </row>
      </sheetData>
      <sheetData sheetId="8743">
        <row r="9">
          <cell r="A9" t="str">
            <v>A</v>
          </cell>
        </row>
      </sheetData>
      <sheetData sheetId="8744">
        <row r="9">
          <cell r="A9" t="str">
            <v>A</v>
          </cell>
        </row>
      </sheetData>
      <sheetData sheetId="8745">
        <row r="9">
          <cell r="A9" t="str">
            <v>A</v>
          </cell>
        </row>
      </sheetData>
      <sheetData sheetId="8746">
        <row r="9">
          <cell r="A9" t="str">
            <v>A</v>
          </cell>
        </row>
      </sheetData>
      <sheetData sheetId="8747">
        <row r="9">
          <cell r="A9" t="str">
            <v>A</v>
          </cell>
        </row>
      </sheetData>
      <sheetData sheetId="8748">
        <row r="9">
          <cell r="A9" t="str">
            <v>A</v>
          </cell>
        </row>
      </sheetData>
      <sheetData sheetId="8749">
        <row r="9">
          <cell r="A9" t="str">
            <v>A</v>
          </cell>
        </row>
      </sheetData>
      <sheetData sheetId="8750"/>
      <sheetData sheetId="8751">
        <row r="9">
          <cell r="A9" t="str">
            <v>A</v>
          </cell>
        </row>
      </sheetData>
      <sheetData sheetId="8752">
        <row r="9">
          <cell r="A9" t="str">
            <v>A</v>
          </cell>
        </row>
      </sheetData>
      <sheetData sheetId="8753">
        <row r="9">
          <cell r="A9" t="str">
            <v>A</v>
          </cell>
        </row>
      </sheetData>
      <sheetData sheetId="8754" refreshError="1"/>
      <sheetData sheetId="8755" refreshError="1"/>
      <sheetData sheetId="8756" refreshError="1"/>
      <sheetData sheetId="8757">
        <row r="9">
          <cell r="A9" t="str">
            <v>A</v>
          </cell>
        </row>
      </sheetData>
      <sheetData sheetId="8758">
        <row r="9">
          <cell r="A9" t="str">
            <v>A</v>
          </cell>
        </row>
      </sheetData>
      <sheetData sheetId="8759">
        <row r="9">
          <cell r="A9" t="str">
            <v>A</v>
          </cell>
        </row>
      </sheetData>
      <sheetData sheetId="8760">
        <row r="9">
          <cell r="A9" t="str">
            <v>A</v>
          </cell>
        </row>
      </sheetData>
      <sheetData sheetId="8761" refreshError="1"/>
      <sheetData sheetId="8762">
        <row r="9">
          <cell r="A9" t="str">
            <v>A</v>
          </cell>
        </row>
      </sheetData>
      <sheetData sheetId="8763">
        <row r="9">
          <cell r="A9" t="str">
            <v>A</v>
          </cell>
        </row>
      </sheetData>
      <sheetData sheetId="8764">
        <row r="9">
          <cell r="A9" t="str">
            <v>A</v>
          </cell>
        </row>
      </sheetData>
      <sheetData sheetId="8765" refreshError="1"/>
      <sheetData sheetId="8766" refreshError="1"/>
      <sheetData sheetId="8767" refreshError="1"/>
      <sheetData sheetId="8768">
        <row r="9">
          <cell r="A9" t="str">
            <v>A</v>
          </cell>
        </row>
      </sheetData>
      <sheetData sheetId="8769">
        <row r="9">
          <cell r="A9" t="str">
            <v>A</v>
          </cell>
        </row>
      </sheetData>
      <sheetData sheetId="8770">
        <row r="9">
          <cell r="A9" t="str">
            <v>A</v>
          </cell>
        </row>
      </sheetData>
      <sheetData sheetId="8771">
        <row r="9">
          <cell r="A9" t="str">
            <v>A</v>
          </cell>
        </row>
      </sheetData>
      <sheetData sheetId="8772">
        <row r="9">
          <cell r="A9" t="str">
            <v>A</v>
          </cell>
        </row>
      </sheetData>
      <sheetData sheetId="8773">
        <row r="9">
          <cell r="A9" t="str">
            <v>A</v>
          </cell>
        </row>
      </sheetData>
      <sheetData sheetId="8774">
        <row r="9">
          <cell r="A9" t="str">
            <v>A</v>
          </cell>
        </row>
      </sheetData>
      <sheetData sheetId="8775">
        <row r="9">
          <cell r="A9" t="str">
            <v>A</v>
          </cell>
        </row>
      </sheetData>
      <sheetData sheetId="8776">
        <row r="9">
          <cell r="A9" t="str">
            <v>A</v>
          </cell>
        </row>
      </sheetData>
      <sheetData sheetId="8777">
        <row r="9">
          <cell r="A9" t="str">
            <v>A</v>
          </cell>
        </row>
      </sheetData>
      <sheetData sheetId="8778" refreshError="1"/>
      <sheetData sheetId="8779" refreshError="1"/>
      <sheetData sheetId="8780" refreshError="1"/>
      <sheetData sheetId="8781" refreshError="1"/>
      <sheetData sheetId="8782">
        <row r="9">
          <cell r="A9" t="str">
            <v>A</v>
          </cell>
        </row>
      </sheetData>
      <sheetData sheetId="8783">
        <row r="9">
          <cell r="A9" t="str">
            <v>A</v>
          </cell>
        </row>
      </sheetData>
      <sheetData sheetId="8784">
        <row r="9">
          <cell r="A9" t="str">
            <v>A</v>
          </cell>
        </row>
      </sheetData>
      <sheetData sheetId="8785">
        <row r="9">
          <cell r="A9" t="str">
            <v>A</v>
          </cell>
        </row>
      </sheetData>
      <sheetData sheetId="8786">
        <row r="9">
          <cell r="A9" t="str">
            <v>A</v>
          </cell>
        </row>
      </sheetData>
      <sheetData sheetId="8787">
        <row r="9">
          <cell r="A9" t="str">
            <v>A</v>
          </cell>
        </row>
      </sheetData>
      <sheetData sheetId="8788">
        <row r="9">
          <cell r="A9" t="str">
            <v>A</v>
          </cell>
        </row>
      </sheetData>
      <sheetData sheetId="8789">
        <row r="9">
          <cell r="A9" t="str">
            <v>A</v>
          </cell>
        </row>
      </sheetData>
      <sheetData sheetId="8790">
        <row r="9">
          <cell r="A9" t="str">
            <v>A</v>
          </cell>
        </row>
      </sheetData>
      <sheetData sheetId="8791">
        <row r="9">
          <cell r="A9" t="str">
            <v>A</v>
          </cell>
        </row>
      </sheetData>
      <sheetData sheetId="8792">
        <row r="9">
          <cell r="A9" t="str">
            <v>A</v>
          </cell>
        </row>
      </sheetData>
      <sheetData sheetId="8793">
        <row r="9">
          <cell r="A9" t="str">
            <v>A</v>
          </cell>
        </row>
      </sheetData>
      <sheetData sheetId="8794">
        <row r="9">
          <cell r="A9" t="str">
            <v>A</v>
          </cell>
        </row>
      </sheetData>
      <sheetData sheetId="8795">
        <row r="9">
          <cell r="A9" t="str">
            <v>A</v>
          </cell>
        </row>
      </sheetData>
      <sheetData sheetId="8796">
        <row r="9">
          <cell r="A9" t="str">
            <v>A</v>
          </cell>
        </row>
      </sheetData>
      <sheetData sheetId="8797">
        <row r="9">
          <cell r="A9" t="str">
            <v>A</v>
          </cell>
        </row>
      </sheetData>
      <sheetData sheetId="8798">
        <row r="9">
          <cell r="A9" t="str">
            <v>A</v>
          </cell>
        </row>
      </sheetData>
      <sheetData sheetId="8799">
        <row r="9">
          <cell r="A9" t="str">
            <v>A</v>
          </cell>
        </row>
      </sheetData>
      <sheetData sheetId="8800">
        <row r="9">
          <cell r="A9" t="str">
            <v>A</v>
          </cell>
        </row>
      </sheetData>
      <sheetData sheetId="8801">
        <row r="9">
          <cell r="A9" t="str">
            <v>A</v>
          </cell>
        </row>
      </sheetData>
      <sheetData sheetId="8802">
        <row r="9">
          <cell r="A9" t="str">
            <v>A</v>
          </cell>
        </row>
      </sheetData>
      <sheetData sheetId="8803">
        <row r="9">
          <cell r="A9" t="str">
            <v>A</v>
          </cell>
        </row>
      </sheetData>
      <sheetData sheetId="8804">
        <row r="9">
          <cell r="A9" t="str">
            <v>A</v>
          </cell>
        </row>
      </sheetData>
      <sheetData sheetId="8805">
        <row r="9">
          <cell r="A9" t="str">
            <v>A</v>
          </cell>
        </row>
      </sheetData>
      <sheetData sheetId="8806">
        <row r="9">
          <cell r="A9" t="str">
            <v>A</v>
          </cell>
        </row>
      </sheetData>
      <sheetData sheetId="8807">
        <row r="9">
          <cell r="A9" t="str">
            <v>A</v>
          </cell>
        </row>
      </sheetData>
      <sheetData sheetId="8808">
        <row r="9">
          <cell r="A9" t="str">
            <v>A</v>
          </cell>
        </row>
      </sheetData>
      <sheetData sheetId="8809">
        <row r="9">
          <cell r="A9" t="str">
            <v>A</v>
          </cell>
        </row>
      </sheetData>
      <sheetData sheetId="8810">
        <row r="9">
          <cell r="A9" t="str">
            <v>A</v>
          </cell>
        </row>
      </sheetData>
      <sheetData sheetId="8811">
        <row r="9">
          <cell r="A9" t="str">
            <v>A</v>
          </cell>
        </row>
      </sheetData>
      <sheetData sheetId="8812">
        <row r="9">
          <cell r="A9" t="str">
            <v>A</v>
          </cell>
        </row>
      </sheetData>
      <sheetData sheetId="8813">
        <row r="9">
          <cell r="A9" t="str">
            <v>A</v>
          </cell>
        </row>
      </sheetData>
      <sheetData sheetId="8814">
        <row r="9">
          <cell r="A9" t="str">
            <v>A</v>
          </cell>
        </row>
      </sheetData>
      <sheetData sheetId="8815">
        <row r="9">
          <cell r="A9" t="str">
            <v>A</v>
          </cell>
        </row>
      </sheetData>
      <sheetData sheetId="8816">
        <row r="9">
          <cell r="A9" t="str">
            <v>A</v>
          </cell>
        </row>
      </sheetData>
      <sheetData sheetId="8817">
        <row r="9">
          <cell r="A9" t="str">
            <v>A</v>
          </cell>
        </row>
      </sheetData>
      <sheetData sheetId="8818">
        <row r="9">
          <cell r="A9" t="str">
            <v>A</v>
          </cell>
        </row>
      </sheetData>
      <sheetData sheetId="8819">
        <row r="9">
          <cell r="A9" t="str">
            <v>A</v>
          </cell>
        </row>
      </sheetData>
      <sheetData sheetId="8820">
        <row r="9">
          <cell r="A9" t="str">
            <v>A</v>
          </cell>
        </row>
      </sheetData>
      <sheetData sheetId="8821">
        <row r="9">
          <cell r="A9" t="str">
            <v>A</v>
          </cell>
        </row>
      </sheetData>
      <sheetData sheetId="8822">
        <row r="9">
          <cell r="A9" t="str">
            <v>A</v>
          </cell>
        </row>
      </sheetData>
      <sheetData sheetId="8823" refreshError="1"/>
      <sheetData sheetId="8824"/>
      <sheetData sheetId="8825"/>
      <sheetData sheetId="8826"/>
      <sheetData sheetId="8827"/>
      <sheetData sheetId="8828"/>
      <sheetData sheetId="8829"/>
      <sheetData sheetId="8830"/>
      <sheetData sheetId="8831" refreshError="1"/>
      <sheetData sheetId="8832" refreshError="1"/>
      <sheetData sheetId="8833">
        <row r="9">
          <cell r="A9" t="str">
            <v>A</v>
          </cell>
        </row>
      </sheetData>
      <sheetData sheetId="8834" refreshError="1"/>
      <sheetData sheetId="8835">
        <row r="9">
          <cell r="A9" t="str">
            <v>A</v>
          </cell>
        </row>
      </sheetData>
      <sheetData sheetId="8836" refreshError="1"/>
      <sheetData sheetId="8837" refreshError="1"/>
      <sheetData sheetId="8838" refreshError="1"/>
      <sheetData sheetId="8839" refreshError="1"/>
      <sheetData sheetId="8840" refreshError="1"/>
      <sheetData sheetId="8841"/>
      <sheetData sheetId="8842">
        <row r="9">
          <cell r="A9" t="str">
            <v>A</v>
          </cell>
        </row>
      </sheetData>
      <sheetData sheetId="8843">
        <row r="9">
          <cell r="A9" t="str">
            <v>A</v>
          </cell>
        </row>
      </sheetData>
      <sheetData sheetId="8844" refreshError="1"/>
      <sheetData sheetId="8845">
        <row r="9">
          <cell r="A9" t="str">
            <v>A</v>
          </cell>
        </row>
      </sheetData>
      <sheetData sheetId="8846">
        <row r="9">
          <cell r="A9" t="str">
            <v>A</v>
          </cell>
        </row>
      </sheetData>
      <sheetData sheetId="8847"/>
      <sheetData sheetId="8848"/>
      <sheetData sheetId="8849">
        <row r="9">
          <cell r="A9" t="str">
            <v>A</v>
          </cell>
        </row>
      </sheetData>
      <sheetData sheetId="8850"/>
      <sheetData sheetId="8851"/>
      <sheetData sheetId="8852"/>
      <sheetData sheetId="8853"/>
      <sheetData sheetId="8854"/>
      <sheetData sheetId="8855"/>
      <sheetData sheetId="8856">
        <row r="9">
          <cell r="A9" t="str">
            <v>A</v>
          </cell>
        </row>
      </sheetData>
      <sheetData sheetId="8857"/>
      <sheetData sheetId="8858">
        <row r="9">
          <cell r="A9" t="str">
            <v>A</v>
          </cell>
        </row>
      </sheetData>
      <sheetData sheetId="8859">
        <row r="9">
          <cell r="A9" t="str">
            <v>A</v>
          </cell>
        </row>
      </sheetData>
      <sheetData sheetId="8860">
        <row r="9">
          <cell r="A9" t="str">
            <v>A</v>
          </cell>
        </row>
      </sheetData>
      <sheetData sheetId="8861">
        <row r="9">
          <cell r="A9" t="str">
            <v>A</v>
          </cell>
        </row>
      </sheetData>
      <sheetData sheetId="8862"/>
      <sheetData sheetId="8863">
        <row r="9">
          <cell r="A9" t="str">
            <v>A</v>
          </cell>
        </row>
      </sheetData>
      <sheetData sheetId="8864" refreshError="1"/>
      <sheetData sheetId="8865" refreshError="1"/>
      <sheetData sheetId="8866" refreshError="1"/>
      <sheetData sheetId="8867"/>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sheetData sheetId="8884" refreshError="1"/>
      <sheetData sheetId="8885" refreshError="1"/>
      <sheetData sheetId="8886" refreshError="1"/>
      <sheetData sheetId="8887"/>
      <sheetData sheetId="8888" refreshError="1"/>
      <sheetData sheetId="8889" refreshError="1"/>
      <sheetData sheetId="8890" refreshError="1"/>
      <sheetData sheetId="8891" refreshError="1"/>
      <sheetData sheetId="8892" refreshError="1"/>
      <sheetData sheetId="8893">
        <row r="9">
          <cell r="A9" t="str">
            <v>A</v>
          </cell>
        </row>
      </sheetData>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sheetData sheetId="9008" refreshError="1"/>
      <sheetData sheetId="9009" refreshError="1"/>
      <sheetData sheetId="9010" refreshError="1"/>
      <sheetData sheetId="9011">
        <row r="9">
          <cell r="A9" t="str">
            <v>A</v>
          </cell>
        </row>
      </sheetData>
      <sheetData sheetId="9012" refreshError="1"/>
      <sheetData sheetId="9013">
        <row r="9">
          <cell r="A9" t="str">
            <v>A</v>
          </cell>
        </row>
      </sheetData>
      <sheetData sheetId="9014">
        <row r="9">
          <cell r="A9" t="str">
            <v>A</v>
          </cell>
        </row>
      </sheetData>
      <sheetData sheetId="9015">
        <row r="9">
          <cell r="A9" t="str">
            <v>A</v>
          </cell>
        </row>
      </sheetData>
      <sheetData sheetId="9016">
        <row r="9">
          <cell r="A9" t="str">
            <v>A</v>
          </cell>
        </row>
      </sheetData>
      <sheetData sheetId="9017">
        <row r="9">
          <cell r="A9" t="str">
            <v>A</v>
          </cell>
        </row>
      </sheetData>
      <sheetData sheetId="9018">
        <row r="9">
          <cell r="A9" t="str">
            <v>A</v>
          </cell>
        </row>
      </sheetData>
      <sheetData sheetId="9019">
        <row r="9">
          <cell r="A9" t="str">
            <v>A</v>
          </cell>
        </row>
      </sheetData>
      <sheetData sheetId="9020">
        <row r="9">
          <cell r="A9" t="str">
            <v>A</v>
          </cell>
        </row>
      </sheetData>
      <sheetData sheetId="9021">
        <row r="9">
          <cell r="A9" t="str">
            <v>A</v>
          </cell>
        </row>
      </sheetData>
      <sheetData sheetId="9022">
        <row r="9">
          <cell r="A9" t="str">
            <v>A</v>
          </cell>
        </row>
      </sheetData>
      <sheetData sheetId="9023">
        <row r="9">
          <cell r="A9" t="str">
            <v>A</v>
          </cell>
        </row>
      </sheetData>
      <sheetData sheetId="9024">
        <row r="9">
          <cell r="A9" t="str">
            <v>A</v>
          </cell>
        </row>
      </sheetData>
      <sheetData sheetId="9025">
        <row r="9">
          <cell r="A9" t="str">
            <v>A</v>
          </cell>
        </row>
      </sheetData>
      <sheetData sheetId="9026"/>
      <sheetData sheetId="9027"/>
      <sheetData sheetId="9028">
        <row r="9">
          <cell r="A9" t="str">
            <v>A</v>
          </cell>
        </row>
      </sheetData>
      <sheetData sheetId="9029">
        <row r="9">
          <cell r="A9" t="str">
            <v>A</v>
          </cell>
        </row>
      </sheetData>
      <sheetData sheetId="9030">
        <row r="9">
          <cell r="A9" t="str">
            <v>A</v>
          </cell>
        </row>
      </sheetData>
      <sheetData sheetId="9031">
        <row r="9">
          <cell r="A9" t="str">
            <v>A</v>
          </cell>
        </row>
      </sheetData>
      <sheetData sheetId="9032">
        <row r="9">
          <cell r="A9" t="str">
            <v>A</v>
          </cell>
        </row>
      </sheetData>
      <sheetData sheetId="9033">
        <row r="9">
          <cell r="A9" t="str">
            <v>A</v>
          </cell>
        </row>
      </sheetData>
      <sheetData sheetId="9034">
        <row r="9">
          <cell r="A9" t="str">
            <v>A</v>
          </cell>
        </row>
      </sheetData>
      <sheetData sheetId="9035">
        <row r="9">
          <cell r="A9" t="str">
            <v>A</v>
          </cell>
        </row>
      </sheetData>
      <sheetData sheetId="9036">
        <row r="9">
          <cell r="A9" t="str">
            <v>A</v>
          </cell>
        </row>
      </sheetData>
      <sheetData sheetId="9037" refreshError="1"/>
      <sheetData sheetId="9038">
        <row r="9">
          <cell r="A9" t="str">
            <v>A</v>
          </cell>
        </row>
      </sheetData>
      <sheetData sheetId="9039">
        <row r="9">
          <cell r="A9" t="str">
            <v>A</v>
          </cell>
        </row>
      </sheetData>
      <sheetData sheetId="9040">
        <row r="9">
          <cell r="A9" t="str">
            <v>A</v>
          </cell>
        </row>
      </sheetData>
      <sheetData sheetId="9041">
        <row r="9">
          <cell r="A9" t="str">
            <v>A</v>
          </cell>
        </row>
      </sheetData>
      <sheetData sheetId="9042">
        <row r="9">
          <cell r="A9" t="str">
            <v>A</v>
          </cell>
        </row>
      </sheetData>
      <sheetData sheetId="9043">
        <row r="9">
          <cell r="A9" t="str">
            <v>A</v>
          </cell>
        </row>
      </sheetData>
      <sheetData sheetId="9044">
        <row r="9">
          <cell r="A9" t="str">
            <v>A</v>
          </cell>
        </row>
      </sheetData>
      <sheetData sheetId="9045">
        <row r="9">
          <cell r="A9" t="str">
            <v>A</v>
          </cell>
        </row>
      </sheetData>
      <sheetData sheetId="9046">
        <row r="9">
          <cell r="A9" t="str">
            <v>A</v>
          </cell>
        </row>
      </sheetData>
      <sheetData sheetId="9047">
        <row r="9">
          <cell r="A9" t="str">
            <v>A</v>
          </cell>
        </row>
      </sheetData>
      <sheetData sheetId="9048">
        <row r="9">
          <cell r="A9" t="str">
            <v>A</v>
          </cell>
        </row>
      </sheetData>
      <sheetData sheetId="9049">
        <row r="9">
          <cell r="A9" t="str">
            <v>A</v>
          </cell>
        </row>
      </sheetData>
      <sheetData sheetId="9050">
        <row r="9">
          <cell r="A9" t="str">
            <v>A</v>
          </cell>
        </row>
      </sheetData>
      <sheetData sheetId="9051">
        <row r="9">
          <cell r="A9" t="str">
            <v>A</v>
          </cell>
        </row>
      </sheetData>
      <sheetData sheetId="9052">
        <row r="9">
          <cell r="A9" t="str">
            <v>A</v>
          </cell>
        </row>
      </sheetData>
      <sheetData sheetId="9053">
        <row r="9">
          <cell r="A9" t="str">
            <v>A</v>
          </cell>
        </row>
      </sheetData>
      <sheetData sheetId="9054">
        <row r="9">
          <cell r="A9" t="str">
            <v>A</v>
          </cell>
        </row>
      </sheetData>
      <sheetData sheetId="9055">
        <row r="9">
          <cell r="A9" t="str">
            <v>A</v>
          </cell>
        </row>
      </sheetData>
      <sheetData sheetId="9056">
        <row r="9">
          <cell r="A9" t="str">
            <v>A</v>
          </cell>
        </row>
      </sheetData>
      <sheetData sheetId="9057">
        <row r="9">
          <cell r="A9" t="str">
            <v>A</v>
          </cell>
        </row>
      </sheetData>
      <sheetData sheetId="9058">
        <row r="9">
          <cell r="A9" t="str">
            <v>A</v>
          </cell>
        </row>
      </sheetData>
      <sheetData sheetId="9059">
        <row r="9">
          <cell r="A9" t="str">
            <v>A</v>
          </cell>
        </row>
      </sheetData>
      <sheetData sheetId="9060">
        <row r="9">
          <cell r="A9" t="str">
            <v>A</v>
          </cell>
        </row>
      </sheetData>
      <sheetData sheetId="9061">
        <row r="9">
          <cell r="A9" t="str">
            <v>A</v>
          </cell>
        </row>
      </sheetData>
      <sheetData sheetId="9062">
        <row r="9">
          <cell r="A9" t="str">
            <v>A</v>
          </cell>
        </row>
      </sheetData>
      <sheetData sheetId="9063">
        <row r="9">
          <cell r="A9" t="str">
            <v>A</v>
          </cell>
        </row>
      </sheetData>
      <sheetData sheetId="9064">
        <row r="9">
          <cell r="A9" t="str">
            <v>A</v>
          </cell>
        </row>
      </sheetData>
      <sheetData sheetId="9065">
        <row r="9">
          <cell r="A9" t="str">
            <v>A</v>
          </cell>
        </row>
      </sheetData>
      <sheetData sheetId="9066">
        <row r="9">
          <cell r="A9" t="str">
            <v>A</v>
          </cell>
        </row>
      </sheetData>
      <sheetData sheetId="9067">
        <row r="9">
          <cell r="A9" t="str">
            <v>A</v>
          </cell>
        </row>
      </sheetData>
      <sheetData sheetId="9068">
        <row r="9">
          <cell r="A9" t="str">
            <v>A</v>
          </cell>
        </row>
      </sheetData>
      <sheetData sheetId="9069">
        <row r="9">
          <cell r="A9" t="str">
            <v>A</v>
          </cell>
        </row>
      </sheetData>
      <sheetData sheetId="9070">
        <row r="9">
          <cell r="A9" t="str">
            <v>A</v>
          </cell>
        </row>
      </sheetData>
      <sheetData sheetId="9071">
        <row r="9">
          <cell r="A9" t="str">
            <v>A</v>
          </cell>
        </row>
      </sheetData>
      <sheetData sheetId="9072">
        <row r="9">
          <cell r="A9" t="str">
            <v>A</v>
          </cell>
        </row>
      </sheetData>
      <sheetData sheetId="9073">
        <row r="9">
          <cell r="A9" t="str">
            <v>A</v>
          </cell>
        </row>
      </sheetData>
      <sheetData sheetId="9074">
        <row r="9">
          <cell r="A9" t="str">
            <v>A</v>
          </cell>
        </row>
      </sheetData>
      <sheetData sheetId="9075">
        <row r="9">
          <cell r="A9" t="str">
            <v>A</v>
          </cell>
        </row>
      </sheetData>
      <sheetData sheetId="9076">
        <row r="9">
          <cell r="A9" t="str">
            <v>A</v>
          </cell>
        </row>
      </sheetData>
      <sheetData sheetId="9077">
        <row r="9">
          <cell r="A9" t="str">
            <v>A</v>
          </cell>
        </row>
      </sheetData>
      <sheetData sheetId="9078">
        <row r="9">
          <cell r="A9" t="str">
            <v>A</v>
          </cell>
        </row>
      </sheetData>
      <sheetData sheetId="9079">
        <row r="9">
          <cell r="A9" t="str">
            <v>A</v>
          </cell>
        </row>
      </sheetData>
      <sheetData sheetId="9080">
        <row r="9">
          <cell r="A9" t="str">
            <v>A</v>
          </cell>
        </row>
      </sheetData>
      <sheetData sheetId="9081">
        <row r="9">
          <cell r="A9" t="str">
            <v>A</v>
          </cell>
        </row>
      </sheetData>
      <sheetData sheetId="9082">
        <row r="9">
          <cell r="A9" t="str">
            <v>A</v>
          </cell>
        </row>
      </sheetData>
      <sheetData sheetId="9083">
        <row r="9">
          <cell r="A9" t="str">
            <v>A</v>
          </cell>
        </row>
      </sheetData>
      <sheetData sheetId="9084">
        <row r="9">
          <cell r="A9" t="str">
            <v>A</v>
          </cell>
        </row>
      </sheetData>
      <sheetData sheetId="9085">
        <row r="9">
          <cell r="A9" t="str">
            <v>A</v>
          </cell>
        </row>
      </sheetData>
      <sheetData sheetId="9086">
        <row r="9">
          <cell r="A9" t="str">
            <v>A</v>
          </cell>
        </row>
      </sheetData>
      <sheetData sheetId="9087">
        <row r="9">
          <cell r="A9" t="str">
            <v>A</v>
          </cell>
        </row>
      </sheetData>
      <sheetData sheetId="9088">
        <row r="9">
          <cell r="A9" t="str">
            <v>A</v>
          </cell>
        </row>
      </sheetData>
      <sheetData sheetId="9089">
        <row r="9">
          <cell r="A9" t="str">
            <v>A</v>
          </cell>
        </row>
      </sheetData>
      <sheetData sheetId="9090">
        <row r="9">
          <cell r="A9" t="str">
            <v>A</v>
          </cell>
        </row>
      </sheetData>
      <sheetData sheetId="9091">
        <row r="9">
          <cell r="A9" t="str">
            <v>A</v>
          </cell>
        </row>
      </sheetData>
      <sheetData sheetId="9092">
        <row r="9">
          <cell r="A9" t="str">
            <v>A</v>
          </cell>
        </row>
      </sheetData>
      <sheetData sheetId="9093">
        <row r="9">
          <cell r="A9" t="str">
            <v>A</v>
          </cell>
        </row>
      </sheetData>
      <sheetData sheetId="9094">
        <row r="9">
          <cell r="A9" t="str">
            <v>A</v>
          </cell>
        </row>
      </sheetData>
      <sheetData sheetId="9095">
        <row r="9">
          <cell r="A9" t="str">
            <v>A</v>
          </cell>
        </row>
      </sheetData>
      <sheetData sheetId="9096">
        <row r="9">
          <cell r="A9" t="str">
            <v>A</v>
          </cell>
        </row>
      </sheetData>
      <sheetData sheetId="9097">
        <row r="9">
          <cell r="A9" t="str">
            <v>A</v>
          </cell>
        </row>
      </sheetData>
      <sheetData sheetId="9098" refreshError="1"/>
      <sheetData sheetId="9099">
        <row r="9">
          <cell r="A9" t="str">
            <v>A</v>
          </cell>
        </row>
      </sheetData>
      <sheetData sheetId="9100">
        <row r="9">
          <cell r="A9" t="str">
            <v>A</v>
          </cell>
        </row>
      </sheetData>
      <sheetData sheetId="9101">
        <row r="9">
          <cell r="A9" t="str">
            <v>A</v>
          </cell>
        </row>
      </sheetData>
      <sheetData sheetId="9102">
        <row r="9">
          <cell r="A9" t="str">
            <v>A</v>
          </cell>
        </row>
      </sheetData>
      <sheetData sheetId="9103">
        <row r="9">
          <cell r="A9" t="str">
            <v>A</v>
          </cell>
        </row>
      </sheetData>
      <sheetData sheetId="9104" refreshError="1"/>
      <sheetData sheetId="9105">
        <row r="9">
          <cell r="A9" t="str">
            <v>A</v>
          </cell>
        </row>
      </sheetData>
      <sheetData sheetId="9106">
        <row r="9">
          <cell r="A9" t="str">
            <v>A</v>
          </cell>
        </row>
      </sheetData>
      <sheetData sheetId="9107">
        <row r="9">
          <cell r="A9" t="str">
            <v>A</v>
          </cell>
        </row>
      </sheetData>
      <sheetData sheetId="9108">
        <row r="9">
          <cell r="A9" t="str">
            <v>A</v>
          </cell>
        </row>
      </sheetData>
      <sheetData sheetId="9109">
        <row r="9">
          <cell r="A9" t="str">
            <v>A</v>
          </cell>
        </row>
      </sheetData>
      <sheetData sheetId="9110">
        <row r="9">
          <cell r="A9" t="str">
            <v>A</v>
          </cell>
        </row>
      </sheetData>
      <sheetData sheetId="9111">
        <row r="9">
          <cell r="A9" t="str">
            <v>A</v>
          </cell>
        </row>
      </sheetData>
      <sheetData sheetId="9112">
        <row r="9">
          <cell r="A9" t="str">
            <v>A</v>
          </cell>
        </row>
      </sheetData>
      <sheetData sheetId="9113">
        <row r="9">
          <cell r="A9" t="str">
            <v>A</v>
          </cell>
        </row>
      </sheetData>
      <sheetData sheetId="9114">
        <row r="9">
          <cell r="A9" t="str">
            <v>A</v>
          </cell>
        </row>
      </sheetData>
      <sheetData sheetId="9115">
        <row r="9">
          <cell r="A9" t="str">
            <v>A</v>
          </cell>
        </row>
      </sheetData>
      <sheetData sheetId="9116">
        <row r="9">
          <cell r="A9" t="str">
            <v>A</v>
          </cell>
        </row>
      </sheetData>
      <sheetData sheetId="9117">
        <row r="9">
          <cell r="A9" t="str">
            <v>A</v>
          </cell>
        </row>
      </sheetData>
      <sheetData sheetId="9118">
        <row r="9">
          <cell r="A9" t="str">
            <v>A</v>
          </cell>
        </row>
      </sheetData>
      <sheetData sheetId="9119">
        <row r="9">
          <cell r="A9" t="str">
            <v>A</v>
          </cell>
        </row>
      </sheetData>
      <sheetData sheetId="9120">
        <row r="9">
          <cell r="A9" t="str">
            <v>A</v>
          </cell>
        </row>
      </sheetData>
      <sheetData sheetId="9121">
        <row r="9">
          <cell r="A9" t="str">
            <v>A</v>
          </cell>
        </row>
      </sheetData>
      <sheetData sheetId="9122">
        <row r="9">
          <cell r="A9" t="str">
            <v>A</v>
          </cell>
        </row>
      </sheetData>
      <sheetData sheetId="9123" refreshError="1"/>
      <sheetData sheetId="9124">
        <row r="9">
          <cell r="A9" t="str">
            <v>A</v>
          </cell>
        </row>
      </sheetData>
      <sheetData sheetId="9125" refreshError="1"/>
      <sheetData sheetId="9126" refreshError="1"/>
      <sheetData sheetId="9127" refreshError="1"/>
      <sheetData sheetId="9128" refreshError="1"/>
      <sheetData sheetId="9129" refreshError="1"/>
      <sheetData sheetId="9130" refreshError="1"/>
      <sheetData sheetId="9131">
        <row r="9">
          <cell r="A9" t="str">
            <v>A</v>
          </cell>
        </row>
      </sheetData>
      <sheetData sheetId="9132">
        <row r="9">
          <cell r="A9" t="str">
            <v>A</v>
          </cell>
        </row>
      </sheetData>
      <sheetData sheetId="9133">
        <row r="9">
          <cell r="A9" t="str">
            <v>A</v>
          </cell>
        </row>
      </sheetData>
      <sheetData sheetId="9134">
        <row r="9">
          <cell r="A9" t="str">
            <v>A</v>
          </cell>
        </row>
      </sheetData>
      <sheetData sheetId="9135">
        <row r="9">
          <cell r="A9" t="str">
            <v>A</v>
          </cell>
        </row>
      </sheetData>
      <sheetData sheetId="9136">
        <row r="9">
          <cell r="A9" t="str">
            <v>A</v>
          </cell>
        </row>
      </sheetData>
      <sheetData sheetId="9137">
        <row r="9">
          <cell r="A9" t="str">
            <v>A</v>
          </cell>
        </row>
      </sheetData>
      <sheetData sheetId="9138">
        <row r="9">
          <cell r="A9" t="str">
            <v>A</v>
          </cell>
        </row>
      </sheetData>
      <sheetData sheetId="9139">
        <row r="9">
          <cell r="A9" t="str">
            <v>A</v>
          </cell>
        </row>
      </sheetData>
      <sheetData sheetId="9140">
        <row r="9">
          <cell r="A9" t="str">
            <v>A</v>
          </cell>
        </row>
      </sheetData>
      <sheetData sheetId="9141">
        <row r="9">
          <cell r="A9" t="str">
            <v>A</v>
          </cell>
        </row>
      </sheetData>
      <sheetData sheetId="9142"/>
      <sheetData sheetId="9143">
        <row r="9">
          <cell r="A9" t="str">
            <v>A</v>
          </cell>
        </row>
      </sheetData>
      <sheetData sheetId="9144">
        <row r="9">
          <cell r="A9" t="str">
            <v>A</v>
          </cell>
        </row>
      </sheetData>
      <sheetData sheetId="9145"/>
      <sheetData sheetId="9146">
        <row r="9">
          <cell r="A9" t="str">
            <v>A</v>
          </cell>
        </row>
      </sheetData>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ow r="9">
          <cell r="A9" t="str">
            <v>A</v>
          </cell>
        </row>
      </sheetData>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ow r="9">
          <cell r="A9" t="str">
            <v>A</v>
          </cell>
        </row>
      </sheetData>
      <sheetData sheetId="9171">
        <row r="9">
          <cell r="A9" t="str">
            <v>A</v>
          </cell>
        </row>
      </sheetData>
      <sheetData sheetId="9172">
        <row r="9">
          <cell r="A9" t="str">
            <v>A</v>
          </cell>
        </row>
      </sheetData>
      <sheetData sheetId="9173">
        <row r="9">
          <cell r="A9" t="str">
            <v>A</v>
          </cell>
        </row>
      </sheetData>
      <sheetData sheetId="9174">
        <row r="9">
          <cell r="A9" t="str">
            <v>A</v>
          </cell>
        </row>
      </sheetData>
      <sheetData sheetId="9175">
        <row r="9">
          <cell r="A9" t="str">
            <v>A</v>
          </cell>
        </row>
      </sheetData>
      <sheetData sheetId="9176">
        <row r="9">
          <cell r="A9" t="str">
            <v>A</v>
          </cell>
        </row>
      </sheetData>
      <sheetData sheetId="9177">
        <row r="9">
          <cell r="A9" t="str">
            <v>A</v>
          </cell>
        </row>
      </sheetData>
      <sheetData sheetId="9178">
        <row r="9">
          <cell r="A9" t="str">
            <v>A</v>
          </cell>
        </row>
      </sheetData>
      <sheetData sheetId="9179">
        <row r="9">
          <cell r="A9" t="str">
            <v>A</v>
          </cell>
        </row>
      </sheetData>
      <sheetData sheetId="9180">
        <row r="9">
          <cell r="A9" t="str">
            <v>A</v>
          </cell>
        </row>
      </sheetData>
      <sheetData sheetId="9181">
        <row r="9">
          <cell r="A9" t="str">
            <v>A</v>
          </cell>
        </row>
      </sheetData>
      <sheetData sheetId="9182">
        <row r="9">
          <cell r="A9" t="str">
            <v>A</v>
          </cell>
        </row>
      </sheetData>
      <sheetData sheetId="9183">
        <row r="9">
          <cell r="A9" t="str">
            <v>A</v>
          </cell>
        </row>
      </sheetData>
      <sheetData sheetId="9184">
        <row r="9">
          <cell r="A9" t="str">
            <v>A</v>
          </cell>
        </row>
      </sheetData>
      <sheetData sheetId="9185">
        <row r="9">
          <cell r="A9" t="str">
            <v>A</v>
          </cell>
        </row>
      </sheetData>
      <sheetData sheetId="9186">
        <row r="9">
          <cell r="A9" t="str">
            <v>A</v>
          </cell>
        </row>
      </sheetData>
      <sheetData sheetId="9187">
        <row r="9">
          <cell r="A9" t="str">
            <v>A</v>
          </cell>
        </row>
      </sheetData>
      <sheetData sheetId="9188">
        <row r="9">
          <cell r="A9" t="str">
            <v>A</v>
          </cell>
        </row>
      </sheetData>
      <sheetData sheetId="9189">
        <row r="9">
          <cell r="A9" t="str">
            <v>A</v>
          </cell>
        </row>
      </sheetData>
      <sheetData sheetId="9190">
        <row r="9">
          <cell r="A9" t="str">
            <v>A</v>
          </cell>
        </row>
      </sheetData>
      <sheetData sheetId="9191">
        <row r="9">
          <cell r="A9" t="str">
            <v>A</v>
          </cell>
        </row>
      </sheetData>
      <sheetData sheetId="9192">
        <row r="9">
          <cell r="A9" t="str">
            <v>A</v>
          </cell>
        </row>
      </sheetData>
      <sheetData sheetId="9193">
        <row r="9">
          <cell r="A9" t="str">
            <v>A</v>
          </cell>
        </row>
      </sheetData>
      <sheetData sheetId="9194">
        <row r="9">
          <cell r="A9" t="str">
            <v>A</v>
          </cell>
        </row>
      </sheetData>
      <sheetData sheetId="9195">
        <row r="9">
          <cell r="A9" t="str">
            <v>A</v>
          </cell>
        </row>
      </sheetData>
      <sheetData sheetId="9196">
        <row r="9">
          <cell r="A9" t="str">
            <v>A</v>
          </cell>
        </row>
      </sheetData>
      <sheetData sheetId="9197">
        <row r="9">
          <cell r="A9" t="str">
            <v>A</v>
          </cell>
        </row>
      </sheetData>
      <sheetData sheetId="9198" refreshError="1"/>
      <sheetData sheetId="9199">
        <row r="9">
          <cell r="A9" t="str">
            <v>A</v>
          </cell>
        </row>
      </sheetData>
      <sheetData sheetId="9200">
        <row r="9">
          <cell r="A9" t="str">
            <v>A</v>
          </cell>
        </row>
      </sheetData>
      <sheetData sheetId="9201">
        <row r="9">
          <cell r="A9" t="str">
            <v>A</v>
          </cell>
        </row>
      </sheetData>
      <sheetData sheetId="9202">
        <row r="9">
          <cell r="A9" t="str">
            <v>A</v>
          </cell>
        </row>
      </sheetData>
      <sheetData sheetId="9203">
        <row r="9">
          <cell r="A9" t="str">
            <v>A</v>
          </cell>
        </row>
      </sheetData>
      <sheetData sheetId="9204">
        <row r="9">
          <cell r="A9" t="str">
            <v>A</v>
          </cell>
        </row>
      </sheetData>
      <sheetData sheetId="9205">
        <row r="9">
          <cell r="A9" t="str">
            <v>A</v>
          </cell>
        </row>
      </sheetData>
      <sheetData sheetId="9206">
        <row r="9">
          <cell r="A9" t="str">
            <v>A</v>
          </cell>
        </row>
      </sheetData>
      <sheetData sheetId="9207">
        <row r="9">
          <cell r="A9" t="str">
            <v>A</v>
          </cell>
        </row>
      </sheetData>
      <sheetData sheetId="9208">
        <row r="9">
          <cell r="A9" t="str">
            <v>A</v>
          </cell>
        </row>
      </sheetData>
      <sheetData sheetId="9209">
        <row r="9">
          <cell r="A9" t="str">
            <v>A</v>
          </cell>
        </row>
      </sheetData>
      <sheetData sheetId="9210">
        <row r="9">
          <cell r="A9" t="str">
            <v>A</v>
          </cell>
        </row>
      </sheetData>
      <sheetData sheetId="9211">
        <row r="9">
          <cell r="A9" t="str">
            <v>A</v>
          </cell>
        </row>
      </sheetData>
      <sheetData sheetId="9212">
        <row r="9">
          <cell r="A9" t="str">
            <v>A</v>
          </cell>
        </row>
      </sheetData>
      <sheetData sheetId="9213">
        <row r="9">
          <cell r="A9" t="str">
            <v>A</v>
          </cell>
        </row>
      </sheetData>
      <sheetData sheetId="9214">
        <row r="9">
          <cell r="A9" t="str">
            <v>A</v>
          </cell>
        </row>
      </sheetData>
      <sheetData sheetId="9215">
        <row r="9">
          <cell r="A9" t="str">
            <v>A</v>
          </cell>
        </row>
      </sheetData>
      <sheetData sheetId="9216">
        <row r="9">
          <cell r="A9" t="str">
            <v>A</v>
          </cell>
        </row>
      </sheetData>
      <sheetData sheetId="9217">
        <row r="9">
          <cell r="A9" t="str">
            <v>A</v>
          </cell>
        </row>
      </sheetData>
      <sheetData sheetId="9218">
        <row r="9">
          <cell r="A9" t="str">
            <v>A</v>
          </cell>
        </row>
      </sheetData>
      <sheetData sheetId="9219">
        <row r="9">
          <cell r="A9" t="str">
            <v>A</v>
          </cell>
        </row>
      </sheetData>
      <sheetData sheetId="9220">
        <row r="9">
          <cell r="A9" t="str">
            <v>A</v>
          </cell>
        </row>
      </sheetData>
      <sheetData sheetId="9221">
        <row r="9">
          <cell r="A9" t="str">
            <v>A</v>
          </cell>
        </row>
      </sheetData>
      <sheetData sheetId="9222">
        <row r="9">
          <cell r="A9" t="str">
            <v>A</v>
          </cell>
        </row>
      </sheetData>
      <sheetData sheetId="9223">
        <row r="9">
          <cell r="A9" t="str">
            <v>A</v>
          </cell>
        </row>
      </sheetData>
      <sheetData sheetId="9224">
        <row r="9">
          <cell r="A9" t="str">
            <v>A</v>
          </cell>
        </row>
      </sheetData>
      <sheetData sheetId="9225">
        <row r="9">
          <cell r="A9" t="str">
            <v>A</v>
          </cell>
        </row>
      </sheetData>
      <sheetData sheetId="9226">
        <row r="9">
          <cell r="A9" t="str">
            <v>A</v>
          </cell>
        </row>
      </sheetData>
      <sheetData sheetId="9227">
        <row r="9">
          <cell r="A9" t="str">
            <v>A</v>
          </cell>
        </row>
      </sheetData>
      <sheetData sheetId="9228">
        <row r="9">
          <cell r="A9" t="str">
            <v>A</v>
          </cell>
        </row>
      </sheetData>
      <sheetData sheetId="9229">
        <row r="9">
          <cell r="A9" t="str">
            <v>A</v>
          </cell>
        </row>
      </sheetData>
      <sheetData sheetId="9230">
        <row r="9">
          <cell r="A9" t="str">
            <v>A</v>
          </cell>
        </row>
      </sheetData>
      <sheetData sheetId="9231">
        <row r="9">
          <cell r="A9" t="str">
            <v>A</v>
          </cell>
        </row>
      </sheetData>
      <sheetData sheetId="9232">
        <row r="9">
          <cell r="A9" t="str">
            <v>A</v>
          </cell>
        </row>
      </sheetData>
      <sheetData sheetId="9233">
        <row r="9">
          <cell r="A9" t="str">
            <v>A</v>
          </cell>
        </row>
      </sheetData>
      <sheetData sheetId="9234">
        <row r="9">
          <cell r="A9" t="str">
            <v>A</v>
          </cell>
        </row>
      </sheetData>
      <sheetData sheetId="9235">
        <row r="9">
          <cell r="A9" t="str">
            <v>A</v>
          </cell>
        </row>
      </sheetData>
      <sheetData sheetId="9236">
        <row r="9">
          <cell r="A9" t="str">
            <v>A</v>
          </cell>
        </row>
      </sheetData>
      <sheetData sheetId="9237">
        <row r="9">
          <cell r="A9" t="str">
            <v>A</v>
          </cell>
        </row>
      </sheetData>
      <sheetData sheetId="9238">
        <row r="9">
          <cell r="A9" t="str">
            <v>A</v>
          </cell>
        </row>
      </sheetData>
      <sheetData sheetId="9239">
        <row r="9">
          <cell r="A9" t="str">
            <v>A</v>
          </cell>
        </row>
      </sheetData>
      <sheetData sheetId="9240">
        <row r="9">
          <cell r="A9" t="str">
            <v>A</v>
          </cell>
        </row>
      </sheetData>
      <sheetData sheetId="9241">
        <row r="9">
          <cell r="A9" t="str">
            <v>A</v>
          </cell>
        </row>
      </sheetData>
      <sheetData sheetId="9242">
        <row r="9">
          <cell r="A9" t="str">
            <v>A</v>
          </cell>
        </row>
      </sheetData>
      <sheetData sheetId="9243">
        <row r="9">
          <cell r="A9" t="str">
            <v>A</v>
          </cell>
        </row>
      </sheetData>
      <sheetData sheetId="9244">
        <row r="9">
          <cell r="A9" t="str">
            <v>A</v>
          </cell>
        </row>
      </sheetData>
      <sheetData sheetId="9245">
        <row r="9">
          <cell r="A9" t="str">
            <v>A</v>
          </cell>
        </row>
      </sheetData>
      <sheetData sheetId="9246">
        <row r="9">
          <cell r="A9" t="str">
            <v>A</v>
          </cell>
        </row>
      </sheetData>
      <sheetData sheetId="9247">
        <row r="9">
          <cell r="A9" t="str">
            <v>A</v>
          </cell>
        </row>
      </sheetData>
      <sheetData sheetId="9248">
        <row r="9">
          <cell r="A9" t="str">
            <v>A</v>
          </cell>
        </row>
      </sheetData>
      <sheetData sheetId="9249">
        <row r="9">
          <cell r="A9" t="str">
            <v>A</v>
          </cell>
        </row>
      </sheetData>
      <sheetData sheetId="9250">
        <row r="9">
          <cell r="A9" t="str">
            <v>A</v>
          </cell>
        </row>
      </sheetData>
      <sheetData sheetId="9251">
        <row r="9">
          <cell r="A9" t="str">
            <v>A</v>
          </cell>
        </row>
      </sheetData>
      <sheetData sheetId="9252">
        <row r="9">
          <cell r="A9" t="str">
            <v>A</v>
          </cell>
        </row>
      </sheetData>
      <sheetData sheetId="9253">
        <row r="9">
          <cell r="A9" t="str">
            <v>A</v>
          </cell>
        </row>
      </sheetData>
      <sheetData sheetId="9254">
        <row r="9">
          <cell r="A9" t="str">
            <v>A</v>
          </cell>
        </row>
      </sheetData>
      <sheetData sheetId="9255">
        <row r="9">
          <cell r="A9" t="str">
            <v>A</v>
          </cell>
        </row>
      </sheetData>
      <sheetData sheetId="9256">
        <row r="9">
          <cell r="A9" t="str">
            <v>A</v>
          </cell>
        </row>
      </sheetData>
      <sheetData sheetId="9257">
        <row r="9">
          <cell r="A9" t="str">
            <v>A</v>
          </cell>
        </row>
      </sheetData>
      <sheetData sheetId="9258">
        <row r="9">
          <cell r="A9" t="str">
            <v>A</v>
          </cell>
        </row>
      </sheetData>
      <sheetData sheetId="9259">
        <row r="9">
          <cell r="A9" t="str">
            <v>A</v>
          </cell>
        </row>
      </sheetData>
      <sheetData sheetId="9260">
        <row r="9">
          <cell r="A9" t="str">
            <v>A</v>
          </cell>
        </row>
      </sheetData>
      <sheetData sheetId="9261">
        <row r="9">
          <cell r="A9" t="str">
            <v>A</v>
          </cell>
        </row>
      </sheetData>
      <sheetData sheetId="9262">
        <row r="9">
          <cell r="A9" t="str">
            <v>A</v>
          </cell>
        </row>
      </sheetData>
      <sheetData sheetId="9263">
        <row r="9">
          <cell r="A9" t="str">
            <v>A</v>
          </cell>
        </row>
      </sheetData>
      <sheetData sheetId="9264">
        <row r="9">
          <cell r="A9" t="str">
            <v>A</v>
          </cell>
        </row>
      </sheetData>
      <sheetData sheetId="9265">
        <row r="9">
          <cell r="A9" t="str">
            <v>A</v>
          </cell>
        </row>
      </sheetData>
      <sheetData sheetId="9266">
        <row r="9">
          <cell r="A9" t="str">
            <v>A</v>
          </cell>
        </row>
      </sheetData>
      <sheetData sheetId="9267">
        <row r="9">
          <cell r="A9" t="str">
            <v>A</v>
          </cell>
        </row>
      </sheetData>
      <sheetData sheetId="9268">
        <row r="9">
          <cell r="A9" t="str">
            <v>A</v>
          </cell>
        </row>
      </sheetData>
      <sheetData sheetId="9269">
        <row r="9">
          <cell r="A9" t="str">
            <v>A</v>
          </cell>
        </row>
      </sheetData>
      <sheetData sheetId="9270">
        <row r="9">
          <cell r="A9" t="str">
            <v>A</v>
          </cell>
        </row>
      </sheetData>
      <sheetData sheetId="9271">
        <row r="9">
          <cell r="A9" t="str">
            <v>A</v>
          </cell>
        </row>
      </sheetData>
      <sheetData sheetId="9272">
        <row r="9">
          <cell r="A9" t="str">
            <v>A</v>
          </cell>
        </row>
      </sheetData>
      <sheetData sheetId="9273">
        <row r="9">
          <cell r="A9" t="str">
            <v>A</v>
          </cell>
        </row>
      </sheetData>
      <sheetData sheetId="9274">
        <row r="9">
          <cell r="A9" t="str">
            <v>A</v>
          </cell>
        </row>
      </sheetData>
      <sheetData sheetId="9275" refreshError="1"/>
      <sheetData sheetId="9276" refreshError="1"/>
      <sheetData sheetId="9277">
        <row r="9">
          <cell r="A9" t="str">
            <v>A</v>
          </cell>
        </row>
      </sheetData>
      <sheetData sheetId="9278">
        <row r="9">
          <cell r="A9" t="str">
            <v>A</v>
          </cell>
        </row>
      </sheetData>
      <sheetData sheetId="9279">
        <row r="9">
          <cell r="A9" t="str">
            <v>A</v>
          </cell>
        </row>
      </sheetData>
      <sheetData sheetId="9280">
        <row r="9">
          <cell r="A9" t="str">
            <v>A</v>
          </cell>
        </row>
      </sheetData>
      <sheetData sheetId="9281" refreshError="1"/>
      <sheetData sheetId="9282">
        <row r="9">
          <cell r="A9" t="str">
            <v>A</v>
          </cell>
        </row>
      </sheetData>
      <sheetData sheetId="9283">
        <row r="9">
          <cell r="A9" t="str">
            <v>A</v>
          </cell>
        </row>
      </sheetData>
      <sheetData sheetId="9284">
        <row r="9">
          <cell r="A9" t="str">
            <v>A</v>
          </cell>
        </row>
      </sheetData>
      <sheetData sheetId="9285">
        <row r="9">
          <cell r="A9" t="str">
            <v>A</v>
          </cell>
        </row>
      </sheetData>
      <sheetData sheetId="9286">
        <row r="9">
          <cell r="A9" t="str">
            <v>A</v>
          </cell>
        </row>
      </sheetData>
      <sheetData sheetId="9287">
        <row r="9">
          <cell r="A9" t="str">
            <v>A</v>
          </cell>
        </row>
      </sheetData>
      <sheetData sheetId="9288">
        <row r="9">
          <cell r="A9" t="str">
            <v>A</v>
          </cell>
        </row>
      </sheetData>
      <sheetData sheetId="9289">
        <row r="9">
          <cell r="A9" t="str">
            <v>A</v>
          </cell>
        </row>
      </sheetData>
      <sheetData sheetId="9290" refreshError="1"/>
      <sheetData sheetId="9291" refreshError="1"/>
      <sheetData sheetId="9292" refreshError="1"/>
      <sheetData sheetId="9293" refreshError="1"/>
      <sheetData sheetId="9294">
        <row r="9">
          <cell r="A9" t="str">
            <v>A</v>
          </cell>
        </row>
      </sheetData>
      <sheetData sheetId="9295">
        <row r="9">
          <cell r="A9" t="str">
            <v>A</v>
          </cell>
        </row>
      </sheetData>
      <sheetData sheetId="9296">
        <row r="9">
          <cell r="A9" t="str">
            <v>A</v>
          </cell>
        </row>
      </sheetData>
      <sheetData sheetId="9297">
        <row r="9">
          <cell r="A9" t="str">
            <v>A</v>
          </cell>
        </row>
      </sheetData>
      <sheetData sheetId="9298">
        <row r="9">
          <cell r="A9" t="str">
            <v>A</v>
          </cell>
        </row>
      </sheetData>
      <sheetData sheetId="9299">
        <row r="9">
          <cell r="A9" t="str">
            <v>A</v>
          </cell>
        </row>
      </sheetData>
      <sheetData sheetId="9300">
        <row r="9">
          <cell r="A9" t="str">
            <v>A</v>
          </cell>
        </row>
      </sheetData>
      <sheetData sheetId="9301">
        <row r="9">
          <cell r="A9" t="str">
            <v>A</v>
          </cell>
        </row>
      </sheetData>
      <sheetData sheetId="9302">
        <row r="9">
          <cell r="A9" t="str">
            <v>A</v>
          </cell>
        </row>
      </sheetData>
      <sheetData sheetId="9303">
        <row r="9">
          <cell r="A9" t="str">
            <v>A</v>
          </cell>
        </row>
      </sheetData>
      <sheetData sheetId="9304">
        <row r="9">
          <cell r="A9" t="str">
            <v>A</v>
          </cell>
        </row>
      </sheetData>
      <sheetData sheetId="9305">
        <row r="9">
          <cell r="A9" t="str">
            <v>A</v>
          </cell>
        </row>
      </sheetData>
      <sheetData sheetId="9306">
        <row r="9">
          <cell r="A9" t="str">
            <v>A</v>
          </cell>
        </row>
      </sheetData>
      <sheetData sheetId="9307">
        <row r="9">
          <cell r="A9" t="str">
            <v>A</v>
          </cell>
        </row>
      </sheetData>
      <sheetData sheetId="9308">
        <row r="9">
          <cell r="A9" t="str">
            <v>A</v>
          </cell>
        </row>
      </sheetData>
      <sheetData sheetId="9309">
        <row r="9">
          <cell r="A9" t="str">
            <v>A</v>
          </cell>
        </row>
      </sheetData>
      <sheetData sheetId="9310">
        <row r="9">
          <cell r="A9" t="str">
            <v>A</v>
          </cell>
        </row>
      </sheetData>
      <sheetData sheetId="9311">
        <row r="9">
          <cell r="A9" t="str">
            <v>A</v>
          </cell>
        </row>
      </sheetData>
      <sheetData sheetId="9312">
        <row r="9">
          <cell r="A9" t="str">
            <v>A</v>
          </cell>
        </row>
      </sheetData>
      <sheetData sheetId="9313">
        <row r="9">
          <cell r="A9" t="str">
            <v>A</v>
          </cell>
        </row>
      </sheetData>
      <sheetData sheetId="9314" refreshError="1"/>
      <sheetData sheetId="9315" refreshError="1"/>
      <sheetData sheetId="9316" refreshError="1"/>
      <sheetData sheetId="9317" refreshError="1"/>
      <sheetData sheetId="9318" refreshError="1"/>
      <sheetData sheetId="9319" refreshError="1"/>
      <sheetData sheetId="9320">
        <row r="9">
          <cell r="A9" t="str">
            <v>A</v>
          </cell>
        </row>
      </sheetData>
      <sheetData sheetId="9321">
        <row r="9">
          <cell r="A9" t="str">
            <v>A</v>
          </cell>
        </row>
      </sheetData>
      <sheetData sheetId="9322" refreshError="1"/>
      <sheetData sheetId="9323" refreshError="1"/>
      <sheetData sheetId="9324">
        <row r="9">
          <cell r="A9" t="str">
            <v>A</v>
          </cell>
        </row>
      </sheetData>
      <sheetData sheetId="9325">
        <row r="9">
          <cell r="A9" t="str">
            <v>A</v>
          </cell>
        </row>
      </sheetData>
      <sheetData sheetId="9326">
        <row r="9">
          <cell r="A9" t="str">
            <v>A</v>
          </cell>
        </row>
      </sheetData>
      <sheetData sheetId="9327">
        <row r="9">
          <cell r="A9" t="str">
            <v>A</v>
          </cell>
        </row>
      </sheetData>
      <sheetData sheetId="9328" refreshError="1"/>
      <sheetData sheetId="9329">
        <row r="9">
          <cell r="A9" t="str">
            <v>A</v>
          </cell>
        </row>
      </sheetData>
      <sheetData sheetId="9330">
        <row r="9">
          <cell r="A9" t="str">
            <v>A</v>
          </cell>
        </row>
      </sheetData>
      <sheetData sheetId="9331">
        <row r="9">
          <cell r="A9" t="str">
            <v>A</v>
          </cell>
        </row>
      </sheetData>
      <sheetData sheetId="9332">
        <row r="9">
          <cell r="A9" t="str">
            <v>A</v>
          </cell>
        </row>
      </sheetData>
      <sheetData sheetId="9333">
        <row r="9">
          <cell r="A9" t="str">
            <v>A</v>
          </cell>
        </row>
      </sheetData>
      <sheetData sheetId="9334">
        <row r="9">
          <cell r="A9" t="str">
            <v>A</v>
          </cell>
        </row>
      </sheetData>
      <sheetData sheetId="9335">
        <row r="9">
          <cell r="A9" t="str">
            <v>A</v>
          </cell>
        </row>
      </sheetData>
      <sheetData sheetId="9336">
        <row r="9">
          <cell r="A9" t="str">
            <v>A</v>
          </cell>
        </row>
      </sheetData>
      <sheetData sheetId="9337">
        <row r="9">
          <cell r="A9" t="str">
            <v>A</v>
          </cell>
        </row>
      </sheetData>
      <sheetData sheetId="9338">
        <row r="9">
          <cell r="A9" t="str">
            <v>A</v>
          </cell>
        </row>
      </sheetData>
      <sheetData sheetId="9339">
        <row r="9">
          <cell r="A9" t="str">
            <v>A</v>
          </cell>
        </row>
      </sheetData>
      <sheetData sheetId="9340">
        <row r="9">
          <cell r="A9" t="str">
            <v>A</v>
          </cell>
        </row>
      </sheetData>
      <sheetData sheetId="9341">
        <row r="9">
          <cell r="A9" t="str">
            <v>A</v>
          </cell>
        </row>
      </sheetData>
      <sheetData sheetId="9342">
        <row r="9">
          <cell r="A9" t="str">
            <v>A</v>
          </cell>
        </row>
      </sheetData>
      <sheetData sheetId="9343">
        <row r="9">
          <cell r="A9" t="str">
            <v>A</v>
          </cell>
        </row>
      </sheetData>
      <sheetData sheetId="9344">
        <row r="9">
          <cell r="A9" t="str">
            <v>A</v>
          </cell>
        </row>
      </sheetData>
      <sheetData sheetId="9345">
        <row r="9">
          <cell r="A9" t="str">
            <v>A</v>
          </cell>
        </row>
      </sheetData>
      <sheetData sheetId="9346">
        <row r="9">
          <cell r="A9" t="str">
            <v>A</v>
          </cell>
        </row>
      </sheetData>
      <sheetData sheetId="9347">
        <row r="9">
          <cell r="A9" t="str">
            <v>A</v>
          </cell>
        </row>
      </sheetData>
      <sheetData sheetId="9348">
        <row r="9">
          <cell r="A9" t="str">
            <v>A</v>
          </cell>
        </row>
      </sheetData>
      <sheetData sheetId="9349">
        <row r="9">
          <cell r="A9" t="str">
            <v>A</v>
          </cell>
        </row>
      </sheetData>
      <sheetData sheetId="9350" refreshError="1"/>
      <sheetData sheetId="9351">
        <row r="9">
          <cell r="A9" t="str">
            <v>A</v>
          </cell>
        </row>
      </sheetData>
      <sheetData sheetId="9352">
        <row r="9">
          <cell r="A9" t="str">
            <v>A</v>
          </cell>
        </row>
      </sheetData>
      <sheetData sheetId="9353">
        <row r="9">
          <cell r="A9" t="str">
            <v>A</v>
          </cell>
        </row>
      </sheetData>
      <sheetData sheetId="9354">
        <row r="9">
          <cell r="A9" t="str">
            <v>A</v>
          </cell>
        </row>
      </sheetData>
      <sheetData sheetId="9355">
        <row r="9">
          <cell r="A9" t="str">
            <v>A</v>
          </cell>
        </row>
      </sheetData>
      <sheetData sheetId="9356">
        <row r="9">
          <cell r="A9" t="str">
            <v>A</v>
          </cell>
        </row>
      </sheetData>
      <sheetData sheetId="9357">
        <row r="9">
          <cell r="A9" t="str">
            <v>A</v>
          </cell>
        </row>
      </sheetData>
      <sheetData sheetId="9358">
        <row r="9">
          <cell r="A9" t="str">
            <v>A</v>
          </cell>
        </row>
      </sheetData>
      <sheetData sheetId="9359">
        <row r="9">
          <cell r="A9" t="str">
            <v>A</v>
          </cell>
        </row>
      </sheetData>
      <sheetData sheetId="9360">
        <row r="9">
          <cell r="A9" t="str">
            <v>A</v>
          </cell>
        </row>
      </sheetData>
      <sheetData sheetId="9361">
        <row r="9">
          <cell r="A9" t="str">
            <v>A</v>
          </cell>
        </row>
      </sheetData>
      <sheetData sheetId="9362">
        <row r="9">
          <cell r="A9" t="str">
            <v>A</v>
          </cell>
        </row>
      </sheetData>
      <sheetData sheetId="9363" refreshError="1"/>
      <sheetData sheetId="9364">
        <row r="9">
          <cell r="A9" t="str">
            <v>A</v>
          </cell>
        </row>
      </sheetData>
      <sheetData sheetId="9365">
        <row r="9">
          <cell r="A9" t="str">
            <v>A</v>
          </cell>
        </row>
      </sheetData>
      <sheetData sheetId="9366">
        <row r="9">
          <cell r="A9" t="str">
            <v>A</v>
          </cell>
        </row>
      </sheetData>
      <sheetData sheetId="9367">
        <row r="9">
          <cell r="A9" t="str">
            <v>A</v>
          </cell>
        </row>
      </sheetData>
      <sheetData sheetId="9368">
        <row r="9">
          <cell r="A9" t="str">
            <v>A</v>
          </cell>
        </row>
      </sheetData>
      <sheetData sheetId="9369">
        <row r="9">
          <cell r="A9" t="str">
            <v>A</v>
          </cell>
        </row>
      </sheetData>
      <sheetData sheetId="9370">
        <row r="9">
          <cell r="A9" t="str">
            <v>A</v>
          </cell>
        </row>
      </sheetData>
      <sheetData sheetId="9371">
        <row r="9">
          <cell r="A9" t="str">
            <v>A</v>
          </cell>
        </row>
      </sheetData>
      <sheetData sheetId="9372">
        <row r="9">
          <cell r="A9" t="str">
            <v>A</v>
          </cell>
        </row>
      </sheetData>
      <sheetData sheetId="9373">
        <row r="9">
          <cell r="A9" t="str">
            <v>A</v>
          </cell>
        </row>
      </sheetData>
      <sheetData sheetId="9374">
        <row r="9">
          <cell r="A9" t="str">
            <v>A</v>
          </cell>
        </row>
      </sheetData>
      <sheetData sheetId="9375">
        <row r="9">
          <cell r="A9" t="str">
            <v>A</v>
          </cell>
        </row>
      </sheetData>
      <sheetData sheetId="9376">
        <row r="9">
          <cell r="A9" t="str">
            <v>A</v>
          </cell>
        </row>
      </sheetData>
      <sheetData sheetId="9377">
        <row r="9">
          <cell r="A9" t="str">
            <v>A</v>
          </cell>
        </row>
      </sheetData>
      <sheetData sheetId="9378">
        <row r="9">
          <cell r="A9" t="str">
            <v>A</v>
          </cell>
        </row>
      </sheetData>
      <sheetData sheetId="9379">
        <row r="9">
          <cell r="A9" t="str">
            <v>A</v>
          </cell>
        </row>
      </sheetData>
      <sheetData sheetId="9380">
        <row r="9">
          <cell r="A9" t="str">
            <v>A</v>
          </cell>
        </row>
      </sheetData>
      <sheetData sheetId="9381">
        <row r="9">
          <cell r="A9" t="str">
            <v>A</v>
          </cell>
        </row>
      </sheetData>
      <sheetData sheetId="9382">
        <row r="9">
          <cell r="A9" t="str">
            <v>A</v>
          </cell>
        </row>
      </sheetData>
      <sheetData sheetId="9383">
        <row r="9">
          <cell r="A9" t="str">
            <v>A</v>
          </cell>
        </row>
      </sheetData>
      <sheetData sheetId="9384">
        <row r="9">
          <cell r="A9" t="str">
            <v>A</v>
          </cell>
        </row>
      </sheetData>
      <sheetData sheetId="9385">
        <row r="9">
          <cell r="A9" t="str">
            <v>A</v>
          </cell>
        </row>
      </sheetData>
      <sheetData sheetId="9386">
        <row r="9">
          <cell r="A9" t="str">
            <v>A</v>
          </cell>
        </row>
      </sheetData>
      <sheetData sheetId="9387">
        <row r="9">
          <cell r="A9" t="str">
            <v>A</v>
          </cell>
        </row>
      </sheetData>
      <sheetData sheetId="9388">
        <row r="9">
          <cell r="A9" t="str">
            <v>A</v>
          </cell>
        </row>
      </sheetData>
      <sheetData sheetId="9389">
        <row r="9">
          <cell r="A9" t="str">
            <v>A</v>
          </cell>
        </row>
      </sheetData>
      <sheetData sheetId="9390">
        <row r="9">
          <cell r="A9" t="str">
            <v>A</v>
          </cell>
        </row>
      </sheetData>
      <sheetData sheetId="9391">
        <row r="9">
          <cell r="A9" t="str">
            <v>A</v>
          </cell>
        </row>
      </sheetData>
      <sheetData sheetId="9392">
        <row r="9">
          <cell r="A9" t="str">
            <v>A</v>
          </cell>
        </row>
      </sheetData>
      <sheetData sheetId="9393">
        <row r="9">
          <cell r="A9" t="str">
            <v>A</v>
          </cell>
        </row>
      </sheetData>
      <sheetData sheetId="9394">
        <row r="9">
          <cell r="A9" t="str">
            <v>A</v>
          </cell>
        </row>
      </sheetData>
      <sheetData sheetId="9395">
        <row r="9">
          <cell r="A9" t="str">
            <v>A</v>
          </cell>
        </row>
      </sheetData>
      <sheetData sheetId="9396">
        <row r="9">
          <cell r="A9" t="str">
            <v>A</v>
          </cell>
        </row>
      </sheetData>
      <sheetData sheetId="9397">
        <row r="9">
          <cell r="A9" t="str">
            <v>A</v>
          </cell>
        </row>
      </sheetData>
      <sheetData sheetId="9398">
        <row r="9">
          <cell r="A9" t="str">
            <v>A</v>
          </cell>
        </row>
      </sheetData>
      <sheetData sheetId="9399">
        <row r="9">
          <cell r="A9" t="str">
            <v>A</v>
          </cell>
        </row>
      </sheetData>
      <sheetData sheetId="9400">
        <row r="9">
          <cell r="A9" t="str">
            <v>A</v>
          </cell>
        </row>
      </sheetData>
      <sheetData sheetId="9401">
        <row r="9">
          <cell r="A9" t="str">
            <v>A</v>
          </cell>
        </row>
      </sheetData>
      <sheetData sheetId="9402">
        <row r="9">
          <cell r="A9" t="str">
            <v>A</v>
          </cell>
        </row>
      </sheetData>
      <sheetData sheetId="9403">
        <row r="9">
          <cell r="A9" t="str">
            <v>A</v>
          </cell>
        </row>
      </sheetData>
      <sheetData sheetId="9404">
        <row r="9">
          <cell r="A9" t="str">
            <v>A</v>
          </cell>
        </row>
      </sheetData>
      <sheetData sheetId="9405">
        <row r="9">
          <cell r="A9" t="str">
            <v>A</v>
          </cell>
        </row>
      </sheetData>
      <sheetData sheetId="9406">
        <row r="9">
          <cell r="A9" t="str">
            <v>A</v>
          </cell>
        </row>
      </sheetData>
      <sheetData sheetId="9407">
        <row r="9">
          <cell r="A9" t="str">
            <v>A</v>
          </cell>
        </row>
      </sheetData>
      <sheetData sheetId="9408">
        <row r="9">
          <cell r="A9" t="str">
            <v>A</v>
          </cell>
        </row>
      </sheetData>
      <sheetData sheetId="9409">
        <row r="9">
          <cell r="A9" t="str">
            <v>A</v>
          </cell>
        </row>
      </sheetData>
      <sheetData sheetId="9410">
        <row r="9">
          <cell r="A9" t="str">
            <v>A</v>
          </cell>
        </row>
      </sheetData>
      <sheetData sheetId="9411">
        <row r="9">
          <cell r="A9" t="str">
            <v>A</v>
          </cell>
        </row>
      </sheetData>
      <sheetData sheetId="9412">
        <row r="9">
          <cell r="A9" t="str">
            <v>A</v>
          </cell>
        </row>
      </sheetData>
      <sheetData sheetId="9413">
        <row r="9">
          <cell r="A9" t="str">
            <v>A</v>
          </cell>
        </row>
      </sheetData>
      <sheetData sheetId="9414">
        <row r="9">
          <cell r="A9" t="str">
            <v>A</v>
          </cell>
        </row>
      </sheetData>
      <sheetData sheetId="9415">
        <row r="9">
          <cell r="A9" t="str">
            <v>A</v>
          </cell>
        </row>
      </sheetData>
      <sheetData sheetId="9416">
        <row r="9">
          <cell r="A9" t="str">
            <v>A</v>
          </cell>
        </row>
      </sheetData>
      <sheetData sheetId="9417">
        <row r="9">
          <cell r="A9" t="str">
            <v>A</v>
          </cell>
        </row>
      </sheetData>
      <sheetData sheetId="9418">
        <row r="9">
          <cell r="A9" t="str">
            <v>A</v>
          </cell>
        </row>
      </sheetData>
      <sheetData sheetId="9419">
        <row r="9">
          <cell r="A9" t="str">
            <v>A</v>
          </cell>
        </row>
      </sheetData>
      <sheetData sheetId="9420">
        <row r="9">
          <cell r="A9" t="str">
            <v>A</v>
          </cell>
        </row>
      </sheetData>
      <sheetData sheetId="9421">
        <row r="9">
          <cell r="A9" t="str">
            <v>A</v>
          </cell>
        </row>
      </sheetData>
      <sheetData sheetId="9422">
        <row r="9">
          <cell r="A9" t="str">
            <v>A</v>
          </cell>
        </row>
      </sheetData>
      <sheetData sheetId="9423">
        <row r="9">
          <cell r="A9" t="str">
            <v>A</v>
          </cell>
        </row>
      </sheetData>
      <sheetData sheetId="9424">
        <row r="9">
          <cell r="A9" t="str">
            <v>A</v>
          </cell>
        </row>
      </sheetData>
      <sheetData sheetId="9425">
        <row r="9">
          <cell r="A9" t="str">
            <v>A</v>
          </cell>
        </row>
      </sheetData>
      <sheetData sheetId="9426">
        <row r="9">
          <cell r="A9" t="str">
            <v>A</v>
          </cell>
        </row>
      </sheetData>
      <sheetData sheetId="9427">
        <row r="9">
          <cell r="A9" t="str">
            <v>A</v>
          </cell>
        </row>
      </sheetData>
      <sheetData sheetId="9428">
        <row r="9">
          <cell r="A9" t="str">
            <v>A</v>
          </cell>
        </row>
      </sheetData>
      <sheetData sheetId="9429">
        <row r="9">
          <cell r="A9" t="str">
            <v>A</v>
          </cell>
        </row>
      </sheetData>
      <sheetData sheetId="9430">
        <row r="9">
          <cell r="A9" t="str">
            <v>A</v>
          </cell>
        </row>
      </sheetData>
      <sheetData sheetId="9431" refreshError="1"/>
      <sheetData sheetId="9432" refreshError="1"/>
      <sheetData sheetId="9433">
        <row r="9">
          <cell r="A9" t="str">
            <v>A</v>
          </cell>
        </row>
      </sheetData>
      <sheetData sheetId="9434">
        <row r="9">
          <cell r="A9" t="str">
            <v>A</v>
          </cell>
        </row>
      </sheetData>
      <sheetData sheetId="9435">
        <row r="9">
          <cell r="A9" t="str">
            <v>A</v>
          </cell>
        </row>
      </sheetData>
      <sheetData sheetId="9436">
        <row r="9">
          <cell r="A9" t="str">
            <v>A</v>
          </cell>
        </row>
      </sheetData>
      <sheetData sheetId="9437">
        <row r="9">
          <cell r="A9" t="str">
            <v>A</v>
          </cell>
        </row>
      </sheetData>
      <sheetData sheetId="9438" refreshError="1"/>
      <sheetData sheetId="9439">
        <row r="9">
          <cell r="A9" t="str">
            <v>A</v>
          </cell>
        </row>
      </sheetData>
      <sheetData sheetId="9440">
        <row r="9">
          <cell r="A9" t="str">
            <v>A</v>
          </cell>
        </row>
      </sheetData>
      <sheetData sheetId="9441">
        <row r="9">
          <cell r="A9" t="str">
            <v>A</v>
          </cell>
        </row>
      </sheetData>
      <sheetData sheetId="9442">
        <row r="9">
          <cell r="A9" t="str">
            <v>A</v>
          </cell>
        </row>
      </sheetData>
      <sheetData sheetId="9443" refreshError="1"/>
      <sheetData sheetId="9444">
        <row r="9">
          <cell r="A9" t="str">
            <v>A</v>
          </cell>
        </row>
      </sheetData>
      <sheetData sheetId="9445">
        <row r="9">
          <cell r="A9" t="str">
            <v>A</v>
          </cell>
        </row>
      </sheetData>
      <sheetData sheetId="9446">
        <row r="9">
          <cell r="A9" t="str">
            <v>A</v>
          </cell>
        </row>
      </sheetData>
      <sheetData sheetId="9447">
        <row r="9">
          <cell r="A9" t="str">
            <v>A</v>
          </cell>
        </row>
      </sheetData>
      <sheetData sheetId="9448">
        <row r="9">
          <cell r="A9" t="str">
            <v>A</v>
          </cell>
        </row>
      </sheetData>
      <sheetData sheetId="9449">
        <row r="9">
          <cell r="A9" t="str">
            <v>A</v>
          </cell>
        </row>
      </sheetData>
      <sheetData sheetId="9450">
        <row r="9">
          <cell r="A9" t="str">
            <v>A</v>
          </cell>
        </row>
      </sheetData>
      <sheetData sheetId="9451">
        <row r="9">
          <cell r="A9" t="str">
            <v>A</v>
          </cell>
        </row>
      </sheetData>
      <sheetData sheetId="9452">
        <row r="9">
          <cell r="A9" t="str">
            <v>A</v>
          </cell>
        </row>
      </sheetData>
      <sheetData sheetId="9453">
        <row r="9">
          <cell r="A9" t="str">
            <v>A</v>
          </cell>
        </row>
      </sheetData>
      <sheetData sheetId="9454">
        <row r="9">
          <cell r="A9" t="str">
            <v>A</v>
          </cell>
        </row>
      </sheetData>
      <sheetData sheetId="9455">
        <row r="9">
          <cell r="A9" t="str">
            <v>A</v>
          </cell>
        </row>
      </sheetData>
      <sheetData sheetId="9456">
        <row r="9">
          <cell r="A9" t="str">
            <v>A</v>
          </cell>
        </row>
      </sheetData>
      <sheetData sheetId="9457">
        <row r="9">
          <cell r="A9" t="str">
            <v>A</v>
          </cell>
        </row>
      </sheetData>
      <sheetData sheetId="9458">
        <row r="9">
          <cell r="A9" t="str">
            <v>A</v>
          </cell>
        </row>
      </sheetData>
      <sheetData sheetId="9459">
        <row r="9">
          <cell r="A9" t="str">
            <v>A</v>
          </cell>
        </row>
      </sheetData>
      <sheetData sheetId="9460">
        <row r="9">
          <cell r="A9" t="str">
            <v>A</v>
          </cell>
        </row>
      </sheetData>
      <sheetData sheetId="9461">
        <row r="9">
          <cell r="A9" t="str">
            <v>A</v>
          </cell>
        </row>
      </sheetData>
      <sheetData sheetId="9462">
        <row r="9">
          <cell r="A9" t="str">
            <v>A</v>
          </cell>
        </row>
      </sheetData>
      <sheetData sheetId="9463" refreshError="1"/>
      <sheetData sheetId="9464" refreshError="1"/>
      <sheetData sheetId="9465" refreshError="1"/>
      <sheetData sheetId="9466" refreshError="1"/>
      <sheetData sheetId="9467" refreshError="1"/>
      <sheetData sheetId="9468">
        <row r="9">
          <cell r="A9" t="str">
            <v>A</v>
          </cell>
        </row>
      </sheetData>
      <sheetData sheetId="9469" refreshError="1"/>
      <sheetData sheetId="9470">
        <row r="9">
          <cell r="A9" t="str">
            <v>A</v>
          </cell>
        </row>
      </sheetData>
      <sheetData sheetId="9471">
        <row r="9">
          <cell r="A9" t="str">
            <v>A</v>
          </cell>
        </row>
      </sheetData>
      <sheetData sheetId="9472" refreshError="1"/>
      <sheetData sheetId="9473" refreshError="1"/>
      <sheetData sheetId="9474">
        <row r="9">
          <cell r="A9" t="str">
            <v>A</v>
          </cell>
        </row>
      </sheetData>
      <sheetData sheetId="9475">
        <row r="9">
          <cell r="A9" t="str">
            <v>A</v>
          </cell>
        </row>
      </sheetData>
      <sheetData sheetId="9476">
        <row r="9">
          <cell r="A9" t="str">
            <v>A</v>
          </cell>
        </row>
      </sheetData>
      <sheetData sheetId="9477">
        <row r="9">
          <cell r="A9" t="str">
            <v>A</v>
          </cell>
        </row>
      </sheetData>
      <sheetData sheetId="9478">
        <row r="9">
          <cell r="A9" t="str">
            <v>A</v>
          </cell>
        </row>
      </sheetData>
      <sheetData sheetId="9479">
        <row r="9">
          <cell r="A9" t="str">
            <v>A</v>
          </cell>
        </row>
      </sheetData>
      <sheetData sheetId="9480">
        <row r="9">
          <cell r="A9" t="str">
            <v>A</v>
          </cell>
        </row>
      </sheetData>
      <sheetData sheetId="9481">
        <row r="9">
          <cell r="A9" t="str">
            <v>A</v>
          </cell>
        </row>
      </sheetData>
      <sheetData sheetId="9482">
        <row r="9">
          <cell r="A9" t="str">
            <v>A</v>
          </cell>
        </row>
      </sheetData>
      <sheetData sheetId="9483">
        <row r="9">
          <cell r="A9" t="str">
            <v>A</v>
          </cell>
        </row>
      </sheetData>
      <sheetData sheetId="9484">
        <row r="9">
          <cell r="A9" t="str">
            <v>A</v>
          </cell>
        </row>
      </sheetData>
      <sheetData sheetId="9485">
        <row r="9">
          <cell r="A9" t="str">
            <v>A</v>
          </cell>
        </row>
      </sheetData>
      <sheetData sheetId="9486">
        <row r="9">
          <cell r="A9" t="str">
            <v>A</v>
          </cell>
        </row>
      </sheetData>
      <sheetData sheetId="9487">
        <row r="9">
          <cell r="A9" t="str">
            <v>A</v>
          </cell>
        </row>
      </sheetData>
      <sheetData sheetId="9488">
        <row r="9">
          <cell r="A9" t="str">
            <v>A</v>
          </cell>
        </row>
      </sheetData>
      <sheetData sheetId="9489">
        <row r="9">
          <cell r="A9" t="str">
            <v>A</v>
          </cell>
        </row>
      </sheetData>
      <sheetData sheetId="9490">
        <row r="9">
          <cell r="A9" t="str">
            <v>A</v>
          </cell>
        </row>
      </sheetData>
      <sheetData sheetId="9491">
        <row r="9">
          <cell r="A9" t="str">
            <v>A</v>
          </cell>
        </row>
      </sheetData>
      <sheetData sheetId="9492">
        <row r="9">
          <cell r="A9" t="str">
            <v>A</v>
          </cell>
        </row>
      </sheetData>
      <sheetData sheetId="9493">
        <row r="9">
          <cell r="A9" t="str">
            <v>A</v>
          </cell>
        </row>
      </sheetData>
      <sheetData sheetId="9494">
        <row r="9">
          <cell r="A9" t="str">
            <v>A</v>
          </cell>
        </row>
      </sheetData>
      <sheetData sheetId="9495">
        <row r="9">
          <cell r="A9" t="str">
            <v>A</v>
          </cell>
        </row>
      </sheetData>
      <sheetData sheetId="9496">
        <row r="9">
          <cell r="A9" t="str">
            <v>A</v>
          </cell>
        </row>
      </sheetData>
      <sheetData sheetId="9497">
        <row r="9">
          <cell r="A9" t="str">
            <v>A</v>
          </cell>
        </row>
      </sheetData>
      <sheetData sheetId="9498">
        <row r="9">
          <cell r="A9" t="str">
            <v>A</v>
          </cell>
        </row>
      </sheetData>
      <sheetData sheetId="9499">
        <row r="9">
          <cell r="A9" t="str">
            <v>A</v>
          </cell>
        </row>
      </sheetData>
      <sheetData sheetId="9500">
        <row r="9">
          <cell r="A9" t="str">
            <v>A</v>
          </cell>
        </row>
      </sheetData>
      <sheetData sheetId="9501">
        <row r="9">
          <cell r="A9" t="str">
            <v>A</v>
          </cell>
        </row>
      </sheetData>
      <sheetData sheetId="9502">
        <row r="9">
          <cell r="A9" t="str">
            <v>A</v>
          </cell>
        </row>
      </sheetData>
      <sheetData sheetId="9503">
        <row r="9">
          <cell r="A9" t="str">
            <v>A</v>
          </cell>
        </row>
      </sheetData>
      <sheetData sheetId="9504">
        <row r="9">
          <cell r="A9" t="str">
            <v>A</v>
          </cell>
        </row>
      </sheetData>
      <sheetData sheetId="9505">
        <row r="9">
          <cell r="A9" t="str">
            <v>A</v>
          </cell>
        </row>
      </sheetData>
      <sheetData sheetId="9506">
        <row r="9">
          <cell r="A9" t="str">
            <v>A</v>
          </cell>
        </row>
      </sheetData>
      <sheetData sheetId="9507">
        <row r="9">
          <cell r="A9" t="str">
            <v>A</v>
          </cell>
        </row>
      </sheetData>
      <sheetData sheetId="9508">
        <row r="9">
          <cell r="A9" t="str">
            <v>A</v>
          </cell>
        </row>
      </sheetData>
      <sheetData sheetId="9509">
        <row r="9">
          <cell r="A9" t="str">
            <v>A</v>
          </cell>
        </row>
      </sheetData>
      <sheetData sheetId="9510">
        <row r="9">
          <cell r="A9" t="str">
            <v>A</v>
          </cell>
        </row>
      </sheetData>
      <sheetData sheetId="9511">
        <row r="9">
          <cell r="A9" t="str">
            <v>A</v>
          </cell>
        </row>
      </sheetData>
      <sheetData sheetId="9512">
        <row r="9">
          <cell r="A9" t="str">
            <v>A</v>
          </cell>
        </row>
      </sheetData>
      <sheetData sheetId="9513" refreshError="1"/>
      <sheetData sheetId="9514">
        <row r="9">
          <cell r="A9" t="str">
            <v>A</v>
          </cell>
        </row>
      </sheetData>
      <sheetData sheetId="9515">
        <row r="9">
          <cell r="A9" t="str">
            <v>A</v>
          </cell>
        </row>
      </sheetData>
      <sheetData sheetId="9516">
        <row r="9">
          <cell r="A9" t="str">
            <v>A</v>
          </cell>
        </row>
      </sheetData>
      <sheetData sheetId="9517">
        <row r="9">
          <cell r="A9" t="str">
            <v>A</v>
          </cell>
        </row>
      </sheetData>
      <sheetData sheetId="9518">
        <row r="9">
          <cell r="A9" t="str">
            <v>A</v>
          </cell>
        </row>
      </sheetData>
      <sheetData sheetId="9519">
        <row r="9">
          <cell r="A9" t="str">
            <v>A</v>
          </cell>
        </row>
      </sheetData>
      <sheetData sheetId="9520">
        <row r="9">
          <cell r="A9" t="str">
            <v>A</v>
          </cell>
        </row>
      </sheetData>
      <sheetData sheetId="9521">
        <row r="9">
          <cell r="A9" t="str">
            <v>A</v>
          </cell>
        </row>
      </sheetData>
      <sheetData sheetId="9522">
        <row r="9">
          <cell r="A9" t="str">
            <v>A</v>
          </cell>
        </row>
      </sheetData>
      <sheetData sheetId="9523">
        <row r="9">
          <cell r="A9" t="str">
            <v>A</v>
          </cell>
        </row>
      </sheetData>
      <sheetData sheetId="9524">
        <row r="9">
          <cell r="A9" t="str">
            <v>A</v>
          </cell>
        </row>
      </sheetData>
      <sheetData sheetId="9525">
        <row r="9">
          <cell r="A9" t="str">
            <v>A</v>
          </cell>
        </row>
      </sheetData>
      <sheetData sheetId="9526">
        <row r="9">
          <cell r="A9" t="str">
            <v>A</v>
          </cell>
        </row>
      </sheetData>
      <sheetData sheetId="9527">
        <row r="9">
          <cell r="A9" t="str">
            <v>A</v>
          </cell>
        </row>
      </sheetData>
      <sheetData sheetId="9528">
        <row r="9">
          <cell r="A9" t="str">
            <v>A</v>
          </cell>
        </row>
      </sheetData>
      <sheetData sheetId="9529">
        <row r="9">
          <cell r="A9" t="str">
            <v>A</v>
          </cell>
        </row>
      </sheetData>
      <sheetData sheetId="9530">
        <row r="9">
          <cell r="A9" t="str">
            <v>A</v>
          </cell>
        </row>
      </sheetData>
      <sheetData sheetId="9531">
        <row r="9">
          <cell r="A9" t="str">
            <v>A</v>
          </cell>
        </row>
      </sheetData>
      <sheetData sheetId="9532">
        <row r="9">
          <cell r="A9" t="str">
            <v>A</v>
          </cell>
        </row>
      </sheetData>
      <sheetData sheetId="9533">
        <row r="9">
          <cell r="A9" t="str">
            <v>A</v>
          </cell>
        </row>
      </sheetData>
      <sheetData sheetId="9534">
        <row r="9">
          <cell r="A9" t="str">
            <v>A</v>
          </cell>
        </row>
      </sheetData>
      <sheetData sheetId="9535">
        <row r="9">
          <cell r="A9" t="str">
            <v>A</v>
          </cell>
        </row>
      </sheetData>
      <sheetData sheetId="9536">
        <row r="9">
          <cell r="A9" t="str">
            <v>A</v>
          </cell>
        </row>
      </sheetData>
      <sheetData sheetId="9537">
        <row r="9">
          <cell r="A9" t="str">
            <v>A</v>
          </cell>
        </row>
      </sheetData>
      <sheetData sheetId="9538">
        <row r="9">
          <cell r="A9" t="str">
            <v>A</v>
          </cell>
        </row>
      </sheetData>
      <sheetData sheetId="9539">
        <row r="9">
          <cell r="A9" t="str">
            <v>A</v>
          </cell>
        </row>
      </sheetData>
      <sheetData sheetId="9540">
        <row r="9">
          <cell r="A9" t="str">
            <v>A</v>
          </cell>
        </row>
      </sheetData>
      <sheetData sheetId="9541">
        <row r="9">
          <cell r="A9" t="str">
            <v>A</v>
          </cell>
        </row>
      </sheetData>
      <sheetData sheetId="9542">
        <row r="9">
          <cell r="A9" t="str">
            <v>A</v>
          </cell>
        </row>
      </sheetData>
      <sheetData sheetId="9543">
        <row r="9">
          <cell r="A9" t="str">
            <v>A</v>
          </cell>
        </row>
      </sheetData>
      <sheetData sheetId="9544">
        <row r="9">
          <cell r="A9" t="str">
            <v>A</v>
          </cell>
        </row>
      </sheetData>
      <sheetData sheetId="9545">
        <row r="9">
          <cell r="A9" t="str">
            <v>A</v>
          </cell>
        </row>
      </sheetData>
      <sheetData sheetId="9546">
        <row r="9">
          <cell r="A9" t="str">
            <v>A</v>
          </cell>
        </row>
      </sheetData>
      <sheetData sheetId="9547">
        <row r="9">
          <cell r="A9" t="str">
            <v>A</v>
          </cell>
        </row>
      </sheetData>
      <sheetData sheetId="9548">
        <row r="9">
          <cell r="A9" t="str">
            <v>A</v>
          </cell>
        </row>
      </sheetData>
      <sheetData sheetId="9549">
        <row r="9">
          <cell r="A9" t="str">
            <v>A</v>
          </cell>
        </row>
      </sheetData>
      <sheetData sheetId="9550">
        <row r="9">
          <cell r="A9" t="str">
            <v>A</v>
          </cell>
        </row>
      </sheetData>
      <sheetData sheetId="9551">
        <row r="9">
          <cell r="A9" t="str">
            <v>A</v>
          </cell>
        </row>
      </sheetData>
      <sheetData sheetId="9552">
        <row r="9">
          <cell r="A9" t="str">
            <v>A</v>
          </cell>
        </row>
      </sheetData>
      <sheetData sheetId="9553">
        <row r="9">
          <cell r="A9" t="str">
            <v>A</v>
          </cell>
        </row>
      </sheetData>
      <sheetData sheetId="9554">
        <row r="9">
          <cell r="A9" t="str">
            <v>A</v>
          </cell>
        </row>
      </sheetData>
      <sheetData sheetId="9555">
        <row r="9">
          <cell r="A9" t="str">
            <v>A</v>
          </cell>
        </row>
      </sheetData>
      <sheetData sheetId="9556">
        <row r="9">
          <cell r="A9" t="str">
            <v>A</v>
          </cell>
        </row>
      </sheetData>
      <sheetData sheetId="9557">
        <row r="9">
          <cell r="A9" t="str">
            <v>A</v>
          </cell>
        </row>
      </sheetData>
      <sheetData sheetId="9558">
        <row r="9">
          <cell r="A9" t="str">
            <v>A</v>
          </cell>
        </row>
      </sheetData>
      <sheetData sheetId="9559">
        <row r="9">
          <cell r="A9" t="str">
            <v>A</v>
          </cell>
        </row>
      </sheetData>
      <sheetData sheetId="9560">
        <row r="9">
          <cell r="A9" t="str">
            <v>A</v>
          </cell>
        </row>
      </sheetData>
      <sheetData sheetId="9561">
        <row r="9">
          <cell r="A9" t="str">
            <v>A</v>
          </cell>
        </row>
      </sheetData>
      <sheetData sheetId="9562">
        <row r="9">
          <cell r="A9" t="str">
            <v>A</v>
          </cell>
        </row>
      </sheetData>
      <sheetData sheetId="9563">
        <row r="9">
          <cell r="A9" t="str">
            <v>A</v>
          </cell>
        </row>
      </sheetData>
      <sheetData sheetId="9564">
        <row r="9">
          <cell r="A9" t="str">
            <v>A</v>
          </cell>
        </row>
      </sheetData>
      <sheetData sheetId="9565">
        <row r="9">
          <cell r="A9" t="str">
            <v>A</v>
          </cell>
        </row>
      </sheetData>
      <sheetData sheetId="9566">
        <row r="9">
          <cell r="A9" t="str">
            <v>A</v>
          </cell>
        </row>
      </sheetData>
      <sheetData sheetId="9567">
        <row r="9">
          <cell r="A9" t="str">
            <v>A</v>
          </cell>
        </row>
      </sheetData>
      <sheetData sheetId="9568">
        <row r="9">
          <cell r="A9" t="str">
            <v>A</v>
          </cell>
        </row>
      </sheetData>
      <sheetData sheetId="9569">
        <row r="9">
          <cell r="A9" t="str">
            <v>A</v>
          </cell>
        </row>
      </sheetData>
      <sheetData sheetId="9570">
        <row r="9">
          <cell r="A9" t="str">
            <v>A</v>
          </cell>
        </row>
      </sheetData>
      <sheetData sheetId="9571">
        <row r="9">
          <cell r="A9" t="str">
            <v>A</v>
          </cell>
        </row>
      </sheetData>
      <sheetData sheetId="9572">
        <row r="9">
          <cell r="A9" t="str">
            <v>A</v>
          </cell>
        </row>
      </sheetData>
      <sheetData sheetId="9573">
        <row r="9">
          <cell r="A9" t="str">
            <v>A</v>
          </cell>
        </row>
      </sheetData>
      <sheetData sheetId="9574">
        <row r="9">
          <cell r="A9" t="str">
            <v>A</v>
          </cell>
        </row>
      </sheetData>
      <sheetData sheetId="9575">
        <row r="9">
          <cell r="A9" t="str">
            <v>A</v>
          </cell>
        </row>
      </sheetData>
      <sheetData sheetId="9576">
        <row r="9">
          <cell r="A9" t="str">
            <v>A</v>
          </cell>
        </row>
      </sheetData>
      <sheetData sheetId="9577">
        <row r="9">
          <cell r="A9" t="str">
            <v>A</v>
          </cell>
        </row>
      </sheetData>
      <sheetData sheetId="9578">
        <row r="9">
          <cell r="A9" t="str">
            <v>A</v>
          </cell>
        </row>
      </sheetData>
      <sheetData sheetId="9579">
        <row r="9">
          <cell r="A9" t="str">
            <v>A</v>
          </cell>
        </row>
      </sheetData>
      <sheetData sheetId="9580">
        <row r="9">
          <cell r="A9" t="str">
            <v>A</v>
          </cell>
        </row>
      </sheetData>
      <sheetData sheetId="9581" refreshError="1"/>
      <sheetData sheetId="9582" refreshError="1"/>
      <sheetData sheetId="9583">
        <row r="9">
          <cell r="A9" t="str">
            <v>A</v>
          </cell>
        </row>
      </sheetData>
      <sheetData sheetId="9584" refreshError="1"/>
      <sheetData sheetId="9585" refreshError="1"/>
      <sheetData sheetId="9586">
        <row r="9">
          <cell r="A9" t="str">
            <v>A</v>
          </cell>
        </row>
      </sheetData>
      <sheetData sheetId="9587" refreshError="1"/>
      <sheetData sheetId="9588" refreshError="1"/>
      <sheetData sheetId="9589">
        <row r="9">
          <cell r="A9" t="str">
            <v>A</v>
          </cell>
        </row>
      </sheetData>
      <sheetData sheetId="9590">
        <row r="9">
          <cell r="A9" t="str">
            <v>A</v>
          </cell>
        </row>
      </sheetData>
      <sheetData sheetId="9591">
        <row r="9">
          <cell r="A9" t="str">
            <v>A</v>
          </cell>
        </row>
      </sheetData>
      <sheetData sheetId="9592">
        <row r="9">
          <cell r="A9" t="str">
            <v>A</v>
          </cell>
        </row>
      </sheetData>
      <sheetData sheetId="9593">
        <row r="9">
          <cell r="A9" t="str">
            <v>A</v>
          </cell>
        </row>
      </sheetData>
      <sheetData sheetId="9594">
        <row r="9">
          <cell r="A9" t="str">
            <v>A</v>
          </cell>
        </row>
      </sheetData>
      <sheetData sheetId="9595">
        <row r="9">
          <cell r="A9" t="str">
            <v>A</v>
          </cell>
        </row>
      </sheetData>
      <sheetData sheetId="9596">
        <row r="9">
          <cell r="A9" t="str">
            <v>A</v>
          </cell>
        </row>
      </sheetData>
      <sheetData sheetId="9597">
        <row r="9">
          <cell r="A9" t="str">
            <v>A</v>
          </cell>
        </row>
      </sheetData>
      <sheetData sheetId="9598">
        <row r="9">
          <cell r="A9" t="str">
            <v>A</v>
          </cell>
        </row>
      </sheetData>
      <sheetData sheetId="9599">
        <row r="9">
          <cell r="A9" t="str">
            <v>A</v>
          </cell>
        </row>
      </sheetData>
      <sheetData sheetId="9600">
        <row r="9">
          <cell r="A9" t="str">
            <v>A</v>
          </cell>
        </row>
      </sheetData>
      <sheetData sheetId="9601">
        <row r="9">
          <cell r="A9" t="str">
            <v>A</v>
          </cell>
        </row>
      </sheetData>
      <sheetData sheetId="9602">
        <row r="9">
          <cell r="A9" t="str">
            <v>A</v>
          </cell>
        </row>
      </sheetData>
      <sheetData sheetId="9603">
        <row r="9">
          <cell r="A9" t="str">
            <v>A</v>
          </cell>
        </row>
      </sheetData>
      <sheetData sheetId="9604">
        <row r="9">
          <cell r="A9" t="str">
            <v>A</v>
          </cell>
        </row>
      </sheetData>
      <sheetData sheetId="9605">
        <row r="9">
          <cell r="A9" t="str">
            <v>A</v>
          </cell>
        </row>
      </sheetData>
      <sheetData sheetId="9606">
        <row r="9">
          <cell r="A9" t="str">
            <v>A</v>
          </cell>
        </row>
      </sheetData>
      <sheetData sheetId="9607">
        <row r="9">
          <cell r="A9" t="str">
            <v>A</v>
          </cell>
        </row>
      </sheetData>
      <sheetData sheetId="9608">
        <row r="9">
          <cell r="A9" t="str">
            <v>A</v>
          </cell>
        </row>
      </sheetData>
      <sheetData sheetId="9609">
        <row r="9">
          <cell r="A9" t="str">
            <v>A</v>
          </cell>
        </row>
      </sheetData>
      <sheetData sheetId="9610">
        <row r="9">
          <cell r="A9" t="str">
            <v>A</v>
          </cell>
        </row>
      </sheetData>
      <sheetData sheetId="9611">
        <row r="9">
          <cell r="A9" t="str">
            <v>A</v>
          </cell>
        </row>
      </sheetData>
      <sheetData sheetId="9612">
        <row r="9">
          <cell r="A9" t="str">
            <v>A</v>
          </cell>
        </row>
      </sheetData>
      <sheetData sheetId="9613">
        <row r="9">
          <cell r="A9" t="str">
            <v>A</v>
          </cell>
        </row>
      </sheetData>
      <sheetData sheetId="9614">
        <row r="9">
          <cell r="A9" t="str">
            <v>A</v>
          </cell>
        </row>
      </sheetData>
      <sheetData sheetId="9615">
        <row r="9">
          <cell r="A9" t="str">
            <v>A</v>
          </cell>
        </row>
      </sheetData>
      <sheetData sheetId="9616">
        <row r="9">
          <cell r="A9" t="str">
            <v>A</v>
          </cell>
        </row>
      </sheetData>
      <sheetData sheetId="9617">
        <row r="9">
          <cell r="A9" t="str">
            <v>A</v>
          </cell>
        </row>
      </sheetData>
      <sheetData sheetId="9618">
        <row r="9">
          <cell r="A9" t="str">
            <v>A</v>
          </cell>
        </row>
      </sheetData>
      <sheetData sheetId="9619">
        <row r="9">
          <cell r="A9" t="str">
            <v>A</v>
          </cell>
        </row>
      </sheetData>
      <sheetData sheetId="9620">
        <row r="9">
          <cell r="A9" t="str">
            <v>A</v>
          </cell>
        </row>
      </sheetData>
      <sheetData sheetId="9621">
        <row r="9">
          <cell r="A9" t="str">
            <v>A</v>
          </cell>
        </row>
      </sheetData>
      <sheetData sheetId="9622">
        <row r="9">
          <cell r="A9" t="str">
            <v>A</v>
          </cell>
        </row>
      </sheetData>
      <sheetData sheetId="9623">
        <row r="9">
          <cell r="A9" t="str">
            <v>A</v>
          </cell>
        </row>
      </sheetData>
      <sheetData sheetId="9624">
        <row r="9">
          <cell r="A9" t="str">
            <v>A</v>
          </cell>
        </row>
      </sheetData>
      <sheetData sheetId="9625">
        <row r="9">
          <cell r="A9" t="str">
            <v>A</v>
          </cell>
        </row>
      </sheetData>
      <sheetData sheetId="9626">
        <row r="9">
          <cell r="A9" t="str">
            <v>A</v>
          </cell>
        </row>
      </sheetData>
      <sheetData sheetId="9627">
        <row r="9">
          <cell r="A9" t="str">
            <v>A</v>
          </cell>
        </row>
      </sheetData>
      <sheetData sheetId="9628">
        <row r="9">
          <cell r="A9" t="str">
            <v>A</v>
          </cell>
        </row>
      </sheetData>
      <sheetData sheetId="9629">
        <row r="9">
          <cell r="A9" t="str">
            <v>A</v>
          </cell>
        </row>
      </sheetData>
      <sheetData sheetId="9630">
        <row r="9">
          <cell r="A9" t="str">
            <v>A</v>
          </cell>
        </row>
      </sheetData>
      <sheetData sheetId="9631">
        <row r="9">
          <cell r="A9" t="str">
            <v>A</v>
          </cell>
        </row>
      </sheetData>
      <sheetData sheetId="9632">
        <row r="9">
          <cell r="A9" t="str">
            <v>A</v>
          </cell>
        </row>
      </sheetData>
      <sheetData sheetId="9633">
        <row r="9">
          <cell r="A9" t="str">
            <v>A</v>
          </cell>
        </row>
      </sheetData>
      <sheetData sheetId="9634">
        <row r="9">
          <cell r="A9" t="str">
            <v>A</v>
          </cell>
        </row>
      </sheetData>
      <sheetData sheetId="9635">
        <row r="9">
          <cell r="A9" t="str">
            <v>A</v>
          </cell>
        </row>
      </sheetData>
      <sheetData sheetId="9636">
        <row r="9">
          <cell r="A9" t="str">
            <v>A</v>
          </cell>
        </row>
      </sheetData>
      <sheetData sheetId="9637">
        <row r="9">
          <cell r="A9" t="str">
            <v>A</v>
          </cell>
        </row>
      </sheetData>
      <sheetData sheetId="9638">
        <row r="9">
          <cell r="A9" t="str">
            <v>A</v>
          </cell>
        </row>
      </sheetData>
      <sheetData sheetId="9639">
        <row r="9">
          <cell r="A9" t="str">
            <v>A</v>
          </cell>
        </row>
      </sheetData>
      <sheetData sheetId="9640">
        <row r="9">
          <cell r="A9" t="str">
            <v>A</v>
          </cell>
        </row>
      </sheetData>
      <sheetData sheetId="9641">
        <row r="9">
          <cell r="A9" t="str">
            <v>A</v>
          </cell>
        </row>
      </sheetData>
      <sheetData sheetId="9642">
        <row r="9">
          <cell r="A9" t="str">
            <v>A</v>
          </cell>
        </row>
      </sheetData>
      <sheetData sheetId="9643">
        <row r="9">
          <cell r="A9" t="str">
            <v>A</v>
          </cell>
        </row>
      </sheetData>
      <sheetData sheetId="9644">
        <row r="9">
          <cell r="A9" t="str">
            <v>A</v>
          </cell>
        </row>
      </sheetData>
      <sheetData sheetId="9645">
        <row r="9">
          <cell r="A9" t="str">
            <v>A</v>
          </cell>
        </row>
      </sheetData>
      <sheetData sheetId="9646">
        <row r="9">
          <cell r="A9" t="str">
            <v>A</v>
          </cell>
        </row>
      </sheetData>
      <sheetData sheetId="9647">
        <row r="9">
          <cell r="A9" t="str">
            <v>A</v>
          </cell>
        </row>
      </sheetData>
      <sheetData sheetId="9648">
        <row r="9">
          <cell r="A9" t="str">
            <v>A</v>
          </cell>
        </row>
      </sheetData>
      <sheetData sheetId="9649">
        <row r="9">
          <cell r="A9" t="str">
            <v>A</v>
          </cell>
        </row>
      </sheetData>
      <sheetData sheetId="9650">
        <row r="9">
          <cell r="A9" t="str">
            <v>A</v>
          </cell>
        </row>
      </sheetData>
      <sheetData sheetId="9651">
        <row r="9">
          <cell r="A9" t="str">
            <v>A</v>
          </cell>
        </row>
      </sheetData>
      <sheetData sheetId="9652">
        <row r="9">
          <cell r="A9" t="str">
            <v>A</v>
          </cell>
        </row>
      </sheetData>
      <sheetData sheetId="9653">
        <row r="9">
          <cell r="A9" t="str">
            <v>A</v>
          </cell>
        </row>
      </sheetData>
      <sheetData sheetId="9654">
        <row r="9">
          <cell r="A9" t="str">
            <v>A</v>
          </cell>
        </row>
      </sheetData>
      <sheetData sheetId="9655">
        <row r="9">
          <cell r="A9" t="str">
            <v>A</v>
          </cell>
        </row>
      </sheetData>
      <sheetData sheetId="9656">
        <row r="9">
          <cell r="A9" t="str">
            <v>A</v>
          </cell>
        </row>
      </sheetData>
      <sheetData sheetId="9657">
        <row r="9">
          <cell r="A9" t="str">
            <v>A</v>
          </cell>
        </row>
      </sheetData>
      <sheetData sheetId="9658">
        <row r="9">
          <cell r="A9" t="str">
            <v>A</v>
          </cell>
        </row>
      </sheetData>
      <sheetData sheetId="9659">
        <row r="9">
          <cell r="A9" t="str">
            <v>A</v>
          </cell>
        </row>
      </sheetData>
      <sheetData sheetId="9660">
        <row r="9">
          <cell r="A9" t="str">
            <v>A</v>
          </cell>
        </row>
      </sheetData>
      <sheetData sheetId="9661">
        <row r="9">
          <cell r="A9" t="str">
            <v>A</v>
          </cell>
        </row>
      </sheetData>
      <sheetData sheetId="9662">
        <row r="9">
          <cell r="A9" t="str">
            <v>A</v>
          </cell>
        </row>
      </sheetData>
      <sheetData sheetId="9663">
        <row r="9">
          <cell r="A9" t="str">
            <v>A</v>
          </cell>
        </row>
      </sheetData>
      <sheetData sheetId="9664">
        <row r="9">
          <cell r="A9" t="str">
            <v>A</v>
          </cell>
        </row>
      </sheetData>
      <sheetData sheetId="9665">
        <row r="9">
          <cell r="A9" t="str">
            <v>A</v>
          </cell>
        </row>
      </sheetData>
      <sheetData sheetId="9666">
        <row r="9">
          <cell r="A9" t="str">
            <v>A</v>
          </cell>
        </row>
      </sheetData>
      <sheetData sheetId="9667">
        <row r="9">
          <cell r="A9" t="str">
            <v>A</v>
          </cell>
        </row>
      </sheetData>
      <sheetData sheetId="9668">
        <row r="9">
          <cell r="A9" t="str">
            <v>A</v>
          </cell>
        </row>
      </sheetData>
      <sheetData sheetId="9669">
        <row r="9">
          <cell r="A9" t="str">
            <v>A</v>
          </cell>
        </row>
      </sheetData>
      <sheetData sheetId="9670">
        <row r="9">
          <cell r="A9" t="str">
            <v>A</v>
          </cell>
        </row>
      </sheetData>
      <sheetData sheetId="9671">
        <row r="9">
          <cell r="A9" t="str">
            <v>A</v>
          </cell>
        </row>
      </sheetData>
      <sheetData sheetId="9672">
        <row r="9">
          <cell r="A9" t="str">
            <v>A</v>
          </cell>
        </row>
      </sheetData>
      <sheetData sheetId="9673">
        <row r="9">
          <cell r="A9" t="str">
            <v>A</v>
          </cell>
        </row>
      </sheetData>
      <sheetData sheetId="9674">
        <row r="9">
          <cell r="A9" t="str">
            <v>A</v>
          </cell>
        </row>
      </sheetData>
      <sheetData sheetId="9675">
        <row r="9">
          <cell r="A9" t="str">
            <v>A</v>
          </cell>
        </row>
      </sheetData>
      <sheetData sheetId="9676">
        <row r="9">
          <cell r="A9" t="str">
            <v>A</v>
          </cell>
        </row>
      </sheetData>
      <sheetData sheetId="9677">
        <row r="9">
          <cell r="A9" t="str">
            <v>A</v>
          </cell>
        </row>
      </sheetData>
      <sheetData sheetId="9678">
        <row r="9">
          <cell r="A9" t="str">
            <v>A</v>
          </cell>
        </row>
      </sheetData>
      <sheetData sheetId="9679">
        <row r="9">
          <cell r="A9" t="str">
            <v>A</v>
          </cell>
        </row>
      </sheetData>
      <sheetData sheetId="9680">
        <row r="9">
          <cell r="A9" t="str">
            <v>A</v>
          </cell>
        </row>
      </sheetData>
      <sheetData sheetId="9681">
        <row r="9">
          <cell r="A9" t="str">
            <v>A</v>
          </cell>
        </row>
      </sheetData>
      <sheetData sheetId="9682">
        <row r="9">
          <cell r="A9" t="str">
            <v>A</v>
          </cell>
        </row>
      </sheetData>
      <sheetData sheetId="9683">
        <row r="9">
          <cell r="A9" t="str">
            <v>A</v>
          </cell>
        </row>
      </sheetData>
      <sheetData sheetId="9684">
        <row r="9">
          <cell r="A9" t="str">
            <v>A</v>
          </cell>
        </row>
      </sheetData>
      <sheetData sheetId="9685">
        <row r="9">
          <cell r="A9" t="str">
            <v>A</v>
          </cell>
        </row>
      </sheetData>
      <sheetData sheetId="9686">
        <row r="9">
          <cell r="A9" t="str">
            <v>A</v>
          </cell>
        </row>
      </sheetData>
      <sheetData sheetId="9687">
        <row r="9">
          <cell r="A9" t="str">
            <v>A</v>
          </cell>
        </row>
      </sheetData>
      <sheetData sheetId="9688">
        <row r="9">
          <cell r="A9" t="str">
            <v>A</v>
          </cell>
        </row>
      </sheetData>
      <sheetData sheetId="9689">
        <row r="9">
          <cell r="A9" t="str">
            <v>A</v>
          </cell>
        </row>
      </sheetData>
      <sheetData sheetId="9690">
        <row r="9">
          <cell r="A9" t="str">
            <v>A</v>
          </cell>
        </row>
      </sheetData>
      <sheetData sheetId="9691">
        <row r="9">
          <cell r="A9" t="str">
            <v>A</v>
          </cell>
        </row>
      </sheetData>
      <sheetData sheetId="9692">
        <row r="9">
          <cell r="A9" t="str">
            <v>A</v>
          </cell>
        </row>
      </sheetData>
      <sheetData sheetId="9693">
        <row r="9">
          <cell r="A9" t="str">
            <v>A</v>
          </cell>
        </row>
      </sheetData>
      <sheetData sheetId="9694">
        <row r="9">
          <cell r="A9" t="str">
            <v>A</v>
          </cell>
        </row>
      </sheetData>
      <sheetData sheetId="9695">
        <row r="9">
          <cell r="A9" t="str">
            <v>A</v>
          </cell>
        </row>
      </sheetData>
      <sheetData sheetId="9696">
        <row r="9">
          <cell r="A9" t="str">
            <v>A</v>
          </cell>
        </row>
      </sheetData>
      <sheetData sheetId="9697">
        <row r="9">
          <cell r="A9" t="str">
            <v>A</v>
          </cell>
        </row>
      </sheetData>
      <sheetData sheetId="9698">
        <row r="9">
          <cell r="A9" t="str">
            <v>A</v>
          </cell>
        </row>
      </sheetData>
      <sheetData sheetId="9699">
        <row r="9">
          <cell r="A9" t="str">
            <v>A</v>
          </cell>
        </row>
      </sheetData>
      <sheetData sheetId="9700">
        <row r="9">
          <cell r="A9" t="str">
            <v>A</v>
          </cell>
        </row>
      </sheetData>
      <sheetData sheetId="9701">
        <row r="9">
          <cell r="A9" t="str">
            <v>A</v>
          </cell>
        </row>
      </sheetData>
      <sheetData sheetId="9702">
        <row r="9">
          <cell r="A9" t="str">
            <v>A</v>
          </cell>
        </row>
      </sheetData>
      <sheetData sheetId="9703">
        <row r="9">
          <cell r="A9" t="str">
            <v>A</v>
          </cell>
        </row>
      </sheetData>
      <sheetData sheetId="9704">
        <row r="9">
          <cell r="A9" t="str">
            <v>A</v>
          </cell>
        </row>
      </sheetData>
      <sheetData sheetId="9705">
        <row r="9">
          <cell r="A9" t="str">
            <v>A</v>
          </cell>
        </row>
      </sheetData>
      <sheetData sheetId="9706">
        <row r="9">
          <cell r="A9" t="str">
            <v>A</v>
          </cell>
        </row>
      </sheetData>
      <sheetData sheetId="9707">
        <row r="9">
          <cell r="A9" t="str">
            <v>A</v>
          </cell>
        </row>
      </sheetData>
      <sheetData sheetId="9708">
        <row r="9">
          <cell r="A9" t="str">
            <v>A</v>
          </cell>
        </row>
      </sheetData>
      <sheetData sheetId="9709">
        <row r="9">
          <cell r="A9" t="str">
            <v>A</v>
          </cell>
        </row>
      </sheetData>
      <sheetData sheetId="9710">
        <row r="9">
          <cell r="A9" t="str">
            <v>A</v>
          </cell>
        </row>
      </sheetData>
      <sheetData sheetId="9711">
        <row r="9">
          <cell r="A9" t="str">
            <v>A</v>
          </cell>
        </row>
      </sheetData>
      <sheetData sheetId="9712">
        <row r="9">
          <cell r="A9" t="str">
            <v>A</v>
          </cell>
        </row>
      </sheetData>
      <sheetData sheetId="9713">
        <row r="9">
          <cell r="A9" t="str">
            <v>A</v>
          </cell>
        </row>
      </sheetData>
      <sheetData sheetId="9714">
        <row r="9">
          <cell r="A9" t="str">
            <v>A</v>
          </cell>
        </row>
      </sheetData>
      <sheetData sheetId="9715">
        <row r="9">
          <cell r="A9" t="str">
            <v>A</v>
          </cell>
        </row>
      </sheetData>
      <sheetData sheetId="9716">
        <row r="9">
          <cell r="A9" t="str">
            <v>A</v>
          </cell>
        </row>
      </sheetData>
      <sheetData sheetId="9717">
        <row r="9">
          <cell r="A9" t="str">
            <v>A</v>
          </cell>
        </row>
      </sheetData>
      <sheetData sheetId="9718">
        <row r="9">
          <cell r="A9" t="str">
            <v>A</v>
          </cell>
        </row>
      </sheetData>
      <sheetData sheetId="9719">
        <row r="9">
          <cell r="A9" t="str">
            <v>A</v>
          </cell>
        </row>
      </sheetData>
      <sheetData sheetId="9720">
        <row r="9">
          <cell r="A9" t="str">
            <v>A</v>
          </cell>
        </row>
      </sheetData>
      <sheetData sheetId="9721">
        <row r="9">
          <cell r="A9" t="str">
            <v>A</v>
          </cell>
        </row>
      </sheetData>
      <sheetData sheetId="9722">
        <row r="9">
          <cell r="A9" t="str">
            <v>A</v>
          </cell>
        </row>
      </sheetData>
      <sheetData sheetId="9723">
        <row r="9">
          <cell r="A9" t="str">
            <v>A</v>
          </cell>
        </row>
      </sheetData>
      <sheetData sheetId="9724">
        <row r="9">
          <cell r="A9" t="str">
            <v>A</v>
          </cell>
        </row>
      </sheetData>
      <sheetData sheetId="9725">
        <row r="9">
          <cell r="A9" t="str">
            <v>A</v>
          </cell>
        </row>
      </sheetData>
      <sheetData sheetId="9726">
        <row r="9">
          <cell r="A9" t="str">
            <v>A</v>
          </cell>
        </row>
      </sheetData>
      <sheetData sheetId="9727">
        <row r="9">
          <cell r="A9" t="str">
            <v>A</v>
          </cell>
        </row>
      </sheetData>
      <sheetData sheetId="9728">
        <row r="9">
          <cell r="A9" t="str">
            <v>A</v>
          </cell>
        </row>
      </sheetData>
      <sheetData sheetId="9729">
        <row r="9">
          <cell r="A9" t="str">
            <v>A</v>
          </cell>
        </row>
      </sheetData>
      <sheetData sheetId="9730">
        <row r="9">
          <cell r="A9" t="str">
            <v>A</v>
          </cell>
        </row>
      </sheetData>
      <sheetData sheetId="9731">
        <row r="9">
          <cell r="A9" t="str">
            <v>A</v>
          </cell>
        </row>
      </sheetData>
      <sheetData sheetId="9732">
        <row r="9">
          <cell r="A9" t="str">
            <v>A</v>
          </cell>
        </row>
      </sheetData>
      <sheetData sheetId="9733">
        <row r="9">
          <cell r="A9" t="str">
            <v>A</v>
          </cell>
        </row>
      </sheetData>
      <sheetData sheetId="9734">
        <row r="9">
          <cell r="A9" t="str">
            <v>A</v>
          </cell>
        </row>
      </sheetData>
      <sheetData sheetId="9735">
        <row r="9">
          <cell r="A9" t="str">
            <v>A</v>
          </cell>
        </row>
      </sheetData>
      <sheetData sheetId="9736">
        <row r="9">
          <cell r="A9" t="str">
            <v>A</v>
          </cell>
        </row>
      </sheetData>
      <sheetData sheetId="9737">
        <row r="9">
          <cell r="A9" t="str">
            <v>A</v>
          </cell>
        </row>
      </sheetData>
      <sheetData sheetId="9738">
        <row r="9">
          <cell r="A9" t="str">
            <v>A</v>
          </cell>
        </row>
      </sheetData>
      <sheetData sheetId="9739">
        <row r="9">
          <cell r="A9" t="str">
            <v>A</v>
          </cell>
        </row>
      </sheetData>
      <sheetData sheetId="9740">
        <row r="9">
          <cell r="A9" t="str">
            <v>A</v>
          </cell>
        </row>
      </sheetData>
      <sheetData sheetId="9741">
        <row r="9">
          <cell r="A9" t="str">
            <v>A</v>
          </cell>
        </row>
      </sheetData>
      <sheetData sheetId="9742">
        <row r="9">
          <cell r="A9" t="str">
            <v>A</v>
          </cell>
        </row>
      </sheetData>
      <sheetData sheetId="9743">
        <row r="9">
          <cell r="A9" t="str">
            <v>A</v>
          </cell>
        </row>
      </sheetData>
      <sheetData sheetId="9744">
        <row r="9">
          <cell r="A9" t="str">
            <v>A</v>
          </cell>
        </row>
      </sheetData>
      <sheetData sheetId="9745">
        <row r="9">
          <cell r="A9" t="str">
            <v>A</v>
          </cell>
        </row>
      </sheetData>
      <sheetData sheetId="9746">
        <row r="9">
          <cell r="A9" t="str">
            <v>A</v>
          </cell>
        </row>
      </sheetData>
      <sheetData sheetId="9747">
        <row r="9">
          <cell r="A9" t="str">
            <v>A</v>
          </cell>
        </row>
      </sheetData>
      <sheetData sheetId="9748">
        <row r="9">
          <cell r="A9" t="str">
            <v>A</v>
          </cell>
        </row>
      </sheetData>
      <sheetData sheetId="9749">
        <row r="9">
          <cell r="A9" t="str">
            <v>A</v>
          </cell>
        </row>
      </sheetData>
      <sheetData sheetId="9750">
        <row r="9">
          <cell r="A9" t="str">
            <v>A</v>
          </cell>
        </row>
      </sheetData>
      <sheetData sheetId="9751">
        <row r="9">
          <cell r="A9" t="str">
            <v>A</v>
          </cell>
        </row>
      </sheetData>
      <sheetData sheetId="9752">
        <row r="9">
          <cell r="A9" t="str">
            <v>A</v>
          </cell>
        </row>
      </sheetData>
      <sheetData sheetId="9753">
        <row r="9">
          <cell r="A9" t="str">
            <v>A</v>
          </cell>
        </row>
      </sheetData>
      <sheetData sheetId="9754">
        <row r="9">
          <cell r="A9" t="str">
            <v>A</v>
          </cell>
        </row>
      </sheetData>
      <sheetData sheetId="9755">
        <row r="9">
          <cell r="A9" t="str">
            <v>A</v>
          </cell>
        </row>
      </sheetData>
      <sheetData sheetId="9756">
        <row r="9">
          <cell r="A9" t="str">
            <v>A</v>
          </cell>
        </row>
      </sheetData>
      <sheetData sheetId="9757">
        <row r="9">
          <cell r="A9" t="str">
            <v>A</v>
          </cell>
        </row>
      </sheetData>
      <sheetData sheetId="9758">
        <row r="9">
          <cell r="A9" t="str">
            <v>A</v>
          </cell>
        </row>
      </sheetData>
      <sheetData sheetId="9759">
        <row r="9">
          <cell r="A9" t="str">
            <v>A</v>
          </cell>
        </row>
      </sheetData>
      <sheetData sheetId="9760">
        <row r="9">
          <cell r="A9" t="str">
            <v>A</v>
          </cell>
        </row>
      </sheetData>
      <sheetData sheetId="9761">
        <row r="9">
          <cell r="A9" t="str">
            <v>A</v>
          </cell>
        </row>
      </sheetData>
      <sheetData sheetId="9762">
        <row r="9">
          <cell r="A9" t="str">
            <v>A</v>
          </cell>
        </row>
      </sheetData>
      <sheetData sheetId="9763">
        <row r="9">
          <cell r="A9" t="str">
            <v>A</v>
          </cell>
        </row>
      </sheetData>
      <sheetData sheetId="9764">
        <row r="9">
          <cell r="A9" t="str">
            <v>A</v>
          </cell>
        </row>
      </sheetData>
      <sheetData sheetId="9765">
        <row r="9">
          <cell r="A9" t="str">
            <v>A</v>
          </cell>
        </row>
      </sheetData>
      <sheetData sheetId="9766">
        <row r="9">
          <cell r="A9" t="str">
            <v>A</v>
          </cell>
        </row>
      </sheetData>
      <sheetData sheetId="9767">
        <row r="9">
          <cell r="A9" t="str">
            <v>A</v>
          </cell>
        </row>
      </sheetData>
      <sheetData sheetId="9768">
        <row r="9">
          <cell r="A9" t="str">
            <v>A</v>
          </cell>
        </row>
      </sheetData>
      <sheetData sheetId="9769">
        <row r="9">
          <cell r="A9" t="str">
            <v>A</v>
          </cell>
        </row>
      </sheetData>
      <sheetData sheetId="9770">
        <row r="9">
          <cell r="A9" t="str">
            <v>A</v>
          </cell>
        </row>
      </sheetData>
      <sheetData sheetId="9771">
        <row r="9">
          <cell r="A9" t="str">
            <v>A</v>
          </cell>
        </row>
      </sheetData>
      <sheetData sheetId="9772">
        <row r="9">
          <cell r="A9" t="str">
            <v>A</v>
          </cell>
        </row>
      </sheetData>
      <sheetData sheetId="9773">
        <row r="9">
          <cell r="A9" t="str">
            <v>A</v>
          </cell>
        </row>
      </sheetData>
      <sheetData sheetId="9774">
        <row r="9">
          <cell r="A9" t="str">
            <v>A</v>
          </cell>
        </row>
      </sheetData>
      <sheetData sheetId="9775">
        <row r="9">
          <cell r="A9" t="str">
            <v>A</v>
          </cell>
        </row>
      </sheetData>
      <sheetData sheetId="9776">
        <row r="9">
          <cell r="A9" t="str">
            <v>A</v>
          </cell>
        </row>
      </sheetData>
      <sheetData sheetId="9777">
        <row r="9">
          <cell r="A9" t="str">
            <v>A</v>
          </cell>
        </row>
      </sheetData>
      <sheetData sheetId="9778">
        <row r="9">
          <cell r="A9" t="str">
            <v>A</v>
          </cell>
        </row>
      </sheetData>
      <sheetData sheetId="9779">
        <row r="9">
          <cell r="A9" t="str">
            <v>A</v>
          </cell>
        </row>
      </sheetData>
      <sheetData sheetId="9780">
        <row r="9">
          <cell r="A9" t="str">
            <v>A</v>
          </cell>
        </row>
      </sheetData>
      <sheetData sheetId="9781">
        <row r="9">
          <cell r="A9" t="str">
            <v>A</v>
          </cell>
        </row>
      </sheetData>
      <sheetData sheetId="9782">
        <row r="9">
          <cell r="A9" t="str">
            <v>A</v>
          </cell>
        </row>
      </sheetData>
      <sheetData sheetId="9783">
        <row r="9">
          <cell r="A9" t="str">
            <v>A</v>
          </cell>
        </row>
      </sheetData>
      <sheetData sheetId="9784">
        <row r="9">
          <cell r="A9" t="str">
            <v>A</v>
          </cell>
        </row>
      </sheetData>
      <sheetData sheetId="9785">
        <row r="9">
          <cell r="A9" t="str">
            <v>A</v>
          </cell>
        </row>
      </sheetData>
      <sheetData sheetId="9786">
        <row r="9">
          <cell r="A9" t="str">
            <v>A</v>
          </cell>
        </row>
      </sheetData>
      <sheetData sheetId="9787">
        <row r="9">
          <cell r="A9" t="str">
            <v>A</v>
          </cell>
        </row>
      </sheetData>
      <sheetData sheetId="9788">
        <row r="9">
          <cell r="A9" t="str">
            <v>A</v>
          </cell>
        </row>
      </sheetData>
      <sheetData sheetId="9789">
        <row r="9">
          <cell r="A9" t="str">
            <v>A</v>
          </cell>
        </row>
      </sheetData>
      <sheetData sheetId="9790">
        <row r="9">
          <cell r="A9" t="str">
            <v>A</v>
          </cell>
        </row>
      </sheetData>
      <sheetData sheetId="9791">
        <row r="9">
          <cell r="A9" t="str">
            <v>A</v>
          </cell>
        </row>
      </sheetData>
      <sheetData sheetId="9792">
        <row r="9">
          <cell r="A9" t="str">
            <v>A</v>
          </cell>
        </row>
      </sheetData>
      <sheetData sheetId="9793">
        <row r="9">
          <cell r="A9" t="str">
            <v>A</v>
          </cell>
        </row>
      </sheetData>
      <sheetData sheetId="9794">
        <row r="9">
          <cell r="A9" t="str">
            <v>A</v>
          </cell>
        </row>
      </sheetData>
      <sheetData sheetId="9795">
        <row r="9">
          <cell r="A9" t="str">
            <v>A</v>
          </cell>
        </row>
      </sheetData>
      <sheetData sheetId="9796">
        <row r="9">
          <cell r="A9" t="str">
            <v>A</v>
          </cell>
        </row>
      </sheetData>
      <sheetData sheetId="9797">
        <row r="9">
          <cell r="A9" t="str">
            <v>A</v>
          </cell>
        </row>
      </sheetData>
      <sheetData sheetId="9798">
        <row r="9">
          <cell r="A9" t="str">
            <v>A</v>
          </cell>
        </row>
      </sheetData>
      <sheetData sheetId="9799">
        <row r="9">
          <cell r="A9" t="str">
            <v>A</v>
          </cell>
        </row>
      </sheetData>
      <sheetData sheetId="9800">
        <row r="9">
          <cell r="A9" t="str">
            <v>A</v>
          </cell>
        </row>
      </sheetData>
      <sheetData sheetId="9801">
        <row r="9">
          <cell r="A9" t="str">
            <v>A</v>
          </cell>
        </row>
      </sheetData>
      <sheetData sheetId="9802">
        <row r="9">
          <cell r="A9" t="str">
            <v>A</v>
          </cell>
        </row>
      </sheetData>
      <sheetData sheetId="9803">
        <row r="9">
          <cell r="A9" t="str">
            <v>A</v>
          </cell>
        </row>
      </sheetData>
      <sheetData sheetId="9804">
        <row r="9">
          <cell r="A9" t="str">
            <v>A</v>
          </cell>
        </row>
      </sheetData>
      <sheetData sheetId="9805">
        <row r="9">
          <cell r="A9" t="str">
            <v>A</v>
          </cell>
        </row>
      </sheetData>
      <sheetData sheetId="9806">
        <row r="9">
          <cell r="A9" t="str">
            <v>A</v>
          </cell>
        </row>
      </sheetData>
      <sheetData sheetId="9807">
        <row r="9">
          <cell r="A9" t="str">
            <v>A</v>
          </cell>
        </row>
      </sheetData>
      <sheetData sheetId="9808">
        <row r="9">
          <cell r="A9" t="str">
            <v>A</v>
          </cell>
        </row>
      </sheetData>
      <sheetData sheetId="9809"/>
      <sheetData sheetId="9810">
        <row r="9">
          <cell r="A9" t="str">
            <v>A</v>
          </cell>
        </row>
      </sheetData>
      <sheetData sheetId="9811">
        <row r="9">
          <cell r="A9" t="str">
            <v>A</v>
          </cell>
        </row>
      </sheetData>
      <sheetData sheetId="9812">
        <row r="9">
          <cell r="A9" t="str">
            <v>A</v>
          </cell>
        </row>
      </sheetData>
      <sheetData sheetId="9813">
        <row r="9">
          <cell r="A9" t="str">
            <v>A</v>
          </cell>
        </row>
      </sheetData>
      <sheetData sheetId="9814">
        <row r="9">
          <cell r="A9" t="str">
            <v>A</v>
          </cell>
        </row>
      </sheetData>
      <sheetData sheetId="9815">
        <row r="9">
          <cell r="A9" t="str">
            <v>A</v>
          </cell>
        </row>
      </sheetData>
      <sheetData sheetId="9816">
        <row r="9">
          <cell r="A9" t="str">
            <v>A</v>
          </cell>
        </row>
      </sheetData>
      <sheetData sheetId="9817">
        <row r="9">
          <cell r="A9" t="str">
            <v>A</v>
          </cell>
        </row>
      </sheetData>
      <sheetData sheetId="9818">
        <row r="9">
          <cell r="A9" t="str">
            <v>A</v>
          </cell>
        </row>
      </sheetData>
      <sheetData sheetId="9819">
        <row r="9">
          <cell r="A9" t="str">
            <v>A</v>
          </cell>
        </row>
      </sheetData>
      <sheetData sheetId="9820">
        <row r="9">
          <cell r="A9" t="str">
            <v>A</v>
          </cell>
        </row>
      </sheetData>
      <sheetData sheetId="9821">
        <row r="9">
          <cell r="A9" t="str">
            <v>A</v>
          </cell>
        </row>
      </sheetData>
      <sheetData sheetId="9822">
        <row r="9">
          <cell r="A9" t="str">
            <v>A</v>
          </cell>
        </row>
      </sheetData>
      <sheetData sheetId="9823">
        <row r="9">
          <cell r="A9" t="str">
            <v>A</v>
          </cell>
        </row>
      </sheetData>
      <sheetData sheetId="9824">
        <row r="9">
          <cell r="A9" t="str">
            <v>A</v>
          </cell>
        </row>
      </sheetData>
      <sheetData sheetId="9825">
        <row r="9">
          <cell r="A9" t="str">
            <v>A</v>
          </cell>
        </row>
      </sheetData>
      <sheetData sheetId="9826">
        <row r="9">
          <cell r="A9" t="str">
            <v>A</v>
          </cell>
        </row>
      </sheetData>
      <sheetData sheetId="9827">
        <row r="9">
          <cell r="A9" t="str">
            <v>A</v>
          </cell>
        </row>
      </sheetData>
      <sheetData sheetId="9828">
        <row r="9">
          <cell r="A9" t="str">
            <v>A</v>
          </cell>
        </row>
      </sheetData>
      <sheetData sheetId="9829">
        <row r="9">
          <cell r="A9" t="str">
            <v>A</v>
          </cell>
        </row>
      </sheetData>
      <sheetData sheetId="9830">
        <row r="9">
          <cell r="A9" t="str">
            <v>A</v>
          </cell>
        </row>
      </sheetData>
      <sheetData sheetId="9831">
        <row r="9">
          <cell r="A9" t="str">
            <v>A</v>
          </cell>
        </row>
      </sheetData>
      <sheetData sheetId="9832">
        <row r="9">
          <cell r="A9" t="str">
            <v>A</v>
          </cell>
        </row>
      </sheetData>
      <sheetData sheetId="9833">
        <row r="9">
          <cell r="A9" t="str">
            <v>A</v>
          </cell>
        </row>
      </sheetData>
      <sheetData sheetId="9834">
        <row r="9">
          <cell r="A9" t="str">
            <v>A</v>
          </cell>
        </row>
      </sheetData>
      <sheetData sheetId="9835">
        <row r="9">
          <cell r="A9" t="str">
            <v>A</v>
          </cell>
        </row>
      </sheetData>
      <sheetData sheetId="9836">
        <row r="9">
          <cell r="A9" t="str">
            <v>A</v>
          </cell>
        </row>
      </sheetData>
      <sheetData sheetId="9837">
        <row r="9">
          <cell r="A9" t="str">
            <v>A</v>
          </cell>
        </row>
      </sheetData>
      <sheetData sheetId="9838">
        <row r="9">
          <cell r="A9" t="str">
            <v>A</v>
          </cell>
        </row>
      </sheetData>
      <sheetData sheetId="9839">
        <row r="9">
          <cell r="A9" t="str">
            <v>A</v>
          </cell>
        </row>
      </sheetData>
      <sheetData sheetId="9840">
        <row r="9">
          <cell r="A9" t="str">
            <v>A</v>
          </cell>
        </row>
      </sheetData>
      <sheetData sheetId="9841">
        <row r="9">
          <cell r="A9" t="str">
            <v>A</v>
          </cell>
        </row>
      </sheetData>
      <sheetData sheetId="9842">
        <row r="9">
          <cell r="A9" t="str">
            <v>A</v>
          </cell>
        </row>
      </sheetData>
      <sheetData sheetId="9843">
        <row r="9">
          <cell r="A9" t="str">
            <v>A</v>
          </cell>
        </row>
      </sheetData>
      <sheetData sheetId="9844">
        <row r="9">
          <cell r="A9" t="str">
            <v>A</v>
          </cell>
        </row>
      </sheetData>
      <sheetData sheetId="9845">
        <row r="9">
          <cell r="A9" t="str">
            <v>A</v>
          </cell>
        </row>
      </sheetData>
      <sheetData sheetId="9846">
        <row r="9">
          <cell r="A9" t="str">
            <v>A</v>
          </cell>
        </row>
      </sheetData>
      <sheetData sheetId="9847">
        <row r="9">
          <cell r="A9" t="str">
            <v>A</v>
          </cell>
        </row>
      </sheetData>
      <sheetData sheetId="9848">
        <row r="9">
          <cell r="A9" t="str">
            <v>A</v>
          </cell>
        </row>
      </sheetData>
      <sheetData sheetId="9849">
        <row r="9">
          <cell r="A9" t="str">
            <v>A</v>
          </cell>
        </row>
      </sheetData>
      <sheetData sheetId="9850">
        <row r="9">
          <cell r="A9" t="str">
            <v>A</v>
          </cell>
        </row>
      </sheetData>
      <sheetData sheetId="9851">
        <row r="9">
          <cell r="A9" t="str">
            <v>A</v>
          </cell>
        </row>
      </sheetData>
      <sheetData sheetId="9852">
        <row r="9">
          <cell r="A9" t="str">
            <v>A</v>
          </cell>
        </row>
      </sheetData>
      <sheetData sheetId="9853">
        <row r="9">
          <cell r="A9" t="str">
            <v>A</v>
          </cell>
        </row>
      </sheetData>
      <sheetData sheetId="9854">
        <row r="9">
          <cell r="A9" t="str">
            <v>A</v>
          </cell>
        </row>
      </sheetData>
      <sheetData sheetId="9855">
        <row r="9">
          <cell r="A9" t="str">
            <v>A</v>
          </cell>
        </row>
      </sheetData>
      <sheetData sheetId="9856">
        <row r="9">
          <cell r="A9" t="str">
            <v>A</v>
          </cell>
        </row>
      </sheetData>
      <sheetData sheetId="9857">
        <row r="9">
          <cell r="A9" t="str">
            <v>A</v>
          </cell>
        </row>
      </sheetData>
      <sheetData sheetId="9858">
        <row r="9">
          <cell r="A9" t="str">
            <v>A</v>
          </cell>
        </row>
      </sheetData>
      <sheetData sheetId="9859">
        <row r="9">
          <cell r="A9" t="str">
            <v>A</v>
          </cell>
        </row>
      </sheetData>
      <sheetData sheetId="9860">
        <row r="9">
          <cell r="A9" t="str">
            <v>A</v>
          </cell>
        </row>
      </sheetData>
      <sheetData sheetId="9861">
        <row r="9">
          <cell r="A9" t="str">
            <v>A</v>
          </cell>
        </row>
      </sheetData>
      <sheetData sheetId="9862">
        <row r="9">
          <cell r="A9" t="str">
            <v>A</v>
          </cell>
        </row>
      </sheetData>
      <sheetData sheetId="9863">
        <row r="9">
          <cell r="A9" t="str">
            <v>A</v>
          </cell>
        </row>
      </sheetData>
      <sheetData sheetId="9864">
        <row r="9">
          <cell r="A9" t="str">
            <v>A</v>
          </cell>
        </row>
      </sheetData>
      <sheetData sheetId="9865">
        <row r="9">
          <cell r="A9" t="str">
            <v>A</v>
          </cell>
        </row>
      </sheetData>
      <sheetData sheetId="9866">
        <row r="9">
          <cell r="A9" t="str">
            <v>A</v>
          </cell>
        </row>
      </sheetData>
      <sheetData sheetId="9867">
        <row r="9">
          <cell r="A9" t="str">
            <v>A</v>
          </cell>
        </row>
      </sheetData>
      <sheetData sheetId="9868">
        <row r="9">
          <cell r="A9" t="str">
            <v>A</v>
          </cell>
        </row>
      </sheetData>
      <sheetData sheetId="9869">
        <row r="9">
          <cell r="A9" t="str">
            <v>A</v>
          </cell>
        </row>
      </sheetData>
      <sheetData sheetId="9870">
        <row r="9">
          <cell r="A9" t="str">
            <v>A</v>
          </cell>
        </row>
      </sheetData>
      <sheetData sheetId="9871">
        <row r="9">
          <cell r="A9" t="str">
            <v>A</v>
          </cell>
        </row>
      </sheetData>
      <sheetData sheetId="9872">
        <row r="9">
          <cell r="A9" t="str">
            <v>A</v>
          </cell>
        </row>
      </sheetData>
      <sheetData sheetId="9873">
        <row r="9">
          <cell r="A9" t="str">
            <v>A</v>
          </cell>
        </row>
      </sheetData>
      <sheetData sheetId="9874">
        <row r="9">
          <cell r="A9" t="str">
            <v>A</v>
          </cell>
        </row>
      </sheetData>
      <sheetData sheetId="9875">
        <row r="9">
          <cell r="A9" t="str">
            <v>A</v>
          </cell>
        </row>
      </sheetData>
      <sheetData sheetId="9876">
        <row r="9">
          <cell r="A9" t="str">
            <v>A</v>
          </cell>
        </row>
      </sheetData>
      <sheetData sheetId="9877">
        <row r="9">
          <cell r="A9" t="str">
            <v>A</v>
          </cell>
        </row>
      </sheetData>
      <sheetData sheetId="9878">
        <row r="9">
          <cell r="A9" t="str">
            <v>A</v>
          </cell>
        </row>
      </sheetData>
      <sheetData sheetId="9879">
        <row r="9">
          <cell r="A9" t="str">
            <v>A</v>
          </cell>
        </row>
      </sheetData>
      <sheetData sheetId="9880">
        <row r="9">
          <cell r="A9" t="str">
            <v>A</v>
          </cell>
        </row>
      </sheetData>
      <sheetData sheetId="9881">
        <row r="9">
          <cell r="A9" t="str">
            <v>A</v>
          </cell>
        </row>
      </sheetData>
      <sheetData sheetId="9882">
        <row r="9">
          <cell r="A9" t="str">
            <v>A</v>
          </cell>
        </row>
      </sheetData>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ow r="9">
          <cell r="A9" t="str">
            <v>A</v>
          </cell>
        </row>
      </sheetData>
      <sheetData sheetId="9961">
        <row r="9">
          <cell r="A9" t="str">
            <v>A</v>
          </cell>
        </row>
      </sheetData>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ow r="9">
          <cell r="A9" t="str">
            <v>A</v>
          </cell>
        </row>
      </sheetData>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ow r="9">
          <cell r="A9" t="str">
            <v>A</v>
          </cell>
        </row>
      </sheetData>
      <sheetData sheetId="9986">
        <row r="9">
          <cell r="A9" t="str">
            <v>A</v>
          </cell>
        </row>
      </sheetData>
      <sheetData sheetId="9987">
        <row r="9">
          <cell r="A9" t="str">
            <v>A</v>
          </cell>
        </row>
      </sheetData>
      <sheetData sheetId="9988">
        <row r="9">
          <cell r="A9" t="str">
            <v>A</v>
          </cell>
        </row>
      </sheetData>
      <sheetData sheetId="9989">
        <row r="9">
          <cell r="A9" t="str">
            <v>A</v>
          </cell>
        </row>
      </sheetData>
      <sheetData sheetId="9990">
        <row r="9">
          <cell r="A9" t="str">
            <v>A</v>
          </cell>
        </row>
      </sheetData>
      <sheetData sheetId="9991">
        <row r="9">
          <cell r="A9" t="str">
            <v>A</v>
          </cell>
        </row>
      </sheetData>
      <sheetData sheetId="9992">
        <row r="9">
          <cell r="A9" t="str">
            <v>A</v>
          </cell>
        </row>
      </sheetData>
      <sheetData sheetId="9993">
        <row r="9">
          <cell r="A9" t="str">
            <v>A</v>
          </cell>
        </row>
      </sheetData>
      <sheetData sheetId="9994">
        <row r="9">
          <cell r="A9" t="str">
            <v>A</v>
          </cell>
        </row>
      </sheetData>
      <sheetData sheetId="9995">
        <row r="9">
          <cell r="A9" t="str">
            <v>A</v>
          </cell>
        </row>
      </sheetData>
      <sheetData sheetId="9996">
        <row r="9">
          <cell r="A9" t="str">
            <v>A</v>
          </cell>
        </row>
      </sheetData>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ow r="9">
          <cell r="A9" t="str">
            <v>A</v>
          </cell>
        </row>
      </sheetData>
      <sheetData sheetId="10012" refreshError="1"/>
      <sheetData sheetId="10013" refreshError="1"/>
      <sheetData sheetId="10014" refreshError="1"/>
      <sheetData sheetId="10015">
        <row r="9">
          <cell r="A9" t="str">
            <v>A</v>
          </cell>
        </row>
      </sheetData>
      <sheetData sheetId="10016">
        <row r="9">
          <cell r="A9" t="str">
            <v>A</v>
          </cell>
        </row>
      </sheetData>
      <sheetData sheetId="10017">
        <row r="9">
          <cell r="A9" t="str">
            <v>A</v>
          </cell>
        </row>
      </sheetData>
      <sheetData sheetId="10018">
        <row r="9">
          <cell r="A9" t="str">
            <v>A</v>
          </cell>
        </row>
      </sheetData>
      <sheetData sheetId="10019">
        <row r="9">
          <cell r="A9" t="str">
            <v>A</v>
          </cell>
        </row>
      </sheetData>
      <sheetData sheetId="10020">
        <row r="9">
          <cell r="A9" t="str">
            <v>A</v>
          </cell>
        </row>
      </sheetData>
      <sheetData sheetId="10021">
        <row r="9">
          <cell r="A9" t="str">
            <v>A</v>
          </cell>
        </row>
      </sheetData>
      <sheetData sheetId="10022">
        <row r="9">
          <cell r="A9" t="str">
            <v>A</v>
          </cell>
        </row>
      </sheetData>
      <sheetData sheetId="10023">
        <row r="9">
          <cell r="A9" t="str">
            <v>A</v>
          </cell>
        </row>
      </sheetData>
      <sheetData sheetId="10024">
        <row r="9">
          <cell r="A9" t="str">
            <v>A</v>
          </cell>
        </row>
      </sheetData>
      <sheetData sheetId="10025">
        <row r="9">
          <cell r="A9" t="str">
            <v>A</v>
          </cell>
        </row>
      </sheetData>
      <sheetData sheetId="10026">
        <row r="9">
          <cell r="A9" t="str">
            <v>A</v>
          </cell>
        </row>
      </sheetData>
      <sheetData sheetId="10027">
        <row r="9">
          <cell r="A9" t="str">
            <v>A</v>
          </cell>
        </row>
      </sheetData>
      <sheetData sheetId="10028">
        <row r="9">
          <cell r="A9" t="str">
            <v>A</v>
          </cell>
        </row>
      </sheetData>
      <sheetData sheetId="10029">
        <row r="9">
          <cell r="A9" t="str">
            <v>A</v>
          </cell>
        </row>
      </sheetData>
      <sheetData sheetId="10030">
        <row r="9">
          <cell r="A9" t="str">
            <v>A</v>
          </cell>
        </row>
      </sheetData>
      <sheetData sheetId="10031">
        <row r="9">
          <cell r="A9" t="str">
            <v>A</v>
          </cell>
        </row>
      </sheetData>
      <sheetData sheetId="10032">
        <row r="9">
          <cell r="A9" t="str">
            <v>A</v>
          </cell>
        </row>
      </sheetData>
      <sheetData sheetId="10033">
        <row r="9">
          <cell r="A9" t="str">
            <v>A</v>
          </cell>
        </row>
      </sheetData>
      <sheetData sheetId="10034">
        <row r="9">
          <cell r="A9" t="str">
            <v>A</v>
          </cell>
        </row>
      </sheetData>
      <sheetData sheetId="10035">
        <row r="9">
          <cell r="A9" t="str">
            <v>A</v>
          </cell>
        </row>
      </sheetData>
      <sheetData sheetId="10036">
        <row r="9">
          <cell r="A9" t="str">
            <v>A</v>
          </cell>
        </row>
      </sheetData>
      <sheetData sheetId="10037">
        <row r="9">
          <cell r="A9" t="str">
            <v>A</v>
          </cell>
        </row>
      </sheetData>
      <sheetData sheetId="10038">
        <row r="9">
          <cell r="A9" t="str">
            <v>A</v>
          </cell>
        </row>
      </sheetData>
      <sheetData sheetId="10039">
        <row r="9">
          <cell r="A9" t="str">
            <v>A</v>
          </cell>
        </row>
      </sheetData>
      <sheetData sheetId="10040">
        <row r="9">
          <cell r="A9" t="str">
            <v>A</v>
          </cell>
        </row>
      </sheetData>
      <sheetData sheetId="10041">
        <row r="9">
          <cell r="A9" t="str">
            <v>A</v>
          </cell>
        </row>
      </sheetData>
      <sheetData sheetId="10042">
        <row r="9">
          <cell r="A9" t="str">
            <v>A</v>
          </cell>
        </row>
      </sheetData>
      <sheetData sheetId="10043">
        <row r="9">
          <cell r="A9" t="str">
            <v>A</v>
          </cell>
        </row>
      </sheetData>
      <sheetData sheetId="10044">
        <row r="9">
          <cell r="A9" t="str">
            <v>A</v>
          </cell>
        </row>
      </sheetData>
      <sheetData sheetId="10045">
        <row r="9">
          <cell r="A9" t="str">
            <v>A</v>
          </cell>
        </row>
      </sheetData>
      <sheetData sheetId="10046">
        <row r="9">
          <cell r="A9" t="str">
            <v>A</v>
          </cell>
        </row>
      </sheetData>
      <sheetData sheetId="10047">
        <row r="9">
          <cell r="A9" t="str">
            <v>A</v>
          </cell>
        </row>
      </sheetData>
      <sheetData sheetId="10048">
        <row r="9">
          <cell r="A9" t="str">
            <v>A</v>
          </cell>
        </row>
      </sheetData>
      <sheetData sheetId="10049">
        <row r="9">
          <cell r="A9" t="str">
            <v>A</v>
          </cell>
        </row>
      </sheetData>
      <sheetData sheetId="10050">
        <row r="9">
          <cell r="A9" t="str">
            <v>A</v>
          </cell>
        </row>
      </sheetData>
      <sheetData sheetId="10051">
        <row r="9">
          <cell r="A9" t="str">
            <v>A</v>
          </cell>
        </row>
      </sheetData>
      <sheetData sheetId="10052">
        <row r="9">
          <cell r="A9" t="str">
            <v>A</v>
          </cell>
        </row>
      </sheetData>
      <sheetData sheetId="10053">
        <row r="9">
          <cell r="A9" t="str">
            <v>A</v>
          </cell>
        </row>
      </sheetData>
      <sheetData sheetId="10054">
        <row r="9">
          <cell r="A9" t="str">
            <v>A</v>
          </cell>
        </row>
      </sheetData>
      <sheetData sheetId="10055">
        <row r="9">
          <cell r="A9" t="str">
            <v>A</v>
          </cell>
        </row>
      </sheetData>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ow r="9">
          <cell r="A9" t="str">
            <v>A</v>
          </cell>
        </row>
      </sheetData>
      <sheetData sheetId="10097">
        <row r="9">
          <cell r="A9" t="str">
            <v>A</v>
          </cell>
        </row>
      </sheetData>
      <sheetData sheetId="10098">
        <row r="9">
          <cell r="A9" t="str">
            <v>A</v>
          </cell>
        </row>
      </sheetData>
      <sheetData sheetId="10099">
        <row r="9">
          <cell r="A9" t="str">
            <v>A</v>
          </cell>
        </row>
      </sheetData>
      <sheetData sheetId="10100">
        <row r="9">
          <cell r="A9" t="str">
            <v>A</v>
          </cell>
        </row>
      </sheetData>
      <sheetData sheetId="10101">
        <row r="9">
          <cell r="A9" t="str">
            <v>A</v>
          </cell>
        </row>
      </sheetData>
      <sheetData sheetId="10102">
        <row r="9">
          <cell r="A9" t="str">
            <v>A</v>
          </cell>
        </row>
      </sheetData>
      <sheetData sheetId="10103">
        <row r="9">
          <cell r="A9" t="str">
            <v>A</v>
          </cell>
        </row>
      </sheetData>
      <sheetData sheetId="10104">
        <row r="9">
          <cell r="A9" t="str">
            <v>A</v>
          </cell>
        </row>
      </sheetData>
      <sheetData sheetId="10105">
        <row r="9">
          <cell r="A9" t="str">
            <v>A</v>
          </cell>
        </row>
      </sheetData>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ow r="9">
          <cell r="A9" t="str">
            <v>A</v>
          </cell>
        </row>
      </sheetData>
      <sheetData sheetId="10126">
        <row r="9">
          <cell r="A9" t="str">
            <v>A</v>
          </cell>
        </row>
      </sheetData>
      <sheetData sheetId="10127">
        <row r="9">
          <cell r="A9" t="str">
            <v>A</v>
          </cell>
        </row>
      </sheetData>
      <sheetData sheetId="10128">
        <row r="9">
          <cell r="A9" t="str">
            <v>A</v>
          </cell>
        </row>
      </sheetData>
      <sheetData sheetId="10129">
        <row r="9">
          <cell r="A9" t="str">
            <v>A</v>
          </cell>
        </row>
      </sheetData>
      <sheetData sheetId="10130">
        <row r="9">
          <cell r="A9" t="str">
            <v>A</v>
          </cell>
        </row>
      </sheetData>
      <sheetData sheetId="10131">
        <row r="9">
          <cell r="A9" t="str">
            <v>A</v>
          </cell>
        </row>
      </sheetData>
      <sheetData sheetId="10132">
        <row r="9">
          <cell r="A9" t="str">
            <v>A</v>
          </cell>
        </row>
      </sheetData>
      <sheetData sheetId="10133">
        <row r="9">
          <cell r="A9" t="str">
            <v>A</v>
          </cell>
        </row>
      </sheetData>
      <sheetData sheetId="10134">
        <row r="9">
          <cell r="A9" t="str">
            <v>A</v>
          </cell>
        </row>
      </sheetData>
      <sheetData sheetId="10135">
        <row r="9">
          <cell r="A9" t="str">
            <v>A</v>
          </cell>
        </row>
      </sheetData>
      <sheetData sheetId="10136">
        <row r="9">
          <cell r="A9" t="str">
            <v>A</v>
          </cell>
        </row>
      </sheetData>
      <sheetData sheetId="10137">
        <row r="9">
          <cell r="A9" t="str">
            <v>A</v>
          </cell>
        </row>
      </sheetData>
      <sheetData sheetId="10138">
        <row r="9">
          <cell r="A9" t="str">
            <v>A</v>
          </cell>
        </row>
      </sheetData>
      <sheetData sheetId="10139">
        <row r="9">
          <cell r="A9" t="str">
            <v>A</v>
          </cell>
        </row>
      </sheetData>
      <sheetData sheetId="10140">
        <row r="9">
          <cell r="A9" t="str">
            <v>A</v>
          </cell>
        </row>
      </sheetData>
      <sheetData sheetId="10141">
        <row r="9">
          <cell r="A9" t="str">
            <v>A</v>
          </cell>
        </row>
      </sheetData>
      <sheetData sheetId="10142">
        <row r="9">
          <cell r="A9" t="str">
            <v>A</v>
          </cell>
        </row>
      </sheetData>
      <sheetData sheetId="10143">
        <row r="9">
          <cell r="A9" t="str">
            <v>A</v>
          </cell>
        </row>
      </sheetData>
      <sheetData sheetId="10144">
        <row r="9">
          <cell r="A9" t="str">
            <v>A</v>
          </cell>
        </row>
      </sheetData>
      <sheetData sheetId="10145">
        <row r="9">
          <cell r="A9" t="str">
            <v>A</v>
          </cell>
        </row>
      </sheetData>
      <sheetData sheetId="10146">
        <row r="9">
          <cell r="A9" t="str">
            <v>A</v>
          </cell>
        </row>
      </sheetData>
      <sheetData sheetId="10147">
        <row r="9">
          <cell r="A9" t="str">
            <v>A</v>
          </cell>
        </row>
      </sheetData>
      <sheetData sheetId="10148">
        <row r="9">
          <cell r="A9" t="str">
            <v>A</v>
          </cell>
        </row>
      </sheetData>
      <sheetData sheetId="10149">
        <row r="9">
          <cell r="A9" t="str">
            <v>A</v>
          </cell>
        </row>
      </sheetData>
      <sheetData sheetId="10150">
        <row r="9">
          <cell r="A9" t="str">
            <v>A</v>
          </cell>
        </row>
      </sheetData>
      <sheetData sheetId="10151">
        <row r="9">
          <cell r="A9" t="str">
            <v>A</v>
          </cell>
        </row>
      </sheetData>
      <sheetData sheetId="10152">
        <row r="9">
          <cell r="A9" t="str">
            <v>A</v>
          </cell>
        </row>
      </sheetData>
      <sheetData sheetId="10153">
        <row r="9">
          <cell r="A9" t="str">
            <v>A</v>
          </cell>
        </row>
      </sheetData>
      <sheetData sheetId="10154">
        <row r="9">
          <cell r="A9" t="str">
            <v>A</v>
          </cell>
        </row>
      </sheetData>
      <sheetData sheetId="10155">
        <row r="9">
          <cell r="A9" t="str">
            <v>A</v>
          </cell>
        </row>
      </sheetData>
      <sheetData sheetId="10156">
        <row r="9">
          <cell r="A9" t="str">
            <v>A</v>
          </cell>
        </row>
      </sheetData>
      <sheetData sheetId="10157">
        <row r="9">
          <cell r="A9" t="str">
            <v>A</v>
          </cell>
        </row>
      </sheetData>
      <sheetData sheetId="10158">
        <row r="9">
          <cell r="A9" t="str">
            <v>A</v>
          </cell>
        </row>
      </sheetData>
      <sheetData sheetId="10159">
        <row r="9">
          <cell r="A9" t="str">
            <v>A</v>
          </cell>
        </row>
      </sheetData>
      <sheetData sheetId="10160">
        <row r="9">
          <cell r="A9" t="str">
            <v>A</v>
          </cell>
        </row>
      </sheetData>
      <sheetData sheetId="10161">
        <row r="9">
          <cell r="A9" t="str">
            <v>A</v>
          </cell>
        </row>
      </sheetData>
      <sheetData sheetId="10162">
        <row r="9">
          <cell r="A9" t="str">
            <v>A</v>
          </cell>
        </row>
      </sheetData>
      <sheetData sheetId="10163">
        <row r="9">
          <cell r="A9" t="str">
            <v>A</v>
          </cell>
        </row>
      </sheetData>
      <sheetData sheetId="10164">
        <row r="9">
          <cell r="A9" t="str">
            <v>A</v>
          </cell>
        </row>
      </sheetData>
      <sheetData sheetId="10165">
        <row r="9">
          <cell r="A9" t="str">
            <v>A</v>
          </cell>
        </row>
      </sheetData>
      <sheetData sheetId="10166">
        <row r="9">
          <cell r="A9" t="str">
            <v>A</v>
          </cell>
        </row>
      </sheetData>
      <sheetData sheetId="10167">
        <row r="9">
          <cell r="A9" t="str">
            <v>A</v>
          </cell>
        </row>
      </sheetData>
      <sheetData sheetId="10168">
        <row r="9">
          <cell r="A9" t="str">
            <v>A</v>
          </cell>
        </row>
      </sheetData>
      <sheetData sheetId="10169">
        <row r="9">
          <cell r="A9" t="str">
            <v>A</v>
          </cell>
        </row>
      </sheetData>
      <sheetData sheetId="10170">
        <row r="9">
          <cell r="A9" t="str">
            <v>A</v>
          </cell>
        </row>
      </sheetData>
      <sheetData sheetId="10171">
        <row r="9">
          <cell r="A9" t="str">
            <v>A</v>
          </cell>
        </row>
      </sheetData>
      <sheetData sheetId="10172">
        <row r="9">
          <cell r="A9" t="str">
            <v>A</v>
          </cell>
        </row>
      </sheetData>
      <sheetData sheetId="10173">
        <row r="9">
          <cell r="A9" t="str">
            <v>A</v>
          </cell>
        </row>
      </sheetData>
      <sheetData sheetId="10174">
        <row r="9">
          <cell r="A9" t="str">
            <v>A</v>
          </cell>
        </row>
      </sheetData>
      <sheetData sheetId="10175">
        <row r="9">
          <cell r="A9" t="str">
            <v>A</v>
          </cell>
        </row>
      </sheetData>
      <sheetData sheetId="10176">
        <row r="9">
          <cell r="A9" t="str">
            <v>A</v>
          </cell>
        </row>
      </sheetData>
      <sheetData sheetId="10177">
        <row r="9">
          <cell r="A9" t="str">
            <v>A</v>
          </cell>
        </row>
      </sheetData>
      <sheetData sheetId="10178">
        <row r="9">
          <cell r="A9" t="str">
            <v>A</v>
          </cell>
        </row>
      </sheetData>
      <sheetData sheetId="10179">
        <row r="9">
          <cell r="A9" t="str">
            <v>A</v>
          </cell>
        </row>
      </sheetData>
      <sheetData sheetId="10180">
        <row r="9">
          <cell r="A9" t="str">
            <v>A</v>
          </cell>
        </row>
      </sheetData>
      <sheetData sheetId="10181">
        <row r="9">
          <cell r="A9" t="str">
            <v>A</v>
          </cell>
        </row>
      </sheetData>
      <sheetData sheetId="10182">
        <row r="9">
          <cell r="A9" t="str">
            <v>A</v>
          </cell>
        </row>
      </sheetData>
      <sheetData sheetId="10183">
        <row r="9">
          <cell r="A9" t="str">
            <v>A</v>
          </cell>
        </row>
      </sheetData>
      <sheetData sheetId="10184">
        <row r="9">
          <cell r="A9" t="str">
            <v>A</v>
          </cell>
        </row>
      </sheetData>
      <sheetData sheetId="10185">
        <row r="9">
          <cell r="A9" t="str">
            <v>A</v>
          </cell>
        </row>
      </sheetData>
      <sheetData sheetId="10186">
        <row r="9">
          <cell r="A9" t="str">
            <v>A</v>
          </cell>
        </row>
      </sheetData>
      <sheetData sheetId="10187">
        <row r="9">
          <cell r="A9" t="str">
            <v>A</v>
          </cell>
        </row>
      </sheetData>
      <sheetData sheetId="10188">
        <row r="9">
          <cell r="A9" t="str">
            <v>A</v>
          </cell>
        </row>
      </sheetData>
      <sheetData sheetId="10189">
        <row r="9">
          <cell r="A9" t="str">
            <v>A</v>
          </cell>
        </row>
      </sheetData>
      <sheetData sheetId="10190">
        <row r="9">
          <cell r="A9" t="str">
            <v>A</v>
          </cell>
        </row>
      </sheetData>
      <sheetData sheetId="10191">
        <row r="9">
          <cell r="A9" t="str">
            <v>A</v>
          </cell>
        </row>
      </sheetData>
      <sheetData sheetId="10192">
        <row r="9">
          <cell r="A9" t="str">
            <v>A</v>
          </cell>
        </row>
      </sheetData>
      <sheetData sheetId="10193">
        <row r="9">
          <cell r="A9" t="str">
            <v>A</v>
          </cell>
        </row>
      </sheetData>
      <sheetData sheetId="10194">
        <row r="9">
          <cell r="A9" t="str">
            <v>A</v>
          </cell>
        </row>
      </sheetData>
      <sheetData sheetId="10195">
        <row r="9">
          <cell r="A9" t="str">
            <v>A</v>
          </cell>
        </row>
      </sheetData>
      <sheetData sheetId="10196">
        <row r="9">
          <cell r="A9" t="str">
            <v>A</v>
          </cell>
        </row>
      </sheetData>
      <sheetData sheetId="10197">
        <row r="9">
          <cell r="A9" t="str">
            <v>A</v>
          </cell>
        </row>
      </sheetData>
      <sheetData sheetId="10198">
        <row r="9">
          <cell r="A9" t="str">
            <v>A</v>
          </cell>
        </row>
      </sheetData>
      <sheetData sheetId="10199">
        <row r="9">
          <cell r="A9" t="str">
            <v>A</v>
          </cell>
        </row>
      </sheetData>
      <sheetData sheetId="10200">
        <row r="9">
          <cell r="A9" t="str">
            <v>A</v>
          </cell>
        </row>
      </sheetData>
      <sheetData sheetId="10201">
        <row r="9">
          <cell r="A9" t="str">
            <v>A</v>
          </cell>
        </row>
      </sheetData>
      <sheetData sheetId="10202">
        <row r="9">
          <cell r="A9" t="str">
            <v>A</v>
          </cell>
        </row>
      </sheetData>
      <sheetData sheetId="10203">
        <row r="9">
          <cell r="A9" t="str">
            <v>A</v>
          </cell>
        </row>
      </sheetData>
      <sheetData sheetId="10204">
        <row r="9">
          <cell r="A9" t="str">
            <v>A</v>
          </cell>
        </row>
      </sheetData>
      <sheetData sheetId="10205">
        <row r="9">
          <cell r="A9" t="str">
            <v>A</v>
          </cell>
        </row>
      </sheetData>
      <sheetData sheetId="10206">
        <row r="9">
          <cell r="A9" t="str">
            <v>A</v>
          </cell>
        </row>
      </sheetData>
      <sheetData sheetId="10207">
        <row r="9">
          <cell r="A9" t="str">
            <v>A</v>
          </cell>
        </row>
      </sheetData>
      <sheetData sheetId="10208">
        <row r="9">
          <cell r="A9" t="str">
            <v>A</v>
          </cell>
        </row>
      </sheetData>
      <sheetData sheetId="10209">
        <row r="9">
          <cell r="A9" t="str">
            <v>A</v>
          </cell>
        </row>
      </sheetData>
      <sheetData sheetId="10210">
        <row r="9">
          <cell r="A9" t="str">
            <v>A</v>
          </cell>
        </row>
      </sheetData>
      <sheetData sheetId="10211">
        <row r="9">
          <cell r="A9" t="str">
            <v>A</v>
          </cell>
        </row>
      </sheetData>
      <sheetData sheetId="10212">
        <row r="9">
          <cell r="A9" t="str">
            <v>A</v>
          </cell>
        </row>
      </sheetData>
      <sheetData sheetId="10213">
        <row r="9">
          <cell r="A9" t="str">
            <v>A</v>
          </cell>
        </row>
      </sheetData>
      <sheetData sheetId="10214">
        <row r="9">
          <cell r="A9" t="str">
            <v>A</v>
          </cell>
        </row>
      </sheetData>
      <sheetData sheetId="10215">
        <row r="9">
          <cell r="A9" t="str">
            <v>A</v>
          </cell>
        </row>
      </sheetData>
      <sheetData sheetId="10216">
        <row r="9">
          <cell r="A9" t="str">
            <v>A</v>
          </cell>
        </row>
      </sheetData>
      <sheetData sheetId="10217">
        <row r="9">
          <cell r="A9" t="str">
            <v>A</v>
          </cell>
        </row>
      </sheetData>
      <sheetData sheetId="10218">
        <row r="9">
          <cell r="A9" t="str">
            <v>A</v>
          </cell>
        </row>
      </sheetData>
      <sheetData sheetId="10219">
        <row r="9">
          <cell r="A9" t="str">
            <v>A</v>
          </cell>
        </row>
      </sheetData>
      <sheetData sheetId="10220">
        <row r="9">
          <cell r="A9" t="str">
            <v>A</v>
          </cell>
        </row>
      </sheetData>
      <sheetData sheetId="10221">
        <row r="9">
          <cell r="A9" t="str">
            <v>A</v>
          </cell>
        </row>
      </sheetData>
      <sheetData sheetId="10222">
        <row r="9">
          <cell r="A9" t="str">
            <v>A</v>
          </cell>
        </row>
      </sheetData>
      <sheetData sheetId="10223">
        <row r="9">
          <cell r="A9" t="str">
            <v>A</v>
          </cell>
        </row>
      </sheetData>
      <sheetData sheetId="10224">
        <row r="9">
          <cell r="A9" t="str">
            <v>A</v>
          </cell>
        </row>
      </sheetData>
      <sheetData sheetId="10225">
        <row r="9">
          <cell r="A9" t="str">
            <v>A</v>
          </cell>
        </row>
      </sheetData>
      <sheetData sheetId="10226">
        <row r="9">
          <cell r="A9" t="str">
            <v>A</v>
          </cell>
        </row>
      </sheetData>
      <sheetData sheetId="10227">
        <row r="9">
          <cell r="A9" t="str">
            <v>A</v>
          </cell>
        </row>
      </sheetData>
      <sheetData sheetId="10228">
        <row r="9">
          <cell r="A9" t="str">
            <v>A</v>
          </cell>
        </row>
      </sheetData>
      <sheetData sheetId="10229">
        <row r="9">
          <cell r="A9" t="str">
            <v>A</v>
          </cell>
        </row>
      </sheetData>
      <sheetData sheetId="10230">
        <row r="9">
          <cell r="A9" t="str">
            <v>A</v>
          </cell>
        </row>
      </sheetData>
      <sheetData sheetId="10231">
        <row r="9">
          <cell r="A9" t="str">
            <v>A</v>
          </cell>
        </row>
      </sheetData>
      <sheetData sheetId="10232">
        <row r="9">
          <cell r="A9" t="str">
            <v>A</v>
          </cell>
        </row>
      </sheetData>
      <sheetData sheetId="10233">
        <row r="9">
          <cell r="A9" t="str">
            <v>A</v>
          </cell>
        </row>
      </sheetData>
      <sheetData sheetId="10234">
        <row r="9">
          <cell r="A9" t="str">
            <v>A</v>
          </cell>
        </row>
      </sheetData>
      <sheetData sheetId="10235">
        <row r="9">
          <cell r="A9" t="str">
            <v>A</v>
          </cell>
        </row>
      </sheetData>
      <sheetData sheetId="10236">
        <row r="9">
          <cell r="A9" t="str">
            <v>A</v>
          </cell>
        </row>
      </sheetData>
      <sheetData sheetId="10237">
        <row r="9">
          <cell r="A9" t="str">
            <v>A</v>
          </cell>
        </row>
      </sheetData>
      <sheetData sheetId="10238">
        <row r="9">
          <cell r="A9" t="str">
            <v>A</v>
          </cell>
        </row>
      </sheetData>
      <sheetData sheetId="10239">
        <row r="9">
          <cell r="A9" t="str">
            <v>A</v>
          </cell>
        </row>
      </sheetData>
      <sheetData sheetId="10240">
        <row r="9">
          <cell r="A9" t="str">
            <v>A</v>
          </cell>
        </row>
      </sheetData>
      <sheetData sheetId="10241">
        <row r="9">
          <cell r="A9" t="str">
            <v>A</v>
          </cell>
        </row>
      </sheetData>
      <sheetData sheetId="10242">
        <row r="9">
          <cell r="A9" t="str">
            <v>A</v>
          </cell>
        </row>
      </sheetData>
      <sheetData sheetId="10243">
        <row r="9">
          <cell r="A9" t="str">
            <v>A</v>
          </cell>
        </row>
      </sheetData>
      <sheetData sheetId="10244">
        <row r="9">
          <cell r="A9" t="str">
            <v>A</v>
          </cell>
        </row>
      </sheetData>
      <sheetData sheetId="10245">
        <row r="9">
          <cell r="A9" t="str">
            <v>A</v>
          </cell>
        </row>
      </sheetData>
      <sheetData sheetId="10246">
        <row r="9">
          <cell r="A9" t="str">
            <v>A</v>
          </cell>
        </row>
      </sheetData>
      <sheetData sheetId="10247">
        <row r="9">
          <cell r="A9" t="str">
            <v>A</v>
          </cell>
        </row>
      </sheetData>
      <sheetData sheetId="10248">
        <row r="9">
          <cell r="A9" t="str">
            <v>A</v>
          </cell>
        </row>
      </sheetData>
      <sheetData sheetId="10249">
        <row r="9">
          <cell r="A9" t="str">
            <v>A</v>
          </cell>
        </row>
      </sheetData>
      <sheetData sheetId="10250">
        <row r="9">
          <cell r="A9" t="str">
            <v>A</v>
          </cell>
        </row>
      </sheetData>
      <sheetData sheetId="10251">
        <row r="9">
          <cell r="A9" t="str">
            <v>A</v>
          </cell>
        </row>
      </sheetData>
      <sheetData sheetId="10252">
        <row r="9">
          <cell r="A9" t="str">
            <v>A</v>
          </cell>
        </row>
      </sheetData>
      <sheetData sheetId="10253">
        <row r="9">
          <cell r="A9" t="str">
            <v>A</v>
          </cell>
        </row>
      </sheetData>
      <sheetData sheetId="10254">
        <row r="9">
          <cell r="A9" t="str">
            <v>A</v>
          </cell>
        </row>
      </sheetData>
      <sheetData sheetId="10255">
        <row r="9">
          <cell r="A9" t="str">
            <v>A</v>
          </cell>
        </row>
      </sheetData>
      <sheetData sheetId="10256">
        <row r="9">
          <cell r="A9" t="str">
            <v>A</v>
          </cell>
        </row>
      </sheetData>
      <sheetData sheetId="10257">
        <row r="9">
          <cell r="A9" t="str">
            <v>A</v>
          </cell>
        </row>
      </sheetData>
      <sheetData sheetId="10258">
        <row r="9">
          <cell r="A9" t="str">
            <v>A</v>
          </cell>
        </row>
      </sheetData>
      <sheetData sheetId="10259">
        <row r="9">
          <cell r="A9" t="str">
            <v>A</v>
          </cell>
        </row>
      </sheetData>
      <sheetData sheetId="10260">
        <row r="9">
          <cell r="A9" t="str">
            <v>A</v>
          </cell>
        </row>
      </sheetData>
      <sheetData sheetId="10261">
        <row r="9">
          <cell r="A9" t="str">
            <v>A</v>
          </cell>
        </row>
      </sheetData>
      <sheetData sheetId="10262">
        <row r="9">
          <cell r="A9" t="str">
            <v>A</v>
          </cell>
        </row>
      </sheetData>
      <sheetData sheetId="10263">
        <row r="9">
          <cell r="A9" t="str">
            <v>A</v>
          </cell>
        </row>
      </sheetData>
      <sheetData sheetId="10264">
        <row r="9">
          <cell r="A9" t="str">
            <v>A</v>
          </cell>
        </row>
      </sheetData>
      <sheetData sheetId="10265">
        <row r="9">
          <cell r="A9" t="str">
            <v>A</v>
          </cell>
        </row>
      </sheetData>
      <sheetData sheetId="10266">
        <row r="9">
          <cell r="A9" t="str">
            <v>A</v>
          </cell>
        </row>
      </sheetData>
      <sheetData sheetId="10267">
        <row r="9">
          <cell r="A9" t="str">
            <v>A</v>
          </cell>
        </row>
      </sheetData>
      <sheetData sheetId="10268">
        <row r="9">
          <cell r="A9" t="str">
            <v>A</v>
          </cell>
        </row>
      </sheetData>
      <sheetData sheetId="10269">
        <row r="9">
          <cell r="A9" t="str">
            <v>A</v>
          </cell>
        </row>
      </sheetData>
      <sheetData sheetId="10270">
        <row r="9">
          <cell r="A9" t="str">
            <v>A</v>
          </cell>
        </row>
      </sheetData>
      <sheetData sheetId="10271">
        <row r="9">
          <cell r="A9" t="str">
            <v>A</v>
          </cell>
        </row>
      </sheetData>
      <sheetData sheetId="10272">
        <row r="9">
          <cell r="A9" t="str">
            <v>A</v>
          </cell>
        </row>
      </sheetData>
      <sheetData sheetId="10273">
        <row r="9">
          <cell r="A9" t="str">
            <v>A</v>
          </cell>
        </row>
      </sheetData>
      <sheetData sheetId="10274">
        <row r="9">
          <cell r="A9" t="str">
            <v>A</v>
          </cell>
        </row>
      </sheetData>
      <sheetData sheetId="10275">
        <row r="9">
          <cell r="A9" t="str">
            <v>A</v>
          </cell>
        </row>
      </sheetData>
      <sheetData sheetId="10276">
        <row r="9">
          <cell r="A9" t="str">
            <v>A</v>
          </cell>
        </row>
      </sheetData>
      <sheetData sheetId="10277">
        <row r="9">
          <cell r="A9" t="str">
            <v>A</v>
          </cell>
        </row>
      </sheetData>
      <sheetData sheetId="10278">
        <row r="9">
          <cell r="A9" t="str">
            <v>A</v>
          </cell>
        </row>
      </sheetData>
      <sheetData sheetId="10279">
        <row r="9">
          <cell r="A9" t="str">
            <v>A</v>
          </cell>
        </row>
      </sheetData>
      <sheetData sheetId="10280">
        <row r="9">
          <cell r="A9" t="str">
            <v>A</v>
          </cell>
        </row>
      </sheetData>
      <sheetData sheetId="10281">
        <row r="9">
          <cell r="A9" t="str">
            <v>A</v>
          </cell>
        </row>
      </sheetData>
      <sheetData sheetId="10282">
        <row r="9">
          <cell r="A9" t="str">
            <v>A</v>
          </cell>
        </row>
      </sheetData>
      <sheetData sheetId="10283">
        <row r="9">
          <cell r="A9" t="str">
            <v>A</v>
          </cell>
        </row>
      </sheetData>
      <sheetData sheetId="10284">
        <row r="9">
          <cell r="A9" t="str">
            <v>A</v>
          </cell>
        </row>
      </sheetData>
      <sheetData sheetId="10285">
        <row r="9">
          <cell r="A9" t="str">
            <v>A</v>
          </cell>
        </row>
      </sheetData>
      <sheetData sheetId="10286">
        <row r="9">
          <cell r="A9" t="str">
            <v>A</v>
          </cell>
        </row>
      </sheetData>
      <sheetData sheetId="10287">
        <row r="9">
          <cell r="A9" t="str">
            <v>A</v>
          </cell>
        </row>
      </sheetData>
      <sheetData sheetId="10288">
        <row r="9">
          <cell r="A9" t="str">
            <v>A</v>
          </cell>
        </row>
      </sheetData>
      <sheetData sheetId="10289">
        <row r="9">
          <cell r="A9" t="str">
            <v>A</v>
          </cell>
        </row>
      </sheetData>
      <sheetData sheetId="10290">
        <row r="9">
          <cell r="A9" t="str">
            <v>A</v>
          </cell>
        </row>
      </sheetData>
      <sheetData sheetId="10291">
        <row r="9">
          <cell r="A9" t="str">
            <v>A</v>
          </cell>
        </row>
      </sheetData>
      <sheetData sheetId="10292">
        <row r="9">
          <cell r="A9" t="str">
            <v>A</v>
          </cell>
        </row>
      </sheetData>
      <sheetData sheetId="10293">
        <row r="9">
          <cell r="A9" t="str">
            <v>A</v>
          </cell>
        </row>
      </sheetData>
      <sheetData sheetId="10294">
        <row r="9">
          <cell r="A9" t="str">
            <v>A</v>
          </cell>
        </row>
      </sheetData>
      <sheetData sheetId="10295">
        <row r="9">
          <cell r="A9" t="str">
            <v>A</v>
          </cell>
        </row>
      </sheetData>
      <sheetData sheetId="10296">
        <row r="9">
          <cell r="A9" t="str">
            <v>A</v>
          </cell>
        </row>
      </sheetData>
      <sheetData sheetId="10297">
        <row r="9">
          <cell r="A9" t="str">
            <v>A</v>
          </cell>
        </row>
      </sheetData>
      <sheetData sheetId="10298">
        <row r="9">
          <cell r="A9" t="str">
            <v>A</v>
          </cell>
        </row>
      </sheetData>
      <sheetData sheetId="10299">
        <row r="9">
          <cell r="A9" t="str">
            <v>A</v>
          </cell>
        </row>
      </sheetData>
      <sheetData sheetId="10300">
        <row r="9">
          <cell r="A9" t="str">
            <v>A</v>
          </cell>
        </row>
      </sheetData>
      <sheetData sheetId="10301">
        <row r="9">
          <cell r="A9" t="str">
            <v>A</v>
          </cell>
        </row>
      </sheetData>
      <sheetData sheetId="10302">
        <row r="9">
          <cell r="A9" t="str">
            <v>A</v>
          </cell>
        </row>
      </sheetData>
      <sheetData sheetId="10303">
        <row r="9">
          <cell r="A9" t="str">
            <v>A</v>
          </cell>
        </row>
      </sheetData>
      <sheetData sheetId="10304">
        <row r="9">
          <cell r="A9" t="str">
            <v>A</v>
          </cell>
        </row>
      </sheetData>
      <sheetData sheetId="10305">
        <row r="9">
          <cell r="A9" t="str">
            <v>A</v>
          </cell>
        </row>
      </sheetData>
      <sheetData sheetId="10306">
        <row r="9">
          <cell r="A9" t="str">
            <v>A</v>
          </cell>
        </row>
      </sheetData>
      <sheetData sheetId="10307">
        <row r="9">
          <cell r="A9" t="str">
            <v>A</v>
          </cell>
        </row>
      </sheetData>
      <sheetData sheetId="10308">
        <row r="9">
          <cell r="A9" t="str">
            <v>A</v>
          </cell>
        </row>
      </sheetData>
      <sheetData sheetId="10309">
        <row r="9">
          <cell r="A9" t="str">
            <v>A</v>
          </cell>
        </row>
      </sheetData>
      <sheetData sheetId="10310">
        <row r="9">
          <cell r="A9" t="str">
            <v>A</v>
          </cell>
        </row>
      </sheetData>
      <sheetData sheetId="10311">
        <row r="9">
          <cell r="A9" t="str">
            <v>A</v>
          </cell>
        </row>
      </sheetData>
      <sheetData sheetId="10312">
        <row r="9">
          <cell r="A9" t="str">
            <v>A</v>
          </cell>
        </row>
      </sheetData>
      <sheetData sheetId="10313">
        <row r="9">
          <cell r="A9" t="str">
            <v>A</v>
          </cell>
        </row>
      </sheetData>
      <sheetData sheetId="10314">
        <row r="9">
          <cell r="A9" t="str">
            <v>A</v>
          </cell>
        </row>
      </sheetData>
      <sheetData sheetId="10315">
        <row r="9">
          <cell r="A9" t="str">
            <v>A</v>
          </cell>
        </row>
      </sheetData>
      <sheetData sheetId="10316">
        <row r="9">
          <cell r="A9" t="str">
            <v>A</v>
          </cell>
        </row>
      </sheetData>
      <sheetData sheetId="10317">
        <row r="9">
          <cell r="A9" t="str">
            <v>A</v>
          </cell>
        </row>
      </sheetData>
      <sheetData sheetId="10318">
        <row r="9">
          <cell r="A9" t="str">
            <v>A</v>
          </cell>
        </row>
      </sheetData>
      <sheetData sheetId="10319">
        <row r="9">
          <cell r="A9" t="str">
            <v>A</v>
          </cell>
        </row>
      </sheetData>
      <sheetData sheetId="10320">
        <row r="9">
          <cell r="A9" t="str">
            <v>A</v>
          </cell>
        </row>
      </sheetData>
      <sheetData sheetId="10321">
        <row r="9">
          <cell r="A9" t="str">
            <v>A</v>
          </cell>
        </row>
      </sheetData>
      <sheetData sheetId="10322">
        <row r="9">
          <cell r="A9" t="str">
            <v>A</v>
          </cell>
        </row>
      </sheetData>
      <sheetData sheetId="10323">
        <row r="9">
          <cell r="A9" t="str">
            <v>A</v>
          </cell>
        </row>
      </sheetData>
      <sheetData sheetId="10324">
        <row r="9">
          <cell r="A9" t="str">
            <v>A</v>
          </cell>
        </row>
      </sheetData>
      <sheetData sheetId="10325">
        <row r="9">
          <cell r="A9" t="str">
            <v>A</v>
          </cell>
        </row>
      </sheetData>
      <sheetData sheetId="10326">
        <row r="9">
          <cell r="A9" t="str">
            <v>A</v>
          </cell>
        </row>
      </sheetData>
      <sheetData sheetId="10327">
        <row r="9">
          <cell r="A9" t="str">
            <v>A</v>
          </cell>
        </row>
      </sheetData>
      <sheetData sheetId="10328">
        <row r="9">
          <cell r="A9" t="str">
            <v>A</v>
          </cell>
        </row>
      </sheetData>
      <sheetData sheetId="10329">
        <row r="9">
          <cell r="A9" t="str">
            <v>A</v>
          </cell>
        </row>
      </sheetData>
      <sheetData sheetId="10330">
        <row r="9">
          <cell r="A9" t="str">
            <v>A</v>
          </cell>
        </row>
      </sheetData>
      <sheetData sheetId="10331">
        <row r="9">
          <cell r="A9" t="str">
            <v>A</v>
          </cell>
        </row>
      </sheetData>
      <sheetData sheetId="10332">
        <row r="9">
          <cell r="A9" t="str">
            <v>A</v>
          </cell>
        </row>
      </sheetData>
      <sheetData sheetId="10333">
        <row r="9">
          <cell r="A9" t="str">
            <v>A</v>
          </cell>
        </row>
      </sheetData>
      <sheetData sheetId="10334">
        <row r="9">
          <cell r="A9" t="str">
            <v>A</v>
          </cell>
        </row>
      </sheetData>
      <sheetData sheetId="10335">
        <row r="9">
          <cell r="A9" t="str">
            <v>A</v>
          </cell>
        </row>
      </sheetData>
      <sheetData sheetId="10336">
        <row r="9">
          <cell r="A9" t="str">
            <v>A</v>
          </cell>
        </row>
      </sheetData>
      <sheetData sheetId="10337">
        <row r="9">
          <cell r="A9" t="str">
            <v>A</v>
          </cell>
        </row>
      </sheetData>
      <sheetData sheetId="10338">
        <row r="9">
          <cell r="A9" t="str">
            <v>A</v>
          </cell>
        </row>
      </sheetData>
      <sheetData sheetId="10339">
        <row r="9">
          <cell r="A9" t="str">
            <v>A</v>
          </cell>
        </row>
      </sheetData>
      <sheetData sheetId="10340">
        <row r="9">
          <cell r="A9" t="str">
            <v>A</v>
          </cell>
        </row>
      </sheetData>
      <sheetData sheetId="10341">
        <row r="9">
          <cell r="A9" t="str">
            <v>A</v>
          </cell>
        </row>
      </sheetData>
      <sheetData sheetId="10342">
        <row r="9">
          <cell r="A9" t="str">
            <v>A</v>
          </cell>
        </row>
      </sheetData>
      <sheetData sheetId="10343">
        <row r="9">
          <cell r="A9" t="str">
            <v>A</v>
          </cell>
        </row>
      </sheetData>
      <sheetData sheetId="10344">
        <row r="9">
          <cell r="A9" t="str">
            <v>A</v>
          </cell>
        </row>
      </sheetData>
      <sheetData sheetId="10345">
        <row r="9">
          <cell r="A9" t="str">
            <v>A</v>
          </cell>
        </row>
      </sheetData>
      <sheetData sheetId="10346">
        <row r="9">
          <cell r="A9" t="str">
            <v>A</v>
          </cell>
        </row>
      </sheetData>
      <sheetData sheetId="10347">
        <row r="9">
          <cell r="A9" t="str">
            <v>A</v>
          </cell>
        </row>
      </sheetData>
      <sheetData sheetId="10348">
        <row r="9">
          <cell r="A9" t="str">
            <v>A</v>
          </cell>
        </row>
      </sheetData>
      <sheetData sheetId="10349">
        <row r="9">
          <cell r="A9" t="str">
            <v>A</v>
          </cell>
        </row>
      </sheetData>
      <sheetData sheetId="10350">
        <row r="9">
          <cell r="A9" t="str">
            <v>A</v>
          </cell>
        </row>
      </sheetData>
      <sheetData sheetId="10351">
        <row r="9">
          <cell r="A9" t="str">
            <v>A</v>
          </cell>
        </row>
      </sheetData>
      <sheetData sheetId="10352">
        <row r="9">
          <cell r="A9" t="str">
            <v>A</v>
          </cell>
        </row>
      </sheetData>
      <sheetData sheetId="10353">
        <row r="9">
          <cell r="A9" t="str">
            <v>A</v>
          </cell>
        </row>
      </sheetData>
      <sheetData sheetId="10354">
        <row r="9">
          <cell r="A9" t="str">
            <v>A</v>
          </cell>
        </row>
      </sheetData>
      <sheetData sheetId="10355">
        <row r="9">
          <cell r="A9" t="str">
            <v>A</v>
          </cell>
        </row>
      </sheetData>
      <sheetData sheetId="10356">
        <row r="9">
          <cell r="A9" t="str">
            <v>A</v>
          </cell>
        </row>
      </sheetData>
      <sheetData sheetId="10357">
        <row r="9">
          <cell r="A9" t="str">
            <v>A</v>
          </cell>
        </row>
      </sheetData>
      <sheetData sheetId="10358">
        <row r="9">
          <cell r="A9" t="str">
            <v>A</v>
          </cell>
        </row>
      </sheetData>
      <sheetData sheetId="10359">
        <row r="9">
          <cell r="A9" t="str">
            <v>A</v>
          </cell>
        </row>
      </sheetData>
      <sheetData sheetId="10360">
        <row r="9">
          <cell r="A9" t="str">
            <v>A</v>
          </cell>
        </row>
      </sheetData>
      <sheetData sheetId="10361">
        <row r="9">
          <cell r="A9" t="str">
            <v>A</v>
          </cell>
        </row>
      </sheetData>
      <sheetData sheetId="10362">
        <row r="9">
          <cell r="A9" t="str">
            <v>A</v>
          </cell>
        </row>
      </sheetData>
      <sheetData sheetId="10363">
        <row r="9">
          <cell r="A9" t="str">
            <v>A</v>
          </cell>
        </row>
      </sheetData>
      <sheetData sheetId="10364">
        <row r="9">
          <cell r="A9" t="str">
            <v>A</v>
          </cell>
        </row>
      </sheetData>
      <sheetData sheetId="10365">
        <row r="9">
          <cell r="A9" t="str">
            <v>A</v>
          </cell>
        </row>
      </sheetData>
      <sheetData sheetId="10366">
        <row r="9">
          <cell r="A9" t="str">
            <v>A</v>
          </cell>
        </row>
      </sheetData>
      <sheetData sheetId="10367">
        <row r="9">
          <cell r="A9" t="str">
            <v>A</v>
          </cell>
        </row>
      </sheetData>
      <sheetData sheetId="10368">
        <row r="9">
          <cell r="A9" t="str">
            <v>A</v>
          </cell>
        </row>
      </sheetData>
      <sheetData sheetId="10369">
        <row r="9">
          <cell r="A9" t="str">
            <v>A</v>
          </cell>
        </row>
      </sheetData>
      <sheetData sheetId="10370">
        <row r="9">
          <cell r="A9" t="str">
            <v>A</v>
          </cell>
        </row>
      </sheetData>
      <sheetData sheetId="10371">
        <row r="9">
          <cell r="A9" t="str">
            <v>A</v>
          </cell>
        </row>
      </sheetData>
      <sheetData sheetId="10372">
        <row r="9">
          <cell r="A9" t="str">
            <v>A</v>
          </cell>
        </row>
      </sheetData>
      <sheetData sheetId="10373">
        <row r="9">
          <cell r="A9" t="str">
            <v>A</v>
          </cell>
        </row>
      </sheetData>
      <sheetData sheetId="10374">
        <row r="9">
          <cell r="A9" t="str">
            <v>A</v>
          </cell>
        </row>
      </sheetData>
      <sheetData sheetId="10375">
        <row r="9">
          <cell r="A9" t="str">
            <v>A</v>
          </cell>
        </row>
      </sheetData>
      <sheetData sheetId="10376">
        <row r="9">
          <cell r="A9" t="str">
            <v>A</v>
          </cell>
        </row>
      </sheetData>
      <sheetData sheetId="10377">
        <row r="9">
          <cell r="A9" t="str">
            <v>A</v>
          </cell>
        </row>
      </sheetData>
      <sheetData sheetId="10378">
        <row r="9">
          <cell r="A9" t="str">
            <v>A</v>
          </cell>
        </row>
      </sheetData>
      <sheetData sheetId="10379">
        <row r="9">
          <cell r="A9" t="str">
            <v>A</v>
          </cell>
        </row>
      </sheetData>
      <sheetData sheetId="10380">
        <row r="9">
          <cell r="A9" t="str">
            <v>A</v>
          </cell>
        </row>
      </sheetData>
      <sheetData sheetId="10381">
        <row r="9">
          <cell r="A9" t="str">
            <v>A</v>
          </cell>
        </row>
      </sheetData>
      <sheetData sheetId="10382">
        <row r="9">
          <cell r="A9" t="str">
            <v>A</v>
          </cell>
        </row>
      </sheetData>
      <sheetData sheetId="10383">
        <row r="9">
          <cell r="A9" t="str">
            <v>A</v>
          </cell>
        </row>
      </sheetData>
      <sheetData sheetId="10384">
        <row r="9">
          <cell r="A9" t="str">
            <v>A</v>
          </cell>
        </row>
      </sheetData>
      <sheetData sheetId="10385">
        <row r="9">
          <cell r="A9" t="str">
            <v>A</v>
          </cell>
        </row>
      </sheetData>
      <sheetData sheetId="10386">
        <row r="9">
          <cell r="A9" t="str">
            <v>A</v>
          </cell>
        </row>
      </sheetData>
      <sheetData sheetId="10387">
        <row r="9">
          <cell r="A9" t="str">
            <v>A</v>
          </cell>
        </row>
      </sheetData>
      <sheetData sheetId="10388">
        <row r="9">
          <cell r="A9" t="str">
            <v>A</v>
          </cell>
        </row>
      </sheetData>
      <sheetData sheetId="10389">
        <row r="9">
          <cell r="A9" t="str">
            <v>A</v>
          </cell>
        </row>
      </sheetData>
      <sheetData sheetId="10390">
        <row r="9">
          <cell r="A9" t="str">
            <v>A</v>
          </cell>
        </row>
      </sheetData>
      <sheetData sheetId="10391">
        <row r="9">
          <cell r="A9" t="str">
            <v>A</v>
          </cell>
        </row>
      </sheetData>
      <sheetData sheetId="10392">
        <row r="9">
          <cell r="A9" t="str">
            <v>A</v>
          </cell>
        </row>
      </sheetData>
      <sheetData sheetId="10393">
        <row r="9">
          <cell r="A9" t="str">
            <v>A</v>
          </cell>
        </row>
      </sheetData>
      <sheetData sheetId="10394">
        <row r="9">
          <cell r="A9" t="str">
            <v>A</v>
          </cell>
        </row>
      </sheetData>
      <sheetData sheetId="10395">
        <row r="9">
          <cell r="A9" t="str">
            <v>A</v>
          </cell>
        </row>
      </sheetData>
      <sheetData sheetId="10396">
        <row r="9">
          <cell r="A9" t="str">
            <v>A</v>
          </cell>
        </row>
      </sheetData>
      <sheetData sheetId="10397">
        <row r="9">
          <cell r="A9" t="str">
            <v>A</v>
          </cell>
        </row>
      </sheetData>
      <sheetData sheetId="10398">
        <row r="9">
          <cell r="A9" t="str">
            <v>A</v>
          </cell>
        </row>
      </sheetData>
      <sheetData sheetId="10399">
        <row r="9">
          <cell r="A9" t="str">
            <v>A</v>
          </cell>
        </row>
      </sheetData>
      <sheetData sheetId="10400">
        <row r="9">
          <cell r="A9" t="str">
            <v>A</v>
          </cell>
        </row>
      </sheetData>
      <sheetData sheetId="10401">
        <row r="9">
          <cell r="A9" t="str">
            <v>A</v>
          </cell>
        </row>
      </sheetData>
      <sheetData sheetId="10402">
        <row r="9">
          <cell r="A9" t="str">
            <v>A</v>
          </cell>
        </row>
      </sheetData>
      <sheetData sheetId="10403">
        <row r="9">
          <cell r="A9" t="str">
            <v>A</v>
          </cell>
        </row>
      </sheetData>
      <sheetData sheetId="10404">
        <row r="9">
          <cell r="A9" t="str">
            <v>A</v>
          </cell>
        </row>
      </sheetData>
      <sheetData sheetId="10405">
        <row r="9">
          <cell r="A9" t="str">
            <v>A</v>
          </cell>
        </row>
      </sheetData>
      <sheetData sheetId="10406">
        <row r="9">
          <cell r="A9" t="str">
            <v>A</v>
          </cell>
        </row>
      </sheetData>
      <sheetData sheetId="10407">
        <row r="9">
          <cell r="A9" t="str">
            <v>A</v>
          </cell>
        </row>
      </sheetData>
      <sheetData sheetId="10408">
        <row r="9">
          <cell r="A9" t="str">
            <v>A</v>
          </cell>
        </row>
      </sheetData>
      <sheetData sheetId="10409">
        <row r="9">
          <cell r="A9" t="str">
            <v>A</v>
          </cell>
        </row>
      </sheetData>
      <sheetData sheetId="10410">
        <row r="9">
          <cell r="A9" t="str">
            <v>A</v>
          </cell>
        </row>
      </sheetData>
      <sheetData sheetId="10411">
        <row r="9">
          <cell r="A9" t="str">
            <v>A</v>
          </cell>
        </row>
      </sheetData>
      <sheetData sheetId="10412">
        <row r="9">
          <cell r="A9" t="str">
            <v>A</v>
          </cell>
        </row>
      </sheetData>
      <sheetData sheetId="10413">
        <row r="9">
          <cell r="A9" t="str">
            <v>A</v>
          </cell>
        </row>
      </sheetData>
      <sheetData sheetId="10414">
        <row r="9">
          <cell r="A9" t="str">
            <v>A</v>
          </cell>
        </row>
      </sheetData>
      <sheetData sheetId="10415">
        <row r="9">
          <cell r="A9" t="str">
            <v>A</v>
          </cell>
        </row>
      </sheetData>
      <sheetData sheetId="10416">
        <row r="9">
          <cell r="A9" t="str">
            <v>A</v>
          </cell>
        </row>
      </sheetData>
      <sheetData sheetId="10417">
        <row r="9">
          <cell r="A9" t="str">
            <v>A</v>
          </cell>
        </row>
      </sheetData>
      <sheetData sheetId="10418">
        <row r="9">
          <cell r="A9" t="str">
            <v>A</v>
          </cell>
        </row>
      </sheetData>
      <sheetData sheetId="10419">
        <row r="9">
          <cell r="A9" t="str">
            <v>A</v>
          </cell>
        </row>
      </sheetData>
      <sheetData sheetId="10420">
        <row r="9">
          <cell r="A9" t="str">
            <v>A</v>
          </cell>
        </row>
      </sheetData>
      <sheetData sheetId="10421">
        <row r="9">
          <cell r="A9" t="str">
            <v>A</v>
          </cell>
        </row>
      </sheetData>
      <sheetData sheetId="10422">
        <row r="9">
          <cell r="A9" t="str">
            <v>A</v>
          </cell>
        </row>
      </sheetData>
      <sheetData sheetId="10423">
        <row r="9">
          <cell r="A9" t="str">
            <v>A</v>
          </cell>
        </row>
      </sheetData>
      <sheetData sheetId="10424">
        <row r="9">
          <cell r="A9" t="str">
            <v>A</v>
          </cell>
        </row>
      </sheetData>
      <sheetData sheetId="10425">
        <row r="9">
          <cell r="A9" t="str">
            <v>A</v>
          </cell>
        </row>
      </sheetData>
      <sheetData sheetId="10426">
        <row r="9">
          <cell r="A9" t="str">
            <v>A</v>
          </cell>
        </row>
      </sheetData>
      <sheetData sheetId="10427">
        <row r="9">
          <cell r="A9" t="str">
            <v>A</v>
          </cell>
        </row>
      </sheetData>
      <sheetData sheetId="10428">
        <row r="9">
          <cell r="A9" t="str">
            <v>A</v>
          </cell>
        </row>
      </sheetData>
      <sheetData sheetId="10429">
        <row r="9">
          <cell r="A9" t="str">
            <v>A</v>
          </cell>
        </row>
      </sheetData>
      <sheetData sheetId="10430">
        <row r="9">
          <cell r="A9" t="str">
            <v>A</v>
          </cell>
        </row>
      </sheetData>
      <sheetData sheetId="10431">
        <row r="9">
          <cell r="A9" t="str">
            <v>A</v>
          </cell>
        </row>
      </sheetData>
      <sheetData sheetId="10432">
        <row r="9">
          <cell r="A9" t="str">
            <v>A</v>
          </cell>
        </row>
      </sheetData>
      <sheetData sheetId="10433">
        <row r="9">
          <cell r="A9" t="str">
            <v>A</v>
          </cell>
        </row>
      </sheetData>
      <sheetData sheetId="10434">
        <row r="9">
          <cell r="A9" t="str">
            <v>A</v>
          </cell>
        </row>
      </sheetData>
      <sheetData sheetId="10435">
        <row r="9">
          <cell r="A9" t="str">
            <v>A</v>
          </cell>
        </row>
      </sheetData>
      <sheetData sheetId="10436">
        <row r="9">
          <cell r="A9" t="str">
            <v>A</v>
          </cell>
        </row>
      </sheetData>
      <sheetData sheetId="10437">
        <row r="9">
          <cell r="A9" t="str">
            <v>A</v>
          </cell>
        </row>
      </sheetData>
      <sheetData sheetId="10438">
        <row r="9">
          <cell r="A9" t="str">
            <v>A</v>
          </cell>
        </row>
      </sheetData>
      <sheetData sheetId="10439">
        <row r="9">
          <cell r="A9" t="str">
            <v>A</v>
          </cell>
        </row>
      </sheetData>
      <sheetData sheetId="10440">
        <row r="9">
          <cell r="A9" t="str">
            <v>A</v>
          </cell>
        </row>
      </sheetData>
      <sheetData sheetId="10441">
        <row r="9">
          <cell r="A9" t="str">
            <v>A</v>
          </cell>
        </row>
      </sheetData>
      <sheetData sheetId="10442">
        <row r="9">
          <cell r="A9" t="str">
            <v>A</v>
          </cell>
        </row>
      </sheetData>
      <sheetData sheetId="10443">
        <row r="9">
          <cell r="A9" t="str">
            <v>A</v>
          </cell>
        </row>
      </sheetData>
      <sheetData sheetId="10444">
        <row r="9">
          <cell r="A9" t="str">
            <v>A</v>
          </cell>
        </row>
      </sheetData>
      <sheetData sheetId="10445">
        <row r="9">
          <cell r="A9" t="str">
            <v>A</v>
          </cell>
        </row>
      </sheetData>
      <sheetData sheetId="10446">
        <row r="9">
          <cell r="A9" t="str">
            <v>A</v>
          </cell>
        </row>
      </sheetData>
      <sheetData sheetId="10447">
        <row r="9">
          <cell r="A9" t="str">
            <v>A</v>
          </cell>
        </row>
      </sheetData>
      <sheetData sheetId="10448">
        <row r="9">
          <cell r="A9" t="str">
            <v>A</v>
          </cell>
        </row>
      </sheetData>
      <sheetData sheetId="10449">
        <row r="9">
          <cell r="A9" t="str">
            <v>A</v>
          </cell>
        </row>
      </sheetData>
      <sheetData sheetId="10450">
        <row r="9">
          <cell r="A9" t="str">
            <v>A</v>
          </cell>
        </row>
      </sheetData>
      <sheetData sheetId="10451">
        <row r="9">
          <cell r="A9" t="str">
            <v>A</v>
          </cell>
        </row>
      </sheetData>
      <sheetData sheetId="10452">
        <row r="9">
          <cell r="A9" t="str">
            <v>A</v>
          </cell>
        </row>
      </sheetData>
      <sheetData sheetId="10453">
        <row r="9">
          <cell r="A9" t="str">
            <v>A</v>
          </cell>
        </row>
      </sheetData>
      <sheetData sheetId="10454">
        <row r="9">
          <cell r="A9" t="str">
            <v>A</v>
          </cell>
        </row>
      </sheetData>
      <sheetData sheetId="10455">
        <row r="9">
          <cell r="A9" t="str">
            <v>A</v>
          </cell>
        </row>
      </sheetData>
      <sheetData sheetId="10456">
        <row r="9">
          <cell r="A9" t="str">
            <v>A</v>
          </cell>
        </row>
      </sheetData>
      <sheetData sheetId="10457">
        <row r="9">
          <cell r="A9" t="str">
            <v>A</v>
          </cell>
        </row>
      </sheetData>
      <sheetData sheetId="10458">
        <row r="9">
          <cell r="A9" t="str">
            <v>A</v>
          </cell>
        </row>
      </sheetData>
      <sheetData sheetId="10459">
        <row r="9">
          <cell r="A9" t="str">
            <v>A</v>
          </cell>
        </row>
      </sheetData>
      <sheetData sheetId="10460">
        <row r="9">
          <cell r="A9" t="str">
            <v>A</v>
          </cell>
        </row>
      </sheetData>
      <sheetData sheetId="10461">
        <row r="9">
          <cell r="A9" t="str">
            <v>A</v>
          </cell>
        </row>
      </sheetData>
      <sheetData sheetId="10462">
        <row r="9">
          <cell r="A9" t="str">
            <v>A</v>
          </cell>
        </row>
      </sheetData>
      <sheetData sheetId="10463">
        <row r="9">
          <cell r="A9" t="str">
            <v>A</v>
          </cell>
        </row>
      </sheetData>
      <sheetData sheetId="10464">
        <row r="9">
          <cell r="A9" t="str">
            <v>A</v>
          </cell>
        </row>
      </sheetData>
      <sheetData sheetId="10465">
        <row r="9">
          <cell r="A9" t="str">
            <v>A</v>
          </cell>
        </row>
      </sheetData>
      <sheetData sheetId="10466">
        <row r="9">
          <cell r="A9" t="str">
            <v>A</v>
          </cell>
        </row>
      </sheetData>
      <sheetData sheetId="10467">
        <row r="9">
          <cell r="A9" t="str">
            <v>A</v>
          </cell>
        </row>
      </sheetData>
      <sheetData sheetId="10468">
        <row r="9">
          <cell r="A9" t="str">
            <v>A</v>
          </cell>
        </row>
      </sheetData>
      <sheetData sheetId="10469">
        <row r="9">
          <cell r="A9" t="str">
            <v>A</v>
          </cell>
        </row>
      </sheetData>
      <sheetData sheetId="10470">
        <row r="9">
          <cell r="A9" t="str">
            <v>A</v>
          </cell>
        </row>
      </sheetData>
      <sheetData sheetId="10471">
        <row r="9">
          <cell r="A9" t="str">
            <v>A</v>
          </cell>
        </row>
      </sheetData>
      <sheetData sheetId="10472">
        <row r="9">
          <cell r="A9" t="str">
            <v>A</v>
          </cell>
        </row>
      </sheetData>
      <sheetData sheetId="10473">
        <row r="9">
          <cell r="A9" t="str">
            <v>A</v>
          </cell>
        </row>
      </sheetData>
      <sheetData sheetId="10474">
        <row r="9">
          <cell r="A9" t="str">
            <v>A</v>
          </cell>
        </row>
      </sheetData>
      <sheetData sheetId="10475">
        <row r="9">
          <cell r="A9" t="str">
            <v>A</v>
          </cell>
        </row>
      </sheetData>
      <sheetData sheetId="10476">
        <row r="9">
          <cell r="A9" t="str">
            <v>A</v>
          </cell>
        </row>
      </sheetData>
      <sheetData sheetId="10477">
        <row r="9">
          <cell r="A9" t="str">
            <v>A</v>
          </cell>
        </row>
      </sheetData>
      <sheetData sheetId="10478">
        <row r="9">
          <cell r="A9" t="str">
            <v>A</v>
          </cell>
        </row>
      </sheetData>
      <sheetData sheetId="10479">
        <row r="9">
          <cell r="A9" t="str">
            <v>A</v>
          </cell>
        </row>
      </sheetData>
      <sheetData sheetId="10480">
        <row r="9">
          <cell r="A9" t="str">
            <v>A</v>
          </cell>
        </row>
      </sheetData>
      <sheetData sheetId="10481">
        <row r="9">
          <cell r="A9" t="str">
            <v>A</v>
          </cell>
        </row>
      </sheetData>
      <sheetData sheetId="10482">
        <row r="9">
          <cell r="A9" t="str">
            <v>A</v>
          </cell>
        </row>
      </sheetData>
      <sheetData sheetId="10483">
        <row r="9">
          <cell r="A9" t="str">
            <v>A</v>
          </cell>
        </row>
      </sheetData>
      <sheetData sheetId="10484">
        <row r="9">
          <cell r="A9" t="str">
            <v>A</v>
          </cell>
        </row>
      </sheetData>
      <sheetData sheetId="10485">
        <row r="9">
          <cell r="A9" t="str">
            <v>A</v>
          </cell>
        </row>
      </sheetData>
      <sheetData sheetId="10486">
        <row r="9">
          <cell r="A9" t="str">
            <v>A</v>
          </cell>
        </row>
      </sheetData>
      <sheetData sheetId="10487">
        <row r="9">
          <cell r="A9" t="str">
            <v>A</v>
          </cell>
        </row>
      </sheetData>
      <sheetData sheetId="10488">
        <row r="9">
          <cell r="A9" t="str">
            <v>A</v>
          </cell>
        </row>
      </sheetData>
      <sheetData sheetId="10489">
        <row r="9">
          <cell r="A9" t="str">
            <v>A</v>
          </cell>
        </row>
      </sheetData>
      <sheetData sheetId="10490">
        <row r="9">
          <cell r="A9" t="str">
            <v>A</v>
          </cell>
        </row>
      </sheetData>
      <sheetData sheetId="10491">
        <row r="9">
          <cell r="A9" t="str">
            <v>A</v>
          </cell>
        </row>
      </sheetData>
      <sheetData sheetId="10492">
        <row r="9">
          <cell r="A9" t="str">
            <v>A</v>
          </cell>
        </row>
      </sheetData>
      <sheetData sheetId="10493">
        <row r="9">
          <cell r="A9" t="str">
            <v>A</v>
          </cell>
        </row>
      </sheetData>
      <sheetData sheetId="10494">
        <row r="9">
          <cell r="A9" t="str">
            <v>A</v>
          </cell>
        </row>
      </sheetData>
      <sheetData sheetId="10495">
        <row r="9">
          <cell r="A9" t="str">
            <v>A</v>
          </cell>
        </row>
      </sheetData>
      <sheetData sheetId="10496">
        <row r="9">
          <cell r="A9" t="str">
            <v>A</v>
          </cell>
        </row>
      </sheetData>
      <sheetData sheetId="10497">
        <row r="9">
          <cell r="A9" t="str">
            <v>A</v>
          </cell>
        </row>
      </sheetData>
      <sheetData sheetId="10498">
        <row r="9">
          <cell r="A9" t="str">
            <v>A</v>
          </cell>
        </row>
      </sheetData>
      <sheetData sheetId="10499">
        <row r="9">
          <cell r="A9" t="str">
            <v>A</v>
          </cell>
        </row>
      </sheetData>
      <sheetData sheetId="10500">
        <row r="9">
          <cell r="A9" t="str">
            <v>A</v>
          </cell>
        </row>
      </sheetData>
      <sheetData sheetId="10501">
        <row r="9">
          <cell r="A9" t="str">
            <v>A</v>
          </cell>
        </row>
      </sheetData>
      <sheetData sheetId="10502">
        <row r="9">
          <cell r="A9" t="str">
            <v>A</v>
          </cell>
        </row>
      </sheetData>
      <sheetData sheetId="10503">
        <row r="9">
          <cell r="A9" t="str">
            <v>A</v>
          </cell>
        </row>
      </sheetData>
      <sheetData sheetId="10504">
        <row r="9">
          <cell r="A9" t="str">
            <v>A</v>
          </cell>
        </row>
      </sheetData>
      <sheetData sheetId="10505">
        <row r="9">
          <cell r="A9" t="str">
            <v>A</v>
          </cell>
        </row>
      </sheetData>
      <sheetData sheetId="10506">
        <row r="9">
          <cell r="A9" t="str">
            <v>A</v>
          </cell>
        </row>
      </sheetData>
      <sheetData sheetId="10507">
        <row r="9">
          <cell r="A9" t="str">
            <v>A</v>
          </cell>
        </row>
      </sheetData>
      <sheetData sheetId="10508">
        <row r="9">
          <cell r="A9" t="str">
            <v>A</v>
          </cell>
        </row>
      </sheetData>
      <sheetData sheetId="10509">
        <row r="9">
          <cell r="A9" t="str">
            <v>A</v>
          </cell>
        </row>
      </sheetData>
      <sheetData sheetId="10510">
        <row r="9">
          <cell r="A9" t="str">
            <v>A</v>
          </cell>
        </row>
      </sheetData>
      <sheetData sheetId="10511">
        <row r="9">
          <cell r="A9" t="str">
            <v>A</v>
          </cell>
        </row>
      </sheetData>
      <sheetData sheetId="10512">
        <row r="9">
          <cell r="A9" t="str">
            <v>A</v>
          </cell>
        </row>
      </sheetData>
      <sheetData sheetId="10513">
        <row r="9">
          <cell r="A9" t="str">
            <v>A</v>
          </cell>
        </row>
      </sheetData>
      <sheetData sheetId="10514">
        <row r="9">
          <cell r="A9" t="str">
            <v>A</v>
          </cell>
        </row>
      </sheetData>
      <sheetData sheetId="10515">
        <row r="9">
          <cell r="A9" t="str">
            <v>A</v>
          </cell>
        </row>
      </sheetData>
      <sheetData sheetId="10516">
        <row r="9">
          <cell r="A9" t="str">
            <v>A</v>
          </cell>
        </row>
      </sheetData>
      <sheetData sheetId="10517">
        <row r="9">
          <cell r="A9" t="str">
            <v>A</v>
          </cell>
        </row>
      </sheetData>
      <sheetData sheetId="10518">
        <row r="9">
          <cell r="A9" t="str">
            <v>A</v>
          </cell>
        </row>
      </sheetData>
      <sheetData sheetId="10519">
        <row r="9">
          <cell r="A9" t="str">
            <v>A</v>
          </cell>
        </row>
      </sheetData>
      <sheetData sheetId="10520">
        <row r="9">
          <cell r="A9" t="str">
            <v>A</v>
          </cell>
        </row>
      </sheetData>
      <sheetData sheetId="10521">
        <row r="9">
          <cell r="A9" t="str">
            <v>A</v>
          </cell>
        </row>
      </sheetData>
      <sheetData sheetId="10522">
        <row r="9">
          <cell r="A9" t="str">
            <v>A</v>
          </cell>
        </row>
      </sheetData>
      <sheetData sheetId="10523">
        <row r="9">
          <cell r="A9" t="str">
            <v>A</v>
          </cell>
        </row>
      </sheetData>
      <sheetData sheetId="10524">
        <row r="9">
          <cell r="A9" t="str">
            <v>A</v>
          </cell>
        </row>
      </sheetData>
      <sheetData sheetId="10525">
        <row r="9">
          <cell r="A9" t="str">
            <v>A</v>
          </cell>
        </row>
      </sheetData>
      <sheetData sheetId="10526">
        <row r="9">
          <cell r="A9" t="str">
            <v>A</v>
          </cell>
        </row>
      </sheetData>
      <sheetData sheetId="10527">
        <row r="9">
          <cell r="A9" t="str">
            <v>A</v>
          </cell>
        </row>
      </sheetData>
      <sheetData sheetId="10528">
        <row r="9">
          <cell r="A9" t="str">
            <v>A</v>
          </cell>
        </row>
      </sheetData>
      <sheetData sheetId="10529">
        <row r="9">
          <cell r="A9" t="str">
            <v>A</v>
          </cell>
        </row>
      </sheetData>
      <sheetData sheetId="10530">
        <row r="9">
          <cell r="A9" t="str">
            <v>A</v>
          </cell>
        </row>
      </sheetData>
      <sheetData sheetId="10531">
        <row r="9">
          <cell r="A9" t="str">
            <v>A</v>
          </cell>
        </row>
      </sheetData>
      <sheetData sheetId="10532">
        <row r="9">
          <cell r="A9" t="str">
            <v>A</v>
          </cell>
        </row>
      </sheetData>
      <sheetData sheetId="10533">
        <row r="9">
          <cell r="A9" t="str">
            <v>A</v>
          </cell>
        </row>
      </sheetData>
      <sheetData sheetId="10534">
        <row r="9">
          <cell r="A9" t="str">
            <v>A</v>
          </cell>
        </row>
      </sheetData>
      <sheetData sheetId="10535">
        <row r="9">
          <cell r="A9" t="str">
            <v>A</v>
          </cell>
        </row>
      </sheetData>
      <sheetData sheetId="10536">
        <row r="9">
          <cell r="A9" t="str">
            <v>A</v>
          </cell>
        </row>
      </sheetData>
      <sheetData sheetId="10537">
        <row r="9">
          <cell r="A9" t="str">
            <v>A</v>
          </cell>
        </row>
      </sheetData>
      <sheetData sheetId="10538">
        <row r="9">
          <cell r="A9" t="str">
            <v>A</v>
          </cell>
        </row>
      </sheetData>
      <sheetData sheetId="10539">
        <row r="9">
          <cell r="A9" t="str">
            <v>A</v>
          </cell>
        </row>
      </sheetData>
      <sheetData sheetId="10540">
        <row r="9">
          <cell r="A9" t="str">
            <v>A</v>
          </cell>
        </row>
      </sheetData>
      <sheetData sheetId="10541">
        <row r="9">
          <cell r="A9" t="str">
            <v>A</v>
          </cell>
        </row>
      </sheetData>
      <sheetData sheetId="10542">
        <row r="9">
          <cell r="A9" t="str">
            <v>A</v>
          </cell>
        </row>
      </sheetData>
      <sheetData sheetId="10543">
        <row r="9">
          <cell r="A9" t="str">
            <v>A</v>
          </cell>
        </row>
      </sheetData>
      <sheetData sheetId="10544">
        <row r="9">
          <cell r="A9" t="str">
            <v>A</v>
          </cell>
        </row>
      </sheetData>
      <sheetData sheetId="10545">
        <row r="9">
          <cell r="A9" t="str">
            <v>A</v>
          </cell>
        </row>
      </sheetData>
      <sheetData sheetId="10546">
        <row r="9">
          <cell r="A9" t="str">
            <v>A</v>
          </cell>
        </row>
      </sheetData>
      <sheetData sheetId="10547">
        <row r="9">
          <cell r="A9" t="str">
            <v>A</v>
          </cell>
        </row>
      </sheetData>
      <sheetData sheetId="10548">
        <row r="9">
          <cell r="A9" t="str">
            <v>A</v>
          </cell>
        </row>
      </sheetData>
      <sheetData sheetId="10549">
        <row r="9">
          <cell r="A9" t="str">
            <v>A</v>
          </cell>
        </row>
      </sheetData>
      <sheetData sheetId="10550">
        <row r="9">
          <cell r="A9" t="str">
            <v>A</v>
          </cell>
        </row>
      </sheetData>
      <sheetData sheetId="10551">
        <row r="9">
          <cell r="A9" t="str">
            <v>A</v>
          </cell>
        </row>
      </sheetData>
      <sheetData sheetId="10552">
        <row r="9">
          <cell r="A9" t="str">
            <v>A</v>
          </cell>
        </row>
      </sheetData>
      <sheetData sheetId="10553">
        <row r="9">
          <cell r="A9" t="str">
            <v>A</v>
          </cell>
        </row>
      </sheetData>
      <sheetData sheetId="10554">
        <row r="9">
          <cell r="A9" t="str">
            <v>A</v>
          </cell>
        </row>
      </sheetData>
      <sheetData sheetId="10555">
        <row r="9">
          <cell r="A9" t="str">
            <v>A</v>
          </cell>
        </row>
      </sheetData>
      <sheetData sheetId="10556">
        <row r="9">
          <cell r="A9" t="str">
            <v>A</v>
          </cell>
        </row>
      </sheetData>
      <sheetData sheetId="10557">
        <row r="9">
          <cell r="A9" t="str">
            <v>A</v>
          </cell>
        </row>
      </sheetData>
      <sheetData sheetId="10558">
        <row r="9">
          <cell r="A9" t="str">
            <v>A</v>
          </cell>
        </row>
      </sheetData>
      <sheetData sheetId="10559">
        <row r="9">
          <cell r="A9" t="str">
            <v>A</v>
          </cell>
        </row>
      </sheetData>
      <sheetData sheetId="10560">
        <row r="9">
          <cell r="A9" t="str">
            <v>A</v>
          </cell>
        </row>
      </sheetData>
      <sheetData sheetId="10561">
        <row r="9">
          <cell r="A9" t="str">
            <v>A</v>
          </cell>
        </row>
      </sheetData>
      <sheetData sheetId="10562">
        <row r="9">
          <cell r="A9" t="str">
            <v>A</v>
          </cell>
        </row>
      </sheetData>
      <sheetData sheetId="10563">
        <row r="9">
          <cell r="A9" t="str">
            <v>A</v>
          </cell>
        </row>
      </sheetData>
      <sheetData sheetId="10564">
        <row r="9">
          <cell r="A9" t="str">
            <v>A</v>
          </cell>
        </row>
      </sheetData>
      <sheetData sheetId="10565">
        <row r="9">
          <cell r="A9" t="str">
            <v>A</v>
          </cell>
        </row>
      </sheetData>
      <sheetData sheetId="10566">
        <row r="9">
          <cell r="A9" t="str">
            <v>A</v>
          </cell>
        </row>
      </sheetData>
      <sheetData sheetId="10567">
        <row r="9">
          <cell r="A9" t="str">
            <v>A</v>
          </cell>
        </row>
      </sheetData>
      <sheetData sheetId="10568">
        <row r="9">
          <cell r="A9" t="str">
            <v>A</v>
          </cell>
        </row>
      </sheetData>
      <sheetData sheetId="10569">
        <row r="9">
          <cell r="A9" t="str">
            <v>A</v>
          </cell>
        </row>
      </sheetData>
      <sheetData sheetId="10570">
        <row r="9">
          <cell r="A9" t="str">
            <v>A</v>
          </cell>
        </row>
      </sheetData>
      <sheetData sheetId="10571">
        <row r="9">
          <cell r="A9" t="str">
            <v>A</v>
          </cell>
        </row>
      </sheetData>
      <sheetData sheetId="10572">
        <row r="9">
          <cell r="A9" t="str">
            <v>A</v>
          </cell>
        </row>
      </sheetData>
      <sheetData sheetId="10573">
        <row r="9">
          <cell r="A9" t="str">
            <v>A</v>
          </cell>
        </row>
      </sheetData>
      <sheetData sheetId="10574">
        <row r="9">
          <cell r="A9" t="str">
            <v>A</v>
          </cell>
        </row>
      </sheetData>
      <sheetData sheetId="10575">
        <row r="9">
          <cell r="A9" t="str">
            <v>A</v>
          </cell>
        </row>
      </sheetData>
      <sheetData sheetId="10576">
        <row r="9">
          <cell r="A9" t="str">
            <v>A</v>
          </cell>
        </row>
      </sheetData>
      <sheetData sheetId="10577">
        <row r="9">
          <cell r="A9" t="str">
            <v>A</v>
          </cell>
        </row>
      </sheetData>
      <sheetData sheetId="10578">
        <row r="9">
          <cell r="A9" t="str">
            <v>A</v>
          </cell>
        </row>
      </sheetData>
      <sheetData sheetId="10579">
        <row r="9">
          <cell r="A9" t="str">
            <v>A</v>
          </cell>
        </row>
      </sheetData>
      <sheetData sheetId="10580">
        <row r="9">
          <cell r="A9" t="str">
            <v>A</v>
          </cell>
        </row>
      </sheetData>
      <sheetData sheetId="10581">
        <row r="9">
          <cell r="A9" t="str">
            <v>A</v>
          </cell>
        </row>
      </sheetData>
      <sheetData sheetId="10582">
        <row r="9">
          <cell r="A9" t="str">
            <v>A</v>
          </cell>
        </row>
      </sheetData>
      <sheetData sheetId="10583">
        <row r="9">
          <cell r="A9" t="str">
            <v>A</v>
          </cell>
        </row>
      </sheetData>
      <sheetData sheetId="10584">
        <row r="9">
          <cell r="A9" t="str">
            <v>A</v>
          </cell>
        </row>
      </sheetData>
      <sheetData sheetId="10585">
        <row r="9">
          <cell r="A9" t="str">
            <v>A</v>
          </cell>
        </row>
      </sheetData>
      <sheetData sheetId="10586">
        <row r="9">
          <cell r="A9" t="str">
            <v>A</v>
          </cell>
        </row>
      </sheetData>
      <sheetData sheetId="10587">
        <row r="9">
          <cell r="A9" t="str">
            <v>A</v>
          </cell>
        </row>
      </sheetData>
      <sheetData sheetId="10588">
        <row r="9">
          <cell r="A9" t="str">
            <v>A</v>
          </cell>
        </row>
      </sheetData>
      <sheetData sheetId="10589">
        <row r="9">
          <cell r="A9" t="str">
            <v>A</v>
          </cell>
        </row>
      </sheetData>
      <sheetData sheetId="10590">
        <row r="9">
          <cell r="A9" t="str">
            <v>A</v>
          </cell>
        </row>
      </sheetData>
      <sheetData sheetId="10591">
        <row r="9">
          <cell r="A9" t="str">
            <v>A</v>
          </cell>
        </row>
      </sheetData>
      <sheetData sheetId="10592">
        <row r="9">
          <cell r="A9" t="str">
            <v>A</v>
          </cell>
        </row>
      </sheetData>
      <sheetData sheetId="10593">
        <row r="9">
          <cell r="A9" t="str">
            <v>A</v>
          </cell>
        </row>
      </sheetData>
      <sheetData sheetId="10594">
        <row r="9">
          <cell r="A9" t="str">
            <v>A</v>
          </cell>
        </row>
      </sheetData>
      <sheetData sheetId="10595">
        <row r="9">
          <cell r="A9" t="str">
            <v>A</v>
          </cell>
        </row>
      </sheetData>
      <sheetData sheetId="10596">
        <row r="9">
          <cell r="A9" t="str">
            <v>A</v>
          </cell>
        </row>
      </sheetData>
      <sheetData sheetId="10597">
        <row r="9">
          <cell r="A9" t="str">
            <v>A</v>
          </cell>
        </row>
      </sheetData>
      <sheetData sheetId="10598">
        <row r="9">
          <cell r="A9" t="str">
            <v>A</v>
          </cell>
        </row>
      </sheetData>
      <sheetData sheetId="10599">
        <row r="9">
          <cell r="A9" t="str">
            <v>A</v>
          </cell>
        </row>
      </sheetData>
      <sheetData sheetId="10600">
        <row r="9">
          <cell r="A9" t="str">
            <v>A</v>
          </cell>
        </row>
      </sheetData>
      <sheetData sheetId="10601">
        <row r="9">
          <cell r="A9" t="str">
            <v>A</v>
          </cell>
        </row>
      </sheetData>
      <sheetData sheetId="10602">
        <row r="9">
          <cell r="A9" t="str">
            <v>A</v>
          </cell>
        </row>
      </sheetData>
      <sheetData sheetId="10603">
        <row r="9">
          <cell r="A9" t="str">
            <v>A</v>
          </cell>
        </row>
      </sheetData>
      <sheetData sheetId="10604">
        <row r="9">
          <cell r="A9" t="str">
            <v>A</v>
          </cell>
        </row>
      </sheetData>
      <sheetData sheetId="10605">
        <row r="9">
          <cell r="A9" t="str">
            <v>A</v>
          </cell>
        </row>
      </sheetData>
      <sheetData sheetId="10606">
        <row r="9">
          <cell r="A9" t="str">
            <v>A</v>
          </cell>
        </row>
      </sheetData>
      <sheetData sheetId="10607">
        <row r="9">
          <cell r="A9" t="str">
            <v>A</v>
          </cell>
        </row>
      </sheetData>
      <sheetData sheetId="10608">
        <row r="9">
          <cell r="A9" t="str">
            <v>A</v>
          </cell>
        </row>
      </sheetData>
      <sheetData sheetId="10609">
        <row r="9">
          <cell r="A9" t="str">
            <v>A</v>
          </cell>
        </row>
      </sheetData>
      <sheetData sheetId="10610">
        <row r="9">
          <cell r="A9" t="str">
            <v>A</v>
          </cell>
        </row>
      </sheetData>
      <sheetData sheetId="10611">
        <row r="9">
          <cell r="A9" t="str">
            <v>A</v>
          </cell>
        </row>
      </sheetData>
      <sheetData sheetId="10612">
        <row r="9">
          <cell r="A9" t="str">
            <v>A</v>
          </cell>
        </row>
      </sheetData>
      <sheetData sheetId="10613">
        <row r="9">
          <cell r="A9" t="str">
            <v>A</v>
          </cell>
        </row>
      </sheetData>
      <sheetData sheetId="10614">
        <row r="9">
          <cell r="A9" t="str">
            <v>A</v>
          </cell>
        </row>
      </sheetData>
      <sheetData sheetId="10615">
        <row r="9">
          <cell r="A9" t="str">
            <v>A</v>
          </cell>
        </row>
      </sheetData>
      <sheetData sheetId="10616">
        <row r="9">
          <cell r="A9" t="str">
            <v>A</v>
          </cell>
        </row>
      </sheetData>
      <sheetData sheetId="10617">
        <row r="9">
          <cell r="A9" t="str">
            <v>A</v>
          </cell>
        </row>
      </sheetData>
      <sheetData sheetId="10618">
        <row r="9">
          <cell r="A9" t="str">
            <v>A</v>
          </cell>
        </row>
      </sheetData>
      <sheetData sheetId="10619">
        <row r="9">
          <cell r="A9" t="str">
            <v>A</v>
          </cell>
        </row>
      </sheetData>
      <sheetData sheetId="10620">
        <row r="9">
          <cell r="A9" t="str">
            <v>A</v>
          </cell>
        </row>
      </sheetData>
      <sheetData sheetId="10621">
        <row r="9">
          <cell r="A9" t="str">
            <v>A</v>
          </cell>
        </row>
      </sheetData>
      <sheetData sheetId="10622">
        <row r="9">
          <cell r="A9" t="str">
            <v>A</v>
          </cell>
        </row>
      </sheetData>
      <sheetData sheetId="10623">
        <row r="9">
          <cell r="A9" t="str">
            <v>A</v>
          </cell>
        </row>
      </sheetData>
      <sheetData sheetId="10624">
        <row r="9">
          <cell r="A9" t="str">
            <v>A</v>
          </cell>
        </row>
      </sheetData>
      <sheetData sheetId="10625">
        <row r="9">
          <cell r="A9" t="str">
            <v>A</v>
          </cell>
        </row>
      </sheetData>
      <sheetData sheetId="10626">
        <row r="9">
          <cell r="A9" t="str">
            <v>A</v>
          </cell>
        </row>
      </sheetData>
      <sheetData sheetId="10627">
        <row r="9">
          <cell r="A9" t="str">
            <v>A</v>
          </cell>
        </row>
      </sheetData>
      <sheetData sheetId="10628">
        <row r="9">
          <cell r="A9" t="str">
            <v>A</v>
          </cell>
        </row>
      </sheetData>
      <sheetData sheetId="10629">
        <row r="9">
          <cell r="A9" t="str">
            <v>A</v>
          </cell>
        </row>
      </sheetData>
      <sheetData sheetId="10630">
        <row r="9">
          <cell r="A9" t="str">
            <v>A</v>
          </cell>
        </row>
      </sheetData>
      <sheetData sheetId="10631">
        <row r="9">
          <cell r="A9" t="str">
            <v>A</v>
          </cell>
        </row>
      </sheetData>
      <sheetData sheetId="10632">
        <row r="9">
          <cell r="A9" t="str">
            <v>A</v>
          </cell>
        </row>
      </sheetData>
      <sheetData sheetId="10633">
        <row r="9">
          <cell r="A9" t="str">
            <v>A</v>
          </cell>
        </row>
      </sheetData>
      <sheetData sheetId="10634">
        <row r="9">
          <cell r="A9" t="str">
            <v>A</v>
          </cell>
        </row>
      </sheetData>
      <sheetData sheetId="10635">
        <row r="9">
          <cell r="A9" t="str">
            <v>A</v>
          </cell>
        </row>
      </sheetData>
      <sheetData sheetId="10636">
        <row r="9">
          <cell r="A9" t="str">
            <v>A</v>
          </cell>
        </row>
      </sheetData>
      <sheetData sheetId="10637">
        <row r="9">
          <cell r="A9" t="str">
            <v>A</v>
          </cell>
        </row>
      </sheetData>
      <sheetData sheetId="10638">
        <row r="9">
          <cell r="A9" t="str">
            <v>A</v>
          </cell>
        </row>
      </sheetData>
      <sheetData sheetId="10639">
        <row r="9">
          <cell r="A9" t="str">
            <v>A</v>
          </cell>
        </row>
      </sheetData>
      <sheetData sheetId="10640">
        <row r="9">
          <cell r="A9" t="str">
            <v>A</v>
          </cell>
        </row>
      </sheetData>
      <sheetData sheetId="10641">
        <row r="9">
          <cell r="A9" t="str">
            <v>A</v>
          </cell>
        </row>
      </sheetData>
      <sheetData sheetId="10642">
        <row r="9">
          <cell r="A9" t="str">
            <v>A</v>
          </cell>
        </row>
      </sheetData>
      <sheetData sheetId="10643">
        <row r="9">
          <cell r="A9" t="str">
            <v>A</v>
          </cell>
        </row>
      </sheetData>
      <sheetData sheetId="10644">
        <row r="9">
          <cell r="A9" t="str">
            <v>A</v>
          </cell>
        </row>
      </sheetData>
      <sheetData sheetId="10645">
        <row r="9">
          <cell r="A9" t="str">
            <v>A</v>
          </cell>
        </row>
      </sheetData>
      <sheetData sheetId="10646">
        <row r="9">
          <cell r="A9" t="str">
            <v>A</v>
          </cell>
        </row>
      </sheetData>
      <sheetData sheetId="10647">
        <row r="9">
          <cell r="A9" t="str">
            <v>A</v>
          </cell>
        </row>
      </sheetData>
      <sheetData sheetId="10648">
        <row r="9">
          <cell r="A9" t="str">
            <v>A</v>
          </cell>
        </row>
      </sheetData>
      <sheetData sheetId="10649">
        <row r="9">
          <cell r="A9" t="str">
            <v>A</v>
          </cell>
        </row>
      </sheetData>
      <sheetData sheetId="10650">
        <row r="9">
          <cell r="A9" t="str">
            <v>A</v>
          </cell>
        </row>
      </sheetData>
      <sheetData sheetId="10651">
        <row r="9">
          <cell r="A9" t="str">
            <v>A</v>
          </cell>
        </row>
      </sheetData>
      <sheetData sheetId="10652">
        <row r="9">
          <cell r="A9" t="str">
            <v>A</v>
          </cell>
        </row>
      </sheetData>
      <sheetData sheetId="10653">
        <row r="9">
          <cell r="A9" t="str">
            <v>A</v>
          </cell>
        </row>
      </sheetData>
      <sheetData sheetId="10654">
        <row r="9">
          <cell r="A9" t="str">
            <v>A</v>
          </cell>
        </row>
      </sheetData>
      <sheetData sheetId="10655">
        <row r="9">
          <cell r="A9" t="str">
            <v>A</v>
          </cell>
        </row>
      </sheetData>
      <sheetData sheetId="10656">
        <row r="9">
          <cell r="A9" t="str">
            <v>A</v>
          </cell>
        </row>
      </sheetData>
      <sheetData sheetId="10657">
        <row r="9">
          <cell r="A9" t="str">
            <v>A</v>
          </cell>
        </row>
      </sheetData>
      <sheetData sheetId="10658">
        <row r="9">
          <cell r="A9" t="str">
            <v>A</v>
          </cell>
        </row>
      </sheetData>
      <sheetData sheetId="10659">
        <row r="9">
          <cell r="A9" t="str">
            <v>A</v>
          </cell>
        </row>
      </sheetData>
      <sheetData sheetId="10660">
        <row r="9">
          <cell r="A9" t="str">
            <v>A</v>
          </cell>
        </row>
      </sheetData>
      <sheetData sheetId="10661">
        <row r="9">
          <cell r="A9" t="str">
            <v>A</v>
          </cell>
        </row>
      </sheetData>
      <sheetData sheetId="10662">
        <row r="9">
          <cell r="A9" t="str">
            <v>A</v>
          </cell>
        </row>
      </sheetData>
      <sheetData sheetId="10663">
        <row r="9">
          <cell r="A9" t="str">
            <v>A</v>
          </cell>
        </row>
      </sheetData>
      <sheetData sheetId="10664">
        <row r="9">
          <cell r="A9" t="str">
            <v>A</v>
          </cell>
        </row>
      </sheetData>
      <sheetData sheetId="10665">
        <row r="9">
          <cell r="A9" t="str">
            <v>A</v>
          </cell>
        </row>
      </sheetData>
      <sheetData sheetId="10666">
        <row r="9">
          <cell r="A9" t="str">
            <v>A</v>
          </cell>
        </row>
      </sheetData>
      <sheetData sheetId="10667">
        <row r="9">
          <cell r="A9" t="str">
            <v>A</v>
          </cell>
        </row>
      </sheetData>
      <sheetData sheetId="10668">
        <row r="9">
          <cell r="A9" t="str">
            <v>A</v>
          </cell>
        </row>
      </sheetData>
      <sheetData sheetId="10669">
        <row r="9">
          <cell r="A9" t="str">
            <v>A</v>
          </cell>
        </row>
      </sheetData>
      <sheetData sheetId="10670">
        <row r="9">
          <cell r="A9" t="str">
            <v>A</v>
          </cell>
        </row>
      </sheetData>
      <sheetData sheetId="10671">
        <row r="9">
          <cell r="A9" t="str">
            <v>A</v>
          </cell>
        </row>
      </sheetData>
      <sheetData sheetId="10672">
        <row r="9">
          <cell r="A9" t="str">
            <v>A</v>
          </cell>
        </row>
      </sheetData>
      <sheetData sheetId="10673">
        <row r="9">
          <cell r="A9" t="str">
            <v>A</v>
          </cell>
        </row>
      </sheetData>
      <sheetData sheetId="10674">
        <row r="9">
          <cell r="A9" t="str">
            <v>A</v>
          </cell>
        </row>
      </sheetData>
      <sheetData sheetId="10675">
        <row r="9">
          <cell r="A9" t="str">
            <v>A</v>
          </cell>
        </row>
      </sheetData>
      <sheetData sheetId="10676">
        <row r="9">
          <cell r="A9" t="str">
            <v>A</v>
          </cell>
        </row>
      </sheetData>
      <sheetData sheetId="10677">
        <row r="9">
          <cell r="A9" t="str">
            <v>A</v>
          </cell>
        </row>
      </sheetData>
      <sheetData sheetId="10678">
        <row r="9">
          <cell r="A9" t="str">
            <v>A</v>
          </cell>
        </row>
      </sheetData>
      <sheetData sheetId="10679">
        <row r="9">
          <cell r="A9" t="str">
            <v>A</v>
          </cell>
        </row>
      </sheetData>
      <sheetData sheetId="10680">
        <row r="9">
          <cell r="A9" t="str">
            <v>A</v>
          </cell>
        </row>
      </sheetData>
      <sheetData sheetId="10681">
        <row r="9">
          <cell r="A9" t="str">
            <v>A</v>
          </cell>
        </row>
      </sheetData>
      <sheetData sheetId="10682">
        <row r="9">
          <cell r="A9" t="str">
            <v>A</v>
          </cell>
        </row>
      </sheetData>
      <sheetData sheetId="10683">
        <row r="9">
          <cell r="A9" t="str">
            <v>A</v>
          </cell>
        </row>
      </sheetData>
      <sheetData sheetId="10684">
        <row r="9">
          <cell r="A9" t="str">
            <v>A</v>
          </cell>
        </row>
      </sheetData>
      <sheetData sheetId="10685">
        <row r="9">
          <cell r="A9" t="str">
            <v>A</v>
          </cell>
        </row>
      </sheetData>
      <sheetData sheetId="10686">
        <row r="9">
          <cell r="A9" t="str">
            <v>A</v>
          </cell>
        </row>
      </sheetData>
      <sheetData sheetId="10687">
        <row r="9">
          <cell r="A9" t="str">
            <v>A</v>
          </cell>
        </row>
      </sheetData>
      <sheetData sheetId="10688">
        <row r="9">
          <cell r="A9" t="str">
            <v>A</v>
          </cell>
        </row>
      </sheetData>
      <sheetData sheetId="10689">
        <row r="9">
          <cell r="A9" t="str">
            <v>A</v>
          </cell>
        </row>
      </sheetData>
      <sheetData sheetId="10690">
        <row r="9">
          <cell r="A9" t="str">
            <v>A</v>
          </cell>
        </row>
      </sheetData>
      <sheetData sheetId="10691">
        <row r="9">
          <cell r="A9" t="str">
            <v>A</v>
          </cell>
        </row>
      </sheetData>
      <sheetData sheetId="10692">
        <row r="9">
          <cell r="A9" t="str">
            <v>A</v>
          </cell>
        </row>
      </sheetData>
      <sheetData sheetId="10693">
        <row r="9">
          <cell r="A9" t="str">
            <v>A</v>
          </cell>
        </row>
      </sheetData>
      <sheetData sheetId="10694">
        <row r="9">
          <cell r="A9" t="str">
            <v>A</v>
          </cell>
        </row>
      </sheetData>
      <sheetData sheetId="10695">
        <row r="9">
          <cell r="A9" t="str">
            <v>A</v>
          </cell>
        </row>
      </sheetData>
      <sheetData sheetId="10696">
        <row r="9">
          <cell r="A9" t="str">
            <v>A</v>
          </cell>
        </row>
      </sheetData>
      <sheetData sheetId="10697">
        <row r="9">
          <cell r="A9" t="str">
            <v>A</v>
          </cell>
        </row>
      </sheetData>
      <sheetData sheetId="10698">
        <row r="9">
          <cell r="A9" t="str">
            <v>A</v>
          </cell>
        </row>
      </sheetData>
      <sheetData sheetId="10699">
        <row r="9">
          <cell r="A9" t="str">
            <v>A</v>
          </cell>
        </row>
      </sheetData>
      <sheetData sheetId="10700">
        <row r="9">
          <cell r="A9" t="str">
            <v>A</v>
          </cell>
        </row>
      </sheetData>
      <sheetData sheetId="10701">
        <row r="9">
          <cell r="A9" t="str">
            <v>A</v>
          </cell>
        </row>
      </sheetData>
      <sheetData sheetId="10702">
        <row r="9">
          <cell r="A9" t="str">
            <v>A</v>
          </cell>
        </row>
      </sheetData>
      <sheetData sheetId="10703">
        <row r="9">
          <cell r="A9" t="str">
            <v>A</v>
          </cell>
        </row>
      </sheetData>
      <sheetData sheetId="10704">
        <row r="9">
          <cell r="A9" t="str">
            <v>A</v>
          </cell>
        </row>
      </sheetData>
      <sheetData sheetId="10705">
        <row r="9">
          <cell r="A9" t="str">
            <v>A</v>
          </cell>
        </row>
      </sheetData>
      <sheetData sheetId="10706">
        <row r="9">
          <cell r="A9" t="str">
            <v>A</v>
          </cell>
        </row>
      </sheetData>
      <sheetData sheetId="10707">
        <row r="9">
          <cell r="A9" t="str">
            <v>A</v>
          </cell>
        </row>
      </sheetData>
      <sheetData sheetId="10708">
        <row r="9">
          <cell r="A9" t="str">
            <v>A</v>
          </cell>
        </row>
      </sheetData>
      <sheetData sheetId="10709">
        <row r="9">
          <cell r="A9" t="str">
            <v>A</v>
          </cell>
        </row>
      </sheetData>
      <sheetData sheetId="10710">
        <row r="9">
          <cell r="A9" t="str">
            <v>A</v>
          </cell>
        </row>
      </sheetData>
      <sheetData sheetId="10711">
        <row r="9">
          <cell r="A9" t="str">
            <v>A</v>
          </cell>
        </row>
      </sheetData>
      <sheetData sheetId="10712">
        <row r="9">
          <cell r="A9" t="str">
            <v>A</v>
          </cell>
        </row>
      </sheetData>
      <sheetData sheetId="10713">
        <row r="9">
          <cell r="A9" t="str">
            <v>A</v>
          </cell>
        </row>
      </sheetData>
      <sheetData sheetId="10714">
        <row r="9">
          <cell r="A9" t="str">
            <v>A</v>
          </cell>
        </row>
      </sheetData>
      <sheetData sheetId="10715">
        <row r="9">
          <cell r="A9" t="str">
            <v>A</v>
          </cell>
        </row>
      </sheetData>
      <sheetData sheetId="10716">
        <row r="9">
          <cell r="A9" t="str">
            <v>A</v>
          </cell>
        </row>
      </sheetData>
      <sheetData sheetId="10717">
        <row r="9">
          <cell r="A9" t="str">
            <v>A</v>
          </cell>
        </row>
      </sheetData>
      <sheetData sheetId="10718">
        <row r="9">
          <cell r="A9" t="str">
            <v>A</v>
          </cell>
        </row>
      </sheetData>
      <sheetData sheetId="10719">
        <row r="9">
          <cell r="A9" t="str">
            <v>A</v>
          </cell>
        </row>
      </sheetData>
      <sheetData sheetId="10720">
        <row r="9">
          <cell r="A9" t="str">
            <v>A</v>
          </cell>
        </row>
      </sheetData>
      <sheetData sheetId="10721">
        <row r="9">
          <cell r="A9" t="str">
            <v>A</v>
          </cell>
        </row>
      </sheetData>
      <sheetData sheetId="10722">
        <row r="9">
          <cell r="A9" t="str">
            <v>A</v>
          </cell>
        </row>
      </sheetData>
      <sheetData sheetId="10723">
        <row r="9">
          <cell r="A9" t="str">
            <v>A</v>
          </cell>
        </row>
      </sheetData>
      <sheetData sheetId="10724">
        <row r="9">
          <cell r="A9" t="str">
            <v>A</v>
          </cell>
        </row>
      </sheetData>
      <sheetData sheetId="10725">
        <row r="9">
          <cell r="A9" t="str">
            <v>A</v>
          </cell>
        </row>
      </sheetData>
      <sheetData sheetId="10726">
        <row r="9">
          <cell r="A9" t="str">
            <v>A</v>
          </cell>
        </row>
      </sheetData>
      <sheetData sheetId="10727">
        <row r="9">
          <cell r="A9" t="str">
            <v>A</v>
          </cell>
        </row>
      </sheetData>
      <sheetData sheetId="10728">
        <row r="9">
          <cell r="A9" t="str">
            <v>A</v>
          </cell>
        </row>
      </sheetData>
      <sheetData sheetId="10729">
        <row r="9">
          <cell r="A9" t="str">
            <v>A</v>
          </cell>
        </row>
      </sheetData>
      <sheetData sheetId="10730">
        <row r="9">
          <cell r="A9" t="str">
            <v>A</v>
          </cell>
        </row>
      </sheetData>
      <sheetData sheetId="10731">
        <row r="9">
          <cell r="A9" t="str">
            <v>A</v>
          </cell>
        </row>
      </sheetData>
      <sheetData sheetId="10732">
        <row r="9">
          <cell r="A9" t="str">
            <v>A</v>
          </cell>
        </row>
      </sheetData>
      <sheetData sheetId="10733">
        <row r="9">
          <cell r="A9" t="str">
            <v>A</v>
          </cell>
        </row>
      </sheetData>
      <sheetData sheetId="10734">
        <row r="9">
          <cell r="A9" t="str">
            <v>A</v>
          </cell>
        </row>
      </sheetData>
      <sheetData sheetId="10735">
        <row r="9">
          <cell r="A9" t="str">
            <v>A</v>
          </cell>
        </row>
      </sheetData>
      <sheetData sheetId="10736">
        <row r="9">
          <cell r="A9" t="str">
            <v>A</v>
          </cell>
        </row>
      </sheetData>
      <sheetData sheetId="10737">
        <row r="9">
          <cell r="A9" t="str">
            <v>A</v>
          </cell>
        </row>
      </sheetData>
      <sheetData sheetId="10738">
        <row r="9">
          <cell r="A9" t="str">
            <v>A</v>
          </cell>
        </row>
      </sheetData>
      <sheetData sheetId="10739">
        <row r="9">
          <cell r="A9" t="str">
            <v>A</v>
          </cell>
        </row>
      </sheetData>
      <sheetData sheetId="10740">
        <row r="9">
          <cell r="A9" t="str">
            <v>A</v>
          </cell>
        </row>
      </sheetData>
      <sheetData sheetId="10741">
        <row r="9">
          <cell r="A9" t="str">
            <v>A</v>
          </cell>
        </row>
      </sheetData>
      <sheetData sheetId="10742">
        <row r="9">
          <cell r="A9" t="str">
            <v>A</v>
          </cell>
        </row>
      </sheetData>
      <sheetData sheetId="10743">
        <row r="9">
          <cell r="A9" t="str">
            <v>A</v>
          </cell>
        </row>
      </sheetData>
      <sheetData sheetId="10744">
        <row r="9">
          <cell r="A9" t="str">
            <v>A</v>
          </cell>
        </row>
      </sheetData>
      <sheetData sheetId="10745">
        <row r="9">
          <cell r="A9" t="str">
            <v>A</v>
          </cell>
        </row>
      </sheetData>
      <sheetData sheetId="10746">
        <row r="9">
          <cell r="A9" t="str">
            <v>A</v>
          </cell>
        </row>
      </sheetData>
      <sheetData sheetId="10747">
        <row r="9">
          <cell r="A9" t="str">
            <v>A</v>
          </cell>
        </row>
      </sheetData>
      <sheetData sheetId="10748">
        <row r="9">
          <cell r="A9" t="str">
            <v>A</v>
          </cell>
        </row>
      </sheetData>
      <sheetData sheetId="10749">
        <row r="9">
          <cell r="A9" t="str">
            <v>A</v>
          </cell>
        </row>
      </sheetData>
      <sheetData sheetId="10750">
        <row r="9">
          <cell r="A9" t="str">
            <v>A</v>
          </cell>
        </row>
      </sheetData>
      <sheetData sheetId="10751">
        <row r="9">
          <cell r="A9" t="str">
            <v>A</v>
          </cell>
        </row>
      </sheetData>
      <sheetData sheetId="10752">
        <row r="9">
          <cell r="A9" t="str">
            <v>A</v>
          </cell>
        </row>
      </sheetData>
      <sheetData sheetId="10753">
        <row r="9">
          <cell r="A9" t="str">
            <v>A</v>
          </cell>
        </row>
      </sheetData>
      <sheetData sheetId="10754">
        <row r="9">
          <cell r="A9" t="str">
            <v>A</v>
          </cell>
        </row>
      </sheetData>
      <sheetData sheetId="10755">
        <row r="9">
          <cell r="A9" t="str">
            <v>A</v>
          </cell>
        </row>
      </sheetData>
      <sheetData sheetId="10756">
        <row r="9">
          <cell r="A9" t="str">
            <v>A</v>
          </cell>
        </row>
      </sheetData>
      <sheetData sheetId="10757">
        <row r="9">
          <cell r="A9" t="str">
            <v>A</v>
          </cell>
        </row>
      </sheetData>
      <sheetData sheetId="10758">
        <row r="9">
          <cell r="A9" t="str">
            <v>A</v>
          </cell>
        </row>
      </sheetData>
      <sheetData sheetId="10759">
        <row r="9">
          <cell r="A9" t="str">
            <v>A</v>
          </cell>
        </row>
      </sheetData>
      <sheetData sheetId="10760">
        <row r="9">
          <cell r="A9" t="str">
            <v>A</v>
          </cell>
        </row>
      </sheetData>
      <sheetData sheetId="10761">
        <row r="9">
          <cell r="A9" t="str">
            <v>A</v>
          </cell>
        </row>
      </sheetData>
      <sheetData sheetId="10762">
        <row r="9">
          <cell r="A9" t="str">
            <v>A</v>
          </cell>
        </row>
      </sheetData>
      <sheetData sheetId="10763">
        <row r="9">
          <cell r="A9" t="str">
            <v>A</v>
          </cell>
        </row>
      </sheetData>
      <sheetData sheetId="10764">
        <row r="9">
          <cell r="A9" t="str">
            <v>A</v>
          </cell>
        </row>
      </sheetData>
      <sheetData sheetId="10765">
        <row r="9">
          <cell r="A9" t="str">
            <v>A</v>
          </cell>
        </row>
      </sheetData>
      <sheetData sheetId="10766">
        <row r="9">
          <cell r="A9" t="str">
            <v>A</v>
          </cell>
        </row>
      </sheetData>
      <sheetData sheetId="10767">
        <row r="9">
          <cell r="A9" t="str">
            <v>A</v>
          </cell>
        </row>
      </sheetData>
      <sheetData sheetId="10768">
        <row r="9">
          <cell r="A9" t="str">
            <v>A</v>
          </cell>
        </row>
      </sheetData>
      <sheetData sheetId="10769">
        <row r="9">
          <cell r="A9" t="str">
            <v>A</v>
          </cell>
        </row>
      </sheetData>
      <sheetData sheetId="10770">
        <row r="9">
          <cell r="A9" t="str">
            <v>A</v>
          </cell>
        </row>
      </sheetData>
      <sheetData sheetId="10771">
        <row r="9">
          <cell r="A9" t="str">
            <v>A</v>
          </cell>
        </row>
      </sheetData>
      <sheetData sheetId="10772">
        <row r="9">
          <cell r="A9" t="str">
            <v>A</v>
          </cell>
        </row>
      </sheetData>
      <sheetData sheetId="10773">
        <row r="9">
          <cell r="A9" t="str">
            <v>A</v>
          </cell>
        </row>
      </sheetData>
      <sheetData sheetId="10774">
        <row r="9">
          <cell r="A9" t="str">
            <v>A</v>
          </cell>
        </row>
      </sheetData>
      <sheetData sheetId="10775">
        <row r="9">
          <cell r="A9" t="str">
            <v>A</v>
          </cell>
        </row>
      </sheetData>
      <sheetData sheetId="10776">
        <row r="9">
          <cell r="A9" t="str">
            <v>A</v>
          </cell>
        </row>
      </sheetData>
      <sheetData sheetId="10777">
        <row r="9">
          <cell r="A9" t="str">
            <v>A</v>
          </cell>
        </row>
      </sheetData>
      <sheetData sheetId="10778">
        <row r="9">
          <cell r="A9" t="str">
            <v>A</v>
          </cell>
        </row>
      </sheetData>
      <sheetData sheetId="10779">
        <row r="9">
          <cell r="A9" t="str">
            <v>A</v>
          </cell>
        </row>
      </sheetData>
      <sheetData sheetId="10780">
        <row r="9">
          <cell r="A9" t="str">
            <v>A</v>
          </cell>
        </row>
      </sheetData>
      <sheetData sheetId="10781">
        <row r="9">
          <cell r="A9" t="str">
            <v>A</v>
          </cell>
        </row>
      </sheetData>
      <sheetData sheetId="10782">
        <row r="9">
          <cell r="A9" t="str">
            <v>A</v>
          </cell>
        </row>
      </sheetData>
      <sheetData sheetId="10783">
        <row r="9">
          <cell r="A9" t="str">
            <v>A</v>
          </cell>
        </row>
      </sheetData>
      <sheetData sheetId="10784">
        <row r="9">
          <cell r="A9" t="str">
            <v>A</v>
          </cell>
        </row>
      </sheetData>
      <sheetData sheetId="10785">
        <row r="9">
          <cell r="A9" t="str">
            <v>A</v>
          </cell>
        </row>
      </sheetData>
      <sheetData sheetId="10786">
        <row r="9">
          <cell r="A9" t="str">
            <v>A</v>
          </cell>
        </row>
      </sheetData>
      <sheetData sheetId="10787">
        <row r="9">
          <cell r="A9" t="str">
            <v>A</v>
          </cell>
        </row>
      </sheetData>
      <sheetData sheetId="10788">
        <row r="9">
          <cell r="A9" t="str">
            <v>A</v>
          </cell>
        </row>
      </sheetData>
      <sheetData sheetId="10789">
        <row r="9">
          <cell r="A9" t="str">
            <v>A</v>
          </cell>
        </row>
      </sheetData>
      <sheetData sheetId="10790">
        <row r="9">
          <cell r="A9" t="str">
            <v>A</v>
          </cell>
        </row>
      </sheetData>
      <sheetData sheetId="10791">
        <row r="9">
          <cell r="A9" t="str">
            <v>A</v>
          </cell>
        </row>
      </sheetData>
      <sheetData sheetId="10792">
        <row r="9">
          <cell r="A9" t="str">
            <v>A</v>
          </cell>
        </row>
      </sheetData>
      <sheetData sheetId="10793">
        <row r="9">
          <cell r="A9" t="str">
            <v>A</v>
          </cell>
        </row>
      </sheetData>
      <sheetData sheetId="10794">
        <row r="9">
          <cell r="A9" t="str">
            <v>A</v>
          </cell>
        </row>
      </sheetData>
      <sheetData sheetId="10795">
        <row r="9">
          <cell r="A9" t="str">
            <v>A</v>
          </cell>
        </row>
      </sheetData>
      <sheetData sheetId="10796">
        <row r="9">
          <cell r="A9" t="str">
            <v>A</v>
          </cell>
        </row>
      </sheetData>
      <sheetData sheetId="10797">
        <row r="9">
          <cell r="A9" t="str">
            <v>A</v>
          </cell>
        </row>
      </sheetData>
      <sheetData sheetId="10798">
        <row r="9">
          <cell r="A9" t="str">
            <v>A</v>
          </cell>
        </row>
      </sheetData>
      <sheetData sheetId="10799">
        <row r="9">
          <cell r="A9" t="str">
            <v>A</v>
          </cell>
        </row>
      </sheetData>
      <sheetData sheetId="10800">
        <row r="9">
          <cell r="A9" t="str">
            <v>A</v>
          </cell>
        </row>
      </sheetData>
      <sheetData sheetId="10801">
        <row r="9">
          <cell r="A9" t="str">
            <v>A</v>
          </cell>
        </row>
      </sheetData>
      <sheetData sheetId="10802">
        <row r="9">
          <cell r="A9" t="str">
            <v>A</v>
          </cell>
        </row>
      </sheetData>
      <sheetData sheetId="10803">
        <row r="9">
          <cell r="A9" t="str">
            <v>A</v>
          </cell>
        </row>
      </sheetData>
      <sheetData sheetId="10804">
        <row r="9">
          <cell r="A9" t="str">
            <v>A</v>
          </cell>
        </row>
      </sheetData>
      <sheetData sheetId="10805">
        <row r="9">
          <cell r="A9" t="str">
            <v>A</v>
          </cell>
        </row>
      </sheetData>
      <sheetData sheetId="10806">
        <row r="9">
          <cell r="A9" t="str">
            <v>A</v>
          </cell>
        </row>
      </sheetData>
      <sheetData sheetId="10807">
        <row r="9">
          <cell r="A9" t="str">
            <v>A</v>
          </cell>
        </row>
      </sheetData>
      <sheetData sheetId="10808">
        <row r="9">
          <cell r="A9" t="str">
            <v>A</v>
          </cell>
        </row>
      </sheetData>
      <sheetData sheetId="10809">
        <row r="9">
          <cell r="A9" t="str">
            <v>A</v>
          </cell>
        </row>
      </sheetData>
      <sheetData sheetId="10810">
        <row r="9">
          <cell r="A9" t="str">
            <v>A</v>
          </cell>
        </row>
      </sheetData>
      <sheetData sheetId="10811">
        <row r="9">
          <cell r="A9" t="str">
            <v>A</v>
          </cell>
        </row>
      </sheetData>
      <sheetData sheetId="10812">
        <row r="9">
          <cell r="A9" t="str">
            <v>A</v>
          </cell>
        </row>
      </sheetData>
      <sheetData sheetId="10813">
        <row r="9">
          <cell r="A9" t="str">
            <v>A</v>
          </cell>
        </row>
      </sheetData>
      <sheetData sheetId="10814">
        <row r="9">
          <cell r="A9" t="str">
            <v>A</v>
          </cell>
        </row>
      </sheetData>
      <sheetData sheetId="10815">
        <row r="9">
          <cell r="A9" t="str">
            <v>A</v>
          </cell>
        </row>
      </sheetData>
      <sheetData sheetId="10816">
        <row r="9">
          <cell r="A9" t="str">
            <v>A</v>
          </cell>
        </row>
      </sheetData>
      <sheetData sheetId="10817">
        <row r="9">
          <cell r="A9" t="str">
            <v>A</v>
          </cell>
        </row>
      </sheetData>
      <sheetData sheetId="10818">
        <row r="9">
          <cell r="A9" t="str">
            <v>A</v>
          </cell>
        </row>
      </sheetData>
      <sheetData sheetId="10819">
        <row r="9">
          <cell r="A9" t="str">
            <v>A</v>
          </cell>
        </row>
      </sheetData>
      <sheetData sheetId="10820">
        <row r="9">
          <cell r="A9" t="str">
            <v>A</v>
          </cell>
        </row>
      </sheetData>
      <sheetData sheetId="10821">
        <row r="9">
          <cell r="A9" t="str">
            <v>A</v>
          </cell>
        </row>
      </sheetData>
      <sheetData sheetId="10822">
        <row r="9">
          <cell r="A9" t="str">
            <v>A</v>
          </cell>
        </row>
      </sheetData>
      <sheetData sheetId="10823">
        <row r="9">
          <cell r="A9" t="str">
            <v>A</v>
          </cell>
        </row>
      </sheetData>
      <sheetData sheetId="10824">
        <row r="9">
          <cell r="A9" t="str">
            <v>A</v>
          </cell>
        </row>
      </sheetData>
      <sheetData sheetId="10825">
        <row r="9">
          <cell r="A9" t="str">
            <v>A</v>
          </cell>
        </row>
      </sheetData>
      <sheetData sheetId="10826">
        <row r="9">
          <cell r="A9" t="str">
            <v>A</v>
          </cell>
        </row>
      </sheetData>
      <sheetData sheetId="10827">
        <row r="9">
          <cell r="A9" t="str">
            <v>A</v>
          </cell>
        </row>
      </sheetData>
      <sheetData sheetId="10828">
        <row r="9">
          <cell r="A9" t="str">
            <v>A</v>
          </cell>
        </row>
      </sheetData>
      <sheetData sheetId="10829">
        <row r="9">
          <cell r="A9" t="str">
            <v>A</v>
          </cell>
        </row>
      </sheetData>
      <sheetData sheetId="10830">
        <row r="9">
          <cell r="A9" t="str">
            <v>A</v>
          </cell>
        </row>
      </sheetData>
      <sheetData sheetId="10831">
        <row r="9">
          <cell r="A9" t="str">
            <v>A</v>
          </cell>
        </row>
      </sheetData>
      <sheetData sheetId="10832">
        <row r="9">
          <cell r="A9" t="str">
            <v>A</v>
          </cell>
        </row>
      </sheetData>
      <sheetData sheetId="10833">
        <row r="9">
          <cell r="A9" t="str">
            <v>A</v>
          </cell>
        </row>
      </sheetData>
      <sheetData sheetId="10834">
        <row r="9">
          <cell r="A9" t="str">
            <v>A</v>
          </cell>
        </row>
      </sheetData>
      <sheetData sheetId="10835">
        <row r="9">
          <cell r="A9" t="str">
            <v>A</v>
          </cell>
        </row>
      </sheetData>
      <sheetData sheetId="10836">
        <row r="9">
          <cell r="A9" t="str">
            <v>A</v>
          </cell>
        </row>
      </sheetData>
      <sheetData sheetId="10837">
        <row r="9">
          <cell r="A9" t="str">
            <v>A</v>
          </cell>
        </row>
      </sheetData>
      <sheetData sheetId="10838">
        <row r="9">
          <cell r="A9" t="str">
            <v>A</v>
          </cell>
        </row>
      </sheetData>
      <sheetData sheetId="10839">
        <row r="9">
          <cell r="A9" t="str">
            <v>A</v>
          </cell>
        </row>
      </sheetData>
      <sheetData sheetId="10840">
        <row r="9">
          <cell r="A9" t="str">
            <v>A</v>
          </cell>
        </row>
      </sheetData>
      <sheetData sheetId="10841">
        <row r="9">
          <cell r="A9" t="str">
            <v>A</v>
          </cell>
        </row>
      </sheetData>
      <sheetData sheetId="10842">
        <row r="9">
          <cell r="A9" t="str">
            <v>A</v>
          </cell>
        </row>
      </sheetData>
      <sheetData sheetId="10843">
        <row r="9">
          <cell r="A9" t="str">
            <v>A</v>
          </cell>
        </row>
      </sheetData>
      <sheetData sheetId="10844">
        <row r="9">
          <cell r="A9" t="str">
            <v>A</v>
          </cell>
        </row>
      </sheetData>
      <sheetData sheetId="10845">
        <row r="9">
          <cell r="A9" t="str">
            <v>A</v>
          </cell>
        </row>
      </sheetData>
      <sheetData sheetId="10846">
        <row r="9">
          <cell r="A9" t="str">
            <v>A</v>
          </cell>
        </row>
      </sheetData>
      <sheetData sheetId="10847">
        <row r="9">
          <cell r="A9" t="str">
            <v>A</v>
          </cell>
        </row>
      </sheetData>
      <sheetData sheetId="10848">
        <row r="9">
          <cell r="A9" t="str">
            <v>A</v>
          </cell>
        </row>
      </sheetData>
      <sheetData sheetId="10849">
        <row r="9">
          <cell r="A9" t="str">
            <v>A</v>
          </cell>
        </row>
      </sheetData>
      <sheetData sheetId="10850">
        <row r="9">
          <cell r="A9" t="str">
            <v>A</v>
          </cell>
        </row>
      </sheetData>
      <sheetData sheetId="10851">
        <row r="9">
          <cell r="A9" t="str">
            <v>A</v>
          </cell>
        </row>
      </sheetData>
      <sheetData sheetId="10852">
        <row r="9">
          <cell r="A9" t="str">
            <v>A</v>
          </cell>
        </row>
      </sheetData>
      <sheetData sheetId="10853">
        <row r="9">
          <cell r="A9" t="str">
            <v>A</v>
          </cell>
        </row>
      </sheetData>
      <sheetData sheetId="10854">
        <row r="9">
          <cell r="A9" t="str">
            <v>A</v>
          </cell>
        </row>
      </sheetData>
      <sheetData sheetId="10855">
        <row r="9">
          <cell r="A9" t="str">
            <v>A</v>
          </cell>
        </row>
      </sheetData>
      <sheetData sheetId="10856">
        <row r="9">
          <cell r="A9" t="str">
            <v>A</v>
          </cell>
        </row>
      </sheetData>
      <sheetData sheetId="10857">
        <row r="9">
          <cell r="A9" t="str">
            <v>A</v>
          </cell>
        </row>
      </sheetData>
      <sheetData sheetId="10858">
        <row r="9">
          <cell r="A9" t="str">
            <v>A</v>
          </cell>
        </row>
      </sheetData>
      <sheetData sheetId="10859">
        <row r="9">
          <cell r="A9" t="str">
            <v>A</v>
          </cell>
        </row>
      </sheetData>
      <sheetData sheetId="10860">
        <row r="9">
          <cell r="A9" t="str">
            <v>A</v>
          </cell>
        </row>
      </sheetData>
      <sheetData sheetId="10861">
        <row r="9">
          <cell r="A9" t="str">
            <v>A</v>
          </cell>
        </row>
      </sheetData>
      <sheetData sheetId="10862">
        <row r="9">
          <cell r="A9" t="str">
            <v>A</v>
          </cell>
        </row>
      </sheetData>
      <sheetData sheetId="10863">
        <row r="9">
          <cell r="A9" t="str">
            <v>A</v>
          </cell>
        </row>
      </sheetData>
      <sheetData sheetId="10864">
        <row r="9">
          <cell r="A9" t="str">
            <v>A</v>
          </cell>
        </row>
      </sheetData>
      <sheetData sheetId="10865">
        <row r="9">
          <cell r="A9" t="str">
            <v>A</v>
          </cell>
        </row>
      </sheetData>
      <sheetData sheetId="10866">
        <row r="9">
          <cell r="A9" t="str">
            <v>A</v>
          </cell>
        </row>
      </sheetData>
      <sheetData sheetId="10867">
        <row r="9">
          <cell r="A9" t="str">
            <v>A</v>
          </cell>
        </row>
      </sheetData>
      <sheetData sheetId="10868">
        <row r="9">
          <cell r="A9" t="str">
            <v>A</v>
          </cell>
        </row>
      </sheetData>
      <sheetData sheetId="10869">
        <row r="9">
          <cell r="A9" t="str">
            <v>A</v>
          </cell>
        </row>
      </sheetData>
      <sheetData sheetId="10870">
        <row r="9">
          <cell r="A9" t="str">
            <v>A</v>
          </cell>
        </row>
      </sheetData>
      <sheetData sheetId="10871">
        <row r="9">
          <cell r="A9" t="str">
            <v>A</v>
          </cell>
        </row>
      </sheetData>
      <sheetData sheetId="10872">
        <row r="9">
          <cell r="A9" t="str">
            <v>A</v>
          </cell>
        </row>
      </sheetData>
      <sheetData sheetId="10873">
        <row r="9">
          <cell r="A9" t="str">
            <v>A</v>
          </cell>
        </row>
      </sheetData>
      <sheetData sheetId="10874">
        <row r="9">
          <cell r="A9" t="str">
            <v>A</v>
          </cell>
        </row>
      </sheetData>
      <sheetData sheetId="10875">
        <row r="9">
          <cell r="A9" t="str">
            <v>A</v>
          </cell>
        </row>
      </sheetData>
      <sheetData sheetId="10876">
        <row r="9">
          <cell r="A9" t="str">
            <v>A</v>
          </cell>
        </row>
      </sheetData>
      <sheetData sheetId="10877">
        <row r="9">
          <cell r="A9" t="str">
            <v>A</v>
          </cell>
        </row>
      </sheetData>
      <sheetData sheetId="10878">
        <row r="9">
          <cell r="A9" t="str">
            <v>A</v>
          </cell>
        </row>
      </sheetData>
      <sheetData sheetId="10879">
        <row r="9">
          <cell r="A9" t="str">
            <v>A</v>
          </cell>
        </row>
      </sheetData>
      <sheetData sheetId="10880">
        <row r="9">
          <cell r="A9" t="str">
            <v>A</v>
          </cell>
        </row>
      </sheetData>
      <sheetData sheetId="10881">
        <row r="9">
          <cell r="A9" t="str">
            <v>A</v>
          </cell>
        </row>
      </sheetData>
      <sheetData sheetId="10882">
        <row r="9">
          <cell r="A9" t="str">
            <v>A</v>
          </cell>
        </row>
      </sheetData>
      <sheetData sheetId="10883">
        <row r="9">
          <cell r="A9" t="str">
            <v>A</v>
          </cell>
        </row>
      </sheetData>
      <sheetData sheetId="10884">
        <row r="9">
          <cell r="A9" t="str">
            <v>A</v>
          </cell>
        </row>
      </sheetData>
      <sheetData sheetId="10885">
        <row r="9">
          <cell r="A9" t="str">
            <v>A</v>
          </cell>
        </row>
      </sheetData>
      <sheetData sheetId="10886">
        <row r="9">
          <cell r="A9" t="str">
            <v>A</v>
          </cell>
        </row>
      </sheetData>
      <sheetData sheetId="10887">
        <row r="9">
          <cell r="A9" t="str">
            <v>A</v>
          </cell>
        </row>
      </sheetData>
      <sheetData sheetId="10888">
        <row r="9">
          <cell r="A9" t="str">
            <v>A</v>
          </cell>
        </row>
      </sheetData>
      <sheetData sheetId="10889">
        <row r="9">
          <cell r="A9" t="str">
            <v>A</v>
          </cell>
        </row>
      </sheetData>
      <sheetData sheetId="10890">
        <row r="9">
          <cell r="A9" t="str">
            <v>A</v>
          </cell>
        </row>
      </sheetData>
      <sheetData sheetId="10891">
        <row r="9">
          <cell r="A9" t="str">
            <v>A</v>
          </cell>
        </row>
      </sheetData>
      <sheetData sheetId="10892">
        <row r="9">
          <cell r="A9" t="str">
            <v>A</v>
          </cell>
        </row>
      </sheetData>
      <sheetData sheetId="10893">
        <row r="9">
          <cell r="A9" t="str">
            <v>A</v>
          </cell>
        </row>
      </sheetData>
      <sheetData sheetId="10894">
        <row r="9">
          <cell r="A9" t="str">
            <v>A</v>
          </cell>
        </row>
      </sheetData>
      <sheetData sheetId="10895">
        <row r="9">
          <cell r="A9" t="str">
            <v>A</v>
          </cell>
        </row>
      </sheetData>
      <sheetData sheetId="10896">
        <row r="9">
          <cell r="A9" t="str">
            <v>A</v>
          </cell>
        </row>
      </sheetData>
      <sheetData sheetId="10897">
        <row r="9">
          <cell r="A9" t="str">
            <v>A</v>
          </cell>
        </row>
      </sheetData>
      <sheetData sheetId="10898">
        <row r="9">
          <cell r="A9" t="str">
            <v>A</v>
          </cell>
        </row>
      </sheetData>
      <sheetData sheetId="10899">
        <row r="9">
          <cell r="A9" t="str">
            <v>A</v>
          </cell>
        </row>
      </sheetData>
      <sheetData sheetId="10900">
        <row r="9">
          <cell r="A9" t="str">
            <v>A</v>
          </cell>
        </row>
      </sheetData>
      <sheetData sheetId="10901">
        <row r="9">
          <cell r="A9" t="str">
            <v>A</v>
          </cell>
        </row>
      </sheetData>
      <sheetData sheetId="10902">
        <row r="9">
          <cell r="A9" t="str">
            <v>A</v>
          </cell>
        </row>
      </sheetData>
      <sheetData sheetId="10903">
        <row r="9">
          <cell r="A9" t="str">
            <v>A</v>
          </cell>
        </row>
      </sheetData>
      <sheetData sheetId="10904">
        <row r="9">
          <cell r="A9" t="str">
            <v>A</v>
          </cell>
        </row>
      </sheetData>
      <sheetData sheetId="10905">
        <row r="9">
          <cell r="A9" t="str">
            <v>A</v>
          </cell>
        </row>
      </sheetData>
      <sheetData sheetId="10906">
        <row r="9">
          <cell r="A9" t="str">
            <v>A</v>
          </cell>
        </row>
      </sheetData>
      <sheetData sheetId="10907">
        <row r="9">
          <cell r="A9" t="str">
            <v>A</v>
          </cell>
        </row>
      </sheetData>
      <sheetData sheetId="10908">
        <row r="9">
          <cell r="A9" t="str">
            <v>A</v>
          </cell>
        </row>
      </sheetData>
      <sheetData sheetId="10909">
        <row r="9">
          <cell r="A9" t="str">
            <v>A</v>
          </cell>
        </row>
      </sheetData>
      <sheetData sheetId="10910">
        <row r="9">
          <cell r="A9" t="str">
            <v>A</v>
          </cell>
        </row>
      </sheetData>
      <sheetData sheetId="10911">
        <row r="9">
          <cell r="A9" t="str">
            <v>A</v>
          </cell>
        </row>
      </sheetData>
      <sheetData sheetId="10912">
        <row r="9">
          <cell r="A9" t="str">
            <v>A</v>
          </cell>
        </row>
      </sheetData>
      <sheetData sheetId="10913">
        <row r="9">
          <cell r="A9" t="str">
            <v>A</v>
          </cell>
        </row>
      </sheetData>
      <sheetData sheetId="10914">
        <row r="9">
          <cell r="A9" t="str">
            <v>A</v>
          </cell>
        </row>
      </sheetData>
      <sheetData sheetId="10915">
        <row r="9">
          <cell r="A9" t="str">
            <v>A</v>
          </cell>
        </row>
      </sheetData>
      <sheetData sheetId="10916">
        <row r="9">
          <cell r="A9" t="str">
            <v>A</v>
          </cell>
        </row>
      </sheetData>
      <sheetData sheetId="10917">
        <row r="9">
          <cell r="A9" t="str">
            <v>A</v>
          </cell>
        </row>
      </sheetData>
      <sheetData sheetId="10918">
        <row r="9">
          <cell r="A9" t="str">
            <v>A</v>
          </cell>
        </row>
      </sheetData>
      <sheetData sheetId="10919">
        <row r="9">
          <cell r="A9" t="str">
            <v>A</v>
          </cell>
        </row>
      </sheetData>
      <sheetData sheetId="10920">
        <row r="9">
          <cell r="A9" t="str">
            <v>A</v>
          </cell>
        </row>
      </sheetData>
      <sheetData sheetId="10921">
        <row r="9">
          <cell r="A9" t="str">
            <v>A</v>
          </cell>
        </row>
      </sheetData>
      <sheetData sheetId="10922">
        <row r="9">
          <cell r="A9" t="str">
            <v>A</v>
          </cell>
        </row>
      </sheetData>
      <sheetData sheetId="10923">
        <row r="9">
          <cell r="A9" t="str">
            <v>A</v>
          </cell>
        </row>
      </sheetData>
      <sheetData sheetId="10924">
        <row r="9">
          <cell r="A9" t="str">
            <v>A</v>
          </cell>
        </row>
      </sheetData>
      <sheetData sheetId="10925">
        <row r="9">
          <cell r="A9" t="str">
            <v>A</v>
          </cell>
        </row>
      </sheetData>
      <sheetData sheetId="10926">
        <row r="9">
          <cell r="A9" t="str">
            <v>A</v>
          </cell>
        </row>
      </sheetData>
      <sheetData sheetId="10927">
        <row r="9">
          <cell r="A9" t="str">
            <v>A</v>
          </cell>
        </row>
      </sheetData>
      <sheetData sheetId="10928">
        <row r="9">
          <cell r="A9" t="str">
            <v>A</v>
          </cell>
        </row>
      </sheetData>
      <sheetData sheetId="10929">
        <row r="9">
          <cell r="A9" t="str">
            <v>A</v>
          </cell>
        </row>
      </sheetData>
      <sheetData sheetId="10930">
        <row r="9">
          <cell r="A9" t="str">
            <v>A</v>
          </cell>
        </row>
      </sheetData>
      <sheetData sheetId="10931">
        <row r="9">
          <cell r="A9" t="str">
            <v>A</v>
          </cell>
        </row>
      </sheetData>
      <sheetData sheetId="10932">
        <row r="9">
          <cell r="A9" t="str">
            <v>A</v>
          </cell>
        </row>
      </sheetData>
      <sheetData sheetId="10933">
        <row r="9">
          <cell r="A9" t="str">
            <v>A</v>
          </cell>
        </row>
      </sheetData>
      <sheetData sheetId="10934">
        <row r="9">
          <cell r="A9" t="str">
            <v>A</v>
          </cell>
        </row>
      </sheetData>
      <sheetData sheetId="10935">
        <row r="9">
          <cell r="A9" t="str">
            <v>A</v>
          </cell>
        </row>
      </sheetData>
      <sheetData sheetId="10936">
        <row r="9">
          <cell r="A9" t="str">
            <v>A</v>
          </cell>
        </row>
      </sheetData>
      <sheetData sheetId="10937">
        <row r="9">
          <cell r="A9" t="str">
            <v>A</v>
          </cell>
        </row>
      </sheetData>
      <sheetData sheetId="10938">
        <row r="9">
          <cell r="A9" t="str">
            <v>A</v>
          </cell>
        </row>
      </sheetData>
      <sheetData sheetId="10939">
        <row r="9">
          <cell r="A9" t="str">
            <v>A</v>
          </cell>
        </row>
      </sheetData>
      <sheetData sheetId="10940">
        <row r="9">
          <cell r="A9" t="str">
            <v>A</v>
          </cell>
        </row>
      </sheetData>
      <sheetData sheetId="10941">
        <row r="9">
          <cell r="A9" t="str">
            <v>A</v>
          </cell>
        </row>
      </sheetData>
      <sheetData sheetId="10942">
        <row r="9">
          <cell r="A9" t="str">
            <v>A</v>
          </cell>
        </row>
      </sheetData>
      <sheetData sheetId="10943">
        <row r="9">
          <cell r="A9" t="str">
            <v>A</v>
          </cell>
        </row>
      </sheetData>
      <sheetData sheetId="10944">
        <row r="9">
          <cell r="A9" t="str">
            <v>A</v>
          </cell>
        </row>
      </sheetData>
      <sheetData sheetId="10945">
        <row r="9">
          <cell r="A9" t="str">
            <v>A</v>
          </cell>
        </row>
      </sheetData>
      <sheetData sheetId="10946">
        <row r="9">
          <cell r="A9" t="str">
            <v>A</v>
          </cell>
        </row>
      </sheetData>
      <sheetData sheetId="10947">
        <row r="9">
          <cell r="A9" t="str">
            <v>A</v>
          </cell>
        </row>
      </sheetData>
      <sheetData sheetId="10948">
        <row r="9">
          <cell r="A9" t="str">
            <v>A</v>
          </cell>
        </row>
      </sheetData>
      <sheetData sheetId="10949">
        <row r="9">
          <cell r="A9" t="str">
            <v>A</v>
          </cell>
        </row>
      </sheetData>
      <sheetData sheetId="10950">
        <row r="9">
          <cell r="A9" t="str">
            <v>A</v>
          </cell>
        </row>
      </sheetData>
      <sheetData sheetId="10951">
        <row r="9">
          <cell r="A9" t="str">
            <v>A</v>
          </cell>
        </row>
      </sheetData>
      <sheetData sheetId="10952">
        <row r="9">
          <cell r="A9" t="str">
            <v>A</v>
          </cell>
        </row>
      </sheetData>
      <sheetData sheetId="10953">
        <row r="9">
          <cell r="A9" t="str">
            <v>A</v>
          </cell>
        </row>
      </sheetData>
      <sheetData sheetId="10954">
        <row r="9">
          <cell r="A9" t="str">
            <v>A</v>
          </cell>
        </row>
      </sheetData>
      <sheetData sheetId="10955">
        <row r="9">
          <cell r="A9" t="str">
            <v>A</v>
          </cell>
        </row>
      </sheetData>
      <sheetData sheetId="10956">
        <row r="9">
          <cell r="A9" t="str">
            <v>A</v>
          </cell>
        </row>
      </sheetData>
      <sheetData sheetId="10957">
        <row r="9">
          <cell r="A9" t="str">
            <v>A</v>
          </cell>
        </row>
      </sheetData>
      <sheetData sheetId="10958">
        <row r="9">
          <cell r="A9" t="str">
            <v>A</v>
          </cell>
        </row>
      </sheetData>
      <sheetData sheetId="10959">
        <row r="9">
          <cell r="A9" t="str">
            <v>A</v>
          </cell>
        </row>
      </sheetData>
      <sheetData sheetId="10960">
        <row r="9">
          <cell r="A9" t="str">
            <v>A</v>
          </cell>
        </row>
      </sheetData>
      <sheetData sheetId="10961">
        <row r="9">
          <cell r="A9" t="str">
            <v>A</v>
          </cell>
        </row>
      </sheetData>
      <sheetData sheetId="10962">
        <row r="9">
          <cell r="A9" t="str">
            <v>A</v>
          </cell>
        </row>
      </sheetData>
      <sheetData sheetId="10963">
        <row r="9">
          <cell r="A9" t="str">
            <v>A</v>
          </cell>
        </row>
      </sheetData>
      <sheetData sheetId="10964">
        <row r="9">
          <cell r="A9" t="str">
            <v>A</v>
          </cell>
        </row>
      </sheetData>
      <sheetData sheetId="10965">
        <row r="9">
          <cell r="A9" t="str">
            <v>A</v>
          </cell>
        </row>
      </sheetData>
      <sheetData sheetId="10966">
        <row r="9">
          <cell r="A9" t="str">
            <v>A</v>
          </cell>
        </row>
      </sheetData>
      <sheetData sheetId="10967">
        <row r="9">
          <cell r="A9" t="str">
            <v>A</v>
          </cell>
        </row>
      </sheetData>
      <sheetData sheetId="10968">
        <row r="9">
          <cell r="A9" t="str">
            <v>A</v>
          </cell>
        </row>
      </sheetData>
      <sheetData sheetId="10969">
        <row r="9">
          <cell r="A9" t="str">
            <v>A</v>
          </cell>
        </row>
      </sheetData>
      <sheetData sheetId="10970">
        <row r="9">
          <cell r="A9" t="str">
            <v>A</v>
          </cell>
        </row>
      </sheetData>
      <sheetData sheetId="10971">
        <row r="9">
          <cell r="A9" t="str">
            <v>A</v>
          </cell>
        </row>
      </sheetData>
      <sheetData sheetId="10972">
        <row r="9">
          <cell r="A9" t="str">
            <v>A</v>
          </cell>
        </row>
      </sheetData>
      <sheetData sheetId="10973">
        <row r="9">
          <cell r="A9" t="str">
            <v>A</v>
          </cell>
        </row>
      </sheetData>
      <sheetData sheetId="10974">
        <row r="9">
          <cell r="A9" t="str">
            <v>A</v>
          </cell>
        </row>
      </sheetData>
      <sheetData sheetId="10975">
        <row r="9">
          <cell r="A9" t="str">
            <v>A</v>
          </cell>
        </row>
      </sheetData>
      <sheetData sheetId="10976">
        <row r="9">
          <cell r="A9" t="str">
            <v>A</v>
          </cell>
        </row>
      </sheetData>
      <sheetData sheetId="10977">
        <row r="9">
          <cell r="A9" t="str">
            <v>A</v>
          </cell>
        </row>
      </sheetData>
      <sheetData sheetId="10978">
        <row r="9">
          <cell r="A9" t="str">
            <v>A</v>
          </cell>
        </row>
      </sheetData>
      <sheetData sheetId="10979">
        <row r="9">
          <cell r="A9" t="str">
            <v>A</v>
          </cell>
        </row>
      </sheetData>
      <sheetData sheetId="10980">
        <row r="9">
          <cell r="A9" t="str">
            <v>A</v>
          </cell>
        </row>
      </sheetData>
      <sheetData sheetId="10981">
        <row r="9">
          <cell r="A9" t="str">
            <v>A</v>
          </cell>
        </row>
      </sheetData>
      <sheetData sheetId="10982">
        <row r="9">
          <cell r="A9" t="str">
            <v>A</v>
          </cell>
        </row>
      </sheetData>
      <sheetData sheetId="10983">
        <row r="9">
          <cell r="A9" t="str">
            <v>A</v>
          </cell>
        </row>
      </sheetData>
      <sheetData sheetId="10984">
        <row r="9">
          <cell r="A9" t="str">
            <v>A</v>
          </cell>
        </row>
      </sheetData>
      <sheetData sheetId="10985">
        <row r="9">
          <cell r="A9" t="str">
            <v>A</v>
          </cell>
        </row>
      </sheetData>
      <sheetData sheetId="10986">
        <row r="9">
          <cell r="A9" t="str">
            <v>A</v>
          </cell>
        </row>
      </sheetData>
      <sheetData sheetId="10987">
        <row r="9">
          <cell r="A9" t="str">
            <v>A</v>
          </cell>
        </row>
      </sheetData>
      <sheetData sheetId="10988">
        <row r="9">
          <cell r="A9" t="str">
            <v>A</v>
          </cell>
        </row>
      </sheetData>
      <sheetData sheetId="10989">
        <row r="9">
          <cell r="A9" t="str">
            <v>A</v>
          </cell>
        </row>
      </sheetData>
      <sheetData sheetId="10990">
        <row r="9">
          <cell r="A9" t="str">
            <v>A</v>
          </cell>
        </row>
      </sheetData>
      <sheetData sheetId="10991">
        <row r="9">
          <cell r="A9" t="str">
            <v>A</v>
          </cell>
        </row>
      </sheetData>
      <sheetData sheetId="10992">
        <row r="9">
          <cell r="A9" t="str">
            <v>A</v>
          </cell>
        </row>
      </sheetData>
      <sheetData sheetId="10993">
        <row r="9">
          <cell r="A9" t="str">
            <v>A</v>
          </cell>
        </row>
      </sheetData>
      <sheetData sheetId="10994">
        <row r="9">
          <cell r="A9" t="str">
            <v>A</v>
          </cell>
        </row>
      </sheetData>
      <sheetData sheetId="10995">
        <row r="9">
          <cell r="A9" t="str">
            <v>A</v>
          </cell>
        </row>
      </sheetData>
      <sheetData sheetId="10996">
        <row r="9">
          <cell r="A9" t="str">
            <v>A</v>
          </cell>
        </row>
      </sheetData>
      <sheetData sheetId="10997">
        <row r="9">
          <cell r="A9" t="str">
            <v>A</v>
          </cell>
        </row>
      </sheetData>
      <sheetData sheetId="10998">
        <row r="9">
          <cell r="A9" t="str">
            <v>A</v>
          </cell>
        </row>
      </sheetData>
      <sheetData sheetId="10999">
        <row r="9">
          <cell r="A9" t="str">
            <v>A</v>
          </cell>
        </row>
      </sheetData>
      <sheetData sheetId="11000">
        <row r="9">
          <cell r="A9" t="str">
            <v>A</v>
          </cell>
        </row>
      </sheetData>
      <sheetData sheetId="11001">
        <row r="9">
          <cell r="A9" t="str">
            <v>A</v>
          </cell>
        </row>
      </sheetData>
      <sheetData sheetId="11002">
        <row r="9">
          <cell r="A9" t="str">
            <v>A</v>
          </cell>
        </row>
      </sheetData>
      <sheetData sheetId="11003">
        <row r="9">
          <cell r="A9" t="str">
            <v>A</v>
          </cell>
        </row>
      </sheetData>
      <sheetData sheetId="11004">
        <row r="9">
          <cell r="A9" t="str">
            <v>A</v>
          </cell>
        </row>
      </sheetData>
      <sheetData sheetId="11005">
        <row r="9">
          <cell r="A9" t="str">
            <v>A</v>
          </cell>
        </row>
      </sheetData>
      <sheetData sheetId="11006">
        <row r="9">
          <cell r="A9" t="str">
            <v>A</v>
          </cell>
        </row>
      </sheetData>
      <sheetData sheetId="11007">
        <row r="9">
          <cell r="A9" t="str">
            <v>A</v>
          </cell>
        </row>
      </sheetData>
      <sheetData sheetId="11008">
        <row r="9">
          <cell r="A9" t="str">
            <v>A</v>
          </cell>
        </row>
      </sheetData>
      <sheetData sheetId="11009">
        <row r="9">
          <cell r="A9" t="str">
            <v>A</v>
          </cell>
        </row>
      </sheetData>
      <sheetData sheetId="11010">
        <row r="9">
          <cell r="A9" t="str">
            <v>A</v>
          </cell>
        </row>
      </sheetData>
      <sheetData sheetId="11011">
        <row r="9">
          <cell r="A9" t="str">
            <v>A</v>
          </cell>
        </row>
      </sheetData>
      <sheetData sheetId="11012">
        <row r="9">
          <cell r="A9" t="str">
            <v>A</v>
          </cell>
        </row>
      </sheetData>
      <sheetData sheetId="11013">
        <row r="9">
          <cell r="A9" t="str">
            <v>A</v>
          </cell>
        </row>
      </sheetData>
      <sheetData sheetId="11014">
        <row r="9">
          <cell r="A9" t="str">
            <v>A</v>
          </cell>
        </row>
      </sheetData>
      <sheetData sheetId="11015">
        <row r="9">
          <cell r="A9" t="str">
            <v>A</v>
          </cell>
        </row>
      </sheetData>
      <sheetData sheetId="11016">
        <row r="9">
          <cell r="A9" t="str">
            <v>A</v>
          </cell>
        </row>
      </sheetData>
      <sheetData sheetId="11017">
        <row r="9">
          <cell r="A9" t="str">
            <v>A</v>
          </cell>
        </row>
      </sheetData>
      <sheetData sheetId="11018">
        <row r="9">
          <cell r="A9" t="str">
            <v>A</v>
          </cell>
        </row>
      </sheetData>
      <sheetData sheetId="11019">
        <row r="9">
          <cell r="A9" t="str">
            <v>A</v>
          </cell>
        </row>
      </sheetData>
      <sheetData sheetId="11020">
        <row r="9">
          <cell r="A9" t="str">
            <v>A</v>
          </cell>
        </row>
      </sheetData>
      <sheetData sheetId="11021">
        <row r="9">
          <cell r="A9" t="str">
            <v>A</v>
          </cell>
        </row>
      </sheetData>
      <sheetData sheetId="11022">
        <row r="9">
          <cell r="A9" t="str">
            <v>A</v>
          </cell>
        </row>
      </sheetData>
      <sheetData sheetId="11023">
        <row r="9">
          <cell r="A9" t="str">
            <v>A</v>
          </cell>
        </row>
      </sheetData>
      <sheetData sheetId="11024">
        <row r="9">
          <cell r="A9" t="str">
            <v>A</v>
          </cell>
        </row>
      </sheetData>
      <sheetData sheetId="11025">
        <row r="9">
          <cell r="A9" t="str">
            <v>A</v>
          </cell>
        </row>
      </sheetData>
      <sheetData sheetId="11026">
        <row r="9">
          <cell r="A9" t="str">
            <v>A</v>
          </cell>
        </row>
      </sheetData>
      <sheetData sheetId="11027">
        <row r="9">
          <cell r="A9" t="str">
            <v>A</v>
          </cell>
        </row>
      </sheetData>
      <sheetData sheetId="11028">
        <row r="9">
          <cell r="A9" t="str">
            <v>A</v>
          </cell>
        </row>
      </sheetData>
      <sheetData sheetId="11029">
        <row r="9">
          <cell r="A9" t="str">
            <v>A</v>
          </cell>
        </row>
      </sheetData>
      <sheetData sheetId="11030">
        <row r="9">
          <cell r="A9" t="str">
            <v>A</v>
          </cell>
        </row>
      </sheetData>
      <sheetData sheetId="11031">
        <row r="9">
          <cell r="A9" t="str">
            <v>A</v>
          </cell>
        </row>
      </sheetData>
      <sheetData sheetId="11032">
        <row r="9">
          <cell r="A9" t="str">
            <v>A</v>
          </cell>
        </row>
      </sheetData>
      <sheetData sheetId="11033">
        <row r="9">
          <cell r="A9" t="str">
            <v>A</v>
          </cell>
        </row>
      </sheetData>
      <sheetData sheetId="11034">
        <row r="9">
          <cell r="A9" t="str">
            <v>A</v>
          </cell>
        </row>
      </sheetData>
      <sheetData sheetId="11035">
        <row r="9">
          <cell r="A9" t="str">
            <v>A</v>
          </cell>
        </row>
      </sheetData>
      <sheetData sheetId="11036">
        <row r="9">
          <cell r="A9" t="str">
            <v>A</v>
          </cell>
        </row>
      </sheetData>
      <sheetData sheetId="11037">
        <row r="9">
          <cell r="A9" t="str">
            <v>A</v>
          </cell>
        </row>
      </sheetData>
      <sheetData sheetId="11038">
        <row r="9">
          <cell r="A9" t="str">
            <v>A</v>
          </cell>
        </row>
      </sheetData>
      <sheetData sheetId="11039">
        <row r="9">
          <cell r="A9" t="str">
            <v>A</v>
          </cell>
        </row>
      </sheetData>
      <sheetData sheetId="11040">
        <row r="9">
          <cell r="A9" t="str">
            <v>A</v>
          </cell>
        </row>
      </sheetData>
      <sheetData sheetId="11041">
        <row r="9">
          <cell r="A9" t="str">
            <v>A</v>
          </cell>
        </row>
      </sheetData>
      <sheetData sheetId="11042">
        <row r="9">
          <cell r="A9" t="str">
            <v>A</v>
          </cell>
        </row>
      </sheetData>
      <sheetData sheetId="11043">
        <row r="9">
          <cell r="A9" t="str">
            <v>A</v>
          </cell>
        </row>
      </sheetData>
      <sheetData sheetId="11044">
        <row r="9">
          <cell r="A9" t="str">
            <v>A</v>
          </cell>
        </row>
      </sheetData>
      <sheetData sheetId="11045">
        <row r="9">
          <cell r="A9" t="str">
            <v>A</v>
          </cell>
        </row>
      </sheetData>
      <sheetData sheetId="11046">
        <row r="9">
          <cell r="A9" t="str">
            <v>A</v>
          </cell>
        </row>
      </sheetData>
      <sheetData sheetId="11047">
        <row r="9">
          <cell r="A9" t="str">
            <v>A</v>
          </cell>
        </row>
      </sheetData>
      <sheetData sheetId="11048">
        <row r="9">
          <cell r="A9" t="str">
            <v>A</v>
          </cell>
        </row>
      </sheetData>
      <sheetData sheetId="11049">
        <row r="9">
          <cell r="A9" t="str">
            <v>A</v>
          </cell>
        </row>
      </sheetData>
      <sheetData sheetId="11050">
        <row r="9">
          <cell r="A9" t="str">
            <v>A</v>
          </cell>
        </row>
      </sheetData>
      <sheetData sheetId="11051">
        <row r="9">
          <cell r="A9" t="str">
            <v>A</v>
          </cell>
        </row>
      </sheetData>
      <sheetData sheetId="11052">
        <row r="9">
          <cell r="A9" t="str">
            <v>A</v>
          </cell>
        </row>
      </sheetData>
      <sheetData sheetId="11053">
        <row r="9">
          <cell r="A9" t="str">
            <v>A</v>
          </cell>
        </row>
      </sheetData>
      <sheetData sheetId="11054">
        <row r="9">
          <cell r="A9" t="str">
            <v>A</v>
          </cell>
        </row>
      </sheetData>
      <sheetData sheetId="11055">
        <row r="9">
          <cell r="A9" t="str">
            <v>A</v>
          </cell>
        </row>
      </sheetData>
      <sheetData sheetId="11056">
        <row r="9">
          <cell r="A9" t="str">
            <v>A</v>
          </cell>
        </row>
      </sheetData>
      <sheetData sheetId="11057">
        <row r="9">
          <cell r="A9" t="str">
            <v>A</v>
          </cell>
        </row>
      </sheetData>
      <sheetData sheetId="11058">
        <row r="9">
          <cell r="A9" t="str">
            <v>A</v>
          </cell>
        </row>
      </sheetData>
      <sheetData sheetId="11059">
        <row r="9">
          <cell r="A9" t="str">
            <v>A</v>
          </cell>
        </row>
      </sheetData>
      <sheetData sheetId="11060">
        <row r="9">
          <cell r="A9" t="str">
            <v>A</v>
          </cell>
        </row>
      </sheetData>
      <sheetData sheetId="11061">
        <row r="9">
          <cell r="A9" t="str">
            <v>A</v>
          </cell>
        </row>
      </sheetData>
      <sheetData sheetId="11062">
        <row r="9">
          <cell r="A9" t="str">
            <v>A</v>
          </cell>
        </row>
      </sheetData>
      <sheetData sheetId="11063">
        <row r="9">
          <cell r="A9" t="str">
            <v>A</v>
          </cell>
        </row>
      </sheetData>
      <sheetData sheetId="11064">
        <row r="9">
          <cell r="A9" t="str">
            <v>A</v>
          </cell>
        </row>
      </sheetData>
      <sheetData sheetId="11065">
        <row r="9">
          <cell r="A9" t="str">
            <v>A</v>
          </cell>
        </row>
      </sheetData>
      <sheetData sheetId="11066">
        <row r="9">
          <cell r="A9" t="str">
            <v>A</v>
          </cell>
        </row>
      </sheetData>
      <sheetData sheetId="11067">
        <row r="9">
          <cell r="A9" t="str">
            <v>A</v>
          </cell>
        </row>
      </sheetData>
      <sheetData sheetId="11068">
        <row r="9">
          <cell r="A9" t="str">
            <v>A</v>
          </cell>
        </row>
      </sheetData>
      <sheetData sheetId="11069">
        <row r="9">
          <cell r="A9" t="str">
            <v>A</v>
          </cell>
        </row>
      </sheetData>
      <sheetData sheetId="11070">
        <row r="9">
          <cell r="A9" t="str">
            <v>A</v>
          </cell>
        </row>
      </sheetData>
      <sheetData sheetId="11071">
        <row r="9">
          <cell r="A9" t="str">
            <v>A</v>
          </cell>
        </row>
      </sheetData>
      <sheetData sheetId="11072">
        <row r="9">
          <cell r="A9" t="str">
            <v>A</v>
          </cell>
        </row>
      </sheetData>
      <sheetData sheetId="11073">
        <row r="9">
          <cell r="A9" t="str">
            <v>A</v>
          </cell>
        </row>
      </sheetData>
      <sheetData sheetId="11074">
        <row r="9">
          <cell r="A9" t="str">
            <v>A</v>
          </cell>
        </row>
      </sheetData>
      <sheetData sheetId="11075">
        <row r="9">
          <cell r="A9" t="str">
            <v>A</v>
          </cell>
        </row>
      </sheetData>
      <sheetData sheetId="11076">
        <row r="9">
          <cell r="A9" t="str">
            <v>A</v>
          </cell>
        </row>
      </sheetData>
      <sheetData sheetId="11077">
        <row r="9">
          <cell r="A9" t="str">
            <v>A</v>
          </cell>
        </row>
      </sheetData>
      <sheetData sheetId="11078">
        <row r="9">
          <cell r="A9" t="str">
            <v>A</v>
          </cell>
        </row>
      </sheetData>
      <sheetData sheetId="11079">
        <row r="9">
          <cell r="A9" t="str">
            <v>A</v>
          </cell>
        </row>
      </sheetData>
      <sheetData sheetId="11080">
        <row r="9">
          <cell r="A9" t="str">
            <v>A</v>
          </cell>
        </row>
      </sheetData>
      <sheetData sheetId="11081">
        <row r="9">
          <cell r="A9" t="str">
            <v>A</v>
          </cell>
        </row>
      </sheetData>
      <sheetData sheetId="11082">
        <row r="9">
          <cell r="A9" t="str">
            <v>A</v>
          </cell>
        </row>
      </sheetData>
      <sheetData sheetId="11083">
        <row r="9">
          <cell r="A9" t="str">
            <v>A</v>
          </cell>
        </row>
      </sheetData>
      <sheetData sheetId="11084">
        <row r="9">
          <cell r="A9" t="str">
            <v>A</v>
          </cell>
        </row>
      </sheetData>
      <sheetData sheetId="11085">
        <row r="9">
          <cell r="A9" t="str">
            <v>A</v>
          </cell>
        </row>
      </sheetData>
      <sheetData sheetId="11086">
        <row r="9">
          <cell r="A9" t="str">
            <v>A</v>
          </cell>
        </row>
      </sheetData>
      <sheetData sheetId="11087">
        <row r="9">
          <cell r="A9" t="str">
            <v>A</v>
          </cell>
        </row>
      </sheetData>
      <sheetData sheetId="11088">
        <row r="9">
          <cell r="A9" t="str">
            <v>A</v>
          </cell>
        </row>
      </sheetData>
      <sheetData sheetId="11089">
        <row r="9">
          <cell r="A9" t="str">
            <v>A</v>
          </cell>
        </row>
      </sheetData>
      <sheetData sheetId="11090">
        <row r="9">
          <cell r="A9" t="str">
            <v>A</v>
          </cell>
        </row>
      </sheetData>
      <sheetData sheetId="11091">
        <row r="9">
          <cell r="A9" t="str">
            <v>A</v>
          </cell>
        </row>
      </sheetData>
      <sheetData sheetId="11092">
        <row r="9">
          <cell r="A9" t="str">
            <v>A</v>
          </cell>
        </row>
      </sheetData>
      <sheetData sheetId="11093">
        <row r="9">
          <cell r="A9" t="str">
            <v>A</v>
          </cell>
        </row>
      </sheetData>
      <sheetData sheetId="11094">
        <row r="9">
          <cell r="A9" t="str">
            <v>A</v>
          </cell>
        </row>
      </sheetData>
      <sheetData sheetId="11095">
        <row r="9">
          <cell r="A9" t="str">
            <v>A</v>
          </cell>
        </row>
      </sheetData>
      <sheetData sheetId="11096">
        <row r="9">
          <cell r="A9" t="str">
            <v>A</v>
          </cell>
        </row>
      </sheetData>
      <sheetData sheetId="11097">
        <row r="9">
          <cell r="A9" t="str">
            <v>A</v>
          </cell>
        </row>
      </sheetData>
      <sheetData sheetId="11098">
        <row r="9">
          <cell r="A9" t="str">
            <v>A</v>
          </cell>
        </row>
      </sheetData>
      <sheetData sheetId="11099">
        <row r="9">
          <cell r="A9" t="str">
            <v>A</v>
          </cell>
        </row>
      </sheetData>
      <sheetData sheetId="11100">
        <row r="9">
          <cell r="A9" t="str">
            <v>A</v>
          </cell>
        </row>
      </sheetData>
      <sheetData sheetId="11101">
        <row r="9">
          <cell r="A9" t="str">
            <v>A</v>
          </cell>
        </row>
      </sheetData>
      <sheetData sheetId="11102">
        <row r="9">
          <cell r="A9" t="str">
            <v>A</v>
          </cell>
        </row>
      </sheetData>
      <sheetData sheetId="11103">
        <row r="9">
          <cell r="A9" t="str">
            <v>A</v>
          </cell>
        </row>
      </sheetData>
      <sheetData sheetId="11104">
        <row r="9">
          <cell r="A9" t="str">
            <v>A</v>
          </cell>
        </row>
      </sheetData>
      <sheetData sheetId="11105">
        <row r="9">
          <cell r="A9" t="str">
            <v>A</v>
          </cell>
        </row>
      </sheetData>
      <sheetData sheetId="11106">
        <row r="9">
          <cell r="A9" t="str">
            <v>A</v>
          </cell>
        </row>
      </sheetData>
      <sheetData sheetId="11107">
        <row r="9">
          <cell r="A9" t="str">
            <v>A</v>
          </cell>
        </row>
      </sheetData>
      <sheetData sheetId="11108">
        <row r="9">
          <cell r="A9" t="str">
            <v>A</v>
          </cell>
        </row>
      </sheetData>
      <sheetData sheetId="11109">
        <row r="9">
          <cell r="A9" t="str">
            <v>A</v>
          </cell>
        </row>
      </sheetData>
      <sheetData sheetId="11110">
        <row r="9">
          <cell r="A9" t="str">
            <v>A</v>
          </cell>
        </row>
      </sheetData>
      <sheetData sheetId="11111">
        <row r="9">
          <cell r="A9" t="str">
            <v>A</v>
          </cell>
        </row>
      </sheetData>
      <sheetData sheetId="11112">
        <row r="9">
          <cell r="A9" t="str">
            <v>A</v>
          </cell>
        </row>
      </sheetData>
      <sheetData sheetId="11113">
        <row r="9">
          <cell r="A9" t="str">
            <v>A</v>
          </cell>
        </row>
      </sheetData>
      <sheetData sheetId="11114">
        <row r="9">
          <cell r="A9" t="str">
            <v>A</v>
          </cell>
        </row>
      </sheetData>
      <sheetData sheetId="11115">
        <row r="9">
          <cell r="A9" t="str">
            <v>A</v>
          </cell>
        </row>
      </sheetData>
      <sheetData sheetId="11116">
        <row r="9">
          <cell r="A9" t="str">
            <v>A</v>
          </cell>
        </row>
      </sheetData>
      <sheetData sheetId="11117">
        <row r="9">
          <cell r="A9" t="str">
            <v>A</v>
          </cell>
        </row>
      </sheetData>
      <sheetData sheetId="11118">
        <row r="9">
          <cell r="A9" t="str">
            <v>A</v>
          </cell>
        </row>
      </sheetData>
      <sheetData sheetId="11119">
        <row r="9">
          <cell r="A9" t="str">
            <v>A</v>
          </cell>
        </row>
      </sheetData>
      <sheetData sheetId="11120">
        <row r="9">
          <cell r="A9" t="str">
            <v>A</v>
          </cell>
        </row>
      </sheetData>
      <sheetData sheetId="11121">
        <row r="9">
          <cell r="A9" t="str">
            <v>A</v>
          </cell>
        </row>
      </sheetData>
      <sheetData sheetId="11122">
        <row r="9">
          <cell r="A9" t="str">
            <v>A</v>
          </cell>
        </row>
      </sheetData>
      <sheetData sheetId="11123">
        <row r="9">
          <cell r="A9" t="str">
            <v>A</v>
          </cell>
        </row>
      </sheetData>
      <sheetData sheetId="11124">
        <row r="9">
          <cell r="A9" t="str">
            <v>A</v>
          </cell>
        </row>
      </sheetData>
      <sheetData sheetId="11125">
        <row r="9">
          <cell r="A9" t="str">
            <v>A</v>
          </cell>
        </row>
      </sheetData>
      <sheetData sheetId="11126">
        <row r="9">
          <cell r="A9" t="str">
            <v>A</v>
          </cell>
        </row>
      </sheetData>
      <sheetData sheetId="11127">
        <row r="9">
          <cell r="A9" t="str">
            <v>A</v>
          </cell>
        </row>
      </sheetData>
      <sheetData sheetId="11128">
        <row r="9">
          <cell r="A9" t="str">
            <v>A</v>
          </cell>
        </row>
      </sheetData>
      <sheetData sheetId="11129">
        <row r="9">
          <cell r="A9" t="str">
            <v>A</v>
          </cell>
        </row>
      </sheetData>
      <sheetData sheetId="11130">
        <row r="9">
          <cell r="A9" t="str">
            <v>A</v>
          </cell>
        </row>
      </sheetData>
      <sheetData sheetId="11131">
        <row r="9">
          <cell r="A9" t="str">
            <v>A</v>
          </cell>
        </row>
      </sheetData>
      <sheetData sheetId="11132">
        <row r="9">
          <cell r="A9" t="str">
            <v>A</v>
          </cell>
        </row>
      </sheetData>
      <sheetData sheetId="11133">
        <row r="9">
          <cell r="A9" t="str">
            <v>A</v>
          </cell>
        </row>
      </sheetData>
      <sheetData sheetId="11134">
        <row r="9">
          <cell r="A9" t="str">
            <v>A</v>
          </cell>
        </row>
      </sheetData>
      <sheetData sheetId="11135">
        <row r="9">
          <cell r="A9" t="str">
            <v>A</v>
          </cell>
        </row>
      </sheetData>
      <sheetData sheetId="11136">
        <row r="9">
          <cell r="A9" t="str">
            <v>A</v>
          </cell>
        </row>
      </sheetData>
      <sheetData sheetId="11137">
        <row r="9">
          <cell r="A9" t="str">
            <v>A</v>
          </cell>
        </row>
      </sheetData>
      <sheetData sheetId="11138">
        <row r="9">
          <cell r="A9" t="str">
            <v>A</v>
          </cell>
        </row>
      </sheetData>
      <sheetData sheetId="11139">
        <row r="9">
          <cell r="A9" t="str">
            <v>A</v>
          </cell>
        </row>
      </sheetData>
      <sheetData sheetId="11140">
        <row r="9">
          <cell r="A9" t="str">
            <v>A</v>
          </cell>
        </row>
      </sheetData>
      <sheetData sheetId="11141">
        <row r="9">
          <cell r="A9" t="str">
            <v>A</v>
          </cell>
        </row>
      </sheetData>
      <sheetData sheetId="11142">
        <row r="9">
          <cell r="A9" t="str">
            <v>A</v>
          </cell>
        </row>
      </sheetData>
      <sheetData sheetId="11143">
        <row r="9">
          <cell r="A9" t="str">
            <v>A</v>
          </cell>
        </row>
      </sheetData>
      <sheetData sheetId="11144">
        <row r="9">
          <cell r="A9" t="str">
            <v>A</v>
          </cell>
        </row>
      </sheetData>
      <sheetData sheetId="11145">
        <row r="9">
          <cell r="A9" t="str">
            <v>A</v>
          </cell>
        </row>
      </sheetData>
      <sheetData sheetId="11146">
        <row r="9">
          <cell r="A9" t="str">
            <v>A</v>
          </cell>
        </row>
      </sheetData>
      <sheetData sheetId="11147">
        <row r="9">
          <cell r="A9" t="str">
            <v>A</v>
          </cell>
        </row>
      </sheetData>
      <sheetData sheetId="11148">
        <row r="9">
          <cell r="A9" t="str">
            <v>A</v>
          </cell>
        </row>
      </sheetData>
      <sheetData sheetId="11149">
        <row r="9">
          <cell r="A9" t="str">
            <v>A</v>
          </cell>
        </row>
      </sheetData>
      <sheetData sheetId="11150">
        <row r="9">
          <cell r="A9" t="str">
            <v>A</v>
          </cell>
        </row>
      </sheetData>
      <sheetData sheetId="11151">
        <row r="9">
          <cell r="A9" t="str">
            <v>A</v>
          </cell>
        </row>
      </sheetData>
      <sheetData sheetId="11152">
        <row r="9">
          <cell r="A9" t="str">
            <v>A</v>
          </cell>
        </row>
      </sheetData>
      <sheetData sheetId="11153">
        <row r="9">
          <cell r="A9" t="str">
            <v>A</v>
          </cell>
        </row>
      </sheetData>
      <sheetData sheetId="11154">
        <row r="9">
          <cell r="A9" t="str">
            <v>A</v>
          </cell>
        </row>
      </sheetData>
      <sheetData sheetId="11155">
        <row r="9">
          <cell r="A9" t="str">
            <v>A</v>
          </cell>
        </row>
      </sheetData>
      <sheetData sheetId="11156">
        <row r="9">
          <cell r="A9" t="str">
            <v>A</v>
          </cell>
        </row>
      </sheetData>
      <sheetData sheetId="11157">
        <row r="9">
          <cell r="A9" t="str">
            <v>A</v>
          </cell>
        </row>
      </sheetData>
      <sheetData sheetId="11158">
        <row r="9">
          <cell r="A9" t="str">
            <v>A</v>
          </cell>
        </row>
      </sheetData>
      <sheetData sheetId="11159">
        <row r="9">
          <cell r="A9" t="str">
            <v>A</v>
          </cell>
        </row>
      </sheetData>
      <sheetData sheetId="11160">
        <row r="9">
          <cell r="A9" t="str">
            <v>A</v>
          </cell>
        </row>
      </sheetData>
      <sheetData sheetId="11161">
        <row r="9">
          <cell r="A9" t="str">
            <v>A</v>
          </cell>
        </row>
      </sheetData>
      <sheetData sheetId="11162">
        <row r="9">
          <cell r="A9" t="str">
            <v>A</v>
          </cell>
        </row>
      </sheetData>
      <sheetData sheetId="11163">
        <row r="9">
          <cell r="A9" t="str">
            <v>A</v>
          </cell>
        </row>
      </sheetData>
      <sheetData sheetId="11164">
        <row r="9">
          <cell r="A9" t="str">
            <v>A</v>
          </cell>
        </row>
      </sheetData>
      <sheetData sheetId="11165">
        <row r="9">
          <cell r="A9" t="str">
            <v>A</v>
          </cell>
        </row>
      </sheetData>
      <sheetData sheetId="11166">
        <row r="9">
          <cell r="A9" t="str">
            <v>A</v>
          </cell>
        </row>
      </sheetData>
      <sheetData sheetId="11167">
        <row r="9">
          <cell r="A9" t="str">
            <v>A</v>
          </cell>
        </row>
      </sheetData>
      <sheetData sheetId="11168">
        <row r="9">
          <cell r="A9" t="str">
            <v>A</v>
          </cell>
        </row>
      </sheetData>
      <sheetData sheetId="11169">
        <row r="9">
          <cell r="A9" t="str">
            <v>A</v>
          </cell>
        </row>
      </sheetData>
      <sheetData sheetId="11170">
        <row r="9">
          <cell r="A9" t="str">
            <v>A</v>
          </cell>
        </row>
      </sheetData>
      <sheetData sheetId="11171">
        <row r="9">
          <cell r="A9" t="str">
            <v>A</v>
          </cell>
        </row>
      </sheetData>
      <sheetData sheetId="11172">
        <row r="9">
          <cell r="A9" t="str">
            <v>A</v>
          </cell>
        </row>
      </sheetData>
      <sheetData sheetId="11173">
        <row r="9">
          <cell r="A9" t="str">
            <v>A</v>
          </cell>
        </row>
      </sheetData>
      <sheetData sheetId="11174">
        <row r="9">
          <cell r="A9" t="str">
            <v>A</v>
          </cell>
        </row>
      </sheetData>
      <sheetData sheetId="11175">
        <row r="9">
          <cell r="A9" t="str">
            <v>A</v>
          </cell>
        </row>
      </sheetData>
      <sheetData sheetId="11176">
        <row r="9">
          <cell r="A9" t="str">
            <v>A</v>
          </cell>
        </row>
      </sheetData>
      <sheetData sheetId="11177">
        <row r="9">
          <cell r="A9" t="str">
            <v>A</v>
          </cell>
        </row>
      </sheetData>
      <sheetData sheetId="11178">
        <row r="9">
          <cell r="A9" t="str">
            <v>A</v>
          </cell>
        </row>
      </sheetData>
      <sheetData sheetId="11179">
        <row r="9">
          <cell r="A9" t="str">
            <v>A</v>
          </cell>
        </row>
      </sheetData>
      <sheetData sheetId="11180">
        <row r="9">
          <cell r="A9" t="str">
            <v>A</v>
          </cell>
        </row>
      </sheetData>
      <sheetData sheetId="11181">
        <row r="9">
          <cell r="A9" t="str">
            <v>A</v>
          </cell>
        </row>
      </sheetData>
      <sheetData sheetId="11182">
        <row r="9">
          <cell r="A9" t="str">
            <v>A</v>
          </cell>
        </row>
      </sheetData>
      <sheetData sheetId="11183">
        <row r="9">
          <cell r="A9" t="str">
            <v>A</v>
          </cell>
        </row>
      </sheetData>
      <sheetData sheetId="11184">
        <row r="9">
          <cell r="A9" t="str">
            <v>A</v>
          </cell>
        </row>
      </sheetData>
      <sheetData sheetId="11185">
        <row r="9">
          <cell r="A9" t="str">
            <v>A</v>
          </cell>
        </row>
      </sheetData>
      <sheetData sheetId="11186">
        <row r="9">
          <cell r="A9" t="str">
            <v>A</v>
          </cell>
        </row>
      </sheetData>
      <sheetData sheetId="11187">
        <row r="9">
          <cell r="A9" t="str">
            <v>A</v>
          </cell>
        </row>
      </sheetData>
      <sheetData sheetId="11188">
        <row r="9">
          <cell r="A9" t="str">
            <v>A</v>
          </cell>
        </row>
      </sheetData>
      <sheetData sheetId="11189">
        <row r="9">
          <cell r="A9" t="str">
            <v>A</v>
          </cell>
        </row>
      </sheetData>
      <sheetData sheetId="11190">
        <row r="9">
          <cell r="A9" t="str">
            <v>A</v>
          </cell>
        </row>
      </sheetData>
      <sheetData sheetId="11191">
        <row r="9">
          <cell r="A9" t="str">
            <v>A</v>
          </cell>
        </row>
      </sheetData>
      <sheetData sheetId="11192">
        <row r="9">
          <cell r="A9" t="str">
            <v>A</v>
          </cell>
        </row>
      </sheetData>
      <sheetData sheetId="11193">
        <row r="9">
          <cell r="A9" t="str">
            <v>A</v>
          </cell>
        </row>
      </sheetData>
      <sheetData sheetId="11194">
        <row r="9">
          <cell r="A9" t="str">
            <v>A</v>
          </cell>
        </row>
      </sheetData>
      <sheetData sheetId="11195">
        <row r="9">
          <cell r="A9" t="str">
            <v>A</v>
          </cell>
        </row>
      </sheetData>
      <sheetData sheetId="11196">
        <row r="9">
          <cell r="A9" t="str">
            <v>A</v>
          </cell>
        </row>
      </sheetData>
      <sheetData sheetId="11197">
        <row r="9">
          <cell r="A9" t="str">
            <v>A</v>
          </cell>
        </row>
      </sheetData>
      <sheetData sheetId="11198">
        <row r="9">
          <cell r="A9" t="str">
            <v>A</v>
          </cell>
        </row>
      </sheetData>
      <sheetData sheetId="11199">
        <row r="9">
          <cell r="A9" t="str">
            <v>A</v>
          </cell>
        </row>
      </sheetData>
      <sheetData sheetId="11200">
        <row r="9">
          <cell r="A9" t="str">
            <v>A</v>
          </cell>
        </row>
      </sheetData>
      <sheetData sheetId="11201">
        <row r="9">
          <cell r="A9" t="str">
            <v>A</v>
          </cell>
        </row>
      </sheetData>
      <sheetData sheetId="11202">
        <row r="9">
          <cell r="A9" t="str">
            <v>A</v>
          </cell>
        </row>
      </sheetData>
      <sheetData sheetId="11203">
        <row r="9">
          <cell r="A9" t="str">
            <v>A</v>
          </cell>
        </row>
      </sheetData>
      <sheetData sheetId="11204">
        <row r="9">
          <cell r="A9" t="str">
            <v>A</v>
          </cell>
        </row>
      </sheetData>
      <sheetData sheetId="11205">
        <row r="9">
          <cell r="A9" t="str">
            <v>A</v>
          </cell>
        </row>
      </sheetData>
      <sheetData sheetId="11206">
        <row r="9">
          <cell r="A9" t="str">
            <v>A</v>
          </cell>
        </row>
      </sheetData>
      <sheetData sheetId="11207">
        <row r="9">
          <cell r="A9" t="str">
            <v>A</v>
          </cell>
        </row>
      </sheetData>
      <sheetData sheetId="11208">
        <row r="9">
          <cell r="A9" t="str">
            <v>A</v>
          </cell>
        </row>
      </sheetData>
      <sheetData sheetId="11209">
        <row r="9">
          <cell r="A9" t="str">
            <v>A</v>
          </cell>
        </row>
      </sheetData>
      <sheetData sheetId="11210">
        <row r="9">
          <cell r="A9" t="str">
            <v>A</v>
          </cell>
        </row>
      </sheetData>
      <sheetData sheetId="11211">
        <row r="9">
          <cell r="A9" t="str">
            <v>A</v>
          </cell>
        </row>
      </sheetData>
      <sheetData sheetId="11212">
        <row r="9">
          <cell r="A9" t="str">
            <v>A</v>
          </cell>
        </row>
      </sheetData>
      <sheetData sheetId="11213">
        <row r="9">
          <cell r="A9" t="str">
            <v>A</v>
          </cell>
        </row>
      </sheetData>
      <sheetData sheetId="11214">
        <row r="9">
          <cell r="A9" t="str">
            <v>A</v>
          </cell>
        </row>
      </sheetData>
      <sheetData sheetId="11215">
        <row r="9">
          <cell r="A9" t="str">
            <v>A</v>
          </cell>
        </row>
      </sheetData>
      <sheetData sheetId="11216">
        <row r="9">
          <cell r="A9" t="str">
            <v>A</v>
          </cell>
        </row>
      </sheetData>
      <sheetData sheetId="11217">
        <row r="9">
          <cell r="A9" t="str">
            <v>A</v>
          </cell>
        </row>
      </sheetData>
      <sheetData sheetId="11218">
        <row r="9">
          <cell r="A9" t="str">
            <v>A</v>
          </cell>
        </row>
      </sheetData>
      <sheetData sheetId="11219">
        <row r="9">
          <cell r="A9" t="str">
            <v>A</v>
          </cell>
        </row>
      </sheetData>
      <sheetData sheetId="11220">
        <row r="9">
          <cell r="A9" t="str">
            <v>A</v>
          </cell>
        </row>
      </sheetData>
      <sheetData sheetId="11221">
        <row r="9">
          <cell r="A9" t="str">
            <v>A</v>
          </cell>
        </row>
      </sheetData>
      <sheetData sheetId="11222">
        <row r="9">
          <cell r="A9" t="str">
            <v>A</v>
          </cell>
        </row>
      </sheetData>
      <sheetData sheetId="11223">
        <row r="9">
          <cell r="A9" t="str">
            <v>A</v>
          </cell>
        </row>
      </sheetData>
      <sheetData sheetId="11224">
        <row r="9">
          <cell r="A9" t="str">
            <v>A</v>
          </cell>
        </row>
      </sheetData>
      <sheetData sheetId="11225">
        <row r="9">
          <cell r="A9" t="str">
            <v>A</v>
          </cell>
        </row>
      </sheetData>
      <sheetData sheetId="11226">
        <row r="9">
          <cell r="A9" t="str">
            <v>A</v>
          </cell>
        </row>
      </sheetData>
      <sheetData sheetId="11227">
        <row r="9">
          <cell r="A9" t="str">
            <v>A</v>
          </cell>
        </row>
      </sheetData>
      <sheetData sheetId="11228">
        <row r="9">
          <cell r="A9" t="str">
            <v>A</v>
          </cell>
        </row>
      </sheetData>
      <sheetData sheetId="11229">
        <row r="9">
          <cell r="A9" t="str">
            <v>A</v>
          </cell>
        </row>
      </sheetData>
      <sheetData sheetId="11230">
        <row r="9">
          <cell r="A9" t="str">
            <v>A</v>
          </cell>
        </row>
      </sheetData>
      <sheetData sheetId="11231">
        <row r="9">
          <cell r="A9" t="str">
            <v>A</v>
          </cell>
        </row>
      </sheetData>
      <sheetData sheetId="11232">
        <row r="9">
          <cell r="A9" t="str">
            <v>A</v>
          </cell>
        </row>
      </sheetData>
      <sheetData sheetId="11233">
        <row r="9">
          <cell r="A9" t="str">
            <v>A</v>
          </cell>
        </row>
      </sheetData>
      <sheetData sheetId="11234">
        <row r="9">
          <cell r="A9" t="str">
            <v>A</v>
          </cell>
        </row>
      </sheetData>
      <sheetData sheetId="11235">
        <row r="9">
          <cell r="A9" t="str">
            <v>A</v>
          </cell>
        </row>
      </sheetData>
      <sheetData sheetId="11236">
        <row r="9">
          <cell r="A9" t="str">
            <v>A</v>
          </cell>
        </row>
      </sheetData>
      <sheetData sheetId="11237">
        <row r="9">
          <cell r="A9" t="str">
            <v>A</v>
          </cell>
        </row>
      </sheetData>
      <sheetData sheetId="11238">
        <row r="9">
          <cell r="A9" t="str">
            <v>A</v>
          </cell>
        </row>
      </sheetData>
      <sheetData sheetId="11239">
        <row r="9">
          <cell r="A9" t="str">
            <v>A</v>
          </cell>
        </row>
      </sheetData>
      <sheetData sheetId="11240">
        <row r="9">
          <cell r="A9" t="str">
            <v>A</v>
          </cell>
        </row>
      </sheetData>
      <sheetData sheetId="11241">
        <row r="9">
          <cell r="A9" t="str">
            <v>A</v>
          </cell>
        </row>
      </sheetData>
      <sheetData sheetId="11242">
        <row r="9">
          <cell r="A9" t="str">
            <v>A</v>
          </cell>
        </row>
      </sheetData>
      <sheetData sheetId="11243">
        <row r="9">
          <cell r="A9" t="str">
            <v>A</v>
          </cell>
        </row>
      </sheetData>
      <sheetData sheetId="11244">
        <row r="9">
          <cell r="A9" t="str">
            <v>A</v>
          </cell>
        </row>
      </sheetData>
      <sheetData sheetId="11245">
        <row r="9">
          <cell r="A9" t="str">
            <v>A</v>
          </cell>
        </row>
      </sheetData>
      <sheetData sheetId="11246">
        <row r="9">
          <cell r="A9" t="str">
            <v>A</v>
          </cell>
        </row>
      </sheetData>
      <sheetData sheetId="11247">
        <row r="9">
          <cell r="A9" t="str">
            <v>A</v>
          </cell>
        </row>
      </sheetData>
      <sheetData sheetId="11248">
        <row r="9">
          <cell r="A9" t="str">
            <v>A</v>
          </cell>
        </row>
      </sheetData>
      <sheetData sheetId="11249">
        <row r="9">
          <cell r="A9" t="str">
            <v>A</v>
          </cell>
        </row>
      </sheetData>
      <sheetData sheetId="11250">
        <row r="9">
          <cell r="A9" t="str">
            <v>A</v>
          </cell>
        </row>
      </sheetData>
      <sheetData sheetId="11251">
        <row r="9">
          <cell r="A9" t="str">
            <v>A</v>
          </cell>
        </row>
      </sheetData>
      <sheetData sheetId="11252">
        <row r="9">
          <cell r="A9" t="str">
            <v>A</v>
          </cell>
        </row>
      </sheetData>
      <sheetData sheetId="11253">
        <row r="9">
          <cell r="A9" t="str">
            <v>A</v>
          </cell>
        </row>
      </sheetData>
      <sheetData sheetId="11254">
        <row r="9">
          <cell r="A9" t="str">
            <v>A</v>
          </cell>
        </row>
      </sheetData>
      <sheetData sheetId="11255">
        <row r="9">
          <cell r="A9" t="str">
            <v>A</v>
          </cell>
        </row>
      </sheetData>
      <sheetData sheetId="11256">
        <row r="9">
          <cell r="A9" t="str">
            <v>A</v>
          </cell>
        </row>
      </sheetData>
      <sheetData sheetId="11257">
        <row r="9">
          <cell r="A9" t="str">
            <v>A</v>
          </cell>
        </row>
      </sheetData>
      <sheetData sheetId="11258">
        <row r="9">
          <cell r="A9" t="str">
            <v>A</v>
          </cell>
        </row>
      </sheetData>
      <sheetData sheetId="11259">
        <row r="9">
          <cell r="A9" t="str">
            <v>A</v>
          </cell>
        </row>
      </sheetData>
      <sheetData sheetId="11260">
        <row r="9">
          <cell r="A9" t="str">
            <v>A</v>
          </cell>
        </row>
      </sheetData>
      <sheetData sheetId="11261">
        <row r="9">
          <cell r="A9" t="str">
            <v>A</v>
          </cell>
        </row>
      </sheetData>
      <sheetData sheetId="11262">
        <row r="9">
          <cell r="A9" t="str">
            <v>A</v>
          </cell>
        </row>
      </sheetData>
      <sheetData sheetId="11263">
        <row r="9">
          <cell r="A9" t="str">
            <v>A</v>
          </cell>
        </row>
      </sheetData>
      <sheetData sheetId="11264">
        <row r="9">
          <cell r="A9" t="str">
            <v>A</v>
          </cell>
        </row>
      </sheetData>
      <sheetData sheetId="11265">
        <row r="9">
          <cell r="A9" t="str">
            <v>A</v>
          </cell>
        </row>
      </sheetData>
      <sheetData sheetId="11266">
        <row r="9">
          <cell r="A9" t="str">
            <v>A</v>
          </cell>
        </row>
      </sheetData>
      <sheetData sheetId="11267">
        <row r="9">
          <cell r="A9" t="str">
            <v>A</v>
          </cell>
        </row>
      </sheetData>
      <sheetData sheetId="11268">
        <row r="9">
          <cell r="A9" t="str">
            <v>A</v>
          </cell>
        </row>
      </sheetData>
      <sheetData sheetId="11269">
        <row r="9">
          <cell r="A9" t="str">
            <v>A</v>
          </cell>
        </row>
      </sheetData>
      <sheetData sheetId="11270">
        <row r="9">
          <cell r="A9" t="str">
            <v>A</v>
          </cell>
        </row>
      </sheetData>
      <sheetData sheetId="11271">
        <row r="9">
          <cell r="A9" t="str">
            <v>A</v>
          </cell>
        </row>
      </sheetData>
      <sheetData sheetId="11272">
        <row r="9">
          <cell r="A9" t="str">
            <v>A</v>
          </cell>
        </row>
      </sheetData>
      <sheetData sheetId="11273">
        <row r="9">
          <cell r="A9" t="str">
            <v>A</v>
          </cell>
        </row>
      </sheetData>
      <sheetData sheetId="11274">
        <row r="9">
          <cell r="A9" t="str">
            <v>A</v>
          </cell>
        </row>
      </sheetData>
      <sheetData sheetId="11275">
        <row r="9">
          <cell r="A9" t="str">
            <v>A</v>
          </cell>
        </row>
      </sheetData>
      <sheetData sheetId="11276">
        <row r="9">
          <cell r="A9" t="str">
            <v>A</v>
          </cell>
        </row>
      </sheetData>
      <sheetData sheetId="11277">
        <row r="9">
          <cell r="A9" t="str">
            <v>A</v>
          </cell>
        </row>
      </sheetData>
      <sheetData sheetId="11278">
        <row r="9">
          <cell r="A9" t="str">
            <v>A</v>
          </cell>
        </row>
      </sheetData>
      <sheetData sheetId="11279">
        <row r="9">
          <cell r="A9" t="str">
            <v>A</v>
          </cell>
        </row>
      </sheetData>
      <sheetData sheetId="11280">
        <row r="9">
          <cell r="A9" t="str">
            <v>A</v>
          </cell>
        </row>
      </sheetData>
      <sheetData sheetId="11281">
        <row r="9">
          <cell r="A9" t="str">
            <v>A</v>
          </cell>
        </row>
      </sheetData>
      <sheetData sheetId="11282">
        <row r="9">
          <cell r="A9" t="str">
            <v>A</v>
          </cell>
        </row>
      </sheetData>
      <sheetData sheetId="11283">
        <row r="9">
          <cell r="A9" t="str">
            <v>A</v>
          </cell>
        </row>
      </sheetData>
      <sheetData sheetId="11284">
        <row r="9">
          <cell r="A9" t="str">
            <v>A</v>
          </cell>
        </row>
      </sheetData>
      <sheetData sheetId="11285">
        <row r="9">
          <cell r="A9" t="str">
            <v>A</v>
          </cell>
        </row>
      </sheetData>
      <sheetData sheetId="11286">
        <row r="9">
          <cell r="A9" t="str">
            <v>A</v>
          </cell>
        </row>
      </sheetData>
      <sheetData sheetId="11287">
        <row r="9">
          <cell r="A9" t="str">
            <v>A</v>
          </cell>
        </row>
      </sheetData>
      <sheetData sheetId="11288">
        <row r="9">
          <cell r="A9" t="str">
            <v>A</v>
          </cell>
        </row>
      </sheetData>
      <sheetData sheetId="11289">
        <row r="9">
          <cell r="A9" t="str">
            <v>A</v>
          </cell>
        </row>
      </sheetData>
      <sheetData sheetId="11290">
        <row r="9">
          <cell r="A9" t="str">
            <v>A</v>
          </cell>
        </row>
      </sheetData>
      <sheetData sheetId="11291">
        <row r="9">
          <cell r="A9" t="str">
            <v>A</v>
          </cell>
        </row>
      </sheetData>
      <sheetData sheetId="11292">
        <row r="9">
          <cell r="A9" t="str">
            <v>A</v>
          </cell>
        </row>
      </sheetData>
      <sheetData sheetId="11293">
        <row r="9">
          <cell r="A9" t="str">
            <v>A</v>
          </cell>
        </row>
      </sheetData>
      <sheetData sheetId="11294">
        <row r="9">
          <cell r="A9" t="str">
            <v>A</v>
          </cell>
        </row>
      </sheetData>
      <sheetData sheetId="11295">
        <row r="9">
          <cell r="A9" t="str">
            <v>A</v>
          </cell>
        </row>
      </sheetData>
      <sheetData sheetId="11296">
        <row r="9">
          <cell r="A9" t="str">
            <v>A</v>
          </cell>
        </row>
      </sheetData>
      <sheetData sheetId="11297">
        <row r="9">
          <cell r="A9" t="str">
            <v>A</v>
          </cell>
        </row>
      </sheetData>
      <sheetData sheetId="11298">
        <row r="9">
          <cell r="A9" t="str">
            <v>A</v>
          </cell>
        </row>
      </sheetData>
      <sheetData sheetId="11299">
        <row r="9">
          <cell r="A9" t="str">
            <v>A</v>
          </cell>
        </row>
      </sheetData>
      <sheetData sheetId="11300">
        <row r="9">
          <cell r="A9" t="str">
            <v>A</v>
          </cell>
        </row>
      </sheetData>
      <sheetData sheetId="11301">
        <row r="9">
          <cell r="A9" t="str">
            <v>A</v>
          </cell>
        </row>
      </sheetData>
      <sheetData sheetId="11302">
        <row r="9">
          <cell r="A9" t="str">
            <v>A</v>
          </cell>
        </row>
      </sheetData>
      <sheetData sheetId="11303">
        <row r="9">
          <cell r="A9" t="str">
            <v>A</v>
          </cell>
        </row>
      </sheetData>
      <sheetData sheetId="11304">
        <row r="9">
          <cell r="A9" t="str">
            <v>A</v>
          </cell>
        </row>
      </sheetData>
      <sheetData sheetId="11305">
        <row r="9">
          <cell r="A9" t="str">
            <v>A</v>
          </cell>
        </row>
      </sheetData>
      <sheetData sheetId="11306">
        <row r="9">
          <cell r="A9" t="str">
            <v>A</v>
          </cell>
        </row>
      </sheetData>
      <sheetData sheetId="11307">
        <row r="9">
          <cell r="A9" t="str">
            <v>A</v>
          </cell>
        </row>
      </sheetData>
      <sheetData sheetId="11308">
        <row r="9">
          <cell r="A9" t="str">
            <v>A</v>
          </cell>
        </row>
      </sheetData>
      <sheetData sheetId="11309">
        <row r="9">
          <cell r="A9" t="str">
            <v>A</v>
          </cell>
        </row>
      </sheetData>
      <sheetData sheetId="11310">
        <row r="9">
          <cell r="A9" t="str">
            <v>A</v>
          </cell>
        </row>
      </sheetData>
      <sheetData sheetId="11311">
        <row r="9">
          <cell r="A9" t="str">
            <v>A</v>
          </cell>
        </row>
      </sheetData>
      <sheetData sheetId="11312">
        <row r="9">
          <cell r="A9" t="str">
            <v>A</v>
          </cell>
        </row>
      </sheetData>
      <sheetData sheetId="11313">
        <row r="9">
          <cell r="A9" t="str">
            <v>A</v>
          </cell>
        </row>
      </sheetData>
      <sheetData sheetId="11314">
        <row r="9">
          <cell r="A9" t="str">
            <v>A</v>
          </cell>
        </row>
      </sheetData>
      <sheetData sheetId="11315">
        <row r="9">
          <cell r="A9" t="str">
            <v>A</v>
          </cell>
        </row>
      </sheetData>
      <sheetData sheetId="11316">
        <row r="9">
          <cell r="A9" t="str">
            <v>A</v>
          </cell>
        </row>
      </sheetData>
      <sheetData sheetId="11317">
        <row r="9">
          <cell r="A9" t="str">
            <v>A</v>
          </cell>
        </row>
      </sheetData>
      <sheetData sheetId="11318">
        <row r="9">
          <cell r="A9" t="str">
            <v>A</v>
          </cell>
        </row>
      </sheetData>
      <sheetData sheetId="11319">
        <row r="9">
          <cell r="A9" t="str">
            <v>A</v>
          </cell>
        </row>
      </sheetData>
      <sheetData sheetId="11320">
        <row r="9">
          <cell r="A9" t="str">
            <v>A</v>
          </cell>
        </row>
      </sheetData>
      <sheetData sheetId="11321">
        <row r="9">
          <cell r="A9" t="str">
            <v>A</v>
          </cell>
        </row>
      </sheetData>
      <sheetData sheetId="11322">
        <row r="9">
          <cell r="A9" t="str">
            <v>A</v>
          </cell>
        </row>
      </sheetData>
      <sheetData sheetId="11323">
        <row r="9">
          <cell r="A9" t="str">
            <v>A</v>
          </cell>
        </row>
      </sheetData>
      <sheetData sheetId="11324">
        <row r="9">
          <cell r="A9" t="str">
            <v>A</v>
          </cell>
        </row>
      </sheetData>
      <sheetData sheetId="11325">
        <row r="9">
          <cell r="A9" t="str">
            <v>A</v>
          </cell>
        </row>
      </sheetData>
      <sheetData sheetId="11326">
        <row r="9">
          <cell r="A9" t="str">
            <v>A</v>
          </cell>
        </row>
      </sheetData>
      <sheetData sheetId="11327" refreshError="1"/>
      <sheetData sheetId="11328" refreshError="1"/>
      <sheetData sheetId="11329" refreshError="1"/>
      <sheetData sheetId="11330" refreshError="1"/>
      <sheetData sheetId="11331" refreshError="1"/>
      <sheetData sheetId="11332" refreshError="1"/>
      <sheetData sheetId="11333" refreshError="1"/>
      <sheetData sheetId="11334" refreshError="1"/>
      <sheetData sheetId="11335" refreshError="1"/>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refreshError="1"/>
      <sheetData sheetId="11347" refreshError="1"/>
      <sheetData sheetId="11348" refreshError="1"/>
      <sheetData sheetId="11349" refreshError="1"/>
      <sheetData sheetId="11350" refreshError="1"/>
      <sheetData sheetId="11351" refreshError="1"/>
      <sheetData sheetId="11352" refreshError="1"/>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refreshError="1"/>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efreshError="1"/>
      <sheetData sheetId="11392" refreshError="1"/>
      <sheetData sheetId="11393" refreshError="1"/>
      <sheetData sheetId="11394" refreshError="1"/>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efreshError="1"/>
      <sheetData sheetId="11404" refreshError="1"/>
      <sheetData sheetId="11405" refreshError="1"/>
      <sheetData sheetId="11406" refreshError="1"/>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ow r="9">
          <cell r="A9" t="str">
            <v>A</v>
          </cell>
        </row>
      </sheetData>
      <sheetData sheetId="11442">
        <row r="9">
          <cell r="A9" t="str">
            <v>A</v>
          </cell>
        </row>
      </sheetData>
      <sheetData sheetId="11443">
        <row r="9">
          <cell r="A9" t="str">
            <v>A</v>
          </cell>
        </row>
      </sheetData>
      <sheetData sheetId="11444">
        <row r="9">
          <cell r="A9" t="str">
            <v>A</v>
          </cell>
        </row>
      </sheetData>
      <sheetData sheetId="11445">
        <row r="9">
          <cell r="A9" t="str">
            <v>A</v>
          </cell>
        </row>
      </sheetData>
      <sheetData sheetId="11446">
        <row r="9">
          <cell r="A9" t="str">
            <v>A</v>
          </cell>
        </row>
      </sheetData>
      <sheetData sheetId="11447">
        <row r="9">
          <cell r="A9" t="str">
            <v>A</v>
          </cell>
        </row>
      </sheetData>
      <sheetData sheetId="11448">
        <row r="9">
          <cell r="A9" t="str">
            <v>A</v>
          </cell>
        </row>
      </sheetData>
      <sheetData sheetId="11449">
        <row r="9">
          <cell r="A9" t="str">
            <v>A</v>
          </cell>
        </row>
      </sheetData>
      <sheetData sheetId="11450" refreshError="1"/>
      <sheetData sheetId="11451">
        <row r="9">
          <cell r="A9" t="str">
            <v>A</v>
          </cell>
        </row>
      </sheetData>
      <sheetData sheetId="11452" refreshError="1"/>
      <sheetData sheetId="11453">
        <row r="9">
          <cell r="A9" t="str">
            <v>A</v>
          </cell>
        </row>
      </sheetData>
      <sheetData sheetId="11454">
        <row r="9">
          <cell r="A9" t="str">
            <v>A</v>
          </cell>
        </row>
      </sheetData>
      <sheetData sheetId="11455">
        <row r="9">
          <cell r="A9" t="str">
            <v>A</v>
          </cell>
        </row>
      </sheetData>
      <sheetData sheetId="11456">
        <row r="9">
          <cell r="A9" t="str">
            <v>A</v>
          </cell>
        </row>
      </sheetData>
      <sheetData sheetId="11457">
        <row r="9">
          <cell r="A9" t="str">
            <v>A</v>
          </cell>
        </row>
      </sheetData>
      <sheetData sheetId="11458">
        <row r="9">
          <cell r="A9" t="str">
            <v>A</v>
          </cell>
        </row>
      </sheetData>
      <sheetData sheetId="11459">
        <row r="9">
          <cell r="A9" t="str">
            <v>A</v>
          </cell>
        </row>
      </sheetData>
      <sheetData sheetId="11460">
        <row r="9">
          <cell r="A9" t="str">
            <v>A</v>
          </cell>
        </row>
      </sheetData>
      <sheetData sheetId="11461">
        <row r="9">
          <cell r="A9" t="str">
            <v>A</v>
          </cell>
        </row>
      </sheetData>
      <sheetData sheetId="11462"/>
      <sheetData sheetId="11463"/>
      <sheetData sheetId="11464"/>
      <sheetData sheetId="11465">
        <row r="9">
          <cell r="A9" t="str">
            <v>A</v>
          </cell>
        </row>
      </sheetData>
      <sheetData sheetId="11466"/>
      <sheetData sheetId="11467"/>
      <sheetData sheetId="11468"/>
      <sheetData sheetId="11469"/>
      <sheetData sheetId="11470">
        <row r="9">
          <cell r="A9" t="str">
            <v>A</v>
          </cell>
        </row>
      </sheetData>
      <sheetData sheetId="11471">
        <row r="9">
          <cell r="A9" t="str">
            <v>A</v>
          </cell>
        </row>
      </sheetData>
      <sheetData sheetId="11472">
        <row r="9">
          <cell r="A9" t="str">
            <v>A</v>
          </cell>
        </row>
      </sheetData>
      <sheetData sheetId="11473">
        <row r="9">
          <cell r="A9" t="str">
            <v>A</v>
          </cell>
        </row>
      </sheetData>
      <sheetData sheetId="11474">
        <row r="9">
          <cell r="A9" t="str">
            <v>A</v>
          </cell>
        </row>
      </sheetData>
      <sheetData sheetId="11475">
        <row r="9">
          <cell r="A9" t="str">
            <v>A</v>
          </cell>
        </row>
      </sheetData>
      <sheetData sheetId="11476">
        <row r="9">
          <cell r="A9" t="str">
            <v>A</v>
          </cell>
        </row>
      </sheetData>
      <sheetData sheetId="11477">
        <row r="9">
          <cell r="A9" t="str">
            <v>A</v>
          </cell>
        </row>
      </sheetData>
      <sheetData sheetId="11478">
        <row r="9">
          <cell r="A9" t="str">
            <v>A</v>
          </cell>
        </row>
      </sheetData>
      <sheetData sheetId="11479">
        <row r="9">
          <cell r="A9" t="str">
            <v>A</v>
          </cell>
        </row>
      </sheetData>
      <sheetData sheetId="11480">
        <row r="9">
          <cell r="A9" t="str">
            <v>A</v>
          </cell>
        </row>
      </sheetData>
      <sheetData sheetId="11481">
        <row r="9">
          <cell r="A9" t="str">
            <v>A</v>
          </cell>
        </row>
      </sheetData>
      <sheetData sheetId="11482">
        <row r="9">
          <cell r="A9" t="str">
            <v>A</v>
          </cell>
        </row>
      </sheetData>
      <sheetData sheetId="11483">
        <row r="9">
          <cell r="A9" t="str">
            <v>A</v>
          </cell>
        </row>
      </sheetData>
      <sheetData sheetId="11484">
        <row r="9">
          <cell r="A9" t="str">
            <v>A</v>
          </cell>
        </row>
      </sheetData>
      <sheetData sheetId="11485">
        <row r="9">
          <cell r="A9" t="str">
            <v>A</v>
          </cell>
        </row>
      </sheetData>
      <sheetData sheetId="11486">
        <row r="9">
          <cell r="A9" t="str">
            <v>A</v>
          </cell>
        </row>
      </sheetData>
      <sheetData sheetId="11487">
        <row r="9">
          <cell r="A9" t="str">
            <v>A</v>
          </cell>
        </row>
      </sheetData>
      <sheetData sheetId="11488">
        <row r="9">
          <cell r="A9" t="str">
            <v>A</v>
          </cell>
        </row>
      </sheetData>
      <sheetData sheetId="11489">
        <row r="9">
          <cell r="A9" t="str">
            <v>A</v>
          </cell>
        </row>
      </sheetData>
      <sheetData sheetId="11490">
        <row r="9">
          <cell r="A9" t="str">
            <v>A</v>
          </cell>
        </row>
      </sheetData>
      <sheetData sheetId="11491">
        <row r="9">
          <cell r="A9" t="str">
            <v>A</v>
          </cell>
        </row>
      </sheetData>
      <sheetData sheetId="11492">
        <row r="9">
          <cell r="A9" t="str">
            <v>A</v>
          </cell>
        </row>
      </sheetData>
      <sheetData sheetId="11493">
        <row r="9">
          <cell r="A9" t="str">
            <v>A</v>
          </cell>
        </row>
      </sheetData>
      <sheetData sheetId="11494">
        <row r="9">
          <cell r="A9" t="str">
            <v>A</v>
          </cell>
        </row>
      </sheetData>
      <sheetData sheetId="11495">
        <row r="9">
          <cell r="A9" t="str">
            <v>A</v>
          </cell>
        </row>
      </sheetData>
      <sheetData sheetId="11496">
        <row r="9">
          <cell r="A9" t="str">
            <v>A</v>
          </cell>
        </row>
      </sheetData>
      <sheetData sheetId="11497">
        <row r="9">
          <cell r="A9" t="str">
            <v>A</v>
          </cell>
        </row>
      </sheetData>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ow r="9">
          <cell r="A9" t="str">
            <v>A</v>
          </cell>
        </row>
      </sheetData>
      <sheetData sheetId="11514">
        <row r="9">
          <cell r="A9" t="str">
            <v>A</v>
          </cell>
        </row>
      </sheetData>
      <sheetData sheetId="11515" refreshError="1"/>
      <sheetData sheetId="11516" refreshError="1"/>
      <sheetData sheetId="11517" refreshError="1"/>
      <sheetData sheetId="11518" refreshError="1"/>
      <sheetData sheetId="11519" refreshError="1"/>
      <sheetData sheetId="11520">
        <row r="9">
          <cell r="A9" t="str">
            <v>A</v>
          </cell>
        </row>
      </sheetData>
      <sheetData sheetId="11521">
        <row r="9">
          <cell r="A9" t="str">
            <v>A</v>
          </cell>
        </row>
      </sheetData>
      <sheetData sheetId="11522">
        <row r="9">
          <cell r="A9" t="str">
            <v>A</v>
          </cell>
        </row>
      </sheetData>
      <sheetData sheetId="11523">
        <row r="9">
          <cell r="A9" t="str">
            <v>A</v>
          </cell>
        </row>
      </sheetData>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ow r="9">
          <cell r="A9" t="str">
            <v>A</v>
          </cell>
        </row>
      </sheetData>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ow r="9">
          <cell r="A9" t="str">
            <v>A</v>
          </cell>
        </row>
      </sheetData>
      <sheetData sheetId="11543">
        <row r="9">
          <cell r="A9" t="str">
            <v>A</v>
          </cell>
        </row>
      </sheetData>
      <sheetData sheetId="11544">
        <row r="9">
          <cell r="A9" t="str">
            <v>A</v>
          </cell>
        </row>
      </sheetData>
      <sheetData sheetId="11545">
        <row r="9">
          <cell r="A9" t="str">
            <v>A</v>
          </cell>
        </row>
      </sheetData>
      <sheetData sheetId="11546">
        <row r="9">
          <cell r="A9" t="str">
            <v>A</v>
          </cell>
        </row>
      </sheetData>
      <sheetData sheetId="11547">
        <row r="9">
          <cell r="A9" t="str">
            <v>A</v>
          </cell>
        </row>
      </sheetData>
      <sheetData sheetId="11548">
        <row r="9">
          <cell r="A9" t="str">
            <v>A</v>
          </cell>
        </row>
      </sheetData>
      <sheetData sheetId="11549">
        <row r="9">
          <cell r="A9" t="str">
            <v>A</v>
          </cell>
        </row>
      </sheetData>
      <sheetData sheetId="11550">
        <row r="9">
          <cell r="A9" t="str">
            <v>A</v>
          </cell>
        </row>
      </sheetData>
      <sheetData sheetId="11551">
        <row r="9">
          <cell r="A9" t="str">
            <v>A</v>
          </cell>
        </row>
      </sheetData>
      <sheetData sheetId="11552">
        <row r="9">
          <cell r="A9" t="str">
            <v>A</v>
          </cell>
        </row>
      </sheetData>
      <sheetData sheetId="11553">
        <row r="9">
          <cell r="A9" t="str">
            <v>A</v>
          </cell>
        </row>
      </sheetData>
      <sheetData sheetId="11554">
        <row r="9">
          <cell r="A9" t="str">
            <v>A</v>
          </cell>
        </row>
      </sheetData>
      <sheetData sheetId="11555">
        <row r="9">
          <cell r="A9" t="str">
            <v>A</v>
          </cell>
        </row>
      </sheetData>
      <sheetData sheetId="11556">
        <row r="9">
          <cell r="A9" t="str">
            <v>A</v>
          </cell>
        </row>
      </sheetData>
      <sheetData sheetId="11557">
        <row r="9">
          <cell r="A9" t="str">
            <v>A</v>
          </cell>
        </row>
      </sheetData>
      <sheetData sheetId="11558">
        <row r="9">
          <cell r="A9" t="str">
            <v>A</v>
          </cell>
        </row>
      </sheetData>
      <sheetData sheetId="11559">
        <row r="9">
          <cell r="A9" t="str">
            <v>A</v>
          </cell>
        </row>
      </sheetData>
      <sheetData sheetId="11560">
        <row r="9">
          <cell r="A9" t="str">
            <v>A</v>
          </cell>
        </row>
      </sheetData>
      <sheetData sheetId="11561">
        <row r="9">
          <cell r="A9" t="str">
            <v>A</v>
          </cell>
        </row>
      </sheetData>
      <sheetData sheetId="11562">
        <row r="9">
          <cell r="A9" t="str">
            <v>A</v>
          </cell>
        </row>
      </sheetData>
      <sheetData sheetId="11563">
        <row r="9">
          <cell r="A9" t="str">
            <v>A</v>
          </cell>
        </row>
      </sheetData>
      <sheetData sheetId="11564">
        <row r="9">
          <cell r="A9" t="str">
            <v>A</v>
          </cell>
        </row>
      </sheetData>
      <sheetData sheetId="11565">
        <row r="9">
          <cell r="A9" t="str">
            <v>A</v>
          </cell>
        </row>
      </sheetData>
      <sheetData sheetId="11566">
        <row r="9">
          <cell r="A9" t="str">
            <v>A</v>
          </cell>
        </row>
      </sheetData>
      <sheetData sheetId="11567">
        <row r="9">
          <cell r="A9" t="str">
            <v>A</v>
          </cell>
        </row>
      </sheetData>
      <sheetData sheetId="11568">
        <row r="9">
          <cell r="A9" t="str">
            <v>A</v>
          </cell>
        </row>
      </sheetData>
      <sheetData sheetId="11569">
        <row r="9">
          <cell r="A9" t="str">
            <v>A</v>
          </cell>
        </row>
      </sheetData>
      <sheetData sheetId="11570">
        <row r="9">
          <cell r="A9" t="str">
            <v>A</v>
          </cell>
        </row>
      </sheetData>
      <sheetData sheetId="11571" refreshError="1"/>
      <sheetData sheetId="11572">
        <row r="9">
          <cell r="A9" t="str">
            <v>A</v>
          </cell>
        </row>
      </sheetData>
      <sheetData sheetId="11573">
        <row r="9">
          <cell r="A9" t="str">
            <v>A</v>
          </cell>
        </row>
      </sheetData>
      <sheetData sheetId="11574">
        <row r="9">
          <cell r="A9" t="str">
            <v>A</v>
          </cell>
        </row>
      </sheetData>
      <sheetData sheetId="11575">
        <row r="9">
          <cell r="A9" t="str">
            <v>A</v>
          </cell>
        </row>
      </sheetData>
      <sheetData sheetId="11576">
        <row r="9">
          <cell r="A9" t="str">
            <v>A</v>
          </cell>
        </row>
      </sheetData>
      <sheetData sheetId="11577">
        <row r="9">
          <cell r="A9" t="str">
            <v>A</v>
          </cell>
        </row>
      </sheetData>
      <sheetData sheetId="11578">
        <row r="9">
          <cell r="A9" t="str">
            <v>A</v>
          </cell>
        </row>
      </sheetData>
      <sheetData sheetId="11579">
        <row r="9">
          <cell r="A9" t="str">
            <v>A</v>
          </cell>
        </row>
      </sheetData>
      <sheetData sheetId="11580">
        <row r="9">
          <cell r="A9" t="str">
            <v>A</v>
          </cell>
        </row>
      </sheetData>
      <sheetData sheetId="11581">
        <row r="9">
          <cell r="A9" t="str">
            <v>A</v>
          </cell>
        </row>
      </sheetData>
      <sheetData sheetId="11582">
        <row r="9">
          <cell r="A9" t="str">
            <v>A</v>
          </cell>
        </row>
      </sheetData>
      <sheetData sheetId="11583">
        <row r="9">
          <cell r="A9" t="str">
            <v>A</v>
          </cell>
        </row>
      </sheetData>
      <sheetData sheetId="11584">
        <row r="9">
          <cell r="A9" t="str">
            <v>A</v>
          </cell>
        </row>
      </sheetData>
      <sheetData sheetId="11585">
        <row r="9">
          <cell r="A9" t="str">
            <v>A</v>
          </cell>
        </row>
      </sheetData>
      <sheetData sheetId="11586">
        <row r="9">
          <cell r="A9" t="str">
            <v>A</v>
          </cell>
        </row>
      </sheetData>
      <sheetData sheetId="11587">
        <row r="9">
          <cell r="A9" t="str">
            <v>A</v>
          </cell>
        </row>
      </sheetData>
      <sheetData sheetId="11588">
        <row r="9">
          <cell r="A9" t="str">
            <v>A</v>
          </cell>
        </row>
      </sheetData>
      <sheetData sheetId="11589">
        <row r="9">
          <cell r="A9" t="str">
            <v>A</v>
          </cell>
        </row>
      </sheetData>
      <sheetData sheetId="11590">
        <row r="9">
          <cell r="A9" t="str">
            <v>A</v>
          </cell>
        </row>
      </sheetData>
      <sheetData sheetId="11591">
        <row r="9">
          <cell r="A9" t="str">
            <v>A</v>
          </cell>
        </row>
      </sheetData>
      <sheetData sheetId="11592">
        <row r="9">
          <cell r="A9" t="str">
            <v>A</v>
          </cell>
        </row>
      </sheetData>
      <sheetData sheetId="11593">
        <row r="9">
          <cell r="A9" t="str">
            <v>A</v>
          </cell>
        </row>
      </sheetData>
      <sheetData sheetId="11594">
        <row r="9">
          <cell r="A9" t="str">
            <v>A</v>
          </cell>
        </row>
      </sheetData>
      <sheetData sheetId="11595">
        <row r="9">
          <cell r="A9" t="str">
            <v>A</v>
          </cell>
        </row>
      </sheetData>
      <sheetData sheetId="11596">
        <row r="9">
          <cell r="A9" t="str">
            <v>A</v>
          </cell>
        </row>
      </sheetData>
      <sheetData sheetId="11597">
        <row r="9">
          <cell r="A9" t="str">
            <v>A</v>
          </cell>
        </row>
      </sheetData>
      <sheetData sheetId="11598">
        <row r="9">
          <cell r="A9" t="str">
            <v>A</v>
          </cell>
        </row>
      </sheetData>
      <sheetData sheetId="11599">
        <row r="9">
          <cell r="A9" t="str">
            <v>A</v>
          </cell>
        </row>
      </sheetData>
      <sheetData sheetId="11600"/>
      <sheetData sheetId="11601">
        <row r="9">
          <cell r="A9" t="str">
            <v>A</v>
          </cell>
        </row>
      </sheetData>
      <sheetData sheetId="11602">
        <row r="9">
          <cell r="A9" t="str">
            <v>A</v>
          </cell>
        </row>
      </sheetData>
      <sheetData sheetId="11603">
        <row r="9">
          <cell r="A9" t="str">
            <v>A</v>
          </cell>
        </row>
      </sheetData>
      <sheetData sheetId="11604">
        <row r="9">
          <cell r="A9" t="str">
            <v>A</v>
          </cell>
        </row>
      </sheetData>
      <sheetData sheetId="11605">
        <row r="9">
          <cell r="A9" t="str">
            <v>A</v>
          </cell>
        </row>
      </sheetData>
      <sheetData sheetId="11606">
        <row r="9">
          <cell r="A9" t="str">
            <v>A</v>
          </cell>
        </row>
      </sheetData>
      <sheetData sheetId="11607">
        <row r="9">
          <cell r="A9" t="str">
            <v>A</v>
          </cell>
        </row>
      </sheetData>
      <sheetData sheetId="11608">
        <row r="9">
          <cell r="A9" t="str">
            <v>A</v>
          </cell>
        </row>
      </sheetData>
      <sheetData sheetId="11609">
        <row r="9">
          <cell r="A9" t="str">
            <v>A</v>
          </cell>
        </row>
      </sheetData>
      <sheetData sheetId="11610">
        <row r="9">
          <cell r="A9" t="str">
            <v>A</v>
          </cell>
        </row>
      </sheetData>
      <sheetData sheetId="11611">
        <row r="9">
          <cell r="A9" t="str">
            <v>A</v>
          </cell>
        </row>
      </sheetData>
      <sheetData sheetId="11612">
        <row r="9">
          <cell r="A9" t="str">
            <v>A</v>
          </cell>
        </row>
      </sheetData>
      <sheetData sheetId="11613">
        <row r="9">
          <cell r="A9" t="str">
            <v>A</v>
          </cell>
        </row>
      </sheetData>
      <sheetData sheetId="11614">
        <row r="9">
          <cell r="A9" t="str">
            <v>A</v>
          </cell>
        </row>
      </sheetData>
      <sheetData sheetId="11615">
        <row r="9">
          <cell r="A9" t="str">
            <v>A</v>
          </cell>
        </row>
      </sheetData>
      <sheetData sheetId="11616"/>
      <sheetData sheetId="11617">
        <row r="9">
          <cell r="A9" t="str">
            <v>A</v>
          </cell>
        </row>
      </sheetData>
      <sheetData sheetId="11618">
        <row r="9">
          <cell r="A9" t="str">
            <v>A</v>
          </cell>
        </row>
      </sheetData>
      <sheetData sheetId="11619">
        <row r="9">
          <cell r="A9" t="str">
            <v>A</v>
          </cell>
        </row>
      </sheetData>
      <sheetData sheetId="11620">
        <row r="9">
          <cell r="A9" t="str">
            <v>A</v>
          </cell>
        </row>
      </sheetData>
      <sheetData sheetId="11621">
        <row r="9">
          <cell r="A9" t="str">
            <v>A</v>
          </cell>
        </row>
      </sheetData>
      <sheetData sheetId="11622">
        <row r="9">
          <cell r="A9" t="str">
            <v>A</v>
          </cell>
        </row>
      </sheetData>
      <sheetData sheetId="11623">
        <row r="9">
          <cell r="A9" t="str">
            <v>A</v>
          </cell>
        </row>
      </sheetData>
      <sheetData sheetId="11624">
        <row r="9">
          <cell r="A9" t="str">
            <v>A</v>
          </cell>
        </row>
      </sheetData>
      <sheetData sheetId="11625">
        <row r="9">
          <cell r="A9" t="str">
            <v>A</v>
          </cell>
        </row>
      </sheetData>
      <sheetData sheetId="11626">
        <row r="9">
          <cell r="A9" t="str">
            <v>A</v>
          </cell>
        </row>
      </sheetData>
      <sheetData sheetId="11627">
        <row r="9">
          <cell r="A9" t="str">
            <v>A</v>
          </cell>
        </row>
      </sheetData>
      <sheetData sheetId="11628"/>
      <sheetData sheetId="11629"/>
      <sheetData sheetId="11630"/>
      <sheetData sheetId="11631"/>
      <sheetData sheetId="11632"/>
      <sheetData sheetId="11633">
        <row r="9">
          <cell r="A9" t="str">
            <v>A</v>
          </cell>
        </row>
      </sheetData>
      <sheetData sheetId="11634">
        <row r="9">
          <cell r="A9" t="str">
            <v>A</v>
          </cell>
        </row>
      </sheetData>
      <sheetData sheetId="11635">
        <row r="9">
          <cell r="A9" t="str">
            <v>A</v>
          </cell>
        </row>
      </sheetData>
      <sheetData sheetId="11636">
        <row r="9">
          <cell r="A9" t="str">
            <v>A</v>
          </cell>
        </row>
      </sheetData>
      <sheetData sheetId="11637">
        <row r="9">
          <cell r="A9" t="str">
            <v>A</v>
          </cell>
        </row>
      </sheetData>
      <sheetData sheetId="11638">
        <row r="9">
          <cell r="A9" t="str">
            <v>A</v>
          </cell>
        </row>
      </sheetData>
      <sheetData sheetId="11639">
        <row r="9">
          <cell r="A9" t="str">
            <v>A</v>
          </cell>
        </row>
      </sheetData>
      <sheetData sheetId="11640">
        <row r="9">
          <cell r="A9" t="str">
            <v>A</v>
          </cell>
        </row>
      </sheetData>
      <sheetData sheetId="11641">
        <row r="9">
          <cell r="A9" t="str">
            <v>A</v>
          </cell>
        </row>
      </sheetData>
      <sheetData sheetId="11642">
        <row r="9">
          <cell r="A9" t="str">
            <v>A</v>
          </cell>
        </row>
      </sheetData>
      <sheetData sheetId="11643">
        <row r="9">
          <cell r="A9" t="str">
            <v>A</v>
          </cell>
        </row>
      </sheetData>
      <sheetData sheetId="11644">
        <row r="9">
          <cell r="A9" t="str">
            <v>A</v>
          </cell>
        </row>
      </sheetData>
      <sheetData sheetId="11645">
        <row r="9">
          <cell r="A9" t="str">
            <v>A</v>
          </cell>
        </row>
      </sheetData>
      <sheetData sheetId="11646">
        <row r="9">
          <cell r="A9" t="str">
            <v>A</v>
          </cell>
        </row>
      </sheetData>
      <sheetData sheetId="11647" refreshError="1"/>
      <sheetData sheetId="11648" refreshError="1"/>
      <sheetData sheetId="11649" refreshError="1"/>
      <sheetData sheetId="11650">
        <row r="9">
          <cell r="A9" t="str">
            <v>A</v>
          </cell>
        </row>
      </sheetData>
      <sheetData sheetId="11651">
        <row r="9">
          <cell r="A9" t="str">
            <v>A</v>
          </cell>
        </row>
      </sheetData>
      <sheetData sheetId="11652">
        <row r="9">
          <cell r="A9" t="str">
            <v>A</v>
          </cell>
        </row>
      </sheetData>
      <sheetData sheetId="11653">
        <row r="9">
          <cell r="A9" t="str">
            <v>A</v>
          </cell>
        </row>
      </sheetData>
      <sheetData sheetId="11654">
        <row r="9">
          <cell r="A9" t="str">
            <v>A</v>
          </cell>
        </row>
      </sheetData>
      <sheetData sheetId="11655" refreshError="1"/>
      <sheetData sheetId="11656">
        <row r="9">
          <cell r="A9" t="str">
            <v>A</v>
          </cell>
        </row>
      </sheetData>
      <sheetData sheetId="11657">
        <row r="9">
          <cell r="A9" t="str">
            <v>A</v>
          </cell>
        </row>
      </sheetData>
      <sheetData sheetId="11658" refreshError="1"/>
      <sheetData sheetId="11659" refreshError="1"/>
      <sheetData sheetId="11660" refreshError="1"/>
      <sheetData sheetId="11661" refreshError="1"/>
      <sheetData sheetId="11662">
        <row r="9">
          <cell r="A9" t="str">
            <v>A</v>
          </cell>
        </row>
      </sheetData>
      <sheetData sheetId="11663">
        <row r="9">
          <cell r="A9" t="str">
            <v>A</v>
          </cell>
        </row>
      </sheetData>
      <sheetData sheetId="11664">
        <row r="9">
          <cell r="A9" t="str">
            <v>A</v>
          </cell>
        </row>
      </sheetData>
      <sheetData sheetId="11665">
        <row r="9">
          <cell r="A9" t="str">
            <v>A</v>
          </cell>
        </row>
      </sheetData>
      <sheetData sheetId="11666">
        <row r="9">
          <cell r="A9" t="str">
            <v>A</v>
          </cell>
        </row>
      </sheetData>
      <sheetData sheetId="11667">
        <row r="9">
          <cell r="A9" t="str">
            <v>A</v>
          </cell>
        </row>
      </sheetData>
      <sheetData sheetId="11668">
        <row r="9">
          <cell r="A9" t="str">
            <v>A</v>
          </cell>
        </row>
      </sheetData>
      <sheetData sheetId="11669">
        <row r="9">
          <cell r="A9" t="str">
            <v>A</v>
          </cell>
        </row>
      </sheetData>
      <sheetData sheetId="11670">
        <row r="9">
          <cell r="A9" t="str">
            <v>A</v>
          </cell>
        </row>
      </sheetData>
      <sheetData sheetId="11671">
        <row r="9">
          <cell r="A9" t="str">
            <v>A</v>
          </cell>
        </row>
      </sheetData>
      <sheetData sheetId="11672">
        <row r="9">
          <cell r="A9" t="str">
            <v>A</v>
          </cell>
        </row>
      </sheetData>
      <sheetData sheetId="11673">
        <row r="9">
          <cell r="A9" t="str">
            <v>A</v>
          </cell>
        </row>
      </sheetData>
      <sheetData sheetId="11674">
        <row r="9">
          <cell r="A9" t="str">
            <v>A</v>
          </cell>
        </row>
      </sheetData>
      <sheetData sheetId="11675">
        <row r="9">
          <cell r="A9" t="str">
            <v>A</v>
          </cell>
        </row>
      </sheetData>
      <sheetData sheetId="11676">
        <row r="9">
          <cell r="A9" t="str">
            <v>A</v>
          </cell>
        </row>
      </sheetData>
      <sheetData sheetId="11677">
        <row r="9">
          <cell r="A9" t="str">
            <v>A</v>
          </cell>
        </row>
      </sheetData>
      <sheetData sheetId="11678">
        <row r="9">
          <cell r="A9" t="str">
            <v>A</v>
          </cell>
        </row>
      </sheetData>
      <sheetData sheetId="11679">
        <row r="9">
          <cell r="A9" t="str">
            <v>A</v>
          </cell>
        </row>
      </sheetData>
      <sheetData sheetId="11680">
        <row r="9">
          <cell r="A9" t="str">
            <v>A</v>
          </cell>
        </row>
      </sheetData>
      <sheetData sheetId="11681">
        <row r="9">
          <cell r="A9" t="str">
            <v>A</v>
          </cell>
        </row>
      </sheetData>
      <sheetData sheetId="11682">
        <row r="9">
          <cell r="A9" t="str">
            <v>A</v>
          </cell>
        </row>
      </sheetData>
      <sheetData sheetId="11683">
        <row r="9">
          <cell r="A9" t="str">
            <v>A</v>
          </cell>
        </row>
      </sheetData>
      <sheetData sheetId="11684">
        <row r="9">
          <cell r="A9" t="str">
            <v>A</v>
          </cell>
        </row>
      </sheetData>
      <sheetData sheetId="11685">
        <row r="9">
          <cell r="A9" t="str">
            <v>A</v>
          </cell>
        </row>
      </sheetData>
      <sheetData sheetId="11686">
        <row r="9">
          <cell r="A9" t="str">
            <v>A</v>
          </cell>
        </row>
      </sheetData>
      <sheetData sheetId="11687">
        <row r="9">
          <cell r="A9" t="str">
            <v>A</v>
          </cell>
        </row>
      </sheetData>
      <sheetData sheetId="11688">
        <row r="9">
          <cell r="A9" t="str">
            <v>A</v>
          </cell>
        </row>
      </sheetData>
      <sheetData sheetId="11689">
        <row r="9">
          <cell r="A9" t="str">
            <v>A</v>
          </cell>
        </row>
      </sheetData>
      <sheetData sheetId="11690">
        <row r="9">
          <cell r="A9" t="str">
            <v>A</v>
          </cell>
        </row>
      </sheetData>
      <sheetData sheetId="11691">
        <row r="9">
          <cell r="A9" t="str">
            <v>A</v>
          </cell>
        </row>
      </sheetData>
      <sheetData sheetId="11692">
        <row r="9">
          <cell r="A9" t="str">
            <v>A</v>
          </cell>
        </row>
      </sheetData>
      <sheetData sheetId="11693">
        <row r="9">
          <cell r="A9" t="str">
            <v>A</v>
          </cell>
        </row>
      </sheetData>
      <sheetData sheetId="11694">
        <row r="9">
          <cell r="A9" t="str">
            <v>A</v>
          </cell>
        </row>
      </sheetData>
      <sheetData sheetId="11695">
        <row r="9">
          <cell r="A9" t="str">
            <v>A</v>
          </cell>
        </row>
      </sheetData>
      <sheetData sheetId="11696">
        <row r="9">
          <cell r="A9" t="str">
            <v>A</v>
          </cell>
        </row>
      </sheetData>
      <sheetData sheetId="11697">
        <row r="9">
          <cell r="A9" t="str">
            <v>A</v>
          </cell>
        </row>
      </sheetData>
      <sheetData sheetId="11698">
        <row r="9">
          <cell r="A9" t="str">
            <v>A</v>
          </cell>
        </row>
      </sheetData>
      <sheetData sheetId="11699">
        <row r="9">
          <cell r="A9" t="str">
            <v>A</v>
          </cell>
        </row>
      </sheetData>
      <sheetData sheetId="11700">
        <row r="9">
          <cell r="A9" t="str">
            <v>A</v>
          </cell>
        </row>
      </sheetData>
      <sheetData sheetId="11701">
        <row r="9">
          <cell r="A9" t="str">
            <v>A</v>
          </cell>
        </row>
      </sheetData>
      <sheetData sheetId="11702">
        <row r="9">
          <cell r="A9" t="str">
            <v>A</v>
          </cell>
        </row>
      </sheetData>
      <sheetData sheetId="11703">
        <row r="9">
          <cell r="A9" t="str">
            <v>A</v>
          </cell>
        </row>
      </sheetData>
      <sheetData sheetId="11704">
        <row r="9">
          <cell r="A9" t="str">
            <v>A</v>
          </cell>
        </row>
      </sheetData>
      <sheetData sheetId="11705">
        <row r="9">
          <cell r="A9" t="str">
            <v>A</v>
          </cell>
        </row>
      </sheetData>
      <sheetData sheetId="11706">
        <row r="9">
          <cell r="A9" t="str">
            <v>A</v>
          </cell>
        </row>
      </sheetData>
      <sheetData sheetId="11707">
        <row r="9">
          <cell r="A9" t="str">
            <v>A</v>
          </cell>
        </row>
      </sheetData>
      <sheetData sheetId="11708">
        <row r="9">
          <cell r="A9" t="str">
            <v>A</v>
          </cell>
        </row>
      </sheetData>
      <sheetData sheetId="11709">
        <row r="9">
          <cell r="A9" t="str">
            <v>A</v>
          </cell>
        </row>
      </sheetData>
      <sheetData sheetId="11710">
        <row r="9">
          <cell r="A9" t="str">
            <v>A</v>
          </cell>
        </row>
      </sheetData>
      <sheetData sheetId="11711">
        <row r="9">
          <cell r="A9" t="str">
            <v>A</v>
          </cell>
        </row>
      </sheetData>
      <sheetData sheetId="11712">
        <row r="9">
          <cell r="A9" t="str">
            <v>A</v>
          </cell>
        </row>
      </sheetData>
      <sheetData sheetId="11713">
        <row r="9">
          <cell r="A9" t="str">
            <v>A</v>
          </cell>
        </row>
      </sheetData>
      <sheetData sheetId="11714">
        <row r="9">
          <cell r="A9" t="str">
            <v>A</v>
          </cell>
        </row>
      </sheetData>
      <sheetData sheetId="11715">
        <row r="9">
          <cell r="A9" t="str">
            <v>A</v>
          </cell>
        </row>
      </sheetData>
      <sheetData sheetId="11716">
        <row r="9">
          <cell r="A9" t="str">
            <v>A</v>
          </cell>
        </row>
      </sheetData>
      <sheetData sheetId="11717">
        <row r="9">
          <cell r="A9" t="str">
            <v>A</v>
          </cell>
        </row>
      </sheetData>
      <sheetData sheetId="11718">
        <row r="9">
          <cell r="A9" t="str">
            <v>A</v>
          </cell>
        </row>
      </sheetData>
      <sheetData sheetId="11719">
        <row r="9">
          <cell r="A9" t="str">
            <v>A</v>
          </cell>
        </row>
      </sheetData>
      <sheetData sheetId="11720">
        <row r="9">
          <cell r="A9" t="str">
            <v>A</v>
          </cell>
        </row>
      </sheetData>
      <sheetData sheetId="11721">
        <row r="9">
          <cell r="A9" t="str">
            <v>A</v>
          </cell>
        </row>
      </sheetData>
      <sheetData sheetId="11722">
        <row r="9">
          <cell r="A9" t="str">
            <v>A</v>
          </cell>
        </row>
      </sheetData>
      <sheetData sheetId="11723">
        <row r="9">
          <cell r="A9" t="str">
            <v>A</v>
          </cell>
        </row>
      </sheetData>
      <sheetData sheetId="11724">
        <row r="9">
          <cell r="A9" t="str">
            <v>A</v>
          </cell>
        </row>
      </sheetData>
      <sheetData sheetId="11725">
        <row r="9">
          <cell r="A9" t="str">
            <v>A</v>
          </cell>
        </row>
      </sheetData>
      <sheetData sheetId="11726">
        <row r="9">
          <cell r="A9" t="str">
            <v>A</v>
          </cell>
        </row>
      </sheetData>
      <sheetData sheetId="11727">
        <row r="9">
          <cell r="A9" t="str">
            <v>A</v>
          </cell>
        </row>
      </sheetData>
      <sheetData sheetId="11728">
        <row r="9">
          <cell r="A9" t="str">
            <v>A</v>
          </cell>
        </row>
      </sheetData>
      <sheetData sheetId="11729">
        <row r="9">
          <cell r="A9" t="str">
            <v>A</v>
          </cell>
        </row>
      </sheetData>
      <sheetData sheetId="11730">
        <row r="9">
          <cell r="A9" t="str">
            <v>A</v>
          </cell>
        </row>
      </sheetData>
      <sheetData sheetId="11731">
        <row r="9">
          <cell r="A9" t="str">
            <v>A</v>
          </cell>
        </row>
      </sheetData>
      <sheetData sheetId="11732">
        <row r="9">
          <cell r="A9" t="str">
            <v>A</v>
          </cell>
        </row>
      </sheetData>
      <sheetData sheetId="11733">
        <row r="9">
          <cell r="A9" t="str">
            <v>A</v>
          </cell>
        </row>
      </sheetData>
      <sheetData sheetId="11734">
        <row r="9">
          <cell r="A9" t="str">
            <v>A</v>
          </cell>
        </row>
      </sheetData>
      <sheetData sheetId="11735">
        <row r="9">
          <cell r="A9" t="str">
            <v>A</v>
          </cell>
        </row>
      </sheetData>
      <sheetData sheetId="11736">
        <row r="9">
          <cell r="A9" t="str">
            <v>A</v>
          </cell>
        </row>
      </sheetData>
      <sheetData sheetId="11737">
        <row r="9">
          <cell r="A9" t="str">
            <v>A</v>
          </cell>
        </row>
      </sheetData>
      <sheetData sheetId="11738">
        <row r="9">
          <cell r="A9" t="str">
            <v>A</v>
          </cell>
        </row>
      </sheetData>
      <sheetData sheetId="11739">
        <row r="9">
          <cell r="A9" t="str">
            <v>A</v>
          </cell>
        </row>
      </sheetData>
      <sheetData sheetId="11740">
        <row r="9">
          <cell r="A9" t="str">
            <v>A</v>
          </cell>
        </row>
      </sheetData>
      <sheetData sheetId="11741">
        <row r="9">
          <cell r="A9" t="str">
            <v>A</v>
          </cell>
        </row>
      </sheetData>
      <sheetData sheetId="11742">
        <row r="9">
          <cell r="A9" t="str">
            <v>A</v>
          </cell>
        </row>
      </sheetData>
      <sheetData sheetId="11743">
        <row r="9">
          <cell r="A9" t="str">
            <v>A</v>
          </cell>
        </row>
      </sheetData>
      <sheetData sheetId="11744">
        <row r="9">
          <cell r="A9" t="str">
            <v>A</v>
          </cell>
        </row>
      </sheetData>
      <sheetData sheetId="11745">
        <row r="9">
          <cell r="A9" t="str">
            <v>A</v>
          </cell>
        </row>
      </sheetData>
      <sheetData sheetId="11746">
        <row r="9">
          <cell r="A9" t="str">
            <v>A</v>
          </cell>
        </row>
      </sheetData>
      <sheetData sheetId="11747">
        <row r="9">
          <cell r="A9" t="str">
            <v>A</v>
          </cell>
        </row>
      </sheetData>
      <sheetData sheetId="11748">
        <row r="9">
          <cell r="A9" t="str">
            <v>A</v>
          </cell>
        </row>
      </sheetData>
      <sheetData sheetId="11749">
        <row r="9">
          <cell r="A9" t="str">
            <v>A</v>
          </cell>
        </row>
      </sheetData>
      <sheetData sheetId="11750">
        <row r="9">
          <cell r="A9" t="str">
            <v>A</v>
          </cell>
        </row>
      </sheetData>
      <sheetData sheetId="11751">
        <row r="9">
          <cell r="A9" t="str">
            <v>A</v>
          </cell>
        </row>
      </sheetData>
      <sheetData sheetId="11752">
        <row r="9">
          <cell r="A9" t="str">
            <v>A</v>
          </cell>
        </row>
      </sheetData>
      <sheetData sheetId="11753">
        <row r="9">
          <cell r="A9" t="str">
            <v>A</v>
          </cell>
        </row>
      </sheetData>
      <sheetData sheetId="11754">
        <row r="9">
          <cell r="A9" t="str">
            <v>A</v>
          </cell>
        </row>
      </sheetData>
      <sheetData sheetId="11755">
        <row r="9">
          <cell r="A9" t="str">
            <v>A</v>
          </cell>
        </row>
      </sheetData>
      <sheetData sheetId="11756">
        <row r="9">
          <cell r="A9" t="str">
            <v>A</v>
          </cell>
        </row>
      </sheetData>
      <sheetData sheetId="11757">
        <row r="9">
          <cell r="A9" t="str">
            <v>A</v>
          </cell>
        </row>
      </sheetData>
      <sheetData sheetId="11758">
        <row r="9">
          <cell r="A9" t="str">
            <v>A</v>
          </cell>
        </row>
      </sheetData>
      <sheetData sheetId="11759">
        <row r="9">
          <cell r="A9" t="str">
            <v>A</v>
          </cell>
        </row>
      </sheetData>
      <sheetData sheetId="11760">
        <row r="9">
          <cell r="A9" t="str">
            <v>A</v>
          </cell>
        </row>
      </sheetData>
      <sheetData sheetId="11761">
        <row r="9">
          <cell r="A9" t="str">
            <v>A</v>
          </cell>
        </row>
      </sheetData>
      <sheetData sheetId="11762">
        <row r="9">
          <cell r="A9" t="str">
            <v>A</v>
          </cell>
        </row>
      </sheetData>
      <sheetData sheetId="11763">
        <row r="9">
          <cell r="A9" t="str">
            <v>A</v>
          </cell>
        </row>
      </sheetData>
      <sheetData sheetId="11764">
        <row r="9">
          <cell r="A9" t="str">
            <v>A</v>
          </cell>
        </row>
      </sheetData>
      <sheetData sheetId="11765">
        <row r="9">
          <cell r="A9" t="str">
            <v>A</v>
          </cell>
        </row>
      </sheetData>
      <sheetData sheetId="11766">
        <row r="9">
          <cell r="A9" t="str">
            <v>A</v>
          </cell>
        </row>
      </sheetData>
      <sheetData sheetId="11767">
        <row r="9">
          <cell r="A9" t="str">
            <v>A</v>
          </cell>
        </row>
      </sheetData>
      <sheetData sheetId="11768">
        <row r="9">
          <cell r="A9" t="str">
            <v>A</v>
          </cell>
        </row>
      </sheetData>
      <sheetData sheetId="11769">
        <row r="9">
          <cell r="A9" t="str">
            <v>A</v>
          </cell>
        </row>
      </sheetData>
      <sheetData sheetId="11770">
        <row r="9">
          <cell r="A9" t="str">
            <v>A</v>
          </cell>
        </row>
      </sheetData>
      <sheetData sheetId="11771">
        <row r="9">
          <cell r="A9" t="str">
            <v>A</v>
          </cell>
        </row>
      </sheetData>
      <sheetData sheetId="11772">
        <row r="9">
          <cell r="A9" t="str">
            <v>A</v>
          </cell>
        </row>
      </sheetData>
      <sheetData sheetId="11773">
        <row r="9">
          <cell r="A9" t="str">
            <v>A</v>
          </cell>
        </row>
      </sheetData>
      <sheetData sheetId="11774">
        <row r="9">
          <cell r="A9" t="str">
            <v>A</v>
          </cell>
        </row>
      </sheetData>
      <sheetData sheetId="11775">
        <row r="9">
          <cell r="A9" t="str">
            <v>A</v>
          </cell>
        </row>
      </sheetData>
      <sheetData sheetId="11776">
        <row r="9">
          <cell r="A9" t="str">
            <v>A</v>
          </cell>
        </row>
      </sheetData>
      <sheetData sheetId="11777">
        <row r="9">
          <cell r="A9" t="str">
            <v>A</v>
          </cell>
        </row>
      </sheetData>
      <sheetData sheetId="11778">
        <row r="9">
          <cell r="A9" t="str">
            <v>A</v>
          </cell>
        </row>
      </sheetData>
      <sheetData sheetId="11779">
        <row r="9">
          <cell r="A9" t="str">
            <v>A</v>
          </cell>
        </row>
      </sheetData>
      <sheetData sheetId="11780">
        <row r="9">
          <cell r="A9" t="str">
            <v>A</v>
          </cell>
        </row>
      </sheetData>
      <sheetData sheetId="11781">
        <row r="9">
          <cell r="A9" t="str">
            <v>A</v>
          </cell>
        </row>
      </sheetData>
      <sheetData sheetId="11782">
        <row r="9">
          <cell r="A9" t="str">
            <v>A</v>
          </cell>
        </row>
      </sheetData>
      <sheetData sheetId="11783">
        <row r="9">
          <cell r="A9" t="str">
            <v>A</v>
          </cell>
        </row>
      </sheetData>
      <sheetData sheetId="11784">
        <row r="9">
          <cell r="A9" t="str">
            <v>A</v>
          </cell>
        </row>
      </sheetData>
      <sheetData sheetId="11785">
        <row r="9">
          <cell r="A9" t="str">
            <v>A</v>
          </cell>
        </row>
      </sheetData>
      <sheetData sheetId="11786">
        <row r="9">
          <cell r="A9" t="str">
            <v>A</v>
          </cell>
        </row>
      </sheetData>
      <sheetData sheetId="11787">
        <row r="9">
          <cell r="A9" t="str">
            <v>A</v>
          </cell>
        </row>
      </sheetData>
      <sheetData sheetId="11788">
        <row r="9">
          <cell r="A9" t="str">
            <v>A</v>
          </cell>
        </row>
      </sheetData>
      <sheetData sheetId="11789">
        <row r="9">
          <cell r="A9" t="str">
            <v>A</v>
          </cell>
        </row>
      </sheetData>
      <sheetData sheetId="11790">
        <row r="9">
          <cell r="A9" t="str">
            <v>A</v>
          </cell>
        </row>
      </sheetData>
      <sheetData sheetId="11791">
        <row r="9">
          <cell r="A9" t="str">
            <v>A</v>
          </cell>
        </row>
      </sheetData>
      <sheetData sheetId="11792">
        <row r="9">
          <cell r="A9" t="str">
            <v>A</v>
          </cell>
        </row>
      </sheetData>
      <sheetData sheetId="11793">
        <row r="9">
          <cell r="A9" t="str">
            <v>A</v>
          </cell>
        </row>
      </sheetData>
      <sheetData sheetId="11794">
        <row r="9">
          <cell r="A9" t="str">
            <v>A</v>
          </cell>
        </row>
      </sheetData>
      <sheetData sheetId="11795">
        <row r="9">
          <cell r="A9" t="str">
            <v>A</v>
          </cell>
        </row>
      </sheetData>
      <sheetData sheetId="11796">
        <row r="9">
          <cell r="A9" t="str">
            <v>A</v>
          </cell>
        </row>
      </sheetData>
      <sheetData sheetId="11797">
        <row r="9">
          <cell r="A9" t="str">
            <v>A</v>
          </cell>
        </row>
      </sheetData>
      <sheetData sheetId="11798">
        <row r="9">
          <cell r="A9" t="str">
            <v>A</v>
          </cell>
        </row>
      </sheetData>
      <sheetData sheetId="11799">
        <row r="9">
          <cell r="A9" t="str">
            <v>A</v>
          </cell>
        </row>
      </sheetData>
      <sheetData sheetId="11800">
        <row r="9">
          <cell r="A9" t="str">
            <v>A</v>
          </cell>
        </row>
      </sheetData>
      <sheetData sheetId="11801">
        <row r="9">
          <cell r="A9" t="str">
            <v>A</v>
          </cell>
        </row>
      </sheetData>
      <sheetData sheetId="11802">
        <row r="9">
          <cell r="A9" t="str">
            <v>A</v>
          </cell>
        </row>
      </sheetData>
      <sheetData sheetId="11803">
        <row r="9">
          <cell r="A9" t="str">
            <v>A</v>
          </cell>
        </row>
      </sheetData>
      <sheetData sheetId="11804">
        <row r="9">
          <cell r="A9" t="str">
            <v>A</v>
          </cell>
        </row>
      </sheetData>
      <sheetData sheetId="11805">
        <row r="9">
          <cell r="A9" t="str">
            <v>A</v>
          </cell>
        </row>
      </sheetData>
      <sheetData sheetId="11806">
        <row r="9">
          <cell r="A9" t="str">
            <v>A</v>
          </cell>
        </row>
      </sheetData>
      <sheetData sheetId="11807">
        <row r="9">
          <cell r="A9" t="str">
            <v>A</v>
          </cell>
        </row>
      </sheetData>
      <sheetData sheetId="11808">
        <row r="9">
          <cell r="A9" t="str">
            <v>A</v>
          </cell>
        </row>
      </sheetData>
      <sheetData sheetId="11809">
        <row r="9">
          <cell r="A9" t="str">
            <v>A</v>
          </cell>
        </row>
      </sheetData>
      <sheetData sheetId="11810">
        <row r="9">
          <cell r="A9" t="str">
            <v>A</v>
          </cell>
        </row>
      </sheetData>
      <sheetData sheetId="11811">
        <row r="9">
          <cell r="A9" t="str">
            <v>A</v>
          </cell>
        </row>
      </sheetData>
      <sheetData sheetId="11812">
        <row r="9">
          <cell r="A9" t="str">
            <v>A</v>
          </cell>
        </row>
      </sheetData>
      <sheetData sheetId="11813">
        <row r="9">
          <cell r="A9" t="str">
            <v>A</v>
          </cell>
        </row>
      </sheetData>
      <sheetData sheetId="11814">
        <row r="9">
          <cell r="A9" t="str">
            <v>A</v>
          </cell>
        </row>
      </sheetData>
      <sheetData sheetId="11815">
        <row r="9">
          <cell r="A9" t="str">
            <v>A</v>
          </cell>
        </row>
      </sheetData>
      <sheetData sheetId="11816">
        <row r="9">
          <cell r="A9" t="str">
            <v>A</v>
          </cell>
        </row>
      </sheetData>
      <sheetData sheetId="11817">
        <row r="9">
          <cell r="A9" t="str">
            <v>A</v>
          </cell>
        </row>
      </sheetData>
      <sheetData sheetId="11818">
        <row r="9">
          <cell r="A9" t="str">
            <v>A</v>
          </cell>
        </row>
      </sheetData>
      <sheetData sheetId="11819">
        <row r="9">
          <cell r="A9" t="str">
            <v>A</v>
          </cell>
        </row>
      </sheetData>
      <sheetData sheetId="11820">
        <row r="9">
          <cell r="A9" t="str">
            <v>A</v>
          </cell>
        </row>
      </sheetData>
      <sheetData sheetId="11821">
        <row r="9">
          <cell r="A9" t="str">
            <v>A</v>
          </cell>
        </row>
      </sheetData>
      <sheetData sheetId="11822">
        <row r="9">
          <cell r="A9" t="str">
            <v>A</v>
          </cell>
        </row>
      </sheetData>
      <sheetData sheetId="11823">
        <row r="9">
          <cell r="A9" t="str">
            <v>A</v>
          </cell>
        </row>
      </sheetData>
      <sheetData sheetId="11824">
        <row r="9">
          <cell r="A9" t="str">
            <v>A</v>
          </cell>
        </row>
      </sheetData>
      <sheetData sheetId="11825">
        <row r="9">
          <cell r="A9" t="str">
            <v>A</v>
          </cell>
        </row>
      </sheetData>
      <sheetData sheetId="11826">
        <row r="9">
          <cell r="A9" t="str">
            <v>A</v>
          </cell>
        </row>
      </sheetData>
      <sheetData sheetId="11827">
        <row r="9">
          <cell r="A9" t="str">
            <v>A</v>
          </cell>
        </row>
      </sheetData>
      <sheetData sheetId="11828">
        <row r="9">
          <cell r="A9" t="str">
            <v>A</v>
          </cell>
        </row>
      </sheetData>
      <sheetData sheetId="11829">
        <row r="9">
          <cell r="A9" t="str">
            <v>A</v>
          </cell>
        </row>
      </sheetData>
      <sheetData sheetId="11830">
        <row r="9">
          <cell r="A9" t="str">
            <v>A</v>
          </cell>
        </row>
      </sheetData>
      <sheetData sheetId="11831">
        <row r="9">
          <cell r="A9" t="str">
            <v>A</v>
          </cell>
        </row>
      </sheetData>
      <sheetData sheetId="11832">
        <row r="9">
          <cell r="A9" t="str">
            <v>A</v>
          </cell>
        </row>
      </sheetData>
      <sheetData sheetId="11833">
        <row r="9">
          <cell r="A9" t="str">
            <v>A</v>
          </cell>
        </row>
      </sheetData>
      <sheetData sheetId="11834">
        <row r="9">
          <cell r="A9" t="str">
            <v>A</v>
          </cell>
        </row>
      </sheetData>
      <sheetData sheetId="11835">
        <row r="9">
          <cell r="A9" t="str">
            <v>A</v>
          </cell>
        </row>
      </sheetData>
      <sheetData sheetId="11836">
        <row r="9">
          <cell r="A9" t="str">
            <v>A</v>
          </cell>
        </row>
      </sheetData>
      <sheetData sheetId="11837">
        <row r="9">
          <cell r="A9" t="str">
            <v>A</v>
          </cell>
        </row>
      </sheetData>
      <sheetData sheetId="11838">
        <row r="9">
          <cell r="A9" t="str">
            <v>A</v>
          </cell>
        </row>
      </sheetData>
      <sheetData sheetId="11839">
        <row r="9">
          <cell r="A9" t="str">
            <v>A</v>
          </cell>
        </row>
      </sheetData>
      <sheetData sheetId="11840">
        <row r="9">
          <cell r="A9" t="str">
            <v>A</v>
          </cell>
        </row>
      </sheetData>
      <sheetData sheetId="11841">
        <row r="9">
          <cell r="A9" t="str">
            <v>A</v>
          </cell>
        </row>
      </sheetData>
      <sheetData sheetId="11842">
        <row r="9">
          <cell r="A9" t="str">
            <v>A</v>
          </cell>
        </row>
      </sheetData>
      <sheetData sheetId="11843">
        <row r="9">
          <cell r="A9" t="str">
            <v>A</v>
          </cell>
        </row>
      </sheetData>
      <sheetData sheetId="11844">
        <row r="9">
          <cell r="A9" t="str">
            <v>A</v>
          </cell>
        </row>
      </sheetData>
      <sheetData sheetId="11845">
        <row r="9">
          <cell r="A9" t="str">
            <v>A</v>
          </cell>
        </row>
      </sheetData>
      <sheetData sheetId="11846">
        <row r="9">
          <cell r="A9" t="str">
            <v>A</v>
          </cell>
        </row>
      </sheetData>
      <sheetData sheetId="11847">
        <row r="9">
          <cell r="A9" t="str">
            <v>A</v>
          </cell>
        </row>
      </sheetData>
      <sheetData sheetId="11848">
        <row r="9">
          <cell r="A9" t="str">
            <v>A</v>
          </cell>
        </row>
      </sheetData>
      <sheetData sheetId="11849">
        <row r="9">
          <cell r="A9" t="str">
            <v>A</v>
          </cell>
        </row>
      </sheetData>
      <sheetData sheetId="11850">
        <row r="9">
          <cell r="A9" t="str">
            <v>A</v>
          </cell>
        </row>
      </sheetData>
      <sheetData sheetId="11851">
        <row r="9">
          <cell r="A9" t="str">
            <v>A</v>
          </cell>
        </row>
      </sheetData>
      <sheetData sheetId="11852">
        <row r="9">
          <cell r="A9" t="str">
            <v>A</v>
          </cell>
        </row>
      </sheetData>
      <sheetData sheetId="11853">
        <row r="9">
          <cell r="A9" t="str">
            <v>A</v>
          </cell>
        </row>
      </sheetData>
      <sheetData sheetId="11854">
        <row r="9">
          <cell r="A9" t="str">
            <v>A</v>
          </cell>
        </row>
      </sheetData>
      <sheetData sheetId="11855">
        <row r="9">
          <cell r="A9" t="str">
            <v>A</v>
          </cell>
        </row>
      </sheetData>
      <sheetData sheetId="11856">
        <row r="9">
          <cell r="A9" t="str">
            <v>A</v>
          </cell>
        </row>
      </sheetData>
      <sheetData sheetId="11857">
        <row r="9">
          <cell r="A9" t="str">
            <v>A</v>
          </cell>
        </row>
      </sheetData>
      <sheetData sheetId="11858">
        <row r="9">
          <cell r="A9" t="str">
            <v>A</v>
          </cell>
        </row>
      </sheetData>
      <sheetData sheetId="11859">
        <row r="9">
          <cell r="A9" t="str">
            <v>A</v>
          </cell>
        </row>
      </sheetData>
      <sheetData sheetId="11860">
        <row r="9">
          <cell r="A9" t="str">
            <v>A</v>
          </cell>
        </row>
      </sheetData>
      <sheetData sheetId="11861">
        <row r="9">
          <cell r="A9" t="str">
            <v>A</v>
          </cell>
        </row>
      </sheetData>
      <sheetData sheetId="11862">
        <row r="9">
          <cell r="A9" t="str">
            <v>A</v>
          </cell>
        </row>
      </sheetData>
      <sheetData sheetId="11863">
        <row r="9">
          <cell r="A9" t="str">
            <v>A</v>
          </cell>
        </row>
      </sheetData>
      <sheetData sheetId="11864">
        <row r="9">
          <cell r="A9" t="str">
            <v>A</v>
          </cell>
        </row>
      </sheetData>
      <sheetData sheetId="11865">
        <row r="9">
          <cell r="A9" t="str">
            <v>A</v>
          </cell>
        </row>
      </sheetData>
      <sheetData sheetId="11866">
        <row r="9">
          <cell r="A9" t="str">
            <v>A</v>
          </cell>
        </row>
      </sheetData>
      <sheetData sheetId="11867">
        <row r="9">
          <cell r="A9" t="str">
            <v>A</v>
          </cell>
        </row>
      </sheetData>
      <sheetData sheetId="11868">
        <row r="9">
          <cell r="A9" t="str">
            <v>A</v>
          </cell>
        </row>
      </sheetData>
      <sheetData sheetId="11869">
        <row r="9">
          <cell r="A9" t="str">
            <v>A</v>
          </cell>
        </row>
      </sheetData>
      <sheetData sheetId="11870">
        <row r="9">
          <cell r="A9" t="str">
            <v>A</v>
          </cell>
        </row>
      </sheetData>
      <sheetData sheetId="11871">
        <row r="9">
          <cell r="A9" t="str">
            <v>A</v>
          </cell>
        </row>
      </sheetData>
      <sheetData sheetId="11872">
        <row r="9">
          <cell r="A9" t="str">
            <v>A</v>
          </cell>
        </row>
      </sheetData>
      <sheetData sheetId="11873">
        <row r="9">
          <cell r="A9" t="str">
            <v>A</v>
          </cell>
        </row>
      </sheetData>
      <sheetData sheetId="11874">
        <row r="9">
          <cell r="A9" t="str">
            <v>A</v>
          </cell>
        </row>
      </sheetData>
      <sheetData sheetId="11875">
        <row r="9">
          <cell r="A9" t="str">
            <v>A</v>
          </cell>
        </row>
      </sheetData>
      <sheetData sheetId="11876">
        <row r="9">
          <cell r="A9" t="str">
            <v>A</v>
          </cell>
        </row>
      </sheetData>
      <sheetData sheetId="11877">
        <row r="9">
          <cell r="A9" t="str">
            <v>A</v>
          </cell>
        </row>
      </sheetData>
      <sheetData sheetId="11878">
        <row r="9">
          <cell r="A9" t="str">
            <v>A</v>
          </cell>
        </row>
      </sheetData>
      <sheetData sheetId="11879">
        <row r="9">
          <cell r="A9" t="str">
            <v>A</v>
          </cell>
        </row>
      </sheetData>
      <sheetData sheetId="11880">
        <row r="9">
          <cell r="A9" t="str">
            <v>A</v>
          </cell>
        </row>
      </sheetData>
      <sheetData sheetId="11881">
        <row r="9">
          <cell r="A9" t="str">
            <v>A</v>
          </cell>
        </row>
      </sheetData>
      <sheetData sheetId="11882">
        <row r="9">
          <cell r="A9" t="str">
            <v>A</v>
          </cell>
        </row>
      </sheetData>
      <sheetData sheetId="11883">
        <row r="9">
          <cell r="A9" t="str">
            <v>A</v>
          </cell>
        </row>
      </sheetData>
      <sheetData sheetId="11884">
        <row r="9">
          <cell r="A9" t="str">
            <v>A</v>
          </cell>
        </row>
      </sheetData>
      <sheetData sheetId="11885">
        <row r="9">
          <cell r="A9" t="str">
            <v>A</v>
          </cell>
        </row>
      </sheetData>
      <sheetData sheetId="11886">
        <row r="9">
          <cell r="A9" t="str">
            <v>A</v>
          </cell>
        </row>
      </sheetData>
      <sheetData sheetId="11887">
        <row r="9">
          <cell r="A9" t="str">
            <v>A</v>
          </cell>
        </row>
      </sheetData>
      <sheetData sheetId="11888">
        <row r="9">
          <cell r="A9" t="str">
            <v>A</v>
          </cell>
        </row>
      </sheetData>
      <sheetData sheetId="11889">
        <row r="9">
          <cell r="A9" t="str">
            <v>A</v>
          </cell>
        </row>
      </sheetData>
      <sheetData sheetId="11890">
        <row r="9">
          <cell r="A9" t="str">
            <v>A</v>
          </cell>
        </row>
      </sheetData>
      <sheetData sheetId="11891">
        <row r="9">
          <cell r="A9" t="str">
            <v>A</v>
          </cell>
        </row>
      </sheetData>
      <sheetData sheetId="11892">
        <row r="9">
          <cell r="A9" t="str">
            <v>A</v>
          </cell>
        </row>
      </sheetData>
      <sheetData sheetId="11893">
        <row r="9">
          <cell r="A9" t="str">
            <v>A</v>
          </cell>
        </row>
      </sheetData>
      <sheetData sheetId="11894">
        <row r="9">
          <cell r="A9" t="str">
            <v>A</v>
          </cell>
        </row>
      </sheetData>
      <sheetData sheetId="11895">
        <row r="9">
          <cell r="A9" t="str">
            <v>A</v>
          </cell>
        </row>
      </sheetData>
      <sheetData sheetId="11896">
        <row r="9">
          <cell r="A9" t="str">
            <v>A</v>
          </cell>
        </row>
      </sheetData>
      <sheetData sheetId="11897">
        <row r="9">
          <cell r="A9" t="str">
            <v>A</v>
          </cell>
        </row>
      </sheetData>
      <sheetData sheetId="11898">
        <row r="9">
          <cell r="A9" t="str">
            <v>A</v>
          </cell>
        </row>
      </sheetData>
      <sheetData sheetId="11899">
        <row r="9">
          <cell r="A9" t="str">
            <v>A</v>
          </cell>
        </row>
      </sheetData>
      <sheetData sheetId="11900">
        <row r="9">
          <cell r="A9" t="str">
            <v>A</v>
          </cell>
        </row>
      </sheetData>
      <sheetData sheetId="11901">
        <row r="9">
          <cell r="A9" t="str">
            <v>A</v>
          </cell>
        </row>
      </sheetData>
      <sheetData sheetId="11902">
        <row r="9">
          <cell r="A9" t="str">
            <v>A</v>
          </cell>
        </row>
      </sheetData>
      <sheetData sheetId="11903">
        <row r="9">
          <cell r="A9" t="str">
            <v>A</v>
          </cell>
        </row>
      </sheetData>
      <sheetData sheetId="11904">
        <row r="9">
          <cell r="A9" t="str">
            <v>A</v>
          </cell>
        </row>
      </sheetData>
      <sheetData sheetId="11905">
        <row r="9">
          <cell r="A9" t="str">
            <v>A</v>
          </cell>
        </row>
      </sheetData>
      <sheetData sheetId="11906">
        <row r="9">
          <cell r="A9" t="str">
            <v>A</v>
          </cell>
        </row>
      </sheetData>
      <sheetData sheetId="11907">
        <row r="9">
          <cell r="A9" t="str">
            <v>A</v>
          </cell>
        </row>
      </sheetData>
      <sheetData sheetId="11908">
        <row r="9">
          <cell r="A9" t="str">
            <v>A</v>
          </cell>
        </row>
      </sheetData>
      <sheetData sheetId="11909">
        <row r="9">
          <cell r="A9" t="str">
            <v>A</v>
          </cell>
        </row>
      </sheetData>
      <sheetData sheetId="11910">
        <row r="9">
          <cell r="A9" t="str">
            <v>A</v>
          </cell>
        </row>
      </sheetData>
      <sheetData sheetId="11911">
        <row r="9">
          <cell r="A9" t="str">
            <v>A</v>
          </cell>
        </row>
      </sheetData>
      <sheetData sheetId="11912">
        <row r="9">
          <cell r="A9" t="str">
            <v>A</v>
          </cell>
        </row>
      </sheetData>
      <sheetData sheetId="11913">
        <row r="9">
          <cell r="A9" t="str">
            <v>A</v>
          </cell>
        </row>
      </sheetData>
      <sheetData sheetId="11914">
        <row r="9">
          <cell r="A9" t="str">
            <v>A</v>
          </cell>
        </row>
      </sheetData>
      <sheetData sheetId="11915">
        <row r="9">
          <cell r="A9" t="str">
            <v>A</v>
          </cell>
        </row>
      </sheetData>
      <sheetData sheetId="11916">
        <row r="9">
          <cell r="A9" t="str">
            <v>A</v>
          </cell>
        </row>
      </sheetData>
      <sheetData sheetId="11917">
        <row r="9">
          <cell r="A9" t="str">
            <v>A</v>
          </cell>
        </row>
      </sheetData>
      <sheetData sheetId="11918">
        <row r="9">
          <cell r="A9" t="str">
            <v>A</v>
          </cell>
        </row>
      </sheetData>
      <sheetData sheetId="11919">
        <row r="9">
          <cell r="A9" t="str">
            <v>A</v>
          </cell>
        </row>
      </sheetData>
      <sheetData sheetId="11920">
        <row r="9">
          <cell r="A9" t="str">
            <v>A</v>
          </cell>
        </row>
      </sheetData>
      <sheetData sheetId="11921">
        <row r="9">
          <cell r="A9" t="str">
            <v>A</v>
          </cell>
        </row>
      </sheetData>
      <sheetData sheetId="11922">
        <row r="9">
          <cell r="A9" t="str">
            <v>A</v>
          </cell>
        </row>
      </sheetData>
      <sheetData sheetId="11923">
        <row r="9">
          <cell r="A9" t="str">
            <v>A</v>
          </cell>
        </row>
      </sheetData>
      <sheetData sheetId="11924">
        <row r="9">
          <cell r="A9" t="str">
            <v>A</v>
          </cell>
        </row>
      </sheetData>
      <sheetData sheetId="11925">
        <row r="9">
          <cell r="A9" t="str">
            <v>A</v>
          </cell>
        </row>
      </sheetData>
      <sheetData sheetId="11926">
        <row r="9">
          <cell r="A9" t="str">
            <v>A</v>
          </cell>
        </row>
      </sheetData>
      <sheetData sheetId="11927">
        <row r="9">
          <cell r="A9" t="str">
            <v>A</v>
          </cell>
        </row>
      </sheetData>
      <sheetData sheetId="11928">
        <row r="9">
          <cell r="A9" t="str">
            <v>A</v>
          </cell>
        </row>
      </sheetData>
      <sheetData sheetId="11929">
        <row r="9">
          <cell r="A9" t="str">
            <v>A</v>
          </cell>
        </row>
      </sheetData>
      <sheetData sheetId="11930">
        <row r="9">
          <cell r="A9" t="str">
            <v>A</v>
          </cell>
        </row>
      </sheetData>
      <sheetData sheetId="11931">
        <row r="9">
          <cell r="A9" t="str">
            <v>A</v>
          </cell>
        </row>
      </sheetData>
      <sheetData sheetId="11932">
        <row r="9">
          <cell r="A9" t="str">
            <v>A</v>
          </cell>
        </row>
      </sheetData>
      <sheetData sheetId="11933">
        <row r="9">
          <cell r="A9" t="str">
            <v>A</v>
          </cell>
        </row>
      </sheetData>
      <sheetData sheetId="11934">
        <row r="9">
          <cell r="A9" t="str">
            <v>A</v>
          </cell>
        </row>
      </sheetData>
      <sheetData sheetId="11935">
        <row r="9">
          <cell r="A9" t="str">
            <v>A</v>
          </cell>
        </row>
      </sheetData>
      <sheetData sheetId="11936">
        <row r="9">
          <cell r="A9" t="str">
            <v>A</v>
          </cell>
        </row>
      </sheetData>
      <sheetData sheetId="11937">
        <row r="9">
          <cell r="A9" t="str">
            <v>A</v>
          </cell>
        </row>
      </sheetData>
      <sheetData sheetId="11938">
        <row r="9">
          <cell r="A9" t="str">
            <v>A</v>
          </cell>
        </row>
      </sheetData>
      <sheetData sheetId="11939">
        <row r="9">
          <cell r="A9" t="str">
            <v>A</v>
          </cell>
        </row>
      </sheetData>
      <sheetData sheetId="11940">
        <row r="9">
          <cell r="A9" t="str">
            <v>A</v>
          </cell>
        </row>
      </sheetData>
      <sheetData sheetId="11941">
        <row r="9">
          <cell r="A9" t="str">
            <v>A</v>
          </cell>
        </row>
      </sheetData>
      <sheetData sheetId="11942">
        <row r="9">
          <cell r="A9" t="str">
            <v>A</v>
          </cell>
        </row>
      </sheetData>
      <sheetData sheetId="11943">
        <row r="9">
          <cell r="A9" t="str">
            <v>A</v>
          </cell>
        </row>
      </sheetData>
      <sheetData sheetId="11944">
        <row r="9">
          <cell r="A9" t="str">
            <v>A</v>
          </cell>
        </row>
      </sheetData>
      <sheetData sheetId="11945">
        <row r="9">
          <cell r="A9" t="str">
            <v>A</v>
          </cell>
        </row>
      </sheetData>
      <sheetData sheetId="11946">
        <row r="9">
          <cell r="A9" t="str">
            <v>A</v>
          </cell>
        </row>
      </sheetData>
      <sheetData sheetId="11947">
        <row r="9">
          <cell r="A9" t="str">
            <v>A</v>
          </cell>
        </row>
      </sheetData>
      <sheetData sheetId="11948">
        <row r="9">
          <cell r="A9" t="str">
            <v>A</v>
          </cell>
        </row>
      </sheetData>
      <sheetData sheetId="11949">
        <row r="9">
          <cell r="A9" t="str">
            <v>A</v>
          </cell>
        </row>
      </sheetData>
      <sheetData sheetId="11950">
        <row r="9">
          <cell r="A9" t="str">
            <v>A</v>
          </cell>
        </row>
      </sheetData>
      <sheetData sheetId="11951">
        <row r="9">
          <cell r="A9" t="str">
            <v>A</v>
          </cell>
        </row>
      </sheetData>
      <sheetData sheetId="11952">
        <row r="9">
          <cell r="A9" t="str">
            <v>A</v>
          </cell>
        </row>
      </sheetData>
      <sheetData sheetId="11953">
        <row r="9">
          <cell r="A9" t="str">
            <v>A</v>
          </cell>
        </row>
      </sheetData>
      <sheetData sheetId="11954">
        <row r="9">
          <cell r="A9" t="str">
            <v>A</v>
          </cell>
        </row>
      </sheetData>
      <sheetData sheetId="11955">
        <row r="9">
          <cell r="A9" t="str">
            <v>A</v>
          </cell>
        </row>
      </sheetData>
      <sheetData sheetId="11956">
        <row r="9">
          <cell r="A9" t="str">
            <v>A</v>
          </cell>
        </row>
      </sheetData>
      <sheetData sheetId="11957">
        <row r="9">
          <cell r="A9" t="str">
            <v>A</v>
          </cell>
        </row>
      </sheetData>
      <sheetData sheetId="11958">
        <row r="9">
          <cell r="A9" t="str">
            <v>A</v>
          </cell>
        </row>
      </sheetData>
      <sheetData sheetId="11959">
        <row r="9">
          <cell r="A9" t="str">
            <v>A</v>
          </cell>
        </row>
      </sheetData>
      <sheetData sheetId="11960">
        <row r="9">
          <cell r="A9" t="str">
            <v>A</v>
          </cell>
        </row>
      </sheetData>
      <sheetData sheetId="11961">
        <row r="9">
          <cell r="A9" t="str">
            <v>A</v>
          </cell>
        </row>
      </sheetData>
      <sheetData sheetId="11962">
        <row r="9">
          <cell r="A9" t="str">
            <v>A</v>
          </cell>
        </row>
      </sheetData>
      <sheetData sheetId="11963">
        <row r="9">
          <cell r="A9" t="str">
            <v>A</v>
          </cell>
        </row>
      </sheetData>
      <sheetData sheetId="11964">
        <row r="9">
          <cell r="A9" t="str">
            <v>A</v>
          </cell>
        </row>
      </sheetData>
      <sheetData sheetId="11965">
        <row r="9">
          <cell r="A9" t="str">
            <v>A</v>
          </cell>
        </row>
      </sheetData>
      <sheetData sheetId="11966">
        <row r="9">
          <cell r="A9" t="str">
            <v>A</v>
          </cell>
        </row>
      </sheetData>
      <sheetData sheetId="11967">
        <row r="9">
          <cell r="A9" t="str">
            <v>A</v>
          </cell>
        </row>
      </sheetData>
      <sheetData sheetId="11968">
        <row r="9">
          <cell r="A9" t="str">
            <v>A</v>
          </cell>
        </row>
      </sheetData>
      <sheetData sheetId="11969">
        <row r="9">
          <cell r="A9" t="str">
            <v>A</v>
          </cell>
        </row>
      </sheetData>
      <sheetData sheetId="11970">
        <row r="9">
          <cell r="A9" t="str">
            <v>A</v>
          </cell>
        </row>
      </sheetData>
      <sheetData sheetId="11971">
        <row r="9">
          <cell r="A9" t="str">
            <v>A</v>
          </cell>
        </row>
      </sheetData>
      <sheetData sheetId="11972">
        <row r="9">
          <cell r="A9" t="str">
            <v>A</v>
          </cell>
        </row>
      </sheetData>
      <sheetData sheetId="11973">
        <row r="9">
          <cell r="A9" t="str">
            <v>A</v>
          </cell>
        </row>
      </sheetData>
      <sheetData sheetId="11974">
        <row r="9">
          <cell r="A9" t="str">
            <v>A</v>
          </cell>
        </row>
      </sheetData>
      <sheetData sheetId="11975">
        <row r="9">
          <cell r="A9" t="str">
            <v>A</v>
          </cell>
        </row>
      </sheetData>
      <sheetData sheetId="11976">
        <row r="9">
          <cell r="A9" t="str">
            <v>A</v>
          </cell>
        </row>
      </sheetData>
      <sheetData sheetId="11977">
        <row r="9">
          <cell r="A9" t="str">
            <v>A</v>
          </cell>
        </row>
      </sheetData>
      <sheetData sheetId="11978">
        <row r="9">
          <cell r="A9" t="str">
            <v>A</v>
          </cell>
        </row>
      </sheetData>
      <sheetData sheetId="11979">
        <row r="9">
          <cell r="A9" t="str">
            <v>A</v>
          </cell>
        </row>
      </sheetData>
      <sheetData sheetId="11980">
        <row r="9">
          <cell r="A9" t="str">
            <v>A</v>
          </cell>
        </row>
      </sheetData>
      <sheetData sheetId="11981">
        <row r="9">
          <cell r="A9" t="str">
            <v>A</v>
          </cell>
        </row>
      </sheetData>
      <sheetData sheetId="11982">
        <row r="9">
          <cell r="A9" t="str">
            <v>A</v>
          </cell>
        </row>
      </sheetData>
      <sheetData sheetId="11983">
        <row r="9">
          <cell r="A9" t="str">
            <v>A</v>
          </cell>
        </row>
      </sheetData>
      <sheetData sheetId="11984">
        <row r="9">
          <cell r="A9" t="str">
            <v>A</v>
          </cell>
        </row>
      </sheetData>
      <sheetData sheetId="11985">
        <row r="9">
          <cell r="A9" t="str">
            <v>A</v>
          </cell>
        </row>
      </sheetData>
      <sheetData sheetId="11986">
        <row r="9">
          <cell r="A9" t="str">
            <v>A</v>
          </cell>
        </row>
      </sheetData>
      <sheetData sheetId="11987">
        <row r="9">
          <cell r="A9" t="str">
            <v>A</v>
          </cell>
        </row>
      </sheetData>
      <sheetData sheetId="11988">
        <row r="9">
          <cell r="A9" t="str">
            <v>A</v>
          </cell>
        </row>
      </sheetData>
      <sheetData sheetId="11989">
        <row r="9">
          <cell r="A9" t="str">
            <v>A</v>
          </cell>
        </row>
      </sheetData>
      <sheetData sheetId="11990">
        <row r="9">
          <cell r="A9" t="str">
            <v>A</v>
          </cell>
        </row>
      </sheetData>
      <sheetData sheetId="11991">
        <row r="9">
          <cell r="A9" t="str">
            <v>A</v>
          </cell>
        </row>
      </sheetData>
      <sheetData sheetId="11992">
        <row r="9">
          <cell r="A9" t="str">
            <v>A</v>
          </cell>
        </row>
      </sheetData>
      <sheetData sheetId="11993">
        <row r="9">
          <cell r="A9" t="str">
            <v>A</v>
          </cell>
        </row>
      </sheetData>
      <sheetData sheetId="11994">
        <row r="9">
          <cell r="A9" t="str">
            <v>A</v>
          </cell>
        </row>
      </sheetData>
      <sheetData sheetId="11995">
        <row r="9">
          <cell r="A9" t="str">
            <v>A</v>
          </cell>
        </row>
      </sheetData>
      <sheetData sheetId="11996">
        <row r="9">
          <cell r="A9" t="str">
            <v>A</v>
          </cell>
        </row>
      </sheetData>
      <sheetData sheetId="11997">
        <row r="9">
          <cell r="A9" t="str">
            <v>A</v>
          </cell>
        </row>
      </sheetData>
      <sheetData sheetId="11998">
        <row r="9">
          <cell r="A9" t="str">
            <v>A</v>
          </cell>
        </row>
      </sheetData>
      <sheetData sheetId="11999">
        <row r="9">
          <cell r="A9" t="str">
            <v>A</v>
          </cell>
        </row>
      </sheetData>
      <sheetData sheetId="12000">
        <row r="9">
          <cell r="A9" t="str">
            <v>A</v>
          </cell>
        </row>
      </sheetData>
      <sheetData sheetId="12001">
        <row r="9">
          <cell r="A9" t="str">
            <v>A</v>
          </cell>
        </row>
      </sheetData>
      <sheetData sheetId="12002">
        <row r="9">
          <cell r="A9" t="str">
            <v>A</v>
          </cell>
        </row>
      </sheetData>
      <sheetData sheetId="12003">
        <row r="9">
          <cell r="A9" t="str">
            <v>A</v>
          </cell>
        </row>
      </sheetData>
      <sheetData sheetId="12004">
        <row r="9">
          <cell r="A9" t="str">
            <v>A</v>
          </cell>
        </row>
      </sheetData>
      <sheetData sheetId="12005">
        <row r="9">
          <cell r="A9" t="str">
            <v>A</v>
          </cell>
        </row>
      </sheetData>
      <sheetData sheetId="12006">
        <row r="9">
          <cell r="A9" t="str">
            <v>A</v>
          </cell>
        </row>
      </sheetData>
      <sheetData sheetId="12007">
        <row r="9">
          <cell r="A9" t="str">
            <v>A</v>
          </cell>
        </row>
      </sheetData>
      <sheetData sheetId="12008">
        <row r="9">
          <cell r="A9" t="str">
            <v>A</v>
          </cell>
        </row>
      </sheetData>
      <sheetData sheetId="12009">
        <row r="9">
          <cell r="A9" t="str">
            <v>A</v>
          </cell>
        </row>
      </sheetData>
      <sheetData sheetId="12010">
        <row r="9">
          <cell r="A9" t="str">
            <v>A</v>
          </cell>
        </row>
      </sheetData>
      <sheetData sheetId="12011">
        <row r="9">
          <cell r="A9" t="str">
            <v>A</v>
          </cell>
        </row>
      </sheetData>
      <sheetData sheetId="12012">
        <row r="9">
          <cell r="A9" t="str">
            <v>A</v>
          </cell>
        </row>
      </sheetData>
      <sheetData sheetId="12013">
        <row r="9">
          <cell r="A9" t="str">
            <v>A</v>
          </cell>
        </row>
      </sheetData>
      <sheetData sheetId="12014">
        <row r="9">
          <cell r="A9" t="str">
            <v>A</v>
          </cell>
        </row>
      </sheetData>
      <sheetData sheetId="12015">
        <row r="9">
          <cell r="A9" t="str">
            <v>A</v>
          </cell>
        </row>
      </sheetData>
      <sheetData sheetId="12016">
        <row r="9">
          <cell r="A9" t="str">
            <v>A</v>
          </cell>
        </row>
      </sheetData>
      <sheetData sheetId="12017">
        <row r="9">
          <cell r="A9" t="str">
            <v>A</v>
          </cell>
        </row>
      </sheetData>
      <sheetData sheetId="12018">
        <row r="9">
          <cell r="A9" t="str">
            <v>A</v>
          </cell>
        </row>
      </sheetData>
      <sheetData sheetId="12019">
        <row r="9">
          <cell r="A9" t="str">
            <v>A</v>
          </cell>
        </row>
      </sheetData>
      <sheetData sheetId="12020">
        <row r="9">
          <cell r="A9" t="str">
            <v>A</v>
          </cell>
        </row>
      </sheetData>
      <sheetData sheetId="12021">
        <row r="9">
          <cell r="A9" t="str">
            <v>A</v>
          </cell>
        </row>
      </sheetData>
      <sheetData sheetId="12022">
        <row r="9">
          <cell r="A9" t="str">
            <v>A</v>
          </cell>
        </row>
      </sheetData>
      <sheetData sheetId="12023">
        <row r="9">
          <cell r="A9" t="str">
            <v>A</v>
          </cell>
        </row>
      </sheetData>
      <sheetData sheetId="12024">
        <row r="9">
          <cell r="A9" t="str">
            <v>A</v>
          </cell>
        </row>
      </sheetData>
      <sheetData sheetId="12025">
        <row r="9">
          <cell r="A9" t="str">
            <v>A</v>
          </cell>
        </row>
      </sheetData>
      <sheetData sheetId="12026">
        <row r="9">
          <cell r="A9" t="str">
            <v>A</v>
          </cell>
        </row>
      </sheetData>
      <sheetData sheetId="12027">
        <row r="9">
          <cell r="A9" t="str">
            <v>A</v>
          </cell>
        </row>
      </sheetData>
      <sheetData sheetId="12028">
        <row r="9">
          <cell r="A9" t="str">
            <v>A</v>
          </cell>
        </row>
      </sheetData>
      <sheetData sheetId="12029">
        <row r="9">
          <cell r="A9" t="str">
            <v>A</v>
          </cell>
        </row>
      </sheetData>
      <sheetData sheetId="12030">
        <row r="9">
          <cell r="A9" t="str">
            <v>A</v>
          </cell>
        </row>
      </sheetData>
      <sheetData sheetId="12031">
        <row r="9">
          <cell r="A9" t="str">
            <v>A</v>
          </cell>
        </row>
      </sheetData>
      <sheetData sheetId="12032">
        <row r="9">
          <cell r="A9" t="str">
            <v>A</v>
          </cell>
        </row>
      </sheetData>
      <sheetData sheetId="12033">
        <row r="9">
          <cell r="A9" t="str">
            <v>A</v>
          </cell>
        </row>
      </sheetData>
      <sheetData sheetId="12034">
        <row r="9">
          <cell r="A9" t="str">
            <v>A</v>
          </cell>
        </row>
      </sheetData>
      <sheetData sheetId="12035">
        <row r="9">
          <cell r="A9" t="str">
            <v>A</v>
          </cell>
        </row>
      </sheetData>
      <sheetData sheetId="12036">
        <row r="9">
          <cell r="A9" t="str">
            <v>A</v>
          </cell>
        </row>
      </sheetData>
      <sheetData sheetId="12037">
        <row r="9">
          <cell r="A9" t="str">
            <v>A</v>
          </cell>
        </row>
      </sheetData>
      <sheetData sheetId="12038">
        <row r="9">
          <cell r="A9" t="str">
            <v>A</v>
          </cell>
        </row>
      </sheetData>
      <sheetData sheetId="12039">
        <row r="9">
          <cell r="A9" t="str">
            <v>A</v>
          </cell>
        </row>
      </sheetData>
      <sheetData sheetId="12040">
        <row r="9">
          <cell r="A9" t="str">
            <v>A</v>
          </cell>
        </row>
      </sheetData>
      <sheetData sheetId="12041">
        <row r="9">
          <cell r="A9" t="str">
            <v>A</v>
          </cell>
        </row>
      </sheetData>
      <sheetData sheetId="12042">
        <row r="9">
          <cell r="A9" t="str">
            <v>A</v>
          </cell>
        </row>
      </sheetData>
      <sheetData sheetId="12043">
        <row r="9">
          <cell r="A9" t="str">
            <v>A</v>
          </cell>
        </row>
      </sheetData>
      <sheetData sheetId="12044">
        <row r="9">
          <cell r="A9" t="str">
            <v>A</v>
          </cell>
        </row>
      </sheetData>
      <sheetData sheetId="12045">
        <row r="9">
          <cell r="A9" t="str">
            <v>A</v>
          </cell>
        </row>
      </sheetData>
      <sheetData sheetId="12046">
        <row r="9">
          <cell r="A9" t="str">
            <v>A</v>
          </cell>
        </row>
      </sheetData>
      <sheetData sheetId="12047">
        <row r="9">
          <cell r="A9" t="str">
            <v>A</v>
          </cell>
        </row>
      </sheetData>
      <sheetData sheetId="12048">
        <row r="9">
          <cell r="A9" t="str">
            <v>A</v>
          </cell>
        </row>
      </sheetData>
      <sheetData sheetId="12049">
        <row r="9">
          <cell r="A9" t="str">
            <v>A</v>
          </cell>
        </row>
      </sheetData>
      <sheetData sheetId="12050">
        <row r="9">
          <cell r="A9" t="str">
            <v>A</v>
          </cell>
        </row>
      </sheetData>
      <sheetData sheetId="12051">
        <row r="9">
          <cell r="A9" t="str">
            <v>A</v>
          </cell>
        </row>
      </sheetData>
      <sheetData sheetId="12052">
        <row r="9">
          <cell r="A9" t="str">
            <v>A</v>
          </cell>
        </row>
      </sheetData>
      <sheetData sheetId="12053">
        <row r="9">
          <cell r="A9" t="str">
            <v>A</v>
          </cell>
        </row>
      </sheetData>
      <sheetData sheetId="12054">
        <row r="9">
          <cell r="A9" t="str">
            <v>A</v>
          </cell>
        </row>
      </sheetData>
      <sheetData sheetId="12055">
        <row r="9">
          <cell r="A9" t="str">
            <v>A</v>
          </cell>
        </row>
      </sheetData>
      <sheetData sheetId="12056">
        <row r="9">
          <cell r="A9" t="str">
            <v>A</v>
          </cell>
        </row>
      </sheetData>
      <sheetData sheetId="12057">
        <row r="9">
          <cell r="A9" t="str">
            <v>A</v>
          </cell>
        </row>
      </sheetData>
      <sheetData sheetId="12058">
        <row r="9">
          <cell r="A9" t="str">
            <v>A</v>
          </cell>
        </row>
      </sheetData>
      <sheetData sheetId="12059">
        <row r="9">
          <cell r="A9" t="str">
            <v>A</v>
          </cell>
        </row>
      </sheetData>
      <sheetData sheetId="12060">
        <row r="9">
          <cell r="A9" t="str">
            <v>A</v>
          </cell>
        </row>
      </sheetData>
      <sheetData sheetId="12061">
        <row r="9">
          <cell r="A9" t="str">
            <v>A</v>
          </cell>
        </row>
      </sheetData>
      <sheetData sheetId="12062">
        <row r="9">
          <cell r="A9" t="str">
            <v>A</v>
          </cell>
        </row>
      </sheetData>
      <sheetData sheetId="12063">
        <row r="9">
          <cell r="A9" t="str">
            <v>A</v>
          </cell>
        </row>
      </sheetData>
      <sheetData sheetId="12064">
        <row r="9">
          <cell r="A9" t="str">
            <v>A</v>
          </cell>
        </row>
      </sheetData>
      <sheetData sheetId="12065">
        <row r="9">
          <cell r="A9" t="str">
            <v>A</v>
          </cell>
        </row>
      </sheetData>
      <sheetData sheetId="12066">
        <row r="9">
          <cell r="A9" t="str">
            <v>A</v>
          </cell>
        </row>
      </sheetData>
      <sheetData sheetId="12067">
        <row r="9">
          <cell r="A9" t="str">
            <v>A</v>
          </cell>
        </row>
      </sheetData>
      <sheetData sheetId="12068">
        <row r="9">
          <cell r="A9" t="str">
            <v>A</v>
          </cell>
        </row>
      </sheetData>
      <sheetData sheetId="12069">
        <row r="9">
          <cell r="A9" t="str">
            <v>A</v>
          </cell>
        </row>
      </sheetData>
      <sheetData sheetId="12070">
        <row r="9">
          <cell r="A9" t="str">
            <v>A</v>
          </cell>
        </row>
      </sheetData>
      <sheetData sheetId="12071">
        <row r="9">
          <cell r="A9" t="str">
            <v>A</v>
          </cell>
        </row>
      </sheetData>
      <sheetData sheetId="12072">
        <row r="9">
          <cell r="A9" t="str">
            <v>A</v>
          </cell>
        </row>
      </sheetData>
      <sheetData sheetId="12073">
        <row r="9">
          <cell r="A9" t="str">
            <v>A</v>
          </cell>
        </row>
      </sheetData>
      <sheetData sheetId="12074">
        <row r="9">
          <cell r="A9" t="str">
            <v>A</v>
          </cell>
        </row>
      </sheetData>
      <sheetData sheetId="12075">
        <row r="9">
          <cell r="A9" t="str">
            <v>A</v>
          </cell>
        </row>
      </sheetData>
      <sheetData sheetId="12076">
        <row r="9">
          <cell r="A9" t="str">
            <v>A</v>
          </cell>
        </row>
      </sheetData>
      <sheetData sheetId="12077">
        <row r="9">
          <cell r="A9" t="str">
            <v>A</v>
          </cell>
        </row>
      </sheetData>
      <sheetData sheetId="12078">
        <row r="9">
          <cell r="A9" t="str">
            <v>A</v>
          </cell>
        </row>
      </sheetData>
      <sheetData sheetId="12079">
        <row r="9">
          <cell r="A9" t="str">
            <v>A</v>
          </cell>
        </row>
      </sheetData>
      <sheetData sheetId="12080">
        <row r="9">
          <cell r="A9" t="str">
            <v>A</v>
          </cell>
        </row>
      </sheetData>
      <sheetData sheetId="12081">
        <row r="9">
          <cell r="A9" t="str">
            <v>A</v>
          </cell>
        </row>
      </sheetData>
      <sheetData sheetId="12082">
        <row r="9">
          <cell r="A9" t="str">
            <v>A</v>
          </cell>
        </row>
      </sheetData>
      <sheetData sheetId="12083">
        <row r="9">
          <cell r="A9" t="str">
            <v>A</v>
          </cell>
        </row>
      </sheetData>
      <sheetData sheetId="12084">
        <row r="9">
          <cell r="A9" t="str">
            <v>A</v>
          </cell>
        </row>
      </sheetData>
      <sheetData sheetId="12085">
        <row r="9">
          <cell r="A9" t="str">
            <v>A</v>
          </cell>
        </row>
      </sheetData>
      <sheetData sheetId="12086">
        <row r="9">
          <cell r="A9" t="str">
            <v>A</v>
          </cell>
        </row>
      </sheetData>
      <sheetData sheetId="12087">
        <row r="9">
          <cell r="A9" t="str">
            <v>A</v>
          </cell>
        </row>
      </sheetData>
      <sheetData sheetId="12088">
        <row r="9">
          <cell r="A9" t="str">
            <v>A</v>
          </cell>
        </row>
      </sheetData>
      <sheetData sheetId="12089">
        <row r="9">
          <cell r="A9" t="str">
            <v>A</v>
          </cell>
        </row>
      </sheetData>
      <sheetData sheetId="12090">
        <row r="9">
          <cell r="A9" t="str">
            <v>A</v>
          </cell>
        </row>
      </sheetData>
      <sheetData sheetId="12091">
        <row r="9">
          <cell r="A9" t="str">
            <v>A</v>
          </cell>
        </row>
      </sheetData>
      <sheetData sheetId="12092">
        <row r="9">
          <cell r="A9" t="str">
            <v>A</v>
          </cell>
        </row>
      </sheetData>
      <sheetData sheetId="12093">
        <row r="9">
          <cell r="A9" t="str">
            <v>A</v>
          </cell>
        </row>
      </sheetData>
      <sheetData sheetId="12094">
        <row r="9">
          <cell r="A9" t="str">
            <v>A</v>
          </cell>
        </row>
      </sheetData>
      <sheetData sheetId="12095">
        <row r="9">
          <cell r="A9" t="str">
            <v>A</v>
          </cell>
        </row>
      </sheetData>
      <sheetData sheetId="12096">
        <row r="9">
          <cell r="A9" t="str">
            <v>A</v>
          </cell>
        </row>
      </sheetData>
      <sheetData sheetId="12097">
        <row r="9">
          <cell r="A9" t="str">
            <v>A</v>
          </cell>
        </row>
      </sheetData>
      <sheetData sheetId="12098">
        <row r="9">
          <cell r="A9" t="str">
            <v>A</v>
          </cell>
        </row>
      </sheetData>
      <sheetData sheetId="12099">
        <row r="9">
          <cell r="A9" t="str">
            <v>A</v>
          </cell>
        </row>
      </sheetData>
      <sheetData sheetId="12100">
        <row r="9">
          <cell r="A9" t="str">
            <v>A</v>
          </cell>
        </row>
      </sheetData>
      <sheetData sheetId="12101">
        <row r="9">
          <cell r="A9" t="str">
            <v>A</v>
          </cell>
        </row>
      </sheetData>
      <sheetData sheetId="12102">
        <row r="9">
          <cell r="A9" t="str">
            <v>A</v>
          </cell>
        </row>
      </sheetData>
      <sheetData sheetId="12103">
        <row r="9">
          <cell r="A9" t="str">
            <v>A</v>
          </cell>
        </row>
      </sheetData>
      <sheetData sheetId="12104">
        <row r="9">
          <cell r="A9" t="str">
            <v>A</v>
          </cell>
        </row>
      </sheetData>
      <sheetData sheetId="12105">
        <row r="9">
          <cell r="A9" t="str">
            <v>A</v>
          </cell>
        </row>
      </sheetData>
      <sheetData sheetId="12106">
        <row r="9">
          <cell r="A9" t="str">
            <v>A</v>
          </cell>
        </row>
      </sheetData>
      <sheetData sheetId="12107">
        <row r="9">
          <cell r="A9" t="str">
            <v>A</v>
          </cell>
        </row>
      </sheetData>
      <sheetData sheetId="12108">
        <row r="9">
          <cell r="A9" t="str">
            <v>A</v>
          </cell>
        </row>
      </sheetData>
      <sheetData sheetId="12109">
        <row r="9">
          <cell r="A9" t="str">
            <v>A</v>
          </cell>
        </row>
      </sheetData>
      <sheetData sheetId="12110">
        <row r="9">
          <cell r="A9" t="str">
            <v>A</v>
          </cell>
        </row>
      </sheetData>
      <sheetData sheetId="12111">
        <row r="9">
          <cell r="A9" t="str">
            <v>A</v>
          </cell>
        </row>
      </sheetData>
      <sheetData sheetId="12112">
        <row r="9">
          <cell r="A9" t="str">
            <v>A</v>
          </cell>
        </row>
      </sheetData>
      <sheetData sheetId="12113">
        <row r="9">
          <cell r="A9" t="str">
            <v>A</v>
          </cell>
        </row>
      </sheetData>
      <sheetData sheetId="12114">
        <row r="9">
          <cell r="A9" t="str">
            <v>A</v>
          </cell>
        </row>
      </sheetData>
      <sheetData sheetId="12115">
        <row r="9">
          <cell r="A9" t="str">
            <v>A</v>
          </cell>
        </row>
      </sheetData>
      <sheetData sheetId="12116">
        <row r="9">
          <cell r="A9" t="str">
            <v>A</v>
          </cell>
        </row>
      </sheetData>
      <sheetData sheetId="12117">
        <row r="9">
          <cell r="A9" t="str">
            <v>A</v>
          </cell>
        </row>
      </sheetData>
      <sheetData sheetId="12118">
        <row r="9">
          <cell r="A9" t="str">
            <v>A</v>
          </cell>
        </row>
      </sheetData>
      <sheetData sheetId="12119">
        <row r="9">
          <cell r="A9" t="str">
            <v>A</v>
          </cell>
        </row>
      </sheetData>
      <sheetData sheetId="12120">
        <row r="9">
          <cell r="A9" t="str">
            <v>A</v>
          </cell>
        </row>
      </sheetData>
      <sheetData sheetId="12121">
        <row r="9">
          <cell r="A9" t="str">
            <v>A</v>
          </cell>
        </row>
      </sheetData>
      <sheetData sheetId="12122">
        <row r="9">
          <cell r="A9" t="str">
            <v>A</v>
          </cell>
        </row>
      </sheetData>
      <sheetData sheetId="12123">
        <row r="9">
          <cell r="A9" t="str">
            <v>A</v>
          </cell>
        </row>
      </sheetData>
      <sheetData sheetId="12124">
        <row r="9">
          <cell r="A9" t="str">
            <v>A</v>
          </cell>
        </row>
      </sheetData>
      <sheetData sheetId="12125">
        <row r="9">
          <cell r="A9" t="str">
            <v>A</v>
          </cell>
        </row>
      </sheetData>
      <sheetData sheetId="12126">
        <row r="9">
          <cell r="A9" t="str">
            <v>A</v>
          </cell>
        </row>
      </sheetData>
      <sheetData sheetId="12127">
        <row r="9">
          <cell r="A9" t="str">
            <v>A</v>
          </cell>
        </row>
      </sheetData>
      <sheetData sheetId="12128">
        <row r="9">
          <cell r="A9" t="str">
            <v>A</v>
          </cell>
        </row>
      </sheetData>
      <sheetData sheetId="12129">
        <row r="9">
          <cell r="A9" t="str">
            <v>A</v>
          </cell>
        </row>
      </sheetData>
      <sheetData sheetId="12130">
        <row r="9">
          <cell r="A9" t="str">
            <v>A</v>
          </cell>
        </row>
      </sheetData>
      <sheetData sheetId="12131">
        <row r="9">
          <cell r="A9" t="str">
            <v>A</v>
          </cell>
        </row>
      </sheetData>
      <sheetData sheetId="12132">
        <row r="9">
          <cell r="A9" t="str">
            <v>A</v>
          </cell>
        </row>
      </sheetData>
      <sheetData sheetId="12133">
        <row r="9">
          <cell r="A9" t="str">
            <v>A</v>
          </cell>
        </row>
      </sheetData>
      <sheetData sheetId="12134">
        <row r="9">
          <cell r="A9" t="str">
            <v>A</v>
          </cell>
        </row>
      </sheetData>
      <sheetData sheetId="12135">
        <row r="9">
          <cell r="A9" t="str">
            <v>A</v>
          </cell>
        </row>
      </sheetData>
      <sheetData sheetId="12136">
        <row r="9">
          <cell r="A9" t="str">
            <v>A</v>
          </cell>
        </row>
      </sheetData>
      <sheetData sheetId="12137">
        <row r="9">
          <cell r="A9" t="str">
            <v>A</v>
          </cell>
        </row>
      </sheetData>
      <sheetData sheetId="12138">
        <row r="9">
          <cell r="A9" t="str">
            <v>A</v>
          </cell>
        </row>
      </sheetData>
      <sheetData sheetId="12139">
        <row r="9">
          <cell r="A9" t="str">
            <v>A</v>
          </cell>
        </row>
      </sheetData>
      <sheetData sheetId="12140">
        <row r="9">
          <cell r="A9" t="str">
            <v>A</v>
          </cell>
        </row>
      </sheetData>
      <sheetData sheetId="12141">
        <row r="9">
          <cell r="A9" t="str">
            <v>A</v>
          </cell>
        </row>
      </sheetData>
      <sheetData sheetId="12142">
        <row r="9">
          <cell r="A9" t="str">
            <v>A</v>
          </cell>
        </row>
      </sheetData>
      <sheetData sheetId="12143">
        <row r="9">
          <cell r="A9" t="str">
            <v>A</v>
          </cell>
        </row>
      </sheetData>
      <sheetData sheetId="12144">
        <row r="9">
          <cell r="A9" t="str">
            <v>A</v>
          </cell>
        </row>
      </sheetData>
      <sheetData sheetId="12145">
        <row r="9">
          <cell r="A9" t="str">
            <v>A</v>
          </cell>
        </row>
      </sheetData>
      <sheetData sheetId="12146">
        <row r="9">
          <cell r="A9" t="str">
            <v>A</v>
          </cell>
        </row>
      </sheetData>
      <sheetData sheetId="12147">
        <row r="9">
          <cell r="A9" t="str">
            <v>A</v>
          </cell>
        </row>
      </sheetData>
      <sheetData sheetId="12148">
        <row r="9">
          <cell r="A9" t="str">
            <v>A</v>
          </cell>
        </row>
      </sheetData>
      <sheetData sheetId="12149">
        <row r="9">
          <cell r="A9" t="str">
            <v>A</v>
          </cell>
        </row>
      </sheetData>
      <sheetData sheetId="12150">
        <row r="9">
          <cell r="A9" t="str">
            <v>A</v>
          </cell>
        </row>
      </sheetData>
      <sheetData sheetId="12151">
        <row r="9">
          <cell r="A9" t="str">
            <v>A</v>
          </cell>
        </row>
      </sheetData>
      <sheetData sheetId="12152">
        <row r="9">
          <cell r="A9" t="str">
            <v>A</v>
          </cell>
        </row>
      </sheetData>
      <sheetData sheetId="12153">
        <row r="9">
          <cell r="A9" t="str">
            <v>A</v>
          </cell>
        </row>
      </sheetData>
      <sheetData sheetId="12154">
        <row r="9">
          <cell r="A9" t="str">
            <v>A</v>
          </cell>
        </row>
      </sheetData>
      <sheetData sheetId="12155">
        <row r="9">
          <cell r="A9" t="str">
            <v>A</v>
          </cell>
        </row>
      </sheetData>
      <sheetData sheetId="12156">
        <row r="9">
          <cell r="A9" t="str">
            <v>A</v>
          </cell>
        </row>
      </sheetData>
      <sheetData sheetId="12157">
        <row r="9">
          <cell r="A9" t="str">
            <v>A</v>
          </cell>
        </row>
      </sheetData>
      <sheetData sheetId="12158">
        <row r="9">
          <cell r="A9" t="str">
            <v>A</v>
          </cell>
        </row>
      </sheetData>
      <sheetData sheetId="12159">
        <row r="9">
          <cell r="A9" t="str">
            <v>A</v>
          </cell>
        </row>
      </sheetData>
      <sheetData sheetId="12160">
        <row r="9">
          <cell r="A9" t="str">
            <v>A</v>
          </cell>
        </row>
      </sheetData>
      <sheetData sheetId="12161">
        <row r="9">
          <cell r="A9" t="str">
            <v>A</v>
          </cell>
        </row>
      </sheetData>
      <sheetData sheetId="12162">
        <row r="9">
          <cell r="A9" t="str">
            <v>A</v>
          </cell>
        </row>
      </sheetData>
      <sheetData sheetId="12163">
        <row r="9">
          <cell r="A9" t="str">
            <v>A</v>
          </cell>
        </row>
      </sheetData>
      <sheetData sheetId="12164">
        <row r="9">
          <cell r="A9" t="str">
            <v>A</v>
          </cell>
        </row>
      </sheetData>
      <sheetData sheetId="12165">
        <row r="9">
          <cell r="A9" t="str">
            <v>A</v>
          </cell>
        </row>
      </sheetData>
      <sheetData sheetId="12166">
        <row r="9">
          <cell r="A9" t="str">
            <v>A</v>
          </cell>
        </row>
      </sheetData>
      <sheetData sheetId="12167">
        <row r="9">
          <cell r="A9" t="str">
            <v>A</v>
          </cell>
        </row>
      </sheetData>
      <sheetData sheetId="12168">
        <row r="9">
          <cell r="A9" t="str">
            <v>A</v>
          </cell>
        </row>
      </sheetData>
      <sheetData sheetId="12169">
        <row r="9">
          <cell r="A9" t="str">
            <v>A</v>
          </cell>
        </row>
      </sheetData>
      <sheetData sheetId="12170">
        <row r="9">
          <cell r="A9" t="str">
            <v>A</v>
          </cell>
        </row>
      </sheetData>
      <sheetData sheetId="12171">
        <row r="9">
          <cell r="A9" t="str">
            <v>A</v>
          </cell>
        </row>
      </sheetData>
      <sheetData sheetId="12172">
        <row r="9">
          <cell r="A9" t="str">
            <v>A</v>
          </cell>
        </row>
      </sheetData>
      <sheetData sheetId="12173">
        <row r="9">
          <cell r="A9" t="str">
            <v>A</v>
          </cell>
        </row>
      </sheetData>
      <sheetData sheetId="12174">
        <row r="9">
          <cell r="A9" t="str">
            <v>A</v>
          </cell>
        </row>
      </sheetData>
      <sheetData sheetId="12175">
        <row r="9">
          <cell r="A9" t="str">
            <v>A</v>
          </cell>
        </row>
      </sheetData>
      <sheetData sheetId="12176">
        <row r="9">
          <cell r="A9" t="str">
            <v>A</v>
          </cell>
        </row>
      </sheetData>
      <sheetData sheetId="12177">
        <row r="9">
          <cell r="A9" t="str">
            <v>A</v>
          </cell>
        </row>
      </sheetData>
      <sheetData sheetId="12178">
        <row r="9">
          <cell r="A9" t="str">
            <v>A</v>
          </cell>
        </row>
      </sheetData>
      <sheetData sheetId="12179">
        <row r="9">
          <cell r="A9" t="str">
            <v>A</v>
          </cell>
        </row>
      </sheetData>
      <sheetData sheetId="12180">
        <row r="9">
          <cell r="A9" t="str">
            <v>A</v>
          </cell>
        </row>
      </sheetData>
      <sheetData sheetId="12181">
        <row r="9">
          <cell r="A9" t="str">
            <v>A</v>
          </cell>
        </row>
      </sheetData>
      <sheetData sheetId="12182">
        <row r="9">
          <cell r="A9" t="str">
            <v>A</v>
          </cell>
        </row>
      </sheetData>
      <sheetData sheetId="12183">
        <row r="9">
          <cell r="A9" t="str">
            <v>A</v>
          </cell>
        </row>
      </sheetData>
      <sheetData sheetId="12184">
        <row r="9">
          <cell r="A9" t="str">
            <v>A</v>
          </cell>
        </row>
      </sheetData>
      <sheetData sheetId="12185">
        <row r="9">
          <cell r="A9" t="str">
            <v>A</v>
          </cell>
        </row>
      </sheetData>
      <sheetData sheetId="12186">
        <row r="9">
          <cell r="A9" t="str">
            <v>A</v>
          </cell>
        </row>
      </sheetData>
      <sheetData sheetId="12187">
        <row r="9">
          <cell r="A9" t="str">
            <v>A</v>
          </cell>
        </row>
      </sheetData>
      <sheetData sheetId="12188">
        <row r="9">
          <cell r="A9" t="str">
            <v>A</v>
          </cell>
        </row>
      </sheetData>
      <sheetData sheetId="12189">
        <row r="9">
          <cell r="A9" t="str">
            <v>A</v>
          </cell>
        </row>
      </sheetData>
      <sheetData sheetId="12190">
        <row r="9">
          <cell r="A9" t="str">
            <v>A</v>
          </cell>
        </row>
      </sheetData>
      <sheetData sheetId="12191">
        <row r="9">
          <cell r="A9" t="str">
            <v>A</v>
          </cell>
        </row>
      </sheetData>
      <sheetData sheetId="12192">
        <row r="9">
          <cell r="A9" t="str">
            <v>A</v>
          </cell>
        </row>
      </sheetData>
      <sheetData sheetId="12193">
        <row r="9">
          <cell r="A9" t="str">
            <v>A</v>
          </cell>
        </row>
      </sheetData>
      <sheetData sheetId="12194">
        <row r="9">
          <cell r="A9" t="str">
            <v>A</v>
          </cell>
        </row>
      </sheetData>
      <sheetData sheetId="12195">
        <row r="9">
          <cell r="A9" t="str">
            <v>A</v>
          </cell>
        </row>
      </sheetData>
      <sheetData sheetId="12196">
        <row r="9">
          <cell r="A9" t="str">
            <v>A</v>
          </cell>
        </row>
      </sheetData>
      <sheetData sheetId="12197">
        <row r="9">
          <cell r="A9" t="str">
            <v>A</v>
          </cell>
        </row>
      </sheetData>
      <sheetData sheetId="12198">
        <row r="9">
          <cell r="A9" t="str">
            <v>A</v>
          </cell>
        </row>
      </sheetData>
      <sheetData sheetId="12199">
        <row r="9">
          <cell r="A9" t="str">
            <v>A</v>
          </cell>
        </row>
      </sheetData>
      <sheetData sheetId="12200">
        <row r="9">
          <cell r="A9" t="str">
            <v>A</v>
          </cell>
        </row>
      </sheetData>
      <sheetData sheetId="12201">
        <row r="9">
          <cell r="A9" t="str">
            <v>A</v>
          </cell>
        </row>
      </sheetData>
      <sheetData sheetId="12202">
        <row r="9">
          <cell r="A9" t="str">
            <v>A</v>
          </cell>
        </row>
      </sheetData>
      <sheetData sheetId="12203">
        <row r="9">
          <cell r="A9" t="str">
            <v>A</v>
          </cell>
        </row>
      </sheetData>
      <sheetData sheetId="12204">
        <row r="9">
          <cell r="A9" t="str">
            <v>A</v>
          </cell>
        </row>
      </sheetData>
      <sheetData sheetId="12205">
        <row r="9">
          <cell r="A9" t="str">
            <v>A</v>
          </cell>
        </row>
      </sheetData>
      <sheetData sheetId="12206">
        <row r="9">
          <cell r="A9" t="str">
            <v>A</v>
          </cell>
        </row>
      </sheetData>
      <sheetData sheetId="12207">
        <row r="9">
          <cell r="A9" t="str">
            <v>A</v>
          </cell>
        </row>
      </sheetData>
      <sheetData sheetId="12208">
        <row r="9">
          <cell r="A9" t="str">
            <v>A</v>
          </cell>
        </row>
      </sheetData>
      <sheetData sheetId="12209">
        <row r="9">
          <cell r="A9" t="str">
            <v>A</v>
          </cell>
        </row>
      </sheetData>
      <sheetData sheetId="12210">
        <row r="9">
          <cell r="A9" t="str">
            <v>A</v>
          </cell>
        </row>
      </sheetData>
      <sheetData sheetId="12211">
        <row r="9">
          <cell r="A9" t="str">
            <v>A</v>
          </cell>
        </row>
      </sheetData>
      <sheetData sheetId="12212">
        <row r="9">
          <cell r="A9" t="str">
            <v>A</v>
          </cell>
        </row>
      </sheetData>
      <sheetData sheetId="12213">
        <row r="9">
          <cell r="A9" t="str">
            <v>A</v>
          </cell>
        </row>
      </sheetData>
      <sheetData sheetId="12214">
        <row r="9">
          <cell r="A9" t="str">
            <v>A</v>
          </cell>
        </row>
      </sheetData>
      <sheetData sheetId="12215">
        <row r="9">
          <cell r="A9" t="str">
            <v>A</v>
          </cell>
        </row>
      </sheetData>
      <sheetData sheetId="12216">
        <row r="9">
          <cell r="A9" t="str">
            <v>A</v>
          </cell>
        </row>
      </sheetData>
      <sheetData sheetId="12217">
        <row r="9">
          <cell r="A9" t="str">
            <v>A</v>
          </cell>
        </row>
      </sheetData>
      <sheetData sheetId="12218">
        <row r="9">
          <cell r="A9" t="str">
            <v>A</v>
          </cell>
        </row>
      </sheetData>
      <sheetData sheetId="12219">
        <row r="9">
          <cell r="A9" t="str">
            <v>A</v>
          </cell>
        </row>
      </sheetData>
      <sheetData sheetId="12220">
        <row r="9">
          <cell r="A9" t="str">
            <v>A</v>
          </cell>
        </row>
      </sheetData>
      <sheetData sheetId="12221">
        <row r="9">
          <cell r="A9" t="str">
            <v>A</v>
          </cell>
        </row>
      </sheetData>
      <sheetData sheetId="12222">
        <row r="9">
          <cell r="A9" t="str">
            <v>A</v>
          </cell>
        </row>
      </sheetData>
      <sheetData sheetId="12223">
        <row r="9">
          <cell r="A9" t="str">
            <v>A</v>
          </cell>
        </row>
      </sheetData>
      <sheetData sheetId="12224">
        <row r="9">
          <cell r="A9" t="str">
            <v>A</v>
          </cell>
        </row>
      </sheetData>
      <sheetData sheetId="12225">
        <row r="9">
          <cell r="A9" t="str">
            <v>A</v>
          </cell>
        </row>
      </sheetData>
      <sheetData sheetId="12226">
        <row r="9">
          <cell r="A9" t="str">
            <v>A</v>
          </cell>
        </row>
      </sheetData>
      <sheetData sheetId="12227">
        <row r="9">
          <cell r="A9" t="str">
            <v>A</v>
          </cell>
        </row>
      </sheetData>
      <sheetData sheetId="12228">
        <row r="9">
          <cell r="A9" t="str">
            <v>A</v>
          </cell>
        </row>
      </sheetData>
      <sheetData sheetId="12229">
        <row r="9">
          <cell r="A9" t="str">
            <v>A</v>
          </cell>
        </row>
      </sheetData>
      <sheetData sheetId="12230">
        <row r="9">
          <cell r="A9" t="str">
            <v>A</v>
          </cell>
        </row>
      </sheetData>
      <sheetData sheetId="12231">
        <row r="9">
          <cell r="A9" t="str">
            <v>A</v>
          </cell>
        </row>
      </sheetData>
      <sheetData sheetId="12232">
        <row r="9">
          <cell r="A9" t="str">
            <v>A</v>
          </cell>
        </row>
      </sheetData>
      <sheetData sheetId="12233">
        <row r="9">
          <cell r="A9" t="str">
            <v>A</v>
          </cell>
        </row>
      </sheetData>
      <sheetData sheetId="12234">
        <row r="9">
          <cell r="A9" t="str">
            <v>A</v>
          </cell>
        </row>
      </sheetData>
      <sheetData sheetId="12235">
        <row r="9">
          <cell r="A9" t="str">
            <v>A</v>
          </cell>
        </row>
      </sheetData>
      <sheetData sheetId="12236">
        <row r="9">
          <cell r="A9" t="str">
            <v>A</v>
          </cell>
        </row>
      </sheetData>
      <sheetData sheetId="12237">
        <row r="9">
          <cell r="A9" t="str">
            <v>A</v>
          </cell>
        </row>
      </sheetData>
      <sheetData sheetId="12238">
        <row r="9">
          <cell r="A9" t="str">
            <v>A</v>
          </cell>
        </row>
      </sheetData>
      <sheetData sheetId="12239">
        <row r="9">
          <cell r="A9" t="str">
            <v>A</v>
          </cell>
        </row>
      </sheetData>
      <sheetData sheetId="12240">
        <row r="9">
          <cell r="A9" t="str">
            <v>A</v>
          </cell>
        </row>
      </sheetData>
      <sheetData sheetId="12241">
        <row r="9">
          <cell r="A9" t="str">
            <v>A</v>
          </cell>
        </row>
      </sheetData>
      <sheetData sheetId="12242">
        <row r="9">
          <cell r="A9" t="str">
            <v>A</v>
          </cell>
        </row>
      </sheetData>
      <sheetData sheetId="12243">
        <row r="9">
          <cell r="A9" t="str">
            <v>A</v>
          </cell>
        </row>
      </sheetData>
      <sheetData sheetId="12244">
        <row r="9">
          <cell r="A9" t="str">
            <v>A</v>
          </cell>
        </row>
      </sheetData>
      <sheetData sheetId="12245">
        <row r="9">
          <cell r="A9" t="str">
            <v>A</v>
          </cell>
        </row>
      </sheetData>
      <sheetData sheetId="12246">
        <row r="9">
          <cell r="A9" t="str">
            <v>A</v>
          </cell>
        </row>
      </sheetData>
      <sheetData sheetId="12247">
        <row r="9">
          <cell r="A9" t="str">
            <v>A</v>
          </cell>
        </row>
      </sheetData>
      <sheetData sheetId="12248">
        <row r="9">
          <cell r="A9" t="str">
            <v>A</v>
          </cell>
        </row>
      </sheetData>
      <sheetData sheetId="12249">
        <row r="9">
          <cell r="A9" t="str">
            <v>A</v>
          </cell>
        </row>
      </sheetData>
      <sheetData sheetId="12250">
        <row r="9">
          <cell r="A9" t="str">
            <v>A</v>
          </cell>
        </row>
      </sheetData>
      <sheetData sheetId="12251">
        <row r="9">
          <cell r="A9" t="str">
            <v>A</v>
          </cell>
        </row>
      </sheetData>
      <sheetData sheetId="12252">
        <row r="9">
          <cell r="A9" t="str">
            <v>A</v>
          </cell>
        </row>
      </sheetData>
      <sheetData sheetId="12253">
        <row r="9">
          <cell r="A9" t="str">
            <v>A</v>
          </cell>
        </row>
      </sheetData>
      <sheetData sheetId="12254">
        <row r="9">
          <cell r="A9" t="str">
            <v>A</v>
          </cell>
        </row>
      </sheetData>
      <sheetData sheetId="12255">
        <row r="9">
          <cell r="A9" t="str">
            <v>A</v>
          </cell>
        </row>
      </sheetData>
      <sheetData sheetId="12256">
        <row r="9">
          <cell r="A9" t="str">
            <v>A</v>
          </cell>
        </row>
      </sheetData>
      <sheetData sheetId="12257">
        <row r="9">
          <cell r="A9" t="str">
            <v>A</v>
          </cell>
        </row>
      </sheetData>
      <sheetData sheetId="12258">
        <row r="9">
          <cell r="A9" t="str">
            <v>A</v>
          </cell>
        </row>
      </sheetData>
      <sheetData sheetId="12259">
        <row r="9">
          <cell r="A9" t="str">
            <v>A</v>
          </cell>
        </row>
      </sheetData>
      <sheetData sheetId="12260">
        <row r="9">
          <cell r="A9" t="str">
            <v>A</v>
          </cell>
        </row>
      </sheetData>
      <sheetData sheetId="12261">
        <row r="9">
          <cell r="A9" t="str">
            <v>A</v>
          </cell>
        </row>
      </sheetData>
      <sheetData sheetId="12262">
        <row r="9">
          <cell r="A9" t="str">
            <v>A</v>
          </cell>
        </row>
      </sheetData>
      <sheetData sheetId="12263">
        <row r="9">
          <cell r="A9" t="str">
            <v>A</v>
          </cell>
        </row>
      </sheetData>
      <sheetData sheetId="12264">
        <row r="9">
          <cell r="A9" t="str">
            <v>A</v>
          </cell>
        </row>
      </sheetData>
      <sheetData sheetId="12265">
        <row r="9">
          <cell r="A9" t="str">
            <v>A</v>
          </cell>
        </row>
      </sheetData>
      <sheetData sheetId="12266">
        <row r="9">
          <cell r="A9" t="str">
            <v>A</v>
          </cell>
        </row>
      </sheetData>
      <sheetData sheetId="12267">
        <row r="9">
          <cell r="A9" t="str">
            <v>A</v>
          </cell>
        </row>
      </sheetData>
      <sheetData sheetId="12268">
        <row r="9">
          <cell r="A9" t="str">
            <v>A</v>
          </cell>
        </row>
      </sheetData>
      <sheetData sheetId="12269">
        <row r="9">
          <cell r="A9" t="str">
            <v>A</v>
          </cell>
        </row>
      </sheetData>
      <sheetData sheetId="12270">
        <row r="9">
          <cell r="A9" t="str">
            <v>A</v>
          </cell>
        </row>
      </sheetData>
      <sheetData sheetId="12271">
        <row r="9">
          <cell r="A9" t="str">
            <v>A</v>
          </cell>
        </row>
      </sheetData>
      <sheetData sheetId="12272">
        <row r="9">
          <cell r="A9" t="str">
            <v>A</v>
          </cell>
        </row>
      </sheetData>
      <sheetData sheetId="12273">
        <row r="9">
          <cell r="A9" t="str">
            <v>A</v>
          </cell>
        </row>
      </sheetData>
      <sheetData sheetId="12274">
        <row r="9">
          <cell r="A9" t="str">
            <v>A</v>
          </cell>
        </row>
      </sheetData>
      <sheetData sheetId="12275">
        <row r="9">
          <cell r="A9" t="str">
            <v>A</v>
          </cell>
        </row>
      </sheetData>
      <sheetData sheetId="12276">
        <row r="9">
          <cell r="A9" t="str">
            <v>A</v>
          </cell>
        </row>
      </sheetData>
      <sheetData sheetId="12277">
        <row r="9">
          <cell r="A9" t="str">
            <v>A</v>
          </cell>
        </row>
      </sheetData>
      <sheetData sheetId="12278">
        <row r="9">
          <cell r="A9" t="str">
            <v>A</v>
          </cell>
        </row>
      </sheetData>
      <sheetData sheetId="12279">
        <row r="9">
          <cell r="A9" t="str">
            <v>A</v>
          </cell>
        </row>
      </sheetData>
      <sheetData sheetId="12280">
        <row r="9">
          <cell r="A9" t="str">
            <v>A</v>
          </cell>
        </row>
      </sheetData>
      <sheetData sheetId="12281">
        <row r="9">
          <cell r="A9" t="str">
            <v>A</v>
          </cell>
        </row>
      </sheetData>
      <sheetData sheetId="12282">
        <row r="9">
          <cell r="A9" t="str">
            <v>A</v>
          </cell>
        </row>
      </sheetData>
      <sheetData sheetId="12283">
        <row r="9">
          <cell r="A9" t="str">
            <v>A</v>
          </cell>
        </row>
      </sheetData>
      <sheetData sheetId="12284">
        <row r="9">
          <cell r="A9" t="str">
            <v>A</v>
          </cell>
        </row>
      </sheetData>
      <sheetData sheetId="12285">
        <row r="9">
          <cell r="A9" t="str">
            <v>A</v>
          </cell>
        </row>
      </sheetData>
      <sheetData sheetId="12286">
        <row r="9">
          <cell r="A9" t="str">
            <v>A</v>
          </cell>
        </row>
      </sheetData>
      <sheetData sheetId="12287">
        <row r="9">
          <cell r="A9" t="str">
            <v>A</v>
          </cell>
        </row>
      </sheetData>
      <sheetData sheetId="12288">
        <row r="9">
          <cell r="A9" t="str">
            <v>A</v>
          </cell>
        </row>
      </sheetData>
      <sheetData sheetId="12289">
        <row r="9">
          <cell r="A9" t="str">
            <v>A</v>
          </cell>
        </row>
      </sheetData>
      <sheetData sheetId="12290">
        <row r="9">
          <cell r="A9" t="str">
            <v>A</v>
          </cell>
        </row>
      </sheetData>
      <sheetData sheetId="12291">
        <row r="9">
          <cell r="A9" t="str">
            <v>A</v>
          </cell>
        </row>
      </sheetData>
      <sheetData sheetId="12292">
        <row r="9">
          <cell r="A9" t="str">
            <v>A</v>
          </cell>
        </row>
      </sheetData>
      <sheetData sheetId="12293">
        <row r="9">
          <cell r="A9" t="str">
            <v>A</v>
          </cell>
        </row>
      </sheetData>
      <sheetData sheetId="12294">
        <row r="9">
          <cell r="A9" t="str">
            <v>A</v>
          </cell>
        </row>
      </sheetData>
      <sheetData sheetId="12295">
        <row r="9">
          <cell r="A9" t="str">
            <v>A</v>
          </cell>
        </row>
      </sheetData>
      <sheetData sheetId="12296">
        <row r="9">
          <cell r="A9" t="str">
            <v>A</v>
          </cell>
        </row>
      </sheetData>
      <sheetData sheetId="12297">
        <row r="9">
          <cell r="A9" t="str">
            <v>A</v>
          </cell>
        </row>
      </sheetData>
      <sheetData sheetId="12298">
        <row r="9">
          <cell r="A9" t="str">
            <v>A</v>
          </cell>
        </row>
      </sheetData>
      <sheetData sheetId="12299">
        <row r="9">
          <cell r="A9" t="str">
            <v>A</v>
          </cell>
        </row>
      </sheetData>
      <sheetData sheetId="12300">
        <row r="9">
          <cell r="A9" t="str">
            <v>A</v>
          </cell>
        </row>
      </sheetData>
      <sheetData sheetId="12301">
        <row r="9">
          <cell r="A9" t="str">
            <v>A</v>
          </cell>
        </row>
      </sheetData>
      <sheetData sheetId="12302">
        <row r="9">
          <cell r="A9" t="str">
            <v>A</v>
          </cell>
        </row>
      </sheetData>
      <sheetData sheetId="12303">
        <row r="9">
          <cell r="A9" t="str">
            <v>A</v>
          </cell>
        </row>
      </sheetData>
      <sheetData sheetId="12304">
        <row r="9">
          <cell r="A9" t="str">
            <v>A</v>
          </cell>
        </row>
      </sheetData>
      <sheetData sheetId="12305">
        <row r="9">
          <cell r="A9" t="str">
            <v>A</v>
          </cell>
        </row>
      </sheetData>
      <sheetData sheetId="12306">
        <row r="9">
          <cell r="A9" t="str">
            <v>A</v>
          </cell>
        </row>
      </sheetData>
      <sheetData sheetId="12307">
        <row r="9">
          <cell r="A9" t="str">
            <v>A</v>
          </cell>
        </row>
      </sheetData>
      <sheetData sheetId="12308">
        <row r="9">
          <cell r="A9" t="str">
            <v>A</v>
          </cell>
        </row>
      </sheetData>
      <sheetData sheetId="12309">
        <row r="9">
          <cell r="A9" t="str">
            <v>A</v>
          </cell>
        </row>
      </sheetData>
      <sheetData sheetId="12310">
        <row r="9">
          <cell r="A9" t="str">
            <v>A</v>
          </cell>
        </row>
      </sheetData>
      <sheetData sheetId="12311">
        <row r="9">
          <cell r="A9" t="str">
            <v>A</v>
          </cell>
        </row>
      </sheetData>
      <sheetData sheetId="12312">
        <row r="9">
          <cell r="A9" t="str">
            <v>A</v>
          </cell>
        </row>
      </sheetData>
      <sheetData sheetId="12313">
        <row r="9">
          <cell r="A9" t="str">
            <v>A</v>
          </cell>
        </row>
      </sheetData>
      <sheetData sheetId="12314">
        <row r="9">
          <cell r="A9" t="str">
            <v>A</v>
          </cell>
        </row>
      </sheetData>
      <sheetData sheetId="12315">
        <row r="9">
          <cell r="A9" t="str">
            <v>A</v>
          </cell>
        </row>
      </sheetData>
      <sheetData sheetId="12316">
        <row r="9">
          <cell r="A9" t="str">
            <v>A</v>
          </cell>
        </row>
      </sheetData>
      <sheetData sheetId="12317">
        <row r="9">
          <cell r="A9" t="str">
            <v>A</v>
          </cell>
        </row>
      </sheetData>
      <sheetData sheetId="12318">
        <row r="9">
          <cell r="A9" t="str">
            <v>A</v>
          </cell>
        </row>
      </sheetData>
      <sheetData sheetId="12319">
        <row r="9">
          <cell r="A9" t="str">
            <v>A</v>
          </cell>
        </row>
      </sheetData>
      <sheetData sheetId="12320">
        <row r="9">
          <cell r="A9" t="str">
            <v>A</v>
          </cell>
        </row>
      </sheetData>
      <sheetData sheetId="12321">
        <row r="9">
          <cell r="A9" t="str">
            <v>A</v>
          </cell>
        </row>
      </sheetData>
      <sheetData sheetId="12322">
        <row r="9">
          <cell r="A9" t="str">
            <v>A</v>
          </cell>
        </row>
      </sheetData>
      <sheetData sheetId="12323">
        <row r="9">
          <cell r="A9" t="str">
            <v>A</v>
          </cell>
        </row>
      </sheetData>
      <sheetData sheetId="12324">
        <row r="9">
          <cell r="A9" t="str">
            <v>A</v>
          </cell>
        </row>
      </sheetData>
      <sheetData sheetId="12325">
        <row r="9">
          <cell r="A9" t="str">
            <v>A</v>
          </cell>
        </row>
      </sheetData>
      <sheetData sheetId="12326">
        <row r="9">
          <cell r="A9" t="str">
            <v>A</v>
          </cell>
        </row>
      </sheetData>
      <sheetData sheetId="12327">
        <row r="9">
          <cell r="A9" t="str">
            <v>A</v>
          </cell>
        </row>
      </sheetData>
      <sheetData sheetId="12328">
        <row r="9">
          <cell r="A9" t="str">
            <v>A</v>
          </cell>
        </row>
      </sheetData>
      <sheetData sheetId="12329">
        <row r="9">
          <cell r="A9" t="str">
            <v>A</v>
          </cell>
        </row>
      </sheetData>
      <sheetData sheetId="12330">
        <row r="9">
          <cell r="A9" t="str">
            <v>A</v>
          </cell>
        </row>
      </sheetData>
      <sheetData sheetId="12331">
        <row r="9">
          <cell r="A9" t="str">
            <v>A</v>
          </cell>
        </row>
      </sheetData>
      <sheetData sheetId="12332">
        <row r="9">
          <cell r="A9" t="str">
            <v>A</v>
          </cell>
        </row>
      </sheetData>
      <sheetData sheetId="12333">
        <row r="9">
          <cell r="A9" t="str">
            <v>A</v>
          </cell>
        </row>
      </sheetData>
      <sheetData sheetId="12334">
        <row r="9">
          <cell r="A9" t="str">
            <v>A</v>
          </cell>
        </row>
      </sheetData>
      <sheetData sheetId="12335">
        <row r="9">
          <cell r="A9" t="str">
            <v>A</v>
          </cell>
        </row>
      </sheetData>
      <sheetData sheetId="12336">
        <row r="9">
          <cell r="A9" t="str">
            <v>A</v>
          </cell>
        </row>
      </sheetData>
      <sheetData sheetId="12337">
        <row r="9">
          <cell r="A9" t="str">
            <v>A</v>
          </cell>
        </row>
      </sheetData>
      <sheetData sheetId="12338">
        <row r="9">
          <cell r="A9" t="str">
            <v>A</v>
          </cell>
        </row>
      </sheetData>
      <sheetData sheetId="12339">
        <row r="9">
          <cell r="A9" t="str">
            <v>A</v>
          </cell>
        </row>
      </sheetData>
      <sheetData sheetId="12340">
        <row r="9">
          <cell r="A9" t="str">
            <v>A</v>
          </cell>
        </row>
      </sheetData>
      <sheetData sheetId="12341">
        <row r="9">
          <cell r="A9" t="str">
            <v>A</v>
          </cell>
        </row>
      </sheetData>
      <sheetData sheetId="12342">
        <row r="9">
          <cell r="A9" t="str">
            <v>A</v>
          </cell>
        </row>
      </sheetData>
      <sheetData sheetId="12343">
        <row r="9">
          <cell r="A9" t="str">
            <v>A</v>
          </cell>
        </row>
      </sheetData>
      <sheetData sheetId="12344">
        <row r="9">
          <cell r="A9" t="str">
            <v>A</v>
          </cell>
        </row>
      </sheetData>
      <sheetData sheetId="12345">
        <row r="9">
          <cell r="A9" t="str">
            <v>A</v>
          </cell>
        </row>
      </sheetData>
      <sheetData sheetId="12346">
        <row r="9">
          <cell r="A9" t="str">
            <v>A</v>
          </cell>
        </row>
      </sheetData>
      <sheetData sheetId="12347">
        <row r="9">
          <cell r="A9" t="str">
            <v>A</v>
          </cell>
        </row>
      </sheetData>
      <sheetData sheetId="12348">
        <row r="9">
          <cell r="A9" t="str">
            <v>A</v>
          </cell>
        </row>
      </sheetData>
      <sheetData sheetId="12349">
        <row r="9">
          <cell r="A9" t="str">
            <v>A</v>
          </cell>
        </row>
      </sheetData>
      <sheetData sheetId="12350">
        <row r="9">
          <cell r="A9" t="str">
            <v>A</v>
          </cell>
        </row>
      </sheetData>
      <sheetData sheetId="12351">
        <row r="9">
          <cell r="A9" t="str">
            <v>A</v>
          </cell>
        </row>
      </sheetData>
      <sheetData sheetId="12352">
        <row r="9">
          <cell r="A9" t="str">
            <v>A</v>
          </cell>
        </row>
      </sheetData>
      <sheetData sheetId="12353">
        <row r="9">
          <cell r="A9" t="str">
            <v>A</v>
          </cell>
        </row>
      </sheetData>
      <sheetData sheetId="12354">
        <row r="9">
          <cell r="A9" t="str">
            <v>A</v>
          </cell>
        </row>
      </sheetData>
      <sheetData sheetId="12355">
        <row r="9">
          <cell r="A9" t="str">
            <v>A</v>
          </cell>
        </row>
      </sheetData>
      <sheetData sheetId="12356">
        <row r="9">
          <cell r="A9" t="str">
            <v>A</v>
          </cell>
        </row>
      </sheetData>
      <sheetData sheetId="12357">
        <row r="9">
          <cell r="A9" t="str">
            <v>A</v>
          </cell>
        </row>
      </sheetData>
      <sheetData sheetId="12358">
        <row r="9">
          <cell r="A9" t="str">
            <v>A</v>
          </cell>
        </row>
      </sheetData>
      <sheetData sheetId="12359">
        <row r="9">
          <cell r="A9" t="str">
            <v>A</v>
          </cell>
        </row>
      </sheetData>
      <sheetData sheetId="12360">
        <row r="9">
          <cell r="A9" t="str">
            <v>A</v>
          </cell>
        </row>
      </sheetData>
      <sheetData sheetId="12361">
        <row r="9">
          <cell r="A9" t="str">
            <v>A</v>
          </cell>
        </row>
      </sheetData>
      <sheetData sheetId="12362">
        <row r="9">
          <cell r="A9" t="str">
            <v>A</v>
          </cell>
        </row>
      </sheetData>
      <sheetData sheetId="12363">
        <row r="9">
          <cell r="A9" t="str">
            <v>A</v>
          </cell>
        </row>
      </sheetData>
      <sheetData sheetId="12364">
        <row r="9">
          <cell r="A9" t="str">
            <v>A</v>
          </cell>
        </row>
      </sheetData>
      <sheetData sheetId="12365">
        <row r="9">
          <cell r="A9" t="str">
            <v>A</v>
          </cell>
        </row>
      </sheetData>
      <sheetData sheetId="12366">
        <row r="9">
          <cell r="A9" t="str">
            <v>A</v>
          </cell>
        </row>
      </sheetData>
      <sheetData sheetId="12367">
        <row r="9">
          <cell r="A9" t="str">
            <v>A</v>
          </cell>
        </row>
      </sheetData>
      <sheetData sheetId="12368">
        <row r="9">
          <cell r="A9" t="str">
            <v>A</v>
          </cell>
        </row>
      </sheetData>
      <sheetData sheetId="12369">
        <row r="9">
          <cell r="A9" t="str">
            <v>A</v>
          </cell>
        </row>
      </sheetData>
      <sheetData sheetId="12370">
        <row r="9">
          <cell r="A9" t="str">
            <v>A</v>
          </cell>
        </row>
      </sheetData>
      <sheetData sheetId="12371">
        <row r="9">
          <cell r="A9" t="str">
            <v>A</v>
          </cell>
        </row>
      </sheetData>
      <sheetData sheetId="12372">
        <row r="9">
          <cell r="A9" t="str">
            <v>A</v>
          </cell>
        </row>
      </sheetData>
      <sheetData sheetId="12373">
        <row r="9">
          <cell r="A9" t="str">
            <v>A</v>
          </cell>
        </row>
      </sheetData>
      <sheetData sheetId="12374">
        <row r="9">
          <cell r="A9" t="str">
            <v>A</v>
          </cell>
        </row>
      </sheetData>
      <sheetData sheetId="12375">
        <row r="9">
          <cell r="A9" t="str">
            <v>A</v>
          </cell>
        </row>
      </sheetData>
      <sheetData sheetId="12376">
        <row r="9">
          <cell r="A9" t="str">
            <v>A</v>
          </cell>
        </row>
      </sheetData>
      <sheetData sheetId="12377">
        <row r="9">
          <cell r="A9" t="str">
            <v>A</v>
          </cell>
        </row>
      </sheetData>
      <sheetData sheetId="12378">
        <row r="9">
          <cell r="A9" t="str">
            <v>A</v>
          </cell>
        </row>
      </sheetData>
      <sheetData sheetId="12379">
        <row r="9">
          <cell r="A9" t="str">
            <v>A</v>
          </cell>
        </row>
      </sheetData>
      <sheetData sheetId="12380">
        <row r="9">
          <cell r="A9" t="str">
            <v>A</v>
          </cell>
        </row>
      </sheetData>
      <sheetData sheetId="12381">
        <row r="9">
          <cell r="A9" t="str">
            <v>A</v>
          </cell>
        </row>
      </sheetData>
      <sheetData sheetId="12382">
        <row r="9">
          <cell r="A9" t="str">
            <v>A</v>
          </cell>
        </row>
      </sheetData>
      <sheetData sheetId="12383">
        <row r="9">
          <cell r="A9" t="str">
            <v>A</v>
          </cell>
        </row>
      </sheetData>
      <sheetData sheetId="12384">
        <row r="9">
          <cell r="A9" t="str">
            <v>A</v>
          </cell>
        </row>
      </sheetData>
      <sheetData sheetId="12385">
        <row r="9">
          <cell r="A9" t="str">
            <v>A</v>
          </cell>
        </row>
      </sheetData>
      <sheetData sheetId="12386">
        <row r="9">
          <cell r="A9" t="str">
            <v>A</v>
          </cell>
        </row>
      </sheetData>
      <sheetData sheetId="12387">
        <row r="9">
          <cell r="A9" t="str">
            <v>A</v>
          </cell>
        </row>
      </sheetData>
      <sheetData sheetId="12388">
        <row r="9">
          <cell r="A9" t="str">
            <v>A</v>
          </cell>
        </row>
      </sheetData>
      <sheetData sheetId="12389">
        <row r="9">
          <cell r="A9" t="str">
            <v>A</v>
          </cell>
        </row>
      </sheetData>
      <sheetData sheetId="12390">
        <row r="9">
          <cell r="A9" t="str">
            <v>A</v>
          </cell>
        </row>
      </sheetData>
      <sheetData sheetId="12391">
        <row r="9">
          <cell r="A9" t="str">
            <v>A</v>
          </cell>
        </row>
      </sheetData>
      <sheetData sheetId="12392">
        <row r="9">
          <cell r="A9" t="str">
            <v>A</v>
          </cell>
        </row>
      </sheetData>
      <sheetData sheetId="12393">
        <row r="9">
          <cell r="A9" t="str">
            <v>A</v>
          </cell>
        </row>
      </sheetData>
      <sheetData sheetId="12394">
        <row r="9">
          <cell r="A9" t="str">
            <v>A</v>
          </cell>
        </row>
      </sheetData>
      <sheetData sheetId="12395">
        <row r="9">
          <cell r="A9" t="str">
            <v>A</v>
          </cell>
        </row>
      </sheetData>
      <sheetData sheetId="12396">
        <row r="9">
          <cell r="A9" t="str">
            <v>A</v>
          </cell>
        </row>
      </sheetData>
      <sheetData sheetId="12397">
        <row r="9">
          <cell r="A9" t="str">
            <v>A</v>
          </cell>
        </row>
      </sheetData>
      <sheetData sheetId="12398">
        <row r="9">
          <cell r="A9" t="str">
            <v>A</v>
          </cell>
        </row>
      </sheetData>
      <sheetData sheetId="12399">
        <row r="9">
          <cell r="A9" t="str">
            <v>A</v>
          </cell>
        </row>
      </sheetData>
      <sheetData sheetId="12400">
        <row r="9">
          <cell r="A9" t="str">
            <v>A</v>
          </cell>
        </row>
      </sheetData>
      <sheetData sheetId="12401">
        <row r="9">
          <cell r="A9" t="str">
            <v>A</v>
          </cell>
        </row>
      </sheetData>
      <sheetData sheetId="12402">
        <row r="9">
          <cell r="A9" t="str">
            <v>A</v>
          </cell>
        </row>
      </sheetData>
      <sheetData sheetId="12403">
        <row r="9">
          <cell r="A9" t="str">
            <v>A</v>
          </cell>
        </row>
      </sheetData>
      <sheetData sheetId="12404">
        <row r="9">
          <cell r="A9" t="str">
            <v>A</v>
          </cell>
        </row>
      </sheetData>
      <sheetData sheetId="12405">
        <row r="9">
          <cell r="A9" t="str">
            <v>A</v>
          </cell>
        </row>
      </sheetData>
      <sheetData sheetId="12406">
        <row r="9">
          <cell r="A9" t="str">
            <v>A</v>
          </cell>
        </row>
      </sheetData>
      <sheetData sheetId="12407">
        <row r="9">
          <cell r="A9" t="str">
            <v>A</v>
          </cell>
        </row>
      </sheetData>
      <sheetData sheetId="12408">
        <row r="9">
          <cell r="A9" t="str">
            <v>A</v>
          </cell>
        </row>
      </sheetData>
      <sheetData sheetId="12409">
        <row r="9">
          <cell r="A9" t="str">
            <v>A</v>
          </cell>
        </row>
      </sheetData>
      <sheetData sheetId="12410">
        <row r="9">
          <cell r="A9" t="str">
            <v>A</v>
          </cell>
        </row>
      </sheetData>
      <sheetData sheetId="12411">
        <row r="9">
          <cell r="A9" t="str">
            <v>A</v>
          </cell>
        </row>
      </sheetData>
      <sheetData sheetId="12412">
        <row r="9">
          <cell r="A9" t="str">
            <v>A</v>
          </cell>
        </row>
      </sheetData>
      <sheetData sheetId="12413">
        <row r="9">
          <cell r="A9" t="str">
            <v>A</v>
          </cell>
        </row>
      </sheetData>
      <sheetData sheetId="12414">
        <row r="9">
          <cell r="A9" t="str">
            <v>A</v>
          </cell>
        </row>
      </sheetData>
      <sheetData sheetId="12415">
        <row r="9">
          <cell r="A9" t="str">
            <v>A</v>
          </cell>
        </row>
      </sheetData>
      <sheetData sheetId="12416">
        <row r="9">
          <cell r="A9" t="str">
            <v>A</v>
          </cell>
        </row>
      </sheetData>
      <sheetData sheetId="12417">
        <row r="9">
          <cell r="A9" t="str">
            <v>A</v>
          </cell>
        </row>
      </sheetData>
      <sheetData sheetId="12418">
        <row r="9">
          <cell r="A9" t="str">
            <v>A</v>
          </cell>
        </row>
      </sheetData>
      <sheetData sheetId="12419">
        <row r="9">
          <cell r="A9" t="str">
            <v>A</v>
          </cell>
        </row>
      </sheetData>
      <sheetData sheetId="12420">
        <row r="9">
          <cell r="A9" t="str">
            <v>A</v>
          </cell>
        </row>
      </sheetData>
      <sheetData sheetId="12421">
        <row r="9">
          <cell r="A9" t="str">
            <v>A</v>
          </cell>
        </row>
      </sheetData>
      <sheetData sheetId="12422">
        <row r="9">
          <cell r="A9" t="str">
            <v>A</v>
          </cell>
        </row>
      </sheetData>
      <sheetData sheetId="12423">
        <row r="9">
          <cell r="A9" t="str">
            <v>A</v>
          </cell>
        </row>
      </sheetData>
      <sheetData sheetId="12424">
        <row r="9">
          <cell r="A9" t="str">
            <v>A</v>
          </cell>
        </row>
      </sheetData>
      <sheetData sheetId="12425">
        <row r="9">
          <cell r="A9" t="str">
            <v>A</v>
          </cell>
        </row>
      </sheetData>
      <sheetData sheetId="12426">
        <row r="9">
          <cell r="A9" t="str">
            <v>A</v>
          </cell>
        </row>
      </sheetData>
      <sheetData sheetId="12427">
        <row r="9">
          <cell r="A9" t="str">
            <v>A</v>
          </cell>
        </row>
      </sheetData>
      <sheetData sheetId="12428">
        <row r="9">
          <cell r="A9" t="str">
            <v>A</v>
          </cell>
        </row>
      </sheetData>
      <sheetData sheetId="12429">
        <row r="9">
          <cell r="A9" t="str">
            <v>A</v>
          </cell>
        </row>
      </sheetData>
      <sheetData sheetId="12430">
        <row r="9">
          <cell r="A9" t="str">
            <v>A</v>
          </cell>
        </row>
      </sheetData>
      <sheetData sheetId="12431">
        <row r="9">
          <cell r="A9" t="str">
            <v>A</v>
          </cell>
        </row>
      </sheetData>
      <sheetData sheetId="12432">
        <row r="9">
          <cell r="A9" t="str">
            <v>A</v>
          </cell>
        </row>
      </sheetData>
      <sheetData sheetId="12433">
        <row r="9">
          <cell r="A9" t="str">
            <v>A</v>
          </cell>
        </row>
      </sheetData>
      <sheetData sheetId="12434">
        <row r="9">
          <cell r="A9" t="str">
            <v>A</v>
          </cell>
        </row>
      </sheetData>
      <sheetData sheetId="12435">
        <row r="9">
          <cell r="A9" t="str">
            <v>A</v>
          </cell>
        </row>
      </sheetData>
      <sheetData sheetId="12436">
        <row r="9">
          <cell r="A9" t="str">
            <v>A</v>
          </cell>
        </row>
      </sheetData>
      <sheetData sheetId="12437">
        <row r="9">
          <cell r="A9" t="str">
            <v>A</v>
          </cell>
        </row>
      </sheetData>
      <sheetData sheetId="12438">
        <row r="9">
          <cell r="A9" t="str">
            <v>A</v>
          </cell>
        </row>
      </sheetData>
      <sheetData sheetId="12439">
        <row r="9">
          <cell r="A9" t="str">
            <v>A</v>
          </cell>
        </row>
      </sheetData>
      <sheetData sheetId="12440">
        <row r="9">
          <cell r="A9" t="str">
            <v>A</v>
          </cell>
        </row>
      </sheetData>
      <sheetData sheetId="12441">
        <row r="9">
          <cell r="A9" t="str">
            <v>A</v>
          </cell>
        </row>
      </sheetData>
      <sheetData sheetId="12442">
        <row r="9">
          <cell r="A9" t="str">
            <v>A</v>
          </cell>
        </row>
      </sheetData>
      <sheetData sheetId="12443">
        <row r="9">
          <cell r="A9" t="str">
            <v>A</v>
          </cell>
        </row>
      </sheetData>
      <sheetData sheetId="12444">
        <row r="9">
          <cell r="A9" t="str">
            <v>A</v>
          </cell>
        </row>
      </sheetData>
      <sheetData sheetId="12445">
        <row r="9">
          <cell r="A9" t="str">
            <v>A</v>
          </cell>
        </row>
      </sheetData>
      <sheetData sheetId="12446">
        <row r="9">
          <cell r="A9" t="str">
            <v>A</v>
          </cell>
        </row>
      </sheetData>
      <sheetData sheetId="12447">
        <row r="9">
          <cell r="A9" t="str">
            <v>A</v>
          </cell>
        </row>
      </sheetData>
      <sheetData sheetId="12448">
        <row r="9">
          <cell r="A9" t="str">
            <v>A</v>
          </cell>
        </row>
      </sheetData>
      <sheetData sheetId="12449">
        <row r="9">
          <cell r="A9" t="str">
            <v>A</v>
          </cell>
        </row>
      </sheetData>
      <sheetData sheetId="12450">
        <row r="9">
          <cell r="A9" t="str">
            <v>A</v>
          </cell>
        </row>
      </sheetData>
      <sheetData sheetId="12451">
        <row r="9">
          <cell r="A9" t="str">
            <v>A</v>
          </cell>
        </row>
      </sheetData>
      <sheetData sheetId="12452">
        <row r="9">
          <cell r="A9" t="str">
            <v>A</v>
          </cell>
        </row>
      </sheetData>
      <sheetData sheetId="12453">
        <row r="9">
          <cell r="A9" t="str">
            <v>A</v>
          </cell>
        </row>
      </sheetData>
      <sheetData sheetId="12454">
        <row r="9">
          <cell r="A9" t="str">
            <v>A</v>
          </cell>
        </row>
      </sheetData>
      <sheetData sheetId="12455">
        <row r="9">
          <cell r="A9" t="str">
            <v>A</v>
          </cell>
        </row>
      </sheetData>
      <sheetData sheetId="12456">
        <row r="9">
          <cell r="A9" t="str">
            <v>A</v>
          </cell>
        </row>
      </sheetData>
      <sheetData sheetId="12457">
        <row r="9">
          <cell r="A9" t="str">
            <v>A</v>
          </cell>
        </row>
      </sheetData>
      <sheetData sheetId="12458">
        <row r="9">
          <cell r="A9" t="str">
            <v>A</v>
          </cell>
        </row>
      </sheetData>
      <sheetData sheetId="12459">
        <row r="9">
          <cell r="A9" t="str">
            <v>A</v>
          </cell>
        </row>
      </sheetData>
      <sheetData sheetId="12460">
        <row r="9">
          <cell r="A9" t="str">
            <v>A</v>
          </cell>
        </row>
      </sheetData>
      <sheetData sheetId="12461">
        <row r="9">
          <cell r="A9" t="str">
            <v>A</v>
          </cell>
        </row>
      </sheetData>
      <sheetData sheetId="12462">
        <row r="9">
          <cell r="A9" t="str">
            <v>A</v>
          </cell>
        </row>
      </sheetData>
      <sheetData sheetId="12463">
        <row r="9">
          <cell r="A9" t="str">
            <v>A</v>
          </cell>
        </row>
      </sheetData>
      <sheetData sheetId="12464">
        <row r="9">
          <cell r="A9" t="str">
            <v>A</v>
          </cell>
        </row>
      </sheetData>
      <sheetData sheetId="12465">
        <row r="9">
          <cell r="A9" t="str">
            <v>A</v>
          </cell>
        </row>
      </sheetData>
      <sheetData sheetId="12466">
        <row r="9">
          <cell r="A9" t="str">
            <v>A</v>
          </cell>
        </row>
      </sheetData>
      <sheetData sheetId="12467">
        <row r="9">
          <cell r="A9" t="str">
            <v>A</v>
          </cell>
        </row>
      </sheetData>
      <sheetData sheetId="12468">
        <row r="9">
          <cell r="A9" t="str">
            <v>A</v>
          </cell>
        </row>
      </sheetData>
      <sheetData sheetId="12469">
        <row r="9">
          <cell r="A9" t="str">
            <v>A</v>
          </cell>
        </row>
      </sheetData>
      <sheetData sheetId="12470">
        <row r="9">
          <cell r="A9" t="str">
            <v>A</v>
          </cell>
        </row>
      </sheetData>
      <sheetData sheetId="12471">
        <row r="9">
          <cell r="A9" t="str">
            <v>A</v>
          </cell>
        </row>
      </sheetData>
      <sheetData sheetId="12472">
        <row r="9">
          <cell r="A9" t="str">
            <v>A</v>
          </cell>
        </row>
      </sheetData>
      <sheetData sheetId="12473">
        <row r="9">
          <cell r="A9" t="str">
            <v>A</v>
          </cell>
        </row>
      </sheetData>
      <sheetData sheetId="12474">
        <row r="9">
          <cell r="A9" t="str">
            <v>A</v>
          </cell>
        </row>
      </sheetData>
      <sheetData sheetId="12475">
        <row r="9">
          <cell r="A9" t="str">
            <v>A</v>
          </cell>
        </row>
      </sheetData>
      <sheetData sheetId="12476">
        <row r="9">
          <cell r="A9" t="str">
            <v>A</v>
          </cell>
        </row>
      </sheetData>
      <sheetData sheetId="12477">
        <row r="9">
          <cell r="A9" t="str">
            <v>A</v>
          </cell>
        </row>
      </sheetData>
      <sheetData sheetId="12478">
        <row r="9">
          <cell r="A9" t="str">
            <v>A</v>
          </cell>
        </row>
      </sheetData>
      <sheetData sheetId="12479">
        <row r="9">
          <cell r="A9" t="str">
            <v>A</v>
          </cell>
        </row>
      </sheetData>
      <sheetData sheetId="12480">
        <row r="9">
          <cell r="A9" t="str">
            <v>A</v>
          </cell>
        </row>
      </sheetData>
      <sheetData sheetId="12481">
        <row r="9">
          <cell r="A9" t="str">
            <v>A</v>
          </cell>
        </row>
      </sheetData>
      <sheetData sheetId="12482">
        <row r="9">
          <cell r="A9" t="str">
            <v>A</v>
          </cell>
        </row>
      </sheetData>
      <sheetData sheetId="12483">
        <row r="9">
          <cell r="A9" t="str">
            <v>A</v>
          </cell>
        </row>
      </sheetData>
      <sheetData sheetId="12484">
        <row r="9">
          <cell r="A9" t="str">
            <v>A</v>
          </cell>
        </row>
      </sheetData>
      <sheetData sheetId="12485">
        <row r="9">
          <cell r="A9" t="str">
            <v>A</v>
          </cell>
        </row>
      </sheetData>
      <sheetData sheetId="12486">
        <row r="9">
          <cell r="A9" t="str">
            <v>A</v>
          </cell>
        </row>
      </sheetData>
      <sheetData sheetId="12487">
        <row r="9">
          <cell r="A9" t="str">
            <v>A</v>
          </cell>
        </row>
      </sheetData>
      <sheetData sheetId="12488">
        <row r="9">
          <cell r="A9" t="str">
            <v>A</v>
          </cell>
        </row>
      </sheetData>
      <sheetData sheetId="12489">
        <row r="9">
          <cell r="A9" t="str">
            <v>A</v>
          </cell>
        </row>
      </sheetData>
      <sheetData sheetId="12490">
        <row r="9">
          <cell r="A9" t="str">
            <v>A</v>
          </cell>
        </row>
      </sheetData>
      <sheetData sheetId="12491">
        <row r="9">
          <cell r="A9" t="str">
            <v>A</v>
          </cell>
        </row>
      </sheetData>
      <sheetData sheetId="12492">
        <row r="9">
          <cell r="A9" t="str">
            <v>A</v>
          </cell>
        </row>
      </sheetData>
      <sheetData sheetId="12493">
        <row r="9">
          <cell r="A9" t="str">
            <v>A</v>
          </cell>
        </row>
      </sheetData>
      <sheetData sheetId="12494">
        <row r="9">
          <cell r="A9" t="str">
            <v>A</v>
          </cell>
        </row>
      </sheetData>
      <sheetData sheetId="12495">
        <row r="9">
          <cell r="A9" t="str">
            <v>A</v>
          </cell>
        </row>
      </sheetData>
      <sheetData sheetId="12496">
        <row r="9">
          <cell r="A9" t="str">
            <v>A</v>
          </cell>
        </row>
      </sheetData>
      <sheetData sheetId="12497">
        <row r="9">
          <cell r="A9" t="str">
            <v>A</v>
          </cell>
        </row>
      </sheetData>
      <sheetData sheetId="12498">
        <row r="9">
          <cell r="A9" t="str">
            <v>A</v>
          </cell>
        </row>
      </sheetData>
      <sheetData sheetId="12499">
        <row r="9">
          <cell r="A9" t="str">
            <v>A</v>
          </cell>
        </row>
      </sheetData>
      <sheetData sheetId="12500">
        <row r="9">
          <cell r="A9" t="str">
            <v>A</v>
          </cell>
        </row>
      </sheetData>
      <sheetData sheetId="12501">
        <row r="9">
          <cell r="A9" t="str">
            <v>A</v>
          </cell>
        </row>
      </sheetData>
      <sheetData sheetId="12502">
        <row r="9">
          <cell r="A9" t="str">
            <v>A</v>
          </cell>
        </row>
      </sheetData>
      <sheetData sheetId="12503">
        <row r="9">
          <cell r="A9" t="str">
            <v>A</v>
          </cell>
        </row>
      </sheetData>
      <sheetData sheetId="12504">
        <row r="9">
          <cell r="A9" t="str">
            <v>A</v>
          </cell>
        </row>
      </sheetData>
      <sheetData sheetId="12505">
        <row r="9">
          <cell r="A9" t="str">
            <v>A</v>
          </cell>
        </row>
      </sheetData>
      <sheetData sheetId="12506">
        <row r="9">
          <cell r="A9" t="str">
            <v>A</v>
          </cell>
        </row>
      </sheetData>
      <sheetData sheetId="12507">
        <row r="9">
          <cell r="A9" t="str">
            <v>A</v>
          </cell>
        </row>
      </sheetData>
      <sheetData sheetId="12508">
        <row r="9">
          <cell r="A9" t="str">
            <v>A</v>
          </cell>
        </row>
      </sheetData>
      <sheetData sheetId="12509">
        <row r="9">
          <cell r="A9" t="str">
            <v>A</v>
          </cell>
        </row>
      </sheetData>
      <sheetData sheetId="12510">
        <row r="9">
          <cell r="A9" t="str">
            <v>A</v>
          </cell>
        </row>
      </sheetData>
      <sheetData sheetId="12511">
        <row r="9">
          <cell r="A9" t="str">
            <v>A</v>
          </cell>
        </row>
      </sheetData>
      <sheetData sheetId="12512">
        <row r="9">
          <cell r="A9" t="str">
            <v>A</v>
          </cell>
        </row>
      </sheetData>
      <sheetData sheetId="12513">
        <row r="9">
          <cell r="A9" t="str">
            <v>A</v>
          </cell>
        </row>
      </sheetData>
      <sheetData sheetId="12514">
        <row r="9">
          <cell r="A9" t="str">
            <v>A</v>
          </cell>
        </row>
      </sheetData>
      <sheetData sheetId="12515">
        <row r="9">
          <cell r="A9" t="str">
            <v>A</v>
          </cell>
        </row>
      </sheetData>
      <sheetData sheetId="12516">
        <row r="9">
          <cell r="A9" t="str">
            <v>A</v>
          </cell>
        </row>
      </sheetData>
      <sheetData sheetId="12517">
        <row r="9">
          <cell r="A9" t="str">
            <v>A</v>
          </cell>
        </row>
      </sheetData>
      <sheetData sheetId="12518">
        <row r="9">
          <cell r="A9" t="str">
            <v>A</v>
          </cell>
        </row>
      </sheetData>
      <sheetData sheetId="12519">
        <row r="9">
          <cell r="A9" t="str">
            <v>A</v>
          </cell>
        </row>
      </sheetData>
      <sheetData sheetId="12520">
        <row r="9">
          <cell r="A9" t="str">
            <v>A</v>
          </cell>
        </row>
      </sheetData>
      <sheetData sheetId="12521">
        <row r="9">
          <cell r="A9" t="str">
            <v>A</v>
          </cell>
        </row>
      </sheetData>
      <sheetData sheetId="12522">
        <row r="9">
          <cell r="A9" t="str">
            <v>A</v>
          </cell>
        </row>
      </sheetData>
      <sheetData sheetId="12523">
        <row r="9">
          <cell r="A9" t="str">
            <v>A</v>
          </cell>
        </row>
      </sheetData>
      <sheetData sheetId="12524">
        <row r="9">
          <cell r="A9" t="str">
            <v>A</v>
          </cell>
        </row>
      </sheetData>
      <sheetData sheetId="12525">
        <row r="9">
          <cell r="A9" t="str">
            <v>A</v>
          </cell>
        </row>
      </sheetData>
      <sheetData sheetId="12526">
        <row r="9">
          <cell r="A9" t="str">
            <v>A</v>
          </cell>
        </row>
      </sheetData>
      <sheetData sheetId="12527">
        <row r="9">
          <cell r="A9" t="str">
            <v>A</v>
          </cell>
        </row>
      </sheetData>
      <sheetData sheetId="12528">
        <row r="9">
          <cell r="A9" t="str">
            <v>A</v>
          </cell>
        </row>
      </sheetData>
      <sheetData sheetId="12529">
        <row r="9">
          <cell r="A9" t="str">
            <v>A</v>
          </cell>
        </row>
      </sheetData>
      <sheetData sheetId="12530">
        <row r="9">
          <cell r="A9" t="str">
            <v>A</v>
          </cell>
        </row>
      </sheetData>
      <sheetData sheetId="12531">
        <row r="9">
          <cell r="A9" t="str">
            <v>A</v>
          </cell>
        </row>
      </sheetData>
      <sheetData sheetId="12532">
        <row r="9">
          <cell r="A9" t="str">
            <v>A</v>
          </cell>
        </row>
      </sheetData>
      <sheetData sheetId="12533">
        <row r="9">
          <cell r="A9" t="str">
            <v>A</v>
          </cell>
        </row>
      </sheetData>
      <sheetData sheetId="12534">
        <row r="9">
          <cell r="A9" t="str">
            <v>A</v>
          </cell>
        </row>
      </sheetData>
      <sheetData sheetId="12535">
        <row r="9">
          <cell r="A9" t="str">
            <v>A</v>
          </cell>
        </row>
      </sheetData>
      <sheetData sheetId="12536">
        <row r="9">
          <cell r="A9" t="str">
            <v>A</v>
          </cell>
        </row>
      </sheetData>
      <sheetData sheetId="12537">
        <row r="9">
          <cell r="A9" t="str">
            <v>A</v>
          </cell>
        </row>
      </sheetData>
      <sheetData sheetId="12538">
        <row r="9">
          <cell r="A9" t="str">
            <v>A</v>
          </cell>
        </row>
      </sheetData>
      <sheetData sheetId="12539">
        <row r="9">
          <cell r="A9" t="str">
            <v>A</v>
          </cell>
        </row>
      </sheetData>
      <sheetData sheetId="12540">
        <row r="9">
          <cell r="A9" t="str">
            <v>A</v>
          </cell>
        </row>
      </sheetData>
      <sheetData sheetId="12541">
        <row r="9">
          <cell r="A9" t="str">
            <v>A</v>
          </cell>
        </row>
      </sheetData>
      <sheetData sheetId="12542">
        <row r="9">
          <cell r="A9" t="str">
            <v>A</v>
          </cell>
        </row>
      </sheetData>
      <sheetData sheetId="12543">
        <row r="9">
          <cell r="A9" t="str">
            <v>A</v>
          </cell>
        </row>
      </sheetData>
      <sheetData sheetId="12544">
        <row r="9">
          <cell r="A9" t="str">
            <v>A</v>
          </cell>
        </row>
      </sheetData>
      <sheetData sheetId="12545">
        <row r="9">
          <cell r="A9" t="str">
            <v>A</v>
          </cell>
        </row>
      </sheetData>
      <sheetData sheetId="12546">
        <row r="9">
          <cell r="A9" t="str">
            <v>A</v>
          </cell>
        </row>
      </sheetData>
      <sheetData sheetId="12547">
        <row r="9">
          <cell r="A9" t="str">
            <v>A</v>
          </cell>
        </row>
      </sheetData>
      <sheetData sheetId="12548">
        <row r="9">
          <cell r="A9" t="str">
            <v>A</v>
          </cell>
        </row>
      </sheetData>
      <sheetData sheetId="12549">
        <row r="9">
          <cell r="A9" t="str">
            <v>A</v>
          </cell>
        </row>
      </sheetData>
      <sheetData sheetId="12550">
        <row r="9">
          <cell r="A9" t="str">
            <v>A</v>
          </cell>
        </row>
      </sheetData>
      <sheetData sheetId="12551">
        <row r="9">
          <cell r="A9" t="str">
            <v>A</v>
          </cell>
        </row>
      </sheetData>
      <sheetData sheetId="12552">
        <row r="9">
          <cell r="A9" t="str">
            <v>A</v>
          </cell>
        </row>
      </sheetData>
      <sheetData sheetId="12553">
        <row r="9">
          <cell r="A9" t="str">
            <v>A</v>
          </cell>
        </row>
      </sheetData>
      <sheetData sheetId="12554">
        <row r="9">
          <cell r="A9" t="str">
            <v>A</v>
          </cell>
        </row>
      </sheetData>
      <sheetData sheetId="12555">
        <row r="9">
          <cell r="A9" t="str">
            <v>A</v>
          </cell>
        </row>
      </sheetData>
      <sheetData sheetId="12556">
        <row r="9">
          <cell r="A9" t="str">
            <v>A</v>
          </cell>
        </row>
      </sheetData>
      <sheetData sheetId="12557">
        <row r="9">
          <cell r="A9" t="str">
            <v>A</v>
          </cell>
        </row>
      </sheetData>
      <sheetData sheetId="12558">
        <row r="9">
          <cell r="A9" t="str">
            <v>A</v>
          </cell>
        </row>
      </sheetData>
      <sheetData sheetId="12559">
        <row r="9">
          <cell r="A9" t="str">
            <v>A</v>
          </cell>
        </row>
      </sheetData>
      <sheetData sheetId="12560"/>
      <sheetData sheetId="12561"/>
      <sheetData sheetId="12562" refreshError="1"/>
      <sheetData sheetId="12563"/>
      <sheetData sheetId="12564"/>
      <sheetData sheetId="12565"/>
      <sheetData sheetId="12566" refreshError="1"/>
      <sheetData sheetId="12567" refreshError="1"/>
      <sheetData sheetId="12568" refreshError="1"/>
      <sheetData sheetId="12569" refreshError="1"/>
      <sheetData sheetId="12570" refreshError="1"/>
      <sheetData sheetId="12571">
        <row r="9">
          <cell r="A9" t="str">
            <v>A</v>
          </cell>
        </row>
      </sheetData>
      <sheetData sheetId="12572">
        <row r="9">
          <cell r="A9" t="str">
            <v>A</v>
          </cell>
        </row>
      </sheetData>
      <sheetData sheetId="12573">
        <row r="9">
          <cell r="A9" t="str">
            <v>A</v>
          </cell>
        </row>
      </sheetData>
      <sheetData sheetId="12574">
        <row r="9">
          <cell r="A9" t="str">
            <v>A</v>
          </cell>
        </row>
      </sheetData>
      <sheetData sheetId="12575">
        <row r="9">
          <cell r="A9" t="str">
            <v>A</v>
          </cell>
        </row>
      </sheetData>
      <sheetData sheetId="12576">
        <row r="9">
          <cell r="A9" t="str">
            <v>A</v>
          </cell>
        </row>
      </sheetData>
      <sheetData sheetId="12577">
        <row r="9">
          <cell r="A9" t="str">
            <v>A</v>
          </cell>
        </row>
      </sheetData>
      <sheetData sheetId="12578">
        <row r="9">
          <cell r="A9" t="str">
            <v>A</v>
          </cell>
        </row>
      </sheetData>
      <sheetData sheetId="12579">
        <row r="9">
          <cell r="A9" t="str">
            <v>A</v>
          </cell>
        </row>
      </sheetData>
      <sheetData sheetId="12580">
        <row r="9">
          <cell r="A9" t="str">
            <v>A</v>
          </cell>
        </row>
      </sheetData>
      <sheetData sheetId="12581">
        <row r="9">
          <cell r="A9" t="str">
            <v>A</v>
          </cell>
        </row>
      </sheetData>
      <sheetData sheetId="12582">
        <row r="9">
          <cell r="A9" t="str">
            <v>A</v>
          </cell>
        </row>
      </sheetData>
      <sheetData sheetId="12583">
        <row r="9">
          <cell r="A9" t="str">
            <v>A</v>
          </cell>
        </row>
      </sheetData>
      <sheetData sheetId="12584">
        <row r="9">
          <cell r="A9" t="str">
            <v>A</v>
          </cell>
        </row>
      </sheetData>
      <sheetData sheetId="12585">
        <row r="9">
          <cell r="A9" t="str">
            <v>A</v>
          </cell>
        </row>
      </sheetData>
      <sheetData sheetId="12586">
        <row r="9">
          <cell r="A9" t="str">
            <v>A</v>
          </cell>
        </row>
      </sheetData>
      <sheetData sheetId="12587" refreshError="1"/>
      <sheetData sheetId="12588">
        <row r="9">
          <cell r="A9" t="str">
            <v>A</v>
          </cell>
        </row>
      </sheetData>
      <sheetData sheetId="12589">
        <row r="9">
          <cell r="A9" t="str">
            <v>A</v>
          </cell>
        </row>
      </sheetData>
      <sheetData sheetId="12590"/>
      <sheetData sheetId="12591">
        <row r="9">
          <cell r="A9" t="str">
            <v>A</v>
          </cell>
        </row>
      </sheetData>
      <sheetData sheetId="12592">
        <row r="9">
          <cell r="A9" t="str">
            <v>A</v>
          </cell>
        </row>
      </sheetData>
      <sheetData sheetId="12593">
        <row r="9">
          <cell r="A9" t="str">
            <v>A</v>
          </cell>
        </row>
      </sheetData>
      <sheetData sheetId="12594">
        <row r="9">
          <cell r="A9" t="str">
            <v>A</v>
          </cell>
        </row>
      </sheetData>
      <sheetData sheetId="12595">
        <row r="9">
          <cell r="A9" t="str">
            <v>A</v>
          </cell>
        </row>
      </sheetData>
      <sheetData sheetId="12596">
        <row r="9">
          <cell r="A9" t="str">
            <v>A</v>
          </cell>
        </row>
      </sheetData>
      <sheetData sheetId="12597">
        <row r="9">
          <cell r="A9" t="str">
            <v>A</v>
          </cell>
        </row>
      </sheetData>
      <sheetData sheetId="12598">
        <row r="9">
          <cell r="A9" t="str">
            <v>A</v>
          </cell>
        </row>
      </sheetData>
      <sheetData sheetId="12599">
        <row r="9">
          <cell r="A9" t="str">
            <v>A</v>
          </cell>
        </row>
      </sheetData>
      <sheetData sheetId="12600">
        <row r="9">
          <cell r="A9" t="str">
            <v>A</v>
          </cell>
        </row>
      </sheetData>
      <sheetData sheetId="12601" refreshError="1"/>
      <sheetData sheetId="12602">
        <row r="9">
          <cell r="A9" t="str">
            <v>A</v>
          </cell>
        </row>
      </sheetData>
      <sheetData sheetId="12603">
        <row r="9">
          <cell r="A9" t="str">
            <v>A</v>
          </cell>
        </row>
      </sheetData>
      <sheetData sheetId="12604">
        <row r="9">
          <cell r="A9" t="str">
            <v>A</v>
          </cell>
        </row>
      </sheetData>
      <sheetData sheetId="12605">
        <row r="9">
          <cell r="A9" t="str">
            <v>A</v>
          </cell>
        </row>
      </sheetData>
      <sheetData sheetId="12606">
        <row r="9">
          <cell r="A9" t="str">
            <v>A</v>
          </cell>
        </row>
      </sheetData>
      <sheetData sheetId="12607">
        <row r="9">
          <cell r="A9" t="str">
            <v>A</v>
          </cell>
        </row>
      </sheetData>
      <sheetData sheetId="12608">
        <row r="9">
          <cell r="A9" t="str">
            <v>A</v>
          </cell>
        </row>
      </sheetData>
      <sheetData sheetId="12609">
        <row r="9">
          <cell r="A9" t="str">
            <v>A</v>
          </cell>
        </row>
      </sheetData>
      <sheetData sheetId="12610">
        <row r="9">
          <cell r="A9" t="str">
            <v>A</v>
          </cell>
        </row>
      </sheetData>
      <sheetData sheetId="12611">
        <row r="9">
          <cell r="A9" t="str">
            <v>A</v>
          </cell>
        </row>
      </sheetData>
      <sheetData sheetId="12612">
        <row r="9">
          <cell r="A9" t="str">
            <v>A</v>
          </cell>
        </row>
      </sheetData>
      <sheetData sheetId="12613">
        <row r="9">
          <cell r="A9" t="str">
            <v>A</v>
          </cell>
        </row>
      </sheetData>
      <sheetData sheetId="12614">
        <row r="9">
          <cell r="A9" t="str">
            <v>A</v>
          </cell>
        </row>
      </sheetData>
      <sheetData sheetId="12615">
        <row r="9">
          <cell r="A9" t="str">
            <v>A</v>
          </cell>
        </row>
      </sheetData>
      <sheetData sheetId="12616">
        <row r="9">
          <cell r="A9" t="str">
            <v>A</v>
          </cell>
        </row>
      </sheetData>
      <sheetData sheetId="12617">
        <row r="9">
          <cell r="A9" t="str">
            <v>A</v>
          </cell>
        </row>
      </sheetData>
      <sheetData sheetId="12618">
        <row r="9">
          <cell r="A9" t="str">
            <v>A</v>
          </cell>
        </row>
      </sheetData>
      <sheetData sheetId="12619">
        <row r="9">
          <cell r="A9" t="str">
            <v>A</v>
          </cell>
        </row>
      </sheetData>
      <sheetData sheetId="12620">
        <row r="9">
          <cell r="A9" t="str">
            <v>A</v>
          </cell>
        </row>
      </sheetData>
      <sheetData sheetId="12621">
        <row r="9">
          <cell r="A9" t="str">
            <v>A</v>
          </cell>
        </row>
      </sheetData>
      <sheetData sheetId="12622">
        <row r="9">
          <cell r="A9" t="str">
            <v>A</v>
          </cell>
        </row>
      </sheetData>
      <sheetData sheetId="12623">
        <row r="9">
          <cell r="A9" t="str">
            <v>A</v>
          </cell>
        </row>
      </sheetData>
      <sheetData sheetId="12624">
        <row r="9">
          <cell r="A9" t="str">
            <v>A</v>
          </cell>
        </row>
      </sheetData>
      <sheetData sheetId="12625">
        <row r="9">
          <cell r="A9" t="str">
            <v>A</v>
          </cell>
        </row>
      </sheetData>
      <sheetData sheetId="12626">
        <row r="9">
          <cell r="A9" t="str">
            <v>A</v>
          </cell>
        </row>
      </sheetData>
      <sheetData sheetId="12627">
        <row r="9">
          <cell r="A9" t="str">
            <v>A</v>
          </cell>
        </row>
      </sheetData>
      <sheetData sheetId="12628">
        <row r="9">
          <cell r="A9" t="str">
            <v>A</v>
          </cell>
        </row>
      </sheetData>
      <sheetData sheetId="12629">
        <row r="9">
          <cell r="A9" t="str">
            <v>A</v>
          </cell>
        </row>
      </sheetData>
      <sheetData sheetId="12630">
        <row r="9">
          <cell r="A9" t="str">
            <v>A</v>
          </cell>
        </row>
      </sheetData>
      <sheetData sheetId="12631">
        <row r="9">
          <cell r="A9" t="str">
            <v>A</v>
          </cell>
        </row>
      </sheetData>
      <sheetData sheetId="12632">
        <row r="9">
          <cell r="A9" t="str">
            <v>A</v>
          </cell>
        </row>
      </sheetData>
      <sheetData sheetId="12633">
        <row r="9">
          <cell r="A9" t="str">
            <v>A</v>
          </cell>
        </row>
      </sheetData>
      <sheetData sheetId="12634">
        <row r="9">
          <cell r="A9" t="str">
            <v>A</v>
          </cell>
        </row>
      </sheetData>
      <sheetData sheetId="12635">
        <row r="9">
          <cell r="A9" t="str">
            <v>A</v>
          </cell>
        </row>
      </sheetData>
      <sheetData sheetId="12636">
        <row r="9">
          <cell r="A9" t="str">
            <v>A</v>
          </cell>
        </row>
      </sheetData>
      <sheetData sheetId="12637">
        <row r="9">
          <cell r="A9" t="str">
            <v>A</v>
          </cell>
        </row>
      </sheetData>
      <sheetData sheetId="12638">
        <row r="9">
          <cell r="A9" t="str">
            <v>A</v>
          </cell>
        </row>
      </sheetData>
      <sheetData sheetId="12639">
        <row r="9">
          <cell r="A9" t="str">
            <v>A</v>
          </cell>
        </row>
      </sheetData>
      <sheetData sheetId="12640">
        <row r="9">
          <cell r="A9" t="str">
            <v>A</v>
          </cell>
        </row>
      </sheetData>
      <sheetData sheetId="12641">
        <row r="9">
          <cell r="A9" t="str">
            <v>A</v>
          </cell>
        </row>
      </sheetData>
      <sheetData sheetId="12642">
        <row r="9">
          <cell r="A9" t="str">
            <v>A</v>
          </cell>
        </row>
      </sheetData>
      <sheetData sheetId="12643">
        <row r="9">
          <cell r="A9" t="str">
            <v>A</v>
          </cell>
        </row>
      </sheetData>
      <sheetData sheetId="12644">
        <row r="9">
          <cell r="A9" t="str">
            <v>A</v>
          </cell>
        </row>
      </sheetData>
      <sheetData sheetId="12645">
        <row r="9">
          <cell r="A9" t="str">
            <v>A</v>
          </cell>
        </row>
      </sheetData>
      <sheetData sheetId="12646">
        <row r="9">
          <cell r="A9" t="str">
            <v>A</v>
          </cell>
        </row>
      </sheetData>
      <sheetData sheetId="12647">
        <row r="9">
          <cell r="A9" t="str">
            <v>A</v>
          </cell>
        </row>
      </sheetData>
      <sheetData sheetId="12648">
        <row r="9">
          <cell r="A9" t="str">
            <v>A</v>
          </cell>
        </row>
      </sheetData>
      <sheetData sheetId="12649">
        <row r="9">
          <cell r="A9" t="str">
            <v>A</v>
          </cell>
        </row>
      </sheetData>
      <sheetData sheetId="12650">
        <row r="9">
          <cell r="A9" t="str">
            <v>A</v>
          </cell>
        </row>
      </sheetData>
      <sheetData sheetId="12651">
        <row r="9">
          <cell r="A9" t="str">
            <v>A</v>
          </cell>
        </row>
      </sheetData>
      <sheetData sheetId="12652">
        <row r="9">
          <cell r="A9" t="str">
            <v>A</v>
          </cell>
        </row>
      </sheetData>
      <sheetData sheetId="12653">
        <row r="9">
          <cell r="A9" t="str">
            <v>A</v>
          </cell>
        </row>
      </sheetData>
      <sheetData sheetId="12654">
        <row r="9">
          <cell r="A9" t="str">
            <v>A</v>
          </cell>
        </row>
      </sheetData>
      <sheetData sheetId="12655">
        <row r="9">
          <cell r="A9" t="str">
            <v>A</v>
          </cell>
        </row>
      </sheetData>
      <sheetData sheetId="12656">
        <row r="9">
          <cell r="A9" t="str">
            <v>A</v>
          </cell>
        </row>
      </sheetData>
      <sheetData sheetId="12657" refreshError="1"/>
      <sheetData sheetId="12658">
        <row r="9">
          <cell r="A9" t="str">
            <v>A</v>
          </cell>
        </row>
      </sheetData>
      <sheetData sheetId="12659">
        <row r="9">
          <cell r="A9" t="str">
            <v>A</v>
          </cell>
        </row>
      </sheetData>
      <sheetData sheetId="12660">
        <row r="9">
          <cell r="A9" t="str">
            <v>A</v>
          </cell>
        </row>
      </sheetData>
      <sheetData sheetId="12661">
        <row r="9">
          <cell r="A9" t="str">
            <v>A</v>
          </cell>
        </row>
      </sheetData>
      <sheetData sheetId="12662">
        <row r="9">
          <cell r="A9" t="str">
            <v>A</v>
          </cell>
        </row>
      </sheetData>
      <sheetData sheetId="12663">
        <row r="9">
          <cell r="A9" t="str">
            <v>A</v>
          </cell>
        </row>
      </sheetData>
      <sheetData sheetId="12664">
        <row r="9">
          <cell r="A9" t="str">
            <v>A</v>
          </cell>
        </row>
      </sheetData>
      <sheetData sheetId="12665">
        <row r="9">
          <cell r="A9" t="str">
            <v>A</v>
          </cell>
        </row>
      </sheetData>
      <sheetData sheetId="12666">
        <row r="9">
          <cell r="A9" t="str">
            <v>A</v>
          </cell>
        </row>
      </sheetData>
      <sheetData sheetId="12667">
        <row r="9">
          <cell r="A9" t="str">
            <v>A</v>
          </cell>
        </row>
      </sheetData>
      <sheetData sheetId="12668">
        <row r="9">
          <cell r="A9" t="str">
            <v>A</v>
          </cell>
        </row>
      </sheetData>
      <sheetData sheetId="12669">
        <row r="9">
          <cell r="A9" t="str">
            <v>A</v>
          </cell>
        </row>
      </sheetData>
      <sheetData sheetId="12670">
        <row r="9">
          <cell r="A9" t="str">
            <v>A</v>
          </cell>
        </row>
      </sheetData>
      <sheetData sheetId="12671">
        <row r="9">
          <cell r="A9" t="str">
            <v>A</v>
          </cell>
        </row>
      </sheetData>
      <sheetData sheetId="12672">
        <row r="9">
          <cell r="A9" t="str">
            <v>A</v>
          </cell>
        </row>
      </sheetData>
      <sheetData sheetId="12673">
        <row r="9">
          <cell r="A9" t="str">
            <v>A</v>
          </cell>
        </row>
      </sheetData>
      <sheetData sheetId="12674">
        <row r="9">
          <cell r="A9" t="str">
            <v>A</v>
          </cell>
        </row>
      </sheetData>
      <sheetData sheetId="12675">
        <row r="9">
          <cell r="A9" t="str">
            <v>A</v>
          </cell>
        </row>
      </sheetData>
      <sheetData sheetId="12676">
        <row r="9">
          <cell r="A9" t="str">
            <v>A</v>
          </cell>
        </row>
      </sheetData>
      <sheetData sheetId="12677">
        <row r="9">
          <cell r="A9" t="str">
            <v>A</v>
          </cell>
        </row>
      </sheetData>
      <sheetData sheetId="12678">
        <row r="9">
          <cell r="A9" t="str">
            <v>A</v>
          </cell>
        </row>
      </sheetData>
      <sheetData sheetId="12679">
        <row r="9">
          <cell r="A9" t="str">
            <v>A</v>
          </cell>
        </row>
      </sheetData>
      <sheetData sheetId="12680" refreshError="1"/>
      <sheetData sheetId="12681" refreshError="1"/>
      <sheetData sheetId="12682">
        <row r="9">
          <cell r="A9" t="str">
            <v>A</v>
          </cell>
        </row>
      </sheetData>
      <sheetData sheetId="12683">
        <row r="9">
          <cell r="A9" t="str">
            <v>A</v>
          </cell>
        </row>
      </sheetData>
      <sheetData sheetId="12684">
        <row r="9">
          <cell r="A9" t="str">
            <v>A</v>
          </cell>
        </row>
      </sheetData>
      <sheetData sheetId="12685">
        <row r="9">
          <cell r="A9" t="str">
            <v>A</v>
          </cell>
        </row>
      </sheetData>
      <sheetData sheetId="12686" refreshError="1"/>
      <sheetData sheetId="12687" refreshError="1"/>
      <sheetData sheetId="12688" refreshError="1"/>
      <sheetData sheetId="12689" refreshError="1"/>
      <sheetData sheetId="12690">
        <row r="9">
          <cell r="A9" t="str">
            <v>A</v>
          </cell>
        </row>
      </sheetData>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ow r="9">
          <cell r="A9" t="str">
            <v>A</v>
          </cell>
        </row>
      </sheetData>
      <sheetData sheetId="12726">
        <row r="9">
          <cell r="A9" t="str">
            <v>A</v>
          </cell>
        </row>
      </sheetData>
      <sheetData sheetId="12727">
        <row r="9">
          <cell r="A9" t="str">
            <v>A</v>
          </cell>
        </row>
      </sheetData>
      <sheetData sheetId="12728">
        <row r="9">
          <cell r="A9" t="str">
            <v>A</v>
          </cell>
        </row>
      </sheetData>
      <sheetData sheetId="12729">
        <row r="9">
          <cell r="A9" t="str">
            <v>A</v>
          </cell>
        </row>
      </sheetData>
      <sheetData sheetId="12730">
        <row r="9">
          <cell r="A9" t="str">
            <v>A</v>
          </cell>
        </row>
      </sheetData>
      <sheetData sheetId="12731">
        <row r="9">
          <cell r="A9" t="str">
            <v>A</v>
          </cell>
        </row>
      </sheetData>
      <sheetData sheetId="12732">
        <row r="9">
          <cell r="A9" t="str">
            <v>A</v>
          </cell>
        </row>
      </sheetData>
      <sheetData sheetId="12733">
        <row r="9">
          <cell r="A9" t="str">
            <v>A</v>
          </cell>
        </row>
      </sheetData>
      <sheetData sheetId="12734">
        <row r="9">
          <cell r="A9" t="str">
            <v>A</v>
          </cell>
        </row>
      </sheetData>
      <sheetData sheetId="12735">
        <row r="9">
          <cell r="A9" t="str">
            <v>A</v>
          </cell>
        </row>
      </sheetData>
      <sheetData sheetId="12736">
        <row r="9">
          <cell r="A9" t="str">
            <v>A</v>
          </cell>
        </row>
      </sheetData>
      <sheetData sheetId="12737">
        <row r="9">
          <cell r="A9" t="str">
            <v>A</v>
          </cell>
        </row>
      </sheetData>
      <sheetData sheetId="12738">
        <row r="9">
          <cell r="A9" t="str">
            <v>A</v>
          </cell>
        </row>
      </sheetData>
      <sheetData sheetId="12739">
        <row r="9">
          <cell r="A9" t="str">
            <v>A</v>
          </cell>
        </row>
      </sheetData>
      <sheetData sheetId="12740">
        <row r="9">
          <cell r="A9" t="str">
            <v>A</v>
          </cell>
        </row>
      </sheetData>
      <sheetData sheetId="12741" refreshError="1"/>
      <sheetData sheetId="12742">
        <row r="9">
          <cell r="A9" t="str">
            <v>A</v>
          </cell>
        </row>
      </sheetData>
      <sheetData sheetId="12743">
        <row r="9">
          <cell r="A9" t="str">
            <v>A</v>
          </cell>
        </row>
      </sheetData>
      <sheetData sheetId="12744">
        <row r="9">
          <cell r="A9" t="str">
            <v>A</v>
          </cell>
        </row>
      </sheetData>
      <sheetData sheetId="12745">
        <row r="9">
          <cell r="A9" t="str">
            <v>A</v>
          </cell>
        </row>
      </sheetData>
      <sheetData sheetId="12746">
        <row r="9">
          <cell r="A9" t="str">
            <v>A</v>
          </cell>
        </row>
      </sheetData>
      <sheetData sheetId="12747">
        <row r="9">
          <cell r="A9" t="str">
            <v>A</v>
          </cell>
        </row>
      </sheetData>
      <sheetData sheetId="12748">
        <row r="9">
          <cell r="A9" t="str">
            <v>A</v>
          </cell>
        </row>
      </sheetData>
      <sheetData sheetId="12749">
        <row r="9">
          <cell r="A9" t="str">
            <v>A</v>
          </cell>
        </row>
      </sheetData>
      <sheetData sheetId="12750">
        <row r="9">
          <cell r="A9" t="str">
            <v>A</v>
          </cell>
        </row>
      </sheetData>
      <sheetData sheetId="12751">
        <row r="9">
          <cell r="A9" t="str">
            <v>A</v>
          </cell>
        </row>
      </sheetData>
      <sheetData sheetId="12752">
        <row r="9">
          <cell r="A9" t="str">
            <v>A</v>
          </cell>
        </row>
      </sheetData>
      <sheetData sheetId="12753">
        <row r="9">
          <cell r="A9" t="str">
            <v>A</v>
          </cell>
        </row>
      </sheetData>
      <sheetData sheetId="12754">
        <row r="9">
          <cell r="A9" t="str">
            <v>A</v>
          </cell>
        </row>
      </sheetData>
      <sheetData sheetId="12755">
        <row r="9">
          <cell r="A9" t="str">
            <v>A</v>
          </cell>
        </row>
      </sheetData>
      <sheetData sheetId="12756">
        <row r="9">
          <cell r="A9" t="str">
            <v>A</v>
          </cell>
        </row>
      </sheetData>
      <sheetData sheetId="12757">
        <row r="9">
          <cell r="A9" t="str">
            <v>A</v>
          </cell>
        </row>
      </sheetData>
      <sheetData sheetId="12758">
        <row r="9">
          <cell r="A9" t="str">
            <v>A</v>
          </cell>
        </row>
      </sheetData>
      <sheetData sheetId="12759">
        <row r="9">
          <cell r="A9" t="str">
            <v>A</v>
          </cell>
        </row>
      </sheetData>
      <sheetData sheetId="12760">
        <row r="9">
          <cell r="A9" t="str">
            <v>A</v>
          </cell>
        </row>
      </sheetData>
      <sheetData sheetId="12761">
        <row r="9">
          <cell r="A9" t="str">
            <v>A</v>
          </cell>
        </row>
      </sheetData>
      <sheetData sheetId="12762">
        <row r="9">
          <cell r="A9" t="str">
            <v>A</v>
          </cell>
        </row>
      </sheetData>
      <sheetData sheetId="12763">
        <row r="9">
          <cell r="A9" t="str">
            <v>A</v>
          </cell>
        </row>
      </sheetData>
      <sheetData sheetId="12764">
        <row r="9">
          <cell r="A9" t="str">
            <v>A</v>
          </cell>
        </row>
      </sheetData>
      <sheetData sheetId="12765">
        <row r="9">
          <cell r="A9" t="str">
            <v>A</v>
          </cell>
        </row>
      </sheetData>
      <sheetData sheetId="12766">
        <row r="9">
          <cell r="A9" t="str">
            <v>A</v>
          </cell>
        </row>
      </sheetData>
      <sheetData sheetId="12767">
        <row r="9">
          <cell r="A9" t="str">
            <v>A</v>
          </cell>
        </row>
      </sheetData>
      <sheetData sheetId="12768">
        <row r="9">
          <cell r="A9" t="str">
            <v>A</v>
          </cell>
        </row>
      </sheetData>
      <sheetData sheetId="12769">
        <row r="9">
          <cell r="A9" t="str">
            <v>A</v>
          </cell>
        </row>
      </sheetData>
      <sheetData sheetId="12770">
        <row r="9">
          <cell r="A9" t="str">
            <v>A</v>
          </cell>
        </row>
      </sheetData>
      <sheetData sheetId="12771">
        <row r="9">
          <cell r="A9" t="str">
            <v>A</v>
          </cell>
        </row>
      </sheetData>
      <sheetData sheetId="12772">
        <row r="9">
          <cell r="A9" t="str">
            <v>A</v>
          </cell>
        </row>
      </sheetData>
      <sheetData sheetId="12773">
        <row r="9">
          <cell r="A9" t="str">
            <v>A</v>
          </cell>
        </row>
      </sheetData>
      <sheetData sheetId="12774">
        <row r="9">
          <cell r="A9" t="str">
            <v>A</v>
          </cell>
        </row>
      </sheetData>
      <sheetData sheetId="12775">
        <row r="9">
          <cell r="A9" t="str">
            <v>A</v>
          </cell>
        </row>
      </sheetData>
      <sheetData sheetId="12776">
        <row r="9">
          <cell r="A9" t="str">
            <v>A</v>
          </cell>
        </row>
      </sheetData>
      <sheetData sheetId="12777">
        <row r="9">
          <cell r="A9" t="str">
            <v>A</v>
          </cell>
        </row>
      </sheetData>
      <sheetData sheetId="12778">
        <row r="9">
          <cell r="A9" t="str">
            <v>A</v>
          </cell>
        </row>
      </sheetData>
      <sheetData sheetId="12779">
        <row r="9">
          <cell r="A9" t="str">
            <v>A</v>
          </cell>
        </row>
      </sheetData>
      <sheetData sheetId="12780">
        <row r="9">
          <cell r="A9" t="str">
            <v>A</v>
          </cell>
        </row>
      </sheetData>
      <sheetData sheetId="12781">
        <row r="9">
          <cell r="A9" t="str">
            <v>A</v>
          </cell>
        </row>
      </sheetData>
      <sheetData sheetId="12782">
        <row r="9">
          <cell r="A9" t="str">
            <v>A</v>
          </cell>
        </row>
      </sheetData>
      <sheetData sheetId="12783">
        <row r="9">
          <cell r="A9" t="str">
            <v>A</v>
          </cell>
        </row>
      </sheetData>
      <sheetData sheetId="12784">
        <row r="9">
          <cell r="A9" t="str">
            <v>A</v>
          </cell>
        </row>
      </sheetData>
      <sheetData sheetId="12785">
        <row r="9">
          <cell r="A9" t="str">
            <v>A</v>
          </cell>
        </row>
      </sheetData>
      <sheetData sheetId="12786">
        <row r="9">
          <cell r="A9" t="str">
            <v>A</v>
          </cell>
        </row>
      </sheetData>
      <sheetData sheetId="12787">
        <row r="9">
          <cell r="A9" t="str">
            <v>A</v>
          </cell>
        </row>
      </sheetData>
      <sheetData sheetId="12788">
        <row r="9">
          <cell r="A9" t="str">
            <v>A</v>
          </cell>
        </row>
      </sheetData>
      <sheetData sheetId="12789">
        <row r="9">
          <cell r="A9" t="str">
            <v>A</v>
          </cell>
        </row>
      </sheetData>
      <sheetData sheetId="12790">
        <row r="9">
          <cell r="A9" t="str">
            <v>A</v>
          </cell>
        </row>
      </sheetData>
      <sheetData sheetId="12791">
        <row r="9">
          <cell r="A9" t="str">
            <v>A</v>
          </cell>
        </row>
      </sheetData>
      <sheetData sheetId="12792">
        <row r="9">
          <cell r="A9" t="str">
            <v>A</v>
          </cell>
        </row>
      </sheetData>
      <sheetData sheetId="12793">
        <row r="9">
          <cell r="A9" t="str">
            <v>A</v>
          </cell>
        </row>
      </sheetData>
      <sheetData sheetId="12794">
        <row r="9">
          <cell r="A9" t="str">
            <v>A</v>
          </cell>
        </row>
      </sheetData>
      <sheetData sheetId="12795">
        <row r="9">
          <cell r="A9" t="str">
            <v>A</v>
          </cell>
        </row>
      </sheetData>
      <sheetData sheetId="12796">
        <row r="9">
          <cell r="A9" t="str">
            <v>A</v>
          </cell>
        </row>
      </sheetData>
      <sheetData sheetId="12797">
        <row r="9">
          <cell r="A9" t="str">
            <v>A</v>
          </cell>
        </row>
      </sheetData>
      <sheetData sheetId="12798">
        <row r="9">
          <cell r="A9" t="str">
            <v>A</v>
          </cell>
        </row>
      </sheetData>
      <sheetData sheetId="12799">
        <row r="9">
          <cell r="A9" t="str">
            <v>A</v>
          </cell>
        </row>
      </sheetData>
      <sheetData sheetId="12800">
        <row r="9">
          <cell r="A9" t="str">
            <v>A</v>
          </cell>
        </row>
      </sheetData>
      <sheetData sheetId="12801">
        <row r="9">
          <cell r="A9" t="str">
            <v>A</v>
          </cell>
        </row>
      </sheetData>
      <sheetData sheetId="12802">
        <row r="9">
          <cell r="A9" t="str">
            <v>A</v>
          </cell>
        </row>
      </sheetData>
      <sheetData sheetId="12803">
        <row r="9">
          <cell r="A9" t="str">
            <v>A</v>
          </cell>
        </row>
      </sheetData>
      <sheetData sheetId="12804">
        <row r="9">
          <cell r="A9" t="str">
            <v>A</v>
          </cell>
        </row>
      </sheetData>
      <sheetData sheetId="12805">
        <row r="9">
          <cell r="A9" t="str">
            <v>A</v>
          </cell>
        </row>
      </sheetData>
      <sheetData sheetId="12806">
        <row r="9">
          <cell r="A9" t="str">
            <v>A</v>
          </cell>
        </row>
      </sheetData>
      <sheetData sheetId="12807">
        <row r="9">
          <cell r="A9" t="str">
            <v>A</v>
          </cell>
        </row>
      </sheetData>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sheetData sheetId="12830">
        <row r="9">
          <cell r="A9" t="str">
            <v>A</v>
          </cell>
        </row>
      </sheetData>
      <sheetData sheetId="1283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sheetData sheetId="12842"/>
      <sheetData sheetId="12843"/>
      <sheetData sheetId="12844"/>
      <sheetData sheetId="12845"/>
      <sheetData sheetId="12846" refreshError="1"/>
      <sheetData sheetId="12847" refreshError="1"/>
      <sheetData sheetId="12848" refreshError="1"/>
      <sheetData sheetId="12849" refreshError="1"/>
      <sheetData sheetId="12850" refreshError="1"/>
      <sheetData sheetId="12851">
        <row r="9">
          <cell r="A9" t="str">
            <v>A</v>
          </cell>
        </row>
      </sheetData>
      <sheetData sheetId="12852" refreshError="1"/>
      <sheetData sheetId="12853" refreshError="1"/>
      <sheetData sheetId="12854" refreshError="1"/>
      <sheetData sheetId="12855" refreshError="1"/>
      <sheetData sheetId="12856">
        <row r="9">
          <cell r="A9" t="str">
            <v>A</v>
          </cell>
        </row>
      </sheetData>
      <sheetData sheetId="12857" refreshError="1"/>
      <sheetData sheetId="12858" refreshError="1"/>
      <sheetData sheetId="12859" refreshError="1"/>
      <sheetData sheetId="12860">
        <row r="9">
          <cell r="A9" t="str">
            <v>A</v>
          </cell>
        </row>
      </sheetData>
      <sheetData sheetId="12861" refreshError="1"/>
      <sheetData sheetId="12862" refreshError="1"/>
      <sheetData sheetId="12863" refreshError="1"/>
      <sheetData sheetId="12864" refreshError="1"/>
      <sheetData sheetId="12865" refreshError="1"/>
      <sheetData sheetId="12866">
        <row r="9">
          <cell r="A9" t="str">
            <v>A</v>
          </cell>
        </row>
      </sheetData>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ow r="9">
          <cell r="A9" t="str">
            <v>A</v>
          </cell>
        </row>
      </sheetData>
      <sheetData sheetId="13019">
        <row r="9">
          <cell r="A9" t="str">
            <v>A</v>
          </cell>
        </row>
      </sheetData>
      <sheetData sheetId="13020">
        <row r="9">
          <cell r="A9" t="str">
            <v>A</v>
          </cell>
        </row>
      </sheetData>
      <sheetData sheetId="13021">
        <row r="9">
          <cell r="A9" t="str">
            <v>A</v>
          </cell>
        </row>
      </sheetData>
      <sheetData sheetId="13022">
        <row r="9">
          <cell r="A9" t="str">
            <v>A</v>
          </cell>
        </row>
      </sheetData>
      <sheetData sheetId="13023">
        <row r="9">
          <cell r="A9" t="str">
            <v>A</v>
          </cell>
        </row>
      </sheetData>
      <sheetData sheetId="13024">
        <row r="9">
          <cell r="A9" t="str">
            <v>A</v>
          </cell>
        </row>
      </sheetData>
      <sheetData sheetId="13025">
        <row r="9">
          <cell r="A9" t="str">
            <v>A</v>
          </cell>
        </row>
      </sheetData>
      <sheetData sheetId="13026">
        <row r="9">
          <cell r="A9" t="str">
            <v>A</v>
          </cell>
        </row>
      </sheetData>
      <sheetData sheetId="13027">
        <row r="9">
          <cell r="A9" t="str">
            <v>A</v>
          </cell>
        </row>
      </sheetData>
      <sheetData sheetId="13028" refreshError="1"/>
      <sheetData sheetId="13029">
        <row r="9">
          <cell r="A9" t="str">
            <v>A</v>
          </cell>
        </row>
      </sheetData>
      <sheetData sheetId="13030">
        <row r="9">
          <cell r="A9" t="str">
            <v>A</v>
          </cell>
        </row>
      </sheetData>
      <sheetData sheetId="13031">
        <row r="9">
          <cell r="A9" t="str">
            <v>A</v>
          </cell>
        </row>
      </sheetData>
      <sheetData sheetId="13032" refreshError="1"/>
      <sheetData sheetId="13033">
        <row r="9">
          <cell r="A9" t="str">
            <v>A</v>
          </cell>
        </row>
      </sheetData>
      <sheetData sheetId="13034">
        <row r="9">
          <cell r="A9" t="str">
            <v>A</v>
          </cell>
        </row>
      </sheetData>
      <sheetData sheetId="13035">
        <row r="9">
          <cell r="A9" t="str">
            <v>A</v>
          </cell>
        </row>
      </sheetData>
      <sheetData sheetId="13036">
        <row r="9">
          <cell r="A9" t="str">
            <v>A</v>
          </cell>
        </row>
      </sheetData>
      <sheetData sheetId="13037">
        <row r="9">
          <cell r="A9" t="str">
            <v>A</v>
          </cell>
        </row>
      </sheetData>
      <sheetData sheetId="13038">
        <row r="9">
          <cell r="A9" t="str">
            <v>A</v>
          </cell>
        </row>
      </sheetData>
      <sheetData sheetId="13039">
        <row r="9">
          <cell r="A9" t="str">
            <v>A</v>
          </cell>
        </row>
      </sheetData>
      <sheetData sheetId="13040">
        <row r="9">
          <cell r="A9" t="str">
            <v>A</v>
          </cell>
        </row>
      </sheetData>
      <sheetData sheetId="13041">
        <row r="9">
          <cell r="A9" t="str">
            <v>A</v>
          </cell>
        </row>
      </sheetData>
      <sheetData sheetId="13042">
        <row r="9">
          <cell r="A9" t="str">
            <v>A</v>
          </cell>
        </row>
      </sheetData>
      <sheetData sheetId="13043">
        <row r="9">
          <cell r="A9" t="str">
            <v>A</v>
          </cell>
        </row>
      </sheetData>
      <sheetData sheetId="13044" refreshError="1"/>
      <sheetData sheetId="13045" refreshError="1"/>
      <sheetData sheetId="13046" refreshError="1"/>
      <sheetData sheetId="13047" refreshError="1"/>
      <sheetData sheetId="13048" refreshError="1"/>
      <sheetData sheetId="13049" refreshError="1"/>
      <sheetData sheetId="13050">
        <row r="9">
          <cell r="A9" t="str">
            <v>A</v>
          </cell>
        </row>
      </sheetData>
      <sheetData sheetId="13051">
        <row r="9">
          <cell r="A9" t="str">
            <v>A</v>
          </cell>
        </row>
      </sheetData>
      <sheetData sheetId="13052">
        <row r="9">
          <cell r="A9" t="str">
            <v>A</v>
          </cell>
        </row>
      </sheetData>
      <sheetData sheetId="13053">
        <row r="9">
          <cell r="A9" t="str">
            <v>A</v>
          </cell>
        </row>
      </sheetData>
      <sheetData sheetId="13054" refreshError="1"/>
      <sheetData sheetId="13055" refreshError="1"/>
      <sheetData sheetId="13056">
        <row r="9">
          <cell r="A9" t="str">
            <v>A</v>
          </cell>
        </row>
      </sheetData>
      <sheetData sheetId="13057">
        <row r="9">
          <cell r="A9" t="str">
            <v>A</v>
          </cell>
        </row>
      </sheetData>
      <sheetData sheetId="13058">
        <row r="9">
          <cell r="A9" t="str">
            <v>A</v>
          </cell>
        </row>
      </sheetData>
      <sheetData sheetId="13059" refreshError="1"/>
      <sheetData sheetId="13060" refreshError="1"/>
      <sheetData sheetId="13061" refreshError="1"/>
      <sheetData sheetId="13062" refreshError="1"/>
      <sheetData sheetId="13063">
        <row r="9">
          <cell r="A9" t="str">
            <v>A</v>
          </cell>
        </row>
      </sheetData>
      <sheetData sheetId="13064">
        <row r="9">
          <cell r="A9" t="str">
            <v>A</v>
          </cell>
        </row>
      </sheetData>
      <sheetData sheetId="13065">
        <row r="9">
          <cell r="A9" t="str">
            <v>A</v>
          </cell>
        </row>
      </sheetData>
      <sheetData sheetId="13066">
        <row r="9">
          <cell r="A9" t="str">
            <v>A</v>
          </cell>
        </row>
      </sheetData>
      <sheetData sheetId="13067">
        <row r="9">
          <cell r="A9" t="str">
            <v>A</v>
          </cell>
        </row>
      </sheetData>
      <sheetData sheetId="13068">
        <row r="9">
          <cell r="A9" t="str">
            <v>A</v>
          </cell>
        </row>
      </sheetData>
      <sheetData sheetId="13069">
        <row r="9">
          <cell r="A9" t="str">
            <v>A</v>
          </cell>
        </row>
      </sheetData>
      <sheetData sheetId="13070" refreshError="1"/>
      <sheetData sheetId="13071">
        <row r="9">
          <cell r="A9" t="str">
            <v>A</v>
          </cell>
        </row>
      </sheetData>
      <sheetData sheetId="13072">
        <row r="9">
          <cell r="A9" t="str">
            <v>A</v>
          </cell>
        </row>
      </sheetData>
      <sheetData sheetId="13073">
        <row r="9">
          <cell r="A9" t="str">
            <v>A</v>
          </cell>
        </row>
      </sheetData>
      <sheetData sheetId="13074">
        <row r="9">
          <cell r="A9" t="str">
            <v>A</v>
          </cell>
        </row>
      </sheetData>
      <sheetData sheetId="13075">
        <row r="9">
          <cell r="A9" t="str">
            <v>A</v>
          </cell>
        </row>
      </sheetData>
      <sheetData sheetId="13076">
        <row r="9">
          <cell r="A9" t="str">
            <v>A</v>
          </cell>
        </row>
      </sheetData>
      <sheetData sheetId="13077">
        <row r="9">
          <cell r="A9" t="str">
            <v>A</v>
          </cell>
        </row>
      </sheetData>
      <sheetData sheetId="13078">
        <row r="9">
          <cell r="A9" t="str">
            <v>A</v>
          </cell>
        </row>
      </sheetData>
      <sheetData sheetId="13079">
        <row r="9">
          <cell r="A9" t="str">
            <v>A</v>
          </cell>
        </row>
      </sheetData>
      <sheetData sheetId="13080">
        <row r="9">
          <cell r="A9" t="str">
            <v>A</v>
          </cell>
        </row>
      </sheetData>
      <sheetData sheetId="13081">
        <row r="9">
          <cell r="A9" t="str">
            <v>A</v>
          </cell>
        </row>
      </sheetData>
      <sheetData sheetId="13082">
        <row r="9">
          <cell r="A9" t="str">
            <v>A</v>
          </cell>
        </row>
      </sheetData>
      <sheetData sheetId="13083">
        <row r="9">
          <cell r="A9" t="str">
            <v>A</v>
          </cell>
        </row>
      </sheetData>
      <sheetData sheetId="13084">
        <row r="9">
          <cell r="A9" t="str">
            <v>A</v>
          </cell>
        </row>
      </sheetData>
      <sheetData sheetId="13085" refreshError="1"/>
      <sheetData sheetId="13086" refreshError="1"/>
      <sheetData sheetId="13087">
        <row r="9">
          <cell r="A9" t="str">
            <v>A</v>
          </cell>
        </row>
      </sheetData>
      <sheetData sheetId="13088">
        <row r="9">
          <cell r="A9" t="str">
            <v>A</v>
          </cell>
        </row>
      </sheetData>
      <sheetData sheetId="13089">
        <row r="9">
          <cell r="A9" t="str">
            <v>A</v>
          </cell>
        </row>
      </sheetData>
      <sheetData sheetId="13090">
        <row r="9">
          <cell r="A9" t="str">
            <v>A</v>
          </cell>
        </row>
      </sheetData>
      <sheetData sheetId="13091">
        <row r="9">
          <cell r="A9" t="str">
            <v>A</v>
          </cell>
        </row>
      </sheetData>
      <sheetData sheetId="13092">
        <row r="9">
          <cell r="A9" t="str">
            <v>A</v>
          </cell>
        </row>
      </sheetData>
      <sheetData sheetId="13093">
        <row r="9">
          <cell r="A9" t="str">
            <v>A</v>
          </cell>
        </row>
      </sheetData>
      <sheetData sheetId="13094">
        <row r="9">
          <cell r="A9" t="str">
            <v>A</v>
          </cell>
        </row>
      </sheetData>
      <sheetData sheetId="13095">
        <row r="9">
          <cell r="A9" t="str">
            <v>A</v>
          </cell>
        </row>
      </sheetData>
      <sheetData sheetId="13096">
        <row r="9">
          <cell r="A9" t="str">
            <v>A</v>
          </cell>
        </row>
      </sheetData>
      <sheetData sheetId="13097">
        <row r="9">
          <cell r="A9" t="str">
            <v>A</v>
          </cell>
        </row>
      </sheetData>
      <sheetData sheetId="13098">
        <row r="9">
          <cell r="A9" t="str">
            <v>A</v>
          </cell>
        </row>
      </sheetData>
      <sheetData sheetId="13099" refreshError="1"/>
      <sheetData sheetId="13100">
        <row r="9">
          <cell r="A9" t="str">
            <v>A</v>
          </cell>
        </row>
      </sheetData>
      <sheetData sheetId="13101">
        <row r="9">
          <cell r="A9" t="str">
            <v>A</v>
          </cell>
        </row>
      </sheetData>
      <sheetData sheetId="13102">
        <row r="9">
          <cell r="A9" t="str">
            <v>A</v>
          </cell>
        </row>
      </sheetData>
      <sheetData sheetId="13103">
        <row r="9">
          <cell r="A9" t="str">
            <v>A</v>
          </cell>
        </row>
      </sheetData>
      <sheetData sheetId="13104">
        <row r="9">
          <cell r="A9" t="str">
            <v>A</v>
          </cell>
        </row>
      </sheetData>
      <sheetData sheetId="13105">
        <row r="9">
          <cell r="A9" t="str">
            <v>A</v>
          </cell>
        </row>
      </sheetData>
      <sheetData sheetId="13106">
        <row r="9">
          <cell r="A9" t="str">
            <v>A</v>
          </cell>
        </row>
      </sheetData>
      <sheetData sheetId="13107">
        <row r="9">
          <cell r="A9" t="str">
            <v>A</v>
          </cell>
        </row>
      </sheetData>
      <sheetData sheetId="13108">
        <row r="9">
          <cell r="A9" t="str">
            <v>A</v>
          </cell>
        </row>
      </sheetData>
      <sheetData sheetId="13109">
        <row r="9">
          <cell r="A9" t="str">
            <v>A</v>
          </cell>
        </row>
      </sheetData>
      <sheetData sheetId="13110">
        <row r="9">
          <cell r="A9" t="str">
            <v>A</v>
          </cell>
        </row>
      </sheetData>
      <sheetData sheetId="13111">
        <row r="9">
          <cell r="A9" t="str">
            <v>A</v>
          </cell>
        </row>
      </sheetData>
      <sheetData sheetId="13112">
        <row r="9">
          <cell r="A9" t="str">
            <v>A</v>
          </cell>
        </row>
      </sheetData>
      <sheetData sheetId="13113" refreshError="1"/>
      <sheetData sheetId="13114" refreshError="1"/>
      <sheetData sheetId="13115" refreshError="1"/>
      <sheetData sheetId="13116" refreshError="1"/>
      <sheetData sheetId="13117" refreshError="1"/>
      <sheetData sheetId="13118">
        <row r="9">
          <cell r="A9" t="str">
            <v>A</v>
          </cell>
        </row>
      </sheetData>
      <sheetData sheetId="13119">
        <row r="9">
          <cell r="A9" t="str">
            <v>A</v>
          </cell>
        </row>
      </sheetData>
      <sheetData sheetId="13120">
        <row r="9">
          <cell r="A9" t="str">
            <v>A</v>
          </cell>
        </row>
      </sheetData>
      <sheetData sheetId="13121">
        <row r="9">
          <cell r="A9" t="str">
            <v>A</v>
          </cell>
        </row>
      </sheetData>
      <sheetData sheetId="13122">
        <row r="9">
          <cell r="A9" t="str">
            <v>A</v>
          </cell>
        </row>
      </sheetData>
      <sheetData sheetId="13123">
        <row r="9">
          <cell r="A9" t="str">
            <v>A</v>
          </cell>
        </row>
      </sheetData>
      <sheetData sheetId="13124">
        <row r="9">
          <cell r="A9" t="str">
            <v>A</v>
          </cell>
        </row>
      </sheetData>
      <sheetData sheetId="13125">
        <row r="9">
          <cell r="A9" t="str">
            <v>A</v>
          </cell>
        </row>
      </sheetData>
      <sheetData sheetId="13126">
        <row r="9">
          <cell r="A9" t="str">
            <v>A</v>
          </cell>
        </row>
      </sheetData>
      <sheetData sheetId="13127">
        <row r="9">
          <cell r="A9" t="str">
            <v>A</v>
          </cell>
        </row>
      </sheetData>
      <sheetData sheetId="13128">
        <row r="9">
          <cell r="A9" t="str">
            <v>A</v>
          </cell>
        </row>
      </sheetData>
      <sheetData sheetId="13129">
        <row r="9">
          <cell r="A9" t="str">
            <v>A</v>
          </cell>
        </row>
      </sheetData>
      <sheetData sheetId="13130">
        <row r="9">
          <cell r="A9" t="str">
            <v>A</v>
          </cell>
        </row>
      </sheetData>
      <sheetData sheetId="13131">
        <row r="9">
          <cell r="A9" t="str">
            <v>A</v>
          </cell>
        </row>
      </sheetData>
      <sheetData sheetId="13132">
        <row r="9">
          <cell r="A9" t="str">
            <v>A</v>
          </cell>
        </row>
      </sheetData>
      <sheetData sheetId="13133">
        <row r="9">
          <cell r="A9" t="str">
            <v>A</v>
          </cell>
        </row>
      </sheetData>
      <sheetData sheetId="13134">
        <row r="9">
          <cell r="A9" t="str">
            <v>A</v>
          </cell>
        </row>
      </sheetData>
      <sheetData sheetId="13135">
        <row r="9">
          <cell r="A9" t="str">
            <v>A</v>
          </cell>
        </row>
      </sheetData>
      <sheetData sheetId="13136">
        <row r="9">
          <cell r="A9" t="str">
            <v>A</v>
          </cell>
        </row>
      </sheetData>
      <sheetData sheetId="13137">
        <row r="9">
          <cell r="A9" t="str">
            <v>A</v>
          </cell>
        </row>
      </sheetData>
      <sheetData sheetId="13138">
        <row r="9">
          <cell r="A9" t="str">
            <v>A</v>
          </cell>
        </row>
      </sheetData>
      <sheetData sheetId="13139">
        <row r="9">
          <cell r="A9" t="str">
            <v>A</v>
          </cell>
        </row>
      </sheetData>
      <sheetData sheetId="13140">
        <row r="9">
          <cell r="A9" t="str">
            <v>A</v>
          </cell>
        </row>
      </sheetData>
      <sheetData sheetId="13141">
        <row r="9">
          <cell r="A9" t="str">
            <v>A</v>
          </cell>
        </row>
      </sheetData>
      <sheetData sheetId="13142">
        <row r="9">
          <cell r="A9" t="str">
            <v>A</v>
          </cell>
        </row>
      </sheetData>
      <sheetData sheetId="13143">
        <row r="9">
          <cell r="A9" t="str">
            <v>A</v>
          </cell>
        </row>
      </sheetData>
      <sheetData sheetId="13144">
        <row r="9">
          <cell r="A9" t="str">
            <v>A</v>
          </cell>
        </row>
      </sheetData>
      <sheetData sheetId="13145">
        <row r="9">
          <cell r="A9" t="str">
            <v>A</v>
          </cell>
        </row>
      </sheetData>
      <sheetData sheetId="13146">
        <row r="9">
          <cell r="A9" t="str">
            <v>A</v>
          </cell>
        </row>
      </sheetData>
      <sheetData sheetId="13147">
        <row r="9">
          <cell r="A9" t="str">
            <v>A</v>
          </cell>
        </row>
      </sheetData>
      <sheetData sheetId="13148">
        <row r="9">
          <cell r="A9" t="str">
            <v>A</v>
          </cell>
        </row>
      </sheetData>
      <sheetData sheetId="13149">
        <row r="9">
          <cell r="A9" t="str">
            <v>A</v>
          </cell>
        </row>
      </sheetData>
      <sheetData sheetId="13150">
        <row r="9">
          <cell r="A9" t="str">
            <v>A</v>
          </cell>
        </row>
      </sheetData>
      <sheetData sheetId="13151">
        <row r="9">
          <cell r="A9" t="str">
            <v>A</v>
          </cell>
        </row>
      </sheetData>
      <sheetData sheetId="13152">
        <row r="9">
          <cell r="A9" t="str">
            <v>A</v>
          </cell>
        </row>
      </sheetData>
      <sheetData sheetId="13153">
        <row r="9">
          <cell r="A9" t="str">
            <v>A</v>
          </cell>
        </row>
      </sheetData>
      <sheetData sheetId="13154">
        <row r="9">
          <cell r="A9" t="str">
            <v>A</v>
          </cell>
        </row>
      </sheetData>
      <sheetData sheetId="13155">
        <row r="9">
          <cell r="A9" t="str">
            <v>A</v>
          </cell>
        </row>
      </sheetData>
      <sheetData sheetId="13156">
        <row r="9">
          <cell r="A9" t="str">
            <v>A</v>
          </cell>
        </row>
      </sheetData>
      <sheetData sheetId="13157">
        <row r="9">
          <cell r="A9" t="str">
            <v>A</v>
          </cell>
        </row>
      </sheetData>
      <sheetData sheetId="13158">
        <row r="9">
          <cell r="A9" t="str">
            <v>A</v>
          </cell>
        </row>
      </sheetData>
      <sheetData sheetId="13159">
        <row r="9">
          <cell r="A9" t="str">
            <v>A</v>
          </cell>
        </row>
      </sheetData>
      <sheetData sheetId="13160">
        <row r="9">
          <cell r="A9" t="str">
            <v>A</v>
          </cell>
        </row>
      </sheetData>
      <sheetData sheetId="13161">
        <row r="9">
          <cell r="A9" t="str">
            <v>A</v>
          </cell>
        </row>
      </sheetData>
      <sheetData sheetId="13162">
        <row r="9">
          <cell r="A9" t="str">
            <v>A</v>
          </cell>
        </row>
      </sheetData>
      <sheetData sheetId="13163">
        <row r="9">
          <cell r="A9" t="str">
            <v>A</v>
          </cell>
        </row>
      </sheetData>
      <sheetData sheetId="13164">
        <row r="9">
          <cell r="A9" t="str">
            <v>A</v>
          </cell>
        </row>
      </sheetData>
      <sheetData sheetId="13165">
        <row r="9">
          <cell r="A9" t="str">
            <v>A</v>
          </cell>
        </row>
      </sheetData>
      <sheetData sheetId="13166">
        <row r="9">
          <cell r="A9" t="str">
            <v>A</v>
          </cell>
        </row>
      </sheetData>
      <sheetData sheetId="13167">
        <row r="9">
          <cell r="A9" t="str">
            <v>A</v>
          </cell>
        </row>
      </sheetData>
      <sheetData sheetId="13168">
        <row r="9">
          <cell r="A9" t="str">
            <v>A</v>
          </cell>
        </row>
      </sheetData>
      <sheetData sheetId="13169">
        <row r="9">
          <cell r="A9" t="str">
            <v>A</v>
          </cell>
        </row>
      </sheetData>
      <sheetData sheetId="13170">
        <row r="9">
          <cell r="A9" t="str">
            <v>A</v>
          </cell>
        </row>
      </sheetData>
      <sheetData sheetId="13171">
        <row r="9">
          <cell r="A9" t="str">
            <v>A</v>
          </cell>
        </row>
      </sheetData>
      <sheetData sheetId="13172">
        <row r="9">
          <cell r="A9" t="str">
            <v>A</v>
          </cell>
        </row>
      </sheetData>
      <sheetData sheetId="13173">
        <row r="9">
          <cell r="A9" t="str">
            <v>A</v>
          </cell>
        </row>
      </sheetData>
      <sheetData sheetId="13174">
        <row r="9">
          <cell r="A9" t="str">
            <v>A</v>
          </cell>
        </row>
      </sheetData>
      <sheetData sheetId="13175">
        <row r="9">
          <cell r="A9" t="str">
            <v>A</v>
          </cell>
        </row>
      </sheetData>
      <sheetData sheetId="13176">
        <row r="9">
          <cell r="A9" t="str">
            <v>A</v>
          </cell>
        </row>
      </sheetData>
      <sheetData sheetId="13177">
        <row r="9">
          <cell r="A9" t="str">
            <v>A</v>
          </cell>
        </row>
      </sheetData>
      <sheetData sheetId="13178">
        <row r="9">
          <cell r="A9" t="str">
            <v>A</v>
          </cell>
        </row>
      </sheetData>
      <sheetData sheetId="13179">
        <row r="9">
          <cell r="A9" t="str">
            <v>A</v>
          </cell>
        </row>
      </sheetData>
      <sheetData sheetId="13180">
        <row r="9">
          <cell r="A9" t="str">
            <v>A</v>
          </cell>
        </row>
      </sheetData>
      <sheetData sheetId="13181">
        <row r="9">
          <cell r="A9" t="str">
            <v>A</v>
          </cell>
        </row>
      </sheetData>
      <sheetData sheetId="13182">
        <row r="9">
          <cell r="A9" t="str">
            <v>A</v>
          </cell>
        </row>
      </sheetData>
      <sheetData sheetId="13183">
        <row r="9">
          <cell r="A9" t="str">
            <v>A</v>
          </cell>
        </row>
      </sheetData>
      <sheetData sheetId="13184">
        <row r="9">
          <cell r="A9" t="str">
            <v>A</v>
          </cell>
        </row>
      </sheetData>
      <sheetData sheetId="13185">
        <row r="9">
          <cell r="A9" t="str">
            <v>A</v>
          </cell>
        </row>
      </sheetData>
      <sheetData sheetId="13186">
        <row r="9">
          <cell r="A9" t="str">
            <v>A</v>
          </cell>
        </row>
      </sheetData>
      <sheetData sheetId="13187">
        <row r="9">
          <cell r="A9" t="str">
            <v>A</v>
          </cell>
        </row>
      </sheetData>
      <sheetData sheetId="13188">
        <row r="9">
          <cell r="A9" t="str">
            <v>A</v>
          </cell>
        </row>
      </sheetData>
      <sheetData sheetId="13189">
        <row r="9">
          <cell r="A9" t="str">
            <v>A</v>
          </cell>
        </row>
      </sheetData>
      <sheetData sheetId="13190">
        <row r="9">
          <cell r="A9" t="str">
            <v>A</v>
          </cell>
        </row>
      </sheetData>
      <sheetData sheetId="13191">
        <row r="9">
          <cell r="A9" t="str">
            <v>A</v>
          </cell>
        </row>
      </sheetData>
      <sheetData sheetId="13192">
        <row r="9">
          <cell r="A9" t="str">
            <v>A</v>
          </cell>
        </row>
      </sheetData>
      <sheetData sheetId="13193" refreshError="1"/>
      <sheetData sheetId="13194">
        <row r="9">
          <cell r="A9" t="str">
            <v>A</v>
          </cell>
        </row>
      </sheetData>
      <sheetData sheetId="13195" refreshError="1"/>
      <sheetData sheetId="13196" refreshError="1"/>
      <sheetData sheetId="13197" refreshError="1"/>
      <sheetData sheetId="13198" refreshError="1"/>
      <sheetData sheetId="13199">
        <row r="9">
          <cell r="A9" t="str">
            <v>A</v>
          </cell>
        </row>
      </sheetData>
      <sheetData sheetId="13200">
        <row r="9">
          <cell r="A9" t="str">
            <v>A</v>
          </cell>
        </row>
      </sheetData>
      <sheetData sheetId="13201">
        <row r="9">
          <cell r="A9" t="str">
            <v>A</v>
          </cell>
        </row>
      </sheetData>
      <sheetData sheetId="13202">
        <row r="9">
          <cell r="A9" t="str">
            <v>A</v>
          </cell>
        </row>
      </sheetData>
      <sheetData sheetId="13203">
        <row r="9">
          <cell r="A9" t="str">
            <v>A</v>
          </cell>
        </row>
      </sheetData>
      <sheetData sheetId="13204">
        <row r="9">
          <cell r="A9" t="str">
            <v>A</v>
          </cell>
        </row>
      </sheetData>
      <sheetData sheetId="13205">
        <row r="9">
          <cell r="A9" t="str">
            <v>A</v>
          </cell>
        </row>
      </sheetData>
      <sheetData sheetId="13206">
        <row r="9">
          <cell r="A9" t="str">
            <v>A</v>
          </cell>
        </row>
      </sheetData>
      <sheetData sheetId="13207">
        <row r="9">
          <cell r="A9" t="str">
            <v>A</v>
          </cell>
        </row>
      </sheetData>
      <sheetData sheetId="13208">
        <row r="9">
          <cell r="A9" t="str">
            <v>A</v>
          </cell>
        </row>
      </sheetData>
      <sheetData sheetId="13209">
        <row r="9">
          <cell r="A9" t="str">
            <v>A</v>
          </cell>
        </row>
      </sheetData>
      <sheetData sheetId="13210">
        <row r="9">
          <cell r="A9" t="str">
            <v>A</v>
          </cell>
        </row>
      </sheetData>
      <sheetData sheetId="13211">
        <row r="9">
          <cell r="A9" t="str">
            <v>A</v>
          </cell>
        </row>
      </sheetData>
      <sheetData sheetId="13212">
        <row r="9">
          <cell r="A9" t="str">
            <v>A</v>
          </cell>
        </row>
      </sheetData>
      <sheetData sheetId="13213">
        <row r="9">
          <cell r="A9" t="str">
            <v>A</v>
          </cell>
        </row>
      </sheetData>
      <sheetData sheetId="13214">
        <row r="9">
          <cell r="A9" t="str">
            <v>A</v>
          </cell>
        </row>
      </sheetData>
      <sheetData sheetId="13215">
        <row r="9">
          <cell r="A9" t="str">
            <v>A</v>
          </cell>
        </row>
      </sheetData>
      <sheetData sheetId="13216">
        <row r="9">
          <cell r="A9" t="str">
            <v>A</v>
          </cell>
        </row>
      </sheetData>
      <sheetData sheetId="13217">
        <row r="9">
          <cell r="A9" t="str">
            <v>A</v>
          </cell>
        </row>
      </sheetData>
      <sheetData sheetId="13218">
        <row r="9">
          <cell r="A9" t="str">
            <v>A</v>
          </cell>
        </row>
      </sheetData>
      <sheetData sheetId="13219">
        <row r="9">
          <cell r="A9" t="str">
            <v>A</v>
          </cell>
        </row>
      </sheetData>
      <sheetData sheetId="13220">
        <row r="9">
          <cell r="A9" t="str">
            <v>A</v>
          </cell>
        </row>
      </sheetData>
      <sheetData sheetId="13221">
        <row r="9">
          <cell r="A9" t="str">
            <v>A</v>
          </cell>
        </row>
      </sheetData>
      <sheetData sheetId="13222">
        <row r="9">
          <cell r="A9" t="str">
            <v>A</v>
          </cell>
        </row>
      </sheetData>
      <sheetData sheetId="13223">
        <row r="9">
          <cell r="A9" t="str">
            <v>A</v>
          </cell>
        </row>
      </sheetData>
      <sheetData sheetId="13224">
        <row r="9">
          <cell r="A9" t="str">
            <v>A</v>
          </cell>
        </row>
      </sheetData>
      <sheetData sheetId="13225">
        <row r="9">
          <cell r="A9" t="str">
            <v>A</v>
          </cell>
        </row>
      </sheetData>
      <sheetData sheetId="13226">
        <row r="9">
          <cell r="A9" t="str">
            <v>A</v>
          </cell>
        </row>
      </sheetData>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ow r="9">
          <cell r="A9" t="str">
            <v>A</v>
          </cell>
        </row>
      </sheetData>
      <sheetData sheetId="13238" refreshError="1"/>
      <sheetData sheetId="13239" refreshError="1"/>
      <sheetData sheetId="13240">
        <row r="9">
          <cell r="A9" t="str">
            <v>A</v>
          </cell>
        </row>
      </sheetData>
      <sheetData sheetId="13241">
        <row r="9">
          <cell r="A9" t="str">
            <v>A</v>
          </cell>
        </row>
      </sheetData>
      <sheetData sheetId="13242">
        <row r="9">
          <cell r="A9" t="str">
            <v>A</v>
          </cell>
        </row>
      </sheetData>
      <sheetData sheetId="13243">
        <row r="9">
          <cell r="A9" t="str">
            <v>A</v>
          </cell>
        </row>
      </sheetData>
      <sheetData sheetId="13244">
        <row r="9">
          <cell r="A9" t="str">
            <v>A</v>
          </cell>
        </row>
      </sheetData>
      <sheetData sheetId="13245">
        <row r="9">
          <cell r="A9" t="str">
            <v>A</v>
          </cell>
        </row>
      </sheetData>
      <sheetData sheetId="13246">
        <row r="9">
          <cell r="A9" t="str">
            <v>A</v>
          </cell>
        </row>
      </sheetData>
      <sheetData sheetId="13247">
        <row r="9">
          <cell r="A9" t="str">
            <v>A</v>
          </cell>
        </row>
      </sheetData>
      <sheetData sheetId="13248">
        <row r="9">
          <cell r="A9" t="str">
            <v>A</v>
          </cell>
        </row>
      </sheetData>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ow r="9">
          <cell r="A9" t="str">
            <v>A</v>
          </cell>
        </row>
      </sheetData>
      <sheetData sheetId="13260">
        <row r="9">
          <cell r="A9" t="str">
            <v>A</v>
          </cell>
        </row>
      </sheetData>
      <sheetData sheetId="13261">
        <row r="9">
          <cell r="A9" t="str">
            <v>A</v>
          </cell>
        </row>
      </sheetData>
      <sheetData sheetId="13262">
        <row r="9">
          <cell r="A9" t="str">
            <v>A</v>
          </cell>
        </row>
      </sheetData>
      <sheetData sheetId="13263">
        <row r="9">
          <cell r="A9" t="str">
            <v>A</v>
          </cell>
        </row>
      </sheetData>
      <sheetData sheetId="13264">
        <row r="9">
          <cell r="A9" t="str">
            <v>A</v>
          </cell>
        </row>
      </sheetData>
      <sheetData sheetId="13265">
        <row r="9">
          <cell r="A9" t="str">
            <v>A</v>
          </cell>
        </row>
      </sheetData>
      <sheetData sheetId="13266">
        <row r="9">
          <cell r="A9" t="str">
            <v>A</v>
          </cell>
        </row>
      </sheetData>
      <sheetData sheetId="13267">
        <row r="9">
          <cell r="A9" t="str">
            <v>A</v>
          </cell>
        </row>
      </sheetData>
      <sheetData sheetId="13268">
        <row r="9">
          <cell r="A9" t="str">
            <v>A</v>
          </cell>
        </row>
      </sheetData>
      <sheetData sheetId="13269">
        <row r="9">
          <cell r="A9" t="str">
            <v>A</v>
          </cell>
        </row>
      </sheetData>
      <sheetData sheetId="13270">
        <row r="9">
          <cell r="A9" t="str">
            <v>A</v>
          </cell>
        </row>
      </sheetData>
      <sheetData sheetId="13271">
        <row r="9">
          <cell r="A9" t="str">
            <v>A</v>
          </cell>
        </row>
      </sheetData>
      <sheetData sheetId="13272">
        <row r="9">
          <cell r="A9" t="str">
            <v>A</v>
          </cell>
        </row>
      </sheetData>
      <sheetData sheetId="13273">
        <row r="9">
          <cell r="A9" t="str">
            <v>A</v>
          </cell>
        </row>
      </sheetData>
      <sheetData sheetId="13274">
        <row r="9">
          <cell r="A9" t="str">
            <v>A</v>
          </cell>
        </row>
      </sheetData>
      <sheetData sheetId="13275">
        <row r="9">
          <cell r="A9" t="str">
            <v>A</v>
          </cell>
        </row>
      </sheetData>
      <sheetData sheetId="13276">
        <row r="9">
          <cell r="A9" t="str">
            <v>A</v>
          </cell>
        </row>
      </sheetData>
      <sheetData sheetId="13277">
        <row r="9">
          <cell r="A9" t="str">
            <v>A</v>
          </cell>
        </row>
      </sheetData>
      <sheetData sheetId="13278">
        <row r="9">
          <cell r="A9" t="str">
            <v>A</v>
          </cell>
        </row>
      </sheetData>
      <sheetData sheetId="13279">
        <row r="9">
          <cell r="A9" t="str">
            <v>A</v>
          </cell>
        </row>
      </sheetData>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ow r="9">
          <cell r="A9" t="str">
            <v>A</v>
          </cell>
        </row>
      </sheetData>
      <sheetData sheetId="13679">
        <row r="9">
          <cell r="A9" t="str">
            <v>A</v>
          </cell>
        </row>
      </sheetData>
      <sheetData sheetId="13680">
        <row r="9">
          <cell r="A9" t="str">
            <v>A</v>
          </cell>
        </row>
      </sheetData>
      <sheetData sheetId="13681">
        <row r="9">
          <cell r="A9" t="str">
            <v>A</v>
          </cell>
        </row>
      </sheetData>
      <sheetData sheetId="13682">
        <row r="9">
          <cell r="A9" t="str">
            <v>A</v>
          </cell>
        </row>
      </sheetData>
      <sheetData sheetId="13683">
        <row r="9">
          <cell r="A9" t="str">
            <v>A</v>
          </cell>
        </row>
      </sheetData>
      <sheetData sheetId="13684">
        <row r="9">
          <cell r="A9" t="str">
            <v>A</v>
          </cell>
        </row>
      </sheetData>
      <sheetData sheetId="13685">
        <row r="9">
          <cell r="A9" t="str">
            <v>A</v>
          </cell>
        </row>
      </sheetData>
      <sheetData sheetId="13686">
        <row r="9">
          <cell r="A9" t="str">
            <v>A</v>
          </cell>
        </row>
      </sheetData>
      <sheetData sheetId="13687">
        <row r="9">
          <cell r="A9" t="str">
            <v>A</v>
          </cell>
        </row>
      </sheetData>
      <sheetData sheetId="13688">
        <row r="9">
          <cell r="A9" t="str">
            <v>A</v>
          </cell>
        </row>
      </sheetData>
      <sheetData sheetId="13689">
        <row r="9">
          <cell r="A9" t="str">
            <v>A</v>
          </cell>
        </row>
      </sheetData>
      <sheetData sheetId="13690">
        <row r="9">
          <cell r="A9" t="str">
            <v>A</v>
          </cell>
        </row>
      </sheetData>
      <sheetData sheetId="13691">
        <row r="9">
          <cell r="A9" t="str">
            <v>A</v>
          </cell>
        </row>
      </sheetData>
      <sheetData sheetId="13692">
        <row r="9">
          <cell r="A9" t="str">
            <v>A</v>
          </cell>
        </row>
      </sheetData>
      <sheetData sheetId="13693">
        <row r="9">
          <cell r="A9" t="str">
            <v>A</v>
          </cell>
        </row>
      </sheetData>
      <sheetData sheetId="13694">
        <row r="9">
          <cell r="A9" t="str">
            <v>A</v>
          </cell>
        </row>
      </sheetData>
      <sheetData sheetId="13695">
        <row r="9">
          <cell r="A9" t="str">
            <v>A</v>
          </cell>
        </row>
      </sheetData>
      <sheetData sheetId="13696">
        <row r="9">
          <cell r="A9" t="str">
            <v>A</v>
          </cell>
        </row>
      </sheetData>
      <sheetData sheetId="13697">
        <row r="9">
          <cell r="A9" t="str">
            <v>A</v>
          </cell>
        </row>
      </sheetData>
      <sheetData sheetId="13698">
        <row r="9">
          <cell r="A9" t="str">
            <v>A</v>
          </cell>
        </row>
      </sheetData>
      <sheetData sheetId="13699">
        <row r="9">
          <cell r="A9" t="str">
            <v>A</v>
          </cell>
        </row>
      </sheetData>
      <sheetData sheetId="13700">
        <row r="9">
          <cell r="A9" t="str">
            <v>A</v>
          </cell>
        </row>
      </sheetData>
      <sheetData sheetId="13701">
        <row r="9">
          <cell r="A9" t="str">
            <v>A</v>
          </cell>
        </row>
      </sheetData>
      <sheetData sheetId="13702">
        <row r="9">
          <cell r="A9" t="str">
            <v>A</v>
          </cell>
        </row>
      </sheetData>
      <sheetData sheetId="13703">
        <row r="9">
          <cell r="A9" t="str">
            <v>A</v>
          </cell>
        </row>
      </sheetData>
      <sheetData sheetId="13704">
        <row r="9">
          <cell r="A9" t="str">
            <v>A</v>
          </cell>
        </row>
      </sheetData>
      <sheetData sheetId="13705">
        <row r="9">
          <cell r="A9" t="str">
            <v>A</v>
          </cell>
        </row>
      </sheetData>
      <sheetData sheetId="13706">
        <row r="9">
          <cell r="A9" t="str">
            <v>A</v>
          </cell>
        </row>
      </sheetData>
      <sheetData sheetId="13707">
        <row r="9">
          <cell r="A9" t="str">
            <v>A</v>
          </cell>
        </row>
      </sheetData>
      <sheetData sheetId="13708">
        <row r="9">
          <cell r="A9" t="str">
            <v>A</v>
          </cell>
        </row>
      </sheetData>
      <sheetData sheetId="13709">
        <row r="9">
          <cell r="A9" t="str">
            <v>A</v>
          </cell>
        </row>
      </sheetData>
      <sheetData sheetId="13710">
        <row r="9">
          <cell r="A9" t="str">
            <v>A</v>
          </cell>
        </row>
      </sheetData>
      <sheetData sheetId="13711">
        <row r="9">
          <cell r="A9" t="str">
            <v>A</v>
          </cell>
        </row>
      </sheetData>
      <sheetData sheetId="13712">
        <row r="9">
          <cell r="A9" t="str">
            <v>A</v>
          </cell>
        </row>
      </sheetData>
      <sheetData sheetId="13713">
        <row r="9">
          <cell r="A9" t="str">
            <v>A</v>
          </cell>
        </row>
      </sheetData>
      <sheetData sheetId="13714">
        <row r="9">
          <cell r="A9" t="str">
            <v>A</v>
          </cell>
        </row>
      </sheetData>
      <sheetData sheetId="13715">
        <row r="9">
          <cell r="A9" t="str">
            <v>A</v>
          </cell>
        </row>
      </sheetData>
      <sheetData sheetId="13716">
        <row r="9">
          <cell r="A9" t="str">
            <v>A</v>
          </cell>
        </row>
      </sheetData>
      <sheetData sheetId="13717">
        <row r="9">
          <cell r="A9" t="str">
            <v>A</v>
          </cell>
        </row>
      </sheetData>
      <sheetData sheetId="13718">
        <row r="9">
          <cell r="A9" t="str">
            <v>A</v>
          </cell>
        </row>
      </sheetData>
      <sheetData sheetId="13719">
        <row r="9">
          <cell r="A9" t="str">
            <v>A</v>
          </cell>
        </row>
      </sheetData>
      <sheetData sheetId="13720">
        <row r="9">
          <cell r="A9" t="str">
            <v>A</v>
          </cell>
        </row>
      </sheetData>
      <sheetData sheetId="13721">
        <row r="9">
          <cell r="A9" t="str">
            <v>A</v>
          </cell>
        </row>
      </sheetData>
      <sheetData sheetId="13722">
        <row r="9">
          <cell r="A9" t="str">
            <v>A</v>
          </cell>
        </row>
      </sheetData>
      <sheetData sheetId="13723">
        <row r="9">
          <cell r="A9" t="str">
            <v>A</v>
          </cell>
        </row>
      </sheetData>
      <sheetData sheetId="13724">
        <row r="9">
          <cell r="A9" t="str">
            <v>A</v>
          </cell>
        </row>
      </sheetData>
      <sheetData sheetId="13725">
        <row r="9">
          <cell r="A9" t="str">
            <v>A</v>
          </cell>
        </row>
      </sheetData>
      <sheetData sheetId="13726">
        <row r="9">
          <cell r="A9" t="str">
            <v>A</v>
          </cell>
        </row>
      </sheetData>
      <sheetData sheetId="13727">
        <row r="9">
          <cell r="A9" t="str">
            <v>A</v>
          </cell>
        </row>
      </sheetData>
      <sheetData sheetId="13728">
        <row r="9">
          <cell r="A9" t="str">
            <v>A</v>
          </cell>
        </row>
      </sheetData>
      <sheetData sheetId="13729">
        <row r="9">
          <cell r="A9" t="str">
            <v>A</v>
          </cell>
        </row>
      </sheetData>
      <sheetData sheetId="13730">
        <row r="9">
          <cell r="A9" t="str">
            <v>A</v>
          </cell>
        </row>
      </sheetData>
      <sheetData sheetId="13731">
        <row r="9">
          <cell r="A9" t="str">
            <v>A</v>
          </cell>
        </row>
      </sheetData>
      <sheetData sheetId="13732">
        <row r="9">
          <cell r="A9" t="str">
            <v>A</v>
          </cell>
        </row>
      </sheetData>
      <sheetData sheetId="13733">
        <row r="9">
          <cell r="A9" t="str">
            <v>A</v>
          </cell>
        </row>
      </sheetData>
      <sheetData sheetId="13734">
        <row r="9">
          <cell r="A9" t="str">
            <v>A</v>
          </cell>
        </row>
      </sheetData>
      <sheetData sheetId="13735">
        <row r="9">
          <cell r="A9" t="str">
            <v>A</v>
          </cell>
        </row>
      </sheetData>
      <sheetData sheetId="13736">
        <row r="9">
          <cell r="A9" t="str">
            <v>A</v>
          </cell>
        </row>
      </sheetData>
      <sheetData sheetId="13737">
        <row r="9">
          <cell r="A9" t="str">
            <v>A</v>
          </cell>
        </row>
      </sheetData>
      <sheetData sheetId="13738">
        <row r="9">
          <cell r="A9" t="str">
            <v>A</v>
          </cell>
        </row>
      </sheetData>
      <sheetData sheetId="13739">
        <row r="9">
          <cell r="A9" t="str">
            <v>A</v>
          </cell>
        </row>
      </sheetData>
      <sheetData sheetId="13740">
        <row r="9">
          <cell r="A9" t="str">
            <v>A</v>
          </cell>
        </row>
      </sheetData>
      <sheetData sheetId="13741">
        <row r="9">
          <cell r="A9" t="str">
            <v>A</v>
          </cell>
        </row>
      </sheetData>
      <sheetData sheetId="13742">
        <row r="9">
          <cell r="A9" t="str">
            <v>A</v>
          </cell>
        </row>
      </sheetData>
      <sheetData sheetId="13743">
        <row r="9">
          <cell r="A9" t="str">
            <v>A</v>
          </cell>
        </row>
      </sheetData>
      <sheetData sheetId="13744">
        <row r="9">
          <cell r="A9" t="str">
            <v>A</v>
          </cell>
        </row>
      </sheetData>
      <sheetData sheetId="13745">
        <row r="9">
          <cell r="A9" t="str">
            <v>A</v>
          </cell>
        </row>
      </sheetData>
      <sheetData sheetId="13746">
        <row r="9">
          <cell r="A9" t="str">
            <v>A</v>
          </cell>
        </row>
      </sheetData>
      <sheetData sheetId="13747">
        <row r="9">
          <cell r="A9" t="str">
            <v>A</v>
          </cell>
        </row>
      </sheetData>
      <sheetData sheetId="13748">
        <row r="9">
          <cell r="A9" t="str">
            <v>A</v>
          </cell>
        </row>
      </sheetData>
      <sheetData sheetId="13749">
        <row r="9">
          <cell r="A9" t="str">
            <v>A</v>
          </cell>
        </row>
      </sheetData>
      <sheetData sheetId="13750">
        <row r="9">
          <cell r="A9" t="str">
            <v>A</v>
          </cell>
        </row>
      </sheetData>
      <sheetData sheetId="13751">
        <row r="9">
          <cell r="A9" t="str">
            <v>A</v>
          </cell>
        </row>
      </sheetData>
      <sheetData sheetId="13752">
        <row r="9">
          <cell r="A9" t="str">
            <v>A</v>
          </cell>
        </row>
      </sheetData>
      <sheetData sheetId="13753">
        <row r="9">
          <cell r="A9" t="str">
            <v>A</v>
          </cell>
        </row>
      </sheetData>
      <sheetData sheetId="13754">
        <row r="9">
          <cell r="A9" t="str">
            <v>A</v>
          </cell>
        </row>
      </sheetData>
      <sheetData sheetId="13755">
        <row r="9">
          <cell r="A9" t="str">
            <v>A</v>
          </cell>
        </row>
      </sheetData>
      <sheetData sheetId="13756">
        <row r="9">
          <cell r="A9" t="str">
            <v>A</v>
          </cell>
        </row>
      </sheetData>
      <sheetData sheetId="13757">
        <row r="9">
          <cell r="A9" t="str">
            <v>A</v>
          </cell>
        </row>
      </sheetData>
      <sheetData sheetId="13758">
        <row r="9">
          <cell r="A9" t="str">
            <v>A</v>
          </cell>
        </row>
      </sheetData>
      <sheetData sheetId="13759">
        <row r="9">
          <cell r="A9" t="str">
            <v>A</v>
          </cell>
        </row>
      </sheetData>
      <sheetData sheetId="13760">
        <row r="9">
          <cell r="A9" t="str">
            <v>A</v>
          </cell>
        </row>
      </sheetData>
      <sheetData sheetId="13761">
        <row r="9">
          <cell r="A9" t="str">
            <v>A</v>
          </cell>
        </row>
      </sheetData>
      <sheetData sheetId="13762">
        <row r="9">
          <cell r="A9" t="str">
            <v>A</v>
          </cell>
        </row>
      </sheetData>
      <sheetData sheetId="13763">
        <row r="9">
          <cell r="A9" t="str">
            <v>A</v>
          </cell>
        </row>
      </sheetData>
      <sheetData sheetId="13764">
        <row r="9">
          <cell r="A9" t="str">
            <v>A</v>
          </cell>
        </row>
      </sheetData>
      <sheetData sheetId="13765">
        <row r="9">
          <cell r="A9" t="str">
            <v>A</v>
          </cell>
        </row>
      </sheetData>
      <sheetData sheetId="13766">
        <row r="9">
          <cell r="A9" t="str">
            <v>A</v>
          </cell>
        </row>
      </sheetData>
      <sheetData sheetId="13767">
        <row r="9">
          <cell r="A9" t="str">
            <v>A</v>
          </cell>
        </row>
      </sheetData>
      <sheetData sheetId="13768">
        <row r="9">
          <cell r="A9" t="str">
            <v>A</v>
          </cell>
        </row>
      </sheetData>
      <sheetData sheetId="13769">
        <row r="9">
          <cell r="A9" t="str">
            <v>A</v>
          </cell>
        </row>
      </sheetData>
      <sheetData sheetId="13770">
        <row r="9">
          <cell r="A9" t="str">
            <v>A</v>
          </cell>
        </row>
      </sheetData>
      <sheetData sheetId="13771">
        <row r="9">
          <cell r="A9" t="str">
            <v>A</v>
          </cell>
        </row>
      </sheetData>
      <sheetData sheetId="13772">
        <row r="9">
          <cell r="A9" t="str">
            <v>A</v>
          </cell>
        </row>
      </sheetData>
      <sheetData sheetId="13773">
        <row r="9">
          <cell r="A9" t="str">
            <v>A</v>
          </cell>
        </row>
      </sheetData>
      <sheetData sheetId="13774">
        <row r="9">
          <cell r="A9" t="str">
            <v>A</v>
          </cell>
        </row>
      </sheetData>
      <sheetData sheetId="13775">
        <row r="9">
          <cell r="A9" t="str">
            <v>A</v>
          </cell>
        </row>
      </sheetData>
      <sheetData sheetId="13776">
        <row r="9">
          <cell r="A9" t="str">
            <v>A</v>
          </cell>
        </row>
      </sheetData>
      <sheetData sheetId="13777">
        <row r="9">
          <cell r="A9" t="str">
            <v>A</v>
          </cell>
        </row>
      </sheetData>
      <sheetData sheetId="13778">
        <row r="9">
          <cell r="A9" t="str">
            <v>A</v>
          </cell>
        </row>
      </sheetData>
      <sheetData sheetId="13779">
        <row r="9">
          <cell r="A9" t="str">
            <v>A</v>
          </cell>
        </row>
      </sheetData>
      <sheetData sheetId="13780">
        <row r="9">
          <cell r="A9" t="str">
            <v>A</v>
          </cell>
        </row>
      </sheetData>
      <sheetData sheetId="13781">
        <row r="9">
          <cell r="A9" t="str">
            <v>A</v>
          </cell>
        </row>
      </sheetData>
      <sheetData sheetId="13782">
        <row r="9">
          <cell r="A9" t="str">
            <v>A</v>
          </cell>
        </row>
      </sheetData>
      <sheetData sheetId="13783">
        <row r="9">
          <cell r="A9" t="str">
            <v>A</v>
          </cell>
        </row>
      </sheetData>
      <sheetData sheetId="13784">
        <row r="9">
          <cell r="A9" t="str">
            <v>A</v>
          </cell>
        </row>
      </sheetData>
      <sheetData sheetId="13785">
        <row r="9">
          <cell r="A9" t="str">
            <v>A</v>
          </cell>
        </row>
      </sheetData>
      <sheetData sheetId="13786">
        <row r="9">
          <cell r="A9" t="str">
            <v>A</v>
          </cell>
        </row>
      </sheetData>
      <sheetData sheetId="13787">
        <row r="9">
          <cell r="A9" t="str">
            <v>A</v>
          </cell>
        </row>
      </sheetData>
      <sheetData sheetId="13788">
        <row r="9">
          <cell r="A9" t="str">
            <v>A</v>
          </cell>
        </row>
      </sheetData>
      <sheetData sheetId="13789">
        <row r="9">
          <cell r="A9" t="str">
            <v>A</v>
          </cell>
        </row>
      </sheetData>
      <sheetData sheetId="13790">
        <row r="9">
          <cell r="A9" t="str">
            <v>A</v>
          </cell>
        </row>
      </sheetData>
      <sheetData sheetId="13791">
        <row r="9">
          <cell r="A9" t="str">
            <v>A</v>
          </cell>
        </row>
      </sheetData>
      <sheetData sheetId="13792">
        <row r="9">
          <cell r="A9" t="str">
            <v>A</v>
          </cell>
        </row>
      </sheetData>
      <sheetData sheetId="13793">
        <row r="9">
          <cell r="A9" t="str">
            <v>A</v>
          </cell>
        </row>
      </sheetData>
      <sheetData sheetId="13794">
        <row r="9">
          <cell r="A9" t="str">
            <v>A</v>
          </cell>
        </row>
      </sheetData>
      <sheetData sheetId="13795">
        <row r="9">
          <cell r="A9" t="str">
            <v>A</v>
          </cell>
        </row>
      </sheetData>
      <sheetData sheetId="13796">
        <row r="9">
          <cell r="A9" t="str">
            <v>A</v>
          </cell>
        </row>
      </sheetData>
      <sheetData sheetId="13797">
        <row r="9">
          <cell r="A9" t="str">
            <v>A</v>
          </cell>
        </row>
      </sheetData>
      <sheetData sheetId="13798">
        <row r="9">
          <cell r="A9" t="str">
            <v>A</v>
          </cell>
        </row>
      </sheetData>
      <sheetData sheetId="13799">
        <row r="9">
          <cell r="A9" t="str">
            <v>A</v>
          </cell>
        </row>
      </sheetData>
      <sheetData sheetId="13800">
        <row r="9">
          <cell r="A9" t="str">
            <v>A</v>
          </cell>
        </row>
      </sheetData>
      <sheetData sheetId="13801">
        <row r="9">
          <cell r="A9" t="str">
            <v>A</v>
          </cell>
        </row>
      </sheetData>
      <sheetData sheetId="13802">
        <row r="9">
          <cell r="A9" t="str">
            <v>A</v>
          </cell>
        </row>
      </sheetData>
      <sheetData sheetId="13803">
        <row r="9">
          <cell r="A9" t="str">
            <v>A</v>
          </cell>
        </row>
      </sheetData>
      <sheetData sheetId="13804">
        <row r="9">
          <cell r="A9" t="str">
            <v>A</v>
          </cell>
        </row>
      </sheetData>
      <sheetData sheetId="13805">
        <row r="9">
          <cell r="A9" t="str">
            <v>A</v>
          </cell>
        </row>
      </sheetData>
      <sheetData sheetId="13806">
        <row r="9">
          <cell r="A9" t="str">
            <v>A</v>
          </cell>
        </row>
      </sheetData>
      <sheetData sheetId="13807">
        <row r="9">
          <cell r="A9" t="str">
            <v>A</v>
          </cell>
        </row>
      </sheetData>
      <sheetData sheetId="13808">
        <row r="9">
          <cell r="A9" t="str">
            <v>A</v>
          </cell>
        </row>
      </sheetData>
      <sheetData sheetId="13809">
        <row r="9">
          <cell r="A9" t="str">
            <v>A</v>
          </cell>
        </row>
      </sheetData>
      <sheetData sheetId="13810">
        <row r="9">
          <cell r="A9" t="str">
            <v>A</v>
          </cell>
        </row>
      </sheetData>
      <sheetData sheetId="13811">
        <row r="9">
          <cell r="A9" t="str">
            <v>A</v>
          </cell>
        </row>
      </sheetData>
      <sheetData sheetId="13812">
        <row r="9">
          <cell r="A9" t="str">
            <v>A</v>
          </cell>
        </row>
      </sheetData>
      <sheetData sheetId="13813">
        <row r="9">
          <cell r="A9" t="str">
            <v>A</v>
          </cell>
        </row>
      </sheetData>
      <sheetData sheetId="13814">
        <row r="9">
          <cell r="A9" t="str">
            <v>A</v>
          </cell>
        </row>
      </sheetData>
      <sheetData sheetId="13815">
        <row r="9">
          <cell r="A9" t="str">
            <v>A</v>
          </cell>
        </row>
      </sheetData>
      <sheetData sheetId="13816">
        <row r="9">
          <cell r="A9" t="str">
            <v>A</v>
          </cell>
        </row>
      </sheetData>
      <sheetData sheetId="13817">
        <row r="9">
          <cell r="A9" t="str">
            <v>A</v>
          </cell>
        </row>
      </sheetData>
      <sheetData sheetId="13818">
        <row r="9">
          <cell r="A9" t="str">
            <v>A</v>
          </cell>
        </row>
      </sheetData>
      <sheetData sheetId="13819">
        <row r="9">
          <cell r="A9" t="str">
            <v>A</v>
          </cell>
        </row>
      </sheetData>
      <sheetData sheetId="13820">
        <row r="9">
          <cell r="A9" t="str">
            <v>A</v>
          </cell>
        </row>
      </sheetData>
      <sheetData sheetId="13821">
        <row r="9">
          <cell r="A9" t="str">
            <v>A</v>
          </cell>
        </row>
      </sheetData>
      <sheetData sheetId="13822">
        <row r="9">
          <cell r="A9" t="str">
            <v>A</v>
          </cell>
        </row>
      </sheetData>
      <sheetData sheetId="13823">
        <row r="9">
          <cell r="A9" t="str">
            <v>A</v>
          </cell>
        </row>
      </sheetData>
      <sheetData sheetId="13824">
        <row r="9">
          <cell r="A9" t="str">
            <v>A</v>
          </cell>
        </row>
      </sheetData>
      <sheetData sheetId="13825">
        <row r="9">
          <cell r="A9" t="str">
            <v>A</v>
          </cell>
        </row>
      </sheetData>
      <sheetData sheetId="13826">
        <row r="9">
          <cell r="A9" t="str">
            <v>A</v>
          </cell>
        </row>
      </sheetData>
      <sheetData sheetId="13827">
        <row r="9">
          <cell r="A9" t="str">
            <v>A</v>
          </cell>
        </row>
      </sheetData>
      <sheetData sheetId="13828">
        <row r="9">
          <cell r="A9" t="str">
            <v>A</v>
          </cell>
        </row>
      </sheetData>
      <sheetData sheetId="13829">
        <row r="9">
          <cell r="A9" t="str">
            <v>A</v>
          </cell>
        </row>
      </sheetData>
      <sheetData sheetId="13830">
        <row r="9">
          <cell r="A9" t="str">
            <v>A</v>
          </cell>
        </row>
      </sheetData>
      <sheetData sheetId="13831">
        <row r="9">
          <cell r="A9" t="str">
            <v>A</v>
          </cell>
        </row>
      </sheetData>
      <sheetData sheetId="13832">
        <row r="9">
          <cell r="A9" t="str">
            <v>A</v>
          </cell>
        </row>
      </sheetData>
      <sheetData sheetId="13833">
        <row r="9">
          <cell r="A9" t="str">
            <v>A</v>
          </cell>
        </row>
      </sheetData>
      <sheetData sheetId="13834">
        <row r="9">
          <cell r="A9" t="str">
            <v>A</v>
          </cell>
        </row>
      </sheetData>
      <sheetData sheetId="13835">
        <row r="9">
          <cell r="A9" t="str">
            <v>A</v>
          </cell>
        </row>
      </sheetData>
      <sheetData sheetId="13836">
        <row r="9">
          <cell r="A9" t="str">
            <v>A</v>
          </cell>
        </row>
      </sheetData>
      <sheetData sheetId="13837">
        <row r="9">
          <cell r="A9" t="str">
            <v>A</v>
          </cell>
        </row>
      </sheetData>
      <sheetData sheetId="13838">
        <row r="9">
          <cell r="A9" t="str">
            <v>A</v>
          </cell>
        </row>
      </sheetData>
      <sheetData sheetId="13839">
        <row r="9">
          <cell r="A9" t="str">
            <v>A</v>
          </cell>
        </row>
      </sheetData>
      <sheetData sheetId="13840">
        <row r="9">
          <cell r="A9" t="str">
            <v>A</v>
          </cell>
        </row>
      </sheetData>
      <sheetData sheetId="13841">
        <row r="9">
          <cell r="A9" t="str">
            <v>A</v>
          </cell>
        </row>
      </sheetData>
      <sheetData sheetId="13842">
        <row r="9">
          <cell r="A9" t="str">
            <v>A</v>
          </cell>
        </row>
      </sheetData>
      <sheetData sheetId="13843">
        <row r="9">
          <cell r="A9" t="str">
            <v>A</v>
          </cell>
        </row>
      </sheetData>
      <sheetData sheetId="13844">
        <row r="9">
          <cell r="A9" t="str">
            <v>A</v>
          </cell>
        </row>
      </sheetData>
      <sheetData sheetId="13845">
        <row r="9">
          <cell r="A9" t="str">
            <v>A</v>
          </cell>
        </row>
      </sheetData>
      <sheetData sheetId="13846">
        <row r="9">
          <cell r="A9" t="str">
            <v>A</v>
          </cell>
        </row>
      </sheetData>
      <sheetData sheetId="13847">
        <row r="9">
          <cell r="A9" t="str">
            <v>A</v>
          </cell>
        </row>
      </sheetData>
      <sheetData sheetId="13848">
        <row r="9">
          <cell r="A9" t="str">
            <v>A</v>
          </cell>
        </row>
      </sheetData>
      <sheetData sheetId="13849">
        <row r="9">
          <cell r="A9" t="str">
            <v>A</v>
          </cell>
        </row>
      </sheetData>
      <sheetData sheetId="13850">
        <row r="9">
          <cell r="A9" t="str">
            <v>A</v>
          </cell>
        </row>
      </sheetData>
      <sheetData sheetId="13851">
        <row r="9">
          <cell r="A9" t="str">
            <v>A</v>
          </cell>
        </row>
      </sheetData>
      <sheetData sheetId="13852">
        <row r="9">
          <cell r="A9" t="str">
            <v>A</v>
          </cell>
        </row>
      </sheetData>
      <sheetData sheetId="13853">
        <row r="9">
          <cell r="A9" t="str">
            <v>A</v>
          </cell>
        </row>
      </sheetData>
      <sheetData sheetId="13854">
        <row r="9">
          <cell r="A9" t="str">
            <v>A</v>
          </cell>
        </row>
      </sheetData>
      <sheetData sheetId="13855">
        <row r="9">
          <cell r="A9" t="str">
            <v>A</v>
          </cell>
        </row>
      </sheetData>
      <sheetData sheetId="13856">
        <row r="9">
          <cell r="A9" t="str">
            <v>A</v>
          </cell>
        </row>
      </sheetData>
      <sheetData sheetId="13857">
        <row r="9">
          <cell r="A9" t="str">
            <v>A</v>
          </cell>
        </row>
      </sheetData>
      <sheetData sheetId="13858">
        <row r="9">
          <cell r="A9" t="str">
            <v>A</v>
          </cell>
        </row>
      </sheetData>
      <sheetData sheetId="13859">
        <row r="9">
          <cell r="A9" t="str">
            <v>A</v>
          </cell>
        </row>
      </sheetData>
      <sheetData sheetId="13860">
        <row r="9">
          <cell r="A9" t="str">
            <v>A</v>
          </cell>
        </row>
      </sheetData>
      <sheetData sheetId="13861">
        <row r="9">
          <cell r="A9" t="str">
            <v>A</v>
          </cell>
        </row>
      </sheetData>
      <sheetData sheetId="13862">
        <row r="9">
          <cell r="A9" t="str">
            <v>A</v>
          </cell>
        </row>
      </sheetData>
      <sheetData sheetId="13863">
        <row r="9">
          <cell r="A9" t="str">
            <v>A</v>
          </cell>
        </row>
      </sheetData>
      <sheetData sheetId="13864">
        <row r="9">
          <cell r="A9" t="str">
            <v>A</v>
          </cell>
        </row>
      </sheetData>
      <sheetData sheetId="13865">
        <row r="9">
          <cell r="A9" t="str">
            <v>A</v>
          </cell>
        </row>
      </sheetData>
      <sheetData sheetId="13866">
        <row r="9">
          <cell r="A9" t="str">
            <v>A</v>
          </cell>
        </row>
      </sheetData>
      <sheetData sheetId="13867">
        <row r="9">
          <cell r="A9" t="str">
            <v>A</v>
          </cell>
        </row>
      </sheetData>
      <sheetData sheetId="13868">
        <row r="9">
          <cell r="A9" t="str">
            <v>A</v>
          </cell>
        </row>
      </sheetData>
      <sheetData sheetId="13869">
        <row r="9">
          <cell r="A9" t="str">
            <v>A</v>
          </cell>
        </row>
      </sheetData>
      <sheetData sheetId="13870">
        <row r="9">
          <cell r="A9" t="str">
            <v>A</v>
          </cell>
        </row>
      </sheetData>
      <sheetData sheetId="13871">
        <row r="9">
          <cell r="A9" t="str">
            <v>A</v>
          </cell>
        </row>
      </sheetData>
      <sheetData sheetId="13872">
        <row r="9">
          <cell r="A9" t="str">
            <v>A</v>
          </cell>
        </row>
      </sheetData>
      <sheetData sheetId="13873">
        <row r="9">
          <cell r="A9" t="str">
            <v>A</v>
          </cell>
        </row>
      </sheetData>
      <sheetData sheetId="13874">
        <row r="9">
          <cell r="A9" t="str">
            <v>A</v>
          </cell>
        </row>
      </sheetData>
      <sheetData sheetId="13875">
        <row r="9">
          <cell r="A9" t="str">
            <v>A</v>
          </cell>
        </row>
      </sheetData>
      <sheetData sheetId="13876">
        <row r="9">
          <cell r="A9" t="str">
            <v>A</v>
          </cell>
        </row>
      </sheetData>
      <sheetData sheetId="13877">
        <row r="9">
          <cell r="A9" t="str">
            <v>A</v>
          </cell>
        </row>
      </sheetData>
      <sheetData sheetId="13878">
        <row r="9">
          <cell r="A9" t="str">
            <v>A</v>
          </cell>
        </row>
      </sheetData>
      <sheetData sheetId="13879">
        <row r="9">
          <cell r="A9" t="str">
            <v>A</v>
          </cell>
        </row>
      </sheetData>
      <sheetData sheetId="13880">
        <row r="9">
          <cell r="A9" t="str">
            <v>A</v>
          </cell>
        </row>
      </sheetData>
      <sheetData sheetId="13881">
        <row r="9">
          <cell r="A9" t="str">
            <v>A</v>
          </cell>
        </row>
      </sheetData>
      <sheetData sheetId="13882">
        <row r="9">
          <cell r="A9" t="str">
            <v>A</v>
          </cell>
        </row>
      </sheetData>
      <sheetData sheetId="13883">
        <row r="9">
          <cell r="A9" t="str">
            <v>A</v>
          </cell>
        </row>
      </sheetData>
      <sheetData sheetId="13884">
        <row r="9">
          <cell r="A9" t="str">
            <v>A</v>
          </cell>
        </row>
      </sheetData>
      <sheetData sheetId="13885">
        <row r="9">
          <cell r="A9" t="str">
            <v>A</v>
          </cell>
        </row>
      </sheetData>
      <sheetData sheetId="13886">
        <row r="9">
          <cell r="A9" t="str">
            <v>A</v>
          </cell>
        </row>
      </sheetData>
      <sheetData sheetId="13887">
        <row r="9">
          <cell r="A9" t="str">
            <v>A</v>
          </cell>
        </row>
      </sheetData>
      <sheetData sheetId="13888">
        <row r="9">
          <cell r="A9" t="str">
            <v>A</v>
          </cell>
        </row>
      </sheetData>
      <sheetData sheetId="13889">
        <row r="9">
          <cell r="A9" t="str">
            <v>A</v>
          </cell>
        </row>
      </sheetData>
      <sheetData sheetId="13890">
        <row r="9">
          <cell r="A9" t="str">
            <v>A</v>
          </cell>
        </row>
      </sheetData>
      <sheetData sheetId="13891">
        <row r="9">
          <cell r="A9" t="str">
            <v>A</v>
          </cell>
        </row>
      </sheetData>
      <sheetData sheetId="13892">
        <row r="9">
          <cell r="A9" t="str">
            <v>A</v>
          </cell>
        </row>
      </sheetData>
      <sheetData sheetId="13893">
        <row r="9">
          <cell r="A9" t="str">
            <v>A</v>
          </cell>
        </row>
      </sheetData>
      <sheetData sheetId="13894">
        <row r="9">
          <cell r="A9" t="str">
            <v>A</v>
          </cell>
        </row>
      </sheetData>
      <sheetData sheetId="13895">
        <row r="9">
          <cell r="A9" t="str">
            <v>A</v>
          </cell>
        </row>
      </sheetData>
      <sheetData sheetId="13896">
        <row r="9">
          <cell r="A9" t="str">
            <v>A</v>
          </cell>
        </row>
      </sheetData>
      <sheetData sheetId="13897">
        <row r="9">
          <cell r="A9" t="str">
            <v>A</v>
          </cell>
        </row>
      </sheetData>
      <sheetData sheetId="13898">
        <row r="9">
          <cell r="A9" t="str">
            <v>A</v>
          </cell>
        </row>
      </sheetData>
      <sheetData sheetId="13899">
        <row r="9">
          <cell r="A9" t="str">
            <v>A</v>
          </cell>
        </row>
      </sheetData>
      <sheetData sheetId="13900">
        <row r="9">
          <cell r="A9" t="str">
            <v>A</v>
          </cell>
        </row>
      </sheetData>
      <sheetData sheetId="13901">
        <row r="9">
          <cell r="A9" t="str">
            <v>A</v>
          </cell>
        </row>
      </sheetData>
      <sheetData sheetId="13902">
        <row r="9">
          <cell r="A9" t="str">
            <v>A</v>
          </cell>
        </row>
      </sheetData>
      <sheetData sheetId="13903">
        <row r="9">
          <cell r="A9" t="str">
            <v>A</v>
          </cell>
        </row>
      </sheetData>
      <sheetData sheetId="13904">
        <row r="9">
          <cell r="A9" t="str">
            <v>A</v>
          </cell>
        </row>
      </sheetData>
      <sheetData sheetId="13905">
        <row r="9">
          <cell r="A9" t="str">
            <v>A</v>
          </cell>
        </row>
      </sheetData>
      <sheetData sheetId="13906">
        <row r="9">
          <cell r="A9" t="str">
            <v>A</v>
          </cell>
        </row>
      </sheetData>
      <sheetData sheetId="13907">
        <row r="9">
          <cell r="A9" t="str">
            <v>A</v>
          </cell>
        </row>
      </sheetData>
      <sheetData sheetId="13908">
        <row r="9">
          <cell r="A9" t="str">
            <v>A</v>
          </cell>
        </row>
      </sheetData>
      <sheetData sheetId="13909">
        <row r="9">
          <cell r="A9" t="str">
            <v>A</v>
          </cell>
        </row>
      </sheetData>
      <sheetData sheetId="13910">
        <row r="9">
          <cell r="A9" t="str">
            <v>A</v>
          </cell>
        </row>
      </sheetData>
      <sheetData sheetId="13911">
        <row r="9">
          <cell r="A9" t="str">
            <v>A</v>
          </cell>
        </row>
      </sheetData>
      <sheetData sheetId="13912">
        <row r="9">
          <cell r="A9" t="str">
            <v>A</v>
          </cell>
        </row>
      </sheetData>
      <sheetData sheetId="13913">
        <row r="9">
          <cell r="A9" t="str">
            <v>A</v>
          </cell>
        </row>
      </sheetData>
      <sheetData sheetId="13914">
        <row r="9">
          <cell r="A9" t="str">
            <v>A</v>
          </cell>
        </row>
      </sheetData>
      <sheetData sheetId="13915">
        <row r="9">
          <cell r="A9" t="str">
            <v>A</v>
          </cell>
        </row>
      </sheetData>
      <sheetData sheetId="13916">
        <row r="9">
          <cell r="A9" t="str">
            <v>A</v>
          </cell>
        </row>
      </sheetData>
      <sheetData sheetId="13917">
        <row r="9">
          <cell r="A9" t="str">
            <v>A</v>
          </cell>
        </row>
      </sheetData>
      <sheetData sheetId="13918">
        <row r="9">
          <cell r="A9" t="str">
            <v>A</v>
          </cell>
        </row>
      </sheetData>
      <sheetData sheetId="13919">
        <row r="9">
          <cell r="A9" t="str">
            <v>A</v>
          </cell>
        </row>
      </sheetData>
      <sheetData sheetId="13920">
        <row r="9">
          <cell r="A9" t="str">
            <v>A</v>
          </cell>
        </row>
      </sheetData>
      <sheetData sheetId="13921">
        <row r="9">
          <cell r="A9" t="str">
            <v>A</v>
          </cell>
        </row>
      </sheetData>
      <sheetData sheetId="13922">
        <row r="9">
          <cell r="A9" t="str">
            <v>A</v>
          </cell>
        </row>
      </sheetData>
      <sheetData sheetId="13923">
        <row r="9">
          <cell r="A9" t="str">
            <v>A</v>
          </cell>
        </row>
      </sheetData>
      <sheetData sheetId="13924">
        <row r="9">
          <cell r="A9" t="str">
            <v>A</v>
          </cell>
        </row>
      </sheetData>
      <sheetData sheetId="13925">
        <row r="9">
          <cell r="A9" t="str">
            <v>A</v>
          </cell>
        </row>
      </sheetData>
      <sheetData sheetId="13926">
        <row r="9">
          <cell r="A9" t="str">
            <v>A</v>
          </cell>
        </row>
      </sheetData>
      <sheetData sheetId="13927">
        <row r="9">
          <cell r="A9" t="str">
            <v>A</v>
          </cell>
        </row>
      </sheetData>
      <sheetData sheetId="13928">
        <row r="9">
          <cell r="A9" t="str">
            <v>A</v>
          </cell>
        </row>
      </sheetData>
      <sheetData sheetId="13929">
        <row r="9">
          <cell r="A9" t="str">
            <v>A</v>
          </cell>
        </row>
      </sheetData>
      <sheetData sheetId="13930">
        <row r="9">
          <cell r="A9" t="str">
            <v>A</v>
          </cell>
        </row>
      </sheetData>
      <sheetData sheetId="13931">
        <row r="9">
          <cell r="A9" t="str">
            <v>A</v>
          </cell>
        </row>
      </sheetData>
      <sheetData sheetId="13932">
        <row r="9">
          <cell r="A9" t="str">
            <v>A</v>
          </cell>
        </row>
      </sheetData>
      <sheetData sheetId="13933">
        <row r="9">
          <cell r="A9" t="str">
            <v>A</v>
          </cell>
        </row>
      </sheetData>
      <sheetData sheetId="13934">
        <row r="9">
          <cell r="A9" t="str">
            <v>A</v>
          </cell>
        </row>
      </sheetData>
      <sheetData sheetId="13935">
        <row r="9">
          <cell r="A9" t="str">
            <v>A</v>
          </cell>
        </row>
      </sheetData>
      <sheetData sheetId="13936">
        <row r="9">
          <cell r="A9" t="str">
            <v>A</v>
          </cell>
        </row>
      </sheetData>
      <sheetData sheetId="13937">
        <row r="9">
          <cell r="A9" t="str">
            <v>A</v>
          </cell>
        </row>
      </sheetData>
      <sheetData sheetId="13938">
        <row r="9">
          <cell r="A9" t="str">
            <v>A</v>
          </cell>
        </row>
      </sheetData>
      <sheetData sheetId="13939">
        <row r="9">
          <cell r="A9" t="str">
            <v>A</v>
          </cell>
        </row>
      </sheetData>
      <sheetData sheetId="13940">
        <row r="9">
          <cell r="A9" t="str">
            <v>A</v>
          </cell>
        </row>
      </sheetData>
      <sheetData sheetId="13941">
        <row r="9">
          <cell r="A9" t="str">
            <v>A</v>
          </cell>
        </row>
      </sheetData>
      <sheetData sheetId="13942">
        <row r="9">
          <cell r="A9" t="str">
            <v>A</v>
          </cell>
        </row>
      </sheetData>
      <sheetData sheetId="13943">
        <row r="9">
          <cell r="A9" t="str">
            <v>A</v>
          </cell>
        </row>
      </sheetData>
      <sheetData sheetId="13944">
        <row r="9">
          <cell r="A9" t="str">
            <v>A</v>
          </cell>
        </row>
      </sheetData>
      <sheetData sheetId="13945">
        <row r="9">
          <cell r="A9" t="str">
            <v>A</v>
          </cell>
        </row>
      </sheetData>
      <sheetData sheetId="13946">
        <row r="9">
          <cell r="A9" t="str">
            <v>A</v>
          </cell>
        </row>
      </sheetData>
      <sheetData sheetId="13947">
        <row r="9">
          <cell r="A9" t="str">
            <v>A</v>
          </cell>
        </row>
      </sheetData>
      <sheetData sheetId="13948">
        <row r="9">
          <cell r="A9" t="str">
            <v>A</v>
          </cell>
        </row>
      </sheetData>
      <sheetData sheetId="13949">
        <row r="9">
          <cell r="A9" t="str">
            <v>A</v>
          </cell>
        </row>
      </sheetData>
      <sheetData sheetId="13950">
        <row r="9">
          <cell r="A9" t="str">
            <v>A</v>
          </cell>
        </row>
      </sheetData>
      <sheetData sheetId="13951">
        <row r="9">
          <cell r="A9" t="str">
            <v>A</v>
          </cell>
        </row>
      </sheetData>
      <sheetData sheetId="13952">
        <row r="9">
          <cell r="A9" t="str">
            <v>A</v>
          </cell>
        </row>
      </sheetData>
      <sheetData sheetId="13953">
        <row r="9">
          <cell r="A9" t="str">
            <v>A</v>
          </cell>
        </row>
      </sheetData>
      <sheetData sheetId="13954">
        <row r="9">
          <cell r="A9" t="str">
            <v>A</v>
          </cell>
        </row>
      </sheetData>
      <sheetData sheetId="13955">
        <row r="9">
          <cell r="A9" t="str">
            <v>A</v>
          </cell>
        </row>
      </sheetData>
      <sheetData sheetId="13956">
        <row r="9">
          <cell r="A9" t="str">
            <v>A</v>
          </cell>
        </row>
      </sheetData>
      <sheetData sheetId="13957">
        <row r="9">
          <cell r="A9" t="str">
            <v>A</v>
          </cell>
        </row>
      </sheetData>
      <sheetData sheetId="13958">
        <row r="9">
          <cell r="A9" t="str">
            <v>A</v>
          </cell>
        </row>
      </sheetData>
      <sheetData sheetId="13959">
        <row r="9">
          <cell r="A9" t="str">
            <v>A</v>
          </cell>
        </row>
      </sheetData>
      <sheetData sheetId="13960">
        <row r="9">
          <cell r="A9" t="str">
            <v>A</v>
          </cell>
        </row>
      </sheetData>
      <sheetData sheetId="13961">
        <row r="9">
          <cell r="A9" t="str">
            <v>A</v>
          </cell>
        </row>
      </sheetData>
      <sheetData sheetId="13962">
        <row r="9">
          <cell r="A9" t="str">
            <v>A</v>
          </cell>
        </row>
      </sheetData>
      <sheetData sheetId="13963">
        <row r="9">
          <cell r="A9" t="str">
            <v>A</v>
          </cell>
        </row>
      </sheetData>
      <sheetData sheetId="13964">
        <row r="9">
          <cell r="A9" t="str">
            <v>A</v>
          </cell>
        </row>
      </sheetData>
      <sheetData sheetId="13965">
        <row r="9">
          <cell r="A9" t="str">
            <v>A</v>
          </cell>
        </row>
      </sheetData>
      <sheetData sheetId="13966">
        <row r="9">
          <cell r="A9" t="str">
            <v>A</v>
          </cell>
        </row>
      </sheetData>
      <sheetData sheetId="13967">
        <row r="9">
          <cell r="A9" t="str">
            <v>A</v>
          </cell>
        </row>
      </sheetData>
      <sheetData sheetId="13968">
        <row r="9">
          <cell r="A9" t="str">
            <v>A</v>
          </cell>
        </row>
      </sheetData>
      <sheetData sheetId="13969">
        <row r="9">
          <cell r="A9" t="str">
            <v>A</v>
          </cell>
        </row>
      </sheetData>
      <sheetData sheetId="13970">
        <row r="9">
          <cell r="A9" t="str">
            <v>A</v>
          </cell>
        </row>
      </sheetData>
      <sheetData sheetId="13971">
        <row r="9">
          <cell r="A9" t="str">
            <v>A</v>
          </cell>
        </row>
      </sheetData>
      <sheetData sheetId="13972">
        <row r="9">
          <cell r="A9" t="str">
            <v>A</v>
          </cell>
        </row>
      </sheetData>
      <sheetData sheetId="13973">
        <row r="9">
          <cell r="A9" t="str">
            <v>A</v>
          </cell>
        </row>
      </sheetData>
      <sheetData sheetId="13974">
        <row r="9">
          <cell r="A9" t="str">
            <v>A</v>
          </cell>
        </row>
      </sheetData>
      <sheetData sheetId="13975">
        <row r="9">
          <cell r="A9" t="str">
            <v>A</v>
          </cell>
        </row>
      </sheetData>
      <sheetData sheetId="13976">
        <row r="9">
          <cell r="A9" t="str">
            <v>A</v>
          </cell>
        </row>
      </sheetData>
      <sheetData sheetId="13977">
        <row r="9">
          <cell r="A9" t="str">
            <v>A</v>
          </cell>
        </row>
      </sheetData>
      <sheetData sheetId="13978">
        <row r="9">
          <cell r="A9" t="str">
            <v>A</v>
          </cell>
        </row>
      </sheetData>
      <sheetData sheetId="13979">
        <row r="9">
          <cell r="A9" t="str">
            <v>A</v>
          </cell>
        </row>
      </sheetData>
      <sheetData sheetId="13980">
        <row r="9">
          <cell r="A9" t="str">
            <v>A</v>
          </cell>
        </row>
      </sheetData>
      <sheetData sheetId="13981">
        <row r="9">
          <cell r="A9" t="str">
            <v>A</v>
          </cell>
        </row>
      </sheetData>
      <sheetData sheetId="13982">
        <row r="9">
          <cell r="A9" t="str">
            <v>A</v>
          </cell>
        </row>
      </sheetData>
      <sheetData sheetId="13983">
        <row r="9">
          <cell r="A9" t="str">
            <v>A</v>
          </cell>
        </row>
      </sheetData>
      <sheetData sheetId="13984">
        <row r="9">
          <cell r="A9" t="str">
            <v>A</v>
          </cell>
        </row>
      </sheetData>
      <sheetData sheetId="13985">
        <row r="9">
          <cell r="A9" t="str">
            <v>A</v>
          </cell>
        </row>
      </sheetData>
      <sheetData sheetId="13986">
        <row r="9">
          <cell r="A9" t="str">
            <v>A</v>
          </cell>
        </row>
      </sheetData>
      <sheetData sheetId="13987">
        <row r="9">
          <cell r="A9" t="str">
            <v>A</v>
          </cell>
        </row>
      </sheetData>
      <sheetData sheetId="13988">
        <row r="9">
          <cell r="A9" t="str">
            <v>A</v>
          </cell>
        </row>
      </sheetData>
      <sheetData sheetId="13989">
        <row r="9">
          <cell r="A9" t="str">
            <v>A</v>
          </cell>
        </row>
      </sheetData>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ow r="9">
          <cell r="A9" t="str">
            <v>A</v>
          </cell>
        </row>
      </sheetData>
      <sheetData sheetId="13998" refreshError="1"/>
      <sheetData sheetId="13999">
        <row r="9">
          <cell r="A9" t="str">
            <v>A</v>
          </cell>
        </row>
      </sheetData>
      <sheetData sheetId="14000">
        <row r="9">
          <cell r="A9" t="str">
            <v>A</v>
          </cell>
        </row>
      </sheetData>
      <sheetData sheetId="14001">
        <row r="9">
          <cell r="A9" t="str">
            <v>A</v>
          </cell>
        </row>
      </sheetData>
      <sheetData sheetId="14002">
        <row r="9">
          <cell r="A9" t="str">
            <v>A</v>
          </cell>
        </row>
      </sheetData>
      <sheetData sheetId="14003">
        <row r="9">
          <cell r="A9" t="str">
            <v>A</v>
          </cell>
        </row>
      </sheetData>
      <sheetData sheetId="14004">
        <row r="9">
          <cell r="A9" t="str">
            <v>A</v>
          </cell>
        </row>
      </sheetData>
      <sheetData sheetId="14005">
        <row r="9">
          <cell r="A9" t="str">
            <v>A</v>
          </cell>
        </row>
      </sheetData>
      <sheetData sheetId="14006">
        <row r="9">
          <cell r="A9" t="str">
            <v>A</v>
          </cell>
        </row>
      </sheetData>
      <sheetData sheetId="14007">
        <row r="9">
          <cell r="A9" t="str">
            <v>A</v>
          </cell>
        </row>
      </sheetData>
      <sheetData sheetId="14008">
        <row r="9">
          <cell r="A9" t="str">
            <v>A</v>
          </cell>
        </row>
      </sheetData>
      <sheetData sheetId="14009">
        <row r="9">
          <cell r="A9" t="str">
            <v>A</v>
          </cell>
        </row>
      </sheetData>
      <sheetData sheetId="14010">
        <row r="9">
          <cell r="A9" t="str">
            <v>A</v>
          </cell>
        </row>
      </sheetData>
      <sheetData sheetId="14011" refreshError="1"/>
      <sheetData sheetId="14012" refreshError="1"/>
      <sheetData sheetId="14013" refreshError="1"/>
      <sheetData sheetId="14014">
        <row r="9">
          <cell r="A9" t="str">
            <v>A</v>
          </cell>
        </row>
      </sheetData>
      <sheetData sheetId="14015">
        <row r="9">
          <cell r="A9" t="str">
            <v>A</v>
          </cell>
        </row>
      </sheetData>
      <sheetData sheetId="14016" refreshError="1"/>
      <sheetData sheetId="14017">
        <row r="9">
          <cell r="A9" t="str">
            <v>A</v>
          </cell>
        </row>
      </sheetData>
      <sheetData sheetId="14018">
        <row r="9">
          <cell r="A9" t="str">
            <v>A</v>
          </cell>
        </row>
      </sheetData>
      <sheetData sheetId="14019">
        <row r="9">
          <cell r="A9" t="str">
            <v>A</v>
          </cell>
        </row>
      </sheetData>
      <sheetData sheetId="14020">
        <row r="9">
          <cell r="A9" t="str">
            <v>A</v>
          </cell>
        </row>
      </sheetData>
      <sheetData sheetId="14021">
        <row r="9">
          <cell r="A9" t="str">
            <v>A</v>
          </cell>
        </row>
      </sheetData>
      <sheetData sheetId="14022">
        <row r="9">
          <cell r="A9" t="str">
            <v>A</v>
          </cell>
        </row>
      </sheetData>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row r="9">
          <cell r="A9" t="str">
            <v>A</v>
          </cell>
        </row>
      </sheetData>
      <sheetData sheetId="14044">
        <row r="9">
          <cell r="A9" t="str">
            <v>A</v>
          </cell>
        </row>
      </sheetData>
      <sheetData sheetId="14045">
        <row r="9">
          <cell r="A9" t="str">
            <v>A</v>
          </cell>
        </row>
      </sheetData>
      <sheetData sheetId="14046">
        <row r="9">
          <cell r="A9" t="str">
            <v>A</v>
          </cell>
        </row>
      </sheetData>
      <sheetData sheetId="14047"/>
      <sheetData sheetId="14048">
        <row r="9">
          <cell r="A9" t="str">
            <v>A</v>
          </cell>
        </row>
      </sheetData>
      <sheetData sheetId="14049" refreshError="1"/>
      <sheetData sheetId="14050">
        <row r="9">
          <cell r="A9" t="str">
            <v>A</v>
          </cell>
        </row>
      </sheetData>
      <sheetData sheetId="14051">
        <row r="9">
          <cell r="A9" t="str">
            <v>A</v>
          </cell>
        </row>
      </sheetData>
      <sheetData sheetId="14052">
        <row r="9">
          <cell r="A9" t="str">
            <v>A</v>
          </cell>
        </row>
      </sheetData>
      <sheetData sheetId="14053">
        <row r="9">
          <cell r="A9" t="str">
            <v>A</v>
          </cell>
        </row>
      </sheetData>
      <sheetData sheetId="14054" refreshError="1"/>
      <sheetData sheetId="14055" refreshError="1"/>
      <sheetData sheetId="14056" refreshError="1"/>
      <sheetData sheetId="14057">
        <row r="9">
          <cell r="A9" t="str">
            <v>A</v>
          </cell>
        </row>
      </sheetData>
      <sheetData sheetId="14058">
        <row r="9">
          <cell r="A9" t="str">
            <v>A</v>
          </cell>
        </row>
      </sheetData>
      <sheetData sheetId="14059">
        <row r="9">
          <cell r="A9" t="str">
            <v>A</v>
          </cell>
        </row>
      </sheetData>
      <sheetData sheetId="14060">
        <row r="9">
          <cell r="A9" t="str">
            <v>A</v>
          </cell>
        </row>
      </sheetData>
      <sheetData sheetId="14061">
        <row r="9">
          <cell r="A9" t="str">
            <v>A</v>
          </cell>
        </row>
      </sheetData>
      <sheetData sheetId="14062">
        <row r="9">
          <cell r="A9" t="str">
            <v>A</v>
          </cell>
        </row>
      </sheetData>
      <sheetData sheetId="14063">
        <row r="9">
          <cell r="A9" t="str">
            <v>A</v>
          </cell>
        </row>
      </sheetData>
      <sheetData sheetId="14064">
        <row r="9">
          <cell r="A9" t="str">
            <v>A</v>
          </cell>
        </row>
      </sheetData>
      <sheetData sheetId="14065">
        <row r="9">
          <cell r="A9" t="str">
            <v>A</v>
          </cell>
        </row>
      </sheetData>
      <sheetData sheetId="14066">
        <row r="9">
          <cell r="A9" t="str">
            <v>A</v>
          </cell>
        </row>
      </sheetData>
      <sheetData sheetId="14067">
        <row r="9">
          <cell r="A9" t="str">
            <v>A</v>
          </cell>
        </row>
      </sheetData>
      <sheetData sheetId="14068">
        <row r="9">
          <cell r="A9" t="str">
            <v>A</v>
          </cell>
        </row>
      </sheetData>
      <sheetData sheetId="14069">
        <row r="9">
          <cell r="A9" t="str">
            <v>A</v>
          </cell>
        </row>
      </sheetData>
      <sheetData sheetId="14070">
        <row r="9">
          <cell r="A9" t="str">
            <v>A</v>
          </cell>
        </row>
      </sheetData>
      <sheetData sheetId="14071">
        <row r="9">
          <cell r="A9" t="str">
            <v>A</v>
          </cell>
        </row>
      </sheetData>
      <sheetData sheetId="14072">
        <row r="9">
          <cell r="A9" t="str">
            <v>A</v>
          </cell>
        </row>
      </sheetData>
      <sheetData sheetId="14073">
        <row r="9">
          <cell r="A9" t="str">
            <v>A</v>
          </cell>
        </row>
      </sheetData>
      <sheetData sheetId="14074">
        <row r="9">
          <cell r="A9" t="str">
            <v>A</v>
          </cell>
        </row>
      </sheetData>
      <sheetData sheetId="14075">
        <row r="9">
          <cell r="A9" t="str">
            <v>A</v>
          </cell>
        </row>
      </sheetData>
      <sheetData sheetId="14076">
        <row r="9">
          <cell r="A9" t="str">
            <v>A</v>
          </cell>
        </row>
      </sheetData>
      <sheetData sheetId="14077">
        <row r="9">
          <cell r="A9" t="str">
            <v>A</v>
          </cell>
        </row>
      </sheetData>
      <sheetData sheetId="14078">
        <row r="9">
          <cell r="A9" t="str">
            <v>A</v>
          </cell>
        </row>
      </sheetData>
      <sheetData sheetId="14079">
        <row r="9">
          <cell r="A9" t="str">
            <v>A</v>
          </cell>
        </row>
      </sheetData>
      <sheetData sheetId="14080">
        <row r="9">
          <cell r="A9" t="str">
            <v>A</v>
          </cell>
        </row>
      </sheetData>
      <sheetData sheetId="14081">
        <row r="9">
          <cell r="A9" t="str">
            <v>A</v>
          </cell>
        </row>
      </sheetData>
      <sheetData sheetId="14082" refreshError="1"/>
      <sheetData sheetId="14083" refreshError="1"/>
      <sheetData sheetId="14084" refreshError="1"/>
      <sheetData sheetId="14085" refreshError="1"/>
      <sheetData sheetId="14086" refreshError="1"/>
      <sheetData sheetId="14087" refreshError="1"/>
      <sheetData sheetId="14088" refreshError="1"/>
      <sheetData sheetId="14089" refreshError="1"/>
      <sheetData sheetId="14090" refreshError="1"/>
      <sheetData sheetId="14091" refreshError="1"/>
      <sheetData sheetId="14092" refreshError="1"/>
      <sheetData sheetId="14093" refreshError="1"/>
      <sheetData sheetId="14094" refreshError="1"/>
      <sheetData sheetId="14095"/>
      <sheetData sheetId="14096" refreshError="1"/>
      <sheetData sheetId="14097" refreshError="1"/>
      <sheetData sheetId="14098" refreshError="1"/>
      <sheetData sheetId="14099" refreshError="1"/>
      <sheetData sheetId="14100" refreshError="1"/>
      <sheetData sheetId="14101" refreshError="1"/>
      <sheetData sheetId="14102" refreshError="1"/>
      <sheetData sheetId="14103" refreshError="1"/>
      <sheetData sheetId="14104" refreshError="1"/>
      <sheetData sheetId="14105" refreshError="1"/>
      <sheetData sheetId="14106" refreshError="1"/>
      <sheetData sheetId="14107" refreshError="1"/>
      <sheetData sheetId="14108" refreshError="1"/>
      <sheetData sheetId="14109" refreshError="1"/>
      <sheetData sheetId="14110" refreshError="1"/>
      <sheetData sheetId="14111" refreshError="1"/>
      <sheetData sheetId="14112" refreshError="1"/>
      <sheetData sheetId="14113" refreshError="1"/>
      <sheetData sheetId="14114" refreshError="1"/>
      <sheetData sheetId="14115" refreshError="1"/>
      <sheetData sheetId="14116" refreshError="1"/>
      <sheetData sheetId="14117" refreshError="1"/>
      <sheetData sheetId="14118" refreshError="1"/>
      <sheetData sheetId="14119" refreshError="1"/>
      <sheetData sheetId="14120" refreshError="1"/>
      <sheetData sheetId="14121" refreshError="1"/>
      <sheetData sheetId="14122" refreshError="1"/>
      <sheetData sheetId="14123">
        <row r="9">
          <cell r="A9" t="str">
            <v>A</v>
          </cell>
        </row>
      </sheetData>
      <sheetData sheetId="14124">
        <row r="9">
          <cell r="A9" t="str">
            <v>A</v>
          </cell>
        </row>
      </sheetData>
      <sheetData sheetId="14125">
        <row r="9">
          <cell r="A9" t="str">
            <v>A</v>
          </cell>
        </row>
      </sheetData>
      <sheetData sheetId="14126">
        <row r="9">
          <cell r="A9" t="str">
            <v>A</v>
          </cell>
        </row>
      </sheetData>
      <sheetData sheetId="14127">
        <row r="9">
          <cell r="A9" t="str">
            <v>A</v>
          </cell>
        </row>
      </sheetData>
      <sheetData sheetId="14128">
        <row r="9">
          <cell r="A9" t="str">
            <v>A</v>
          </cell>
        </row>
      </sheetData>
      <sheetData sheetId="14129">
        <row r="9">
          <cell r="A9" t="str">
            <v>A</v>
          </cell>
        </row>
      </sheetData>
      <sheetData sheetId="14130" refreshError="1"/>
      <sheetData sheetId="14131" refreshError="1"/>
      <sheetData sheetId="14132" refreshError="1"/>
      <sheetData sheetId="14133">
        <row r="9">
          <cell r="A9" t="str">
            <v>A</v>
          </cell>
        </row>
      </sheetData>
      <sheetData sheetId="14134" refreshError="1"/>
      <sheetData sheetId="14135" refreshError="1"/>
      <sheetData sheetId="14136" refreshError="1"/>
      <sheetData sheetId="14137" refreshError="1"/>
      <sheetData sheetId="14138">
        <row r="9">
          <cell r="A9" t="str">
            <v>A</v>
          </cell>
        </row>
      </sheetData>
      <sheetData sheetId="14139" refreshError="1"/>
      <sheetData sheetId="14140" refreshError="1"/>
      <sheetData sheetId="14141" refreshError="1"/>
      <sheetData sheetId="14142" refreshError="1"/>
      <sheetData sheetId="14143" refreshError="1"/>
      <sheetData sheetId="14144" refreshError="1"/>
      <sheetData sheetId="14145" refreshError="1"/>
      <sheetData sheetId="14146" refreshError="1"/>
      <sheetData sheetId="14147" refreshError="1"/>
      <sheetData sheetId="14148" refreshError="1"/>
      <sheetData sheetId="14149"/>
      <sheetData sheetId="14150"/>
      <sheetData sheetId="14151">
        <row r="9">
          <cell r="A9" t="str">
            <v>A</v>
          </cell>
        </row>
      </sheetData>
      <sheetData sheetId="14152">
        <row r="9">
          <cell r="A9" t="str">
            <v>A</v>
          </cell>
        </row>
      </sheetData>
      <sheetData sheetId="14153">
        <row r="9">
          <cell r="A9" t="str">
            <v>A</v>
          </cell>
        </row>
      </sheetData>
      <sheetData sheetId="14154">
        <row r="9">
          <cell r="A9" t="str">
            <v>A</v>
          </cell>
        </row>
      </sheetData>
      <sheetData sheetId="14155">
        <row r="9">
          <cell r="A9" t="str">
            <v>A</v>
          </cell>
        </row>
      </sheetData>
      <sheetData sheetId="14156">
        <row r="9">
          <cell r="A9" t="str">
            <v>A</v>
          </cell>
        </row>
      </sheetData>
      <sheetData sheetId="14157">
        <row r="9">
          <cell r="A9" t="str">
            <v>A</v>
          </cell>
        </row>
      </sheetData>
      <sheetData sheetId="14158">
        <row r="9">
          <cell r="A9" t="str">
            <v>A</v>
          </cell>
        </row>
      </sheetData>
      <sheetData sheetId="14159">
        <row r="9">
          <cell r="A9" t="str">
            <v>A</v>
          </cell>
        </row>
      </sheetData>
      <sheetData sheetId="14160">
        <row r="9">
          <cell r="A9" t="str">
            <v>A</v>
          </cell>
        </row>
      </sheetData>
      <sheetData sheetId="14161">
        <row r="9">
          <cell r="A9" t="str">
            <v>A</v>
          </cell>
        </row>
      </sheetData>
      <sheetData sheetId="14162">
        <row r="9">
          <cell r="A9" t="str">
            <v>A</v>
          </cell>
        </row>
      </sheetData>
      <sheetData sheetId="14163">
        <row r="9">
          <cell r="A9" t="str">
            <v>A</v>
          </cell>
        </row>
      </sheetData>
      <sheetData sheetId="14164">
        <row r="9">
          <cell r="A9" t="str">
            <v>A</v>
          </cell>
        </row>
      </sheetData>
      <sheetData sheetId="14165">
        <row r="9">
          <cell r="A9" t="str">
            <v>A</v>
          </cell>
        </row>
      </sheetData>
      <sheetData sheetId="14166">
        <row r="9">
          <cell r="A9" t="str">
            <v>A</v>
          </cell>
        </row>
      </sheetData>
      <sheetData sheetId="14167">
        <row r="9">
          <cell r="A9" t="str">
            <v>A</v>
          </cell>
        </row>
      </sheetData>
      <sheetData sheetId="14168">
        <row r="9">
          <cell r="A9" t="str">
            <v>A</v>
          </cell>
        </row>
      </sheetData>
      <sheetData sheetId="14169">
        <row r="9">
          <cell r="A9" t="str">
            <v>A</v>
          </cell>
        </row>
      </sheetData>
      <sheetData sheetId="14170">
        <row r="9">
          <cell r="A9" t="str">
            <v>A</v>
          </cell>
        </row>
      </sheetData>
      <sheetData sheetId="14171">
        <row r="9">
          <cell r="A9" t="str">
            <v>A</v>
          </cell>
        </row>
      </sheetData>
      <sheetData sheetId="14172">
        <row r="9">
          <cell r="A9" t="str">
            <v>A</v>
          </cell>
        </row>
      </sheetData>
      <sheetData sheetId="14173">
        <row r="9">
          <cell r="A9" t="str">
            <v>A</v>
          </cell>
        </row>
      </sheetData>
      <sheetData sheetId="14174">
        <row r="9">
          <cell r="A9" t="str">
            <v>A</v>
          </cell>
        </row>
      </sheetData>
      <sheetData sheetId="14175">
        <row r="9">
          <cell r="A9" t="str">
            <v>A</v>
          </cell>
        </row>
      </sheetData>
      <sheetData sheetId="14176">
        <row r="9">
          <cell r="A9" t="str">
            <v>A</v>
          </cell>
        </row>
      </sheetData>
      <sheetData sheetId="14177">
        <row r="9">
          <cell r="A9" t="str">
            <v>A</v>
          </cell>
        </row>
      </sheetData>
      <sheetData sheetId="14178">
        <row r="9">
          <cell r="A9" t="str">
            <v>A</v>
          </cell>
        </row>
      </sheetData>
      <sheetData sheetId="14179">
        <row r="9">
          <cell r="A9" t="str">
            <v>A</v>
          </cell>
        </row>
      </sheetData>
      <sheetData sheetId="14180">
        <row r="9">
          <cell r="A9" t="str">
            <v>A</v>
          </cell>
        </row>
      </sheetData>
      <sheetData sheetId="14181">
        <row r="9">
          <cell r="A9" t="str">
            <v>A</v>
          </cell>
        </row>
      </sheetData>
      <sheetData sheetId="14182">
        <row r="9">
          <cell r="A9" t="str">
            <v>A</v>
          </cell>
        </row>
      </sheetData>
      <sheetData sheetId="14183">
        <row r="9">
          <cell r="A9" t="str">
            <v>A</v>
          </cell>
        </row>
      </sheetData>
      <sheetData sheetId="14184">
        <row r="9">
          <cell r="A9" t="str">
            <v>A</v>
          </cell>
        </row>
      </sheetData>
      <sheetData sheetId="14185">
        <row r="9">
          <cell r="A9" t="str">
            <v>A</v>
          </cell>
        </row>
      </sheetData>
      <sheetData sheetId="14186">
        <row r="9">
          <cell r="A9" t="str">
            <v>A</v>
          </cell>
        </row>
      </sheetData>
      <sheetData sheetId="14187">
        <row r="9">
          <cell r="A9" t="str">
            <v>A</v>
          </cell>
        </row>
      </sheetData>
      <sheetData sheetId="14188">
        <row r="9">
          <cell r="A9" t="str">
            <v>A</v>
          </cell>
        </row>
      </sheetData>
      <sheetData sheetId="14189">
        <row r="9">
          <cell r="A9" t="str">
            <v>A</v>
          </cell>
        </row>
      </sheetData>
      <sheetData sheetId="14190">
        <row r="9">
          <cell r="A9" t="str">
            <v>A</v>
          </cell>
        </row>
      </sheetData>
      <sheetData sheetId="14191">
        <row r="9">
          <cell r="A9" t="str">
            <v>A</v>
          </cell>
        </row>
      </sheetData>
      <sheetData sheetId="14192">
        <row r="9">
          <cell r="A9" t="str">
            <v>A</v>
          </cell>
        </row>
      </sheetData>
      <sheetData sheetId="14193">
        <row r="9">
          <cell r="A9" t="str">
            <v>A</v>
          </cell>
        </row>
      </sheetData>
      <sheetData sheetId="14194">
        <row r="9">
          <cell r="A9" t="str">
            <v>A</v>
          </cell>
        </row>
      </sheetData>
      <sheetData sheetId="14195">
        <row r="9">
          <cell r="A9" t="str">
            <v>A</v>
          </cell>
        </row>
      </sheetData>
      <sheetData sheetId="14196">
        <row r="9">
          <cell r="A9" t="str">
            <v>A</v>
          </cell>
        </row>
      </sheetData>
      <sheetData sheetId="14197">
        <row r="9">
          <cell r="A9" t="str">
            <v>A</v>
          </cell>
        </row>
      </sheetData>
      <sheetData sheetId="14198">
        <row r="9">
          <cell r="A9" t="str">
            <v>A</v>
          </cell>
        </row>
      </sheetData>
      <sheetData sheetId="14199">
        <row r="9">
          <cell r="A9" t="str">
            <v>A</v>
          </cell>
        </row>
      </sheetData>
      <sheetData sheetId="14200">
        <row r="9">
          <cell r="A9" t="str">
            <v>A</v>
          </cell>
        </row>
      </sheetData>
      <sheetData sheetId="14201">
        <row r="9">
          <cell r="A9" t="str">
            <v>A</v>
          </cell>
        </row>
      </sheetData>
      <sheetData sheetId="14202">
        <row r="9">
          <cell r="A9" t="str">
            <v>A</v>
          </cell>
        </row>
      </sheetData>
      <sheetData sheetId="14203">
        <row r="9">
          <cell r="A9" t="str">
            <v>A</v>
          </cell>
        </row>
      </sheetData>
      <sheetData sheetId="14204">
        <row r="9">
          <cell r="A9" t="str">
            <v>A</v>
          </cell>
        </row>
      </sheetData>
      <sheetData sheetId="14205">
        <row r="9">
          <cell r="A9" t="str">
            <v>A</v>
          </cell>
        </row>
      </sheetData>
      <sheetData sheetId="14206">
        <row r="9">
          <cell r="A9" t="str">
            <v>A</v>
          </cell>
        </row>
      </sheetData>
      <sheetData sheetId="14207">
        <row r="9">
          <cell r="A9" t="str">
            <v>A</v>
          </cell>
        </row>
      </sheetData>
      <sheetData sheetId="14208">
        <row r="9">
          <cell r="A9" t="str">
            <v>A</v>
          </cell>
        </row>
      </sheetData>
      <sheetData sheetId="14209">
        <row r="9">
          <cell r="A9" t="str">
            <v>A</v>
          </cell>
        </row>
      </sheetData>
      <sheetData sheetId="14210">
        <row r="9">
          <cell r="A9" t="str">
            <v>A</v>
          </cell>
        </row>
      </sheetData>
      <sheetData sheetId="14211">
        <row r="9">
          <cell r="A9" t="str">
            <v>A</v>
          </cell>
        </row>
      </sheetData>
      <sheetData sheetId="14212">
        <row r="9">
          <cell r="A9" t="str">
            <v>A</v>
          </cell>
        </row>
      </sheetData>
      <sheetData sheetId="14213">
        <row r="9">
          <cell r="A9" t="str">
            <v>A</v>
          </cell>
        </row>
      </sheetData>
      <sheetData sheetId="14214">
        <row r="9">
          <cell r="A9" t="str">
            <v>A</v>
          </cell>
        </row>
      </sheetData>
      <sheetData sheetId="14215">
        <row r="9">
          <cell r="A9" t="str">
            <v>A</v>
          </cell>
        </row>
      </sheetData>
      <sheetData sheetId="14216">
        <row r="9">
          <cell r="A9" t="str">
            <v>A</v>
          </cell>
        </row>
      </sheetData>
      <sheetData sheetId="14217">
        <row r="9">
          <cell r="A9" t="str">
            <v>A</v>
          </cell>
        </row>
      </sheetData>
      <sheetData sheetId="14218">
        <row r="9">
          <cell r="A9" t="str">
            <v>A</v>
          </cell>
        </row>
      </sheetData>
      <sheetData sheetId="14219">
        <row r="9">
          <cell r="A9" t="str">
            <v>A</v>
          </cell>
        </row>
      </sheetData>
      <sheetData sheetId="14220">
        <row r="9">
          <cell r="A9" t="str">
            <v>A</v>
          </cell>
        </row>
      </sheetData>
      <sheetData sheetId="14221">
        <row r="9">
          <cell r="A9" t="str">
            <v>A</v>
          </cell>
        </row>
      </sheetData>
      <sheetData sheetId="14222">
        <row r="9">
          <cell r="A9" t="str">
            <v>A</v>
          </cell>
        </row>
      </sheetData>
      <sheetData sheetId="14223">
        <row r="9">
          <cell r="A9" t="str">
            <v>A</v>
          </cell>
        </row>
      </sheetData>
      <sheetData sheetId="14224">
        <row r="9">
          <cell r="A9" t="str">
            <v>A</v>
          </cell>
        </row>
      </sheetData>
      <sheetData sheetId="14225">
        <row r="9">
          <cell r="A9" t="str">
            <v>A</v>
          </cell>
        </row>
      </sheetData>
      <sheetData sheetId="14226">
        <row r="9">
          <cell r="A9" t="str">
            <v>A</v>
          </cell>
        </row>
      </sheetData>
      <sheetData sheetId="14227">
        <row r="9">
          <cell r="A9" t="str">
            <v>A</v>
          </cell>
        </row>
      </sheetData>
      <sheetData sheetId="14228">
        <row r="9">
          <cell r="A9" t="str">
            <v>A</v>
          </cell>
        </row>
      </sheetData>
      <sheetData sheetId="14229">
        <row r="9">
          <cell r="A9" t="str">
            <v>A</v>
          </cell>
        </row>
      </sheetData>
      <sheetData sheetId="14230">
        <row r="9">
          <cell r="A9" t="str">
            <v>A</v>
          </cell>
        </row>
      </sheetData>
      <sheetData sheetId="14231">
        <row r="9">
          <cell r="A9" t="str">
            <v>A</v>
          </cell>
        </row>
      </sheetData>
      <sheetData sheetId="14232">
        <row r="9">
          <cell r="A9" t="str">
            <v>A</v>
          </cell>
        </row>
      </sheetData>
      <sheetData sheetId="14233">
        <row r="9">
          <cell r="A9" t="str">
            <v>A</v>
          </cell>
        </row>
      </sheetData>
      <sheetData sheetId="14234">
        <row r="9">
          <cell r="A9" t="str">
            <v>A</v>
          </cell>
        </row>
      </sheetData>
      <sheetData sheetId="14235">
        <row r="9">
          <cell r="A9" t="str">
            <v>A</v>
          </cell>
        </row>
      </sheetData>
      <sheetData sheetId="14236">
        <row r="9">
          <cell r="A9" t="str">
            <v>A</v>
          </cell>
        </row>
      </sheetData>
      <sheetData sheetId="14237">
        <row r="9">
          <cell r="A9" t="str">
            <v>A</v>
          </cell>
        </row>
      </sheetData>
      <sheetData sheetId="14238">
        <row r="9">
          <cell r="A9" t="str">
            <v>A</v>
          </cell>
        </row>
      </sheetData>
      <sheetData sheetId="14239">
        <row r="9">
          <cell r="A9" t="str">
            <v>A</v>
          </cell>
        </row>
      </sheetData>
      <sheetData sheetId="14240">
        <row r="9">
          <cell r="A9" t="str">
            <v>A</v>
          </cell>
        </row>
      </sheetData>
      <sheetData sheetId="14241">
        <row r="9">
          <cell r="A9" t="str">
            <v>A</v>
          </cell>
        </row>
      </sheetData>
      <sheetData sheetId="14242">
        <row r="9">
          <cell r="A9" t="str">
            <v>A</v>
          </cell>
        </row>
      </sheetData>
      <sheetData sheetId="14243">
        <row r="9">
          <cell r="A9" t="str">
            <v>A</v>
          </cell>
        </row>
      </sheetData>
      <sheetData sheetId="14244">
        <row r="9">
          <cell r="A9" t="str">
            <v>A</v>
          </cell>
        </row>
      </sheetData>
      <sheetData sheetId="14245">
        <row r="9">
          <cell r="A9" t="str">
            <v>A</v>
          </cell>
        </row>
      </sheetData>
      <sheetData sheetId="14246">
        <row r="9">
          <cell r="A9" t="str">
            <v>A</v>
          </cell>
        </row>
      </sheetData>
      <sheetData sheetId="14247">
        <row r="9">
          <cell r="A9" t="str">
            <v>A</v>
          </cell>
        </row>
      </sheetData>
      <sheetData sheetId="14248">
        <row r="9">
          <cell r="A9" t="str">
            <v>A</v>
          </cell>
        </row>
      </sheetData>
      <sheetData sheetId="14249">
        <row r="9">
          <cell r="A9" t="str">
            <v>A</v>
          </cell>
        </row>
      </sheetData>
      <sheetData sheetId="14250">
        <row r="9">
          <cell r="A9" t="str">
            <v>A</v>
          </cell>
        </row>
      </sheetData>
      <sheetData sheetId="14251">
        <row r="9">
          <cell r="A9" t="str">
            <v>A</v>
          </cell>
        </row>
      </sheetData>
      <sheetData sheetId="14252">
        <row r="9">
          <cell r="A9" t="str">
            <v>A</v>
          </cell>
        </row>
      </sheetData>
      <sheetData sheetId="14253">
        <row r="9">
          <cell r="A9" t="str">
            <v>A</v>
          </cell>
        </row>
      </sheetData>
      <sheetData sheetId="14254">
        <row r="9">
          <cell r="A9" t="str">
            <v>A</v>
          </cell>
        </row>
      </sheetData>
      <sheetData sheetId="14255">
        <row r="9">
          <cell r="A9" t="str">
            <v>A</v>
          </cell>
        </row>
      </sheetData>
      <sheetData sheetId="14256">
        <row r="9">
          <cell r="A9" t="str">
            <v>A</v>
          </cell>
        </row>
      </sheetData>
      <sheetData sheetId="14257">
        <row r="9">
          <cell r="A9" t="str">
            <v>A</v>
          </cell>
        </row>
      </sheetData>
      <sheetData sheetId="14258">
        <row r="9">
          <cell r="A9" t="str">
            <v>A</v>
          </cell>
        </row>
      </sheetData>
      <sheetData sheetId="14259">
        <row r="9">
          <cell r="A9" t="str">
            <v>A</v>
          </cell>
        </row>
      </sheetData>
      <sheetData sheetId="14260">
        <row r="9">
          <cell r="A9" t="str">
            <v>A</v>
          </cell>
        </row>
      </sheetData>
      <sheetData sheetId="14261">
        <row r="9">
          <cell r="A9" t="str">
            <v>A</v>
          </cell>
        </row>
      </sheetData>
      <sheetData sheetId="14262">
        <row r="9">
          <cell r="A9" t="str">
            <v>A</v>
          </cell>
        </row>
      </sheetData>
      <sheetData sheetId="14263">
        <row r="9">
          <cell r="A9" t="str">
            <v>A</v>
          </cell>
        </row>
      </sheetData>
      <sheetData sheetId="14264">
        <row r="9">
          <cell r="A9" t="str">
            <v>A</v>
          </cell>
        </row>
      </sheetData>
      <sheetData sheetId="14265">
        <row r="9">
          <cell r="A9" t="str">
            <v>A</v>
          </cell>
        </row>
      </sheetData>
      <sheetData sheetId="14266">
        <row r="9">
          <cell r="A9" t="str">
            <v>A</v>
          </cell>
        </row>
      </sheetData>
      <sheetData sheetId="14267">
        <row r="9">
          <cell r="A9" t="str">
            <v>A</v>
          </cell>
        </row>
      </sheetData>
      <sheetData sheetId="14268">
        <row r="9">
          <cell r="A9" t="str">
            <v>A</v>
          </cell>
        </row>
      </sheetData>
      <sheetData sheetId="14269">
        <row r="9">
          <cell r="A9" t="str">
            <v>A</v>
          </cell>
        </row>
      </sheetData>
      <sheetData sheetId="14270">
        <row r="9">
          <cell r="A9" t="str">
            <v>A</v>
          </cell>
        </row>
      </sheetData>
      <sheetData sheetId="14271">
        <row r="9">
          <cell r="A9" t="str">
            <v>A</v>
          </cell>
        </row>
      </sheetData>
      <sheetData sheetId="14272">
        <row r="9">
          <cell r="A9" t="str">
            <v>A</v>
          </cell>
        </row>
      </sheetData>
      <sheetData sheetId="14273">
        <row r="9">
          <cell r="A9" t="str">
            <v>A</v>
          </cell>
        </row>
      </sheetData>
      <sheetData sheetId="14274">
        <row r="9">
          <cell r="A9" t="str">
            <v>A</v>
          </cell>
        </row>
      </sheetData>
      <sheetData sheetId="14275">
        <row r="9">
          <cell r="A9" t="str">
            <v>A</v>
          </cell>
        </row>
      </sheetData>
      <sheetData sheetId="14276">
        <row r="9">
          <cell r="A9" t="str">
            <v>A</v>
          </cell>
        </row>
      </sheetData>
      <sheetData sheetId="14277">
        <row r="9">
          <cell r="A9" t="str">
            <v>A</v>
          </cell>
        </row>
      </sheetData>
      <sheetData sheetId="14278">
        <row r="9">
          <cell r="A9" t="str">
            <v>A</v>
          </cell>
        </row>
      </sheetData>
      <sheetData sheetId="14279">
        <row r="9">
          <cell r="A9" t="str">
            <v>A</v>
          </cell>
        </row>
      </sheetData>
      <sheetData sheetId="14280">
        <row r="9">
          <cell r="A9" t="str">
            <v>A</v>
          </cell>
        </row>
      </sheetData>
      <sheetData sheetId="14281">
        <row r="9">
          <cell r="A9" t="str">
            <v>A</v>
          </cell>
        </row>
      </sheetData>
      <sheetData sheetId="14282">
        <row r="9">
          <cell r="A9" t="str">
            <v>A</v>
          </cell>
        </row>
      </sheetData>
      <sheetData sheetId="14283">
        <row r="9">
          <cell r="A9" t="str">
            <v>A</v>
          </cell>
        </row>
      </sheetData>
      <sheetData sheetId="14284">
        <row r="9">
          <cell r="A9" t="str">
            <v>A</v>
          </cell>
        </row>
      </sheetData>
      <sheetData sheetId="14285">
        <row r="9">
          <cell r="A9" t="str">
            <v>A</v>
          </cell>
        </row>
      </sheetData>
      <sheetData sheetId="14286">
        <row r="9">
          <cell r="A9" t="str">
            <v>A</v>
          </cell>
        </row>
      </sheetData>
      <sheetData sheetId="14287">
        <row r="9">
          <cell r="A9" t="str">
            <v>A</v>
          </cell>
        </row>
      </sheetData>
      <sheetData sheetId="14288">
        <row r="9">
          <cell r="A9" t="str">
            <v>A</v>
          </cell>
        </row>
      </sheetData>
      <sheetData sheetId="14289">
        <row r="9">
          <cell r="A9" t="str">
            <v>A</v>
          </cell>
        </row>
      </sheetData>
      <sheetData sheetId="14290">
        <row r="9">
          <cell r="A9" t="str">
            <v>A</v>
          </cell>
        </row>
      </sheetData>
      <sheetData sheetId="14291">
        <row r="9">
          <cell r="A9" t="str">
            <v>A</v>
          </cell>
        </row>
      </sheetData>
      <sheetData sheetId="14292">
        <row r="9">
          <cell r="A9" t="str">
            <v>A</v>
          </cell>
        </row>
      </sheetData>
      <sheetData sheetId="14293">
        <row r="9">
          <cell r="A9" t="str">
            <v>A</v>
          </cell>
        </row>
      </sheetData>
      <sheetData sheetId="14294">
        <row r="9">
          <cell r="A9" t="str">
            <v>A</v>
          </cell>
        </row>
      </sheetData>
      <sheetData sheetId="14295">
        <row r="9">
          <cell r="A9" t="str">
            <v>A</v>
          </cell>
        </row>
      </sheetData>
      <sheetData sheetId="14296">
        <row r="9">
          <cell r="A9" t="str">
            <v>A</v>
          </cell>
        </row>
      </sheetData>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ow r="9">
          <cell r="A9" t="str">
            <v>A</v>
          </cell>
        </row>
      </sheetData>
      <sheetData sheetId="14305">
        <row r="9">
          <cell r="A9" t="str">
            <v>A</v>
          </cell>
        </row>
      </sheetData>
      <sheetData sheetId="14306">
        <row r="9">
          <cell r="A9" t="str">
            <v>A</v>
          </cell>
        </row>
      </sheetData>
      <sheetData sheetId="14307" refreshError="1"/>
      <sheetData sheetId="14308">
        <row r="9">
          <cell r="A9" t="str">
            <v>A</v>
          </cell>
        </row>
      </sheetData>
      <sheetData sheetId="14309">
        <row r="9">
          <cell r="A9" t="str">
            <v>A</v>
          </cell>
        </row>
      </sheetData>
      <sheetData sheetId="14310">
        <row r="9">
          <cell r="A9" t="str">
            <v>A</v>
          </cell>
        </row>
      </sheetData>
      <sheetData sheetId="14311">
        <row r="9">
          <cell r="A9" t="str">
            <v>A</v>
          </cell>
        </row>
      </sheetData>
      <sheetData sheetId="14312">
        <row r="9">
          <cell r="A9" t="str">
            <v>A</v>
          </cell>
        </row>
      </sheetData>
      <sheetData sheetId="14313">
        <row r="9">
          <cell r="A9" t="str">
            <v>A</v>
          </cell>
        </row>
      </sheetData>
      <sheetData sheetId="14314">
        <row r="9">
          <cell r="A9" t="str">
            <v>A</v>
          </cell>
        </row>
      </sheetData>
      <sheetData sheetId="14315">
        <row r="9">
          <cell r="A9" t="str">
            <v>A</v>
          </cell>
        </row>
      </sheetData>
      <sheetData sheetId="14316">
        <row r="9">
          <cell r="A9" t="str">
            <v>A</v>
          </cell>
        </row>
      </sheetData>
      <sheetData sheetId="14317">
        <row r="9">
          <cell r="A9" t="str">
            <v>A</v>
          </cell>
        </row>
      </sheetData>
      <sheetData sheetId="14318">
        <row r="9">
          <cell r="A9" t="str">
            <v>A</v>
          </cell>
        </row>
      </sheetData>
      <sheetData sheetId="14319">
        <row r="9">
          <cell r="A9" t="str">
            <v>A</v>
          </cell>
        </row>
      </sheetData>
      <sheetData sheetId="14320">
        <row r="9">
          <cell r="A9" t="str">
            <v>A</v>
          </cell>
        </row>
      </sheetData>
      <sheetData sheetId="14321">
        <row r="9">
          <cell r="A9" t="str">
            <v>A</v>
          </cell>
        </row>
      </sheetData>
      <sheetData sheetId="14322">
        <row r="9">
          <cell r="A9" t="str">
            <v>A</v>
          </cell>
        </row>
      </sheetData>
      <sheetData sheetId="14323">
        <row r="9">
          <cell r="A9" t="str">
            <v>A</v>
          </cell>
        </row>
      </sheetData>
      <sheetData sheetId="14324">
        <row r="9">
          <cell r="A9" t="str">
            <v>A</v>
          </cell>
        </row>
      </sheetData>
      <sheetData sheetId="14325">
        <row r="9">
          <cell r="A9" t="str">
            <v>A</v>
          </cell>
        </row>
      </sheetData>
      <sheetData sheetId="14326">
        <row r="9">
          <cell r="A9" t="str">
            <v>A</v>
          </cell>
        </row>
      </sheetData>
      <sheetData sheetId="14327">
        <row r="9">
          <cell r="A9" t="str">
            <v>A</v>
          </cell>
        </row>
      </sheetData>
      <sheetData sheetId="14328">
        <row r="9">
          <cell r="A9" t="str">
            <v>A</v>
          </cell>
        </row>
      </sheetData>
      <sheetData sheetId="14329">
        <row r="9">
          <cell r="A9" t="str">
            <v>A</v>
          </cell>
        </row>
      </sheetData>
      <sheetData sheetId="14330">
        <row r="9">
          <cell r="A9" t="str">
            <v>A</v>
          </cell>
        </row>
      </sheetData>
      <sheetData sheetId="14331">
        <row r="9">
          <cell r="A9" t="str">
            <v>A</v>
          </cell>
        </row>
      </sheetData>
      <sheetData sheetId="14332">
        <row r="9">
          <cell r="A9" t="str">
            <v>A</v>
          </cell>
        </row>
      </sheetData>
      <sheetData sheetId="14333">
        <row r="9">
          <cell r="A9" t="str">
            <v>A</v>
          </cell>
        </row>
      </sheetData>
      <sheetData sheetId="14334">
        <row r="9">
          <cell r="A9" t="str">
            <v>A</v>
          </cell>
        </row>
      </sheetData>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ow r="9">
          <cell r="A9" t="str">
            <v>A</v>
          </cell>
        </row>
      </sheetData>
      <sheetData sheetId="14404" refreshError="1"/>
      <sheetData sheetId="14405" refreshError="1"/>
      <sheetData sheetId="14406" refreshError="1"/>
      <sheetData sheetId="14407">
        <row r="9">
          <cell r="A9" t="str">
            <v>A</v>
          </cell>
        </row>
      </sheetData>
      <sheetData sheetId="14408">
        <row r="9">
          <cell r="A9" t="str">
            <v>A</v>
          </cell>
        </row>
      </sheetData>
      <sheetData sheetId="14409">
        <row r="9">
          <cell r="A9" t="str">
            <v>A</v>
          </cell>
        </row>
      </sheetData>
      <sheetData sheetId="14410">
        <row r="9">
          <cell r="A9" t="str">
            <v>A</v>
          </cell>
        </row>
      </sheetData>
      <sheetData sheetId="14411">
        <row r="9">
          <cell r="A9" t="str">
            <v>A</v>
          </cell>
        </row>
      </sheetData>
      <sheetData sheetId="14412">
        <row r="9">
          <cell r="A9" t="str">
            <v>A</v>
          </cell>
        </row>
      </sheetData>
      <sheetData sheetId="14413">
        <row r="9">
          <cell r="A9" t="str">
            <v>A</v>
          </cell>
        </row>
      </sheetData>
      <sheetData sheetId="14414">
        <row r="9">
          <cell r="A9" t="str">
            <v>A</v>
          </cell>
        </row>
      </sheetData>
      <sheetData sheetId="14415">
        <row r="9">
          <cell r="A9" t="str">
            <v>A</v>
          </cell>
        </row>
      </sheetData>
      <sheetData sheetId="14416">
        <row r="9">
          <cell r="A9" t="str">
            <v>A</v>
          </cell>
        </row>
      </sheetData>
      <sheetData sheetId="14417">
        <row r="9">
          <cell r="A9" t="str">
            <v>A</v>
          </cell>
        </row>
      </sheetData>
      <sheetData sheetId="14418">
        <row r="9">
          <cell r="A9" t="str">
            <v>A</v>
          </cell>
        </row>
      </sheetData>
      <sheetData sheetId="14419">
        <row r="9">
          <cell r="A9" t="str">
            <v>A</v>
          </cell>
        </row>
      </sheetData>
      <sheetData sheetId="14420" refreshError="1"/>
      <sheetData sheetId="14421">
        <row r="9">
          <cell r="A9" t="str">
            <v>A</v>
          </cell>
        </row>
      </sheetData>
      <sheetData sheetId="14422">
        <row r="9">
          <cell r="A9" t="str">
            <v>A</v>
          </cell>
        </row>
      </sheetData>
      <sheetData sheetId="14423">
        <row r="9">
          <cell r="A9" t="str">
            <v>A</v>
          </cell>
        </row>
      </sheetData>
      <sheetData sheetId="14424">
        <row r="9">
          <cell r="A9" t="str">
            <v>A</v>
          </cell>
        </row>
      </sheetData>
      <sheetData sheetId="14425">
        <row r="9">
          <cell r="A9" t="str">
            <v>A</v>
          </cell>
        </row>
      </sheetData>
      <sheetData sheetId="14426">
        <row r="9">
          <cell r="A9" t="str">
            <v>A</v>
          </cell>
        </row>
      </sheetData>
      <sheetData sheetId="14427">
        <row r="9">
          <cell r="A9" t="str">
            <v>A</v>
          </cell>
        </row>
      </sheetData>
      <sheetData sheetId="14428">
        <row r="9">
          <cell r="A9" t="str">
            <v>A</v>
          </cell>
        </row>
      </sheetData>
      <sheetData sheetId="14429">
        <row r="9">
          <cell r="A9" t="str">
            <v>A</v>
          </cell>
        </row>
      </sheetData>
      <sheetData sheetId="14430">
        <row r="9">
          <cell r="A9" t="str">
            <v>A</v>
          </cell>
        </row>
      </sheetData>
      <sheetData sheetId="14431">
        <row r="9">
          <cell r="A9" t="str">
            <v>A</v>
          </cell>
        </row>
      </sheetData>
      <sheetData sheetId="14432">
        <row r="9">
          <cell r="A9" t="str">
            <v>A</v>
          </cell>
        </row>
      </sheetData>
      <sheetData sheetId="14433">
        <row r="9">
          <cell r="A9" t="str">
            <v>A</v>
          </cell>
        </row>
      </sheetData>
      <sheetData sheetId="14434" refreshError="1"/>
      <sheetData sheetId="14435">
        <row r="9">
          <cell r="A9" t="str">
            <v>A</v>
          </cell>
        </row>
      </sheetData>
      <sheetData sheetId="14436">
        <row r="9">
          <cell r="A9" t="str">
            <v>A</v>
          </cell>
        </row>
      </sheetData>
      <sheetData sheetId="14437">
        <row r="9">
          <cell r="A9" t="str">
            <v>A</v>
          </cell>
        </row>
      </sheetData>
      <sheetData sheetId="14438">
        <row r="9">
          <cell r="A9" t="str">
            <v>A</v>
          </cell>
        </row>
      </sheetData>
      <sheetData sheetId="14439">
        <row r="9">
          <cell r="A9" t="str">
            <v>A</v>
          </cell>
        </row>
      </sheetData>
      <sheetData sheetId="14440">
        <row r="9">
          <cell r="A9" t="str">
            <v>A</v>
          </cell>
        </row>
      </sheetData>
      <sheetData sheetId="14441">
        <row r="9">
          <cell r="A9" t="str">
            <v>A</v>
          </cell>
        </row>
      </sheetData>
      <sheetData sheetId="14442">
        <row r="9">
          <cell r="A9" t="str">
            <v>A</v>
          </cell>
        </row>
      </sheetData>
      <sheetData sheetId="14443">
        <row r="9">
          <cell r="A9" t="str">
            <v>A</v>
          </cell>
        </row>
      </sheetData>
      <sheetData sheetId="14444" refreshError="1"/>
      <sheetData sheetId="14445">
        <row r="9">
          <cell r="A9" t="str">
            <v>A</v>
          </cell>
        </row>
      </sheetData>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ow r="9">
          <cell r="A9" t="str">
            <v>A</v>
          </cell>
        </row>
      </sheetData>
      <sheetData sheetId="14636">
        <row r="9">
          <cell r="A9" t="str">
            <v>A</v>
          </cell>
        </row>
      </sheetData>
      <sheetData sheetId="14637">
        <row r="9">
          <cell r="A9" t="str">
            <v>A</v>
          </cell>
        </row>
      </sheetData>
      <sheetData sheetId="14638">
        <row r="9">
          <cell r="A9" t="str">
            <v>A</v>
          </cell>
        </row>
      </sheetData>
      <sheetData sheetId="14639">
        <row r="9">
          <cell r="A9" t="str">
            <v>A</v>
          </cell>
        </row>
      </sheetData>
      <sheetData sheetId="14640">
        <row r="9">
          <cell r="A9" t="str">
            <v>A</v>
          </cell>
        </row>
      </sheetData>
      <sheetData sheetId="14641">
        <row r="9">
          <cell r="A9" t="str">
            <v>A</v>
          </cell>
        </row>
      </sheetData>
      <sheetData sheetId="14642">
        <row r="9">
          <cell r="A9" t="str">
            <v>A</v>
          </cell>
        </row>
      </sheetData>
      <sheetData sheetId="14643">
        <row r="9">
          <cell r="A9" t="str">
            <v>A</v>
          </cell>
        </row>
      </sheetData>
      <sheetData sheetId="14644">
        <row r="9">
          <cell r="A9" t="str">
            <v>A</v>
          </cell>
        </row>
      </sheetData>
      <sheetData sheetId="14645">
        <row r="9">
          <cell r="A9" t="str">
            <v>A</v>
          </cell>
        </row>
      </sheetData>
      <sheetData sheetId="14646">
        <row r="9">
          <cell r="A9" t="str">
            <v>A</v>
          </cell>
        </row>
      </sheetData>
      <sheetData sheetId="14647">
        <row r="9">
          <cell r="A9" t="str">
            <v>A</v>
          </cell>
        </row>
      </sheetData>
      <sheetData sheetId="14648">
        <row r="9">
          <cell r="A9" t="str">
            <v>A</v>
          </cell>
        </row>
      </sheetData>
      <sheetData sheetId="14649">
        <row r="9">
          <cell r="A9" t="str">
            <v>A</v>
          </cell>
        </row>
      </sheetData>
      <sheetData sheetId="14650">
        <row r="9">
          <cell r="A9" t="str">
            <v>A</v>
          </cell>
        </row>
      </sheetData>
      <sheetData sheetId="14651">
        <row r="9">
          <cell r="A9" t="str">
            <v>A</v>
          </cell>
        </row>
      </sheetData>
      <sheetData sheetId="14652">
        <row r="9">
          <cell r="A9" t="str">
            <v>A</v>
          </cell>
        </row>
      </sheetData>
      <sheetData sheetId="14653">
        <row r="9">
          <cell r="A9" t="str">
            <v>A</v>
          </cell>
        </row>
      </sheetData>
      <sheetData sheetId="14654">
        <row r="9">
          <cell r="A9" t="str">
            <v>A</v>
          </cell>
        </row>
      </sheetData>
      <sheetData sheetId="14655">
        <row r="9">
          <cell r="A9" t="str">
            <v>A</v>
          </cell>
        </row>
      </sheetData>
      <sheetData sheetId="14656">
        <row r="9">
          <cell r="A9" t="str">
            <v>A</v>
          </cell>
        </row>
      </sheetData>
      <sheetData sheetId="14657">
        <row r="9">
          <cell r="A9" t="str">
            <v>A</v>
          </cell>
        </row>
      </sheetData>
      <sheetData sheetId="14658">
        <row r="9">
          <cell r="A9" t="str">
            <v>A</v>
          </cell>
        </row>
      </sheetData>
      <sheetData sheetId="14659">
        <row r="9">
          <cell r="A9" t="str">
            <v>A</v>
          </cell>
        </row>
      </sheetData>
      <sheetData sheetId="14660">
        <row r="9">
          <cell r="A9" t="str">
            <v>A</v>
          </cell>
        </row>
      </sheetData>
      <sheetData sheetId="14661">
        <row r="9">
          <cell r="A9" t="str">
            <v>A</v>
          </cell>
        </row>
      </sheetData>
      <sheetData sheetId="14662">
        <row r="9">
          <cell r="A9" t="str">
            <v>A</v>
          </cell>
        </row>
      </sheetData>
      <sheetData sheetId="14663">
        <row r="9">
          <cell r="A9" t="str">
            <v>A</v>
          </cell>
        </row>
      </sheetData>
      <sheetData sheetId="14664">
        <row r="9">
          <cell r="A9" t="str">
            <v>A</v>
          </cell>
        </row>
      </sheetData>
      <sheetData sheetId="14665">
        <row r="9">
          <cell r="A9" t="str">
            <v>A</v>
          </cell>
        </row>
      </sheetData>
      <sheetData sheetId="14666">
        <row r="9">
          <cell r="A9" t="str">
            <v>A</v>
          </cell>
        </row>
      </sheetData>
      <sheetData sheetId="14667">
        <row r="9">
          <cell r="A9" t="str">
            <v>A</v>
          </cell>
        </row>
      </sheetData>
      <sheetData sheetId="14668">
        <row r="9">
          <cell r="A9" t="str">
            <v>A</v>
          </cell>
        </row>
      </sheetData>
      <sheetData sheetId="14669">
        <row r="9">
          <cell r="A9" t="str">
            <v>A</v>
          </cell>
        </row>
      </sheetData>
      <sheetData sheetId="14670">
        <row r="9">
          <cell r="A9" t="str">
            <v>A</v>
          </cell>
        </row>
      </sheetData>
      <sheetData sheetId="14671">
        <row r="9">
          <cell r="A9" t="str">
            <v>A</v>
          </cell>
        </row>
      </sheetData>
      <sheetData sheetId="14672">
        <row r="9">
          <cell r="A9" t="str">
            <v>A</v>
          </cell>
        </row>
      </sheetData>
      <sheetData sheetId="14673">
        <row r="9">
          <cell r="A9" t="str">
            <v>A</v>
          </cell>
        </row>
      </sheetData>
      <sheetData sheetId="14674">
        <row r="9">
          <cell r="A9" t="str">
            <v>A</v>
          </cell>
        </row>
      </sheetData>
      <sheetData sheetId="14675">
        <row r="9">
          <cell r="A9" t="str">
            <v>A</v>
          </cell>
        </row>
      </sheetData>
      <sheetData sheetId="14676">
        <row r="9">
          <cell r="A9" t="str">
            <v>A</v>
          </cell>
        </row>
      </sheetData>
      <sheetData sheetId="14677">
        <row r="9">
          <cell r="A9" t="str">
            <v>A</v>
          </cell>
        </row>
      </sheetData>
      <sheetData sheetId="14678">
        <row r="9">
          <cell r="A9" t="str">
            <v>A</v>
          </cell>
        </row>
      </sheetData>
      <sheetData sheetId="14679">
        <row r="9">
          <cell r="A9" t="str">
            <v>A</v>
          </cell>
        </row>
      </sheetData>
      <sheetData sheetId="14680">
        <row r="9">
          <cell r="A9" t="str">
            <v>A</v>
          </cell>
        </row>
      </sheetData>
      <sheetData sheetId="14681">
        <row r="9">
          <cell r="A9" t="str">
            <v>A</v>
          </cell>
        </row>
      </sheetData>
      <sheetData sheetId="14682">
        <row r="9">
          <cell r="A9" t="str">
            <v>A</v>
          </cell>
        </row>
      </sheetData>
      <sheetData sheetId="14683">
        <row r="9">
          <cell r="A9" t="str">
            <v>A</v>
          </cell>
        </row>
      </sheetData>
      <sheetData sheetId="14684">
        <row r="9">
          <cell r="A9" t="str">
            <v>A</v>
          </cell>
        </row>
      </sheetData>
      <sheetData sheetId="14685">
        <row r="9">
          <cell r="A9" t="str">
            <v>A</v>
          </cell>
        </row>
      </sheetData>
      <sheetData sheetId="14686">
        <row r="9">
          <cell r="A9" t="str">
            <v>A</v>
          </cell>
        </row>
      </sheetData>
      <sheetData sheetId="14687">
        <row r="9">
          <cell r="A9" t="str">
            <v>A</v>
          </cell>
        </row>
      </sheetData>
      <sheetData sheetId="14688">
        <row r="9">
          <cell r="A9" t="str">
            <v>A</v>
          </cell>
        </row>
      </sheetData>
      <sheetData sheetId="14689">
        <row r="9">
          <cell r="A9" t="str">
            <v>A</v>
          </cell>
        </row>
      </sheetData>
      <sheetData sheetId="14690">
        <row r="9">
          <cell r="A9" t="str">
            <v>A</v>
          </cell>
        </row>
      </sheetData>
      <sheetData sheetId="14691">
        <row r="9">
          <cell r="A9" t="str">
            <v>A</v>
          </cell>
        </row>
      </sheetData>
      <sheetData sheetId="14692">
        <row r="9">
          <cell r="A9" t="str">
            <v>A</v>
          </cell>
        </row>
      </sheetData>
      <sheetData sheetId="14693">
        <row r="9">
          <cell r="A9" t="str">
            <v>A</v>
          </cell>
        </row>
      </sheetData>
      <sheetData sheetId="14694">
        <row r="9">
          <cell r="A9" t="str">
            <v>A</v>
          </cell>
        </row>
      </sheetData>
      <sheetData sheetId="14695">
        <row r="9">
          <cell r="A9" t="str">
            <v>A</v>
          </cell>
        </row>
      </sheetData>
      <sheetData sheetId="14696">
        <row r="9">
          <cell r="A9" t="str">
            <v>A</v>
          </cell>
        </row>
      </sheetData>
      <sheetData sheetId="14697">
        <row r="9">
          <cell r="A9" t="str">
            <v>A</v>
          </cell>
        </row>
      </sheetData>
      <sheetData sheetId="14698"/>
      <sheetData sheetId="14699"/>
      <sheetData sheetId="14700">
        <row r="9">
          <cell r="A9" t="str">
            <v>A</v>
          </cell>
        </row>
      </sheetData>
      <sheetData sheetId="14701">
        <row r="9">
          <cell r="A9" t="str">
            <v>A</v>
          </cell>
        </row>
      </sheetData>
      <sheetData sheetId="14702">
        <row r="9">
          <cell r="A9" t="str">
            <v>A</v>
          </cell>
        </row>
      </sheetData>
      <sheetData sheetId="14703">
        <row r="9">
          <cell r="A9" t="str">
            <v>A</v>
          </cell>
        </row>
      </sheetData>
      <sheetData sheetId="14704">
        <row r="9">
          <cell r="A9" t="str">
            <v>A</v>
          </cell>
        </row>
      </sheetData>
      <sheetData sheetId="14705">
        <row r="9">
          <cell r="A9" t="str">
            <v>A</v>
          </cell>
        </row>
      </sheetData>
      <sheetData sheetId="14706">
        <row r="9">
          <cell r="A9" t="str">
            <v>A</v>
          </cell>
        </row>
      </sheetData>
      <sheetData sheetId="14707">
        <row r="9">
          <cell r="A9" t="str">
            <v>A</v>
          </cell>
        </row>
      </sheetData>
      <sheetData sheetId="14708">
        <row r="9">
          <cell r="A9" t="str">
            <v>A</v>
          </cell>
        </row>
      </sheetData>
      <sheetData sheetId="14709">
        <row r="9">
          <cell r="A9" t="str">
            <v>A</v>
          </cell>
        </row>
      </sheetData>
      <sheetData sheetId="14710">
        <row r="9">
          <cell r="A9" t="str">
            <v>A</v>
          </cell>
        </row>
      </sheetData>
      <sheetData sheetId="14711">
        <row r="9">
          <cell r="A9" t="str">
            <v>A</v>
          </cell>
        </row>
      </sheetData>
      <sheetData sheetId="14712">
        <row r="9">
          <cell r="A9" t="str">
            <v>A</v>
          </cell>
        </row>
      </sheetData>
      <sheetData sheetId="14713">
        <row r="9">
          <cell r="A9" t="str">
            <v>A</v>
          </cell>
        </row>
      </sheetData>
      <sheetData sheetId="14714">
        <row r="9">
          <cell r="A9" t="str">
            <v>A</v>
          </cell>
        </row>
      </sheetData>
      <sheetData sheetId="14715">
        <row r="9">
          <cell r="A9" t="str">
            <v>A</v>
          </cell>
        </row>
      </sheetData>
      <sheetData sheetId="14716">
        <row r="9">
          <cell r="A9" t="str">
            <v>A</v>
          </cell>
        </row>
      </sheetData>
      <sheetData sheetId="14717">
        <row r="9">
          <cell r="A9" t="str">
            <v>A</v>
          </cell>
        </row>
      </sheetData>
      <sheetData sheetId="14718"/>
      <sheetData sheetId="14719"/>
      <sheetData sheetId="14720">
        <row r="9">
          <cell r="A9" t="str">
            <v>A</v>
          </cell>
        </row>
      </sheetData>
      <sheetData sheetId="14721">
        <row r="9">
          <cell r="A9" t="str">
            <v>A</v>
          </cell>
        </row>
      </sheetData>
      <sheetData sheetId="14722">
        <row r="9">
          <cell r="A9" t="str">
            <v>A</v>
          </cell>
        </row>
      </sheetData>
      <sheetData sheetId="14723">
        <row r="9">
          <cell r="A9" t="str">
            <v>A</v>
          </cell>
        </row>
      </sheetData>
      <sheetData sheetId="14724">
        <row r="9">
          <cell r="A9" t="str">
            <v>A</v>
          </cell>
        </row>
      </sheetData>
      <sheetData sheetId="14725">
        <row r="9">
          <cell r="A9" t="str">
            <v>A</v>
          </cell>
        </row>
      </sheetData>
      <sheetData sheetId="14726">
        <row r="9">
          <cell r="A9" t="str">
            <v>A</v>
          </cell>
        </row>
      </sheetData>
      <sheetData sheetId="14727">
        <row r="9">
          <cell r="A9" t="str">
            <v>A</v>
          </cell>
        </row>
      </sheetData>
      <sheetData sheetId="14728">
        <row r="9">
          <cell r="A9" t="str">
            <v>A</v>
          </cell>
        </row>
      </sheetData>
      <sheetData sheetId="14729">
        <row r="9">
          <cell r="A9" t="str">
            <v>A</v>
          </cell>
        </row>
      </sheetData>
      <sheetData sheetId="14730">
        <row r="9">
          <cell r="A9" t="str">
            <v>A</v>
          </cell>
        </row>
      </sheetData>
      <sheetData sheetId="14731">
        <row r="9">
          <cell r="A9" t="str">
            <v>A</v>
          </cell>
        </row>
      </sheetData>
      <sheetData sheetId="14732">
        <row r="9">
          <cell r="A9" t="str">
            <v>A</v>
          </cell>
        </row>
      </sheetData>
      <sheetData sheetId="14733">
        <row r="9">
          <cell r="A9" t="str">
            <v>A</v>
          </cell>
        </row>
      </sheetData>
      <sheetData sheetId="14734">
        <row r="9">
          <cell r="A9" t="str">
            <v>A</v>
          </cell>
        </row>
      </sheetData>
      <sheetData sheetId="14735">
        <row r="9">
          <cell r="A9" t="str">
            <v>A</v>
          </cell>
        </row>
      </sheetData>
      <sheetData sheetId="14736">
        <row r="9">
          <cell r="A9" t="str">
            <v>A</v>
          </cell>
        </row>
      </sheetData>
      <sheetData sheetId="14737">
        <row r="9">
          <cell r="A9" t="str">
            <v>A</v>
          </cell>
        </row>
      </sheetData>
      <sheetData sheetId="14738">
        <row r="9">
          <cell r="A9" t="str">
            <v>A</v>
          </cell>
        </row>
      </sheetData>
      <sheetData sheetId="14739">
        <row r="9">
          <cell r="A9" t="str">
            <v>A</v>
          </cell>
        </row>
      </sheetData>
      <sheetData sheetId="14740">
        <row r="9">
          <cell r="A9" t="str">
            <v>A</v>
          </cell>
        </row>
      </sheetData>
      <sheetData sheetId="14741">
        <row r="9">
          <cell r="A9" t="str">
            <v>A</v>
          </cell>
        </row>
      </sheetData>
      <sheetData sheetId="14742">
        <row r="9">
          <cell r="A9" t="str">
            <v>A</v>
          </cell>
        </row>
      </sheetData>
      <sheetData sheetId="14743">
        <row r="9">
          <cell r="A9" t="str">
            <v>A</v>
          </cell>
        </row>
      </sheetData>
      <sheetData sheetId="14744">
        <row r="9">
          <cell r="A9" t="str">
            <v>A</v>
          </cell>
        </row>
      </sheetData>
      <sheetData sheetId="14745">
        <row r="9">
          <cell r="A9" t="str">
            <v>A</v>
          </cell>
        </row>
      </sheetData>
      <sheetData sheetId="14746">
        <row r="9">
          <cell r="A9" t="str">
            <v>A</v>
          </cell>
        </row>
      </sheetData>
      <sheetData sheetId="14747">
        <row r="9">
          <cell r="A9" t="str">
            <v>A</v>
          </cell>
        </row>
      </sheetData>
      <sheetData sheetId="14748">
        <row r="9">
          <cell r="A9" t="str">
            <v>A</v>
          </cell>
        </row>
      </sheetData>
      <sheetData sheetId="14749">
        <row r="9">
          <cell r="A9" t="str">
            <v>A</v>
          </cell>
        </row>
      </sheetData>
      <sheetData sheetId="14750"/>
      <sheetData sheetId="14751">
        <row r="9">
          <cell r="A9" t="str">
            <v>A</v>
          </cell>
        </row>
      </sheetData>
      <sheetData sheetId="14752"/>
      <sheetData sheetId="14753"/>
      <sheetData sheetId="14754">
        <row r="9">
          <cell r="A9" t="str">
            <v>A</v>
          </cell>
        </row>
      </sheetData>
      <sheetData sheetId="14755">
        <row r="9">
          <cell r="A9" t="str">
            <v>A</v>
          </cell>
        </row>
      </sheetData>
      <sheetData sheetId="14756">
        <row r="9">
          <cell r="A9" t="str">
            <v>A</v>
          </cell>
        </row>
      </sheetData>
      <sheetData sheetId="14757">
        <row r="9">
          <cell r="A9" t="str">
            <v>A</v>
          </cell>
        </row>
      </sheetData>
      <sheetData sheetId="14758">
        <row r="9">
          <cell r="A9" t="str">
            <v>A</v>
          </cell>
        </row>
      </sheetData>
      <sheetData sheetId="14759">
        <row r="9">
          <cell r="A9" t="str">
            <v>A</v>
          </cell>
        </row>
      </sheetData>
      <sheetData sheetId="14760">
        <row r="9">
          <cell r="A9" t="str">
            <v>A</v>
          </cell>
        </row>
      </sheetData>
      <sheetData sheetId="14761">
        <row r="9">
          <cell r="A9" t="str">
            <v>A</v>
          </cell>
        </row>
      </sheetData>
      <sheetData sheetId="14762">
        <row r="9">
          <cell r="A9" t="str">
            <v>A</v>
          </cell>
        </row>
      </sheetData>
      <sheetData sheetId="14763"/>
      <sheetData sheetId="14764"/>
      <sheetData sheetId="14765"/>
      <sheetData sheetId="14766">
        <row r="9">
          <cell r="A9" t="str">
            <v>A</v>
          </cell>
        </row>
      </sheetData>
      <sheetData sheetId="14767">
        <row r="9">
          <cell r="A9" t="str">
            <v>A</v>
          </cell>
        </row>
      </sheetData>
      <sheetData sheetId="14768">
        <row r="9">
          <cell r="A9" t="str">
            <v>A</v>
          </cell>
        </row>
      </sheetData>
      <sheetData sheetId="14769">
        <row r="9">
          <cell r="A9" t="str">
            <v>A</v>
          </cell>
        </row>
      </sheetData>
      <sheetData sheetId="14770">
        <row r="9">
          <cell r="A9" t="str">
            <v>A</v>
          </cell>
        </row>
      </sheetData>
      <sheetData sheetId="14771">
        <row r="9">
          <cell r="A9" t="str">
            <v>A</v>
          </cell>
        </row>
      </sheetData>
      <sheetData sheetId="14772">
        <row r="9">
          <cell r="A9" t="str">
            <v>A</v>
          </cell>
        </row>
      </sheetData>
      <sheetData sheetId="14773">
        <row r="9">
          <cell r="A9" t="str">
            <v>A</v>
          </cell>
        </row>
      </sheetData>
      <sheetData sheetId="14774">
        <row r="9">
          <cell r="A9" t="str">
            <v>A</v>
          </cell>
        </row>
      </sheetData>
      <sheetData sheetId="14775">
        <row r="9">
          <cell r="A9" t="str">
            <v>A</v>
          </cell>
        </row>
      </sheetData>
      <sheetData sheetId="14776">
        <row r="9">
          <cell r="A9" t="str">
            <v>A</v>
          </cell>
        </row>
      </sheetData>
      <sheetData sheetId="14777">
        <row r="9">
          <cell r="A9" t="str">
            <v>A</v>
          </cell>
        </row>
      </sheetData>
      <sheetData sheetId="14778">
        <row r="9">
          <cell r="A9" t="str">
            <v>A</v>
          </cell>
        </row>
      </sheetData>
      <sheetData sheetId="14779">
        <row r="9">
          <cell r="A9" t="str">
            <v>A</v>
          </cell>
        </row>
      </sheetData>
      <sheetData sheetId="14780">
        <row r="9">
          <cell r="A9" t="str">
            <v>A</v>
          </cell>
        </row>
      </sheetData>
      <sheetData sheetId="14781">
        <row r="9">
          <cell r="A9" t="str">
            <v>A</v>
          </cell>
        </row>
      </sheetData>
      <sheetData sheetId="14782">
        <row r="9">
          <cell r="A9" t="str">
            <v>A</v>
          </cell>
        </row>
      </sheetData>
      <sheetData sheetId="14783">
        <row r="9">
          <cell r="A9" t="str">
            <v>A</v>
          </cell>
        </row>
      </sheetData>
      <sheetData sheetId="14784">
        <row r="9">
          <cell r="A9" t="str">
            <v>A</v>
          </cell>
        </row>
      </sheetData>
      <sheetData sheetId="14785">
        <row r="9">
          <cell r="A9" t="str">
            <v>A</v>
          </cell>
        </row>
      </sheetData>
      <sheetData sheetId="14786">
        <row r="9">
          <cell r="A9" t="str">
            <v>A</v>
          </cell>
        </row>
      </sheetData>
      <sheetData sheetId="14787">
        <row r="9">
          <cell r="A9" t="str">
            <v>A</v>
          </cell>
        </row>
      </sheetData>
      <sheetData sheetId="14788">
        <row r="9">
          <cell r="A9" t="str">
            <v>A</v>
          </cell>
        </row>
      </sheetData>
      <sheetData sheetId="14789">
        <row r="9">
          <cell r="A9" t="str">
            <v>A</v>
          </cell>
        </row>
      </sheetData>
      <sheetData sheetId="14790">
        <row r="9">
          <cell r="A9" t="str">
            <v>A</v>
          </cell>
        </row>
      </sheetData>
      <sheetData sheetId="14791">
        <row r="9">
          <cell r="A9" t="str">
            <v>A</v>
          </cell>
        </row>
      </sheetData>
      <sheetData sheetId="14792">
        <row r="9">
          <cell r="A9" t="str">
            <v>A</v>
          </cell>
        </row>
      </sheetData>
      <sheetData sheetId="14793">
        <row r="9">
          <cell r="A9" t="str">
            <v>A</v>
          </cell>
        </row>
      </sheetData>
      <sheetData sheetId="14794">
        <row r="9">
          <cell r="A9" t="str">
            <v>A</v>
          </cell>
        </row>
      </sheetData>
      <sheetData sheetId="14795">
        <row r="9">
          <cell r="A9" t="str">
            <v>A</v>
          </cell>
        </row>
      </sheetData>
      <sheetData sheetId="14796">
        <row r="9">
          <cell r="A9" t="str">
            <v>A</v>
          </cell>
        </row>
      </sheetData>
      <sheetData sheetId="14797">
        <row r="9">
          <cell r="A9" t="str">
            <v>A</v>
          </cell>
        </row>
      </sheetData>
      <sheetData sheetId="14798">
        <row r="9">
          <cell r="A9" t="str">
            <v>A</v>
          </cell>
        </row>
      </sheetData>
      <sheetData sheetId="14799">
        <row r="9">
          <cell r="A9" t="str">
            <v>A</v>
          </cell>
        </row>
      </sheetData>
      <sheetData sheetId="14800">
        <row r="9">
          <cell r="A9" t="str">
            <v>A</v>
          </cell>
        </row>
      </sheetData>
      <sheetData sheetId="14801">
        <row r="9">
          <cell r="A9" t="str">
            <v>A</v>
          </cell>
        </row>
      </sheetData>
      <sheetData sheetId="14802">
        <row r="9">
          <cell r="A9" t="str">
            <v>A</v>
          </cell>
        </row>
      </sheetData>
      <sheetData sheetId="14803">
        <row r="9">
          <cell r="A9" t="str">
            <v>A</v>
          </cell>
        </row>
      </sheetData>
      <sheetData sheetId="14804">
        <row r="9">
          <cell r="A9" t="str">
            <v>A</v>
          </cell>
        </row>
      </sheetData>
      <sheetData sheetId="14805">
        <row r="9">
          <cell r="A9" t="str">
            <v>A</v>
          </cell>
        </row>
      </sheetData>
      <sheetData sheetId="14806">
        <row r="9">
          <cell r="A9" t="str">
            <v>A</v>
          </cell>
        </row>
      </sheetData>
      <sheetData sheetId="14807"/>
      <sheetData sheetId="14808"/>
      <sheetData sheetId="14809"/>
      <sheetData sheetId="14810">
        <row r="9">
          <cell r="A9" t="str">
            <v>A</v>
          </cell>
        </row>
      </sheetData>
      <sheetData sheetId="14811">
        <row r="9">
          <cell r="A9" t="str">
            <v>A</v>
          </cell>
        </row>
      </sheetData>
      <sheetData sheetId="14812">
        <row r="9">
          <cell r="A9" t="str">
            <v>A</v>
          </cell>
        </row>
      </sheetData>
      <sheetData sheetId="14813">
        <row r="9">
          <cell r="A9" t="str">
            <v>A</v>
          </cell>
        </row>
      </sheetData>
      <sheetData sheetId="14814">
        <row r="9">
          <cell r="A9" t="str">
            <v>A</v>
          </cell>
        </row>
      </sheetData>
      <sheetData sheetId="14815">
        <row r="9">
          <cell r="A9" t="str">
            <v>A</v>
          </cell>
        </row>
      </sheetData>
      <sheetData sheetId="14816">
        <row r="9">
          <cell r="A9" t="str">
            <v>A</v>
          </cell>
        </row>
      </sheetData>
      <sheetData sheetId="14817">
        <row r="9">
          <cell r="A9" t="str">
            <v>A</v>
          </cell>
        </row>
      </sheetData>
      <sheetData sheetId="14818"/>
      <sheetData sheetId="14819">
        <row r="9">
          <cell r="A9" t="str">
            <v>A</v>
          </cell>
        </row>
      </sheetData>
      <sheetData sheetId="14820">
        <row r="9">
          <cell r="A9" t="str">
            <v>A</v>
          </cell>
        </row>
      </sheetData>
      <sheetData sheetId="14821">
        <row r="9">
          <cell r="A9" t="str">
            <v>A</v>
          </cell>
        </row>
      </sheetData>
      <sheetData sheetId="14822">
        <row r="9">
          <cell r="A9" t="str">
            <v>A</v>
          </cell>
        </row>
      </sheetData>
      <sheetData sheetId="14823">
        <row r="9">
          <cell r="A9" t="str">
            <v>A</v>
          </cell>
        </row>
      </sheetData>
      <sheetData sheetId="14824">
        <row r="9">
          <cell r="A9" t="str">
            <v>A</v>
          </cell>
        </row>
      </sheetData>
      <sheetData sheetId="14825">
        <row r="9">
          <cell r="A9" t="str">
            <v>A</v>
          </cell>
        </row>
      </sheetData>
      <sheetData sheetId="14826">
        <row r="9">
          <cell r="A9" t="str">
            <v>A</v>
          </cell>
        </row>
      </sheetData>
      <sheetData sheetId="14827"/>
      <sheetData sheetId="14828">
        <row r="9">
          <cell r="A9" t="str">
            <v>A</v>
          </cell>
        </row>
      </sheetData>
      <sheetData sheetId="14829">
        <row r="9">
          <cell r="A9" t="str">
            <v>A</v>
          </cell>
        </row>
      </sheetData>
      <sheetData sheetId="14830">
        <row r="9">
          <cell r="A9" t="str">
            <v>A</v>
          </cell>
        </row>
      </sheetData>
      <sheetData sheetId="14831">
        <row r="9">
          <cell r="A9" t="str">
            <v>A</v>
          </cell>
        </row>
      </sheetData>
      <sheetData sheetId="14832">
        <row r="9">
          <cell r="A9" t="str">
            <v>A</v>
          </cell>
        </row>
      </sheetData>
      <sheetData sheetId="14833">
        <row r="9">
          <cell r="A9" t="str">
            <v>A</v>
          </cell>
        </row>
      </sheetData>
      <sheetData sheetId="14834">
        <row r="9">
          <cell r="A9" t="str">
            <v>A</v>
          </cell>
        </row>
      </sheetData>
      <sheetData sheetId="14835">
        <row r="9">
          <cell r="A9" t="str">
            <v>A</v>
          </cell>
        </row>
      </sheetData>
      <sheetData sheetId="14836">
        <row r="9">
          <cell r="A9" t="str">
            <v>A</v>
          </cell>
        </row>
      </sheetData>
      <sheetData sheetId="14837">
        <row r="9">
          <cell r="A9" t="str">
            <v>A</v>
          </cell>
        </row>
      </sheetData>
      <sheetData sheetId="14838">
        <row r="9">
          <cell r="A9" t="str">
            <v>A</v>
          </cell>
        </row>
      </sheetData>
      <sheetData sheetId="14839">
        <row r="9">
          <cell r="A9" t="str">
            <v>A</v>
          </cell>
        </row>
      </sheetData>
      <sheetData sheetId="14840">
        <row r="9">
          <cell r="A9" t="str">
            <v>A</v>
          </cell>
        </row>
      </sheetData>
      <sheetData sheetId="14841">
        <row r="9">
          <cell r="A9" t="str">
            <v>A</v>
          </cell>
        </row>
      </sheetData>
      <sheetData sheetId="14842">
        <row r="9">
          <cell r="A9" t="str">
            <v>A</v>
          </cell>
        </row>
      </sheetData>
      <sheetData sheetId="14843">
        <row r="9">
          <cell r="A9" t="str">
            <v>A</v>
          </cell>
        </row>
      </sheetData>
      <sheetData sheetId="14844">
        <row r="9">
          <cell r="A9" t="str">
            <v>A</v>
          </cell>
        </row>
      </sheetData>
      <sheetData sheetId="14845">
        <row r="9">
          <cell r="A9" t="str">
            <v>A</v>
          </cell>
        </row>
      </sheetData>
      <sheetData sheetId="14846">
        <row r="9">
          <cell r="A9" t="str">
            <v>A</v>
          </cell>
        </row>
      </sheetData>
      <sheetData sheetId="14847">
        <row r="9">
          <cell r="A9" t="str">
            <v>A</v>
          </cell>
        </row>
      </sheetData>
      <sheetData sheetId="14848">
        <row r="9">
          <cell r="A9" t="str">
            <v>A</v>
          </cell>
        </row>
      </sheetData>
      <sheetData sheetId="14849">
        <row r="9">
          <cell r="A9" t="str">
            <v>A</v>
          </cell>
        </row>
      </sheetData>
      <sheetData sheetId="14850">
        <row r="9">
          <cell r="A9" t="str">
            <v>A</v>
          </cell>
        </row>
      </sheetData>
      <sheetData sheetId="14851">
        <row r="9">
          <cell r="A9" t="str">
            <v>A</v>
          </cell>
        </row>
      </sheetData>
      <sheetData sheetId="14852">
        <row r="9">
          <cell r="A9" t="str">
            <v>A</v>
          </cell>
        </row>
      </sheetData>
      <sheetData sheetId="14853">
        <row r="9">
          <cell r="A9" t="str">
            <v>A</v>
          </cell>
        </row>
      </sheetData>
      <sheetData sheetId="14854">
        <row r="9">
          <cell r="A9" t="str">
            <v>A</v>
          </cell>
        </row>
      </sheetData>
      <sheetData sheetId="14855">
        <row r="9">
          <cell r="A9" t="str">
            <v>A</v>
          </cell>
        </row>
      </sheetData>
      <sheetData sheetId="14856">
        <row r="9">
          <cell r="A9" t="str">
            <v>A</v>
          </cell>
        </row>
      </sheetData>
      <sheetData sheetId="14857">
        <row r="9">
          <cell r="A9" t="str">
            <v>A</v>
          </cell>
        </row>
      </sheetData>
      <sheetData sheetId="14858">
        <row r="9">
          <cell r="A9" t="str">
            <v>A</v>
          </cell>
        </row>
      </sheetData>
      <sheetData sheetId="14859"/>
      <sheetData sheetId="14860">
        <row r="9">
          <cell r="A9" t="str">
            <v>A</v>
          </cell>
        </row>
      </sheetData>
      <sheetData sheetId="14861">
        <row r="9">
          <cell r="A9" t="str">
            <v>A</v>
          </cell>
        </row>
      </sheetData>
      <sheetData sheetId="14862">
        <row r="9">
          <cell r="A9" t="str">
            <v>A</v>
          </cell>
        </row>
      </sheetData>
      <sheetData sheetId="14863">
        <row r="9">
          <cell r="A9" t="str">
            <v>A</v>
          </cell>
        </row>
      </sheetData>
      <sheetData sheetId="14864">
        <row r="9">
          <cell r="A9" t="str">
            <v>A</v>
          </cell>
        </row>
      </sheetData>
      <sheetData sheetId="14865">
        <row r="9">
          <cell r="A9" t="str">
            <v>A</v>
          </cell>
        </row>
      </sheetData>
      <sheetData sheetId="14866">
        <row r="9">
          <cell r="A9" t="str">
            <v>A</v>
          </cell>
        </row>
      </sheetData>
      <sheetData sheetId="14867">
        <row r="9">
          <cell r="A9" t="str">
            <v>A</v>
          </cell>
        </row>
      </sheetData>
      <sheetData sheetId="14868">
        <row r="9">
          <cell r="A9" t="str">
            <v>A</v>
          </cell>
        </row>
      </sheetData>
      <sheetData sheetId="14869">
        <row r="9">
          <cell r="A9" t="str">
            <v>A</v>
          </cell>
        </row>
      </sheetData>
      <sheetData sheetId="14870">
        <row r="9">
          <cell r="A9" t="str">
            <v>A</v>
          </cell>
        </row>
      </sheetData>
      <sheetData sheetId="14871">
        <row r="9">
          <cell r="A9" t="str">
            <v>A</v>
          </cell>
        </row>
      </sheetData>
      <sheetData sheetId="14872">
        <row r="9">
          <cell r="A9" t="str">
            <v>A</v>
          </cell>
        </row>
      </sheetData>
      <sheetData sheetId="14873">
        <row r="9">
          <cell r="A9" t="str">
            <v>A</v>
          </cell>
        </row>
      </sheetData>
      <sheetData sheetId="14874">
        <row r="9">
          <cell r="A9" t="str">
            <v>A</v>
          </cell>
        </row>
      </sheetData>
      <sheetData sheetId="14875">
        <row r="9">
          <cell r="A9" t="str">
            <v>A</v>
          </cell>
        </row>
      </sheetData>
      <sheetData sheetId="14876">
        <row r="9">
          <cell r="A9" t="str">
            <v>A</v>
          </cell>
        </row>
      </sheetData>
      <sheetData sheetId="14877">
        <row r="9">
          <cell r="A9" t="str">
            <v>A</v>
          </cell>
        </row>
      </sheetData>
      <sheetData sheetId="14878">
        <row r="9">
          <cell r="A9" t="str">
            <v>A</v>
          </cell>
        </row>
      </sheetData>
      <sheetData sheetId="14879">
        <row r="9">
          <cell r="A9" t="str">
            <v>A</v>
          </cell>
        </row>
      </sheetData>
      <sheetData sheetId="14880">
        <row r="9">
          <cell r="A9" t="str">
            <v>A</v>
          </cell>
        </row>
      </sheetData>
      <sheetData sheetId="14881">
        <row r="9">
          <cell r="A9" t="str">
            <v>A</v>
          </cell>
        </row>
      </sheetData>
      <sheetData sheetId="14882">
        <row r="9">
          <cell r="A9" t="str">
            <v>A</v>
          </cell>
        </row>
      </sheetData>
      <sheetData sheetId="14883">
        <row r="9">
          <cell r="A9" t="str">
            <v>A</v>
          </cell>
        </row>
      </sheetData>
      <sheetData sheetId="14884">
        <row r="9">
          <cell r="A9" t="str">
            <v>A</v>
          </cell>
        </row>
      </sheetData>
      <sheetData sheetId="14885">
        <row r="9">
          <cell r="A9" t="str">
            <v>A</v>
          </cell>
        </row>
      </sheetData>
      <sheetData sheetId="14886">
        <row r="9">
          <cell r="A9" t="str">
            <v>A</v>
          </cell>
        </row>
      </sheetData>
      <sheetData sheetId="14887">
        <row r="9">
          <cell r="A9" t="str">
            <v>A</v>
          </cell>
        </row>
      </sheetData>
      <sheetData sheetId="14888">
        <row r="9">
          <cell r="A9" t="str">
            <v>A</v>
          </cell>
        </row>
      </sheetData>
      <sheetData sheetId="14889">
        <row r="9">
          <cell r="A9" t="str">
            <v>A</v>
          </cell>
        </row>
      </sheetData>
      <sheetData sheetId="14890">
        <row r="9">
          <cell r="A9" t="str">
            <v>A</v>
          </cell>
        </row>
      </sheetData>
      <sheetData sheetId="14891">
        <row r="9">
          <cell r="A9" t="str">
            <v>A</v>
          </cell>
        </row>
      </sheetData>
      <sheetData sheetId="14892">
        <row r="9">
          <cell r="A9" t="str">
            <v>A</v>
          </cell>
        </row>
      </sheetData>
      <sheetData sheetId="14893">
        <row r="9">
          <cell r="A9" t="str">
            <v>A</v>
          </cell>
        </row>
      </sheetData>
      <sheetData sheetId="14894">
        <row r="9">
          <cell r="A9" t="str">
            <v>A</v>
          </cell>
        </row>
      </sheetData>
      <sheetData sheetId="14895">
        <row r="9">
          <cell r="A9" t="str">
            <v>A</v>
          </cell>
        </row>
      </sheetData>
      <sheetData sheetId="14896">
        <row r="9">
          <cell r="A9" t="str">
            <v>A</v>
          </cell>
        </row>
      </sheetData>
      <sheetData sheetId="14897">
        <row r="9">
          <cell r="A9" t="str">
            <v>A</v>
          </cell>
        </row>
      </sheetData>
      <sheetData sheetId="14898">
        <row r="9">
          <cell r="A9" t="str">
            <v>A</v>
          </cell>
        </row>
      </sheetData>
      <sheetData sheetId="14899">
        <row r="9">
          <cell r="A9" t="str">
            <v>A</v>
          </cell>
        </row>
      </sheetData>
      <sheetData sheetId="14900">
        <row r="9">
          <cell r="A9" t="str">
            <v>A</v>
          </cell>
        </row>
      </sheetData>
      <sheetData sheetId="14901"/>
      <sheetData sheetId="14902"/>
      <sheetData sheetId="14903"/>
      <sheetData sheetId="14904">
        <row r="9">
          <cell r="A9" t="str">
            <v>A</v>
          </cell>
        </row>
      </sheetData>
      <sheetData sheetId="14905">
        <row r="9">
          <cell r="A9" t="str">
            <v>A</v>
          </cell>
        </row>
      </sheetData>
      <sheetData sheetId="14906">
        <row r="9">
          <cell r="A9" t="str">
            <v>A</v>
          </cell>
        </row>
      </sheetData>
      <sheetData sheetId="14907">
        <row r="9">
          <cell r="A9" t="str">
            <v>A</v>
          </cell>
        </row>
      </sheetData>
      <sheetData sheetId="14908">
        <row r="9">
          <cell r="A9" t="str">
            <v>A</v>
          </cell>
        </row>
      </sheetData>
      <sheetData sheetId="14909">
        <row r="9">
          <cell r="A9" t="str">
            <v>A</v>
          </cell>
        </row>
      </sheetData>
      <sheetData sheetId="14910">
        <row r="9">
          <cell r="A9" t="str">
            <v>A</v>
          </cell>
        </row>
      </sheetData>
      <sheetData sheetId="14911">
        <row r="9">
          <cell r="A9" t="str">
            <v>A</v>
          </cell>
        </row>
      </sheetData>
      <sheetData sheetId="14912"/>
      <sheetData sheetId="14913">
        <row r="9">
          <cell r="A9" t="str">
            <v>A</v>
          </cell>
        </row>
      </sheetData>
      <sheetData sheetId="14914">
        <row r="9">
          <cell r="A9" t="str">
            <v>A</v>
          </cell>
        </row>
      </sheetData>
      <sheetData sheetId="14915">
        <row r="9">
          <cell r="A9" t="str">
            <v>A</v>
          </cell>
        </row>
      </sheetData>
      <sheetData sheetId="14916">
        <row r="9">
          <cell r="A9" t="str">
            <v>A</v>
          </cell>
        </row>
      </sheetData>
      <sheetData sheetId="14917">
        <row r="9">
          <cell r="A9" t="str">
            <v>A</v>
          </cell>
        </row>
      </sheetData>
      <sheetData sheetId="14918">
        <row r="9">
          <cell r="A9" t="str">
            <v>A</v>
          </cell>
        </row>
      </sheetData>
      <sheetData sheetId="14919">
        <row r="9">
          <cell r="A9" t="str">
            <v>A</v>
          </cell>
        </row>
      </sheetData>
      <sheetData sheetId="14920">
        <row r="9">
          <cell r="A9" t="str">
            <v>A</v>
          </cell>
        </row>
      </sheetData>
      <sheetData sheetId="14921"/>
      <sheetData sheetId="14922">
        <row r="9">
          <cell r="A9" t="str">
            <v>A</v>
          </cell>
        </row>
      </sheetData>
      <sheetData sheetId="14923">
        <row r="9">
          <cell r="A9" t="str">
            <v>A</v>
          </cell>
        </row>
      </sheetData>
      <sheetData sheetId="14924">
        <row r="9">
          <cell r="A9" t="str">
            <v>A</v>
          </cell>
        </row>
      </sheetData>
      <sheetData sheetId="14925">
        <row r="9">
          <cell r="A9" t="str">
            <v>A</v>
          </cell>
        </row>
      </sheetData>
      <sheetData sheetId="14926">
        <row r="9">
          <cell r="A9" t="str">
            <v>A</v>
          </cell>
        </row>
      </sheetData>
      <sheetData sheetId="14927">
        <row r="9">
          <cell r="A9" t="str">
            <v>A</v>
          </cell>
        </row>
      </sheetData>
      <sheetData sheetId="14928">
        <row r="9">
          <cell r="A9" t="str">
            <v>A</v>
          </cell>
        </row>
      </sheetData>
      <sheetData sheetId="14929">
        <row r="9">
          <cell r="A9" t="str">
            <v>A</v>
          </cell>
        </row>
      </sheetData>
      <sheetData sheetId="14930"/>
      <sheetData sheetId="14931"/>
      <sheetData sheetId="14932"/>
      <sheetData sheetId="14933">
        <row r="9">
          <cell r="A9" t="str">
            <v>A</v>
          </cell>
        </row>
      </sheetData>
      <sheetData sheetId="14934">
        <row r="9">
          <cell r="A9" t="str">
            <v>A</v>
          </cell>
        </row>
      </sheetData>
      <sheetData sheetId="14935">
        <row r="9">
          <cell r="A9" t="str">
            <v>A</v>
          </cell>
        </row>
      </sheetData>
      <sheetData sheetId="14936">
        <row r="9">
          <cell r="A9" t="str">
            <v>A</v>
          </cell>
        </row>
      </sheetData>
      <sheetData sheetId="14937">
        <row r="9">
          <cell r="A9" t="str">
            <v>A</v>
          </cell>
        </row>
      </sheetData>
      <sheetData sheetId="14938">
        <row r="9">
          <cell r="A9" t="str">
            <v>A</v>
          </cell>
        </row>
      </sheetData>
      <sheetData sheetId="14939">
        <row r="9">
          <cell r="A9" t="str">
            <v>A</v>
          </cell>
        </row>
      </sheetData>
      <sheetData sheetId="14940">
        <row r="9">
          <cell r="A9" t="str">
            <v>A</v>
          </cell>
        </row>
      </sheetData>
      <sheetData sheetId="14941">
        <row r="9">
          <cell r="A9" t="str">
            <v>A</v>
          </cell>
        </row>
      </sheetData>
      <sheetData sheetId="14942">
        <row r="9">
          <cell r="A9" t="str">
            <v>A</v>
          </cell>
        </row>
      </sheetData>
      <sheetData sheetId="14943">
        <row r="9">
          <cell r="A9" t="str">
            <v>A</v>
          </cell>
        </row>
      </sheetData>
      <sheetData sheetId="14944">
        <row r="9">
          <cell r="A9" t="str">
            <v>A</v>
          </cell>
        </row>
      </sheetData>
      <sheetData sheetId="14945">
        <row r="9">
          <cell r="A9" t="str">
            <v>A</v>
          </cell>
        </row>
      </sheetData>
      <sheetData sheetId="14946">
        <row r="9">
          <cell r="A9" t="str">
            <v>A</v>
          </cell>
        </row>
      </sheetData>
      <sheetData sheetId="14947">
        <row r="9">
          <cell r="A9" t="str">
            <v>A</v>
          </cell>
        </row>
      </sheetData>
      <sheetData sheetId="14948">
        <row r="9">
          <cell r="A9" t="str">
            <v>A</v>
          </cell>
        </row>
      </sheetData>
      <sheetData sheetId="14949">
        <row r="9">
          <cell r="A9" t="str">
            <v>A</v>
          </cell>
        </row>
      </sheetData>
      <sheetData sheetId="14950">
        <row r="9">
          <cell r="A9" t="str">
            <v>A</v>
          </cell>
        </row>
      </sheetData>
      <sheetData sheetId="14951">
        <row r="9">
          <cell r="A9" t="str">
            <v>A</v>
          </cell>
        </row>
      </sheetData>
      <sheetData sheetId="14952">
        <row r="9">
          <cell r="A9" t="str">
            <v>A</v>
          </cell>
        </row>
      </sheetData>
      <sheetData sheetId="14953"/>
      <sheetData sheetId="14954"/>
      <sheetData sheetId="14955"/>
      <sheetData sheetId="14956"/>
      <sheetData sheetId="14957"/>
      <sheetData sheetId="14958"/>
      <sheetData sheetId="14959"/>
      <sheetData sheetId="14960"/>
      <sheetData sheetId="14961"/>
      <sheetData sheetId="14962"/>
      <sheetData sheetId="14963">
        <row r="9">
          <cell r="A9" t="str">
            <v>A</v>
          </cell>
        </row>
      </sheetData>
      <sheetData sheetId="14964">
        <row r="9">
          <cell r="A9" t="str">
            <v>A</v>
          </cell>
        </row>
      </sheetData>
      <sheetData sheetId="14965">
        <row r="9">
          <cell r="A9" t="str">
            <v>A</v>
          </cell>
        </row>
      </sheetData>
      <sheetData sheetId="14966">
        <row r="9">
          <cell r="A9" t="str">
            <v>A</v>
          </cell>
        </row>
      </sheetData>
      <sheetData sheetId="14967">
        <row r="9">
          <cell r="A9" t="str">
            <v>A</v>
          </cell>
        </row>
      </sheetData>
      <sheetData sheetId="14968">
        <row r="9">
          <cell r="A9" t="str">
            <v>A</v>
          </cell>
        </row>
      </sheetData>
      <sheetData sheetId="14969">
        <row r="9">
          <cell r="A9" t="str">
            <v>A</v>
          </cell>
        </row>
      </sheetData>
      <sheetData sheetId="14970">
        <row r="9">
          <cell r="A9" t="str">
            <v>A</v>
          </cell>
        </row>
      </sheetData>
      <sheetData sheetId="14971">
        <row r="9">
          <cell r="A9" t="str">
            <v>A</v>
          </cell>
        </row>
      </sheetData>
      <sheetData sheetId="14972">
        <row r="9">
          <cell r="A9" t="str">
            <v>A</v>
          </cell>
        </row>
      </sheetData>
      <sheetData sheetId="14973">
        <row r="9">
          <cell r="A9" t="str">
            <v>A</v>
          </cell>
        </row>
      </sheetData>
      <sheetData sheetId="14974">
        <row r="9">
          <cell r="A9" t="str">
            <v>A</v>
          </cell>
        </row>
      </sheetData>
      <sheetData sheetId="14975">
        <row r="9">
          <cell r="A9" t="str">
            <v>A</v>
          </cell>
        </row>
      </sheetData>
      <sheetData sheetId="14976">
        <row r="9">
          <cell r="A9" t="str">
            <v>A</v>
          </cell>
        </row>
      </sheetData>
      <sheetData sheetId="14977">
        <row r="9">
          <cell r="A9" t="str">
            <v>A</v>
          </cell>
        </row>
      </sheetData>
      <sheetData sheetId="14978">
        <row r="9">
          <cell r="A9" t="str">
            <v>A</v>
          </cell>
        </row>
      </sheetData>
      <sheetData sheetId="14979">
        <row r="9">
          <cell r="A9" t="str">
            <v>A</v>
          </cell>
        </row>
      </sheetData>
      <sheetData sheetId="14980">
        <row r="9">
          <cell r="A9" t="str">
            <v>A</v>
          </cell>
        </row>
      </sheetData>
      <sheetData sheetId="14981">
        <row r="9">
          <cell r="A9" t="str">
            <v>A</v>
          </cell>
        </row>
      </sheetData>
      <sheetData sheetId="14982">
        <row r="9">
          <cell r="A9" t="str">
            <v>A</v>
          </cell>
        </row>
      </sheetData>
      <sheetData sheetId="14983">
        <row r="9">
          <cell r="A9" t="str">
            <v>A</v>
          </cell>
        </row>
      </sheetData>
      <sheetData sheetId="14984">
        <row r="9">
          <cell r="A9" t="str">
            <v>A</v>
          </cell>
        </row>
      </sheetData>
      <sheetData sheetId="14985">
        <row r="9">
          <cell r="A9" t="str">
            <v>A</v>
          </cell>
        </row>
      </sheetData>
      <sheetData sheetId="14986">
        <row r="9">
          <cell r="A9" t="str">
            <v>A</v>
          </cell>
        </row>
      </sheetData>
      <sheetData sheetId="14987">
        <row r="9">
          <cell r="A9" t="str">
            <v>A</v>
          </cell>
        </row>
      </sheetData>
      <sheetData sheetId="14988">
        <row r="9">
          <cell r="A9" t="str">
            <v>A</v>
          </cell>
        </row>
      </sheetData>
      <sheetData sheetId="14989">
        <row r="9">
          <cell r="A9" t="str">
            <v>A</v>
          </cell>
        </row>
      </sheetData>
      <sheetData sheetId="14990">
        <row r="9">
          <cell r="A9" t="str">
            <v>A</v>
          </cell>
        </row>
      </sheetData>
      <sheetData sheetId="14991">
        <row r="9">
          <cell r="A9" t="str">
            <v>A</v>
          </cell>
        </row>
      </sheetData>
      <sheetData sheetId="14992">
        <row r="9">
          <cell r="A9" t="str">
            <v>A</v>
          </cell>
        </row>
      </sheetData>
      <sheetData sheetId="14993">
        <row r="9">
          <cell r="A9" t="str">
            <v>A</v>
          </cell>
        </row>
      </sheetData>
      <sheetData sheetId="14994">
        <row r="9">
          <cell r="A9" t="str">
            <v>A</v>
          </cell>
        </row>
      </sheetData>
      <sheetData sheetId="14995">
        <row r="9">
          <cell r="A9" t="str">
            <v>A</v>
          </cell>
        </row>
      </sheetData>
      <sheetData sheetId="14996">
        <row r="9">
          <cell r="A9" t="str">
            <v>A</v>
          </cell>
        </row>
      </sheetData>
      <sheetData sheetId="14997">
        <row r="9">
          <cell r="A9" t="str">
            <v>A</v>
          </cell>
        </row>
      </sheetData>
      <sheetData sheetId="14998">
        <row r="9">
          <cell r="A9" t="str">
            <v>A</v>
          </cell>
        </row>
      </sheetData>
      <sheetData sheetId="14999">
        <row r="9">
          <cell r="A9" t="str">
            <v>A</v>
          </cell>
        </row>
      </sheetData>
      <sheetData sheetId="15000">
        <row r="9">
          <cell r="A9" t="str">
            <v>A</v>
          </cell>
        </row>
      </sheetData>
      <sheetData sheetId="15001">
        <row r="9">
          <cell r="A9" t="str">
            <v>A</v>
          </cell>
        </row>
      </sheetData>
      <sheetData sheetId="15002">
        <row r="9">
          <cell r="A9" t="str">
            <v>A</v>
          </cell>
        </row>
      </sheetData>
      <sheetData sheetId="15003">
        <row r="9">
          <cell r="A9" t="str">
            <v>A</v>
          </cell>
        </row>
      </sheetData>
      <sheetData sheetId="15004">
        <row r="9">
          <cell r="A9" t="str">
            <v>A</v>
          </cell>
        </row>
      </sheetData>
      <sheetData sheetId="15005">
        <row r="9">
          <cell r="A9" t="str">
            <v>A</v>
          </cell>
        </row>
      </sheetData>
      <sheetData sheetId="15006">
        <row r="9">
          <cell r="A9" t="str">
            <v>A</v>
          </cell>
        </row>
      </sheetData>
      <sheetData sheetId="15007">
        <row r="9">
          <cell r="A9" t="str">
            <v>A</v>
          </cell>
        </row>
      </sheetData>
      <sheetData sheetId="15008">
        <row r="9">
          <cell r="A9" t="str">
            <v>A</v>
          </cell>
        </row>
      </sheetData>
      <sheetData sheetId="15009">
        <row r="9">
          <cell r="A9" t="str">
            <v>A</v>
          </cell>
        </row>
      </sheetData>
      <sheetData sheetId="15010">
        <row r="9">
          <cell r="A9" t="str">
            <v>A</v>
          </cell>
        </row>
      </sheetData>
      <sheetData sheetId="15011">
        <row r="9">
          <cell r="A9" t="str">
            <v>A</v>
          </cell>
        </row>
      </sheetData>
      <sheetData sheetId="15012">
        <row r="9">
          <cell r="A9" t="str">
            <v>A</v>
          </cell>
        </row>
      </sheetData>
      <sheetData sheetId="15013">
        <row r="9">
          <cell r="A9" t="str">
            <v>A</v>
          </cell>
        </row>
      </sheetData>
      <sheetData sheetId="15014">
        <row r="9">
          <cell r="A9" t="str">
            <v>A</v>
          </cell>
        </row>
      </sheetData>
      <sheetData sheetId="15015">
        <row r="9">
          <cell r="A9" t="str">
            <v>A</v>
          </cell>
        </row>
      </sheetData>
      <sheetData sheetId="15016">
        <row r="9">
          <cell r="A9" t="str">
            <v>A</v>
          </cell>
        </row>
      </sheetData>
      <sheetData sheetId="15017">
        <row r="9">
          <cell r="A9" t="str">
            <v>A</v>
          </cell>
        </row>
      </sheetData>
      <sheetData sheetId="15018">
        <row r="9">
          <cell r="A9" t="str">
            <v>A</v>
          </cell>
        </row>
      </sheetData>
      <sheetData sheetId="15019">
        <row r="9">
          <cell r="A9" t="str">
            <v>A</v>
          </cell>
        </row>
      </sheetData>
      <sheetData sheetId="15020">
        <row r="9">
          <cell r="A9" t="str">
            <v>A</v>
          </cell>
        </row>
      </sheetData>
      <sheetData sheetId="15021">
        <row r="9">
          <cell r="A9" t="str">
            <v>A</v>
          </cell>
        </row>
      </sheetData>
      <sheetData sheetId="15022">
        <row r="9">
          <cell r="A9" t="str">
            <v>A</v>
          </cell>
        </row>
      </sheetData>
      <sheetData sheetId="15023">
        <row r="9">
          <cell r="A9" t="str">
            <v>A</v>
          </cell>
        </row>
      </sheetData>
      <sheetData sheetId="15024">
        <row r="9">
          <cell r="A9" t="str">
            <v>A</v>
          </cell>
        </row>
      </sheetData>
      <sheetData sheetId="15025">
        <row r="9">
          <cell r="A9" t="str">
            <v>A</v>
          </cell>
        </row>
      </sheetData>
      <sheetData sheetId="15026">
        <row r="9">
          <cell r="A9" t="str">
            <v>A</v>
          </cell>
        </row>
      </sheetData>
      <sheetData sheetId="15027">
        <row r="9">
          <cell r="A9" t="str">
            <v>A</v>
          </cell>
        </row>
      </sheetData>
      <sheetData sheetId="15028">
        <row r="9">
          <cell r="A9" t="str">
            <v>A</v>
          </cell>
        </row>
      </sheetData>
      <sheetData sheetId="15029">
        <row r="9">
          <cell r="A9" t="str">
            <v>A</v>
          </cell>
        </row>
      </sheetData>
      <sheetData sheetId="15030">
        <row r="9">
          <cell r="A9" t="str">
            <v>A</v>
          </cell>
        </row>
      </sheetData>
      <sheetData sheetId="15031">
        <row r="9">
          <cell r="A9" t="str">
            <v>A</v>
          </cell>
        </row>
      </sheetData>
      <sheetData sheetId="15032">
        <row r="9">
          <cell r="A9" t="str">
            <v>A</v>
          </cell>
        </row>
      </sheetData>
      <sheetData sheetId="15033">
        <row r="9">
          <cell r="A9" t="str">
            <v>A</v>
          </cell>
        </row>
      </sheetData>
      <sheetData sheetId="15034">
        <row r="9">
          <cell r="A9" t="str">
            <v>A</v>
          </cell>
        </row>
      </sheetData>
      <sheetData sheetId="15035">
        <row r="9">
          <cell r="A9" t="str">
            <v>A</v>
          </cell>
        </row>
      </sheetData>
      <sheetData sheetId="15036">
        <row r="9">
          <cell r="A9" t="str">
            <v>A</v>
          </cell>
        </row>
      </sheetData>
      <sheetData sheetId="15037">
        <row r="9">
          <cell r="A9" t="str">
            <v>A</v>
          </cell>
        </row>
      </sheetData>
      <sheetData sheetId="15038">
        <row r="9">
          <cell r="A9" t="str">
            <v>A</v>
          </cell>
        </row>
      </sheetData>
      <sheetData sheetId="15039">
        <row r="9">
          <cell r="A9" t="str">
            <v>A</v>
          </cell>
        </row>
      </sheetData>
      <sheetData sheetId="15040">
        <row r="9">
          <cell r="A9" t="str">
            <v>A</v>
          </cell>
        </row>
      </sheetData>
      <sheetData sheetId="15041">
        <row r="9">
          <cell r="A9" t="str">
            <v>A</v>
          </cell>
        </row>
      </sheetData>
      <sheetData sheetId="15042">
        <row r="9">
          <cell r="A9" t="str">
            <v>A</v>
          </cell>
        </row>
      </sheetData>
      <sheetData sheetId="15043">
        <row r="9">
          <cell r="A9" t="str">
            <v>A</v>
          </cell>
        </row>
      </sheetData>
      <sheetData sheetId="15044">
        <row r="9">
          <cell r="A9" t="str">
            <v>A</v>
          </cell>
        </row>
      </sheetData>
      <sheetData sheetId="15045">
        <row r="9">
          <cell r="A9" t="str">
            <v>A</v>
          </cell>
        </row>
      </sheetData>
      <sheetData sheetId="15046">
        <row r="9">
          <cell r="A9" t="str">
            <v>A</v>
          </cell>
        </row>
      </sheetData>
      <sheetData sheetId="15047">
        <row r="9">
          <cell r="A9" t="str">
            <v>A</v>
          </cell>
        </row>
      </sheetData>
      <sheetData sheetId="15048">
        <row r="9">
          <cell r="A9" t="str">
            <v>A</v>
          </cell>
        </row>
      </sheetData>
      <sheetData sheetId="15049">
        <row r="9">
          <cell r="A9" t="str">
            <v>A</v>
          </cell>
        </row>
      </sheetData>
      <sheetData sheetId="15050">
        <row r="9">
          <cell r="A9" t="str">
            <v>A</v>
          </cell>
        </row>
      </sheetData>
      <sheetData sheetId="15051">
        <row r="9">
          <cell r="A9" t="str">
            <v>A</v>
          </cell>
        </row>
      </sheetData>
      <sheetData sheetId="15052">
        <row r="9">
          <cell r="A9" t="str">
            <v>A</v>
          </cell>
        </row>
      </sheetData>
      <sheetData sheetId="15053">
        <row r="9">
          <cell r="A9" t="str">
            <v>A</v>
          </cell>
        </row>
      </sheetData>
      <sheetData sheetId="15054">
        <row r="9">
          <cell r="A9" t="str">
            <v>A</v>
          </cell>
        </row>
      </sheetData>
      <sheetData sheetId="15055">
        <row r="9">
          <cell r="A9" t="str">
            <v>A</v>
          </cell>
        </row>
      </sheetData>
      <sheetData sheetId="15056">
        <row r="9">
          <cell r="A9" t="str">
            <v>A</v>
          </cell>
        </row>
      </sheetData>
      <sheetData sheetId="15057">
        <row r="9">
          <cell r="A9" t="str">
            <v>A</v>
          </cell>
        </row>
      </sheetData>
      <sheetData sheetId="15058">
        <row r="9">
          <cell r="A9" t="str">
            <v>A</v>
          </cell>
        </row>
      </sheetData>
      <sheetData sheetId="15059">
        <row r="9">
          <cell r="A9" t="str">
            <v>A</v>
          </cell>
        </row>
      </sheetData>
      <sheetData sheetId="15060">
        <row r="9">
          <cell r="A9" t="str">
            <v>A</v>
          </cell>
        </row>
      </sheetData>
      <sheetData sheetId="15061">
        <row r="9">
          <cell r="A9" t="str">
            <v>A</v>
          </cell>
        </row>
      </sheetData>
      <sheetData sheetId="15062">
        <row r="9">
          <cell r="A9" t="str">
            <v>A</v>
          </cell>
        </row>
      </sheetData>
      <sheetData sheetId="15063">
        <row r="9">
          <cell r="A9" t="str">
            <v>A</v>
          </cell>
        </row>
      </sheetData>
      <sheetData sheetId="15064">
        <row r="9">
          <cell r="A9" t="str">
            <v>A</v>
          </cell>
        </row>
      </sheetData>
      <sheetData sheetId="15065">
        <row r="9">
          <cell r="A9" t="str">
            <v>A</v>
          </cell>
        </row>
      </sheetData>
      <sheetData sheetId="15066">
        <row r="9">
          <cell r="A9" t="str">
            <v>A</v>
          </cell>
        </row>
      </sheetData>
      <sheetData sheetId="15067">
        <row r="9">
          <cell r="A9" t="str">
            <v>A</v>
          </cell>
        </row>
      </sheetData>
      <sheetData sheetId="15068">
        <row r="9">
          <cell r="A9" t="str">
            <v>A</v>
          </cell>
        </row>
      </sheetData>
      <sheetData sheetId="15069">
        <row r="9">
          <cell r="A9" t="str">
            <v>A</v>
          </cell>
        </row>
      </sheetData>
      <sheetData sheetId="15070">
        <row r="9">
          <cell r="A9" t="str">
            <v>A</v>
          </cell>
        </row>
      </sheetData>
      <sheetData sheetId="15071">
        <row r="9">
          <cell r="A9" t="str">
            <v>A</v>
          </cell>
        </row>
      </sheetData>
      <sheetData sheetId="15072">
        <row r="9">
          <cell r="A9" t="str">
            <v>A</v>
          </cell>
        </row>
      </sheetData>
      <sheetData sheetId="15073">
        <row r="9">
          <cell r="A9" t="str">
            <v>A</v>
          </cell>
        </row>
      </sheetData>
      <sheetData sheetId="15074">
        <row r="9">
          <cell r="A9" t="str">
            <v>A</v>
          </cell>
        </row>
      </sheetData>
      <sheetData sheetId="15075">
        <row r="9">
          <cell r="A9" t="str">
            <v>A</v>
          </cell>
        </row>
      </sheetData>
      <sheetData sheetId="15076">
        <row r="9">
          <cell r="A9" t="str">
            <v>A</v>
          </cell>
        </row>
      </sheetData>
      <sheetData sheetId="15077">
        <row r="9">
          <cell r="A9" t="str">
            <v>A</v>
          </cell>
        </row>
      </sheetData>
      <sheetData sheetId="15078">
        <row r="9">
          <cell r="A9" t="str">
            <v>A</v>
          </cell>
        </row>
      </sheetData>
      <sheetData sheetId="15079">
        <row r="9">
          <cell r="A9" t="str">
            <v>A</v>
          </cell>
        </row>
      </sheetData>
      <sheetData sheetId="15080">
        <row r="9">
          <cell r="A9" t="str">
            <v>A</v>
          </cell>
        </row>
      </sheetData>
      <sheetData sheetId="15081">
        <row r="9">
          <cell r="A9" t="str">
            <v>A</v>
          </cell>
        </row>
      </sheetData>
      <sheetData sheetId="15082">
        <row r="9">
          <cell r="A9" t="str">
            <v>A</v>
          </cell>
        </row>
      </sheetData>
      <sheetData sheetId="15083">
        <row r="9">
          <cell r="A9" t="str">
            <v>A</v>
          </cell>
        </row>
      </sheetData>
      <sheetData sheetId="15084">
        <row r="9">
          <cell r="A9" t="str">
            <v>A</v>
          </cell>
        </row>
      </sheetData>
      <sheetData sheetId="15085">
        <row r="9">
          <cell r="A9" t="str">
            <v>A</v>
          </cell>
        </row>
      </sheetData>
      <sheetData sheetId="15086">
        <row r="9">
          <cell r="A9" t="str">
            <v>A</v>
          </cell>
        </row>
      </sheetData>
      <sheetData sheetId="15087">
        <row r="9">
          <cell r="A9" t="str">
            <v>A</v>
          </cell>
        </row>
      </sheetData>
      <sheetData sheetId="15088">
        <row r="9">
          <cell r="A9" t="str">
            <v>A</v>
          </cell>
        </row>
      </sheetData>
      <sheetData sheetId="15089">
        <row r="9">
          <cell r="A9" t="str">
            <v>A</v>
          </cell>
        </row>
      </sheetData>
      <sheetData sheetId="15090">
        <row r="9">
          <cell r="A9" t="str">
            <v>A</v>
          </cell>
        </row>
      </sheetData>
      <sheetData sheetId="15091">
        <row r="9">
          <cell r="A9" t="str">
            <v>A</v>
          </cell>
        </row>
      </sheetData>
      <sheetData sheetId="15092">
        <row r="9">
          <cell r="A9" t="str">
            <v>A</v>
          </cell>
        </row>
      </sheetData>
      <sheetData sheetId="15093">
        <row r="9">
          <cell r="A9" t="str">
            <v>A</v>
          </cell>
        </row>
      </sheetData>
      <sheetData sheetId="15094">
        <row r="9">
          <cell r="A9" t="str">
            <v>A</v>
          </cell>
        </row>
      </sheetData>
      <sheetData sheetId="15095">
        <row r="9">
          <cell r="A9" t="str">
            <v>A</v>
          </cell>
        </row>
      </sheetData>
      <sheetData sheetId="15096">
        <row r="9">
          <cell r="A9" t="str">
            <v>A</v>
          </cell>
        </row>
      </sheetData>
      <sheetData sheetId="15097">
        <row r="9">
          <cell r="A9" t="str">
            <v>A</v>
          </cell>
        </row>
      </sheetData>
      <sheetData sheetId="15098">
        <row r="9">
          <cell r="A9" t="str">
            <v>A</v>
          </cell>
        </row>
      </sheetData>
      <sheetData sheetId="15099">
        <row r="9">
          <cell r="A9" t="str">
            <v>A</v>
          </cell>
        </row>
      </sheetData>
      <sheetData sheetId="15100">
        <row r="9">
          <cell r="A9" t="str">
            <v>A</v>
          </cell>
        </row>
      </sheetData>
      <sheetData sheetId="15101">
        <row r="9">
          <cell r="A9" t="str">
            <v>A</v>
          </cell>
        </row>
      </sheetData>
      <sheetData sheetId="15102">
        <row r="9">
          <cell r="A9" t="str">
            <v>A</v>
          </cell>
        </row>
      </sheetData>
      <sheetData sheetId="15103">
        <row r="9">
          <cell r="A9" t="str">
            <v>A</v>
          </cell>
        </row>
      </sheetData>
      <sheetData sheetId="15104">
        <row r="9">
          <cell r="A9" t="str">
            <v>A</v>
          </cell>
        </row>
      </sheetData>
      <sheetData sheetId="15105">
        <row r="9">
          <cell r="A9" t="str">
            <v>A</v>
          </cell>
        </row>
      </sheetData>
      <sheetData sheetId="15106">
        <row r="9">
          <cell r="A9" t="str">
            <v>A</v>
          </cell>
        </row>
      </sheetData>
      <sheetData sheetId="15107">
        <row r="9">
          <cell r="A9" t="str">
            <v>A</v>
          </cell>
        </row>
      </sheetData>
      <sheetData sheetId="15108">
        <row r="9">
          <cell r="A9" t="str">
            <v>A</v>
          </cell>
        </row>
      </sheetData>
      <sheetData sheetId="15109">
        <row r="9">
          <cell r="A9" t="str">
            <v>A</v>
          </cell>
        </row>
      </sheetData>
      <sheetData sheetId="15110">
        <row r="9">
          <cell r="A9" t="str">
            <v>A</v>
          </cell>
        </row>
      </sheetData>
      <sheetData sheetId="15111">
        <row r="9">
          <cell r="A9" t="str">
            <v>A</v>
          </cell>
        </row>
      </sheetData>
      <sheetData sheetId="15112">
        <row r="9">
          <cell r="A9" t="str">
            <v>A</v>
          </cell>
        </row>
      </sheetData>
      <sheetData sheetId="15113">
        <row r="9">
          <cell r="A9" t="str">
            <v>A</v>
          </cell>
        </row>
      </sheetData>
      <sheetData sheetId="15114">
        <row r="9">
          <cell r="A9" t="str">
            <v>A</v>
          </cell>
        </row>
      </sheetData>
      <sheetData sheetId="15115">
        <row r="9">
          <cell r="A9" t="str">
            <v>A</v>
          </cell>
        </row>
      </sheetData>
      <sheetData sheetId="15116">
        <row r="9">
          <cell r="A9" t="str">
            <v>A</v>
          </cell>
        </row>
      </sheetData>
      <sheetData sheetId="15117">
        <row r="9">
          <cell r="A9" t="str">
            <v>A</v>
          </cell>
        </row>
      </sheetData>
      <sheetData sheetId="15118">
        <row r="9">
          <cell r="A9" t="str">
            <v>A</v>
          </cell>
        </row>
      </sheetData>
      <sheetData sheetId="15119">
        <row r="9">
          <cell r="A9" t="str">
            <v>A</v>
          </cell>
        </row>
      </sheetData>
      <sheetData sheetId="15120">
        <row r="9">
          <cell r="A9" t="str">
            <v>A</v>
          </cell>
        </row>
      </sheetData>
      <sheetData sheetId="15121">
        <row r="9">
          <cell r="A9" t="str">
            <v>A</v>
          </cell>
        </row>
      </sheetData>
      <sheetData sheetId="15122">
        <row r="9">
          <cell r="A9" t="str">
            <v>A</v>
          </cell>
        </row>
      </sheetData>
      <sheetData sheetId="15123">
        <row r="9">
          <cell r="A9" t="str">
            <v>A</v>
          </cell>
        </row>
      </sheetData>
      <sheetData sheetId="15124">
        <row r="9">
          <cell r="A9" t="str">
            <v>A</v>
          </cell>
        </row>
      </sheetData>
      <sheetData sheetId="15125">
        <row r="9">
          <cell r="A9" t="str">
            <v>A</v>
          </cell>
        </row>
      </sheetData>
      <sheetData sheetId="15126">
        <row r="9">
          <cell r="A9" t="str">
            <v>A</v>
          </cell>
        </row>
      </sheetData>
      <sheetData sheetId="15127">
        <row r="9">
          <cell r="A9" t="str">
            <v>A</v>
          </cell>
        </row>
      </sheetData>
      <sheetData sheetId="15128">
        <row r="9">
          <cell r="A9" t="str">
            <v>A</v>
          </cell>
        </row>
      </sheetData>
      <sheetData sheetId="15129">
        <row r="9">
          <cell r="A9" t="str">
            <v>A</v>
          </cell>
        </row>
      </sheetData>
      <sheetData sheetId="15130">
        <row r="9">
          <cell r="A9" t="str">
            <v>A</v>
          </cell>
        </row>
      </sheetData>
      <sheetData sheetId="15131">
        <row r="9">
          <cell r="A9" t="str">
            <v>A</v>
          </cell>
        </row>
      </sheetData>
      <sheetData sheetId="15132">
        <row r="9">
          <cell r="A9" t="str">
            <v>A</v>
          </cell>
        </row>
      </sheetData>
      <sheetData sheetId="15133">
        <row r="9">
          <cell r="A9" t="str">
            <v>A</v>
          </cell>
        </row>
      </sheetData>
      <sheetData sheetId="15134">
        <row r="9">
          <cell r="A9" t="str">
            <v>A</v>
          </cell>
        </row>
      </sheetData>
      <sheetData sheetId="15135">
        <row r="9">
          <cell r="A9" t="str">
            <v>A</v>
          </cell>
        </row>
      </sheetData>
      <sheetData sheetId="15136">
        <row r="9">
          <cell r="A9" t="str">
            <v>A</v>
          </cell>
        </row>
      </sheetData>
      <sheetData sheetId="15137">
        <row r="9">
          <cell r="A9" t="str">
            <v>A</v>
          </cell>
        </row>
      </sheetData>
      <sheetData sheetId="15138">
        <row r="9">
          <cell r="A9" t="str">
            <v>A</v>
          </cell>
        </row>
      </sheetData>
      <sheetData sheetId="15139">
        <row r="9">
          <cell r="A9" t="str">
            <v>A</v>
          </cell>
        </row>
      </sheetData>
      <sheetData sheetId="15140">
        <row r="9">
          <cell r="A9" t="str">
            <v>A</v>
          </cell>
        </row>
      </sheetData>
      <sheetData sheetId="15141">
        <row r="9">
          <cell r="A9" t="str">
            <v>A</v>
          </cell>
        </row>
      </sheetData>
      <sheetData sheetId="15142">
        <row r="9">
          <cell r="A9" t="str">
            <v>A</v>
          </cell>
        </row>
      </sheetData>
      <sheetData sheetId="15143">
        <row r="9">
          <cell r="A9" t="str">
            <v>A</v>
          </cell>
        </row>
      </sheetData>
      <sheetData sheetId="15144">
        <row r="9">
          <cell r="A9" t="str">
            <v>A</v>
          </cell>
        </row>
      </sheetData>
      <sheetData sheetId="15145">
        <row r="9">
          <cell r="A9" t="str">
            <v>A</v>
          </cell>
        </row>
      </sheetData>
      <sheetData sheetId="15146">
        <row r="9">
          <cell r="A9" t="str">
            <v>A</v>
          </cell>
        </row>
      </sheetData>
      <sheetData sheetId="15147">
        <row r="9">
          <cell r="A9" t="str">
            <v>A</v>
          </cell>
        </row>
      </sheetData>
      <sheetData sheetId="15148">
        <row r="9">
          <cell r="A9" t="str">
            <v>A</v>
          </cell>
        </row>
      </sheetData>
      <sheetData sheetId="15149">
        <row r="9">
          <cell r="A9" t="str">
            <v>A</v>
          </cell>
        </row>
      </sheetData>
      <sheetData sheetId="15150">
        <row r="9">
          <cell r="A9" t="str">
            <v>A</v>
          </cell>
        </row>
      </sheetData>
      <sheetData sheetId="15151">
        <row r="9">
          <cell r="A9" t="str">
            <v>A</v>
          </cell>
        </row>
      </sheetData>
      <sheetData sheetId="15152">
        <row r="9">
          <cell r="A9" t="str">
            <v>A</v>
          </cell>
        </row>
      </sheetData>
      <sheetData sheetId="15153">
        <row r="9">
          <cell r="A9" t="str">
            <v>A</v>
          </cell>
        </row>
      </sheetData>
      <sheetData sheetId="15154">
        <row r="9">
          <cell r="A9" t="str">
            <v>A</v>
          </cell>
        </row>
      </sheetData>
      <sheetData sheetId="15155">
        <row r="9">
          <cell r="A9" t="str">
            <v>A</v>
          </cell>
        </row>
      </sheetData>
      <sheetData sheetId="15156">
        <row r="9">
          <cell r="A9" t="str">
            <v>A</v>
          </cell>
        </row>
      </sheetData>
      <sheetData sheetId="15157">
        <row r="9">
          <cell r="A9" t="str">
            <v>A</v>
          </cell>
        </row>
      </sheetData>
      <sheetData sheetId="15158">
        <row r="9">
          <cell r="A9" t="str">
            <v>A</v>
          </cell>
        </row>
      </sheetData>
      <sheetData sheetId="15159">
        <row r="9">
          <cell r="A9" t="str">
            <v>A</v>
          </cell>
        </row>
      </sheetData>
      <sheetData sheetId="15160">
        <row r="9">
          <cell r="A9" t="str">
            <v>A</v>
          </cell>
        </row>
      </sheetData>
      <sheetData sheetId="15161">
        <row r="9">
          <cell r="A9" t="str">
            <v>A</v>
          </cell>
        </row>
      </sheetData>
      <sheetData sheetId="15162">
        <row r="9">
          <cell r="A9" t="str">
            <v>A</v>
          </cell>
        </row>
      </sheetData>
      <sheetData sheetId="15163">
        <row r="9">
          <cell r="A9" t="str">
            <v>A</v>
          </cell>
        </row>
      </sheetData>
      <sheetData sheetId="15164">
        <row r="9">
          <cell r="A9" t="str">
            <v>A</v>
          </cell>
        </row>
      </sheetData>
      <sheetData sheetId="15165">
        <row r="9">
          <cell r="A9" t="str">
            <v>A</v>
          </cell>
        </row>
      </sheetData>
      <sheetData sheetId="15166">
        <row r="9">
          <cell r="A9" t="str">
            <v>A</v>
          </cell>
        </row>
      </sheetData>
      <sheetData sheetId="15167">
        <row r="9">
          <cell r="A9" t="str">
            <v>A</v>
          </cell>
        </row>
      </sheetData>
      <sheetData sheetId="15168">
        <row r="9">
          <cell r="A9" t="str">
            <v>A</v>
          </cell>
        </row>
      </sheetData>
      <sheetData sheetId="15169">
        <row r="9">
          <cell r="A9" t="str">
            <v>A</v>
          </cell>
        </row>
      </sheetData>
      <sheetData sheetId="15170">
        <row r="9">
          <cell r="A9" t="str">
            <v>A</v>
          </cell>
        </row>
      </sheetData>
      <sheetData sheetId="15171">
        <row r="9">
          <cell r="A9" t="str">
            <v>A</v>
          </cell>
        </row>
      </sheetData>
      <sheetData sheetId="15172">
        <row r="9">
          <cell r="A9" t="str">
            <v>A</v>
          </cell>
        </row>
      </sheetData>
      <sheetData sheetId="15173">
        <row r="9">
          <cell r="A9" t="str">
            <v>A</v>
          </cell>
        </row>
      </sheetData>
      <sheetData sheetId="15174">
        <row r="9">
          <cell r="A9" t="str">
            <v>A</v>
          </cell>
        </row>
      </sheetData>
      <sheetData sheetId="15175">
        <row r="9">
          <cell r="A9" t="str">
            <v>A</v>
          </cell>
        </row>
      </sheetData>
      <sheetData sheetId="15176">
        <row r="9">
          <cell r="A9" t="str">
            <v>A</v>
          </cell>
        </row>
      </sheetData>
      <sheetData sheetId="15177">
        <row r="9">
          <cell r="A9" t="str">
            <v>A</v>
          </cell>
        </row>
      </sheetData>
      <sheetData sheetId="15178">
        <row r="9">
          <cell r="A9" t="str">
            <v>A</v>
          </cell>
        </row>
      </sheetData>
      <sheetData sheetId="15179">
        <row r="9">
          <cell r="A9" t="str">
            <v>A</v>
          </cell>
        </row>
      </sheetData>
      <sheetData sheetId="15180">
        <row r="9">
          <cell r="A9" t="str">
            <v>A</v>
          </cell>
        </row>
      </sheetData>
      <sheetData sheetId="15181">
        <row r="9">
          <cell r="A9" t="str">
            <v>A</v>
          </cell>
        </row>
      </sheetData>
      <sheetData sheetId="15182">
        <row r="9">
          <cell r="A9" t="str">
            <v>A</v>
          </cell>
        </row>
      </sheetData>
      <sheetData sheetId="15183">
        <row r="9">
          <cell r="A9" t="str">
            <v>A</v>
          </cell>
        </row>
      </sheetData>
      <sheetData sheetId="15184">
        <row r="9">
          <cell r="A9" t="str">
            <v>A</v>
          </cell>
        </row>
      </sheetData>
      <sheetData sheetId="15185">
        <row r="9">
          <cell r="A9" t="str">
            <v>A</v>
          </cell>
        </row>
      </sheetData>
      <sheetData sheetId="15186">
        <row r="9">
          <cell r="A9" t="str">
            <v>A</v>
          </cell>
        </row>
      </sheetData>
      <sheetData sheetId="15187">
        <row r="9">
          <cell r="A9" t="str">
            <v>A</v>
          </cell>
        </row>
      </sheetData>
      <sheetData sheetId="15188">
        <row r="9">
          <cell r="A9" t="str">
            <v>A</v>
          </cell>
        </row>
      </sheetData>
      <sheetData sheetId="15189">
        <row r="9">
          <cell r="A9" t="str">
            <v>A</v>
          </cell>
        </row>
      </sheetData>
      <sheetData sheetId="15190">
        <row r="9">
          <cell r="A9" t="str">
            <v>A</v>
          </cell>
        </row>
      </sheetData>
      <sheetData sheetId="15191">
        <row r="9">
          <cell r="A9" t="str">
            <v>A</v>
          </cell>
        </row>
      </sheetData>
      <sheetData sheetId="15192">
        <row r="9">
          <cell r="A9" t="str">
            <v>A</v>
          </cell>
        </row>
      </sheetData>
      <sheetData sheetId="15193">
        <row r="9">
          <cell r="A9" t="str">
            <v>A</v>
          </cell>
        </row>
      </sheetData>
      <sheetData sheetId="15194">
        <row r="9">
          <cell r="A9" t="str">
            <v>A</v>
          </cell>
        </row>
      </sheetData>
      <sheetData sheetId="15195">
        <row r="9">
          <cell r="A9" t="str">
            <v>A</v>
          </cell>
        </row>
      </sheetData>
      <sheetData sheetId="15196">
        <row r="9">
          <cell r="A9" t="str">
            <v>A</v>
          </cell>
        </row>
      </sheetData>
      <sheetData sheetId="15197">
        <row r="9">
          <cell r="A9" t="str">
            <v>A</v>
          </cell>
        </row>
      </sheetData>
      <sheetData sheetId="15198">
        <row r="9">
          <cell r="A9" t="str">
            <v>A</v>
          </cell>
        </row>
      </sheetData>
      <sheetData sheetId="15199">
        <row r="9">
          <cell r="A9" t="str">
            <v>A</v>
          </cell>
        </row>
      </sheetData>
      <sheetData sheetId="15200">
        <row r="9">
          <cell r="A9" t="str">
            <v>A</v>
          </cell>
        </row>
      </sheetData>
      <sheetData sheetId="15201">
        <row r="9">
          <cell r="A9" t="str">
            <v>A</v>
          </cell>
        </row>
      </sheetData>
      <sheetData sheetId="15202">
        <row r="9">
          <cell r="A9" t="str">
            <v>A</v>
          </cell>
        </row>
      </sheetData>
      <sheetData sheetId="15203">
        <row r="9">
          <cell r="A9" t="str">
            <v>A</v>
          </cell>
        </row>
      </sheetData>
      <sheetData sheetId="15204">
        <row r="9">
          <cell r="A9" t="str">
            <v>A</v>
          </cell>
        </row>
      </sheetData>
      <sheetData sheetId="15205">
        <row r="9">
          <cell r="A9" t="str">
            <v>A</v>
          </cell>
        </row>
      </sheetData>
      <sheetData sheetId="15206">
        <row r="9">
          <cell r="A9" t="str">
            <v>A</v>
          </cell>
        </row>
      </sheetData>
      <sheetData sheetId="15207">
        <row r="9">
          <cell r="A9" t="str">
            <v>A</v>
          </cell>
        </row>
      </sheetData>
      <sheetData sheetId="15208">
        <row r="9">
          <cell r="A9" t="str">
            <v>A</v>
          </cell>
        </row>
      </sheetData>
      <sheetData sheetId="15209">
        <row r="9">
          <cell r="A9" t="str">
            <v>A</v>
          </cell>
        </row>
      </sheetData>
      <sheetData sheetId="15210">
        <row r="9">
          <cell r="A9" t="str">
            <v>A</v>
          </cell>
        </row>
      </sheetData>
      <sheetData sheetId="15211">
        <row r="9">
          <cell r="A9" t="str">
            <v>A</v>
          </cell>
        </row>
      </sheetData>
      <sheetData sheetId="15212">
        <row r="9">
          <cell r="A9" t="str">
            <v>A</v>
          </cell>
        </row>
      </sheetData>
      <sheetData sheetId="15213">
        <row r="9">
          <cell r="A9" t="str">
            <v>A</v>
          </cell>
        </row>
      </sheetData>
      <sheetData sheetId="15214">
        <row r="9">
          <cell r="A9" t="str">
            <v>A</v>
          </cell>
        </row>
      </sheetData>
      <sheetData sheetId="15215">
        <row r="9">
          <cell r="A9" t="str">
            <v>A</v>
          </cell>
        </row>
      </sheetData>
      <sheetData sheetId="15216">
        <row r="9">
          <cell r="A9" t="str">
            <v>A</v>
          </cell>
        </row>
      </sheetData>
      <sheetData sheetId="15217">
        <row r="9">
          <cell r="A9" t="str">
            <v>A</v>
          </cell>
        </row>
      </sheetData>
      <sheetData sheetId="15218">
        <row r="9">
          <cell r="A9" t="str">
            <v>A</v>
          </cell>
        </row>
      </sheetData>
      <sheetData sheetId="15219">
        <row r="9">
          <cell r="A9" t="str">
            <v>A</v>
          </cell>
        </row>
      </sheetData>
      <sheetData sheetId="15220">
        <row r="9">
          <cell r="A9" t="str">
            <v>A</v>
          </cell>
        </row>
      </sheetData>
      <sheetData sheetId="15221">
        <row r="9">
          <cell r="A9" t="str">
            <v>A</v>
          </cell>
        </row>
      </sheetData>
      <sheetData sheetId="15222">
        <row r="9">
          <cell r="A9" t="str">
            <v>A</v>
          </cell>
        </row>
      </sheetData>
      <sheetData sheetId="15223">
        <row r="9">
          <cell r="A9" t="str">
            <v>A</v>
          </cell>
        </row>
      </sheetData>
      <sheetData sheetId="15224">
        <row r="9">
          <cell r="A9" t="str">
            <v>A</v>
          </cell>
        </row>
      </sheetData>
      <sheetData sheetId="15225">
        <row r="9">
          <cell r="A9" t="str">
            <v>A</v>
          </cell>
        </row>
      </sheetData>
      <sheetData sheetId="15226">
        <row r="9">
          <cell r="A9" t="str">
            <v>A</v>
          </cell>
        </row>
      </sheetData>
      <sheetData sheetId="15227">
        <row r="9">
          <cell r="A9" t="str">
            <v>A</v>
          </cell>
        </row>
      </sheetData>
      <sheetData sheetId="15228">
        <row r="9">
          <cell r="A9" t="str">
            <v>A</v>
          </cell>
        </row>
      </sheetData>
      <sheetData sheetId="15229">
        <row r="9">
          <cell r="A9" t="str">
            <v>A</v>
          </cell>
        </row>
      </sheetData>
      <sheetData sheetId="15230">
        <row r="9">
          <cell r="A9" t="str">
            <v>A</v>
          </cell>
        </row>
      </sheetData>
      <sheetData sheetId="15231">
        <row r="9">
          <cell r="A9" t="str">
            <v>A</v>
          </cell>
        </row>
      </sheetData>
      <sheetData sheetId="15232">
        <row r="9">
          <cell r="A9" t="str">
            <v>A</v>
          </cell>
        </row>
      </sheetData>
      <sheetData sheetId="15233">
        <row r="9">
          <cell r="A9" t="str">
            <v>A</v>
          </cell>
        </row>
      </sheetData>
      <sheetData sheetId="15234">
        <row r="9">
          <cell r="A9" t="str">
            <v>A</v>
          </cell>
        </row>
      </sheetData>
      <sheetData sheetId="15235">
        <row r="9">
          <cell r="A9" t="str">
            <v>A</v>
          </cell>
        </row>
      </sheetData>
      <sheetData sheetId="15236">
        <row r="9">
          <cell r="A9" t="str">
            <v>A</v>
          </cell>
        </row>
      </sheetData>
      <sheetData sheetId="15237">
        <row r="9">
          <cell r="A9" t="str">
            <v>A</v>
          </cell>
        </row>
      </sheetData>
      <sheetData sheetId="15238">
        <row r="9">
          <cell r="A9" t="str">
            <v>A</v>
          </cell>
        </row>
      </sheetData>
      <sheetData sheetId="15239">
        <row r="9">
          <cell r="A9" t="str">
            <v>A</v>
          </cell>
        </row>
      </sheetData>
      <sheetData sheetId="15240">
        <row r="9">
          <cell r="A9" t="str">
            <v>A</v>
          </cell>
        </row>
      </sheetData>
      <sheetData sheetId="15241">
        <row r="9">
          <cell r="A9" t="str">
            <v>A</v>
          </cell>
        </row>
      </sheetData>
      <sheetData sheetId="15242">
        <row r="9">
          <cell r="A9" t="str">
            <v>A</v>
          </cell>
        </row>
      </sheetData>
      <sheetData sheetId="15243">
        <row r="9">
          <cell r="A9" t="str">
            <v>A</v>
          </cell>
        </row>
      </sheetData>
      <sheetData sheetId="15244">
        <row r="9">
          <cell r="A9" t="str">
            <v>A</v>
          </cell>
        </row>
      </sheetData>
      <sheetData sheetId="15245">
        <row r="9">
          <cell r="A9" t="str">
            <v>A</v>
          </cell>
        </row>
      </sheetData>
      <sheetData sheetId="15246">
        <row r="9">
          <cell r="A9" t="str">
            <v>A</v>
          </cell>
        </row>
      </sheetData>
      <sheetData sheetId="15247">
        <row r="9">
          <cell r="A9" t="str">
            <v>A</v>
          </cell>
        </row>
      </sheetData>
      <sheetData sheetId="15248">
        <row r="9">
          <cell r="A9" t="str">
            <v>A</v>
          </cell>
        </row>
      </sheetData>
      <sheetData sheetId="15249">
        <row r="9">
          <cell r="A9" t="str">
            <v>A</v>
          </cell>
        </row>
      </sheetData>
      <sheetData sheetId="15250">
        <row r="9">
          <cell r="A9" t="str">
            <v>A</v>
          </cell>
        </row>
      </sheetData>
      <sheetData sheetId="15251">
        <row r="9">
          <cell r="A9" t="str">
            <v>A</v>
          </cell>
        </row>
      </sheetData>
      <sheetData sheetId="15252">
        <row r="9">
          <cell r="A9" t="str">
            <v>A</v>
          </cell>
        </row>
      </sheetData>
      <sheetData sheetId="15253">
        <row r="9">
          <cell r="A9" t="str">
            <v>A</v>
          </cell>
        </row>
      </sheetData>
      <sheetData sheetId="15254">
        <row r="9">
          <cell r="A9" t="str">
            <v>A</v>
          </cell>
        </row>
      </sheetData>
      <sheetData sheetId="15255">
        <row r="9">
          <cell r="A9" t="str">
            <v>A</v>
          </cell>
        </row>
      </sheetData>
      <sheetData sheetId="15256">
        <row r="9">
          <cell r="A9" t="str">
            <v>A</v>
          </cell>
        </row>
      </sheetData>
      <sheetData sheetId="15257">
        <row r="9">
          <cell r="A9" t="str">
            <v>A</v>
          </cell>
        </row>
      </sheetData>
      <sheetData sheetId="15258">
        <row r="9">
          <cell r="A9" t="str">
            <v>A</v>
          </cell>
        </row>
      </sheetData>
      <sheetData sheetId="15259">
        <row r="9">
          <cell r="A9" t="str">
            <v>A</v>
          </cell>
        </row>
      </sheetData>
      <sheetData sheetId="15260">
        <row r="9">
          <cell r="A9" t="str">
            <v>A</v>
          </cell>
        </row>
      </sheetData>
      <sheetData sheetId="15261">
        <row r="9">
          <cell r="A9" t="str">
            <v>A</v>
          </cell>
        </row>
      </sheetData>
      <sheetData sheetId="15262">
        <row r="9">
          <cell r="A9" t="str">
            <v>A</v>
          </cell>
        </row>
      </sheetData>
      <sheetData sheetId="15263">
        <row r="9">
          <cell r="A9" t="str">
            <v>A</v>
          </cell>
        </row>
      </sheetData>
      <sheetData sheetId="15264">
        <row r="9">
          <cell r="A9" t="str">
            <v>A</v>
          </cell>
        </row>
      </sheetData>
      <sheetData sheetId="15265">
        <row r="9">
          <cell r="A9" t="str">
            <v>A</v>
          </cell>
        </row>
      </sheetData>
      <sheetData sheetId="15266">
        <row r="9">
          <cell r="A9" t="str">
            <v>A</v>
          </cell>
        </row>
      </sheetData>
      <sheetData sheetId="15267">
        <row r="9">
          <cell r="A9" t="str">
            <v>A</v>
          </cell>
        </row>
      </sheetData>
      <sheetData sheetId="15268">
        <row r="9">
          <cell r="A9" t="str">
            <v>A</v>
          </cell>
        </row>
      </sheetData>
      <sheetData sheetId="15269">
        <row r="9">
          <cell r="A9" t="str">
            <v>A</v>
          </cell>
        </row>
      </sheetData>
      <sheetData sheetId="15270">
        <row r="9">
          <cell r="A9" t="str">
            <v>A</v>
          </cell>
        </row>
      </sheetData>
      <sheetData sheetId="15271">
        <row r="9">
          <cell r="A9" t="str">
            <v>A</v>
          </cell>
        </row>
      </sheetData>
      <sheetData sheetId="15272">
        <row r="9">
          <cell r="A9" t="str">
            <v>A</v>
          </cell>
        </row>
      </sheetData>
      <sheetData sheetId="15273">
        <row r="9">
          <cell r="A9" t="str">
            <v>A</v>
          </cell>
        </row>
      </sheetData>
      <sheetData sheetId="15274">
        <row r="9">
          <cell r="A9" t="str">
            <v>A</v>
          </cell>
        </row>
      </sheetData>
      <sheetData sheetId="15275">
        <row r="9">
          <cell r="A9" t="str">
            <v>A</v>
          </cell>
        </row>
      </sheetData>
      <sheetData sheetId="15276">
        <row r="9">
          <cell r="A9" t="str">
            <v>A</v>
          </cell>
        </row>
      </sheetData>
      <sheetData sheetId="15277">
        <row r="9">
          <cell r="A9" t="str">
            <v>A</v>
          </cell>
        </row>
      </sheetData>
      <sheetData sheetId="15278">
        <row r="9">
          <cell r="A9" t="str">
            <v>A</v>
          </cell>
        </row>
      </sheetData>
      <sheetData sheetId="15279">
        <row r="9">
          <cell r="A9" t="str">
            <v>A</v>
          </cell>
        </row>
      </sheetData>
      <sheetData sheetId="15280">
        <row r="9">
          <cell r="A9" t="str">
            <v>A</v>
          </cell>
        </row>
      </sheetData>
      <sheetData sheetId="15281">
        <row r="9">
          <cell r="A9" t="str">
            <v>A</v>
          </cell>
        </row>
      </sheetData>
      <sheetData sheetId="15282">
        <row r="9">
          <cell r="A9" t="str">
            <v>A</v>
          </cell>
        </row>
      </sheetData>
      <sheetData sheetId="15283">
        <row r="9">
          <cell r="A9" t="str">
            <v>A</v>
          </cell>
        </row>
      </sheetData>
      <sheetData sheetId="15284">
        <row r="9">
          <cell r="A9" t="str">
            <v>A</v>
          </cell>
        </row>
      </sheetData>
      <sheetData sheetId="15285">
        <row r="9">
          <cell r="A9" t="str">
            <v>A</v>
          </cell>
        </row>
      </sheetData>
      <sheetData sheetId="15286">
        <row r="9">
          <cell r="A9" t="str">
            <v>A</v>
          </cell>
        </row>
      </sheetData>
      <sheetData sheetId="15287">
        <row r="9">
          <cell r="A9" t="str">
            <v>A</v>
          </cell>
        </row>
      </sheetData>
      <sheetData sheetId="15288">
        <row r="9">
          <cell r="A9" t="str">
            <v>A</v>
          </cell>
        </row>
      </sheetData>
      <sheetData sheetId="15289">
        <row r="9">
          <cell r="A9" t="str">
            <v>A</v>
          </cell>
        </row>
      </sheetData>
      <sheetData sheetId="15290">
        <row r="9">
          <cell r="A9" t="str">
            <v>A</v>
          </cell>
        </row>
      </sheetData>
      <sheetData sheetId="15291">
        <row r="9">
          <cell r="A9" t="str">
            <v>A</v>
          </cell>
        </row>
      </sheetData>
      <sheetData sheetId="15292">
        <row r="9">
          <cell r="A9" t="str">
            <v>A</v>
          </cell>
        </row>
      </sheetData>
      <sheetData sheetId="15293">
        <row r="9">
          <cell r="A9" t="str">
            <v>A</v>
          </cell>
        </row>
      </sheetData>
      <sheetData sheetId="15294">
        <row r="9">
          <cell r="A9" t="str">
            <v>A</v>
          </cell>
        </row>
      </sheetData>
      <sheetData sheetId="15295">
        <row r="9">
          <cell r="A9" t="str">
            <v>A</v>
          </cell>
        </row>
      </sheetData>
      <sheetData sheetId="15296">
        <row r="9">
          <cell r="A9" t="str">
            <v>A</v>
          </cell>
        </row>
      </sheetData>
      <sheetData sheetId="15297">
        <row r="9">
          <cell r="A9" t="str">
            <v>A</v>
          </cell>
        </row>
      </sheetData>
      <sheetData sheetId="15298">
        <row r="9">
          <cell r="A9" t="str">
            <v>A</v>
          </cell>
        </row>
      </sheetData>
      <sheetData sheetId="15299">
        <row r="9">
          <cell r="A9" t="str">
            <v>A</v>
          </cell>
        </row>
      </sheetData>
      <sheetData sheetId="15300">
        <row r="9">
          <cell r="A9" t="str">
            <v>A</v>
          </cell>
        </row>
      </sheetData>
      <sheetData sheetId="15301">
        <row r="9">
          <cell r="A9" t="str">
            <v>A</v>
          </cell>
        </row>
      </sheetData>
      <sheetData sheetId="15302">
        <row r="9">
          <cell r="A9" t="str">
            <v>A</v>
          </cell>
        </row>
      </sheetData>
      <sheetData sheetId="15303">
        <row r="9">
          <cell r="A9" t="str">
            <v>A</v>
          </cell>
        </row>
      </sheetData>
      <sheetData sheetId="15304">
        <row r="9">
          <cell r="A9" t="str">
            <v>A</v>
          </cell>
        </row>
      </sheetData>
      <sheetData sheetId="15305">
        <row r="9">
          <cell r="A9" t="str">
            <v>A</v>
          </cell>
        </row>
      </sheetData>
      <sheetData sheetId="15306">
        <row r="9">
          <cell r="A9" t="str">
            <v>A</v>
          </cell>
        </row>
      </sheetData>
      <sheetData sheetId="15307">
        <row r="9">
          <cell r="A9" t="str">
            <v>A</v>
          </cell>
        </row>
      </sheetData>
      <sheetData sheetId="15308">
        <row r="9">
          <cell r="A9" t="str">
            <v>A</v>
          </cell>
        </row>
      </sheetData>
      <sheetData sheetId="15309">
        <row r="9">
          <cell r="A9" t="str">
            <v>A</v>
          </cell>
        </row>
      </sheetData>
      <sheetData sheetId="15310">
        <row r="9">
          <cell r="A9" t="str">
            <v>A</v>
          </cell>
        </row>
      </sheetData>
      <sheetData sheetId="15311">
        <row r="9">
          <cell r="A9" t="str">
            <v>A</v>
          </cell>
        </row>
      </sheetData>
      <sheetData sheetId="15312">
        <row r="9">
          <cell r="A9" t="str">
            <v>A</v>
          </cell>
        </row>
      </sheetData>
      <sheetData sheetId="15313">
        <row r="9">
          <cell r="A9" t="str">
            <v>A</v>
          </cell>
        </row>
      </sheetData>
      <sheetData sheetId="15314">
        <row r="9">
          <cell r="A9" t="str">
            <v>A</v>
          </cell>
        </row>
      </sheetData>
      <sheetData sheetId="15315"/>
      <sheetData sheetId="15316">
        <row r="9">
          <cell r="A9" t="str">
            <v>A</v>
          </cell>
        </row>
      </sheetData>
      <sheetData sheetId="15317">
        <row r="9">
          <cell r="A9" t="str">
            <v>A</v>
          </cell>
        </row>
      </sheetData>
      <sheetData sheetId="15318">
        <row r="9">
          <cell r="A9" t="str">
            <v>A</v>
          </cell>
        </row>
      </sheetData>
      <sheetData sheetId="15319">
        <row r="9">
          <cell r="A9" t="str">
            <v>A</v>
          </cell>
        </row>
      </sheetData>
      <sheetData sheetId="15320">
        <row r="9">
          <cell r="A9" t="str">
            <v>A</v>
          </cell>
        </row>
      </sheetData>
      <sheetData sheetId="15321">
        <row r="9">
          <cell r="A9" t="str">
            <v>A</v>
          </cell>
        </row>
      </sheetData>
      <sheetData sheetId="15322">
        <row r="9">
          <cell r="A9" t="str">
            <v>A</v>
          </cell>
        </row>
      </sheetData>
      <sheetData sheetId="15323">
        <row r="9">
          <cell r="A9" t="str">
            <v>A</v>
          </cell>
        </row>
      </sheetData>
      <sheetData sheetId="15324"/>
      <sheetData sheetId="15325">
        <row r="9">
          <cell r="A9" t="str">
            <v>A</v>
          </cell>
        </row>
      </sheetData>
      <sheetData sheetId="15326">
        <row r="9">
          <cell r="A9" t="str">
            <v>A</v>
          </cell>
        </row>
      </sheetData>
      <sheetData sheetId="15327">
        <row r="9">
          <cell r="A9" t="str">
            <v>A</v>
          </cell>
        </row>
      </sheetData>
      <sheetData sheetId="15328">
        <row r="9">
          <cell r="A9" t="str">
            <v>A</v>
          </cell>
        </row>
      </sheetData>
      <sheetData sheetId="15329">
        <row r="9">
          <cell r="A9" t="str">
            <v>A</v>
          </cell>
        </row>
      </sheetData>
      <sheetData sheetId="15330">
        <row r="9">
          <cell r="A9" t="str">
            <v>A</v>
          </cell>
        </row>
      </sheetData>
      <sheetData sheetId="15331">
        <row r="9">
          <cell r="A9" t="str">
            <v>A</v>
          </cell>
        </row>
      </sheetData>
      <sheetData sheetId="15332">
        <row r="9">
          <cell r="A9" t="str">
            <v>A</v>
          </cell>
        </row>
      </sheetData>
      <sheetData sheetId="15333">
        <row r="9">
          <cell r="A9" t="str">
            <v>A</v>
          </cell>
        </row>
      </sheetData>
      <sheetData sheetId="15334">
        <row r="9">
          <cell r="A9" t="str">
            <v>A</v>
          </cell>
        </row>
      </sheetData>
      <sheetData sheetId="15335">
        <row r="9">
          <cell r="A9" t="str">
            <v>A</v>
          </cell>
        </row>
      </sheetData>
      <sheetData sheetId="15336">
        <row r="9">
          <cell r="A9" t="str">
            <v>A</v>
          </cell>
        </row>
      </sheetData>
      <sheetData sheetId="15337">
        <row r="9">
          <cell r="A9" t="str">
            <v>A</v>
          </cell>
        </row>
      </sheetData>
      <sheetData sheetId="15338">
        <row r="9">
          <cell r="A9" t="str">
            <v>A</v>
          </cell>
        </row>
      </sheetData>
      <sheetData sheetId="15339">
        <row r="9">
          <cell r="A9" t="str">
            <v>A</v>
          </cell>
        </row>
      </sheetData>
      <sheetData sheetId="15340">
        <row r="9">
          <cell r="A9" t="str">
            <v>A</v>
          </cell>
        </row>
      </sheetData>
      <sheetData sheetId="15341">
        <row r="9">
          <cell r="A9" t="str">
            <v>A</v>
          </cell>
        </row>
      </sheetData>
      <sheetData sheetId="15342">
        <row r="9">
          <cell r="A9" t="str">
            <v>A</v>
          </cell>
        </row>
      </sheetData>
      <sheetData sheetId="15343">
        <row r="9">
          <cell r="A9" t="str">
            <v>A</v>
          </cell>
        </row>
      </sheetData>
      <sheetData sheetId="15344"/>
      <sheetData sheetId="15345"/>
      <sheetData sheetId="15346"/>
      <sheetData sheetId="15347"/>
      <sheetData sheetId="15348"/>
      <sheetData sheetId="15349"/>
      <sheetData sheetId="15350"/>
      <sheetData sheetId="15351"/>
      <sheetData sheetId="15352"/>
      <sheetData sheetId="15353"/>
      <sheetData sheetId="15354"/>
      <sheetData sheetId="15355"/>
      <sheetData sheetId="15356"/>
      <sheetData sheetId="15357"/>
      <sheetData sheetId="15358"/>
      <sheetData sheetId="15359"/>
      <sheetData sheetId="15360">
        <row r="9">
          <cell r="A9" t="str">
            <v>A</v>
          </cell>
        </row>
      </sheetData>
      <sheetData sheetId="15361">
        <row r="9">
          <cell r="A9" t="str">
            <v>A</v>
          </cell>
        </row>
      </sheetData>
      <sheetData sheetId="15362">
        <row r="9">
          <cell r="A9" t="str">
            <v>A</v>
          </cell>
        </row>
      </sheetData>
      <sheetData sheetId="15363">
        <row r="9">
          <cell r="A9" t="str">
            <v>A</v>
          </cell>
        </row>
      </sheetData>
      <sheetData sheetId="15364">
        <row r="9">
          <cell r="A9" t="str">
            <v>A</v>
          </cell>
        </row>
      </sheetData>
      <sheetData sheetId="15365">
        <row r="9">
          <cell r="A9" t="str">
            <v>A</v>
          </cell>
        </row>
      </sheetData>
      <sheetData sheetId="15366">
        <row r="9">
          <cell r="A9" t="str">
            <v>A</v>
          </cell>
        </row>
      </sheetData>
      <sheetData sheetId="15367">
        <row r="9">
          <cell r="A9" t="str">
            <v>A</v>
          </cell>
        </row>
      </sheetData>
      <sheetData sheetId="15368">
        <row r="9">
          <cell r="A9" t="str">
            <v>A</v>
          </cell>
        </row>
      </sheetData>
      <sheetData sheetId="15369">
        <row r="9">
          <cell r="A9" t="str">
            <v>A</v>
          </cell>
        </row>
      </sheetData>
      <sheetData sheetId="15370">
        <row r="9">
          <cell r="A9" t="str">
            <v>A</v>
          </cell>
        </row>
      </sheetData>
      <sheetData sheetId="15371">
        <row r="9">
          <cell r="A9" t="str">
            <v>A</v>
          </cell>
        </row>
      </sheetData>
      <sheetData sheetId="15372">
        <row r="9">
          <cell r="A9" t="str">
            <v>A</v>
          </cell>
        </row>
      </sheetData>
      <sheetData sheetId="15373">
        <row r="9">
          <cell r="A9" t="str">
            <v>A</v>
          </cell>
        </row>
      </sheetData>
      <sheetData sheetId="15374">
        <row r="9">
          <cell r="A9" t="str">
            <v>A</v>
          </cell>
        </row>
      </sheetData>
      <sheetData sheetId="15375">
        <row r="9">
          <cell r="A9" t="str">
            <v>A</v>
          </cell>
        </row>
      </sheetData>
      <sheetData sheetId="15376">
        <row r="9">
          <cell r="A9" t="str">
            <v>A</v>
          </cell>
        </row>
      </sheetData>
      <sheetData sheetId="15377">
        <row r="9">
          <cell r="A9" t="str">
            <v>A</v>
          </cell>
        </row>
      </sheetData>
      <sheetData sheetId="15378">
        <row r="9">
          <cell r="A9" t="str">
            <v>A</v>
          </cell>
        </row>
      </sheetData>
      <sheetData sheetId="15379">
        <row r="9">
          <cell r="A9" t="str">
            <v>A</v>
          </cell>
        </row>
      </sheetData>
      <sheetData sheetId="15380">
        <row r="9">
          <cell r="A9" t="str">
            <v>A</v>
          </cell>
        </row>
      </sheetData>
      <sheetData sheetId="15381">
        <row r="9">
          <cell r="A9" t="str">
            <v>A</v>
          </cell>
        </row>
      </sheetData>
      <sheetData sheetId="15382">
        <row r="9">
          <cell r="A9" t="str">
            <v>A</v>
          </cell>
        </row>
      </sheetData>
      <sheetData sheetId="15383">
        <row r="9">
          <cell r="A9" t="str">
            <v>A</v>
          </cell>
        </row>
      </sheetData>
      <sheetData sheetId="15384">
        <row r="9">
          <cell r="A9" t="str">
            <v>A</v>
          </cell>
        </row>
      </sheetData>
      <sheetData sheetId="15385">
        <row r="9">
          <cell r="A9" t="str">
            <v>A</v>
          </cell>
        </row>
      </sheetData>
      <sheetData sheetId="15386">
        <row r="9">
          <cell r="A9" t="str">
            <v>A</v>
          </cell>
        </row>
      </sheetData>
      <sheetData sheetId="15387">
        <row r="9">
          <cell r="A9" t="str">
            <v>A</v>
          </cell>
        </row>
      </sheetData>
      <sheetData sheetId="15388">
        <row r="9">
          <cell r="A9" t="str">
            <v>A</v>
          </cell>
        </row>
      </sheetData>
      <sheetData sheetId="15389">
        <row r="9">
          <cell r="A9" t="str">
            <v>A</v>
          </cell>
        </row>
      </sheetData>
      <sheetData sheetId="15390">
        <row r="9">
          <cell r="A9" t="str">
            <v>A</v>
          </cell>
        </row>
      </sheetData>
      <sheetData sheetId="15391">
        <row r="9">
          <cell r="A9" t="str">
            <v>A</v>
          </cell>
        </row>
      </sheetData>
      <sheetData sheetId="15392">
        <row r="9">
          <cell r="A9" t="str">
            <v>A</v>
          </cell>
        </row>
      </sheetData>
      <sheetData sheetId="15393"/>
      <sheetData sheetId="15394"/>
      <sheetData sheetId="15395"/>
      <sheetData sheetId="15396"/>
      <sheetData sheetId="15397"/>
      <sheetData sheetId="15398"/>
      <sheetData sheetId="15399"/>
      <sheetData sheetId="15400"/>
      <sheetData sheetId="15401"/>
      <sheetData sheetId="15402"/>
      <sheetData sheetId="15403"/>
      <sheetData sheetId="15404">
        <row r="9">
          <cell r="A9" t="str">
            <v>A</v>
          </cell>
        </row>
      </sheetData>
      <sheetData sheetId="15405">
        <row r="9">
          <cell r="A9" t="str">
            <v>A</v>
          </cell>
        </row>
      </sheetData>
      <sheetData sheetId="15406">
        <row r="9">
          <cell r="A9" t="str">
            <v>A</v>
          </cell>
        </row>
      </sheetData>
      <sheetData sheetId="15407">
        <row r="9">
          <cell r="A9" t="str">
            <v>A</v>
          </cell>
        </row>
      </sheetData>
      <sheetData sheetId="15408">
        <row r="9">
          <cell r="A9" t="str">
            <v>A</v>
          </cell>
        </row>
      </sheetData>
      <sheetData sheetId="15409">
        <row r="9">
          <cell r="A9" t="str">
            <v>A</v>
          </cell>
        </row>
      </sheetData>
      <sheetData sheetId="15410">
        <row r="9">
          <cell r="A9" t="str">
            <v>A</v>
          </cell>
        </row>
      </sheetData>
      <sheetData sheetId="15411">
        <row r="9">
          <cell r="A9" t="str">
            <v>A</v>
          </cell>
        </row>
      </sheetData>
      <sheetData sheetId="15412">
        <row r="9">
          <cell r="A9" t="str">
            <v>A</v>
          </cell>
        </row>
      </sheetData>
      <sheetData sheetId="15413">
        <row r="9">
          <cell r="A9" t="str">
            <v>A</v>
          </cell>
        </row>
      </sheetData>
      <sheetData sheetId="15414">
        <row r="9">
          <cell r="A9" t="str">
            <v>A</v>
          </cell>
        </row>
      </sheetData>
      <sheetData sheetId="15415">
        <row r="9">
          <cell r="A9" t="str">
            <v>A</v>
          </cell>
        </row>
      </sheetData>
      <sheetData sheetId="15416">
        <row r="9">
          <cell r="A9" t="str">
            <v>A</v>
          </cell>
        </row>
      </sheetData>
      <sheetData sheetId="15417">
        <row r="9">
          <cell r="A9" t="str">
            <v>A</v>
          </cell>
        </row>
      </sheetData>
      <sheetData sheetId="15418">
        <row r="9">
          <cell r="A9" t="str">
            <v>A</v>
          </cell>
        </row>
      </sheetData>
      <sheetData sheetId="15419">
        <row r="9">
          <cell r="A9" t="str">
            <v>A</v>
          </cell>
        </row>
      </sheetData>
      <sheetData sheetId="15420">
        <row r="9">
          <cell r="A9" t="str">
            <v>A</v>
          </cell>
        </row>
      </sheetData>
      <sheetData sheetId="15421">
        <row r="9">
          <cell r="A9" t="str">
            <v>A</v>
          </cell>
        </row>
      </sheetData>
      <sheetData sheetId="15422">
        <row r="9">
          <cell r="A9" t="str">
            <v>A</v>
          </cell>
        </row>
      </sheetData>
      <sheetData sheetId="15423">
        <row r="9">
          <cell r="A9" t="str">
            <v>A</v>
          </cell>
        </row>
      </sheetData>
      <sheetData sheetId="15424">
        <row r="9">
          <cell r="A9" t="str">
            <v>A</v>
          </cell>
        </row>
      </sheetData>
      <sheetData sheetId="15425">
        <row r="9">
          <cell r="A9" t="str">
            <v>A</v>
          </cell>
        </row>
      </sheetData>
      <sheetData sheetId="15426">
        <row r="9">
          <cell r="A9" t="str">
            <v>A</v>
          </cell>
        </row>
      </sheetData>
      <sheetData sheetId="15427">
        <row r="9">
          <cell r="A9" t="str">
            <v>A</v>
          </cell>
        </row>
      </sheetData>
      <sheetData sheetId="15428">
        <row r="9">
          <cell r="A9" t="str">
            <v>A</v>
          </cell>
        </row>
      </sheetData>
      <sheetData sheetId="15429">
        <row r="9">
          <cell r="A9" t="str">
            <v>A</v>
          </cell>
        </row>
      </sheetData>
      <sheetData sheetId="15430">
        <row r="9">
          <cell r="A9" t="str">
            <v>A</v>
          </cell>
        </row>
      </sheetData>
      <sheetData sheetId="15431">
        <row r="9">
          <cell r="A9" t="str">
            <v>A</v>
          </cell>
        </row>
      </sheetData>
      <sheetData sheetId="15432">
        <row r="9">
          <cell r="A9" t="str">
            <v>A</v>
          </cell>
        </row>
      </sheetData>
      <sheetData sheetId="15433">
        <row r="9">
          <cell r="A9" t="str">
            <v>A</v>
          </cell>
        </row>
      </sheetData>
      <sheetData sheetId="15434">
        <row r="9">
          <cell r="A9" t="str">
            <v>A</v>
          </cell>
        </row>
      </sheetData>
      <sheetData sheetId="15435">
        <row r="9">
          <cell r="A9" t="str">
            <v>A</v>
          </cell>
        </row>
      </sheetData>
      <sheetData sheetId="15436">
        <row r="9">
          <cell r="A9" t="str">
            <v>A</v>
          </cell>
        </row>
      </sheetData>
      <sheetData sheetId="15437">
        <row r="9">
          <cell r="A9" t="str">
            <v>A</v>
          </cell>
        </row>
      </sheetData>
      <sheetData sheetId="15438">
        <row r="9">
          <cell r="A9" t="str">
            <v>A</v>
          </cell>
        </row>
      </sheetData>
      <sheetData sheetId="15439">
        <row r="9">
          <cell r="A9" t="str">
            <v>A</v>
          </cell>
        </row>
      </sheetData>
      <sheetData sheetId="15440">
        <row r="9">
          <cell r="A9" t="str">
            <v>A</v>
          </cell>
        </row>
      </sheetData>
      <sheetData sheetId="15441">
        <row r="9">
          <cell r="A9" t="str">
            <v>A</v>
          </cell>
        </row>
      </sheetData>
      <sheetData sheetId="15442">
        <row r="9">
          <cell r="A9" t="str">
            <v>A</v>
          </cell>
        </row>
      </sheetData>
      <sheetData sheetId="15443">
        <row r="9">
          <cell r="A9" t="str">
            <v>A</v>
          </cell>
        </row>
      </sheetData>
      <sheetData sheetId="15444">
        <row r="9">
          <cell r="A9" t="str">
            <v>A</v>
          </cell>
        </row>
      </sheetData>
      <sheetData sheetId="15445">
        <row r="9">
          <cell r="A9" t="str">
            <v>A</v>
          </cell>
        </row>
      </sheetData>
      <sheetData sheetId="15446">
        <row r="9">
          <cell r="A9" t="str">
            <v>A</v>
          </cell>
        </row>
      </sheetData>
      <sheetData sheetId="15447">
        <row r="9">
          <cell r="A9" t="str">
            <v>A</v>
          </cell>
        </row>
      </sheetData>
      <sheetData sheetId="15448">
        <row r="9">
          <cell r="A9" t="str">
            <v>A</v>
          </cell>
        </row>
      </sheetData>
      <sheetData sheetId="15449">
        <row r="9">
          <cell r="A9" t="str">
            <v>A</v>
          </cell>
        </row>
      </sheetData>
      <sheetData sheetId="15450">
        <row r="9">
          <cell r="A9" t="str">
            <v>A</v>
          </cell>
        </row>
      </sheetData>
      <sheetData sheetId="15451">
        <row r="9">
          <cell r="A9" t="str">
            <v>A</v>
          </cell>
        </row>
      </sheetData>
      <sheetData sheetId="15452">
        <row r="9">
          <cell r="A9" t="str">
            <v>A</v>
          </cell>
        </row>
      </sheetData>
      <sheetData sheetId="15453">
        <row r="9">
          <cell r="A9" t="str">
            <v>A</v>
          </cell>
        </row>
      </sheetData>
      <sheetData sheetId="15454">
        <row r="9">
          <cell r="A9" t="str">
            <v>A</v>
          </cell>
        </row>
      </sheetData>
      <sheetData sheetId="15455">
        <row r="9">
          <cell r="A9" t="str">
            <v>A</v>
          </cell>
        </row>
      </sheetData>
      <sheetData sheetId="15456">
        <row r="9">
          <cell r="A9" t="str">
            <v>A</v>
          </cell>
        </row>
      </sheetData>
      <sheetData sheetId="15457">
        <row r="9">
          <cell r="A9" t="str">
            <v>A</v>
          </cell>
        </row>
      </sheetData>
      <sheetData sheetId="15458">
        <row r="9">
          <cell r="A9" t="str">
            <v>A</v>
          </cell>
        </row>
      </sheetData>
      <sheetData sheetId="15459">
        <row r="9">
          <cell r="A9" t="str">
            <v>A</v>
          </cell>
        </row>
      </sheetData>
      <sheetData sheetId="15460">
        <row r="9">
          <cell r="A9" t="str">
            <v>A</v>
          </cell>
        </row>
      </sheetData>
      <sheetData sheetId="15461">
        <row r="9">
          <cell r="A9" t="str">
            <v>A</v>
          </cell>
        </row>
      </sheetData>
      <sheetData sheetId="15462">
        <row r="9">
          <cell r="A9" t="str">
            <v>A</v>
          </cell>
        </row>
      </sheetData>
      <sheetData sheetId="15463">
        <row r="9">
          <cell r="A9" t="str">
            <v>A</v>
          </cell>
        </row>
      </sheetData>
      <sheetData sheetId="15464">
        <row r="9">
          <cell r="A9" t="str">
            <v>A</v>
          </cell>
        </row>
      </sheetData>
      <sheetData sheetId="15465">
        <row r="9">
          <cell r="A9" t="str">
            <v>A</v>
          </cell>
        </row>
      </sheetData>
      <sheetData sheetId="15466">
        <row r="9">
          <cell r="A9" t="str">
            <v>A</v>
          </cell>
        </row>
      </sheetData>
      <sheetData sheetId="15467">
        <row r="9">
          <cell r="A9" t="str">
            <v>A</v>
          </cell>
        </row>
      </sheetData>
      <sheetData sheetId="15468">
        <row r="9">
          <cell r="A9" t="str">
            <v>A</v>
          </cell>
        </row>
      </sheetData>
      <sheetData sheetId="15469">
        <row r="9">
          <cell r="A9" t="str">
            <v>A</v>
          </cell>
        </row>
      </sheetData>
      <sheetData sheetId="15470">
        <row r="9">
          <cell r="A9" t="str">
            <v>A</v>
          </cell>
        </row>
      </sheetData>
      <sheetData sheetId="15471">
        <row r="9">
          <cell r="A9" t="str">
            <v>A</v>
          </cell>
        </row>
      </sheetData>
      <sheetData sheetId="15472">
        <row r="9">
          <cell r="A9" t="str">
            <v>A</v>
          </cell>
        </row>
      </sheetData>
      <sheetData sheetId="15473">
        <row r="9">
          <cell r="A9" t="str">
            <v>A</v>
          </cell>
        </row>
      </sheetData>
      <sheetData sheetId="15474">
        <row r="9">
          <cell r="A9" t="str">
            <v>A</v>
          </cell>
        </row>
      </sheetData>
      <sheetData sheetId="15475">
        <row r="9">
          <cell r="A9" t="str">
            <v>A</v>
          </cell>
        </row>
      </sheetData>
      <sheetData sheetId="15476">
        <row r="9">
          <cell r="A9" t="str">
            <v>A</v>
          </cell>
        </row>
      </sheetData>
      <sheetData sheetId="15477">
        <row r="9">
          <cell r="A9" t="str">
            <v>A</v>
          </cell>
        </row>
      </sheetData>
      <sheetData sheetId="15478">
        <row r="9">
          <cell r="A9" t="str">
            <v>A</v>
          </cell>
        </row>
      </sheetData>
      <sheetData sheetId="15479">
        <row r="9">
          <cell r="A9" t="str">
            <v>A</v>
          </cell>
        </row>
      </sheetData>
      <sheetData sheetId="15480">
        <row r="9">
          <cell r="A9" t="str">
            <v>A</v>
          </cell>
        </row>
      </sheetData>
      <sheetData sheetId="15481">
        <row r="9">
          <cell r="A9" t="str">
            <v>A</v>
          </cell>
        </row>
      </sheetData>
      <sheetData sheetId="15482">
        <row r="9">
          <cell r="A9" t="str">
            <v>A</v>
          </cell>
        </row>
      </sheetData>
      <sheetData sheetId="15483">
        <row r="9">
          <cell r="A9" t="str">
            <v>A</v>
          </cell>
        </row>
      </sheetData>
      <sheetData sheetId="15484">
        <row r="9">
          <cell r="A9" t="str">
            <v>A</v>
          </cell>
        </row>
      </sheetData>
      <sheetData sheetId="15485">
        <row r="9">
          <cell r="A9" t="str">
            <v>A</v>
          </cell>
        </row>
      </sheetData>
      <sheetData sheetId="15486">
        <row r="9">
          <cell r="A9" t="str">
            <v>A</v>
          </cell>
        </row>
      </sheetData>
      <sheetData sheetId="15487">
        <row r="9">
          <cell r="A9" t="str">
            <v>A</v>
          </cell>
        </row>
      </sheetData>
      <sheetData sheetId="15488">
        <row r="9">
          <cell r="A9" t="str">
            <v>A</v>
          </cell>
        </row>
      </sheetData>
      <sheetData sheetId="15489">
        <row r="9">
          <cell r="A9" t="str">
            <v>A</v>
          </cell>
        </row>
      </sheetData>
      <sheetData sheetId="15490">
        <row r="9">
          <cell r="A9" t="str">
            <v>A</v>
          </cell>
        </row>
      </sheetData>
      <sheetData sheetId="15491"/>
      <sheetData sheetId="15492"/>
      <sheetData sheetId="15493"/>
      <sheetData sheetId="15494">
        <row r="9">
          <cell r="A9" t="str">
            <v>A</v>
          </cell>
        </row>
      </sheetData>
      <sheetData sheetId="15495">
        <row r="9">
          <cell r="A9" t="str">
            <v>A</v>
          </cell>
        </row>
      </sheetData>
      <sheetData sheetId="15496">
        <row r="9">
          <cell r="A9" t="str">
            <v>A</v>
          </cell>
        </row>
      </sheetData>
      <sheetData sheetId="15497">
        <row r="9">
          <cell r="A9" t="str">
            <v>A</v>
          </cell>
        </row>
      </sheetData>
      <sheetData sheetId="15498">
        <row r="9">
          <cell r="A9" t="str">
            <v>A</v>
          </cell>
        </row>
      </sheetData>
      <sheetData sheetId="15499">
        <row r="9">
          <cell r="A9" t="str">
            <v>A</v>
          </cell>
        </row>
      </sheetData>
      <sheetData sheetId="15500">
        <row r="9">
          <cell r="A9" t="str">
            <v>A</v>
          </cell>
        </row>
      </sheetData>
      <sheetData sheetId="15501">
        <row r="9">
          <cell r="A9" t="str">
            <v>A</v>
          </cell>
        </row>
      </sheetData>
      <sheetData sheetId="15502">
        <row r="9">
          <cell r="A9" t="str">
            <v>A</v>
          </cell>
        </row>
      </sheetData>
      <sheetData sheetId="15503">
        <row r="9">
          <cell r="A9" t="str">
            <v>A</v>
          </cell>
        </row>
      </sheetData>
      <sheetData sheetId="15504">
        <row r="9">
          <cell r="A9" t="str">
            <v>A</v>
          </cell>
        </row>
      </sheetData>
      <sheetData sheetId="15505">
        <row r="9">
          <cell r="A9" t="str">
            <v>A</v>
          </cell>
        </row>
      </sheetData>
      <sheetData sheetId="15506">
        <row r="9">
          <cell r="A9" t="str">
            <v>A</v>
          </cell>
        </row>
      </sheetData>
      <sheetData sheetId="15507">
        <row r="9">
          <cell r="A9" t="str">
            <v>A</v>
          </cell>
        </row>
      </sheetData>
      <sheetData sheetId="15508">
        <row r="9">
          <cell r="A9" t="str">
            <v>A</v>
          </cell>
        </row>
      </sheetData>
      <sheetData sheetId="15509">
        <row r="9">
          <cell r="A9" t="str">
            <v>A</v>
          </cell>
        </row>
      </sheetData>
      <sheetData sheetId="15510">
        <row r="9">
          <cell r="A9" t="str">
            <v>A</v>
          </cell>
        </row>
      </sheetData>
      <sheetData sheetId="15511">
        <row r="9">
          <cell r="A9" t="str">
            <v>A</v>
          </cell>
        </row>
      </sheetData>
      <sheetData sheetId="15512">
        <row r="9">
          <cell r="A9" t="str">
            <v>A</v>
          </cell>
        </row>
      </sheetData>
      <sheetData sheetId="15513" refreshError="1"/>
      <sheetData sheetId="15514">
        <row r="9">
          <cell r="A9" t="str">
            <v>A</v>
          </cell>
        </row>
      </sheetData>
      <sheetData sheetId="15515">
        <row r="9">
          <cell r="A9" t="str">
            <v>A</v>
          </cell>
        </row>
      </sheetData>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ow r="9">
          <cell r="A9" t="str">
            <v>A</v>
          </cell>
        </row>
      </sheetData>
      <sheetData sheetId="15524">
        <row r="9">
          <cell r="A9" t="str">
            <v>A</v>
          </cell>
        </row>
      </sheetData>
      <sheetData sheetId="15525">
        <row r="9">
          <cell r="A9" t="str">
            <v>A</v>
          </cell>
        </row>
      </sheetData>
      <sheetData sheetId="15526">
        <row r="9">
          <cell r="A9" t="str">
            <v>A</v>
          </cell>
        </row>
      </sheetData>
      <sheetData sheetId="15527">
        <row r="9">
          <cell r="A9" t="str">
            <v>A</v>
          </cell>
        </row>
      </sheetData>
      <sheetData sheetId="15528">
        <row r="9">
          <cell r="A9" t="str">
            <v>A</v>
          </cell>
        </row>
      </sheetData>
      <sheetData sheetId="15529">
        <row r="9">
          <cell r="A9" t="str">
            <v>A</v>
          </cell>
        </row>
      </sheetData>
      <sheetData sheetId="15530">
        <row r="9">
          <cell r="A9" t="str">
            <v>A</v>
          </cell>
        </row>
      </sheetData>
      <sheetData sheetId="15531">
        <row r="9">
          <cell r="A9" t="str">
            <v>A</v>
          </cell>
        </row>
      </sheetData>
      <sheetData sheetId="15532">
        <row r="9">
          <cell r="A9" t="str">
            <v>A</v>
          </cell>
        </row>
      </sheetData>
      <sheetData sheetId="15533">
        <row r="9">
          <cell r="A9" t="str">
            <v>A</v>
          </cell>
        </row>
      </sheetData>
      <sheetData sheetId="15534">
        <row r="9">
          <cell r="A9" t="str">
            <v>A</v>
          </cell>
        </row>
      </sheetData>
      <sheetData sheetId="15535">
        <row r="9">
          <cell r="A9" t="str">
            <v>A</v>
          </cell>
        </row>
      </sheetData>
      <sheetData sheetId="15536">
        <row r="9">
          <cell r="A9" t="str">
            <v>A</v>
          </cell>
        </row>
      </sheetData>
      <sheetData sheetId="15537">
        <row r="9">
          <cell r="A9" t="str">
            <v>A</v>
          </cell>
        </row>
      </sheetData>
      <sheetData sheetId="15538">
        <row r="9">
          <cell r="A9" t="str">
            <v>A</v>
          </cell>
        </row>
      </sheetData>
      <sheetData sheetId="15539">
        <row r="9">
          <cell r="A9" t="str">
            <v>A</v>
          </cell>
        </row>
      </sheetData>
      <sheetData sheetId="15540">
        <row r="9">
          <cell r="A9" t="str">
            <v>A</v>
          </cell>
        </row>
      </sheetData>
      <sheetData sheetId="15541">
        <row r="9">
          <cell r="A9" t="str">
            <v>A</v>
          </cell>
        </row>
      </sheetData>
      <sheetData sheetId="15542">
        <row r="9">
          <cell r="A9" t="str">
            <v>A</v>
          </cell>
        </row>
      </sheetData>
      <sheetData sheetId="15543">
        <row r="9">
          <cell r="A9" t="str">
            <v>A</v>
          </cell>
        </row>
      </sheetData>
      <sheetData sheetId="15544">
        <row r="9">
          <cell r="A9" t="str">
            <v>A</v>
          </cell>
        </row>
      </sheetData>
      <sheetData sheetId="15545">
        <row r="9">
          <cell r="A9" t="str">
            <v>A</v>
          </cell>
        </row>
      </sheetData>
      <sheetData sheetId="15546">
        <row r="9">
          <cell r="A9" t="str">
            <v>A</v>
          </cell>
        </row>
      </sheetData>
      <sheetData sheetId="15547">
        <row r="9">
          <cell r="A9" t="str">
            <v>A</v>
          </cell>
        </row>
      </sheetData>
      <sheetData sheetId="15548">
        <row r="9">
          <cell r="A9" t="str">
            <v>A</v>
          </cell>
        </row>
      </sheetData>
      <sheetData sheetId="15549">
        <row r="9">
          <cell r="A9" t="str">
            <v>A</v>
          </cell>
        </row>
      </sheetData>
      <sheetData sheetId="15550">
        <row r="9">
          <cell r="A9" t="str">
            <v>A</v>
          </cell>
        </row>
      </sheetData>
      <sheetData sheetId="15551">
        <row r="9">
          <cell r="A9" t="str">
            <v>A</v>
          </cell>
        </row>
      </sheetData>
      <sheetData sheetId="15552">
        <row r="9">
          <cell r="A9" t="str">
            <v>A</v>
          </cell>
        </row>
      </sheetData>
      <sheetData sheetId="15553">
        <row r="9">
          <cell r="A9" t="str">
            <v>A</v>
          </cell>
        </row>
      </sheetData>
      <sheetData sheetId="15554">
        <row r="9">
          <cell r="A9" t="str">
            <v>A</v>
          </cell>
        </row>
      </sheetData>
      <sheetData sheetId="15555">
        <row r="9">
          <cell r="A9" t="str">
            <v>A</v>
          </cell>
        </row>
      </sheetData>
      <sheetData sheetId="15556">
        <row r="9">
          <cell r="A9" t="str">
            <v>A</v>
          </cell>
        </row>
      </sheetData>
      <sheetData sheetId="15557">
        <row r="9">
          <cell r="A9" t="str">
            <v>A</v>
          </cell>
        </row>
      </sheetData>
      <sheetData sheetId="15558">
        <row r="9">
          <cell r="A9" t="str">
            <v>A</v>
          </cell>
        </row>
      </sheetData>
      <sheetData sheetId="15559">
        <row r="9">
          <cell r="A9" t="str">
            <v>A</v>
          </cell>
        </row>
      </sheetData>
      <sheetData sheetId="15560">
        <row r="9">
          <cell r="A9" t="str">
            <v>A</v>
          </cell>
        </row>
      </sheetData>
      <sheetData sheetId="15561">
        <row r="9">
          <cell r="A9" t="str">
            <v>A</v>
          </cell>
        </row>
      </sheetData>
      <sheetData sheetId="15562">
        <row r="9">
          <cell r="A9" t="str">
            <v>A</v>
          </cell>
        </row>
      </sheetData>
      <sheetData sheetId="15563">
        <row r="9">
          <cell r="A9" t="str">
            <v>A</v>
          </cell>
        </row>
      </sheetData>
      <sheetData sheetId="15564">
        <row r="9">
          <cell r="A9" t="str">
            <v>A</v>
          </cell>
        </row>
      </sheetData>
      <sheetData sheetId="15565">
        <row r="9">
          <cell r="A9" t="str">
            <v>A</v>
          </cell>
        </row>
      </sheetData>
      <sheetData sheetId="15566">
        <row r="9">
          <cell r="A9" t="str">
            <v>A</v>
          </cell>
        </row>
      </sheetData>
      <sheetData sheetId="15567">
        <row r="9">
          <cell r="A9" t="str">
            <v>A</v>
          </cell>
        </row>
      </sheetData>
      <sheetData sheetId="15568">
        <row r="9">
          <cell r="A9" t="str">
            <v>A</v>
          </cell>
        </row>
      </sheetData>
      <sheetData sheetId="15569">
        <row r="9">
          <cell r="A9" t="str">
            <v>A</v>
          </cell>
        </row>
      </sheetData>
      <sheetData sheetId="15570">
        <row r="9">
          <cell r="A9" t="str">
            <v>A</v>
          </cell>
        </row>
      </sheetData>
      <sheetData sheetId="15571">
        <row r="9">
          <cell r="A9" t="str">
            <v>A</v>
          </cell>
        </row>
      </sheetData>
      <sheetData sheetId="15572">
        <row r="9">
          <cell r="A9" t="str">
            <v>A</v>
          </cell>
        </row>
      </sheetData>
      <sheetData sheetId="15573">
        <row r="9">
          <cell r="A9" t="str">
            <v>A</v>
          </cell>
        </row>
      </sheetData>
      <sheetData sheetId="15574">
        <row r="9">
          <cell r="A9" t="str">
            <v>A</v>
          </cell>
        </row>
      </sheetData>
      <sheetData sheetId="15575">
        <row r="9">
          <cell r="A9" t="str">
            <v>A</v>
          </cell>
        </row>
      </sheetData>
      <sheetData sheetId="15576">
        <row r="9">
          <cell r="A9" t="str">
            <v>A</v>
          </cell>
        </row>
      </sheetData>
      <sheetData sheetId="15577">
        <row r="9">
          <cell r="A9" t="str">
            <v>A</v>
          </cell>
        </row>
      </sheetData>
      <sheetData sheetId="15578">
        <row r="9">
          <cell r="A9" t="str">
            <v>A</v>
          </cell>
        </row>
      </sheetData>
      <sheetData sheetId="15579">
        <row r="9">
          <cell r="A9" t="str">
            <v>A</v>
          </cell>
        </row>
      </sheetData>
      <sheetData sheetId="15580">
        <row r="9">
          <cell r="A9" t="str">
            <v>A</v>
          </cell>
        </row>
      </sheetData>
      <sheetData sheetId="15581">
        <row r="9">
          <cell r="A9" t="str">
            <v>A</v>
          </cell>
        </row>
      </sheetData>
      <sheetData sheetId="15582">
        <row r="9">
          <cell r="A9" t="str">
            <v>A</v>
          </cell>
        </row>
      </sheetData>
      <sheetData sheetId="15583">
        <row r="9">
          <cell r="A9" t="str">
            <v>A</v>
          </cell>
        </row>
      </sheetData>
      <sheetData sheetId="15584">
        <row r="9">
          <cell r="A9" t="str">
            <v>A</v>
          </cell>
        </row>
      </sheetData>
      <sheetData sheetId="15585">
        <row r="9">
          <cell r="A9" t="str">
            <v>A</v>
          </cell>
        </row>
      </sheetData>
      <sheetData sheetId="15586">
        <row r="9">
          <cell r="A9" t="str">
            <v>A</v>
          </cell>
        </row>
      </sheetData>
      <sheetData sheetId="15587">
        <row r="9">
          <cell r="A9" t="str">
            <v>A</v>
          </cell>
        </row>
      </sheetData>
      <sheetData sheetId="15588">
        <row r="9">
          <cell r="A9" t="str">
            <v>A</v>
          </cell>
        </row>
      </sheetData>
      <sheetData sheetId="15589">
        <row r="9">
          <cell r="A9" t="str">
            <v>A</v>
          </cell>
        </row>
      </sheetData>
      <sheetData sheetId="15590">
        <row r="9">
          <cell r="A9" t="str">
            <v>A</v>
          </cell>
        </row>
      </sheetData>
      <sheetData sheetId="15591">
        <row r="9">
          <cell r="A9" t="str">
            <v>A</v>
          </cell>
        </row>
      </sheetData>
      <sheetData sheetId="15592">
        <row r="9">
          <cell r="A9" t="str">
            <v>A</v>
          </cell>
        </row>
      </sheetData>
      <sheetData sheetId="15593">
        <row r="9">
          <cell r="A9" t="str">
            <v>A</v>
          </cell>
        </row>
      </sheetData>
      <sheetData sheetId="15594">
        <row r="9">
          <cell r="A9" t="str">
            <v>A</v>
          </cell>
        </row>
      </sheetData>
      <sheetData sheetId="15595">
        <row r="9">
          <cell r="A9" t="str">
            <v>A</v>
          </cell>
        </row>
      </sheetData>
      <sheetData sheetId="15596">
        <row r="9">
          <cell r="A9" t="str">
            <v>A</v>
          </cell>
        </row>
      </sheetData>
      <sheetData sheetId="15597">
        <row r="9">
          <cell r="A9" t="str">
            <v>A</v>
          </cell>
        </row>
      </sheetData>
      <sheetData sheetId="15598">
        <row r="9">
          <cell r="A9" t="str">
            <v>A</v>
          </cell>
        </row>
      </sheetData>
      <sheetData sheetId="15599">
        <row r="9">
          <cell r="A9" t="str">
            <v>A</v>
          </cell>
        </row>
      </sheetData>
      <sheetData sheetId="15600">
        <row r="9">
          <cell r="A9" t="str">
            <v>A</v>
          </cell>
        </row>
      </sheetData>
      <sheetData sheetId="15601">
        <row r="9">
          <cell r="A9" t="str">
            <v>A</v>
          </cell>
        </row>
      </sheetData>
      <sheetData sheetId="15602">
        <row r="9">
          <cell r="A9" t="str">
            <v>A</v>
          </cell>
        </row>
      </sheetData>
      <sheetData sheetId="15603">
        <row r="9">
          <cell r="A9" t="str">
            <v>A</v>
          </cell>
        </row>
      </sheetData>
      <sheetData sheetId="15604">
        <row r="9">
          <cell r="A9" t="str">
            <v>A</v>
          </cell>
        </row>
      </sheetData>
      <sheetData sheetId="15605">
        <row r="9">
          <cell r="A9" t="str">
            <v>A</v>
          </cell>
        </row>
      </sheetData>
      <sheetData sheetId="15606">
        <row r="9">
          <cell r="A9" t="str">
            <v>A</v>
          </cell>
        </row>
      </sheetData>
      <sheetData sheetId="15607">
        <row r="9">
          <cell r="A9" t="str">
            <v>A</v>
          </cell>
        </row>
      </sheetData>
      <sheetData sheetId="15608">
        <row r="9">
          <cell r="A9" t="str">
            <v>A</v>
          </cell>
        </row>
      </sheetData>
      <sheetData sheetId="15609">
        <row r="9">
          <cell r="A9" t="str">
            <v>A</v>
          </cell>
        </row>
      </sheetData>
      <sheetData sheetId="15610">
        <row r="9">
          <cell r="A9" t="str">
            <v>A</v>
          </cell>
        </row>
      </sheetData>
      <sheetData sheetId="15611">
        <row r="9">
          <cell r="A9" t="str">
            <v>A</v>
          </cell>
        </row>
      </sheetData>
      <sheetData sheetId="15612">
        <row r="9">
          <cell r="A9" t="str">
            <v>A</v>
          </cell>
        </row>
      </sheetData>
      <sheetData sheetId="15613">
        <row r="9">
          <cell r="A9" t="str">
            <v>A</v>
          </cell>
        </row>
      </sheetData>
      <sheetData sheetId="15614">
        <row r="9">
          <cell r="A9" t="str">
            <v>A</v>
          </cell>
        </row>
      </sheetData>
      <sheetData sheetId="15615">
        <row r="9">
          <cell r="A9" t="str">
            <v>A</v>
          </cell>
        </row>
      </sheetData>
      <sheetData sheetId="15616">
        <row r="9">
          <cell r="A9" t="str">
            <v>A</v>
          </cell>
        </row>
      </sheetData>
      <sheetData sheetId="15617">
        <row r="9">
          <cell r="A9" t="str">
            <v>A</v>
          </cell>
        </row>
      </sheetData>
      <sheetData sheetId="15618">
        <row r="9">
          <cell r="A9" t="str">
            <v>A</v>
          </cell>
        </row>
      </sheetData>
      <sheetData sheetId="15619">
        <row r="9">
          <cell r="A9" t="str">
            <v>A</v>
          </cell>
        </row>
      </sheetData>
      <sheetData sheetId="15620">
        <row r="9">
          <cell r="A9" t="str">
            <v>A</v>
          </cell>
        </row>
      </sheetData>
      <sheetData sheetId="15621">
        <row r="9">
          <cell r="A9" t="str">
            <v>A</v>
          </cell>
        </row>
      </sheetData>
      <sheetData sheetId="15622">
        <row r="9">
          <cell r="A9" t="str">
            <v>A</v>
          </cell>
        </row>
      </sheetData>
      <sheetData sheetId="15623">
        <row r="9">
          <cell r="A9" t="str">
            <v>A</v>
          </cell>
        </row>
      </sheetData>
      <sheetData sheetId="15624">
        <row r="9">
          <cell r="A9" t="str">
            <v>A</v>
          </cell>
        </row>
      </sheetData>
      <sheetData sheetId="15625">
        <row r="9">
          <cell r="A9" t="str">
            <v>A</v>
          </cell>
        </row>
      </sheetData>
      <sheetData sheetId="15626">
        <row r="9">
          <cell r="A9" t="str">
            <v>A</v>
          </cell>
        </row>
      </sheetData>
      <sheetData sheetId="15627">
        <row r="9">
          <cell r="A9" t="str">
            <v>A</v>
          </cell>
        </row>
      </sheetData>
      <sheetData sheetId="15628">
        <row r="9">
          <cell r="A9" t="str">
            <v>A</v>
          </cell>
        </row>
      </sheetData>
      <sheetData sheetId="15629">
        <row r="9">
          <cell r="A9" t="str">
            <v>A</v>
          </cell>
        </row>
      </sheetData>
      <sheetData sheetId="15630" refreshError="1"/>
      <sheetData sheetId="15631">
        <row r="9">
          <cell r="A9" t="str">
            <v>A</v>
          </cell>
        </row>
      </sheetData>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refreshError="1"/>
      <sheetData sheetId="15774" refreshError="1"/>
      <sheetData sheetId="15775" refreshError="1"/>
      <sheetData sheetId="15776" refreshError="1"/>
      <sheetData sheetId="15777" refreshError="1"/>
      <sheetData sheetId="15778" refreshError="1"/>
      <sheetData sheetId="15779" refreshError="1"/>
      <sheetData sheetId="15780" refreshError="1"/>
      <sheetData sheetId="15781" refreshError="1"/>
      <sheetData sheetId="15782" refreshError="1"/>
      <sheetData sheetId="15783" refreshError="1"/>
      <sheetData sheetId="15784" refreshError="1"/>
      <sheetData sheetId="15785" refreshError="1"/>
      <sheetData sheetId="15786" refreshError="1"/>
      <sheetData sheetId="15787" refreshError="1"/>
      <sheetData sheetId="15788" refreshError="1"/>
      <sheetData sheetId="15789" refreshError="1"/>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refreshError="1"/>
      <sheetData sheetId="15802" refreshError="1"/>
      <sheetData sheetId="15803" refreshError="1"/>
      <sheetData sheetId="15804" refreshError="1"/>
      <sheetData sheetId="15805" refreshError="1"/>
      <sheetData sheetId="15806" refreshError="1"/>
      <sheetData sheetId="15807" refreshError="1"/>
      <sheetData sheetId="15808" refreshError="1"/>
      <sheetData sheetId="15809" refreshError="1"/>
      <sheetData sheetId="15810" refreshError="1"/>
      <sheetData sheetId="15811" refreshError="1"/>
      <sheetData sheetId="15812" refreshError="1"/>
      <sheetData sheetId="15813" refreshError="1"/>
      <sheetData sheetId="15814" refreshError="1"/>
      <sheetData sheetId="15815" refreshError="1"/>
      <sheetData sheetId="15816" refreshError="1"/>
      <sheetData sheetId="15817" refreshError="1"/>
      <sheetData sheetId="15818" refreshError="1"/>
      <sheetData sheetId="15819" refreshError="1"/>
      <sheetData sheetId="15820" refreshError="1"/>
      <sheetData sheetId="15821" refreshError="1"/>
      <sheetData sheetId="15822" refreshError="1"/>
      <sheetData sheetId="15823" refreshError="1"/>
      <sheetData sheetId="15824" refreshError="1"/>
      <sheetData sheetId="15825" refreshError="1"/>
      <sheetData sheetId="15826" refreshError="1"/>
      <sheetData sheetId="15827" refreshError="1"/>
      <sheetData sheetId="15828" refreshError="1"/>
      <sheetData sheetId="15829" refreshError="1"/>
      <sheetData sheetId="15830" refreshError="1"/>
      <sheetData sheetId="15831" refreshError="1"/>
      <sheetData sheetId="15832" refreshError="1"/>
      <sheetData sheetId="15833" refreshError="1"/>
      <sheetData sheetId="15834" refreshError="1"/>
      <sheetData sheetId="15835" refreshError="1"/>
      <sheetData sheetId="15836" refreshError="1"/>
      <sheetData sheetId="15837" refreshError="1"/>
      <sheetData sheetId="15838" refreshError="1"/>
      <sheetData sheetId="15839" refreshError="1"/>
      <sheetData sheetId="15840" refreshError="1"/>
      <sheetData sheetId="15841" refreshError="1"/>
      <sheetData sheetId="15842" refreshError="1"/>
      <sheetData sheetId="15843" refreshError="1"/>
      <sheetData sheetId="15844" refreshError="1"/>
      <sheetData sheetId="15845" refreshError="1"/>
      <sheetData sheetId="15846" refreshError="1"/>
      <sheetData sheetId="15847" refreshError="1"/>
      <sheetData sheetId="15848" refreshError="1"/>
      <sheetData sheetId="15849" refreshError="1"/>
      <sheetData sheetId="15850" refreshError="1"/>
      <sheetData sheetId="15851" refreshError="1"/>
      <sheetData sheetId="15852" refreshError="1"/>
      <sheetData sheetId="15853" refreshError="1"/>
      <sheetData sheetId="15854" refreshError="1"/>
      <sheetData sheetId="15855" refreshError="1"/>
      <sheetData sheetId="15856" refreshError="1"/>
      <sheetData sheetId="15857" refreshError="1"/>
      <sheetData sheetId="15858" refreshError="1"/>
      <sheetData sheetId="15859" refreshError="1"/>
      <sheetData sheetId="15860" refreshError="1"/>
      <sheetData sheetId="15861" refreshError="1"/>
      <sheetData sheetId="15862" refreshError="1"/>
      <sheetData sheetId="15863" refreshError="1"/>
      <sheetData sheetId="15864" refreshError="1"/>
      <sheetData sheetId="15865" refreshError="1"/>
      <sheetData sheetId="15866" refreshError="1"/>
      <sheetData sheetId="15867" refreshError="1"/>
      <sheetData sheetId="15868" refreshError="1"/>
      <sheetData sheetId="15869" refreshError="1"/>
      <sheetData sheetId="15870" refreshError="1"/>
      <sheetData sheetId="15871" refreshError="1"/>
      <sheetData sheetId="15872" refreshError="1"/>
      <sheetData sheetId="15873" refreshError="1"/>
      <sheetData sheetId="15874" refreshError="1"/>
      <sheetData sheetId="15875" refreshError="1"/>
      <sheetData sheetId="15876" refreshError="1"/>
      <sheetData sheetId="15877" refreshError="1"/>
      <sheetData sheetId="15878" refreshError="1"/>
      <sheetData sheetId="15879" refreshError="1"/>
      <sheetData sheetId="15880" refreshError="1"/>
      <sheetData sheetId="15881" refreshError="1"/>
      <sheetData sheetId="15882" refreshError="1"/>
      <sheetData sheetId="15883" refreshError="1"/>
      <sheetData sheetId="15884" refreshError="1"/>
      <sheetData sheetId="15885" refreshError="1"/>
      <sheetData sheetId="15886" refreshError="1"/>
      <sheetData sheetId="15887" refreshError="1"/>
      <sheetData sheetId="15888" refreshError="1"/>
      <sheetData sheetId="15889" refreshError="1"/>
      <sheetData sheetId="15890" refreshError="1"/>
      <sheetData sheetId="15891" refreshError="1"/>
      <sheetData sheetId="15892" refreshError="1"/>
      <sheetData sheetId="15893" refreshError="1"/>
      <sheetData sheetId="15894" refreshError="1"/>
      <sheetData sheetId="15895" refreshError="1"/>
      <sheetData sheetId="15896" refreshError="1"/>
      <sheetData sheetId="15897" refreshError="1"/>
      <sheetData sheetId="15898" refreshError="1"/>
      <sheetData sheetId="15899" refreshError="1"/>
      <sheetData sheetId="15900" refreshError="1"/>
      <sheetData sheetId="15901" refreshError="1"/>
      <sheetData sheetId="15902" refreshError="1"/>
      <sheetData sheetId="15903" refreshError="1"/>
      <sheetData sheetId="15904" refreshError="1"/>
      <sheetData sheetId="15905" refreshError="1"/>
      <sheetData sheetId="15906" refreshError="1"/>
      <sheetData sheetId="15907" refreshError="1"/>
      <sheetData sheetId="15908" refreshError="1"/>
      <sheetData sheetId="15909" refreshError="1"/>
      <sheetData sheetId="15910" refreshError="1"/>
      <sheetData sheetId="15911" refreshError="1"/>
      <sheetData sheetId="15912" refreshError="1"/>
      <sheetData sheetId="15913" refreshError="1"/>
      <sheetData sheetId="15914" refreshError="1"/>
      <sheetData sheetId="15915" refreshError="1"/>
      <sheetData sheetId="15916" refreshError="1"/>
      <sheetData sheetId="15917" refreshError="1"/>
      <sheetData sheetId="15918" refreshError="1"/>
      <sheetData sheetId="15919" refreshError="1"/>
      <sheetData sheetId="15920" refreshError="1"/>
      <sheetData sheetId="15921" refreshError="1"/>
      <sheetData sheetId="15922" refreshError="1"/>
      <sheetData sheetId="15923" refreshError="1"/>
      <sheetData sheetId="15924" refreshError="1"/>
      <sheetData sheetId="15925" refreshError="1"/>
      <sheetData sheetId="15926" refreshError="1"/>
      <sheetData sheetId="15927" refreshError="1"/>
      <sheetData sheetId="15928" refreshError="1"/>
      <sheetData sheetId="15929" refreshError="1"/>
      <sheetData sheetId="15930" refreshError="1"/>
      <sheetData sheetId="15931" refreshError="1"/>
      <sheetData sheetId="15932" refreshError="1"/>
      <sheetData sheetId="15933" refreshError="1"/>
      <sheetData sheetId="15934" refreshError="1"/>
      <sheetData sheetId="15935" refreshError="1"/>
      <sheetData sheetId="15936" refreshError="1"/>
      <sheetData sheetId="15937" refreshError="1"/>
      <sheetData sheetId="15938" refreshError="1"/>
      <sheetData sheetId="15939" refreshError="1"/>
      <sheetData sheetId="15940" refreshError="1"/>
      <sheetData sheetId="15941" refreshError="1"/>
      <sheetData sheetId="15942" refreshError="1"/>
      <sheetData sheetId="15943" refreshError="1"/>
      <sheetData sheetId="15944" refreshError="1"/>
      <sheetData sheetId="15945" refreshError="1"/>
      <sheetData sheetId="15946" refreshError="1"/>
      <sheetData sheetId="15947" refreshError="1"/>
      <sheetData sheetId="15948" refreshError="1"/>
      <sheetData sheetId="15949" refreshError="1"/>
      <sheetData sheetId="15950" refreshError="1"/>
      <sheetData sheetId="15951" refreshError="1"/>
      <sheetData sheetId="15952" refreshError="1"/>
      <sheetData sheetId="15953" refreshError="1"/>
      <sheetData sheetId="15954" refreshError="1"/>
      <sheetData sheetId="15955" refreshError="1"/>
      <sheetData sheetId="15956" refreshError="1"/>
      <sheetData sheetId="15957" refreshError="1"/>
      <sheetData sheetId="15958" refreshError="1"/>
      <sheetData sheetId="15959" refreshError="1"/>
      <sheetData sheetId="15960" refreshError="1"/>
      <sheetData sheetId="15961" refreshError="1"/>
      <sheetData sheetId="15962" refreshError="1"/>
      <sheetData sheetId="15963" refreshError="1"/>
      <sheetData sheetId="15964" refreshError="1"/>
      <sheetData sheetId="15965" refreshError="1"/>
      <sheetData sheetId="15966" refreshError="1"/>
      <sheetData sheetId="15967" refreshError="1"/>
      <sheetData sheetId="15968" refreshError="1"/>
      <sheetData sheetId="15969" refreshError="1"/>
      <sheetData sheetId="15970" refreshError="1"/>
      <sheetData sheetId="15971" refreshError="1"/>
      <sheetData sheetId="15972" refreshError="1"/>
      <sheetData sheetId="15973" refreshError="1"/>
      <sheetData sheetId="15974" refreshError="1"/>
      <sheetData sheetId="15975" refreshError="1"/>
      <sheetData sheetId="15976" refreshError="1"/>
      <sheetData sheetId="15977" refreshError="1"/>
      <sheetData sheetId="15978" refreshError="1"/>
      <sheetData sheetId="15979" refreshError="1"/>
      <sheetData sheetId="15980" refreshError="1"/>
      <sheetData sheetId="15981" refreshError="1"/>
      <sheetData sheetId="15982" refreshError="1"/>
      <sheetData sheetId="15983" refreshError="1"/>
      <sheetData sheetId="15984" refreshError="1"/>
      <sheetData sheetId="15985" refreshError="1"/>
      <sheetData sheetId="15986" refreshError="1"/>
      <sheetData sheetId="15987" refreshError="1"/>
      <sheetData sheetId="15988" refreshError="1"/>
      <sheetData sheetId="15989" refreshError="1"/>
      <sheetData sheetId="15990" refreshError="1"/>
      <sheetData sheetId="15991" refreshError="1"/>
      <sheetData sheetId="15992" refreshError="1"/>
      <sheetData sheetId="15993" refreshError="1"/>
      <sheetData sheetId="15994" refreshError="1"/>
      <sheetData sheetId="15995" refreshError="1"/>
      <sheetData sheetId="15996" refreshError="1"/>
      <sheetData sheetId="15997" refreshError="1"/>
      <sheetData sheetId="15998" refreshError="1"/>
      <sheetData sheetId="15999" refreshError="1"/>
      <sheetData sheetId="16000" refreshError="1"/>
      <sheetData sheetId="16001" refreshError="1"/>
      <sheetData sheetId="16002" refreshError="1"/>
      <sheetData sheetId="16003" refreshError="1"/>
      <sheetData sheetId="16004" refreshError="1"/>
      <sheetData sheetId="16005" refreshError="1"/>
      <sheetData sheetId="16006" refreshError="1"/>
      <sheetData sheetId="16007" refreshError="1"/>
      <sheetData sheetId="16008" refreshError="1"/>
      <sheetData sheetId="16009" refreshError="1"/>
      <sheetData sheetId="16010" refreshError="1"/>
      <sheetData sheetId="16011" refreshError="1"/>
      <sheetData sheetId="16012" refreshError="1"/>
      <sheetData sheetId="16013" refreshError="1"/>
      <sheetData sheetId="16014" refreshError="1"/>
      <sheetData sheetId="16015" refreshError="1"/>
      <sheetData sheetId="16016" refreshError="1"/>
      <sheetData sheetId="16017" refreshError="1"/>
      <sheetData sheetId="16018" refreshError="1"/>
      <sheetData sheetId="16019" refreshError="1"/>
      <sheetData sheetId="16020" refreshError="1"/>
      <sheetData sheetId="16021" refreshError="1"/>
      <sheetData sheetId="16022" refreshError="1"/>
      <sheetData sheetId="16023" refreshError="1"/>
      <sheetData sheetId="16024" refreshError="1"/>
      <sheetData sheetId="16025" refreshError="1"/>
      <sheetData sheetId="16026" refreshError="1"/>
      <sheetData sheetId="16027" refreshError="1"/>
      <sheetData sheetId="16028" refreshError="1"/>
      <sheetData sheetId="16029" refreshError="1"/>
      <sheetData sheetId="16030" refreshError="1"/>
      <sheetData sheetId="16031" refreshError="1"/>
      <sheetData sheetId="16032" refreshError="1"/>
      <sheetData sheetId="16033" refreshError="1"/>
      <sheetData sheetId="16034" refreshError="1"/>
      <sheetData sheetId="16035" refreshError="1"/>
      <sheetData sheetId="16036" refreshError="1"/>
      <sheetData sheetId="16037" refreshError="1"/>
      <sheetData sheetId="16038" refreshError="1"/>
      <sheetData sheetId="16039" refreshError="1"/>
      <sheetData sheetId="16040" refreshError="1"/>
      <sheetData sheetId="16041" refreshError="1"/>
      <sheetData sheetId="16042" refreshError="1"/>
      <sheetData sheetId="16043" refreshError="1"/>
      <sheetData sheetId="16044" refreshError="1"/>
      <sheetData sheetId="16045" refreshError="1"/>
      <sheetData sheetId="16046" refreshError="1"/>
      <sheetData sheetId="16047" refreshError="1"/>
      <sheetData sheetId="16048" refreshError="1"/>
      <sheetData sheetId="16049" refreshError="1"/>
      <sheetData sheetId="16050" refreshError="1"/>
      <sheetData sheetId="16051" refreshError="1"/>
      <sheetData sheetId="16052" refreshError="1"/>
      <sheetData sheetId="16053" refreshError="1"/>
      <sheetData sheetId="16054" refreshError="1"/>
      <sheetData sheetId="16055" refreshError="1"/>
      <sheetData sheetId="16056" refreshError="1"/>
      <sheetData sheetId="16057" refreshError="1"/>
      <sheetData sheetId="16058" refreshError="1"/>
      <sheetData sheetId="16059" refreshError="1"/>
      <sheetData sheetId="16060" refreshError="1"/>
      <sheetData sheetId="16061" refreshError="1"/>
      <sheetData sheetId="16062" refreshError="1"/>
      <sheetData sheetId="16063" refreshError="1"/>
      <sheetData sheetId="16064" refreshError="1"/>
      <sheetData sheetId="16065" refreshError="1"/>
      <sheetData sheetId="16066" refreshError="1"/>
      <sheetData sheetId="16067" refreshError="1"/>
      <sheetData sheetId="16068" refreshError="1"/>
      <sheetData sheetId="16069" refreshError="1"/>
      <sheetData sheetId="16070" refreshError="1"/>
      <sheetData sheetId="16071" refreshError="1"/>
      <sheetData sheetId="16072" refreshError="1"/>
      <sheetData sheetId="16073" refreshError="1"/>
      <sheetData sheetId="16074" refreshError="1"/>
      <sheetData sheetId="16075" refreshError="1"/>
      <sheetData sheetId="16076" refreshError="1"/>
      <sheetData sheetId="16077" refreshError="1"/>
      <sheetData sheetId="16078" refreshError="1"/>
      <sheetData sheetId="16079" refreshError="1"/>
      <sheetData sheetId="16080" refreshError="1"/>
      <sheetData sheetId="16081" refreshError="1"/>
      <sheetData sheetId="16082" refreshError="1"/>
      <sheetData sheetId="16083" refreshError="1"/>
      <sheetData sheetId="16084" refreshError="1"/>
      <sheetData sheetId="16085" refreshError="1"/>
      <sheetData sheetId="16086" refreshError="1"/>
      <sheetData sheetId="16087" refreshError="1"/>
      <sheetData sheetId="16088" refreshError="1"/>
      <sheetData sheetId="16089" refreshError="1"/>
      <sheetData sheetId="16090" refreshError="1"/>
      <sheetData sheetId="16091" refreshError="1"/>
      <sheetData sheetId="16092" refreshError="1"/>
      <sheetData sheetId="16093" refreshError="1"/>
      <sheetData sheetId="16094" refreshError="1"/>
      <sheetData sheetId="16095" refreshError="1"/>
      <sheetData sheetId="16096" refreshError="1"/>
      <sheetData sheetId="16097" refreshError="1"/>
      <sheetData sheetId="16098" refreshError="1"/>
      <sheetData sheetId="16099" refreshError="1"/>
      <sheetData sheetId="16100" refreshError="1"/>
      <sheetData sheetId="16101" refreshError="1"/>
      <sheetData sheetId="16102" refreshError="1"/>
      <sheetData sheetId="16103" refreshError="1"/>
      <sheetData sheetId="16104" refreshError="1"/>
      <sheetData sheetId="16105" refreshError="1"/>
      <sheetData sheetId="16106" refreshError="1"/>
      <sheetData sheetId="16107" refreshError="1"/>
      <sheetData sheetId="16108" refreshError="1"/>
      <sheetData sheetId="16109" refreshError="1"/>
      <sheetData sheetId="16110" refreshError="1"/>
      <sheetData sheetId="16111" refreshError="1"/>
      <sheetData sheetId="16112" refreshError="1"/>
      <sheetData sheetId="16113" refreshError="1"/>
      <sheetData sheetId="16114" refreshError="1"/>
      <sheetData sheetId="16115" refreshError="1"/>
      <sheetData sheetId="16116" refreshError="1"/>
      <sheetData sheetId="16117" refreshError="1"/>
      <sheetData sheetId="16118" refreshError="1"/>
      <sheetData sheetId="16119" refreshError="1"/>
      <sheetData sheetId="16120" refreshError="1"/>
      <sheetData sheetId="16121" refreshError="1"/>
      <sheetData sheetId="16122" refreshError="1"/>
      <sheetData sheetId="16123" refreshError="1"/>
      <sheetData sheetId="16124" refreshError="1"/>
      <sheetData sheetId="16125" refreshError="1"/>
      <sheetData sheetId="16126" refreshError="1"/>
      <sheetData sheetId="16127" refreshError="1"/>
      <sheetData sheetId="16128" refreshError="1"/>
      <sheetData sheetId="16129" refreshError="1"/>
      <sheetData sheetId="16130" refreshError="1"/>
      <sheetData sheetId="16131" refreshError="1"/>
      <sheetData sheetId="16132" refreshError="1"/>
      <sheetData sheetId="16133" refreshError="1"/>
      <sheetData sheetId="16134" refreshError="1"/>
      <sheetData sheetId="16135" refreshError="1"/>
      <sheetData sheetId="16136" refreshError="1"/>
      <sheetData sheetId="16137" refreshError="1"/>
      <sheetData sheetId="16138" refreshError="1"/>
      <sheetData sheetId="16139" refreshError="1"/>
      <sheetData sheetId="16140" refreshError="1"/>
      <sheetData sheetId="16141" refreshError="1"/>
      <sheetData sheetId="16142" refreshError="1"/>
      <sheetData sheetId="16143" refreshError="1"/>
      <sheetData sheetId="16144" refreshError="1"/>
      <sheetData sheetId="16145" refreshError="1"/>
      <sheetData sheetId="16146" refreshError="1"/>
      <sheetData sheetId="16147" refreshError="1"/>
      <sheetData sheetId="16148" refreshError="1"/>
      <sheetData sheetId="16149" refreshError="1"/>
      <sheetData sheetId="16150" refreshError="1"/>
      <sheetData sheetId="16151" refreshError="1"/>
      <sheetData sheetId="16152" refreshError="1"/>
      <sheetData sheetId="16153" refreshError="1"/>
      <sheetData sheetId="16154" refreshError="1"/>
      <sheetData sheetId="16155" refreshError="1"/>
      <sheetData sheetId="16156" refreshError="1"/>
      <sheetData sheetId="16157" refreshError="1"/>
      <sheetData sheetId="16158" refreshError="1"/>
      <sheetData sheetId="16159" refreshError="1"/>
      <sheetData sheetId="16160" refreshError="1"/>
      <sheetData sheetId="16161" refreshError="1"/>
      <sheetData sheetId="16162" refreshError="1"/>
      <sheetData sheetId="16163" refreshError="1"/>
      <sheetData sheetId="16164" refreshError="1"/>
      <sheetData sheetId="16165" refreshError="1"/>
      <sheetData sheetId="16166" refreshError="1"/>
      <sheetData sheetId="16167" refreshError="1"/>
      <sheetData sheetId="16168" refreshError="1"/>
      <sheetData sheetId="16169" refreshError="1"/>
      <sheetData sheetId="16170" refreshError="1"/>
      <sheetData sheetId="16171" refreshError="1"/>
      <sheetData sheetId="16172" refreshError="1"/>
      <sheetData sheetId="16173" refreshError="1"/>
      <sheetData sheetId="16174" refreshError="1"/>
      <sheetData sheetId="16175" refreshError="1"/>
      <sheetData sheetId="16176" refreshError="1"/>
      <sheetData sheetId="16177" refreshError="1"/>
      <sheetData sheetId="16178" refreshError="1"/>
      <sheetData sheetId="16179" refreshError="1"/>
      <sheetData sheetId="16180" refreshError="1"/>
      <sheetData sheetId="16181" refreshError="1"/>
      <sheetData sheetId="16182" refreshError="1"/>
      <sheetData sheetId="16183" refreshError="1"/>
      <sheetData sheetId="16184" refreshError="1"/>
      <sheetData sheetId="16185" refreshError="1"/>
      <sheetData sheetId="16186" refreshError="1"/>
      <sheetData sheetId="16187" refreshError="1"/>
      <sheetData sheetId="16188" refreshError="1"/>
      <sheetData sheetId="16189" refreshError="1"/>
      <sheetData sheetId="16190" refreshError="1"/>
      <sheetData sheetId="16191" refreshError="1"/>
      <sheetData sheetId="16192" refreshError="1"/>
      <sheetData sheetId="16193" refreshError="1"/>
      <sheetData sheetId="16194" refreshError="1"/>
      <sheetData sheetId="16195" refreshError="1"/>
      <sheetData sheetId="16196" refreshError="1"/>
      <sheetData sheetId="16197" refreshError="1"/>
      <sheetData sheetId="16198" refreshError="1"/>
      <sheetData sheetId="16199" refreshError="1"/>
      <sheetData sheetId="16200" refreshError="1"/>
      <sheetData sheetId="16201" refreshError="1"/>
      <sheetData sheetId="16202" refreshError="1"/>
      <sheetData sheetId="16203" refreshError="1"/>
      <sheetData sheetId="16204" refreshError="1"/>
      <sheetData sheetId="16205" refreshError="1"/>
      <sheetData sheetId="16206" refreshError="1"/>
      <sheetData sheetId="16207" refreshError="1"/>
      <sheetData sheetId="16208" refreshError="1"/>
      <sheetData sheetId="16209" refreshError="1"/>
      <sheetData sheetId="16210" refreshError="1"/>
      <sheetData sheetId="16211" refreshError="1"/>
      <sheetData sheetId="16212" refreshError="1"/>
      <sheetData sheetId="16213" refreshError="1"/>
      <sheetData sheetId="16214" refreshError="1"/>
      <sheetData sheetId="16215" refreshError="1"/>
      <sheetData sheetId="16216" refreshError="1"/>
      <sheetData sheetId="16217" refreshError="1"/>
      <sheetData sheetId="16218" refreshError="1"/>
      <sheetData sheetId="16219" refreshError="1"/>
      <sheetData sheetId="16220" refreshError="1"/>
      <sheetData sheetId="16221" refreshError="1"/>
      <sheetData sheetId="16222" refreshError="1"/>
      <sheetData sheetId="16223" refreshError="1"/>
      <sheetData sheetId="16224" refreshError="1"/>
      <sheetData sheetId="16225" refreshError="1"/>
      <sheetData sheetId="16226" refreshError="1"/>
      <sheetData sheetId="16227" refreshError="1"/>
      <sheetData sheetId="16228" refreshError="1"/>
      <sheetData sheetId="16229" refreshError="1"/>
      <sheetData sheetId="16230" refreshError="1"/>
      <sheetData sheetId="16231" refreshError="1"/>
      <sheetData sheetId="16232" refreshError="1"/>
      <sheetData sheetId="16233" refreshError="1"/>
      <sheetData sheetId="16234" refreshError="1"/>
      <sheetData sheetId="16235" refreshError="1"/>
      <sheetData sheetId="16236" refreshError="1"/>
      <sheetData sheetId="16237" refreshError="1"/>
      <sheetData sheetId="16238" refreshError="1"/>
      <sheetData sheetId="16239" refreshError="1"/>
      <sheetData sheetId="16240" refreshError="1"/>
      <sheetData sheetId="16241" refreshError="1"/>
      <sheetData sheetId="16242" refreshError="1"/>
      <sheetData sheetId="16243" refreshError="1"/>
      <sheetData sheetId="16244" refreshError="1"/>
      <sheetData sheetId="16245" refreshError="1"/>
      <sheetData sheetId="16246" refreshError="1"/>
      <sheetData sheetId="16247" refreshError="1"/>
      <sheetData sheetId="16248" refreshError="1"/>
      <sheetData sheetId="16249" refreshError="1"/>
      <sheetData sheetId="16250" refreshError="1"/>
      <sheetData sheetId="16251" refreshError="1"/>
      <sheetData sheetId="16252" refreshError="1"/>
      <sheetData sheetId="16253" refreshError="1"/>
      <sheetData sheetId="16254" refreshError="1"/>
      <sheetData sheetId="16255" refreshError="1"/>
      <sheetData sheetId="16256">
        <row r="9">
          <cell r="A9" t="str">
            <v>A</v>
          </cell>
        </row>
      </sheetData>
      <sheetData sheetId="16257">
        <row r="9">
          <cell r="A9" t="str">
            <v>A</v>
          </cell>
        </row>
      </sheetData>
      <sheetData sheetId="16258">
        <row r="9">
          <cell r="A9" t="str">
            <v>A</v>
          </cell>
        </row>
      </sheetData>
      <sheetData sheetId="16259">
        <row r="9">
          <cell r="A9" t="str">
            <v>A</v>
          </cell>
        </row>
      </sheetData>
      <sheetData sheetId="16260" refreshError="1"/>
      <sheetData sheetId="16261" refreshError="1"/>
      <sheetData sheetId="16262" refreshError="1"/>
      <sheetData sheetId="16263" refreshError="1"/>
      <sheetData sheetId="16264" refreshError="1"/>
      <sheetData sheetId="16265" refreshError="1"/>
      <sheetData sheetId="16266" refreshError="1"/>
      <sheetData sheetId="16267" refreshError="1"/>
      <sheetData sheetId="16268" refreshError="1"/>
      <sheetData sheetId="16269" refreshError="1"/>
      <sheetData sheetId="16270" refreshError="1"/>
      <sheetData sheetId="16271" refreshError="1"/>
      <sheetData sheetId="16272" refreshError="1"/>
      <sheetData sheetId="16273" refreshError="1"/>
      <sheetData sheetId="16274" refreshError="1"/>
      <sheetData sheetId="16275" refreshError="1"/>
      <sheetData sheetId="16276" refreshError="1"/>
      <sheetData sheetId="16277" refreshError="1"/>
      <sheetData sheetId="16278" refreshError="1"/>
      <sheetData sheetId="16279" refreshError="1"/>
      <sheetData sheetId="16280" refreshError="1"/>
      <sheetData sheetId="16281" refreshError="1"/>
      <sheetData sheetId="16282" refreshError="1"/>
      <sheetData sheetId="16283" refreshError="1"/>
      <sheetData sheetId="16284" refreshError="1"/>
      <sheetData sheetId="16285" refreshError="1"/>
      <sheetData sheetId="16286" refreshError="1"/>
      <sheetData sheetId="16287" refreshError="1"/>
      <sheetData sheetId="16288" refreshError="1"/>
      <sheetData sheetId="16289" refreshError="1"/>
      <sheetData sheetId="16290">
        <row r="9">
          <cell r="A9" t="str">
            <v>A</v>
          </cell>
        </row>
      </sheetData>
      <sheetData sheetId="16291">
        <row r="9">
          <cell r="A9" t="str">
            <v>A</v>
          </cell>
        </row>
      </sheetData>
      <sheetData sheetId="16292">
        <row r="9">
          <cell r="A9" t="str">
            <v>A</v>
          </cell>
        </row>
      </sheetData>
      <sheetData sheetId="16293">
        <row r="9">
          <cell r="A9" t="str">
            <v>A</v>
          </cell>
        </row>
      </sheetData>
      <sheetData sheetId="16294">
        <row r="9">
          <cell r="A9" t="str">
            <v>A</v>
          </cell>
        </row>
      </sheetData>
      <sheetData sheetId="16295">
        <row r="9">
          <cell r="A9" t="str">
            <v>A</v>
          </cell>
        </row>
      </sheetData>
      <sheetData sheetId="16296">
        <row r="9">
          <cell r="A9" t="str">
            <v>A</v>
          </cell>
        </row>
      </sheetData>
      <sheetData sheetId="16297">
        <row r="9">
          <cell r="A9" t="str">
            <v>A</v>
          </cell>
        </row>
      </sheetData>
      <sheetData sheetId="16298">
        <row r="9">
          <cell r="A9" t="str">
            <v>A</v>
          </cell>
        </row>
      </sheetData>
      <sheetData sheetId="16299">
        <row r="9">
          <cell r="A9" t="str">
            <v>A</v>
          </cell>
        </row>
      </sheetData>
      <sheetData sheetId="16300">
        <row r="9">
          <cell r="A9" t="str">
            <v>A</v>
          </cell>
        </row>
      </sheetData>
      <sheetData sheetId="16301">
        <row r="9">
          <cell r="A9" t="str">
            <v>A</v>
          </cell>
        </row>
      </sheetData>
      <sheetData sheetId="16302">
        <row r="9">
          <cell r="A9" t="str">
            <v>A</v>
          </cell>
        </row>
      </sheetData>
      <sheetData sheetId="16303">
        <row r="9">
          <cell r="A9" t="str">
            <v>A</v>
          </cell>
        </row>
      </sheetData>
      <sheetData sheetId="16304">
        <row r="9">
          <cell r="A9" t="str">
            <v>A</v>
          </cell>
        </row>
      </sheetData>
      <sheetData sheetId="16305">
        <row r="9">
          <cell r="A9" t="str">
            <v>A</v>
          </cell>
        </row>
      </sheetData>
      <sheetData sheetId="16306">
        <row r="9">
          <cell r="A9" t="str">
            <v>A</v>
          </cell>
        </row>
      </sheetData>
      <sheetData sheetId="16307">
        <row r="9">
          <cell r="A9" t="str">
            <v>A</v>
          </cell>
        </row>
      </sheetData>
      <sheetData sheetId="16308">
        <row r="9">
          <cell r="A9" t="str">
            <v>A</v>
          </cell>
        </row>
      </sheetData>
      <sheetData sheetId="16309">
        <row r="9">
          <cell r="A9" t="str">
            <v>A</v>
          </cell>
        </row>
      </sheetData>
      <sheetData sheetId="16310">
        <row r="9">
          <cell r="A9" t="str">
            <v>A</v>
          </cell>
        </row>
      </sheetData>
      <sheetData sheetId="16311">
        <row r="9">
          <cell r="A9" t="str">
            <v>A</v>
          </cell>
        </row>
      </sheetData>
      <sheetData sheetId="16312">
        <row r="9">
          <cell r="A9" t="str">
            <v>A</v>
          </cell>
        </row>
      </sheetData>
      <sheetData sheetId="16313">
        <row r="9">
          <cell r="A9" t="str">
            <v>A</v>
          </cell>
        </row>
      </sheetData>
      <sheetData sheetId="16314">
        <row r="9">
          <cell r="A9" t="str">
            <v>A</v>
          </cell>
        </row>
      </sheetData>
      <sheetData sheetId="16315">
        <row r="9">
          <cell r="A9" t="str">
            <v>A</v>
          </cell>
        </row>
      </sheetData>
      <sheetData sheetId="16316">
        <row r="9">
          <cell r="A9" t="str">
            <v>A</v>
          </cell>
        </row>
      </sheetData>
      <sheetData sheetId="16317">
        <row r="9">
          <cell r="A9" t="str">
            <v>A</v>
          </cell>
        </row>
      </sheetData>
      <sheetData sheetId="16318">
        <row r="9">
          <cell r="A9" t="str">
            <v>A</v>
          </cell>
        </row>
      </sheetData>
      <sheetData sheetId="16319">
        <row r="9">
          <cell r="A9" t="str">
            <v>A</v>
          </cell>
        </row>
      </sheetData>
      <sheetData sheetId="16320">
        <row r="9">
          <cell r="A9" t="str">
            <v>A</v>
          </cell>
        </row>
      </sheetData>
      <sheetData sheetId="16321">
        <row r="9">
          <cell r="A9" t="str">
            <v>A</v>
          </cell>
        </row>
      </sheetData>
      <sheetData sheetId="16322">
        <row r="9">
          <cell r="A9" t="str">
            <v>A</v>
          </cell>
        </row>
      </sheetData>
      <sheetData sheetId="16323">
        <row r="9">
          <cell r="A9" t="str">
            <v>A</v>
          </cell>
        </row>
      </sheetData>
      <sheetData sheetId="16324">
        <row r="9">
          <cell r="A9" t="str">
            <v>A</v>
          </cell>
        </row>
      </sheetData>
      <sheetData sheetId="16325">
        <row r="9">
          <cell r="A9" t="str">
            <v>A</v>
          </cell>
        </row>
      </sheetData>
      <sheetData sheetId="16326">
        <row r="9">
          <cell r="A9" t="str">
            <v>A</v>
          </cell>
        </row>
      </sheetData>
      <sheetData sheetId="16327">
        <row r="9">
          <cell r="A9" t="str">
            <v>A</v>
          </cell>
        </row>
      </sheetData>
      <sheetData sheetId="16328">
        <row r="9">
          <cell r="A9" t="str">
            <v>A</v>
          </cell>
        </row>
      </sheetData>
      <sheetData sheetId="16329">
        <row r="9">
          <cell r="A9" t="str">
            <v>A</v>
          </cell>
        </row>
      </sheetData>
      <sheetData sheetId="16330">
        <row r="9">
          <cell r="A9" t="str">
            <v>A</v>
          </cell>
        </row>
      </sheetData>
      <sheetData sheetId="16331">
        <row r="9">
          <cell r="A9" t="str">
            <v>A</v>
          </cell>
        </row>
      </sheetData>
      <sheetData sheetId="16332">
        <row r="9">
          <cell r="A9" t="str">
            <v>A</v>
          </cell>
        </row>
      </sheetData>
      <sheetData sheetId="16333">
        <row r="9">
          <cell r="A9" t="str">
            <v>A</v>
          </cell>
        </row>
      </sheetData>
      <sheetData sheetId="16334">
        <row r="9">
          <cell r="A9" t="str">
            <v>A</v>
          </cell>
        </row>
      </sheetData>
      <sheetData sheetId="16335">
        <row r="9">
          <cell r="A9" t="str">
            <v>A</v>
          </cell>
        </row>
      </sheetData>
      <sheetData sheetId="16336">
        <row r="9">
          <cell r="A9" t="str">
            <v>A</v>
          </cell>
        </row>
      </sheetData>
      <sheetData sheetId="16337">
        <row r="9">
          <cell r="A9" t="str">
            <v>A</v>
          </cell>
        </row>
      </sheetData>
      <sheetData sheetId="16338">
        <row r="9">
          <cell r="A9" t="str">
            <v>A</v>
          </cell>
        </row>
      </sheetData>
      <sheetData sheetId="16339">
        <row r="9">
          <cell r="A9" t="str">
            <v>A</v>
          </cell>
        </row>
      </sheetData>
      <sheetData sheetId="16340">
        <row r="9">
          <cell r="A9" t="str">
            <v>A</v>
          </cell>
        </row>
      </sheetData>
      <sheetData sheetId="16341">
        <row r="9">
          <cell r="A9" t="str">
            <v>A</v>
          </cell>
        </row>
      </sheetData>
      <sheetData sheetId="16342">
        <row r="9">
          <cell r="A9" t="str">
            <v>A</v>
          </cell>
        </row>
      </sheetData>
      <sheetData sheetId="16343">
        <row r="9">
          <cell r="A9" t="str">
            <v>A</v>
          </cell>
        </row>
      </sheetData>
      <sheetData sheetId="16344">
        <row r="9">
          <cell r="A9" t="str">
            <v>A</v>
          </cell>
        </row>
      </sheetData>
      <sheetData sheetId="16345">
        <row r="9">
          <cell r="A9" t="str">
            <v>A</v>
          </cell>
        </row>
      </sheetData>
      <sheetData sheetId="16346">
        <row r="9">
          <cell r="A9" t="str">
            <v>A</v>
          </cell>
        </row>
      </sheetData>
      <sheetData sheetId="16347">
        <row r="9">
          <cell r="A9" t="str">
            <v>A</v>
          </cell>
        </row>
      </sheetData>
      <sheetData sheetId="16348">
        <row r="9">
          <cell r="A9" t="str">
            <v>A</v>
          </cell>
        </row>
      </sheetData>
      <sheetData sheetId="16349">
        <row r="9">
          <cell r="A9" t="str">
            <v>A</v>
          </cell>
        </row>
      </sheetData>
      <sheetData sheetId="16350">
        <row r="9">
          <cell r="A9" t="str">
            <v>A</v>
          </cell>
        </row>
      </sheetData>
      <sheetData sheetId="16351">
        <row r="9">
          <cell r="A9" t="str">
            <v>A</v>
          </cell>
        </row>
      </sheetData>
      <sheetData sheetId="16352">
        <row r="9">
          <cell r="A9" t="str">
            <v>A</v>
          </cell>
        </row>
      </sheetData>
      <sheetData sheetId="16353">
        <row r="9">
          <cell r="A9" t="str">
            <v>A</v>
          </cell>
        </row>
      </sheetData>
      <sheetData sheetId="16354">
        <row r="9">
          <cell r="A9" t="str">
            <v>A</v>
          </cell>
        </row>
      </sheetData>
      <sheetData sheetId="16355">
        <row r="9">
          <cell r="A9" t="str">
            <v>A</v>
          </cell>
        </row>
      </sheetData>
      <sheetData sheetId="16356">
        <row r="9">
          <cell r="A9" t="str">
            <v>A</v>
          </cell>
        </row>
      </sheetData>
      <sheetData sheetId="16357">
        <row r="9">
          <cell r="A9" t="str">
            <v>A</v>
          </cell>
        </row>
      </sheetData>
      <sheetData sheetId="16358">
        <row r="9">
          <cell r="A9" t="str">
            <v>A</v>
          </cell>
        </row>
      </sheetData>
      <sheetData sheetId="16359">
        <row r="9">
          <cell r="A9" t="str">
            <v>A</v>
          </cell>
        </row>
      </sheetData>
      <sheetData sheetId="16360">
        <row r="9">
          <cell r="A9" t="str">
            <v>A</v>
          </cell>
        </row>
      </sheetData>
      <sheetData sheetId="16361">
        <row r="9">
          <cell r="A9" t="str">
            <v>A</v>
          </cell>
        </row>
      </sheetData>
      <sheetData sheetId="16362">
        <row r="9">
          <cell r="A9" t="str">
            <v>A</v>
          </cell>
        </row>
      </sheetData>
      <sheetData sheetId="16363">
        <row r="9">
          <cell r="A9" t="str">
            <v>A</v>
          </cell>
        </row>
      </sheetData>
      <sheetData sheetId="16364">
        <row r="9">
          <cell r="A9" t="str">
            <v>A</v>
          </cell>
        </row>
      </sheetData>
      <sheetData sheetId="16365">
        <row r="9">
          <cell r="A9" t="str">
            <v>A</v>
          </cell>
        </row>
      </sheetData>
      <sheetData sheetId="16366">
        <row r="9">
          <cell r="A9" t="str">
            <v>A</v>
          </cell>
        </row>
      </sheetData>
      <sheetData sheetId="16367">
        <row r="9">
          <cell r="A9" t="str">
            <v>A</v>
          </cell>
        </row>
      </sheetData>
      <sheetData sheetId="16368">
        <row r="9">
          <cell r="A9" t="str">
            <v>A</v>
          </cell>
        </row>
      </sheetData>
      <sheetData sheetId="16369">
        <row r="9">
          <cell r="A9" t="str">
            <v>A</v>
          </cell>
        </row>
      </sheetData>
      <sheetData sheetId="16370">
        <row r="9">
          <cell r="A9" t="str">
            <v>A</v>
          </cell>
        </row>
      </sheetData>
      <sheetData sheetId="16371">
        <row r="9">
          <cell r="A9" t="str">
            <v>A</v>
          </cell>
        </row>
      </sheetData>
      <sheetData sheetId="16372">
        <row r="9">
          <cell r="A9" t="str">
            <v>A</v>
          </cell>
        </row>
      </sheetData>
      <sheetData sheetId="16373">
        <row r="9">
          <cell r="A9" t="str">
            <v>A</v>
          </cell>
        </row>
      </sheetData>
      <sheetData sheetId="16374">
        <row r="9">
          <cell r="A9" t="str">
            <v>A</v>
          </cell>
        </row>
      </sheetData>
      <sheetData sheetId="16375">
        <row r="9">
          <cell r="A9" t="str">
            <v>A</v>
          </cell>
        </row>
      </sheetData>
      <sheetData sheetId="16376">
        <row r="9">
          <cell r="A9" t="str">
            <v>A</v>
          </cell>
        </row>
      </sheetData>
      <sheetData sheetId="16377">
        <row r="9">
          <cell r="A9" t="str">
            <v>A</v>
          </cell>
        </row>
      </sheetData>
      <sheetData sheetId="16378">
        <row r="9">
          <cell r="A9" t="str">
            <v>A</v>
          </cell>
        </row>
      </sheetData>
      <sheetData sheetId="16379">
        <row r="9">
          <cell r="A9" t="str">
            <v>A</v>
          </cell>
        </row>
      </sheetData>
      <sheetData sheetId="16380">
        <row r="9">
          <cell r="A9" t="str">
            <v>A</v>
          </cell>
        </row>
      </sheetData>
      <sheetData sheetId="16381">
        <row r="9">
          <cell r="A9" t="str">
            <v>A</v>
          </cell>
        </row>
      </sheetData>
      <sheetData sheetId="16382">
        <row r="9">
          <cell r="A9" t="str">
            <v>A</v>
          </cell>
        </row>
      </sheetData>
      <sheetData sheetId="16383">
        <row r="9">
          <cell r="A9" t="str">
            <v>A</v>
          </cell>
        </row>
      </sheetData>
      <sheetData sheetId="16384">
        <row r="9">
          <cell r="A9" t="str">
            <v>A</v>
          </cell>
        </row>
      </sheetData>
      <sheetData sheetId="16385">
        <row r="9">
          <cell r="A9" t="str">
            <v>A</v>
          </cell>
        </row>
      </sheetData>
      <sheetData sheetId="16386">
        <row r="9">
          <cell r="A9" t="str">
            <v>A</v>
          </cell>
        </row>
      </sheetData>
      <sheetData sheetId="16387">
        <row r="9">
          <cell r="A9" t="str">
            <v>A</v>
          </cell>
        </row>
      </sheetData>
      <sheetData sheetId="16388">
        <row r="9">
          <cell r="A9" t="str">
            <v>A</v>
          </cell>
        </row>
      </sheetData>
      <sheetData sheetId="16389">
        <row r="9">
          <cell r="A9" t="str">
            <v>A</v>
          </cell>
        </row>
      </sheetData>
      <sheetData sheetId="16390">
        <row r="9">
          <cell r="A9" t="str">
            <v>A</v>
          </cell>
        </row>
      </sheetData>
      <sheetData sheetId="16391">
        <row r="9">
          <cell r="A9" t="str">
            <v>A</v>
          </cell>
        </row>
      </sheetData>
      <sheetData sheetId="16392">
        <row r="9">
          <cell r="A9" t="str">
            <v>A</v>
          </cell>
        </row>
      </sheetData>
      <sheetData sheetId="16393">
        <row r="9">
          <cell r="A9" t="str">
            <v>A</v>
          </cell>
        </row>
      </sheetData>
      <sheetData sheetId="16394">
        <row r="9">
          <cell r="A9" t="str">
            <v>A</v>
          </cell>
        </row>
      </sheetData>
      <sheetData sheetId="16395">
        <row r="9">
          <cell r="A9" t="str">
            <v>A</v>
          </cell>
        </row>
      </sheetData>
      <sheetData sheetId="16396">
        <row r="9">
          <cell r="A9" t="str">
            <v>A</v>
          </cell>
        </row>
      </sheetData>
      <sheetData sheetId="16397">
        <row r="9">
          <cell r="A9" t="str">
            <v>A</v>
          </cell>
        </row>
      </sheetData>
      <sheetData sheetId="16398">
        <row r="9">
          <cell r="A9" t="str">
            <v>A</v>
          </cell>
        </row>
      </sheetData>
      <sheetData sheetId="16399">
        <row r="9">
          <cell r="A9" t="str">
            <v>A</v>
          </cell>
        </row>
      </sheetData>
      <sheetData sheetId="16400">
        <row r="9">
          <cell r="A9" t="str">
            <v>A</v>
          </cell>
        </row>
      </sheetData>
      <sheetData sheetId="16401">
        <row r="9">
          <cell r="A9" t="str">
            <v>A</v>
          </cell>
        </row>
      </sheetData>
      <sheetData sheetId="16402">
        <row r="9">
          <cell r="A9" t="str">
            <v>A</v>
          </cell>
        </row>
      </sheetData>
      <sheetData sheetId="16403">
        <row r="9">
          <cell r="A9" t="str">
            <v>A</v>
          </cell>
        </row>
      </sheetData>
      <sheetData sheetId="16404">
        <row r="9">
          <cell r="A9" t="str">
            <v>A</v>
          </cell>
        </row>
      </sheetData>
      <sheetData sheetId="16405">
        <row r="9">
          <cell r="A9" t="str">
            <v>A</v>
          </cell>
        </row>
      </sheetData>
      <sheetData sheetId="16406">
        <row r="9">
          <cell r="A9" t="str">
            <v>A</v>
          </cell>
        </row>
      </sheetData>
      <sheetData sheetId="16407">
        <row r="9">
          <cell r="A9" t="str">
            <v>A</v>
          </cell>
        </row>
      </sheetData>
      <sheetData sheetId="16408">
        <row r="9">
          <cell r="A9" t="str">
            <v>A</v>
          </cell>
        </row>
      </sheetData>
      <sheetData sheetId="16409">
        <row r="9">
          <cell r="A9" t="str">
            <v>A</v>
          </cell>
        </row>
      </sheetData>
      <sheetData sheetId="16410">
        <row r="9">
          <cell r="A9" t="str">
            <v>A</v>
          </cell>
        </row>
      </sheetData>
      <sheetData sheetId="16411">
        <row r="9">
          <cell r="A9" t="str">
            <v>A</v>
          </cell>
        </row>
      </sheetData>
      <sheetData sheetId="16412">
        <row r="9">
          <cell r="A9" t="str">
            <v>A</v>
          </cell>
        </row>
      </sheetData>
      <sheetData sheetId="16413">
        <row r="9">
          <cell r="A9" t="str">
            <v>A</v>
          </cell>
        </row>
      </sheetData>
      <sheetData sheetId="16414">
        <row r="9">
          <cell r="A9" t="str">
            <v>A</v>
          </cell>
        </row>
      </sheetData>
      <sheetData sheetId="16415">
        <row r="9">
          <cell r="A9" t="str">
            <v>A</v>
          </cell>
        </row>
      </sheetData>
      <sheetData sheetId="16416">
        <row r="9">
          <cell r="A9" t="str">
            <v>A</v>
          </cell>
        </row>
      </sheetData>
      <sheetData sheetId="16417">
        <row r="9">
          <cell r="A9" t="str">
            <v>A</v>
          </cell>
        </row>
      </sheetData>
      <sheetData sheetId="16418">
        <row r="9">
          <cell r="A9" t="str">
            <v>A</v>
          </cell>
        </row>
      </sheetData>
      <sheetData sheetId="16419">
        <row r="9">
          <cell r="A9" t="str">
            <v>A</v>
          </cell>
        </row>
      </sheetData>
      <sheetData sheetId="16420">
        <row r="9">
          <cell r="A9" t="str">
            <v>A</v>
          </cell>
        </row>
      </sheetData>
      <sheetData sheetId="16421">
        <row r="9">
          <cell r="A9" t="str">
            <v>A</v>
          </cell>
        </row>
      </sheetData>
      <sheetData sheetId="16422">
        <row r="9">
          <cell r="A9" t="str">
            <v>A</v>
          </cell>
        </row>
      </sheetData>
      <sheetData sheetId="16423">
        <row r="9">
          <cell r="A9" t="str">
            <v>A</v>
          </cell>
        </row>
      </sheetData>
      <sheetData sheetId="16424">
        <row r="9">
          <cell r="A9" t="str">
            <v>A</v>
          </cell>
        </row>
      </sheetData>
      <sheetData sheetId="16425">
        <row r="9">
          <cell r="A9" t="str">
            <v>A</v>
          </cell>
        </row>
      </sheetData>
      <sheetData sheetId="16426">
        <row r="9">
          <cell r="A9" t="str">
            <v>A</v>
          </cell>
        </row>
      </sheetData>
      <sheetData sheetId="16427">
        <row r="9">
          <cell r="A9" t="str">
            <v>A</v>
          </cell>
        </row>
      </sheetData>
      <sheetData sheetId="16428">
        <row r="9">
          <cell r="A9" t="str">
            <v>A</v>
          </cell>
        </row>
      </sheetData>
      <sheetData sheetId="16429">
        <row r="9">
          <cell r="A9" t="str">
            <v>A</v>
          </cell>
        </row>
      </sheetData>
      <sheetData sheetId="16430">
        <row r="9">
          <cell r="A9" t="str">
            <v>A</v>
          </cell>
        </row>
      </sheetData>
      <sheetData sheetId="16431">
        <row r="9">
          <cell r="A9" t="str">
            <v>A</v>
          </cell>
        </row>
      </sheetData>
      <sheetData sheetId="16432">
        <row r="9">
          <cell r="A9" t="str">
            <v>A</v>
          </cell>
        </row>
      </sheetData>
      <sheetData sheetId="16433">
        <row r="9">
          <cell r="A9" t="str">
            <v>A</v>
          </cell>
        </row>
      </sheetData>
      <sheetData sheetId="16434">
        <row r="9">
          <cell r="A9" t="str">
            <v>A</v>
          </cell>
        </row>
      </sheetData>
      <sheetData sheetId="16435">
        <row r="9">
          <cell r="A9" t="str">
            <v>A</v>
          </cell>
        </row>
      </sheetData>
      <sheetData sheetId="16436">
        <row r="9">
          <cell r="A9" t="str">
            <v>A</v>
          </cell>
        </row>
      </sheetData>
      <sheetData sheetId="16437">
        <row r="9">
          <cell r="A9" t="str">
            <v>A</v>
          </cell>
        </row>
      </sheetData>
      <sheetData sheetId="16438">
        <row r="9">
          <cell r="A9" t="str">
            <v>A</v>
          </cell>
        </row>
      </sheetData>
      <sheetData sheetId="16439">
        <row r="9">
          <cell r="A9" t="str">
            <v>A</v>
          </cell>
        </row>
      </sheetData>
      <sheetData sheetId="16440">
        <row r="9">
          <cell r="A9" t="str">
            <v>A</v>
          </cell>
        </row>
      </sheetData>
      <sheetData sheetId="16441">
        <row r="9">
          <cell r="A9" t="str">
            <v>A</v>
          </cell>
        </row>
      </sheetData>
      <sheetData sheetId="16442">
        <row r="9">
          <cell r="A9" t="str">
            <v>A</v>
          </cell>
        </row>
      </sheetData>
      <sheetData sheetId="16443">
        <row r="9">
          <cell r="A9" t="str">
            <v>A</v>
          </cell>
        </row>
      </sheetData>
      <sheetData sheetId="16444">
        <row r="9">
          <cell r="A9" t="str">
            <v>A</v>
          </cell>
        </row>
      </sheetData>
      <sheetData sheetId="16445">
        <row r="9">
          <cell r="A9" t="str">
            <v>A</v>
          </cell>
        </row>
      </sheetData>
      <sheetData sheetId="16446">
        <row r="9">
          <cell r="A9" t="str">
            <v>A</v>
          </cell>
        </row>
      </sheetData>
      <sheetData sheetId="16447">
        <row r="9">
          <cell r="A9" t="str">
            <v>A</v>
          </cell>
        </row>
      </sheetData>
      <sheetData sheetId="16448">
        <row r="9">
          <cell r="A9" t="str">
            <v>A</v>
          </cell>
        </row>
      </sheetData>
      <sheetData sheetId="16449">
        <row r="9">
          <cell r="A9" t="str">
            <v>A</v>
          </cell>
        </row>
      </sheetData>
      <sheetData sheetId="16450">
        <row r="9">
          <cell r="A9" t="str">
            <v>A</v>
          </cell>
        </row>
      </sheetData>
      <sheetData sheetId="16451">
        <row r="9">
          <cell r="A9" t="str">
            <v>A</v>
          </cell>
        </row>
      </sheetData>
      <sheetData sheetId="16452" refreshError="1"/>
      <sheetData sheetId="16453">
        <row r="9">
          <cell r="A9" t="str">
            <v>A</v>
          </cell>
        </row>
      </sheetData>
      <sheetData sheetId="16454">
        <row r="9">
          <cell r="A9" t="str">
            <v>A</v>
          </cell>
        </row>
      </sheetData>
      <sheetData sheetId="16455">
        <row r="9">
          <cell r="A9" t="str">
            <v>A</v>
          </cell>
        </row>
      </sheetData>
      <sheetData sheetId="16456">
        <row r="9">
          <cell r="A9" t="str">
            <v>A</v>
          </cell>
        </row>
      </sheetData>
      <sheetData sheetId="16457">
        <row r="9">
          <cell r="A9" t="str">
            <v>A</v>
          </cell>
        </row>
      </sheetData>
      <sheetData sheetId="16458">
        <row r="9">
          <cell r="A9" t="str">
            <v>A</v>
          </cell>
        </row>
      </sheetData>
      <sheetData sheetId="16459">
        <row r="9">
          <cell r="A9" t="str">
            <v>A</v>
          </cell>
        </row>
      </sheetData>
      <sheetData sheetId="16460">
        <row r="9">
          <cell r="A9" t="str">
            <v>A</v>
          </cell>
        </row>
      </sheetData>
      <sheetData sheetId="16461">
        <row r="9">
          <cell r="A9" t="str">
            <v>A</v>
          </cell>
        </row>
      </sheetData>
      <sheetData sheetId="16462">
        <row r="9">
          <cell r="A9" t="str">
            <v>A</v>
          </cell>
        </row>
      </sheetData>
      <sheetData sheetId="16463">
        <row r="9">
          <cell r="A9" t="str">
            <v>A</v>
          </cell>
        </row>
      </sheetData>
      <sheetData sheetId="16464">
        <row r="9">
          <cell r="A9" t="str">
            <v>A</v>
          </cell>
        </row>
      </sheetData>
      <sheetData sheetId="16465">
        <row r="9">
          <cell r="A9" t="str">
            <v>A</v>
          </cell>
        </row>
      </sheetData>
      <sheetData sheetId="16466">
        <row r="9">
          <cell r="A9" t="str">
            <v>A</v>
          </cell>
        </row>
      </sheetData>
      <sheetData sheetId="16467">
        <row r="9">
          <cell r="A9" t="str">
            <v>A</v>
          </cell>
        </row>
      </sheetData>
      <sheetData sheetId="16468">
        <row r="9">
          <cell r="A9" t="str">
            <v>A</v>
          </cell>
        </row>
      </sheetData>
      <sheetData sheetId="16469">
        <row r="9">
          <cell r="A9" t="str">
            <v>A</v>
          </cell>
        </row>
      </sheetData>
      <sheetData sheetId="16470">
        <row r="9">
          <cell r="A9" t="str">
            <v>A</v>
          </cell>
        </row>
      </sheetData>
      <sheetData sheetId="16471">
        <row r="9">
          <cell r="A9" t="str">
            <v>A</v>
          </cell>
        </row>
      </sheetData>
      <sheetData sheetId="16472">
        <row r="9">
          <cell r="A9" t="str">
            <v>A</v>
          </cell>
        </row>
      </sheetData>
      <sheetData sheetId="16473">
        <row r="9">
          <cell r="A9" t="str">
            <v>A</v>
          </cell>
        </row>
      </sheetData>
      <sheetData sheetId="16474">
        <row r="9">
          <cell r="A9" t="str">
            <v>A</v>
          </cell>
        </row>
      </sheetData>
      <sheetData sheetId="16475">
        <row r="9">
          <cell r="A9" t="str">
            <v>A</v>
          </cell>
        </row>
      </sheetData>
      <sheetData sheetId="16476">
        <row r="9">
          <cell r="A9" t="str">
            <v>A</v>
          </cell>
        </row>
      </sheetData>
      <sheetData sheetId="16477">
        <row r="9">
          <cell r="A9" t="str">
            <v>A</v>
          </cell>
        </row>
      </sheetData>
      <sheetData sheetId="16478">
        <row r="9">
          <cell r="A9" t="str">
            <v>A</v>
          </cell>
        </row>
      </sheetData>
      <sheetData sheetId="16479">
        <row r="9">
          <cell r="A9" t="str">
            <v>A</v>
          </cell>
        </row>
      </sheetData>
      <sheetData sheetId="16480">
        <row r="9">
          <cell r="A9" t="str">
            <v>A</v>
          </cell>
        </row>
      </sheetData>
      <sheetData sheetId="16481">
        <row r="9">
          <cell r="A9" t="str">
            <v>A</v>
          </cell>
        </row>
      </sheetData>
      <sheetData sheetId="16482">
        <row r="9">
          <cell r="A9" t="str">
            <v>A</v>
          </cell>
        </row>
      </sheetData>
      <sheetData sheetId="16483">
        <row r="9">
          <cell r="A9" t="str">
            <v>A</v>
          </cell>
        </row>
      </sheetData>
      <sheetData sheetId="16484">
        <row r="9">
          <cell r="A9" t="str">
            <v>A</v>
          </cell>
        </row>
      </sheetData>
      <sheetData sheetId="16485">
        <row r="9">
          <cell r="A9" t="str">
            <v>A</v>
          </cell>
        </row>
      </sheetData>
      <sheetData sheetId="16486">
        <row r="9">
          <cell r="A9" t="str">
            <v>A</v>
          </cell>
        </row>
      </sheetData>
      <sheetData sheetId="16487">
        <row r="9">
          <cell r="A9" t="str">
            <v>A</v>
          </cell>
        </row>
      </sheetData>
      <sheetData sheetId="16488">
        <row r="9">
          <cell r="A9" t="str">
            <v>A</v>
          </cell>
        </row>
      </sheetData>
      <sheetData sheetId="16489">
        <row r="9">
          <cell r="A9" t="str">
            <v>A</v>
          </cell>
        </row>
      </sheetData>
      <sheetData sheetId="16490">
        <row r="9">
          <cell r="A9" t="str">
            <v>A</v>
          </cell>
        </row>
      </sheetData>
      <sheetData sheetId="16491">
        <row r="9">
          <cell r="A9" t="str">
            <v>A</v>
          </cell>
        </row>
      </sheetData>
      <sheetData sheetId="16492">
        <row r="9">
          <cell r="A9" t="str">
            <v>A</v>
          </cell>
        </row>
      </sheetData>
      <sheetData sheetId="16493">
        <row r="9">
          <cell r="A9" t="str">
            <v>A</v>
          </cell>
        </row>
      </sheetData>
      <sheetData sheetId="16494">
        <row r="9">
          <cell r="A9" t="str">
            <v>A</v>
          </cell>
        </row>
      </sheetData>
      <sheetData sheetId="16495">
        <row r="9">
          <cell r="A9" t="str">
            <v>A</v>
          </cell>
        </row>
      </sheetData>
      <sheetData sheetId="16496">
        <row r="9">
          <cell r="A9" t="str">
            <v>A</v>
          </cell>
        </row>
      </sheetData>
      <sheetData sheetId="16497">
        <row r="9">
          <cell r="A9" t="str">
            <v>A</v>
          </cell>
        </row>
      </sheetData>
      <sheetData sheetId="16498">
        <row r="9">
          <cell r="A9" t="str">
            <v>A</v>
          </cell>
        </row>
      </sheetData>
      <sheetData sheetId="16499">
        <row r="9">
          <cell r="A9" t="str">
            <v>A</v>
          </cell>
        </row>
      </sheetData>
      <sheetData sheetId="16500">
        <row r="9">
          <cell r="A9" t="str">
            <v>A</v>
          </cell>
        </row>
      </sheetData>
      <sheetData sheetId="16501">
        <row r="9">
          <cell r="A9" t="str">
            <v>A</v>
          </cell>
        </row>
      </sheetData>
      <sheetData sheetId="16502">
        <row r="9">
          <cell r="A9" t="str">
            <v>A</v>
          </cell>
        </row>
      </sheetData>
      <sheetData sheetId="16503">
        <row r="9">
          <cell r="A9" t="str">
            <v>A</v>
          </cell>
        </row>
      </sheetData>
      <sheetData sheetId="16504">
        <row r="9">
          <cell r="A9" t="str">
            <v>A</v>
          </cell>
        </row>
      </sheetData>
      <sheetData sheetId="16505">
        <row r="9">
          <cell r="A9" t="str">
            <v>A</v>
          </cell>
        </row>
      </sheetData>
      <sheetData sheetId="16506">
        <row r="9">
          <cell r="A9" t="str">
            <v>A</v>
          </cell>
        </row>
      </sheetData>
      <sheetData sheetId="16507">
        <row r="9">
          <cell r="A9" t="str">
            <v>A</v>
          </cell>
        </row>
      </sheetData>
      <sheetData sheetId="16508">
        <row r="9">
          <cell r="A9" t="str">
            <v>A</v>
          </cell>
        </row>
      </sheetData>
      <sheetData sheetId="16509">
        <row r="9">
          <cell r="A9" t="str">
            <v>A</v>
          </cell>
        </row>
      </sheetData>
      <sheetData sheetId="16510">
        <row r="9">
          <cell r="A9" t="str">
            <v>A</v>
          </cell>
        </row>
      </sheetData>
      <sheetData sheetId="16511">
        <row r="9">
          <cell r="A9" t="str">
            <v>A</v>
          </cell>
        </row>
      </sheetData>
      <sheetData sheetId="16512">
        <row r="9">
          <cell r="A9" t="str">
            <v>A</v>
          </cell>
        </row>
      </sheetData>
      <sheetData sheetId="16513">
        <row r="9">
          <cell r="A9" t="str">
            <v>A</v>
          </cell>
        </row>
      </sheetData>
      <sheetData sheetId="16514">
        <row r="9">
          <cell r="A9" t="str">
            <v>A</v>
          </cell>
        </row>
      </sheetData>
      <sheetData sheetId="16515">
        <row r="9">
          <cell r="A9" t="str">
            <v>A</v>
          </cell>
        </row>
      </sheetData>
      <sheetData sheetId="16516">
        <row r="9">
          <cell r="A9" t="str">
            <v>A</v>
          </cell>
        </row>
      </sheetData>
      <sheetData sheetId="16517">
        <row r="9">
          <cell r="A9" t="str">
            <v>A</v>
          </cell>
        </row>
      </sheetData>
      <sheetData sheetId="16518">
        <row r="9">
          <cell r="A9" t="str">
            <v>A</v>
          </cell>
        </row>
      </sheetData>
      <sheetData sheetId="16519">
        <row r="9">
          <cell r="A9" t="str">
            <v>A</v>
          </cell>
        </row>
      </sheetData>
      <sheetData sheetId="16520">
        <row r="9">
          <cell r="A9" t="str">
            <v>A</v>
          </cell>
        </row>
      </sheetData>
      <sheetData sheetId="16521">
        <row r="9">
          <cell r="A9" t="str">
            <v>A</v>
          </cell>
        </row>
      </sheetData>
      <sheetData sheetId="16522">
        <row r="9">
          <cell r="A9" t="str">
            <v>A</v>
          </cell>
        </row>
      </sheetData>
      <sheetData sheetId="16523">
        <row r="9">
          <cell r="A9" t="str">
            <v>A</v>
          </cell>
        </row>
      </sheetData>
      <sheetData sheetId="16524">
        <row r="9">
          <cell r="A9" t="str">
            <v>A</v>
          </cell>
        </row>
      </sheetData>
      <sheetData sheetId="16525">
        <row r="9">
          <cell r="A9" t="str">
            <v>A</v>
          </cell>
        </row>
      </sheetData>
      <sheetData sheetId="16526">
        <row r="9">
          <cell r="A9" t="str">
            <v>A</v>
          </cell>
        </row>
      </sheetData>
      <sheetData sheetId="16527">
        <row r="9">
          <cell r="A9" t="str">
            <v>A</v>
          </cell>
        </row>
      </sheetData>
      <sheetData sheetId="16528">
        <row r="9">
          <cell r="A9" t="str">
            <v>A</v>
          </cell>
        </row>
      </sheetData>
      <sheetData sheetId="16529">
        <row r="9">
          <cell r="A9" t="str">
            <v>A</v>
          </cell>
        </row>
      </sheetData>
      <sheetData sheetId="16530">
        <row r="9">
          <cell r="A9" t="str">
            <v>A</v>
          </cell>
        </row>
      </sheetData>
      <sheetData sheetId="16531">
        <row r="9">
          <cell r="A9" t="str">
            <v>A</v>
          </cell>
        </row>
      </sheetData>
      <sheetData sheetId="16532">
        <row r="9">
          <cell r="A9" t="str">
            <v>A</v>
          </cell>
        </row>
      </sheetData>
      <sheetData sheetId="16533">
        <row r="9">
          <cell r="A9" t="str">
            <v>A</v>
          </cell>
        </row>
      </sheetData>
      <sheetData sheetId="16534">
        <row r="9">
          <cell r="A9" t="str">
            <v>A</v>
          </cell>
        </row>
      </sheetData>
      <sheetData sheetId="16535">
        <row r="9">
          <cell r="A9" t="str">
            <v>A</v>
          </cell>
        </row>
      </sheetData>
      <sheetData sheetId="16536">
        <row r="9">
          <cell r="A9" t="str">
            <v>A</v>
          </cell>
        </row>
      </sheetData>
      <sheetData sheetId="16537">
        <row r="9">
          <cell r="A9" t="str">
            <v>A</v>
          </cell>
        </row>
      </sheetData>
      <sheetData sheetId="16538">
        <row r="9">
          <cell r="A9" t="str">
            <v>A</v>
          </cell>
        </row>
      </sheetData>
      <sheetData sheetId="16539">
        <row r="9">
          <cell r="A9" t="str">
            <v>A</v>
          </cell>
        </row>
      </sheetData>
      <sheetData sheetId="16540">
        <row r="9">
          <cell r="A9" t="str">
            <v>A</v>
          </cell>
        </row>
      </sheetData>
      <sheetData sheetId="16541">
        <row r="9">
          <cell r="A9" t="str">
            <v>A</v>
          </cell>
        </row>
      </sheetData>
      <sheetData sheetId="16542">
        <row r="9">
          <cell r="A9" t="str">
            <v>A</v>
          </cell>
        </row>
      </sheetData>
      <sheetData sheetId="16543">
        <row r="9">
          <cell r="A9" t="str">
            <v>A</v>
          </cell>
        </row>
      </sheetData>
      <sheetData sheetId="16544">
        <row r="9">
          <cell r="A9" t="str">
            <v>A</v>
          </cell>
        </row>
      </sheetData>
      <sheetData sheetId="16545">
        <row r="9">
          <cell r="A9" t="str">
            <v>A</v>
          </cell>
        </row>
      </sheetData>
      <sheetData sheetId="16546">
        <row r="9">
          <cell r="A9" t="str">
            <v>A</v>
          </cell>
        </row>
      </sheetData>
      <sheetData sheetId="16547">
        <row r="9">
          <cell r="A9" t="str">
            <v>A</v>
          </cell>
        </row>
      </sheetData>
      <sheetData sheetId="16548">
        <row r="9">
          <cell r="A9" t="str">
            <v>A</v>
          </cell>
        </row>
      </sheetData>
      <sheetData sheetId="16549">
        <row r="9">
          <cell r="A9" t="str">
            <v>A</v>
          </cell>
        </row>
      </sheetData>
      <sheetData sheetId="16550">
        <row r="9">
          <cell r="A9" t="str">
            <v>A</v>
          </cell>
        </row>
      </sheetData>
      <sheetData sheetId="16551">
        <row r="9">
          <cell r="A9" t="str">
            <v>A</v>
          </cell>
        </row>
      </sheetData>
      <sheetData sheetId="16552">
        <row r="9">
          <cell r="A9" t="str">
            <v>A</v>
          </cell>
        </row>
      </sheetData>
      <sheetData sheetId="16553">
        <row r="9">
          <cell r="A9" t="str">
            <v>A</v>
          </cell>
        </row>
      </sheetData>
      <sheetData sheetId="16554">
        <row r="9">
          <cell r="A9" t="str">
            <v>A</v>
          </cell>
        </row>
      </sheetData>
      <sheetData sheetId="16555">
        <row r="9">
          <cell r="A9" t="str">
            <v>A</v>
          </cell>
        </row>
      </sheetData>
      <sheetData sheetId="16556">
        <row r="9">
          <cell r="A9" t="str">
            <v>A</v>
          </cell>
        </row>
      </sheetData>
      <sheetData sheetId="16557">
        <row r="9">
          <cell r="A9" t="str">
            <v>A</v>
          </cell>
        </row>
      </sheetData>
      <sheetData sheetId="16558">
        <row r="9">
          <cell r="A9" t="str">
            <v>A</v>
          </cell>
        </row>
      </sheetData>
      <sheetData sheetId="16559">
        <row r="9">
          <cell r="A9" t="str">
            <v>A</v>
          </cell>
        </row>
      </sheetData>
      <sheetData sheetId="16560">
        <row r="9">
          <cell r="A9" t="str">
            <v>A</v>
          </cell>
        </row>
      </sheetData>
      <sheetData sheetId="16561">
        <row r="9">
          <cell r="A9" t="str">
            <v>A</v>
          </cell>
        </row>
      </sheetData>
      <sheetData sheetId="16562">
        <row r="9">
          <cell r="A9" t="str">
            <v>A</v>
          </cell>
        </row>
      </sheetData>
      <sheetData sheetId="16563">
        <row r="9">
          <cell r="A9" t="str">
            <v>A</v>
          </cell>
        </row>
      </sheetData>
      <sheetData sheetId="16564">
        <row r="9">
          <cell r="A9" t="str">
            <v>A</v>
          </cell>
        </row>
      </sheetData>
      <sheetData sheetId="16565">
        <row r="9">
          <cell r="A9" t="str">
            <v>A</v>
          </cell>
        </row>
      </sheetData>
      <sheetData sheetId="16566">
        <row r="9">
          <cell r="A9" t="str">
            <v>A</v>
          </cell>
        </row>
      </sheetData>
      <sheetData sheetId="16567">
        <row r="9">
          <cell r="A9" t="str">
            <v>A</v>
          </cell>
        </row>
      </sheetData>
      <sheetData sheetId="16568">
        <row r="9">
          <cell r="A9" t="str">
            <v>A</v>
          </cell>
        </row>
      </sheetData>
      <sheetData sheetId="16569">
        <row r="9">
          <cell r="A9" t="str">
            <v>A</v>
          </cell>
        </row>
      </sheetData>
      <sheetData sheetId="16570">
        <row r="9">
          <cell r="A9" t="str">
            <v>A</v>
          </cell>
        </row>
      </sheetData>
      <sheetData sheetId="16571">
        <row r="9">
          <cell r="A9" t="str">
            <v>A</v>
          </cell>
        </row>
      </sheetData>
      <sheetData sheetId="16572">
        <row r="9">
          <cell r="A9" t="str">
            <v>A</v>
          </cell>
        </row>
      </sheetData>
      <sheetData sheetId="16573">
        <row r="9">
          <cell r="A9" t="str">
            <v>A</v>
          </cell>
        </row>
      </sheetData>
      <sheetData sheetId="16574">
        <row r="9">
          <cell r="A9" t="str">
            <v>A</v>
          </cell>
        </row>
      </sheetData>
      <sheetData sheetId="16575">
        <row r="9">
          <cell r="A9" t="str">
            <v>A</v>
          </cell>
        </row>
      </sheetData>
      <sheetData sheetId="16576">
        <row r="9">
          <cell r="A9" t="str">
            <v>A</v>
          </cell>
        </row>
      </sheetData>
      <sheetData sheetId="16577">
        <row r="9">
          <cell r="A9" t="str">
            <v>A</v>
          </cell>
        </row>
      </sheetData>
      <sheetData sheetId="16578">
        <row r="9">
          <cell r="A9" t="str">
            <v>A</v>
          </cell>
        </row>
      </sheetData>
      <sheetData sheetId="16579">
        <row r="9">
          <cell r="A9" t="str">
            <v>A</v>
          </cell>
        </row>
      </sheetData>
      <sheetData sheetId="16580">
        <row r="9">
          <cell r="A9" t="str">
            <v>A</v>
          </cell>
        </row>
      </sheetData>
      <sheetData sheetId="16581">
        <row r="9">
          <cell r="A9" t="str">
            <v>A</v>
          </cell>
        </row>
      </sheetData>
      <sheetData sheetId="16582">
        <row r="9">
          <cell r="A9" t="str">
            <v>A</v>
          </cell>
        </row>
      </sheetData>
      <sheetData sheetId="16583">
        <row r="9">
          <cell r="A9" t="str">
            <v>A</v>
          </cell>
        </row>
      </sheetData>
      <sheetData sheetId="16584">
        <row r="9">
          <cell r="A9" t="str">
            <v>A</v>
          </cell>
        </row>
      </sheetData>
      <sheetData sheetId="16585">
        <row r="9">
          <cell r="A9" t="str">
            <v>A</v>
          </cell>
        </row>
      </sheetData>
      <sheetData sheetId="16586">
        <row r="9">
          <cell r="A9" t="str">
            <v>A</v>
          </cell>
        </row>
      </sheetData>
      <sheetData sheetId="16587">
        <row r="9">
          <cell r="A9" t="str">
            <v>A</v>
          </cell>
        </row>
      </sheetData>
      <sheetData sheetId="16588">
        <row r="9">
          <cell r="A9" t="str">
            <v>A</v>
          </cell>
        </row>
      </sheetData>
      <sheetData sheetId="16589">
        <row r="9">
          <cell r="A9" t="str">
            <v>A</v>
          </cell>
        </row>
      </sheetData>
      <sheetData sheetId="16590">
        <row r="9">
          <cell r="A9" t="str">
            <v>A</v>
          </cell>
        </row>
      </sheetData>
      <sheetData sheetId="16591">
        <row r="9">
          <cell r="A9" t="str">
            <v>A</v>
          </cell>
        </row>
      </sheetData>
      <sheetData sheetId="16592">
        <row r="9">
          <cell r="A9" t="str">
            <v>A</v>
          </cell>
        </row>
      </sheetData>
      <sheetData sheetId="16593">
        <row r="9">
          <cell r="A9" t="str">
            <v>A</v>
          </cell>
        </row>
      </sheetData>
      <sheetData sheetId="16594">
        <row r="9">
          <cell r="A9" t="str">
            <v>A</v>
          </cell>
        </row>
      </sheetData>
      <sheetData sheetId="16595">
        <row r="9">
          <cell r="A9" t="str">
            <v>A</v>
          </cell>
        </row>
      </sheetData>
      <sheetData sheetId="16596">
        <row r="9">
          <cell r="A9" t="str">
            <v>A</v>
          </cell>
        </row>
      </sheetData>
      <sheetData sheetId="16597">
        <row r="9">
          <cell r="A9" t="str">
            <v>A</v>
          </cell>
        </row>
      </sheetData>
      <sheetData sheetId="16598">
        <row r="9">
          <cell r="A9" t="str">
            <v>A</v>
          </cell>
        </row>
      </sheetData>
      <sheetData sheetId="16599">
        <row r="9">
          <cell r="A9" t="str">
            <v>A</v>
          </cell>
        </row>
      </sheetData>
      <sheetData sheetId="16600">
        <row r="9">
          <cell r="A9" t="str">
            <v>A</v>
          </cell>
        </row>
      </sheetData>
      <sheetData sheetId="16601">
        <row r="9">
          <cell r="A9" t="str">
            <v>A</v>
          </cell>
        </row>
      </sheetData>
      <sheetData sheetId="16602">
        <row r="9">
          <cell r="A9" t="str">
            <v>A</v>
          </cell>
        </row>
      </sheetData>
      <sheetData sheetId="16603">
        <row r="9">
          <cell r="A9" t="str">
            <v>A</v>
          </cell>
        </row>
      </sheetData>
      <sheetData sheetId="16604">
        <row r="9">
          <cell r="A9" t="str">
            <v>A</v>
          </cell>
        </row>
      </sheetData>
      <sheetData sheetId="16605">
        <row r="9">
          <cell r="A9" t="str">
            <v>A</v>
          </cell>
        </row>
      </sheetData>
      <sheetData sheetId="16606">
        <row r="9">
          <cell r="A9" t="str">
            <v>A</v>
          </cell>
        </row>
      </sheetData>
      <sheetData sheetId="16607">
        <row r="9">
          <cell r="A9" t="str">
            <v>A</v>
          </cell>
        </row>
      </sheetData>
      <sheetData sheetId="16608">
        <row r="9">
          <cell r="A9" t="str">
            <v>A</v>
          </cell>
        </row>
      </sheetData>
      <sheetData sheetId="16609">
        <row r="9">
          <cell r="A9" t="str">
            <v>A</v>
          </cell>
        </row>
      </sheetData>
      <sheetData sheetId="16610">
        <row r="9">
          <cell r="A9" t="str">
            <v>A</v>
          </cell>
        </row>
      </sheetData>
      <sheetData sheetId="16611">
        <row r="9">
          <cell r="A9" t="str">
            <v>A</v>
          </cell>
        </row>
      </sheetData>
      <sheetData sheetId="16612">
        <row r="9">
          <cell r="A9" t="str">
            <v>A</v>
          </cell>
        </row>
      </sheetData>
      <sheetData sheetId="16613">
        <row r="9">
          <cell r="A9" t="str">
            <v>A</v>
          </cell>
        </row>
      </sheetData>
      <sheetData sheetId="16614">
        <row r="9">
          <cell r="A9" t="str">
            <v>A</v>
          </cell>
        </row>
      </sheetData>
      <sheetData sheetId="16615">
        <row r="9">
          <cell r="A9" t="str">
            <v>A</v>
          </cell>
        </row>
      </sheetData>
      <sheetData sheetId="16616">
        <row r="9">
          <cell r="A9" t="str">
            <v>A</v>
          </cell>
        </row>
      </sheetData>
      <sheetData sheetId="16617">
        <row r="9">
          <cell r="A9" t="str">
            <v>A</v>
          </cell>
        </row>
      </sheetData>
      <sheetData sheetId="16618">
        <row r="9">
          <cell r="A9" t="str">
            <v>A</v>
          </cell>
        </row>
      </sheetData>
      <sheetData sheetId="16619">
        <row r="9">
          <cell r="A9" t="str">
            <v>A</v>
          </cell>
        </row>
      </sheetData>
      <sheetData sheetId="16620">
        <row r="9">
          <cell r="A9" t="str">
            <v>A</v>
          </cell>
        </row>
      </sheetData>
      <sheetData sheetId="16621">
        <row r="9">
          <cell r="A9" t="str">
            <v>A</v>
          </cell>
        </row>
      </sheetData>
      <sheetData sheetId="16622">
        <row r="9">
          <cell r="A9" t="str">
            <v>A</v>
          </cell>
        </row>
      </sheetData>
      <sheetData sheetId="16623">
        <row r="9">
          <cell r="A9" t="str">
            <v>A</v>
          </cell>
        </row>
      </sheetData>
      <sheetData sheetId="16624">
        <row r="9">
          <cell r="A9" t="str">
            <v>A</v>
          </cell>
        </row>
      </sheetData>
      <sheetData sheetId="16625">
        <row r="9">
          <cell r="A9" t="str">
            <v>A</v>
          </cell>
        </row>
      </sheetData>
      <sheetData sheetId="16626">
        <row r="9">
          <cell r="A9" t="str">
            <v>A</v>
          </cell>
        </row>
      </sheetData>
      <sheetData sheetId="16627">
        <row r="9">
          <cell r="A9" t="str">
            <v>A</v>
          </cell>
        </row>
      </sheetData>
      <sheetData sheetId="16628">
        <row r="9">
          <cell r="A9" t="str">
            <v>A</v>
          </cell>
        </row>
      </sheetData>
      <sheetData sheetId="16629">
        <row r="9">
          <cell r="A9" t="str">
            <v>A</v>
          </cell>
        </row>
      </sheetData>
      <sheetData sheetId="16630">
        <row r="9">
          <cell r="A9" t="str">
            <v>A</v>
          </cell>
        </row>
      </sheetData>
      <sheetData sheetId="16631">
        <row r="9">
          <cell r="A9" t="str">
            <v>A</v>
          </cell>
        </row>
      </sheetData>
      <sheetData sheetId="16632">
        <row r="9">
          <cell r="A9" t="str">
            <v>A</v>
          </cell>
        </row>
      </sheetData>
      <sheetData sheetId="16633">
        <row r="9">
          <cell r="A9" t="str">
            <v>A</v>
          </cell>
        </row>
      </sheetData>
      <sheetData sheetId="16634">
        <row r="9">
          <cell r="A9" t="str">
            <v>A</v>
          </cell>
        </row>
      </sheetData>
      <sheetData sheetId="16635">
        <row r="9">
          <cell r="A9" t="str">
            <v>A</v>
          </cell>
        </row>
      </sheetData>
      <sheetData sheetId="16636">
        <row r="9">
          <cell r="A9" t="str">
            <v>A</v>
          </cell>
        </row>
      </sheetData>
      <sheetData sheetId="16637">
        <row r="9">
          <cell r="A9" t="str">
            <v>A</v>
          </cell>
        </row>
      </sheetData>
      <sheetData sheetId="16638">
        <row r="9">
          <cell r="A9" t="str">
            <v>A</v>
          </cell>
        </row>
      </sheetData>
      <sheetData sheetId="16639">
        <row r="9">
          <cell r="A9" t="str">
            <v>A</v>
          </cell>
        </row>
      </sheetData>
      <sheetData sheetId="16640">
        <row r="9">
          <cell r="A9" t="str">
            <v>A</v>
          </cell>
        </row>
      </sheetData>
      <sheetData sheetId="16641">
        <row r="9">
          <cell r="A9" t="str">
            <v>A</v>
          </cell>
        </row>
      </sheetData>
      <sheetData sheetId="16642">
        <row r="9">
          <cell r="A9" t="str">
            <v>A</v>
          </cell>
        </row>
      </sheetData>
      <sheetData sheetId="16643">
        <row r="9">
          <cell r="A9" t="str">
            <v>A</v>
          </cell>
        </row>
      </sheetData>
      <sheetData sheetId="16644">
        <row r="9">
          <cell r="A9" t="str">
            <v>A</v>
          </cell>
        </row>
      </sheetData>
      <sheetData sheetId="16645">
        <row r="9">
          <cell r="A9" t="str">
            <v>A</v>
          </cell>
        </row>
      </sheetData>
      <sheetData sheetId="16646">
        <row r="9">
          <cell r="A9" t="str">
            <v>A</v>
          </cell>
        </row>
      </sheetData>
      <sheetData sheetId="16647">
        <row r="9">
          <cell r="A9" t="str">
            <v>A</v>
          </cell>
        </row>
      </sheetData>
      <sheetData sheetId="16648">
        <row r="9">
          <cell r="A9" t="str">
            <v>A</v>
          </cell>
        </row>
      </sheetData>
      <sheetData sheetId="16649">
        <row r="9">
          <cell r="A9" t="str">
            <v>A</v>
          </cell>
        </row>
      </sheetData>
      <sheetData sheetId="16650">
        <row r="9">
          <cell r="A9" t="str">
            <v>A</v>
          </cell>
        </row>
      </sheetData>
      <sheetData sheetId="16651">
        <row r="9">
          <cell r="A9" t="str">
            <v>A</v>
          </cell>
        </row>
      </sheetData>
      <sheetData sheetId="16652">
        <row r="9">
          <cell r="A9" t="str">
            <v>A</v>
          </cell>
        </row>
      </sheetData>
      <sheetData sheetId="16653">
        <row r="9">
          <cell r="A9" t="str">
            <v>A</v>
          </cell>
        </row>
      </sheetData>
      <sheetData sheetId="16654">
        <row r="9">
          <cell r="A9" t="str">
            <v>A</v>
          </cell>
        </row>
      </sheetData>
      <sheetData sheetId="16655">
        <row r="9">
          <cell r="A9" t="str">
            <v>A</v>
          </cell>
        </row>
      </sheetData>
      <sheetData sheetId="16656">
        <row r="9">
          <cell r="A9" t="str">
            <v>A</v>
          </cell>
        </row>
      </sheetData>
      <sheetData sheetId="16657">
        <row r="9">
          <cell r="A9" t="str">
            <v>A</v>
          </cell>
        </row>
      </sheetData>
      <sheetData sheetId="16658">
        <row r="9">
          <cell r="A9" t="str">
            <v>A</v>
          </cell>
        </row>
      </sheetData>
      <sheetData sheetId="16659">
        <row r="9">
          <cell r="A9" t="str">
            <v>A</v>
          </cell>
        </row>
      </sheetData>
      <sheetData sheetId="16660">
        <row r="9">
          <cell r="A9" t="str">
            <v>A</v>
          </cell>
        </row>
      </sheetData>
      <sheetData sheetId="16661">
        <row r="9">
          <cell r="A9" t="str">
            <v>A</v>
          </cell>
        </row>
      </sheetData>
      <sheetData sheetId="16662">
        <row r="9">
          <cell r="A9" t="str">
            <v>A</v>
          </cell>
        </row>
      </sheetData>
      <sheetData sheetId="16663">
        <row r="9">
          <cell r="A9" t="str">
            <v>A</v>
          </cell>
        </row>
      </sheetData>
      <sheetData sheetId="16664">
        <row r="9">
          <cell r="A9" t="str">
            <v>A</v>
          </cell>
        </row>
      </sheetData>
      <sheetData sheetId="16665">
        <row r="9">
          <cell r="A9" t="str">
            <v>A</v>
          </cell>
        </row>
      </sheetData>
      <sheetData sheetId="16666">
        <row r="9">
          <cell r="A9" t="str">
            <v>A</v>
          </cell>
        </row>
      </sheetData>
      <sheetData sheetId="16667">
        <row r="9">
          <cell r="A9" t="str">
            <v>A</v>
          </cell>
        </row>
      </sheetData>
      <sheetData sheetId="16668">
        <row r="9">
          <cell r="A9" t="str">
            <v>A</v>
          </cell>
        </row>
      </sheetData>
      <sheetData sheetId="16669">
        <row r="9">
          <cell r="A9" t="str">
            <v>A</v>
          </cell>
        </row>
      </sheetData>
      <sheetData sheetId="16670">
        <row r="9">
          <cell r="A9" t="str">
            <v>A</v>
          </cell>
        </row>
      </sheetData>
      <sheetData sheetId="16671">
        <row r="9">
          <cell r="A9" t="str">
            <v>A</v>
          </cell>
        </row>
      </sheetData>
      <sheetData sheetId="16672">
        <row r="9">
          <cell r="A9" t="str">
            <v>A</v>
          </cell>
        </row>
      </sheetData>
      <sheetData sheetId="16673">
        <row r="9">
          <cell r="A9" t="str">
            <v>A</v>
          </cell>
        </row>
      </sheetData>
      <sheetData sheetId="16674">
        <row r="9">
          <cell r="A9" t="str">
            <v>A</v>
          </cell>
        </row>
      </sheetData>
      <sheetData sheetId="16675">
        <row r="9">
          <cell r="A9" t="str">
            <v>A</v>
          </cell>
        </row>
      </sheetData>
      <sheetData sheetId="16676">
        <row r="9">
          <cell r="A9" t="str">
            <v>A</v>
          </cell>
        </row>
      </sheetData>
      <sheetData sheetId="16677">
        <row r="9">
          <cell r="A9" t="str">
            <v>A</v>
          </cell>
        </row>
      </sheetData>
      <sheetData sheetId="16678">
        <row r="9">
          <cell r="A9" t="str">
            <v>A</v>
          </cell>
        </row>
      </sheetData>
      <sheetData sheetId="16679">
        <row r="9">
          <cell r="A9" t="str">
            <v>A</v>
          </cell>
        </row>
      </sheetData>
      <sheetData sheetId="16680">
        <row r="9">
          <cell r="A9" t="str">
            <v>A</v>
          </cell>
        </row>
      </sheetData>
      <sheetData sheetId="16681">
        <row r="9">
          <cell r="A9" t="str">
            <v>A</v>
          </cell>
        </row>
      </sheetData>
      <sheetData sheetId="16682">
        <row r="9">
          <cell r="A9" t="str">
            <v>A</v>
          </cell>
        </row>
      </sheetData>
      <sheetData sheetId="16683">
        <row r="9">
          <cell r="A9" t="str">
            <v>A</v>
          </cell>
        </row>
      </sheetData>
      <sheetData sheetId="16684">
        <row r="9">
          <cell r="A9" t="str">
            <v>A</v>
          </cell>
        </row>
      </sheetData>
      <sheetData sheetId="16685">
        <row r="9">
          <cell r="A9" t="str">
            <v>A</v>
          </cell>
        </row>
      </sheetData>
      <sheetData sheetId="16686">
        <row r="9">
          <cell r="A9" t="str">
            <v>A</v>
          </cell>
        </row>
      </sheetData>
      <sheetData sheetId="16687">
        <row r="9">
          <cell r="A9" t="str">
            <v>A</v>
          </cell>
        </row>
      </sheetData>
      <sheetData sheetId="16688">
        <row r="9">
          <cell r="A9" t="str">
            <v>A</v>
          </cell>
        </row>
      </sheetData>
      <sheetData sheetId="16689">
        <row r="9">
          <cell r="A9" t="str">
            <v>A</v>
          </cell>
        </row>
      </sheetData>
      <sheetData sheetId="16690">
        <row r="9">
          <cell r="A9" t="str">
            <v>A</v>
          </cell>
        </row>
      </sheetData>
      <sheetData sheetId="16691">
        <row r="9">
          <cell r="A9" t="str">
            <v>A</v>
          </cell>
        </row>
      </sheetData>
      <sheetData sheetId="16692">
        <row r="9">
          <cell r="A9" t="str">
            <v>A</v>
          </cell>
        </row>
      </sheetData>
      <sheetData sheetId="16693">
        <row r="9">
          <cell r="A9" t="str">
            <v>A</v>
          </cell>
        </row>
      </sheetData>
      <sheetData sheetId="16694">
        <row r="9">
          <cell r="A9" t="str">
            <v>A</v>
          </cell>
        </row>
      </sheetData>
      <sheetData sheetId="16695">
        <row r="9">
          <cell r="A9" t="str">
            <v>A</v>
          </cell>
        </row>
      </sheetData>
      <sheetData sheetId="16696">
        <row r="9">
          <cell r="A9" t="str">
            <v>A</v>
          </cell>
        </row>
      </sheetData>
      <sheetData sheetId="16697">
        <row r="9">
          <cell r="A9" t="str">
            <v>A</v>
          </cell>
        </row>
      </sheetData>
      <sheetData sheetId="16698">
        <row r="9">
          <cell r="A9" t="str">
            <v>A</v>
          </cell>
        </row>
      </sheetData>
      <sheetData sheetId="16699">
        <row r="9">
          <cell r="A9" t="str">
            <v>A</v>
          </cell>
        </row>
      </sheetData>
      <sheetData sheetId="16700">
        <row r="9">
          <cell r="A9" t="str">
            <v>A</v>
          </cell>
        </row>
      </sheetData>
      <sheetData sheetId="16701">
        <row r="9">
          <cell r="A9" t="str">
            <v>A</v>
          </cell>
        </row>
      </sheetData>
      <sheetData sheetId="16702">
        <row r="9">
          <cell r="A9" t="str">
            <v>A</v>
          </cell>
        </row>
      </sheetData>
      <sheetData sheetId="16703">
        <row r="9">
          <cell r="A9" t="str">
            <v>A</v>
          </cell>
        </row>
      </sheetData>
      <sheetData sheetId="16704">
        <row r="9">
          <cell r="A9" t="str">
            <v>A</v>
          </cell>
        </row>
      </sheetData>
      <sheetData sheetId="16705">
        <row r="9">
          <cell r="A9" t="str">
            <v>A</v>
          </cell>
        </row>
      </sheetData>
      <sheetData sheetId="16706">
        <row r="9">
          <cell r="A9" t="str">
            <v>A</v>
          </cell>
        </row>
      </sheetData>
      <sheetData sheetId="16707">
        <row r="9">
          <cell r="A9" t="str">
            <v>A</v>
          </cell>
        </row>
      </sheetData>
      <sheetData sheetId="16708">
        <row r="9">
          <cell r="A9" t="str">
            <v>A</v>
          </cell>
        </row>
      </sheetData>
      <sheetData sheetId="16709">
        <row r="9">
          <cell r="A9" t="str">
            <v>A</v>
          </cell>
        </row>
      </sheetData>
      <sheetData sheetId="16710">
        <row r="9">
          <cell r="A9" t="str">
            <v>A</v>
          </cell>
        </row>
      </sheetData>
      <sheetData sheetId="16711">
        <row r="9">
          <cell r="A9" t="str">
            <v>A</v>
          </cell>
        </row>
      </sheetData>
      <sheetData sheetId="16712">
        <row r="9">
          <cell r="A9" t="str">
            <v>A</v>
          </cell>
        </row>
      </sheetData>
      <sheetData sheetId="16713">
        <row r="9">
          <cell r="A9" t="str">
            <v>A</v>
          </cell>
        </row>
      </sheetData>
      <sheetData sheetId="16714">
        <row r="9">
          <cell r="A9" t="str">
            <v>A</v>
          </cell>
        </row>
      </sheetData>
      <sheetData sheetId="16715">
        <row r="9">
          <cell r="A9" t="str">
            <v>A</v>
          </cell>
        </row>
      </sheetData>
      <sheetData sheetId="16716">
        <row r="9">
          <cell r="A9" t="str">
            <v>A</v>
          </cell>
        </row>
      </sheetData>
      <sheetData sheetId="16717">
        <row r="9">
          <cell r="A9" t="str">
            <v>A</v>
          </cell>
        </row>
      </sheetData>
      <sheetData sheetId="16718">
        <row r="9">
          <cell r="A9" t="str">
            <v>A</v>
          </cell>
        </row>
      </sheetData>
      <sheetData sheetId="16719">
        <row r="9">
          <cell r="A9" t="str">
            <v>A</v>
          </cell>
        </row>
      </sheetData>
      <sheetData sheetId="16720">
        <row r="9">
          <cell r="A9" t="str">
            <v>A</v>
          </cell>
        </row>
      </sheetData>
      <sheetData sheetId="16721">
        <row r="9">
          <cell r="A9" t="str">
            <v>A</v>
          </cell>
        </row>
      </sheetData>
      <sheetData sheetId="16722">
        <row r="9">
          <cell r="A9" t="str">
            <v>A</v>
          </cell>
        </row>
      </sheetData>
      <sheetData sheetId="16723">
        <row r="9">
          <cell r="A9" t="str">
            <v>A</v>
          </cell>
        </row>
      </sheetData>
      <sheetData sheetId="16724">
        <row r="9">
          <cell r="A9" t="str">
            <v>A</v>
          </cell>
        </row>
      </sheetData>
      <sheetData sheetId="16725">
        <row r="9">
          <cell r="A9" t="str">
            <v>A</v>
          </cell>
        </row>
      </sheetData>
      <sheetData sheetId="16726">
        <row r="9">
          <cell r="A9" t="str">
            <v>A</v>
          </cell>
        </row>
      </sheetData>
      <sheetData sheetId="16727">
        <row r="9">
          <cell r="A9" t="str">
            <v>A</v>
          </cell>
        </row>
      </sheetData>
      <sheetData sheetId="16728">
        <row r="9">
          <cell r="A9" t="str">
            <v>A</v>
          </cell>
        </row>
      </sheetData>
      <sheetData sheetId="16729">
        <row r="9">
          <cell r="A9" t="str">
            <v>A</v>
          </cell>
        </row>
      </sheetData>
      <sheetData sheetId="16730">
        <row r="9">
          <cell r="A9" t="str">
            <v>A</v>
          </cell>
        </row>
      </sheetData>
      <sheetData sheetId="16731">
        <row r="9">
          <cell r="A9" t="str">
            <v>A</v>
          </cell>
        </row>
      </sheetData>
      <sheetData sheetId="16732">
        <row r="9">
          <cell r="A9" t="str">
            <v>A</v>
          </cell>
        </row>
      </sheetData>
      <sheetData sheetId="16733">
        <row r="9">
          <cell r="A9" t="str">
            <v>A</v>
          </cell>
        </row>
      </sheetData>
      <sheetData sheetId="16734">
        <row r="9">
          <cell r="A9" t="str">
            <v>A</v>
          </cell>
        </row>
      </sheetData>
      <sheetData sheetId="16735">
        <row r="9">
          <cell r="A9" t="str">
            <v>A</v>
          </cell>
        </row>
      </sheetData>
      <sheetData sheetId="16736">
        <row r="9">
          <cell r="A9" t="str">
            <v>A</v>
          </cell>
        </row>
      </sheetData>
      <sheetData sheetId="16737">
        <row r="9">
          <cell r="A9" t="str">
            <v>A</v>
          </cell>
        </row>
      </sheetData>
      <sheetData sheetId="16738">
        <row r="9">
          <cell r="A9" t="str">
            <v>A</v>
          </cell>
        </row>
      </sheetData>
      <sheetData sheetId="16739">
        <row r="9">
          <cell r="A9" t="str">
            <v>A</v>
          </cell>
        </row>
      </sheetData>
      <sheetData sheetId="16740">
        <row r="9">
          <cell r="A9" t="str">
            <v>A</v>
          </cell>
        </row>
      </sheetData>
      <sheetData sheetId="16741">
        <row r="9">
          <cell r="A9" t="str">
            <v>A</v>
          </cell>
        </row>
      </sheetData>
      <sheetData sheetId="16742">
        <row r="9">
          <cell r="A9" t="str">
            <v>A</v>
          </cell>
        </row>
      </sheetData>
      <sheetData sheetId="16743">
        <row r="9">
          <cell r="A9" t="str">
            <v>A</v>
          </cell>
        </row>
      </sheetData>
      <sheetData sheetId="16744">
        <row r="9">
          <cell r="A9" t="str">
            <v>A</v>
          </cell>
        </row>
      </sheetData>
      <sheetData sheetId="16745">
        <row r="9">
          <cell r="A9" t="str">
            <v>A</v>
          </cell>
        </row>
      </sheetData>
      <sheetData sheetId="16746">
        <row r="9">
          <cell r="A9" t="str">
            <v>A</v>
          </cell>
        </row>
      </sheetData>
      <sheetData sheetId="16747">
        <row r="9">
          <cell r="A9" t="str">
            <v>A</v>
          </cell>
        </row>
      </sheetData>
      <sheetData sheetId="16748">
        <row r="9">
          <cell r="A9" t="str">
            <v>A</v>
          </cell>
        </row>
      </sheetData>
      <sheetData sheetId="16749">
        <row r="9">
          <cell r="A9" t="str">
            <v>A</v>
          </cell>
        </row>
      </sheetData>
      <sheetData sheetId="16750">
        <row r="9">
          <cell r="A9" t="str">
            <v>A</v>
          </cell>
        </row>
      </sheetData>
      <sheetData sheetId="16751">
        <row r="9">
          <cell r="A9" t="str">
            <v>A</v>
          </cell>
        </row>
      </sheetData>
      <sheetData sheetId="16752">
        <row r="9">
          <cell r="A9" t="str">
            <v>A</v>
          </cell>
        </row>
      </sheetData>
      <sheetData sheetId="16753">
        <row r="9">
          <cell r="A9" t="str">
            <v>A</v>
          </cell>
        </row>
      </sheetData>
      <sheetData sheetId="16754">
        <row r="9">
          <cell r="A9" t="str">
            <v>A</v>
          </cell>
        </row>
      </sheetData>
      <sheetData sheetId="16755">
        <row r="9">
          <cell r="A9" t="str">
            <v>A</v>
          </cell>
        </row>
      </sheetData>
      <sheetData sheetId="16756">
        <row r="9">
          <cell r="A9" t="str">
            <v>A</v>
          </cell>
        </row>
      </sheetData>
      <sheetData sheetId="16757">
        <row r="9">
          <cell r="A9" t="str">
            <v>A</v>
          </cell>
        </row>
      </sheetData>
      <sheetData sheetId="16758">
        <row r="9">
          <cell r="A9" t="str">
            <v>A</v>
          </cell>
        </row>
      </sheetData>
      <sheetData sheetId="16759">
        <row r="9">
          <cell r="A9" t="str">
            <v>A</v>
          </cell>
        </row>
      </sheetData>
      <sheetData sheetId="16760">
        <row r="9">
          <cell r="A9" t="str">
            <v>A</v>
          </cell>
        </row>
      </sheetData>
      <sheetData sheetId="16761">
        <row r="9">
          <cell r="A9" t="str">
            <v>A</v>
          </cell>
        </row>
      </sheetData>
      <sheetData sheetId="16762">
        <row r="9">
          <cell r="A9" t="str">
            <v>A</v>
          </cell>
        </row>
      </sheetData>
      <sheetData sheetId="16763">
        <row r="9">
          <cell r="A9" t="str">
            <v>A</v>
          </cell>
        </row>
      </sheetData>
      <sheetData sheetId="16764">
        <row r="9">
          <cell r="A9" t="str">
            <v>A</v>
          </cell>
        </row>
      </sheetData>
      <sheetData sheetId="16765">
        <row r="9">
          <cell r="A9" t="str">
            <v>A</v>
          </cell>
        </row>
      </sheetData>
      <sheetData sheetId="16766">
        <row r="9">
          <cell r="A9" t="str">
            <v>A</v>
          </cell>
        </row>
      </sheetData>
      <sheetData sheetId="16767">
        <row r="9">
          <cell r="A9" t="str">
            <v>A</v>
          </cell>
        </row>
      </sheetData>
      <sheetData sheetId="16768">
        <row r="9">
          <cell r="A9" t="str">
            <v>A</v>
          </cell>
        </row>
      </sheetData>
      <sheetData sheetId="16769">
        <row r="9">
          <cell r="A9" t="str">
            <v>A</v>
          </cell>
        </row>
      </sheetData>
      <sheetData sheetId="16770">
        <row r="9">
          <cell r="A9" t="str">
            <v>A</v>
          </cell>
        </row>
      </sheetData>
      <sheetData sheetId="16771">
        <row r="9">
          <cell r="A9" t="str">
            <v>A</v>
          </cell>
        </row>
      </sheetData>
      <sheetData sheetId="16772">
        <row r="9">
          <cell r="A9" t="str">
            <v>A</v>
          </cell>
        </row>
      </sheetData>
      <sheetData sheetId="16773">
        <row r="9">
          <cell r="A9" t="str">
            <v>A</v>
          </cell>
        </row>
      </sheetData>
      <sheetData sheetId="16774">
        <row r="9">
          <cell r="A9" t="str">
            <v>A</v>
          </cell>
        </row>
      </sheetData>
      <sheetData sheetId="16775">
        <row r="9">
          <cell r="A9" t="str">
            <v>A</v>
          </cell>
        </row>
      </sheetData>
      <sheetData sheetId="16776">
        <row r="9">
          <cell r="A9" t="str">
            <v>A</v>
          </cell>
        </row>
      </sheetData>
      <sheetData sheetId="16777">
        <row r="9">
          <cell r="A9" t="str">
            <v>A</v>
          </cell>
        </row>
      </sheetData>
      <sheetData sheetId="16778">
        <row r="9">
          <cell r="A9" t="str">
            <v>A</v>
          </cell>
        </row>
      </sheetData>
      <sheetData sheetId="16779">
        <row r="9">
          <cell r="A9" t="str">
            <v>A</v>
          </cell>
        </row>
      </sheetData>
      <sheetData sheetId="16780">
        <row r="9">
          <cell r="A9" t="str">
            <v>A</v>
          </cell>
        </row>
      </sheetData>
      <sheetData sheetId="16781">
        <row r="9">
          <cell r="A9" t="str">
            <v>A</v>
          </cell>
        </row>
      </sheetData>
      <sheetData sheetId="16782">
        <row r="9">
          <cell r="A9" t="str">
            <v>A</v>
          </cell>
        </row>
      </sheetData>
      <sheetData sheetId="16783">
        <row r="9">
          <cell r="A9" t="str">
            <v>A</v>
          </cell>
        </row>
      </sheetData>
      <sheetData sheetId="16784">
        <row r="9">
          <cell r="A9" t="str">
            <v>A</v>
          </cell>
        </row>
      </sheetData>
      <sheetData sheetId="16785">
        <row r="9">
          <cell r="A9" t="str">
            <v>A</v>
          </cell>
        </row>
      </sheetData>
      <sheetData sheetId="16786">
        <row r="9">
          <cell r="A9" t="str">
            <v>A</v>
          </cell>
        </row>
      </sheetData>
      <sheetData sheetId="16787">
        <row r="9">
          <cell r="A9" t="str">
            <v>A</v>
          </cell>
        </row>
      </sheetData>
      <sheetData sheetId="16788">
        <row r="9">
          <cell r="A9" t="str">
            <v>A</v>
          </cell>
        </row>
      </sheetData>
      <sheetData sheetId="16789">
        <row r="9">
          <cell r="A9" t="str">
            <v>A</v>
          </cell>
        </row>
      </sheetData>
      <sheetData sheetId="16790">
        <row r="9">
          <cell r="A9" t="str">
            <v>A</v>
          </cell>
        </row>
      </sheetData>
      <sheetData sheetId="16791">
        <row r="9">
          <cell r="A9" t="str">
            <v>A</v>
          </cell>
        </row>
      </sheetData>
      <sheetData sheetId="16792">
        <row r="9">
          <cell r="A9" t="str">
            <v>A</v>
          </cell>
        </row>
      </sheetData>
      <sheetData sheetId="16793">
        <row r="9">
          <cell r="A9" t="str">
            <v>A</v>
          </cell>
        </row>
      </sheetData>
      <sheetData sheetId="16794">
        <row r="9">
          <cell r="A9" t="str">
            <v>A</v>
          </cell>
        </row>
      </sheetData>
      <sheetData sheetId="16795">
        <row r="9">
          <cell r="A9" t="str">
            <v>A</v>
          </cell>
        </row>
      </sheetData>
      <sheetData sheetId="16796">
        <row r="9">
          <cell r="A9" t="str">
            <v>A</v>
          </cell>
        </row>
      </sheetData>
      <sheetData sheetId="16797">
        <row r="9">
          <cell r="A9" t="str">
            <v>A</v>
          </cell>
        </row>
      </sheetData>
      <sheetData sheetId="16798">
        <row r="9">
          <cell r="A9" t="str">
            <v>A</v>
          </cell>
        </row>
      </sheetData>
      <sheetData sheetId="16799">
        <row r="9">
          <cell r="A9" t="str">
            <v>A</v>
          </cell>
        </row>
      </sheetData>
      <sheetData sheetId="16800">
        <row r="9">
          <cell r="A9" t="str">
            <v>A</v>
          </cell>
        </row>
      </sheetData>
      <sheetData sheetId="16801">
        <row r="9">
          <cell r="A9" t="str">
            <v>A</v>
          </cell>
        </row>
      </sheetData>
      <sheetData sheetId="16802">
        <row r="9">
          <cell r="A9" t="str">
            <v>A</v>
          </cell>
        </row>
      </sheetData>
      <sheetData sheetId="16803">
        <row r="9">
          <cell r="A9" t="str">
            <v>A</v>
          </cell>
        </row>
      </sheetData>
      <sheetData sheetId="16804">
        <row r="9">
          <cell r="A9" t="str">
            <v>A</v>
          </cell>
        </row>
      </sheetData>
      <sheetData sheetId="16805">
        <row r="9">
          <cell r="A9" t="str">
            <v>A</v>
          </cell>
        </row>
      </sheetData>
      <sheetData sheetId="16806">
        <row r="9">
          <cell r="A9" t="str">
            <v>A</v>
          </cell>
        </row>
      </sheetData>
      <sheetData sheetId="16807">
        <row r="9">
          <cell r="A9" t="str">
            <v>A</v>
          </cell>
        </row>
      </sheetData>
      <sheetData sheetId="16808">
        <row r="9">
          <cell r="A9" t="str">
            <v>A</v>
          </cell>
        </row>
      </sheetData>
      <sheetData sheetId="16809">
        <row r="9">
          <cell r="A9" t="str">
            <v>A</v>
          </cell>
        </row>
      </sheetData>
      <sheetData sheetId="16810">
        <row r="9">
          <cell r="A9" t="str">
            <v>A</v>
          </cell>
        </row>
      </sheetData>
      <sheetData sheetId="16811">
        <row r="9">
          <cell r="A9" t="str">
            <v>A</v>
          </cell>
        </row>
      </sheetData>
      <sheetData sheetId="16812">
        <row r="9">
          <cell r="A9" t="str">
            <v>A</v>
          </cell>
        </row>
      </sheetData>
      <sheetData sheetId="16813">
        <row r="9">
          <cell r="A9" t="str">
            <v>A</v>
          </cell>
        </row>
      </sheetData>
      <sheetData sheetId="16814">
        <row r="9">
          <cell r="A9" t="str">
            <v>A</v>
          </cell>
        </row>
      </sheetData>
      <sheetData sheetId="16815">
        <row r="9">
          <cell r="A9" t="str">
            <v>A</v>
          </cell>
        </row>
      </sheetData>
      <sheetData sheetId="16816">
        <row r="9">
          <cell r="A9" t="str">
            <v>A</v>
          </cell>
        </row>
      </sheetData>
      <sheetData sheetId="16817">
        <row r="9">
          <cell r="A9" t="str">
            <v>A</v>
          </cell>
        </row>
      </sheetData>
      <sheetData sheetId="16818">
        <row r="9">
          <cell r="A9" t="str">
            <v>A</v>
          </cell>
        </row>
      </sheetData>
      <sheetData sheetId="16819">
        <row r="9">
          <cell r="A9" t="str">
            <v>A</v>
          </cell>
        </row>
      </sheetData>
      <sheetData sheetId="16820">
        <row r="9">
          <cell r="A9" t="str">
            <v>A</v>
          </cell>
        </row>
      </sheetData>
      <sheetData sheetId="16821">
        <row r="9">
          <cell r="A9" t="str">
            <v>A</v>
          </cell>
        </row>
      </sheetData>
      <sheetData sheetId="16822">
        <row r="9">
          <cell r="A9" t="str">
            <v>A</v>
          </cell>
        </row>
      </sheetData>
      <sheetData sheetId="16823">
        <row r="9">
          <cell r="A9" t="str">
            <v>A</v>
          </cell>
        </row>
      </sheetData>
      <sheetData sheetId="16824">
        <row r="9">
          <cell r="A9" t="str">
            <v>A</v>
          </cell>
        </row>
      </sheetData>
      <sheetData sheetId="16825">
        <row r="9">
          <cell r="A9" t="str">
            <v>A</v>
          </cell>
        </row>
      </sheetData>
      <sheetData sheetId="16826">
        <row r="9">
          <cell r="A9" t="str">
            <v>A</v>
          </cell>
        </row>
      </sheetData>
      <sheetData sheetId="16827">
        <row r="9">
          <cell r="A9" t="str">
            <v>A</v>
          </cell>
        </row>
      </sheetData>
      <sheetData sheetId="16828">
        <row r="9">
          <cell r="A9" t="str">
            <v>A</v>
          </cell>
        </row>
      </sheetData>
      <sheetData sheetId="16829">
        <row r="9">
          <cell r="A9" t="str">
            <v>A</v>
          </cell>
        </row>
      </sheetData>
      <sheetData sheetId="16830">
        <row r="9">
          <cell r="A9" t="str">
            <v>A</v>
          </cell>
        </row>
      </sheetData>
      <sheetData sheetId="16831">
        <row r="9">
          <cell r="A9" t="str">
            <v>A</v>
          </cell>
        </row>
      </sheetData>
      <sheetData sheetId="16832">
        <row r="9">
          <cell r="A9" t="str">
            <v>A</v>
          </cell>
        </row>
      </sheetData>
      <sheetData sheetId="16833">
        <row r="9">
          <cell r="A9" t="str">
            <v>A</v>
          </cell>
        </row>
      </sheetData>
      <sheetData sheetId="16834">
        <row r="9">
          <cell r="A9" t="str">
            <v>A</v>
          </cell>
        </row>
      </sheetData>
      <sheetData sheetId="16835">
        <row r="9">
          <cell r="A9" t="str">
            <v>A</v>
          </cell>
        </row>
      </sheetData>
      <sheetData sheetId="16836">
        <row r="9">
          <cell r="A9" t="str">
            <v>A</v>
          </cell>
        </row>
      </sheetData>
      <sheetData sheetId="16837">
        <row r="9">
          <cell r="A9" t="str">
            <v>A</v>
          </cell>
        </row>
      </sheetData>
      <sheetData sheetId="16838">
        <row r="9">
          <cell r="A9" t="str">
            <v>A</v>
          </cell>
        </row>
      </sheetData>
      <sheetData sheetId="16839">
        <row r="9">
          <cell r="A9" t="str">
            <v>A</v>
          </cell>
        </row>
      </sheetData>
      <sheetData sheetId="16840">
        <row r="9">
          <cell r="A9" t="str">
            <v>A</v>
          </cell>
        </row>
      </sheetData>
      <sheetData sheetId="16841">
        <row r="9">
          <cell r="A9" t="str">
            <v>A</v>
          </cell>
        </row>
      </sheetData>
      <sheetData sheetId="16842">
        <row r="9">
          <cell r="A9" t="str">
            <v>A</v>
          </cell>
        </row>
      </sheetData>
      <sheetData sheetId="16843">
        <row r="9">
          <cell r="A9" t="str">
            <v>A</v>
          </cell>
        </row>
      </sheetData>
      <sheetData sheetId="16844">
        <row r="9">
          <cell r="A9" t="str">
            <v>A</v>
          </cell>
        </row>
      </sheetData>
      <sheetData sheetId="16845">
        <row r="9">
          <cell r="A9" t="str">
            <v>A</v>
          </cell>
        </row>
      </sheetData>
      <sheetData sheetId="16846">
        <row r="9">
          <cell r="A9" t="str">
            <v>A</v>
          </cell>
        </row>
      </sheetData>
      <sheetData sheetId="16847">
        <row r="9">
          <cell r="A9" t="str">
            <v>A</v>
          </cell>
        </row>
      </sheetData>
      <sheetData sheetId="16848">
        <row r="9">
          <cell r="A9" t="str">
            <v>A</v>
          </cell>
        </row>
      </sheetData>
      <sheetData sheetId="16849">
        <row r="9">
          <cell r="A9" t="str">
            <v>A</v>
          </cell>
        </row>
      </sheetData>
      <sheetData sheetId="16850">
        <row r="9">
          <cell r="A9" t="str">
            <v>A</v>
          </cell>
        </row>
      </sheetData>
      <sheetData sheetId="16851">
        <row r="9">
          <cell r="A9" t="str">
            <v>A</v>
          </cell>
        </row>
      </sheetData>
      <sheetData sheetId="16852">
        <row r="9">
          <cell r="A9" t="str">
            <v>A</v>
          </cell>
        </row>
      </sheetData>
      <sheetData sheetId="16853">
        <row r="9">
          <cell r="A9" t="str">
            <v>A</v>
          </cell>
        </row>
      </sheetData>
      <sheetData sheetId="16854">
        <row r="9">
          <cell r="A9" t="str">
            <v>A</v>
          </cell>
        </row>
      </sheetData>
      <sheetData sheetId="16855">
        <row r="9">
          <cell r="A9" t="str">
            <v>A</v>
          </cell>
        </row>
      </sheetData>
      <sheetData sheetId="16856">
        <row r="9">
          <cell r="A9" t="str">
            <v>A</v>
          </cell>
        </row>
      </sheetData>
      <sheetData sheetId="16857">
        <row r="9">
          <cell r="A9" t="str">
            <v>A</v>
          </cell>
        </row>
      </sheetData>
      <sheetData sheetId="16858">
        <row r="9">
          <cell r="A9" t="str">
            <v>A</v>
          </cell>
        </row>
      </sheetData>
      <sheetData sheetId="16859">
        <row r="9">
          <cell r="A9" t="str">
            <v>A</v>
          </cell>
        </row>
      </sheetData>
      <sheetData sheetId="16860">
        <row r="9">
          <cell r="A9" t="str">
            <v>A</v>
          </cell>
        </row>
      </sheetData>
      <sheetData sheetId="16861">
        <row r="9">
          <cell r="A9" t="str">
            <v>A</v>
          </cell>
        </row>
      </sheetData>
      <sheetData sheetId="16862">
        <row r="9">
          <cell r="A9" t="str">
            <v>A</v>
          </cell>
        </row>
      </sheetData>
      <sheetData sheetId="16863">
        <row r="9">
          <cell r="A9" t="str">
            <v>A</v>
          </cell>
        </row>
      </sheetData>
      <sheetData sheetId="16864">
        <row r="9">
          <cell r="A9" t="str">
            <v>A</v>
          </cell>
        </row>
      </sheetData>
      <sheetData sheetId="16865">
        <row r="9">
          <cell r="A9" t="str">
            <v>A</v>
          </cell>
        </row>
      </sheetData>
      <sheetData sheetId="16866">
        <row r="9">
          <cell r="A9" t="str">
            <v>A</v>
          </cell>
        </row>
      </sheetData>
      <sheetData sheetId="16867">
        <row r="9">
          <cell r="A9" t="str">
            <v>A</v>
          </cell>
        </row>
      </sheetData>
      <sheetData sheetId="16868">
        <row r="9">
          <cell r="A9" t="str">
            <v>A</v>
          </cell>
        </row>
      </sheetData>
      <sheetData sheetId="16869">
        <row r="9">
          <cell r="A9" t="str">
            <v>A</v>
          </cell>
        </row>
      </sheetData>
      <sheetData sheetId="16870">
        <row r="9">
          <cell r="A9" t="str">
            <v>A</v>
          </cell>
        </row>
      </sheetData>
      <sheetData sheetId="16871">
        <row r="9">
          <cell r="A9" t="str">
            <v>A</v>
          </cell>
        </row>
      </sheetData>
      <sheetData sheetId="16872">
        <row r="9">
          <cell r="A9" t="str">
            <v>A</v>
          </cell>
        </row>
      </sheetData>
      <sheetData sheetId="16873">
        <row r="9">
          <cell r="A9" t="str">
            <v>A</v>
          </cell>
        </row>
      </sheetData>
      <sheetData sheetId="16874">
        <row r="9">
          <cell r="A9" t="str">
            <v>A</v>
          </cell>
        </row>
      </sheetData>
      <sheetData sheetId="16875">
        <row r="9">
          <cell r="A9" t="str">
            <v>A</v>
          </cell>
        </row>
      </sheetData>
      <sheetData sheetId="16876">
        <row r="9">
          <cell r="A9" t="str">
            <v>A</v>
          </cell>
        </row>
      </sheetData>
      <sheetData sheetId="16877">
        <row r="9">
          <cell r="A9" t="str">
            <v>A</v>
          </cell>
        </row>
      </sheetData>
      <sheetData sheetId="16878">
        <row r="9">
          <cell r="A9" t="str">
            <v>A</v>
          </cell>
        </row>
      </sheetData>
      <sheetData sheetId="16879">
        <row r="9">
          <cell r="A9" t="str">
            <v>A</v>
          </cell>
        </row>
      </sheetData>
      <sheetData sheetId="16880">
        <row r="9">
          <cell r="A9" t="str">
            <v>A</v>
          </cell>
        </row>
      </sheetData>
      <sheetData sheetId="16881">
        <row r="9">
          <cell r="A9" t="str">
            <v>A</v>
          </cell>
        </row>
      </sheetData>
      <sheetData sheetId="16882">
        <row r="9">
          <cell r="A9" t="str">
            <v>A</v>
          </cell>
        </row>
      </sheetData>
      <sheetData sheetId="16883">
        <row r="9">
          <cell r="A9" t="str">
            <v>A</v>
          </cell>
        </row>
      </sheetData>
      <sheetData sheetId="16884">
        <row r="9">
          <cell r="A9" t="str">
            <v>A</v>
          </cell>
        </row>
      </sheetData>
      <sheetData sheetId="16885">
        <row r="9">
          <cell r="A9" t="str">
            <v>A</v>
          </cell>
        </row>
      </sheetData>
      <sheetData sheetId="16886">
        <row r="9">
          <cell r="A9" t="str">
            <v>A</v>
          </cell>
        </row>
      </sheetData>
      <sheetData sheetId="16887">
        <row r="9">
          <cell r="A9" t="str">
            <v>A</v>
          </cell>
        </row>
      </sheetData>
      <sheetData sheetId="16888">
        <row r="9">
          <cell r="A9" t="str">
            <v>A</v>
          </cell>
        </row>
      </sheetData>
      <sheetData sheetId="16889">
        <row r="9">
          <cell r="A9" t="str">
            <v>A</v>
          </cell>
        </row>
      </sheetData>
      <sheetData sheetId="16890">
        <row r="9">
          <cell r="A9" t="str">
            <v>A</v>
          </cell>
        </row>
      </sheetData>
      <sheetData sheetId="16891">
        <row r="9">
          <cell r="A9" t="str">
            <v>A</v>
          </cell>
        </row>
      </sheetData>
      <sheetData sheetId="16892">
        <row r="9">
          <cell r="A9" t="str">
            <v>A</v>
          </cell>
        </row>
      </sheetData>
      <sheetData sheetId="16893">
        <row r="9">
          <cell r="A9" t="str">
            <v>A</v>
          </cell>
        </row>
      </sheetData>
      <sheetData sheetId="16894">
        <row r="9">
          <cell r="A9" t="str">
            <v>A</v>
          </cell>
        </row>
      </sheetData>
      <sheetData sheetId="16895">
        <row r="9">
          <cell r="A9" t="str">
            <v>A</v>
          </cell>
        </row>
      </sheetData>
      <sheetData sheetId="16896">
        <row r="9">
          <cell r="A9" t="str">
            <v>A</v>
          </cell>
        </row>
      </sheetData>
      <sheetData sheetId="16897">
        <row r="9">
          <cell r="A9" t="str">
            <v>A</v>
          </cell>
        </row>
      </sheetData>
      <sheetData sheetId="16898">
        <row r="9">
          <cell r="A9" t="str">
            <v>A</v>
          </cell>
        </row>
      </sheetData>
      <sheetData sheetId="16899">
        <row r="9">
          <cell r="A9" t="str">
            <v>A</v>
          </cell>
        </row>
      </sheetData>
      <sheetData sheetId="16900">
        <row r="9">
          <cell r="A9" t="str">
            <v>A</v>
          </cell>
        </row>
      </sheetData>
      <sheetData sheetId="16901">
        <row r="9">
          <cell r="A9" t="str">
            <v>A</v>
          </cell>
        </row>
      </sheetData>
      <sheetData sheetId="16902">
        <row r="9">
          <cell r="A9" t="str">
            <v>A</v>
          </cell>
        </row>
      </sheetData>
      <sheetData sheetId="16903">
        <row r="9">
          <cell r="A9" t="str">
            <v>A</v>
          </cell>
        </row>
      </sheetData>
      <sheetData sheetId="16904">
        <row r="9">
          <cell r="A9" t="str">
            <v>A</v>
          </cell>
        </row>
      </sheetData>
      <sheetData sheetId="16905">
        <row r="9">
          <cell r="A9" t="str">
            <v>A</v>
          </cell>
        </row>
      </sheetData>
      <sheetData sheetId="16906">
        <row r="9">
          <cell r="A9" t="str">
            <v>A</v>
          </cell>
        </row>
      </sheetData>
      <sheetData sheetId="16907">
        <row r="9">
          <cell r="A9" t="str">
            <v>A</v>
          </cell>
        </row>
      </sheetData>
      <sheetData sheetId="16908">
        <row r="9">
          <cell r="A9" t="str">
            <v>A</v>
          </cell>
        </row>
      </sheetData>
      <sheetData sheetId="16909">
        <row r="9">
          <cell r="A9" t="str">
            <v>A</v>
          </cell>
        </row>
      </sheetData>
      <sheetData sheetId="16910">
        <row r="9">
          <cell r="A9" t="str">
            <v>A</v>
          </cell>
        </row>
      </sheetData>
      <sheetData sheetId="16911">
        <row r="9">
          <cell r="A9" t="str">
            <v>A</v>
          </cell>
        </row>
      </sheetData>
      <sheetData sheetId="16912">
        <row r="9">
          <cell r="A9" t="str">
            <v>A</v>
          </cell>
        </row>
      </sheetData>
      <sheetData sheetId="16913">
        <row r="9">
          <cell r="A9" t="str">
            <v>A</v>
          </cell>
        </row>
      </sheetData>
      <sheetData sheetId="16914">
        <row r="9">
          <cell r="A9" t="str">
            <v>A</v>
          </cell>
        </row>
      </sheetData>
      <sheetData sheetId="16915">
        <row r="9">
          <cell r="A9" t="str">
            <v>A</v>
          </cell>
        </row>
      </sheetData>
      <sheetData sheetId="16916">
        <row r="9">
          <cell r="A9" t="str">
            <v>A</v>
          </cell>
        </row>
      </sheetData>
      <sheetData sheetId="16917">
        <row r="9">
          <cell r="A9" t="str">
            <v>A</v>
          </cell>
        </row>
      </sheetData>
      <sheetData sheetId="16918">
        <row r="9">
          <cell r="A9" t="str">
            <v>A</v>
          </cell>
        </row>
      </sheetData>
      <sheetData sheetId="16919">
        <row r="9">
          <cell r="A9" t="str">
            <v>A</v>
          </cell>
        </row>
      </sheetData>
      <sheetData sheetId="16920">
        <row r="9">
          <cell r="A9" t="str">
            <v>A</v>
          </cell>
        </row>
      </sheetData>
      <sheetData sheetId="16921">
        <row r="9">
          <cell r="A9" t="str">
            <v>A</v>
          </cell>
        </row>
      </sheetData>
      <sheetData sheetId="16922">
        <row r="9">
          <cell r="A9" t="str">
            <v>A</v>
          </cell>
        </row>
      </sheetData>
      <sheetData sheetId="16923">
        <row r="9">
          <cell r="A9" t="str">
            <v>A</v>
          </cell>
        </row>
      </sheetData>
      <sheetData sheetId="16924">
        <row r="9">
          <cell r="A9" t="str">
            <v>A</v>
          </cell>
        </row>
      </sheetData>
      <sheetData sheetId="16925">
        <row r="9">
          <cell r="A9" t="str">
            <v>A</v>
          </cell>
        </row>
      </sheetData>
      <sheetData sheetId="16926">
        <row r="9">
          <cell r="A9" t="str">
            <v>A</v>
          </cell>
        </row>
      </sheetData>
      <sheetData sheetId="16927">
        <row r="9">
          <cell r="A9" t="str">
            <v>A</v>
          </cell>
        </row>
      </sheetData>
      <sheetData sheetId="16928">
        <row r="9">
          <cell r="A9" t="str">
            <v>A</v>
          </cell>
        </row>
      </sheetData>
      <sheetData sheetId="16929">
        <row r="9">
          <cell r="A9" t="str">
            <v>A</v>
          </cell>
        </row>
      </sheetData>
      <sheetData sheetId="16930">
        <row r="9">
          <cell r="A9" t="str">
            <v>A</v>
          </cell>
        </row>
      </sheetData>
      <sheetData sheetId="16931">
        <row r="9">
          <cell r="A9" t="str">
            <v>A</v>
          </cell>
        </row>
      </sheetData>
      <sheetData sheetId="16932">
        <row r="9">
          <cell r="A9" t="str">
            <v>A</v>
          </cell>
        </row>
      </sheetData>
      <sheetData sheetId="16933">
        <row r="9">
          <cell r="A9" t="str">
            <v>A</v>
          </cell>
        </row>
      </sheetData>
      <sheetData sheetId="16934">
        <row r="9">
          <cell r="A9" t="str">
            <v>A</v>
          </cell>
        </row>
      </sheetData>
      <sheetData sheetId="16935">
        <row r="9">
          <cell r="A9" t="str">
            <v>A</v>
          </cell>
        </row>
      </sheetData>
      <sheetData sheetId="16936">
        <row r="9">
          <cell r="A9" t="str">
            <v>A</v>
          </cell>
        </row>
      </sheetData>
      <sheetData sheetId="16937">
        <row r="9">
          <cell r="A9" t="str">
            <v>A</v>
          </cell>
        </row>
      </sheetData>
      <sheetData sheetId="16938">
        <row r="9">
          <cell r="A9" t="str">
            <v>A</v>
          </cell>
        </row>
      </sheetData>
      <sheetData sheetId="16939">
        <row r="9">
          <cell r="A9" t="str">
            <v>A</v>
          </cell>
        </row>
      </sheetData>
      <sheetData sheetId="16940">
        <row r="9">
          <cell r="A9" t="str">
            <v>A</v>
          </cell>
        </row>
      </sheetData>
      <sheetData sheetId="16941">
        <row r="9">
          <cell r="A9" t="str">
            <v>A</v>
          </cell>
        </row>
      </sheetData>
      <sheetData sheetId="16942">
        <row r="9">
          <cell r="A9" t="str">
            <v>A</v>
          </cell>
        </row>
      </sheetData>
      <sheetData sheetId="16943">
        <row r="9">
          <cell r="A9" t="str">
            <v>A</v>
          </cell>
        </row>
      </sheetData>
      <sheetData sheetId="16944">
        <row r="9">
          <cell r="A9" t="str">
            <v>A</v>
          </cell>
        </row>
      </sheetData>
      <sheetData sheetId="16945">
        <row r="9">
          <cell r="A9" t="str">
            <v>A</v>
          </cell>
        </row>
      </sheetData>
      <sheetData sheetId="16946">
        <row r="9">
          <cell r="A9" t="str">
            <v>A</v>
          </cell>
        </row>
      </sheetData>
      <sheetData sheetId="16947">
        <row r="9">
          <cell r="A9" t="str">
            <v>A</v>
          </cell>
        </row>
      </sheetData>
      <sheetData sheetId="16948">
        <row r="9">
          <cell r="A9" t="str">
            <v>A</v>
          </cell>
        </row>
      </sheetData>
      <sheetData sheetId="16949">
        <row r="9">
          <cell r="A9" t="str">
            <v>A</v>
          </cell>
        </row>
      </sheetData>
      <sheetData sheetId="16950">
        <row r="9">
          <cell r="A9" t="str">
            <v>A</v>
          </cell>
        </row>
      </sheetData>
      <sheetData sheetId="16951">
        <row r="9">
          <cell r="A9" t="str">
            <v>A</v>
          </cell>
        </row>
      </sheetData>
      <sheetData sheetId="16952">
        <row r="9">
          <cell r="A9" t="str">
            <v>A</v>
          </cell>
        </row>
      </sheetData>
      <sheetData sheetId="16953">
        <row r="9">
          <cell r="A9" t="str">
            <v>A</v>
          </cell>
        </row>
      </sheetData>
      <sheetData sheetId="16954">
        <row r="9">
          <cell r="A9" t="str">
            <v>A</v>
          </cell>
        </row>
      </sheetData>
      <sheetData sheetId="16955">
        <row r="9">
          <cell r="A9" t="str">
            <v>A</v>
          </cell>
        </row>
      </sheetData>
      <sheetData sheetId="16956">
        <row r="9">
          <cell r="A9" t="str">
            <v>A</v>
          </cell>
        </row>
      </sheetData>
      <sheetData sheetId="16957">
        <row r="9">
          <cell r="A9" t="str">
            <v>A</v>
          </cell>
        </row>
      </sheetData>
      <sheetData sheetId="16958">
        <row r="9">
          <cell r="A9" t="str">
            <v>A</v>
          </cell>
        </row>
      </sheetData>
      <sheetData sheetId="16959">
        <row r="9">
          <cell r="A9" t="str">
            <v>A</v>
          </cell>
        </row>
      </sheetData>
      <sheetData sheetId="16960">
        <row r="9">
          <cell r="A9" t="str">
            <v>A</v>
          </cell>
        </row>
      </sheetData>
      <sheetData sheetId="16961">
        <row r="9">
          <cell r="A9" t="str">
            <v>A</v>
          </cell>
        </row>
      </sheetData>
      <sheetData sheetId="16962">
        <row r="9">
          <cell r="A9" t="str">
            <v>A</v>
          </cell>
        </row>
      </sheetData>
      <sheetData sheetId="16963">
        <row r="9">
          <cell r="A9" t="str">
            <v>A</v>
          </cell>
        </row>
      </sheetData>
      <sheetData sheetId="16964">
        <row r="9">
          <cell r="A9" t="str">
            <v>A</v>
          </cell>
        </row>
      </sheetData>
      <sheetData sheetId="16965">
        <row r="9">
          <cell r="A9" t="str">
            <v>A</v>
          </cell>
        </row>
      </sheetData>
      <sheetData sheetId="16966">
        <row r="9">
          <cell r="A9" t="str">
            <v>A</v>
          </cell>
        </row>
      </sheetData>
      <sheetData sheetId="16967">
        <row r="9">
          <cell r="A9" t="str">
            <v>A</v>
          </cell>
        </row>
      </sheetData>
      <sheetData sheetId="16968">
        <row r="9">
          <cell r="A9" t="str">
            <v>A</v>
          </cell>
        </row>
      </sheetData>
      <sheetData sheetId="16969">
        <row r="9">
          <cell r="A9" t="str">
            <v>A</v>
          </cell>
        </row>
      </sheetData>
      <sheetData sheetId="16970">
        <row r="9">
          <cell r="A9" t="str">
            <v>A</v>
          </cell>
        </row>
      </sheetData>
      <sheetData sheetId="16971">
        <row r="9">
          <cell r="A9" t="str">
            <v>A</v>
          </cell>
        </row>
      </sheetData>
      <sheetData sheetId="16972">
        <row r="9">
          <cell r="A9" t="str">
            <v>A</v>
          </cell>
        </row>
      </sheetData>
      <sheetData sheetId="16973">
        <row r="9">
          <cell r="A9" t="str">
            <v>A</v>
          </cell>
        </row>
      </sheetData>
      <sheetData sheetId="16974">
        <row r="9">
          <cell r="A9" t="str">
            <v>A</v>
          </cell>
        </row>
      </sheetData>
      <sheetData sheetId="16975">
        <row r="9">
          <cell r="A9" t="str">
            <v>A</v>
          </cell>
        </row>
      </sheetData>
      <sheetData sheetId="16976">
        <row r="9">
          <cell r="A9" t="str">
            <v>A</v>
          </cell>
        </row>
      </sheetData>
      <sheetData sheetId="16977">
        <row r="9">
          <cell r="A9" t="str">
            <v>A</v>
          </cell>
        </row>
      </sheetData>
      <sheetData sheetId="16978">
        <row r="9">
          <cell r="A9" t="str">
            <v>A</v>
          </cell>
        </row>
      </sheetData>
      <sheetData sheetId="16979">
        <row r="9">
          <cell r="A9" t="str">
            <v>A</v>
          </cell>
        </row>
      </sheetData>
      <sheetData sheetId="16980">
        <row r="9">
          <cell r="A9" t="str">
            <v>A</v>
          </cell>
        </row>
      </sheetData>
      <sheetData sheetId="16981">
        <row r="9">
          <cell r="A9" t="str">
            <v>A</v>
          </cell>
        </row>
      </sheetData>
      <sheetData sheetId="16982">
        <row r="9">
          <cell r="A9" t="str">
            <v>A</v>
          </cell>
        </row>
      </sheetData>
      <sheetData sheetId="16983">
        <row r="9">
          <cell r="A9" t="str">
            <v>A</v>
          </cell>
        </row>
      </sheetData>
      <sheetData sheetId="16984">
        <row r="9">
          <cell r="A9" t="str">
            <v>A</v>
          </cell>
        </row>
      </sheetData>
      <sheetData sheetId="16985">
        <row r="9">
          <cell r="A9" t="str">
            <v>A</v>
          </cell>
        </row>
      </sheetData>
      <sheetData sheetId="16986">
        <row r="9">
          <cell r="A9" t="str">
            <v>A</v>
          </cell>
        </row>
      </sheetData>
      <sheetData sheetId="16987">
        <row r="9">
          <cell r="A9" t="str">
            <v>A</v>
          </cell>
        </row>
      </sheetData>
      <sheetData sheetId="16988">
        <row r="9">
          <cell r="A9" t="str">
            <v>A</v>
          </cell>
        </row>
      </sheetData>
      <sheetData sheetId="16989">
        <row r="9">
          <cell r="A9" t="str">
            <v>A</v>
          </cell>
        </row>
      </sheetData>
      <sheetData sheetId="16990">
        <row r="9">
          <cell r="A9" t="str">
            <v>A</v>
          </cell>
        </row>
      </sheetData>
      <sheetData sheetId="16991">
        <row r="9">
          <cell r="A9" t="str">
            <v>A</v>
          </cell>
        </row>
      </sheetData>
      <sheetData sheetId="16992">
        <row r="9">
          <cell r="A9" t="str">
            <v>A</v>
          </cell>
        </row>
      </sheetData>
      <sheetData sheetId="16993">
        <row r="9">
          <cell r="A9" t="str">
            <v>A</v>
          </cell>
        </row>
      </sheetData>
      <sheetData sheetId="16994">
        <row r="9">
          <cell r="A9" t="str">
            <v>A</v>
          </cell>
        </row>
      </sheetData>
      <sheetData sheetId="16995">
        <row r="9">
          <cell r="A9" t="str">
            <v>A</v>
          </cell>
        </row>
      </sheetData>
      <sheetData sheetId="16996">
        <row r="9">
          <cell r="A9" t="str">
            <v>A</v>
          </cell>
        </row>
      </sheetData>
      <sheetData sheetId="16997">
        <row r="9">
          <cell r="A9" t="str">
            <v>A</v>
          </cell>
        </row>
      </sheetData>
      <sheetData sheetId="16998">
        <row r="9">
          <cell r="A9" t="str">
            <v>A</v>
          </cell>
        </row>
      </sheetData>
      <sheetData sheetId="16999">
        <row r="9">
          <cell r="A9" t="str">
            <v>A</v>
          </cell>
        </row>
      </sheetData>
      <sheetData sheetId="17000">
        <row r="9">
          <cell r="A9" t="str">
            <v>A</v>
          </cell>
        </row>
      </sheetData>
      <sheetData sheetId="17001">
        <row r="9">
          <cell r="A9" t="str">
            <v>A</v>
          </cell>
        </row>
      </sheetData>
      <sheetData sheetId="17002">
        <row r="9">
          <cell r="A9" t="str">
            <v>A</v>
          </cell>
        </row>
      </sheetData>
      <sheetData sheetId="17003">
        <row r="9">
          <cell r="A9" t="str">
            <v>A</v>
          </cell>
        </row>
      </sheetData>
      <sheetData sheetId="17004">
        <row r="9">
          <cell r="A9" t="str">
            <v>A</v>
          </cell>
        </row>
      </sheetData>
      <sheetData sheetId="17005">
        <row r="9">
          <cell r="A9" t="str">
            <v>A</v>
          </cell>
        </row>
      </sheetData>
      <sheetData sheetId="17006">
        <row r="9">
          <cell r="A9" t="str">
            <v>A</v>
          </cell>
        </row>
      </sheetData>
      <sheetData sheetId="17007">
        <row r="9">
          <cell r="A9" t="str">
            <v>A</v>
          </cell>
        </row>
      </sheetData>
      <sheetData sheetId="17008">
        <row r="9">
          <cell r="A9" t="str">
            <v>A</v>
          </cell>
        </row>
      </sheetData>
      <sheetData sheetId="17009">
        <row r="9">
          <cell r="A9" t="str">
            <v>A</v>
          </cell>
        </row>
      </sheetData>
      <sheetData sheetId="17010">
        <row r="9">
          <cell r="A9" t="str">
            <v>A</v>
          </cell>
        </row>
      </sheetData>
      <sheetData sheetId="17011">
        <row r="9">
          <cell r="A9" t="str">
            <v>A</v>
          </cell>
        </row>
      </sheetData>
      <sheetData sheetId="17012">
        <row r="9">
          <cell r="A9" t="str">
            <v>A</v>
          </cell>
        </row>
      </sheetData>
      <sheetData sheetId="17013">
        <row r="9">
          <cell r="A9" t="str">
            <v>A</v>
          </cell>
        </row>
      </sheetData>
      <sheetData sheetId="17014">
        <row r="9">
          <cell r="A9" t="str">
            <v>A</v>
          </cell>
        </row>
      </sheetData>
      <sheetData sheetId="17015">
        <row r="9">
          <cell r="A9" t="str">
            <v>A</v>
          </cell>
        </row>
      </sheetData>
      <sheetData sheetId="17016">
        <row r="9">
          <cell r="A9" t="str">
            <v>A</v>
          </cell>
        </row>
      </sheetData>
      <sheetData sheetId="17017">
        <row r="9">
          <cell r="A9" t="str">
            <v>A</v>
          </cell>
        </row>
      </sheetData>
      <sheetData sheetId="17018">
        <row r="9">
          <cell r="A9" t="str">
            <v>A</v>
          </cell>
        </row>
      </sheetData>
      <sheetData sheetId="17019">
        <row r="9">
          <cell r="A9" t="str">
            <v>A</v>
          </cell>
        </row>
      </sheetData>
      <sheetData sheetId="17020">
        <row r="9">
          <cell r="A9" t="str">
            <v>A</v>
          </cell>
        </row>
      </sheetData>
      <sheetData sheetId="17021">
        <row r="9">
          <cell r="A9" t="str">
            <v>A</v>
          </cell>
        </row>
      </sheetData>
      <sheetData sheetId="17022">
        <row r="9">
          <cell r="A9" t="str">
            <v>A</v>
          </cell>
        </row>
      </sheetData>
      <sheetData sheetId="17023">
        <row r="9">
          <cell r="A9" t="str">
            <v>A</v>
          </cell>
        </row>
      </sheetData>
      <sheetData sheetId="17024">
        <row r="9">
          <cell r="A9" t="str">
            <v>A</v>
          </cell>
        </row>
      </sheetData>
      <sheetData sheetId="17025">
        <row r="9">
          <cell r="A9" t="str">
            <v>A</v>
          </cell>
        </row>
      </sheetData>
      <sheetData sheetId="17026">
        <row r="9">
          <cell r="A9" t="str">
            <v>A</v>
          </cell>
        </row>
      </sheetData>
      <sheetData sheetId="17027">
        <row r="9">
          <cell r="A9" t="str">
            <v>A</v>
          </cell>
        </row>
      </sheetData>
      <sheetData sheetId="17028">
        <row r="9">
          <cell r="A9" t="str">
            <v>A</v>
          </cell>
        </row>
      </sheetData>
      <sheetData sheetId="17029">
        <row r="9">
          <cell r="A9" t="str">
            <v>A</v>
          </cell>
        </row>
      </sheetData>
      <sheetData sheetId="17030">
        <row r="9">
          <cell r="A9" t="str">
            <v>A</v>
          </cell>
        </row>
      </sheetData>
      <sheetData sheetId="17031">
        <row r="9">
          <cell r="A9" t="str">
            <v>A</v>
          </cell>
        </row>
      </sheetData>
      <sheetData sheetId="17032">
        <row r="9">
          <cell r="A9" t="str">
            <v>A</v>
          </cell>
        </row>
      </sheetData>
      <sheetData sheetId="17033">
        <row r="9">
          <cell r="A9" t="str">
            <v>A</v>
          </cell>
        </row>
      </sheetData>
      <sheetData sheetId="17034">
        <row r="9">
          <cell r="A9" t="str">
            <v>A</v>
          </cell>
        </row>
      </sheetData>
      <sheetData sheetId="17035">
        <row r="9">
          <cell r="A9" t="str">
            <v>A</v>
          </cell>
        </row>
      </sheetData>
      <sheetData sheetId="17036">
        <row r="9">
          <cell r="A9" t="str">
            <v>A</v>
          </cell>
        </row>
      </sheetData>
      <sheetData sheetId="17037">
        <row r="9">
          <cell r="A9" t="str">
            <v>A</v>
          </cell>
        </row>
      </sheetData>
      <sheetData sheetId="17038">
        <row r="9">
          <cell r="A9" t="str">
            <v>A</v>
          </cell>
        </row>
      </sheetData>
      <sheetData sheetId="17039">
        <row r="9">
          <cell r="A9" t="str">
            <v>A</v>
          </cell>
        </row>
      </sheetData>
      <sheetData sheetId="17040">
        <row r="9">
          <cell r="A9" t="str">
            <v>A</v>
          </cell>
        </row>
      </sheetData>
      <sheetData sheetId="17041">
        <row r="9">
          <cell r="A9" t="str">
            <v>A</v>
          </cell>
        </row>
      </sheetData>
      <sheetData sheetId="17042">
        <row r="9">
          <cell r="A9" t="str">
            <v>A</v>
          </cell>
        </row>
      </sheetData>
      <sheetData sheetId="17043">
        <row r="9">
          <cell r="A9" t="str">
            <v>A</v>
          </cell>
        </row>
      </sheetData>
      <sheetData sheetId="17044">
        <row r="9">
          <cell r="A9" t="str">
            <v>A</v>
          </cell>
        </row>
      </sheetData>
      <sheetData sheetId="17045">
        <row r="9">
          <cell r="A9" t="str">
            <v>A</v>
          </cell>
        </row>
      </sheetData>
      <sheetData sheetId="17046">
        <row r="9">
          <cell r="A9" t="str">
            <v>A</v>
          </cell>
        </row>
      </sheetData>
      <sheetData sheetId="17047">
        <row r="9">
          <cell r="A9" t="str">
            <v>A</v>
          </cell>
        </row>
      </sheetData>
      <sheetData sheetId="17048">
        <row r="9">
          <cell r="A9" t="str">
            <v>A</v>
          </cell>
        </row>
      </sheetData>
      <sheetData sheetId="17049">
        <row r="9">
          <cell r="A9" t="str">
            <v>A</v>
          </cell>
        </row>
      </sheetData>
      <sheetData sheetId="17050">
        <row r="9">
          <cell r="A9" t="str">
            <v>A</v>
          </cell>
        </row>
      </sheetData>
      <sheetData sheetId="17051">
        <row r="9">
          <cell r="A9" t="str">
            <v>A</v>
          </cell>
        </row>
      </sheetData>
      <sheetData sheetId="17052">
        <row r="9">
          <cell r="A9" t="str">
            <v>A</v>
          </cell>
        </row>
      </sheetData>
      <sheetData sheetId="17053">
        <row r="9">
          <cell r="A9" t="str">
            <v>A</v>
          </cell>
        </row>
      </sheetData>
      <sheetData sheetId="17054">
        <row r="9">
          <cell r="A9" t="str">
            <v>A</v>
          </cell>
        </row>
      </sheetData>
      <sheetData sheetId="17055">
        <row r="9">
          <cell r="A9" t="str">
            <v>A</v>
          </cell>
        </row>
      </sheetData>
      <sheetData sheetId="17056">
        <row r="9">
          <cell r="A9" t="str">
            <v>A</v>
          </cell>
        </row>
      </sheetData>
      <sheetData sheetId="17057">
        <row r="9">
          <cell r="A9" t="str">
            <v>A</v>
          </cell>
        </row>
      </sheetData>
      <sheetData sheetId="17058">
        <row r="9">
          <cell r="A9" t="str">
            <v>A</v>
          </cell>
        </row>
      </sheetData>
      <sheetData sheetId="17059">
        <row r="9">
          <cell r="A9" t="str">
            <v>A</v>
          </cell>
        </row>
      </sheetData>
      <sheetData sheetId="17060">
        <row r="9">
          <cell r="A9" t="str">
            <v>A</v>
          </cell>
        </row>
      </sheetData>
      <sheetData sheetId="17061">
        <row r="9">
          <cell r="A9" t="str">
            <v>A</v>
          </cell>
        </row>
      </sheetData>
      <sheetData sheetId="17062">
        <row r="9">
          <cell r="A9" t="str">
            <v>A</v>
          </cell>
        </row>
      </sheetData>
      <sheetData sheetId="17063">
        <row r="9">
          <cell r="A9" t="str">
            <v>A</v>
          </cell>
        </row>
      </sheetData>
      <sheetData sheetId="17064">
        <row r="9">
          <cell r="A9" t="str">
            <v>A</v>
          </cell>
        </row>
      </sheetData>
      <sheetData sheetId="17065">
        <row r="9">
          <cell r="A9" t="str">
            <v>A</v>
          </cell>
        </row>
      </sheetData>
      <sheetData sheetId="17066">
        <row r="9">
          <cell r="A9" t="str">
            <v>A</v>
          </cell>
        </row>
      </sheetData>
      <sheetData sheetId="17067">
        <row r="9">
          <cell r="A9" t="str">
            <v>A</v>
          </cell>
        </row>
      </sheetData>
      <sheetData sheetId="17068">
        <row r="9">
          <cell r="A9" t="str">
            <v>A</v>
          </cell>
        </row>
      </sheetData>
      <sheetData sheetId="17069">
        <row r="9">
          <cell r="A9" t="str">
            <v>A</v>
          </cell>
        </row>
      </sheetData>
      <sheetData sheetId="17070">
        <row r="9">
          <cell r="A9" t="str">
            <v>A</v>
          </cell>
        </row>
      </sheetData>
      <sheetData sheetId="17071">
        <row r="9">
          <cell r="A9" t="str">
            <v>A</v>
          </cell>
        </row>
      </sheetData>
      <sheetData sheetId="17072">
        <row r="9">
          <cell r="A9" t="str">
            <v>A</v>
          </cell>
        </row>
      </sheetData>
      <sheetData sheetId="17073">
        <row r="9">
          <cell r="A9" t="str">
            <v>A</v>
          </cell>
        </row>
      </sheetData>
      <sheetData sheetId="17074">
        <row r="9">
          <cell r="A9" t="str">
            <v>A</v>
          </cell>
        </row>
      </sheetData>
      <sheetData sheetId="17075">
        <row r="9">
          <cell r="A9" t="str">
            <v>A</v>
          </cell>
        </row>
      </sheetData>
      <sheetData sheetId="17076">
        <row r="9">
          <cell r="A9" t="str">
            <v>A</v>
          </cell>
        </row>
      </sheetData>
      <sheetData sheetId="17077">
        <row r="9">
          <cell r="A9" t="str">
            <v>A</v>
          </cell>
        </row>
      </sheetData>
      <sheetData sheetId="17078">
        <row r="9">
          <cell r="A9" t="str">
            <v>A</v>
          </cell>
        </row>
      </sheetData>
      <sheetData sheetId="17079">
        <row r="9">
          <cell r="A9" t="str">
            <v>A</v>
          </cell>
        </row>
      </sheetData>
      <sheetData sheetId="17080">
        <row r="9">
          <cell r="A9" t="str">
            <v>A</v>
          </cell>
        </row>
      </sheetData>
      <sheetData sheetId="17081">
        <row r="9">
          <cell r="A9" t="str">
            <v>A</v>
          </cell>
        </row>
      </sheetData>
      <sheetData sheetId="17082">
        <row r="9">
          <cell r="A9" t="str">
            <v>A</v>
          </cell>
        </row>
      </sheetData>
      <sheetData sheetId="17083">
        <row r="9">
          <cell r="A9" t="str">
            <v>A</v>
          </cell>
        </row>
      </sheetData>
      <sheetData sheetId="17084">
        <row r="9">
          <cell r="A9" t="str">
            <v>A</v>
          </cell>
        </row>
      </sheetData>
      <sheetData sheetId="17085">
        <row r="9">
          <cell r="A9" t="str">
            <v>A</v>
          </cell>
        </row>
      </sheetData>
      <sheetData sheetId="17086">
        <row r="9">
          <cell r="A9" t="str">
            <v>A</v>
          </cell>
        </row>
      </sheetData>
      <sheetData sheetId="17087">
        <row r="9">
          <cell r="A9" t="str">
            <v>A</v>
          </cell>
        </row>
      </sheetData>
      <sheetData sheetId="17088">
        <row r="9">
          <cell r="A9" t="str">
            <v>A</v>
          </cell>
        </row>
      </sheetData>
      <sheetData sheetId="17089">
        <row r="9">
          <cell r="A9" t="str">
            <v>A</v>
          </cell>
        </row>
      </sheetData>
      <sheetData sheetId="17090">
        <row r="9">
          <cell r="A9" t="str">
            <v>A</v>
          </cell>
        </row>
      </sheetData>
      <sheetData sheetId="17091">
        <row r="9">
          <cell r="A9" t="str">
            <v>A</v>
          </cell>
        </row>
      </sheetData>
      <sheetData sheetId="17092">
        <row r="9">
          <cell r="A9" t="str">
            <v>A</v>
          </cell>
        </row>
      </sheetData>
      <sheetData sheetId="17093">
        <row r="9">
          <cell r="A9" t="str">
            <v>A</v>
          </cell>
        </row>
      </sheetData>
      <sheetData sheetId="17094">
        <row r="9">
          <cell r="A9" t="str">
            <v>A</v>
          </cell>
        </row>
      </sheetData>
      <sheetData sheetId="17095">
        <row r="9">
          <cell r="A9" t="str">
            <v>A</v>
          </cell>
        </row>
      </sheetData>
      <sheetData sheetId="17096">
        <row r="9">
          <cell r="A9" t="str">
            <v>A</v>
          </cell>
        </row>
      </sheetData>
      <sheetData sheetId="17097">
        <row r="9">
          <cell r="A9" t="str">
            <v>A</v>
          </cell>
        </row>
      </sheetData>
      <sheetData sheetId="17098">
        <row r="9">
          <cell r="A9" t="str">
            <v>A</v>
          </cell>
        </row>
      </sheetData>
      <sheetData sheetId="17099">
        <row r="9">
          <cell r="A9" t="str">
            <v>A</v>
          </cell>
        </row>
      </sheetData>
      <sheetData sheetId="17100">
        <row r="9">
          <cell r="A9" t="str">
            <v>A</v>
          </cell>
        </row>
      </sheetData>
      <sheetData sheetId="17101">
        <row r="9">
          <cell r="A9" t="str">
            <v>A</v>
          </cell>
        </row>
      </sheetData>
      <sheetData sheetId="17102">
        <row r="9">
          <cell r="A9" t="str">
            <v>A</v>
          </cell>
        </row>
      </sheetData>
      <sheetData sheetId="17103">
        <row r="9">
          <cell r="A9" t="str">
            <v>A</v>
          </cell>
        </row>
      </sheetData>
      <sheetData sheetId="17104">
        <row r="9">
          <cell r="A9" t="str">
            <v>A</v>
          </cell>
        </row>
      </sheetData>
      <sheetData sheetId="17105">
        <row r="9">
          <cell r="A9" t="str">
            <v>A</v>
          </cell>
        </row>
      </sheetData>
      <sheetData sheetId="17106">
        <row r="9">
          <cell r="A9" t="str">
            <v>A</v>
          </cell>
        </row>
      </sheetData>
      <sheetData sheetId="17107">
        <row r="9">
          <cell r="A9" t="str">
            <v>A</v>
          </cell>
        </row>
      </sheetData>
      <sheetData sheetId="17108">
        <row r="9">
          <cell r="A9" t="str">
            <v>A</v>
          </cell>
        </row>
      </sheetData>
      <sheetData sheetId="17109">
        <row r="9">
          <cell r="A9" t="str">
            <v>A</v>
          </cell>
        </row>
      </sheetData>
      <sheetData sheetId="17110">
        <row r="9">
          <cell r="A9" t="str">
            <v>A</v>
          </cell>
        </row>
      </sheetData>
      <sheetData sheetId="17111">
        <row r="9">
          <cell r="A9" t="str">
            <v>A</v>
          </cell>
        </row>
      </sheetData>
      <sheetData sheetId="17112">
        <row r="9">
          <cell r="A9" t="str">
            <v>A</v>
          </cell>
        </row>
      </sheetData>
      <sheetData sheetId="17113">
        <row r="9">
          <cell r="A9" t="str">
            <v>A</v>
          </cell>
        </row>
      </sheetData>
      <sheetData sheetId="17114">
        <row r="9">
          <cell r="A9" t="str">
            <v>A</v>
          </cell>
        </row>
      </sheetData>
      <sheetData sheetId="17115">
        <row r="9">
          <cell r="A9" t="str">
            <v>A</v>
          </cell>
        </row>
      </sheetData>
      <sheetData sheetId="17116">
        <row r="9">
          <cell r="A9" t="str">
            <v>A</v>
          </cell>
        </row>
      </sheetData>
      <sheetData sheetId="17117">
        <row r="9">
          <cell r="A9" t="str">
            <v>A</v>
          </cell>
        </row>
      </sheetData>
      <sheetData sheetId="17118">
        <row r="9">
          <cell r="A9" t="str">
            <v>A</v>
          </cell>
        </row>
      </sheetData>
      <sheetData sheetId="17119">
        <row r="9">
          <cell r="A9" t="str">
            <v>A</v>
          </cell>
        </row>
      </sheetData>
      <sheetData sheetId="17120">
        <row r="9">
          <cell r="A9" t="str">
            <v>A</v>
          </cell>
        </row>
      </sheetData>
      <sheetData sheetId="17121">
        <row r="9">
          <cell r="A9" t="str">
            <v>A</v>
          </cell>
        </row>
      </sheetData>
      <sheetData sheetId="17122">
        <row r="9">
          <cell r="A9" t="str">
            <v>A</v>
          </cell>
        </row>
      </sheetData>
      <sheetData sheetId="17123">
        <row r="9">
          <cell r="A9" t="str">
            <v>A</v>
          </cell>
        </row>
      </sheetData>
      <sheetData sheetId="17124">
        <row r="9">
          <cell r="A9" t="str">
            <v>A</v>
          </cell>
        </row>
      </sheetData>
      <sheetData sheetId="17125">
        <row r="9">
          <cell r="A9" t="str">
            <v>A</v>
          </cell>
        </row>
      </sheetData>
      <sheetData sheetId="17126">
        <row r="9">
          <cell r="A9" t="str">
            <v>A</v>
          </cell>
        </row>
      </sheetData>
      <sheetData sheetId="17127">
        <row r="9">
          <cell r="A9" t="str">
            <v>A</v>
          </cell>
        </row>
      </sheetData>
      <sheetData sheetId="17128">
        <row r="9">
          <cell r="A9" t="str">
            <v>A</v>
          </cell>
        </row>
      </sheetData>
      <sheetData sheetId="17129">
        <row r="9">
          <cell r="A9" t="str">
            <v>A</v>
          </cell>
        </row>
      </sheetData>
      <sheetData sheetId="17130">
        <row r="9">
          <cell r="A9" t="str">
            <v>A</v>
          </cell>
        </row>
      </sheetData>
      <sheetData sheetId="17131">
        <row r="9">
          <cell r="A9" t="str">
            <v>A</v>
          </cell>
        </row>
      </sheetData>
      <sheetData sheetId="17132">
        <row r="9">
          <cell r="A9" t="str">
            <v>A</v>
          </cell>
        </row>
      </sheetData>
      <sheetData sheetId="17133">
        <row r="9">
          <cell r="A9" t="str">
            <v>A</v>
          </cell>
        </row>
      </sheetData>
      <sheetData sheetId="17134">
        <row r="9">
          <cell r="A9" t="str">
            <v>A</v>
          </cell>
        </row>
      </sheetData>
      <sheetData sheetId="17135">
        <row r="9">
          <cell r="A9" t="str">
            <v>A</v>
          </cell>
        </row>
      </sheetData>
      <sheetData sheetId="17136">
        <row r="9">
          <cell r="A9" t="str">
            <v>A</v>
          </cell>
        </row>
      </sheetData>
      <sheetData sheetId="17137">
        <row r="9">
          <cell r="A9" t="str">
            <v>A</v>
          </cell>
        </row>
      </sheetData>
      <sheetData sheetId="17138">
        <row r="9">
          <cell r="A9" t="str">
            <v>A</v>
          </cell>
        </row>
      </sheetData>
      <sheetData sheetId="17139">
        <row r="9">
          <cell r="A9" t="str">
            <v>A</v>
          </cell>
        </row>
      </sheetData>
      <sheetData sheetId="17140">
        <row r="9">
          <cell r="A9" t="str">
            <v>A</v>
          </cell>
        </row>
      </sheetData>
      <sheetData sheetId="17141">
        <row r="9">
          <cell r="A9" t="str">
            <v>A</v>
          </cell>
        </row>
      </sheetData>
      <sheetData sheetId="17142">
        <row r="9">
          <cell r="A9" t="str">
            <v>A</v>
          </cell>
        </row>
      </sheetData>
      <sheetData sheetId="17143">
        <row r="9">
          <cell r="A9" t="str">
            <v>A</v>
          </cell>
        </row>
      </sheetData>
      <sheetData sheetId="17144">
        <row r="9">
          <cell r="A9" t="str">
            <v>A</v>
          </cell>
        </row>
      </sheetData>
      <sheetData sheetId="17145">
        <row r="9">
          <cell r="A9" t="str">
            <v>A</v>
          </cell>
        </row>
      </sheetData>
      <sheetData sheetId="17146">
        <row r="9">
          <cell r="A9" t="str">
            <v>A</v>
          </cell>
        </row>
      </sheetData>
      <sheetData sheetId="17147">
        <row r="9">
          <cell r="A9" t="str">
            <v>A</v>
          </cell>
        </row>
      </sheetData>
      <sheetData sheetId="17148">
        <row r="9">
          <cell r="A9" t="str">
            <v>A</v>
          </cell>
        </row>
      </sheetData>
      <sheetData sheetId="17149">
        <row r="9">
          <cell r="A9" t="str">
            <v>A</v>
          </cell>
        </row>
      </sheetData>
      <sheetData sheetId="17150">
        <row r="9">
          <cell r="A9" t="str">
            <v>A</v>
          </cell>
        </row>
      </sheetData>
      <sheetData sheetId="17151">
        <row r="9">
          <cell r="A9" t="str">
            <v>A</v>
          </cell>
        </row>
      </sheetData>
      <sheetData sheetId="17152">
        <row r="9">
          <cell r="A9" t="str">
            <v>A</v>
          </cell>
        </row>
      </sheetData>
      <sheetData sheetId="17153">
        <row r="9">
          <cell r="A9" t="str">
            <v>A</v>
          </cell>
        </row>
      </sheetData>
      <sheetData sheetId="17154">
        <row r="9">
          <cell r="A9" t="str">
            <v>A</v>
          </cell>
        </row>
      </sheetData>
      <sheetData sheetId="17155">
        <row r="9">
          <cell r="A9" t="str">
            <v>A</v>
          </cell>
        </row>
      </sheetData>
      <sheetData sheetId="17156">
        <row r="9">
          <cell r="A9" t="str">
            <v>A</v>
          </cell>
        </row>
      </sheetData>
      <sheetData sheetId="17157">
        <row r="9">
          <cell r="A9" t="str">
            <v>A</v>
          </cell>
        </row>
      </sheetData>
      <sheetData sheetId="17158">
        <row r="9">
          <cell r="A9" t="str">
            <v>A</v>
          </cell>
        </row>
      </sheetData>
      <sheetData sheetId="17159">
        <row r="9">
          <cell r="A9" t="str">
            <v>A</v>
          </cell>
        </row>
      </sheetData>
      <sheetData sheetId="17160">
        <row r="9">
          <cell r="A9" t="str">
            <v>A</v>
          </cell>
        </row>
      </sheetData>
      <sheetData sheetId="17161">
        <row r="9">
          <cell r="A9" t="str">
            <v>A</v>
          </cell>
        </row>
      </sheetData>
      <sheetData sheetId="17162">
        <row r="9">
          <cell r="A9" t="str">
            <v>A</v>
          </cell>
        </row>
      </sheetData>
      <sheetData sheetId="17163">
        <row r="9">
          <cell r="A9" t="str">
            <v>A</v>
          </cell>
        </row>
      </sheetData>
      <sheetData sheetId="17164">
        <row r="9">
          <cell r="A9" t="str">
            <v>A</v>
          </cell>
        </row>
      </sheetData>
      <sheetData sheetId="17165">
        <row r="9">
          <cell r="A9" t="str">
            <v>A</v>
          </cell>
        </row>
      </sheetData>
      <sheetData sheetId="17166">
        <row r="9">
          <cell r="A9" t="str">
            <v>A</v>
          </cell>
        </row>
      </sheetData>
      <sheetData sheetId="17167">
        <row r="9">
          <cell r="A9" t="str">
            <v>A</v>
          </cell>
        </row>
      </sheetData>
      <sheetData sheetId="17168">
        <row r="9">
          <cell r="A9" t="str">
            <v>A</v>
          </cell>
        </row>
      </sheetData>
      <sheetData sheetId="17169" refreshError="1"/>
      <sheetData sheetId="17170" refreshError="1"/>
      <sheetData sheetId="17171" refreshError="1"/>
      <sheetData sheetId="17172" refreshError="1"/>
      <sheetData sheetId="17173" refreshError="1"/>
      <sheetData sheetId="17174" refreshError="1"/>
      <sheetData sheetId="17175" refreshError="1"/>
      <sheetData sheetId="17176" refreshError="1"/>
      <sheetData sheetId="17177" refreshError="1"/>
      <sheetData sheetId="17178" refreshError="1"/>
      <sheetData sheetId="17179" refreshError="1"/>
      <sheetData sheetId="17180" refreshError="1"/>
      <sheetData sheetId="17181" refreshError="1"/>
      <sheetData sheetId="17182" refreshError="1"/>
      <sheetData sheetId="17183" refreshError="1"/>
      <sheetData sheetId="17184" refreshError="1"/>
      <sheetData sheetId="17185" refreshError="1"/>
      <sheetData sheetId="17186" refreshError="1"/>
      <sheetData sheetId="17187" refreshError="1"/>
      <sheetData sheetId="17188" refreshError="1"/>
      <sheetData sheetId="17189" refreshError="1"/>
      <sheetData sheetId="17190" refreshError="1"/>
      <sheetData sheetId="17191" refreshError="1"/>
      <sheetData sheetId="17192" refreshError="1"/>
      <sheetData sheetId="17193" refreshError="1"/>
      <sheetData sheetId="17194" refreshError="1"/>
      <sheetData sheetId="17195" refreshError="1"/>
      <sheetData sheetId="17196">
        <row r="9">
          <cell r="A9" t="str">
            <v>A</v>
          </cell>
        </row>
      </sheetData>
      <sheetData sheetId="17197">
        <row r="9">
          <cell r="A9" t="str">
            <v>A</v>
          </cell>
        </row>
      </sheetData>
      <sheetData sheetId="17198">
        <row r="9">
          <cell r="A9" t="str">
            <v>A</v>
          </cell>
        </row>
      </sheetData>
      <sheetData sheetId="17199">
        <row r="9">
          <cell r="A9" t="str">
            <v>A</v>
          </cell>
        </row>
      </sheetData>
      <sheetData sheetId="17200">
        <row r="9">
          <cell r="A9" t="str">
            <v>A</v>
          </cell>
        </row>
      </sheetData>
      <sheetData sheetId="17201">
        <row r="9">
          <cell r="A9" t="str">
            <v>A</v>
          </cell>
        </row>
      </sheetData>
      <sheetData sheetId="17202">
        <row r="9">
          <cell r="A9" t="str">
            <v>A</v>
          </cell>
        </row>
      </sheetData>
      <sheetData sheetId="17203">
        <row r="9">
          <cell r="A9" t="str">
            <v>A</v>
          </cell>
        </row>
      </sheetData>
      <sheetData sheetId="17204">
        <row r="9">
          <cell r="A9" t="str">
            <v>A</v>
          </cell>
        </row>
      </sheetData>
      <sheetData sheetId="17205">
        <row r="9">
          <cell r="A9" t="str">
            <v>A</v>
          </cell>
        </row>
      </sheetData>
      <sheetData sheetId="17206">
        <row r="9">
          <cell r="A9" t="str">
            <v>A</v>
          </cell>
        </row>
      </sheetData>
      <sheetData sheetId="17207">
        <row r="9">
          <cell r="A9" t="str">
            <v>A</v>
          </cell>
        </row>
      </sheetData>
      <sheetData sheetId="17208">
        <row r="9">
          <cell r="A9" t="str">
            <v>A</v>
          </cell>
        </row>
      </sheetData>
      <sheetData sheetId="17209">
        <row r="9">
          <cell r="A9" t="str">
            <v>A</v>
          </cell>
        </row>
      </sheetData>
      <sheetData sheetId="17210">
        <row r="9">
          <cell r="A9" t="str">
            <v>A</v>
          </cell>
        </row>
      </sheetData>
      <sheetData sheetId="17211">
        <row r="9">
          <cell r="A9" t="str">
            <v>A</v>
          </cell>
        </row>
      </sheetData>
      <sheetData sheetId="17212">
        <row r="9">
          <cell r="A9" t="str">
            <v>A</v>
          </cell>
        </row>
      </sheetData>
      <sheetData sheetId="17213">
        <row r="9">
          <cell r="A9" t="str">
            <v>A</v>
          </cell>
        </row>
      </sheetData>
      <sheetData sheetId="17214">
        <row r="9">
          <cell r="A9" t="str">
            <v>A</v>
          </cell>
        </row>
      </sheetData>
      <sheetData sheetId="17215">
        <row r="9">
          <cell r="A9" t="str">
            <v>A</v>
          </cell>
        </row>
      </sheetData>
      <sheetData sheetId="17216">
        <row r="9">
          <cell r="A9" t="str">
            <v>A</v>
          </cell>
        </row>
      </sheetData>
      <sheetData sheetId="17217">
        <row r="9">
          <cell r="A9" t="str">
            <v>A</v>
          </cell>
        </row>
      </sheetData>
      <sheetData sheetId="17218" refreshError="1"/>
      <sheetData sheetId="17219" refreshError="1"/>
      <sheetData sheetId="17220" refreshError="1"/>
      <sheetData sheetId="17221" refreshError="1"/>
      <sheetData sheetId="17222" refreshError="1"/>
      <sheetData sheetId="17223" refreshError="1"/>
      <sheetData sheetId="17224" refreshError="1"/>
      <sheetData sheetId="17225" refreshError="1"/>
      <sheetData sheetId="17226" refreshError="1"/>
      <sheetData sheetId="17227" refreshError="1"/>
      <sheetData sheetId="17228" refreshError="1"/>
      <sheetData sheetId="17229" refreshError="1"/>
      <sheetData sheetId="17230" refreshError="1"/>
      <sheetData sheetId="17231" refreshError="1"/>
      <sheetData sheetId="17232" refreshError="1"/>
      <sheetData sheetId="17233" refreshError="1"/>
      <sheetData sheetId="17234" refreshError="1"/>
      <sheetData sheetId="17235" refreshError="1"/>
      <sheetData sheetId="17236" refreshError="1"/>
      <sheetData sheetId="17237" refreshError="1"/>
      <sheetData sheetId="17238" refreshError="1"/>
      <sheetData sheetId="17239">
        <row r="9">
          <cell r="A9" t="str">
            <v>A</v>
          </cell>
        </row>
      </sheetData>
      <sheetData sheetId="17240">
        <row r="9">
          <cell r="A9" t="str">
            <v>A</v>
          </cell>
        </row>
      </sheetData>
      <sheetData sheetId="17241">
        <row r="9">
          <cell r="A9" t="str">
            <v>A</v>
          </cell>
        </row>
      </sheetData>
      <sheetData sheetId="17242">
        <row r="9">
          <cell r="A9" t="str">
            <v>A</v>
          </cell>
        </row>
      </sheetData>
      <sheetData sheetId="17243">
        <row r="9">
          <cell r="A9" t="str">
            <v>A</v>
          </cell>
        </row>
      </sheetData>
      <sheetData sheetId="17244">
        <row r="9">
          <cell r="A9" t="str">
            <v>A</v>
          </cell>
        </row>
      </sheetData>
      <sheetData sheetId="17245">
        <row r="9">
          <cell r="A9" t="str">
            <v>A</v>
          </cell>
        </row>
      </sheetData>
      <sheetData sheetId="17246" refreshError="1"/>
      <sheetData sheetId="17247" refreshError="1"/>
      <sheetData sheetId="17248" refreshError="1"/>
      <sheetData sheetId="17249" refreshError="1"/>
      <sheetData sheetId="17250">
        <row r="9">
          <cell r="A9" t="str">
            <v>A</v>
          </cell>
        </row>
      </sheetData>
      <sheetData sheetId="17251">
        <row r="9">
          <cell r="A9" t="str">
            <v>A</v>
          </cell>
        </row>
      </sheetData>
      <sheetData sheetId="17252" refreshError="1"/>
      <sheetData sheetId="17253" refreshError="1"/>
      <sheetData sheetId="17254" refreshError="1"/>
      <sheetData sheetId="17255" refreshError="1"/>
      <sheetData sheetId="17256">
        <row r="9">
          <cell r="A9" t="str">
            <v>A</v>
          </cell>
        </row>
      </sheetData>
      <sheetData sheetId="17257">
        <row r="9">
          <cell r="A9" t="str">
            <v>A</v>
          </cell>
        </row>
      </sheetData>
      <sheetData sheetId="17258">
        <row r="9">
          <cell r="A9" t="str">
            <v>A</v>
          </cell>
        </row>
      </sheetData>
      <sheetData sheetId="17259">
        <row r="9">
          <cell r="A9" t="str">
            <v>A</v>
          </cell>
        </row>
      </sheetData>
      <sheetData sheetId="17260">
        <row r="9">
          <cell r="A9" t="str">
            <v>A</v>
          </cell>
        </row>
      </sheetData>
      <sheetData sheetId="17261">
        <row r="9">
          <cell r="A9" t="str">
            <v>A</v>
          </cell>
        </row>
      </sheetData>
      <sheetData sheetId="17262">
        <row r="9">
          <cell r="A9" t="str">
            <v>A</v>
          </cell>
        </row>
      </sheetData>
      <sheetData sheetId="17263">
        <row r="9">
          <cell r="A9" t="str">
            <v>A</v>
          </cell>
        </row>
      </sheetData>
      <sheetData sheetId="17264">
        <row r="9">
          <cell r="A9" t="str">
            <v>A</v>
          </cell>
        </row>
      </sheetData>
      <sheetData sheetId="17265">
        <row r="9">
          <cell r="A9" t="str">
            <v>A</v>
          </cell>
        </row>
      </sheetData>
      <sheetData sheetId="17266">
        <row r="9">
          <cell r="A9" t="str">
            <v>A</v>
          </cell>
        </row>
      </sheetData>
      <sheetData sheetId="17267">
        <row r="9">
          <cell r="A9" t="str">
            <v>A</v>
          </cell>
        </row>
      </sheetData>
      <sheetData sheetId="17268">
        <row r="9">
          <cell r="A9" t="str">
            <v>A</v>
          </cell>
        </row>
      </sheetData>
      <sheetData sheetId="17269">
        <row r="9">
          <cell r="A9" t="str">
            <v>A</v>
          </cell>
        </row>
      </sheetData>
      <sheetData sheetId="17270">
        <row r="9">
          <cell r="A9" t="str">
            <v>A</v>
          </cell>
        </row>
      </sheetData>
      <sheetData sheetId="17271">
        <row r="9">
          <cell r="A9" t="str">
            <v>A</v>
          </cell>
        </row>
      </sheetData>
      <sheetData sheetId="17272">
        <row r="9">
          <cell r="A9" t="str">
            <v>A</v>
          </cell>
        </row>
      </sheetData>
      <sheetData sheetId="17273">
        <row r="9">
          <cell r="A9" t="str">
            <v>A</v>
          </cell>
        </row>
      </sheetData>
      <sheetData sheetId="17274">
        <row r="9">
          <cell r="A9" t="str">
            <v>A</v>
          </cell>
        </row>
      </sheetData>
      <sheetData sheetId="17275">
        <row r="9">
          <cell r="A9" t="str">
            <v>A</v>
          </cell>
        </row>
      </sheetData>
      <sheetData sheetId="17276">
        <row r="9">
          <cell r="A9" t="str">
            <v>A</v>
          </cell>
        </row>
      </sheetData>
      <sheetData sheetId="17277">
        <row r="9">
          <cell r="A9" t="str">
            <v>A</v>
          </cell>
        </row>
      </sheetData>
      <sheetData sheetId="17278">
        <row r="9">
          <cell r="A9" t="str">
            <v>A</v>
          </cell>
        </row>
      </sheetData>
      <sheetData sheetId="17279">
        <row r="9">
          <cell r="A9" t="str">
            <v>A</v>
          </cell>
        </row>
      </sheetData>
      <sheetData sheetId="17280">
        <row r="9">
          <cell r="A9" t="str">
            <v>A</v>
          </cell>
        </row>
      </sheetData>
      <sheetData sheetId="17281">
        <row r="9">
          <cell r="A9" t="str">
            <v>A</v>
          </cell>
        </row>
      </sheetData>
      <sheetData sheetId="17282">
        <row r="9">
          <cell r="A9" t="str">
            <v>A</v>
          </cell>
        </row>
      </sheetData>
      <sheetData sheetId="17283">
        <row r="9">
          <cell r="A9" t="str">
            <v>A</v>
          </cell>
        </row>
      </sheetData>
      <sheetData sheetId="17284">
        <row r="9">
          <cell r="A9" t="str">
            <v>A</v>
          </cell>
        </row>
      </sheetData>
      <sheetData sheetId="17285">
        <row r="9">
          <cell r="A9" t="str">
            <v>A</v>
          </cell>
        </row>
      </sheetData>
      <sheetData sheetId="17286">
        <row r="9">
          <cell r="A9" t="str">
            <v>A</v>
          </cell>
        </row>
      </sheetData>
      <sheetData sheetId="17287">
        <row r="9">
          <cell r="A9" t="str">
            <v>A</v>
          </cell>
        </row>
      </sheetData>
      <sheetData sheetId="17288">
        <row r="9">
          <cell r="A9" t="str">
            <v>A</v>
          </cell>
        </row>
      </sheetData>
      <sheetData sheetId="17289">
        <row r="9">
          <cell r="A9" t="str">
            <v>A</v>
          </cell>
        </row>
      </sheetData>
      <sheetData sheetId="17290">
        <row r="9">
          <cell r="A9" t="str">
            <v>A</v>
          </cell>
        </row>
      </sheetData>
      <sheetData sheetId="17291" refreshError="1"/>
      <sheetData sheetId="17292" refreshError="1"/>
      <sheetData sheetId="17293" refreshError="1"/>
      <sheetData sheetId="17294" refreshError="1"/>
      <sheetData sheetId="17295" refreshError="1"/>
      <sheetData sheetId="17296" refreshError="1"/>
      <sheetData sheetId="17297" refreshError="1"/>
      <sheetData sheetId="17298">
        <row r="9">
          <cell r="A9" t="str">
            <v>A</v>
          </cell>
        </row>
      </sheetData>
      <sheetData sheetId="17299" refreshError="1"/>
      <sheetData sheetId="17300" refreshError="1"/>
      <sheetData sheetId="17301" refreshError="1"/>
      <sheetData sheetId="17302" refreshError="1"/>
      <sheetData sheetId="17303" refreshError="1"/>
      <sheetData sheetId="17304" refreshError="1"/>
      <sheetData sheetId="17305" refreshError="1"/>
      <sheetData sheetId="17306" refreshError="1"/>
      <sheetData sheetId="17307" refreshError="1"/>
      <sheetData sheetId="17308" refreshError="1"/>
      <sheetData sheetId="17309" refreshError="1"/>
      <sheetData sheetId="17310" refreshError="1"/>
      <sheetData sheetId="17311" refreshError="1"/>
      <sheetData sheetId="17312" refreshError="1"/>
      <sheetData sheetId="17313" refreshError="1"/>
      <sheetData sheetId="17314" refreshError="1"/>
      <sheetData sheetId="17315" refreshError="1"/>
      <sheetData sheetId="17316" refreshError="1"/>
      <sheetData sheetId="17317" refreshError="1"/>
      <sheetData sheetId="17318" refreshError="1"/>
      <sheetData sheetId="17319" refreshError="1"/>
      <sheetData sheetId="17320" refreshError="1"/>
      <sheetData sheetId="17321">
        <row r="9">
          <cell r="A9" t="str">
            <v>A</v>
          </cell>
        </row>
      </sheetData>
      <sheetData sheetId="17322">
        <row r="9">
          <cell r="A9" t="str">
            <v>A</v>
          </cell>
        </row>
      </sheetData>
      <sheetData sheetId="17323" refreshError="1"/>
      <sheetData sheetId="17324">
        <row r="9">
          <cell r="A9" t="str">
            <v>A</v>
          </cell>
        </row>
      </sheetData>
      <sheetData sheetId="17325">
        <row r="9">
          <cell r="A9" t="str">
            <v>A</v>
          </cell>
        </row>
      </sheetData>
      <sheetData sheetId="17326">
        <row r="9">
          <cell r="A9" t="str">
            <v>A</v>
          </cell>
        </row>
      </sheetData>
      <sheetData sheetId="17327">
        <row r="9">
          <cell r="A9" t="str">
            <v>A</v>
          </cell>
        </row>
      </sheetData>
      <sheetData sheetId="17328">
        <row r="9">
          <cell r="A9" t="str">
            <v>A</v>
          </cell>
        </row>
      </sheetData>
      <sheetData sheetId="17329">
        <row r="9">
          <cell r="A9" t="str">
            <v>A</v>
          </cell>
        </row>
      </sheetData>
      <sheetData sheetId="17330">
        <row r="9">
          <cell r="A9" t="str">
            <v>A</v>
          </cell>
        </row>
      </sheetData>
      <sheetData sheetId="17331">
        <row r="9">
          <cell r="A9" t="str">
            <v>A</v>
          </cell>
        </row>
      </sheetData>
      <sheetData sheetId="17332">
        <row r="9">
          <cell r="A9" t="str">
            <v>A</v>
          </cell>
        </row>
      </sheetData>
      <sheetData sheetId="17333">
        <row r="9">
          <cell r="A9" t="str">
            <v>A</v>
          </cell>
        </row>
      </sheetData>
      <sheetData sheetId="17334">
        <row r="9">
          <cell r="A9" t="str">
            <v>A</v>
          </cell>
        </row>
      </sheetData>
      <sheetData sheetId="17335">
        <row r="9">
          <cell r="A9" t="str">
            <v>A</v>
          </cell>
        </row>
      </sheetData>
      <sheetData sheetId="17336">
        <row r="9">
          <cell r="A9" t="str">
            <v>A</v>
          </cell>
        </row>
      </sheetData>
      <sheetData sheetId="17337">
        <row r="9">
          <cell r="A9" t="str">
            <v>A</v>
          </cell>
        </row>
      </sheetData>
      <sheetData sheetId="17338">
        <row r="9">
          <cell r="A9" t="str">
            <v>A</v>
          </cell>
        </row>
      </sheetData>
      <sheetData sheetId="17339">
        <row r="9">
          <cell r="A9" t="str">
            <v>A</v>
          </cell>
        </row>
      </sheetData>
      <sheetData sheetId="17340">
        <row r="9">
          <cell r="A9" t="str">
            <v>A</v>
          </cell>
        </row>
      </sheetData>
      <sheetData sheetId="17341">
        <row r="9">
          <cell r="A9" t="str">
            <v>A</v>
          </cell>
        </row>
      </sheetData>
      <sheetData sheetId="17342">
        <row r="9">
          <cell r="A9" t="str">
            <v>A</v>
          </cell>
        </row>
      </sheetData>
      <sheetData sheetId="17343">
        <row r="9">
          <cell r="A9" t="str">
            <v>A</v>
          </cell>
        </row>
      </sheetData>
      <sheetData sheetId="17344">
        <row r="9">
          <cell r="A9" t="str">
            <v>A</v>
          </cell>
        </row>
      </sheetData>
      <sheetData sheetId="17345">
        <row r="9">
          <cell r="A9" t="str">
            <v>A</v>
          </cell>
        </row>
      </sheetData>
      <sheetData sheetId="17346">
        <row r="9">
          <cell r="A9" t="str">
            <v>A</v>
          </cell>
        </row>
      </sheetData>
      <sheetData sheetId="17347">
        <row r="9">
          <cell r="A9" t="str">
            <v>A</v>
          </cell>
        </row>
      </sheetData>
      <sheetData sheetId="17348" refreshError="1"/>
      <sheetData sheetId="17349" refreshError="1"/>
      <sheetData sheetId="17350" refreshError="1"/>
      <sheetData sheetId="17351" refreshError="1"/>
      <sheetData sheetId="17352" refreshError="1"/>
      <sheetData sheetId="17353" refreshError="1"/>
      <sheetData sheetId="17354">
        <row r="9">
          <cell r="A9" t="str">
            <v>A</v>
          </cell>
        </row>
      </sheetData>
      <sheetData sheetId="17355">
        <row r="9">
          <cell r="A9" t="str">
            <v>A</v>
          </cell>
        </row>
      </sheetData>
      <sheetData sheetId="17356">
        <row r="9">
          <cell r="A9" t="str">
            <v>A</v>
          </cell>
        </row>
      </sheetData>
      <sheetData sheetId="17357" refreshError="1"/>
      <sheetData sheetId="17358" refreshError="1"/>
      <sheetData sheetId="17359" refreshError="1"/>
      <sheetData sheetId="17360" refreshError="1"/>
      <sheetData sheetId="17361" refreshError="1"/>
      <sheetData sheetId="17362" refreshError="1"/>
      <sheetData sheetId="17363" refreshError="1"/>
      <sheetData sheetId="17364">
        <row r="9">
          <cell r="A9" t="str">
            <v>A</v>
          </cell>
        </row>
      </sheetData>
      <sheetData sheetId="17365" refreshError="1"/>
      <sheetData sheetId="17366">
        <row r="9">
          <cell r="A9" t="str">
            <v>A</v>
          </cell>
        </row>
      </sheetData>
      <sheetData sheetId="17367">
        <row r="9">
          <cell r="A9" t="str">
            <v>A</v>
          </cell>
        </row>
      </sheetData>
      <sheetData sheetId="17368">
        <row r="9">
          <cell r="A9" t="str">
            <v>A</v>
          </cell>
        </row>
      </sheetData>
      <sheetData sheetId="17369">
        <row r="9">
          <cell r="A9" t="str">
            <v>A</v>
          </cell>
        </row>
      </sheetData>
      <sheetData sheetId="17370">
        <row r="9">
          <cell r="A9" t="str">
            <v>A</v>
          </cell>
        </row>
      </sheetData>
      <sheetData sheetId="17371">
        <row r="9">
          <cell r="A9" t="str">
            <v>A</v>
          </cell>
        </row>
      </sheetData>
      <sheetData sheetId="17372">
        <row r="9">
          <cell r="A9" t="str">
            <v>A</v>
          </cell>
        </row>
      </sheetData>
      <sheetData sheetId="17373">
        <row r="9">
          <cell r="A9" t="str">
            <v>A</v>
          </cell>
        </row>
      </sheetData>
      <sheetData sheetId="17374">
        <row r="9">
          <cell r="A9" t="str">
            <v>A</v>
          </cell>
        </row>
      </sheetData>
      <sheetData sheetId="17375">
        <row r="9">
          <cell r="A9" t="str">
            <v>A</v>
          </cell>
        </row>
      </sheetData>
      <sheetData sheetId="17376">
        <row r="9">
          <cell r="A9" t="str">
            <v>A</v>
          </cell>
        </row>
      </sheetData>
      <sheetData sheetId="17377">
        <row r="9">
          <cell r="A9" t="str">
            <v>A</v>
          </cell>
        </row>
      </sheetData>
      <sheetData sheetId="17378">
        <row r="9">
          <cell r="A9" t="str">
            <v>A</v>
          </cell>
        </row>
      </sheetData>
      <sheetData sheetId="17379">
        <row r="9">
          <cell r="A9" t="str">
            <v>A</v>
          </cell>
        </row>
      </sheetData>
      <sheetData sheetId="17380">
        <row r="9">
          <cell r="A9" t="str">
            <v>A</v>
          </cell>
        </row>
      </sheetData>
      <sheetData sheetId="17381">
        <row r="9">
          <cell r="A9" t="str">
            <v>A</v>
          </cell>
        </row>
      </sheetData>
      <sheetData sheetId="17382">
        <row r="9">
          <cell r="A9" t="str">
            <v>A</v>
          </cell>
        </row>
      </sheetData>
      <sheetData sheetId="17383">
        <row r="9">
          <cell r="A9" t="str">
            <v>A</v>
          </cell>
        </row>
      </sheetData>
      <sheetData sheetId="17384">
        <row r="9">
          <cell r="A9" t="str">
            <v>A</v>
          </cell>
        </row>
      </sheetData>
      <sheetData sheetId="17385">
        <row r="9">
          <cell r="A9" t="str">
            <v>A</v>
          </cell>
        </row>
      </sheetData>
      <sheetData sheetId="17386">
        <row r="9">
          <cell r="A9" t="str">
            <v>A</v>
          </cell>
        </row>
      </sheetData>
      <sheetData sheetId="17387">
        <row r="9">
          <cell r="A9" t="str">
            <v>A</v>
          </cell>
        </row>
      </sheetData>
      <sheetData sheetId="17388">
        <row r="9">
          <cell r="A9" t="str">
            <v>A</v>
          </cell>
        </row>
      </sheetData>
      <sheetData sheetId="17389">
        <row r="9">
          <cell r="A9" t="str">
            <v>A</v>
          </cell>
        </row>
      </sheetData>
      <sheetData sheetId="17390">
        <row r="9">
          <cell r="A9" t="str">
            <v>A</v>
          </cell>
        </row>
      </sheetData>
      <sheetData sheetId="17391">
        <row r="9">
          <cell r="A9" t="str">
            <v>A</v>
          </cell>
        </row>
      </sheetData>
      <sheetData sheetId="17392">
        <row r="9">
          <cell r="A9" t="str">
            <v>A</v>
          </cell>
        </row>
      </sheetData>
      <sheetData sheetId="17393">
        <row r="9">
          <cell r="A9" t="str">
            <v>A</v>
          </cell>
        </row>
      </sheetData>
      <sheetData sheetId="17394">
        <row r="9">
          <cell r="A9" t="str">
            <v>A</v>
          </cell>
        </row>
      </sheetData>
      <sheetData sheetId="17395">
        <row r="9">
          <cell r="A9" t="str">
            <v>A</v>
          </cell>
        </row>
      </sheetData>
      <sheetData sheetId="17396">
        <row r="9">
          <cell r="A9" t="str">
            <v>A</v>
          </cell>
        </row>
      </sheetData>
      <sheetData sheetId="17397">
        <row r="9">
          <cell r="A9" t="str">
            <v>A</v>
          </cell>
        </row>
      </sheetData>
      <sheetData sheetId="17398">
        <row r="9">
          <cell r="A9" t="str">
            <v>A</v>
          </cell>
        </row>
      </sheetData>
      <sheetData sheetId="17399">
        <row r="9">
          <cell r="A9" t="str">
            <v>A</v>
          </cell>
        </row>
      </sheetData>
      <sheetData sheetId="17400">
        <row r="9">
          <cell r="A9" t="str">
            <v>A</v>
          </cell>
        </row>
      </sheetData>
      <sheetData sheetId="17401">
        <row r="9">
          <cell r="A9" t="str">
            <v>A</v>
          </cell>
        </row>
      </sheetData>
      <sheetData sheetId="17402">
        <row r="9">
          <cell r="A9" t="str">
            <v>A</v>
          </cell>
        </row>
      </sheetData>
      <sheetData sheetId="17403">
        <row r="9">
          <cell r="A9" t="str">
            <v>A</v>
          </cell>
        </row>
      </sheetData>
      <sheetData sheetId="17404">
        <row r="9">
          <cell r="A9" t="str">
            <v>A</v>
          </cell>
        </row>
      </sheetData>
      <sheetData sheetId="17405">
        <row r="9">
          <cell r="A9" t="str">
            <v>A</v>
          </cell>
        </row>
      </sheetData>
      <sheetData sheetId="17406">
        <row r="9">
          <cell r="A9" t="str">
            <v>A</v>
          </cell>
        </row>
      </sheetData>
      <sheetData sheetId="17407">
        <row r="9">
          <cell r="A9" t="str">
            <v>A</v>
          </cell>
        </row>
      </sheetData>
      <sheetData sheetId="17408">
        <row r="9">
          <cell r="A9" t="str">
            <v>A</v>
          </cell>
        </row>
      </sheetData>
      <sheetData sheetId="17409">
        <row r="9">
          <cell r="A9" t="str">
            <v>A</v>
          </cell>
        </row>
      </sheetData>
      <sheetData sheetId="17410">
        <row r="9">
          <cell r="A9" t="str">
            <v>A</v>
          </cell>
        </row>
      </sheetData>
      <sheetData sheetId="17411">
        <row r="9">
          <cell r="A9" t="str">
            <v>A</v>
          </cell>
        </row>
      </sheetData>
      <sheetData sheetId="17412">
        <row r="9">
          <cell r="A9" t="str">
            <v>A</v>
          </cell>
        </row>
      </sheetData>
      <sheetData sheetId="17413">
        <row r="9">
          <cell r="A9" t="str">
            <v>A</v>
          </cell>
        </row>
      </sheetData>
      <sheetData sheetId="17414">
        <row r="9">
          <cell r="A9" t="str">
            <v>A</v>
          </cell>
        </row>
      </sheetData>
      <sheetData sheetId="17415">
        <row r="9">
          <cell r="A9" t="str">
            <v>A</v>
          </cell>
        </row>
      </sheetData>
      <sheetData sheetId="17416">
        <row r="9">
          <cell r="A9" t="str">
            <v>A</v>
          </cell>
        </row>
      </sheetData>
      <sheetData sheetId="17417">
        <row r="9">
          <cell r="A9" t="str">
            <v>A</v>
          </cell>
        </row>
      </sheetData>
      <sheetData sheetId="17418">
        <row r="9">
          <cell r="A9" t="str">
            <v>A</v>
          </cell>
        </row>
      </sheetData>
      <sheetData sheetId="17419">
        <row r="9">
          <cell r="A9" t="str">
            <v>A</v>
          </cell>
        </row>
      </sheetData>
      <sheetData sheetId="17420">
        <row r="9">
          <cell r="A9" t="str">
            <v>A</v>
          </cell>
        </row>
      </sheetData>
      <sheetData sheetId="17421">
        <row r="9">
          <cell r="A9" t="str">
            <v>A</v>
          </cell>
        </row>
      </sheetData>
      <sheetData sheetId="17422">
        <row r="9">
          <cell r="A9" t="str">
            <v>A</v>
          </cell>
        </row>
      </sheetData>
      <sheetData sheetId="17423">
        <row r="9">
          <cell r="A9" t="str">
            <v>A</v>
          </cell>
        </row>
      </sheetData>
      <sheetData sheetId="17424">
        <row r="9">
          <cell r="A9" t="str">
            <v>A</v>
          </cell>
        </row>
      </sheetData>
      <sheetData sheetId="17425">
        <row r="9">
          <cell r="A9" t="str">
            <v>A</v>
          </cell>
        </row>
      </sheetData>
      <sheetData sheetId="17426">
        <row r="9">
          <cell r="A9" t="str">
            <v>A</v>
          </cell>
        </row>
      </sheetData>
      <sheetData sheetId="17427">
        <row r="9">
          <cell r="A9" t="str">
            <v>A</v>
          </cell>
        </row>
      </sheetData>
      <sheetData sheetId="17428">
        <row r="9">
          <cell r="A9" t="str">
            <v>A</v>
          </cell>
        </row>
      </sheetData>
      <sheetData sheetId="17429">
        <row r="9">
          <cell r="A9" t="str">
            <v>A</v>
          </cell>
        </row>
      </sheetData>
      <sheetData sheetId="17430">
        <row r="9">
          <cell r="A9" t="str">
            <v>A</v>
          </cell>
        </row>
      </sheetData>
      <sheetData sheetId="17431">
        <row r="9">
          <cell r="A9" t="str">
            <v>A</v>
          </cell>
        </row>
      </sheetData>
      <sheetData sheetId="17432">
        <row r="9">
          <cell r="A9" t="str">
            <v>A</v>
          </cell>
        </row>
      </sheetData>
      <sheetData sheetId="17433">
        <row r="9">
          <cell r="A9" t="str">
            <v>A</v>
          </cell>
        </row>
      </sheetData>
      <sheetData sheetId="17434">
        <row r="9">
          <cell r="A9" t="str">
            <v>A</v>
          </cell>
        </row>
      </sheetData>
      <sheetData sheetId="17435">
        <row r="9">
          <cell r="A9" t="str">
            <v>A</v>
          </cell>
        </row>
      </sheetData>
      <sheetData sheetId="17436">
        <row r="9">
          <cell r="A9" t="str">
            <v>A</v>
          </cell>
        </row>
      </sheetData>
      <sheetData sheetId="17437">
        <row r="9">
          <cell r="A9" t="str">
            <v>A</v>
          </cell>
        </row>
      </sheetData>
      <sheetData sheetId="17438">
        <row r="9">
          <cell r="A9" t="str">
            <v>A</v>
          </cell>
        </row>
      </sheetData>
      <sheetData sheetId="17439">
        <row r="9">
          <cell r="A9" t="str">
            <v>A</v>
          </cell>
        </row>
      </sheetData>
      <sheetData sheetId="17440">
        <row r="9">
          <cell r="A9" t="str">
            <v>A</v>
          </cell>
        </row>
      </sheetData>
      <sheetData sheetId="17441">
        <row r="9">
          <cell r="A9" t="str">
            <v>A</v>
          </cell>
        </row>
      </sheetData>
      <sheetData sheetId="17442">
        <row r="9">
          <cell r="A9" t="str">
            <v>A</v>
          </cell>
        </row>
      </sheetData>
      <sheetData sheetId="17443">
        <row r="9">
          <cell r="A9" t="str">
            <v>A</v>
          </cell>
        </row>
      </sheetData>
      <sheetData sheetId="17444">
        <row r="9">
          <cell r="A9" t="str">
            <v>A</v>
          </cell>
        </row>
      </sheetData>
      <sheetData sheetId="17445">
        <row r="9">
          <cell r="A9" t="str">
            <v>A</v>
          </cell>
        </row>
      </sheetData>
      <sheetData sheetId="17446">
        <row r="9">
          <cell r="A9" t="str">
            <v>A</v>
          </cell>
        </row>
      </sheetData>
      <sheetData sheetId="17447" refreshError="1"/>
      <sheetData sheetId="17448" refreshError="1"/>
      <sheetData sheetId="17449" refreshError="1"/>
      <sheetData sheetId="17450" refreshError="1"/>
      <sheetData sheetId="17451" refreshError="1"/>
      <sheetData sheetId="17452" refreshError="1"/>
      <sheetData sheetId="17453" refreshError="1"/>
      <sheetData sheetId="17454" refreshError="1"/>
      <sheetData sheetId="17455">
        <row r="9">
          <cell r="A9" t="str">
            <v>A</v>
          </cell>
        </row>
      </sheetData>
      <sheetData sheetId="17456" refreshError="1"/>
      <sheetData sheetId="17457" refreshError="1"/>
      <sheetData sheetId="17458" refreshError="1"/>
      <sheetData sheetId="17459" refreshError="1"/>
      <sheetData sheetId="17460" refreshError="1"/>
      <sheetData sheetId="17461" refreshError="1"/>
      <sheetData sheetId="17462" refreshError="1"/>
      <sheetData sheetId="17463" refreshError="1"/>
      <sheetData sheetId="17464" refreshError="1"/>
      <sheetData sheetId="17465" refreshError="1"/>
      <sheetData sheetId="17466" refreshError="1"/>
      <sheetData sheetId="17467" refreshError="1"/>
      <sheetData sheetId="17468" refreshError="1"/>
      <sheetData sheetId="17469" refreshError="1"/>
      <sheetData sheetId="17470" refreshError="1"/>
      <sheetData sheetId="17471" refreshError="1"/>
      <sheetData sheetId="17472" refreshError="1"/>
      <sheetData sheetId="17473" refreshError="1"/>
      <sheetData sheetId="17474" refreshError="1"/>
      <sheetData sheetId="17475" refreshError="1"/>
      <sheetData sheetId="17476">
        <row r="9">
          <cell r="A9" t="str">
            <v>A</v>
          </cell>
        </row>
      </sheetData>
      <sheetData sheetId="17477" refreshError="1"/>
      <sheetData sheetId="17478" refreshError="1"/>
      <sheetData sheetId="17479" refreshError="1"/>
      <sheetData sheetId="17480" refreshError="1"/>
      <sheetData sheetId="17481" refreshError="1"/>
      <sheetData sheetId="17482" refreshError="1"/>
      <sheetData sheetId="17483" refreshError="1"/>
      <sheetData sheetId="17484" refreshError="1"/>
      <sheetData sheetId="17485">
        <row r="9">
          <cell r="A9" t="str">
            <v>A</v>
          </cell>
        </row>
      </sheetData>
      <sheetData sheetId="17486" refreshError="1"/>
      <sheetData sheetId="17487" refreshError="1"/>
      <sheetData sheetId="17488" refreshError="1"/>
      <sheetData sheetId="17489" refreshError="1"/>
      <sheetData sheetId="17490" refreshError="1"/>
      <sheetData sheetId="17491" refreshError="1"/>
      <sheetData sheetId="17492" refreshError="1"/>
      <sheetData sheetId="17493" refreshError="1"/>
      <sheetData sheetId="17494" refreshError="1"/>
      <sheetData sheetId="17495" refreshError="1"/>
      <sheetData sheetId="17496" refreshError="1"/>
      <sheetData sheetId="17497" refreshError="1"/>
      <sheetData sheetId="17498" refreshError="1"/>
      <sheetData sheetId="17499">
        <row r="9">
          <cell r="A9" t="str">
            <v>A</v>
          </cell>
        </row>
      </sheetData>
      <sheetData sheetId="17500">
        <row r="9">
          <cell r="A9" t="str">
            <v>A</v>
          </cell>
        </row>
      </sheetData>
      <sheetData sheetId="17501">
        <row r="9">
          <cell r="A9" t="str">
            <v>A</v>
          </cell>
        </row>
      </sheetData>
      <sheetData sheetId="17502">
        <row r="9">
          <cell r="A9" t="str">
            <v>A</v>
          </cell>
        </row>
      </sheetData>
      <sheetData sheetId="17503" refreshError="1"/>
      <sheetData sheetId="17504" refreshError="1"/>
      <sheetData sheetId="17505" refreshError="1"/>
      <sheetData sheetId="17506" refreshError="1"/>
      <sheetData sheetId="17507" refreshError="1"/>
      <sheetData sheetId="17508" refreshError="1"/>
      <sheetData sheetId="17509" refreshError="1"/>
      <sheetData sheetId="17510" refreshError="1"/>
      <sheetData sheetId="17511" refreshError="1"/>
      <sheetData sheetId="17512" refreshError="1"/>
      <sheetData sheetId="17513" refreshError="1"/>
      <sheetData sheetId="17514" refreshError="1"/>
      <sheetData sheetId="17515" refreshError="1"/>
      <sheetData sheetId="17516" refreshError="1"/>
      <sheetData sheetId="17517" refreshError="1"/>
      <sheetData sheetId="17518" refreshError="1"/>
      <sheetData sheetId="17519" refreshError="1"/>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ow r="9">
          <cell r="A9" t="str">
            <v>A</v>
          </cell>
        </row>
      </sheetData>
      <sheetData sheetId="17534" refreshError="1"/>
      <sheetData sheetId="17535" refreshError="1"/>
      <sheetData sheetId="17536">
        <row r="9">
          <cell r="A9" t="str">
            <v>A</v>
          </cell>
        </row>
      </sheetData>
      <sheetData sheetId="17537">
        <row r="9">
          <cell r="A9" t="str">
            <v>A</v>
          </cell>
        </row>
      </sheetData>
      <sheetData sheetId="17538" refreshError="1"/>
      <sheetData sheetId="17539" refreshError="1"/>
      <sheetData sheetId="17540" refreshError="1"/>
      <sheetData sheetId="17541">
        <row r="9">
          <cell r="A9" t="str">
            <v>A</v>
          </cell>
        </row>
      </sheetData>
      <sheetData sheetId="17542" refreshError="1"/>
      <sheetData sheetId="17543">
        <row r="9">
          <cell r="A9" t="str">
            <v>A</v>
          </cell>
        </row>
      </sheetData>
      <sheetData sheetId="17544">
        <row r="9">
          <cell r="A9" t="str">
            <v>A</v>
          </cell>
        </row>
      </sheetData>
      <sheetData sheetId="17545" refreshError="1"/>
      <sheetData sheetId="17546">
        <row r="9">
          <cell r="A9" t="str">
            <v>A</v>
          </cell>
        </row>
      </sheetData>
      <sheetData sheetId="17547">
        <row r="9">
          <cell r="A9" t="str">
            <v>A</v>
          </cell>
        </row>
      </sheetData>
      <sheetData sheetId="17548">
        <row r="9">
          <cell r="A9" t="str">
            <v>A</v>
          </cell>
        </row>
      </sheetData>
      <sheetData sheetId="17549">
        <row r="9">
          <cell r="A9" t="str">
            <v>A</v>
          </cell>
        </row>
      </sheetData>
      <sheetData sheetId="17550">
        <row r="9">
          <cell r="A9" t="str">
            <v>A</v>
          </cell>
        </row>
      </sheetData>
      <sheetData sheetId="17551">
        <row r="9">
          <cell r="A9" t="str">
            <v>A</v>
          </cell>
        </row>
      </sheetData>
      <sheetData sheetId="17552">
        <row r="9">
          <cell r="A9" t="str">
            <v>A</v>
          </cell>
        </row>
      </sheetData>
      <sheetData sheetId="17553">
        <row r="9">
          <cell r="A9" t="str">
            <v>A</v>
          </cell>
        </row>
      </sheetData>
      <sheetData sheetId="17554">
        <row r="9">
          <cell r="A9" t="str">
            <v>A</v>
          </cell>
        </row>
      </sheetData>
      <sheetData sheetId="17555">
        <row r="9">
          <cell r="A9" t="str">
            <v>A</v>
          </cell>
        </row>
      </sheetData>
      <sheetData sheetId="17556" refreshError="1"/>
      <sheetData sheetId="17557" refreshError="1"/>
      <sheetData sheetId="17558" refreshError="1"/>
      <sheetData sheetId="17559" refreshError="1"/>
      <sheetData sheetId="17560" refreshError="1"/>
      <sheetData sheetId="17561" refreshError="1"/>
      <sheetData sheetId="17562">
        <row r="9">
          <cell r="A9" t="str">
            <v>A</v>
          </cell>
        </row>
      </sheetData>
      <sheetData sheetId="17563" refreshError="1"/>
      <sheetData sheetId="17564" refreshError="1"/>
      <sheetData sheetId="17565" refreshError="1"/>
      <sheetData sheetId="17566" refreshError="1"/>
      <sheetData sheetId="17567" refreshError="1"/>
      <sheetData sheetId="17568">
        <row r="9">
          <cell r="A9" t="str">
            <v>A</v>
          </cell>
        </row>
      </sheetData>
      <sheetData sheetId="17569">
        <row r="9">
          <cell r="A9" t="str">
            <v>A</v>
          </cell>
        </row>
      </sheetData>
      <sheetData sheetId="17570">
        <row r="9">
          <cell r="A9" t="str">
            <v>A</v>
          </cell>
        </row>
      </sheetData>
      <sheetData sheetId="17571">
        <row r="9">
          <cell r="A9" t="str">
            <v>A</v>
          </cell>
        </row>
      </sheetData>
      <sheetData sheetId="17572" refreshError="1"/>
      <sheetData sheetId="17573">
        <row r="9">
          <cell r="A9" t="str">
            <v>A</v>
          </cell>
        </row>
      </sheetData>
      <sheetData sheetId="17574">
        <row r="9">
          <cell r="A9" t="str">
            <v>A</v>
          </cell>
        </row>
      </sheetData>
      <sheetData sheetId="17575" refreshError="1"/>
      <sheetData sheetId="17576" refreshError="1"/>
      <sheetData sheetId="17577" refreshError="1"/>
      <sheetData sheetId="17578" refreshError="1"/>
      <sheetData sheetId="17579">
        <row r="9">
          <cell r="A9" t="str">
            <v>A</v>
          </cell>
        </row>
      </sheetData>
      <sheetData sheetId="17580">
        <row r="9">
          <cell r="A9" t="str">
            <v>A</v>
          </cell>
        </row>
      </sheetData>
      <sheetData sheetId="17581">
        <row r="9">
          <cell r="A9" t="str">
            <v>A</v>
          </cell>
        </row>
      </sheetData>
      <sheetData sheetId="17582">
        <row r="9">
          <cell r="A9" t="str">
            <v>A</v>
          </cell>
        </row>
      </sheetData>
      <sheetData sheetId="17583">
        <row r="9">
          <cell r="A9" t="str">
            <v>A</v>
          </cell>
        </row>
      </sheetData>
      <sheetData sheetId="17584">
        <row r="9">
          <cell r="A9" t="str">
            <v>A</v>
          </cell>
        </row>
      </sheetData>
      <sheetData sheetId="17585">
        <row r="9">
          <cell r="A9" t="str">
            <v>A</v>
          </cell>
        </row>
      </sheetData>
      <sheetData sheetId="17586" refreshError="1"/>
      <sheetData sheetId="17587" refreshError="1"/>
      <sheetData sheetId="17588">
        <row r="9">
          <cell r="A9" t="str">
            <v>A</v>
          </cell>
        </row>
      </sheetData>
      <sheetData sheetId="17589">
        <row r="9">
          <cell r="A9" t="str">
            <v>A</v>
          </cell>
        </row>
      </sheetData>
      <sheetData sheetId="17590">
        <row r="9">
          <cell r="A9" t="str">
            <v>A</v>
          </cell>
        </row>
      </sheetData>
      <sheetData sheetId="17591">
        <row r="9">
          <cell r="A9" t="str">
            <v>A</v>
          </cell>
        </row>
      </sheetData>
      <sheetData sheetId="17592">
        <row r="9">
          <cell r="A9" t="str">
            <v>A</v>
          </cell>
        </row>
      </sheetData>
      <sheetData sheetId="17593">
        <row r="9">
          <cell r="A9" t="str">
            <v>A</v>
          </cell>
        </row>
      </sheetData>
      <sheetData sheetId="17594">
        <row r="9">
          <cell r="A9" t="str">
            <v>A</v>
          </cell>
        </row>
      </sheetData>
      <sheetData sheetId="17595">
        <row r="9">
          <cell r="A9" t="str">
            <v>A</v>
          </cell>
        </row>
      </sheetData>
      <sheetData sheetId="17596">
        <row r="9">
          <cell r="A9" t="str">
            <v>A</v>
          </cell>
        </row>
      </sheetData>
      <sheetData sheetId="17597">
        <row r="9">
          <cell r="A9" t="str">
            <v>A</v>
          </cell>
        </row>
      </sheetData>
      <sheetData sheetId="17598">
        <row r="9">
          <cell r="A9" t="str">
            <v>A</v>
          </cell>
        </row>
      </sheetData>
      <sheetData sheetId="17599">
        <row r="9">
          <cell r="A9" t="str">
            <v>A</v>
          </cell>
        </row>
      </sheetData>
      <sheetData sheetId="17600">
        <row r="9">
          <cell r="A9" t="str">
            <v>A</v>
          </cell>
        </row>
      </sheetData>
      <sheetData sheetId="17601">
        <row r="9">
          <cell r="A9" t="str">
            <v>A</v>
          </cell>
        </row>
      </sheetData>
      <sheetData sheetId="17602">
        <row r="9">
          <cell r="A9" t="str">
            <v>A</v>
          </cell>
        </row>
      </sheetData>
      <sheetData sheetId="17603">
        <row r="9">
          <cell r="A9" t="str">
            <v>A</v>
          </cell>
        </row>
      </sheetData>
      <sheetData sheetId="17604">
        <row r="9">
          <cell r="A9" t="str">
            <v>A</v>
          </cell>
        </row>
      </sheetData>
      <sheetData sheetId="17605">
        <row r="9">
          <cell r="A9" t="str">
            <v>A</v>
          </cell>
        </row>
      </sheetData>
      <sheetData sheetId="17606">
        <row r="9">
          <cell r="A9" t="str">
            <v>A</v>
          </cell>
        </row>
      </sheetData>
      <sheetData sheetId="17607">
        <row r="9">
          <cell r="A9" t="str">
            <v>A</v>
          </cell>
        </row>
      </sheetData>
      <sheetData sheetId="17608">
        <row r="9">
          <cell r="A9" t="str">
            <v>A</v>
          </cell>
        </row>
      </sheetData>
      <sheetData sheetId="17609">
        <row r="9">
          <cell r="A9" t="str">
            <v>A</v>
          </cell>
        </row>
      </sheetData>
      <sheetData sheetId="17610">
        <row r="9">
          <cell r="A9" t="str">
            <v>A</v>
          </cell>
        </row>
      </sheetData>
      <sheetData sheetId="17611">
        <row r="9">
          <cell r="A9" t="str">
            <v>A</v>
          </cell>
        </row>
      </sheetData>
      <sheetData sheetId="17612">
        <row r="9">
          <cell r="A9" t="str">
            <v>A</v>
          </cell>
        </row>
      </sheetData>
      <sheetData sheetId="17613">
        <row r="9">
          <cell r="A9" t="str">
            <v>A</v>
          </cell>
        </row>
      </sheetData>
      <sheetData sheetId="17614">
        <row r="9">
          <cell r="A9" t="str">
            <v>A</v>
          </cell>
        </row>
      </sheetData>
      <sheetData sheetId="17615">
        <row r="9">
          <cell r="A9" t="str">
            <v>A</v>
          </cell>
        </row>
      </sheetData>
      <sheetData sheetId="17616">
        <row r="9">
          <cell r="A9" t="str">
            <v>A</v>
          </cell>
        </row>
      </sheetData>
      <sheetData sheetId="17617">
        <row r="9">
          <cell r="A9" t="str">
            <v>A</v>
          </cell>
        </row>
      </sheetData>
      <sheetData sheetId="17618">
        <row r="9">
          <cell r="A9" t="str">
            <v>A</v>
          </cell>
        </row>
      </sheetData>
      <sheetData sheetId="17619">
        <row r="9">
          <cell r="A9" t="str">
            <v>A</v>
          </cell>
        </row>
      </sheetData>
      <sheetData sheetId="17620">
        <row r="9">
          <cell r="A9" t="str">
            <v>A</v>
          </cell>
        </row>
      </sheetData>
      <sheetData sheetId="17621">
        <row r="9">
          <cell r="A9" t="str">
            <v>A</v>
          </cell>
        </row>
      </sheetData>
      <sheetData sheetId="17622">
        <row r="9">
          <cell r="A9" t="str">
            <v>A</v>
          </cell>
        </row>
      </sheetData>
      <sheetData sheetId="17623">
        <row r="9">
          <cell r="A9" t="str">
            <v>A</v>
          </cell>
        </row>
      </sheetData>
      <sheetData sheetId="17624">
        <row r="9">
          <cell r="A9" t="str">
            <v>A</v>
          </cell>
        </row>
      </sheetData>
      <sheetData sheetId="17625">
        <row r="9">
          <cell r="A9" t="str">
            <v>A</v>
          </cell>
        </row>
      </sheetData>
      <sheetData sheetId="17626">
        <row r="9">
          <cell r="A9" t="str">
            <v>A</v>
          </cell>
        </row>
      </sheetData>
      <sheetData sheetId="17627">
        <row r="9">
          <cell r="A9" t="str">
            <v>A</v>
          </cell>
        </row>
      </sheetData>
      <sheetData sheetId="17628">
        <row r="9">
          <cell r="A9" t="str">
            <v>A</v>
          </cell>
        </row>
      </sheetData>
      <sheetData sheetId="17629">
        <row r="9">
          <cell r="A9" t="str">
            <v>A</v>
          </cell>
        </row>
      </sheetData>
      <sheetData sheetId="17630">
        <row r="9">
          <cell r="A9" t="str">
            <v>A</v>
          </cell>
        </row>
      </sheetData>
      <sheetData sheetId="17631">
        <row r="9">
          <cell r="A9" t="str">
            <v>A</v>
          </cell>
        </row>
      </sheetData>
      <sheetData sheetId="17632">
        <row r="9">
          <cell r="A9" t="str">
            <v>A</v>
          </cell>
        </row>
      </sheetData>
      <sheetData sheetId="17633">
        <row r="9">
          <cell r="A9" t="str">
            <v>A</v>
          </cell>
        </row>
      </sheetData>
      <sheetData sheetId="17634">
        <row r="9">
          <cell r="A9" t="str">
            <v>A</v>
          </cell>
        </row>
      </sheetData>
      <sheetData sheetId="17635">
        <row r="9">
          <cell r="A9" t="str">
            <v>A</v>
          </cell>
        </row>
      </sheetData>
      <sheetData sheetId="17636">
        <row r="9">
          <cell r="A9" t="str">
            <v>A</v>
          </cell>
        </row>
      </sheetData>
      <sheetData sheetId="17637">
        <row r="9">
          <cell r="A9" t="str">
            <v>A</v>
          </cell>
        </row>
      </sheetData>
      <sheetData sheetId="17638">
        <row r="9">
          <cell r="A9" t="str">
            <v>A</v>
          </cell>
        </row>
      </sheetData>
      <sheetData sheetId="17639">
        <row r="9">
          <cell r="A9" t="str">
            <v>A</v>
          </cell>
        </row>
      </sheetData>
      <sheetData sheetId="17640">
        <row r="9">
          <cell r="A9" t="str">
            <v>A</v>
          </cell>
        </row>
      </sheetData>
      <sheetData sheetId="17641">
        <row r="9">
          <cell r="A9" t="str">
            <v>A</v>
          </cell>
        </row>
      </sheetData>
      <sheetData sheetId="17642">
        <row r="9">
          <cell r="A9" t="str">
            <v>A</v>
          </cell>
        </row>
      </sheetData>
      <sheetData sheetId="17643">
        <row r="9">
          <cell r="A9" t="str">
            <v>A</v>
          </cell>
        </row>
      </sheetData>
      <sheetData sheetId="17644">
        <row r="9">
          <cell r="A9" t="str">
            <v>A</v>
          </cell>
        </row>
      </sheetData>
      <sheetData sheetId="17645">
        <row r="9">
          <cell r="A9" t="str">
            <v>A</v>
          </cell>
        </row>
      </sheetData>
      <sheetData sheetId="17646">
        <row r="9">
          <cell r="A9" t="str">
            <v>A</v>
          </cell>
        </row>
      </sheetData>
      <sheetData sheetId="17647">
        <row r="9">
          <cell r="A9" t="str">
            <v>A</v>
          </cell>
        </row>
      </sheetData>
      <sheetData sheetId="17648">
        <row r="9">
          <cell r="A9" t="str">
            <v>A</v>
          </cell>
        </row>
      </sheetData>
      <sheetData sheetId="17649">
        <row r="9">
          <cell r="A9" t="str">
            <v>A</v>
          </cell>
        </row>
      </sheetData>
      <sheetData sheetId="17650">
        <row r="9">
          <cell r="A9" t="str">
            <v>A</v>
          </cell>
        </row>
      </sheetData>
      <sheetData sheetId="17651">
        <row r="9">
          <cell r="A9" t="str">
            <v>A</v>
          </cell>
        </row>
      </sheetData>
      <sheetData sheetId="17652">
        <row r="9">
          <cell r="A9" t="str">
            <v>A</v>
          </cell>
        </row>
      </sheetData>
      <sheetData sheetId="17653">
        <row r="9">
          <cell r="A9" t="str">
            <v>A</v>
          </cell>
        </row>
      </sheetData>
      <sheetData sheetId="17654">
        <row r="9">
          <cell r="A9" t="str">
            <v>A</v>
          </cell>
        </row>
      </sheetData>
      <sheetData sheetId="17655">
        <row r="9">
          <cell r="A9" t="str">
            <v>A</v>
          </cell>
        </row>
      </sheetData>
      <sheetData sheetId="17656">
        <row r="9">
          <cell r="A9" t="str">
            <v>A</v>
          </cell>
        </row>
      </sheetData>
      <sheetData sheetId="17657">
        <row r="9">
          <cell r="A9" t="str">
            <v>A</v>
          </cell>
        </row>
      </sheetData>
      <sheetData sheetId="17658" refreshError="1"/>
      <sheetData sheetId="17659">
        <row r="9">
          <cell r="A9" t="str">
            <v>A</v>
          </cell>
        </row>
      </sheetData>
      <sheetData sheetId="17660" refreshError="1"/>
      <sheetData sheetId="17661"/>
      <sheetData sheetId="17662"/>
      <sheetData sheetId="17663">
        <row r="9">
          <cell r="A9" t="str">
            <v>A</v>
          </cell>
        </row>
      </sheetData>
      <sheetData sheetId="17664" refreshError="1"/>
      <sheetData sheetId="17665" refreshError="1"/>
      <sheetData sheetId="17666">
        <row r="9">
          <cell r="A9" t="str">
            <v>A</v>
          </cell>
        </row>
      </sheetData>
      <sheetData sheetId="17667">
        <row r="9">
          <cell r="A9" t="str">
            <v>A</v>
          </cell>
        </row>
      </sheetData>
      <sheetData sheetId="17668">
        <row r="9">
          <cell r="A9" t="str">
            <v>A</v>
          </cell>
        </row>
      </sheetData>
      <sheetData sheetId="17669">
        <row r="9">
          <cell r="A9" t="str">
            <v>A</v>
          </cell>
        </row>
      </sheetData>
      <sheetData sheetId="17670">
        <row r="9">
          <cell r="A9" t="str">
            <v>A</v>
          </cell>
        </row>
      </sheetData>
      <sheetData sheetId="17671">
        <row r="9">
          <cell r="A9" t="str">
            <v>A</v>
          </cell>
        </row>
      </sheetData>
      <sheetData sheetId="17672">
        <row r="9">
          <cell r="A9" t="str">
            <v>A</v>
          </cell>
        </row>
      </sheetData>
      <sheetData sheetId="17673">
        <row r="9">
          <cell r="A9" t="str">
            <v>A</v>
          </cell>
        </row>
      </sheetData>
      <sheetData sheetId="17674">
        <row r="9">
          <cell r="A9" t="str">
            <v>A</v>
          </cell>
        </row>
      </sheetData>
      <sheetData sheetId="17675">
        <row r="9">
          <cell r="A9" t="str">
            <v>A</v>
          </cell>
        </row>
      </sheetData>
      <sheetData sheetId="17676" refreshError="1"/>
      <sheetData sheetId="17677">
        <row r="9">
          <cell r="A9" t="str">
            <v>A</v>
          </cell>
        </row>
      </sheetData>
      <sheetData sheetId="17678">
        <row r="9">
          <cell r="A9" t="str">
            <v>A</v>
          </cell>
        </row>
      </sheetData>
      <sheetData sheetId="17679">
        <row r="9">
          <cell r="A9" t="str">
            <v>A</v>
          </cell>
        </row>
      </sheetData>
      <sheetData sheetId="17680">
        <row r="9">
          <cell r="A9" t="str">
            <v>A</v>
          </cell>
        </row>
      </sheetData>
      <sheetData sheetId="17681" refreshError="1"/>
      <sheetData sheetId="17682">
        <row r="9">
          <cell r="A9" t="str">
            <v>A</v>
          </cell>
        </row>
      </sheetData>
      <sheetData sheetId="17683">
        <row r="9">
          <cell r="A9" t="str">
            <v>A</v>
          </cell>
        </row>
      </sheetData>
      <sheetData sheetId="17684" refreshError="1"/>
      <sheetData sheetId="17685" refreshError="1"/>
      <sheetData sheetId="17686" refreshError="1"/>
      <sheetData sheetId="17687" refreshError="1"/>
      <sheetData sheetId="17688">
        <row r="9">
          <cell r="A9" t="str">
            <v>A</v>
          </cell>
        </row>
      </sheetData>
      <sheetData sheetId="17689">
        <row r="9">
          <cell r="A9" t="str">
            <v>A</v>
          </cell>
        </row>
      </sheetData>
      <sheetData sheetId="17690">
        <row r="9">
          <cell r="A9" t="str">
            <v>A</v>
          </cell>
        </row>
      </sheetData>
      <sheetData sheetId="17691">
        <row r="9">
          <cell r="A9" t="str">
            <v>A</v>
          </cell>
        </row>
      </sheetData>
      <sheetData sheetId="17692">
        <row r="9">
          <cell r="A9" t="str">
            <v>A</v>
          </cell>
        </row>
      </sheetData>
      <sheetData sheetId="17693">
        <row r="9">
          <cell r="A9" t="str">
            <v>A</v>
          </cell>
        </row>
      </sheetData>
      <sheetData sheetId="17694">
        <row r="9">
          <cell r="A9" t="str">
            <v>A</v>
          </cell>
        </row>
      </sheetData>
      <sheetData sheetId="17695" refreshError="1"/>
      <sheetData sheetId="17696" refreshError="1"/>
      <sheetData sheetId="17697">
        <row r="9">
          <cell r="A9" t="str">
            <v>A</v>
          </cell>
        </row>
      </sheetData>
      <sheetData sheetId="17698">
        <row r="9">
          <cell r="A9" t="str">
            <v>A</v>
          </cell>
        </row>
      </sheetData>
      <sheetData sheetId="17699">
        <row r="9">
          <cell r="A9" t="str">
            <v>A</v>
          </cell>
        </row>
      </sheetData>
      <sheetData sheetId="17700">
        <row r="9">
          <cell r="A9" t="str">
            <v>A</v>
          </cell>
        </row>
      </sheetData>
      <sheetData sheetId="17701">
        <row r="9">
          <cell r="A9" t="str">
            <v>A</v>
          </cell>
        </row>
      </sheetData>
      <sheetData sheetId="17702">
        <row r="9">
          <cell r="A9" t="str">
            <v>A</v>
          </cell>
        </row>
      </sheetData>
      <sheetData sheetId="17703">
        <row r="9">
          <cell r="A9" t="str">
            <v>A</v>
          </cell>
        </row>
      </sheetData>
      <sheetData sheetId="17704">
        <row r="9">
          <cell r="A9" t="str">
            <v>A</v>
          </cell>
        </row>
      </sheetData>
      <sheetData sheetId="17705">
        <row r="9">
          <cell r="A9" t="str">
            <v>A</v>
          </cell>
        </row>
      </sheetData>
      <sheetData sheetId="17706">
        <row r="9">
          <cell r="A9" t="str">
            <v>A</v>
          </cell>
        </row>
      </sheetData>
      <sheetData sheetId="17707">
        <row r="9">
          <cell r="A9" t="str">
            <v>A</v>
          </cell>
        </row>
      </sheetData>
      <sheetData sheetId="17708">
        <row r="9">
          <cell r="A9" t="str">
            <v>A</v>
          </cell>
        </row>
      </sheetData>
      <sheetData sheetId="17709">
        <row r="9">
          <cell r="A9" t="str">
            <v>A</v>
          </cell>
        </row>
      </sheetData>
      <sheetData sheetId="17710">
        <row r="9">
          <cell r="A9" t="str">
            <v>A</v>
          </cell>
        </row>
      </sheetData>
      <sheetData sheetId="17711">
        <row r="9">
          <cell r="A9" t="str">
            <v>A</v>
          </cell>
        </row>
      </sheetData>
      <sheetData sheetId="17712">
        <row r="9">
          <cell r="A9" t="str">
            <v>A</v>
          </cell>
        </row>
      </sheetData>
      <sheetData sheetId="17713">
        <row r="9">
          <cell r="A9" t="str">
            <v>A</v>
          </cell>
        </row>
      </sheetData>
      <sheetData sheetId="17714">
        <row r="9">
          <cell r="A9" t="str">
            <v>A</v>
          </cell>
        </row>
      </sheetData>
      <sheetData sheetId="17715">
        <row r="9">
          <cell r="A9" t="str">
            <v>A</v>
          </cell>
        </row>
      </sheetData>
      <sheetData sheetId="17716">
        <row r="9">
          <cell r="A9" t="str">
            <v>A</v>
          </cell>
        </row>
      </sheetData>
      <sheetData sheetId="17717">
        <row r="9">
          <cell r="A9" t="str">
            <v>A</v>
          </cell>
        </row>
      </sheetData>
      <sheetData sheetId="17718">
        <row r="9">
          <cell r="A9" t="str">
            <v>A</v>
          </cell>
        </row>
      </sheetData>
      <sheetData sheetId="17719">
        <row r="9">
          <cell r="A9" t="str">
            <v>A</v>
          </cell>
        </row>
      </sheetData>
      <sheetData sheetId="17720">
        <row r="9">
          <cell r="A9" t="str">
            <v>A</v>
          </cell>
        </row>
      </sheetData>
      <sheetData sheetId="17721">
        <row r="9">
          <cell r="A9" t="str">
            <v>A</v>
          </cell>
        </row>
      </sheetData>
      <sheetData sheetId="17722">
        <row r="9">
          <cell r="A9" t="str">
            <v>A</v>
          </cell>
        </row>
      </sheetData>
      <sheetData sheetId="17723">
        <row r="9">
          <cell r="A9" t="str">
            <v>A</v>
          </cell>
        </row>
      </sheetData>
      <sheetData sheetId="17724">
        <row r="9">
          <cell r="A9" t="str">
            <v>A</v>
          </cell>
        </row>
      </sheetData>
      <sheetData sheetId="17725">
        <row r="9">
          <cell r="A9" t="str">
            <v>A</v>
          </cell>
        </row>
      </sheetData>
      <sheetData sheetId="17726">
        <row r="9">
          <cell r="A9" t="str">
            <v>A</v>
          </cell>
        </row>
      </sheetData>
      <sheetData sheetId="17727">
        <row r="9">
          <cell r="A9" t="str">
            <v>A</v>
          </cell>
        </row>
      </sheetData>
      <sheetData sheetId="17728">
        <row r="9">
          <cell r="A9" t="str">
            <v>A</v>
          </cell>
        </row>
      </sheetData>
      <sheetData sheetId="17729">
        <row r="9">
          <cell r="A9" t="str">
            <v>A</v>
          </cell>
        </row>
      </sheetData>
      <sheetData sheetId="17730">
        <row r="9">
          <cell r="A9" t="str">
            <v>A</v>
          </cell>
        </row>
      </sheetData>
      <sheetData sheetId="17731">
        <row r="9">
          <cell r="A9" t="str">
            <v>A</v>
          </cell>
        </row>
      </sheetData>
      <sheetData sheetId="17732">
        <row r="9">
          <cell r="A9" t="str">
            <v>A</v>
          </cell>
        </row>
      </sheetData>
      <sheetData sheetId="17733">
        <row r="9">
          <cell r="A9" t="str">
            <v>A</v>
          </cell>
        </row>
      </sheetData>
      <sheetData sheetId="17734">
        <row r="9">
          <cell r="A9" t="str">
            <v>A</v>
          </cell>
        </row>
      </sheetData>
      <sheetData sheetId="17735">
        <row r="9">
          <cell r="A9" t="str">
            <v>A</v>
          </cell>
        </row>
      </sheetData>
      <sheetData sheetId="17736">
        <row r="9">
          <cell r="A9" t="str">
            <v>A</v>
          </cell>
        </row>
      </sheetData>
      <sheetData sheetId="17737">
        <row r="9">
          <cell r="A9" t="str">
            <v>A</v>
          </cell>
        </row>
      </sheetData>
      <sheetData sheetId="17738">
        <row r="9">
          <cell r="A9" t="str">
            <v>A</v>
          </cell>
        </row>
      </sheetData>
      <sheetData sheetId="17739">
        <row r="9">
          <cell r="A9" t="str">
            <v>A</v>
          </cell>
        </row>
      </sheetData>
      <sheetData sheetId="17740">
        <row r="9">
          <cell r="A9" t="str">
            <v>A</v>
          </cell>
        </row>
      </sheetData>
      <sheetData sheetId="17741">
        <row r="9">
          <cell r="A9" t="str">
            <v>A</v>
          </cell>
        </row>
      </sheetData>
      <sheetData sheetId="17742">
        <row r="9">
          <cell r="A9" t="str">
            <v>A</v>
          </cell>
        </row>
      </sheetData>
      <sheetData sheetId="17743">
        <row r="9">
          <cell r="A9" t="str">
            <v>A</v>
          </cell>
        </row>
      </sheetData>
      <sheetData sheetId="17744">
        <row r="9">
          <cell r="A9" t="str">
            <v>A</v>
          </cell>
        </row>
      </sheetData>
      <sheetData sheetId="17745">
        <row r="9">
          <cell r="A9" t="str">
            <v>A</v>
          </cell>
        </row>
      </sheetData>
      <sheetData sheetId="17746">
        <row r="9">
          <cell r="A9" t="str">
            <v>A</v>
          </cell>
        </row>
      </sheetData>
      <sheetData sheetId="17747">
        <row r="9">
          <cell r="A9" t="str">
            <v>A</v>
          </cell>
        </row>
      </sheetData>
      <sheetData sheetId="17748">
        <row r="9">
          <cell r="A9" t="str">
            <v>A</v>
          </cell>
        </row>
      </sheetData>
      <sheetData sheetId="17749">
        <row r="9">
          <cell r="A9" t="str">
            <v>A</v>
          </cell>
        </row>
      </sheetData>
      <sheetData sheetId="17750">
        <row r="9">
          <cell r="A9" t="str">
            <v>A</v>
          </cell>
        </row>
      </sheetData>
      <sheetData sheetId="17751">
        <row r="9">
          <cell r="A9" t="str">
            <v>A</v>
          </cell>
        </row>
      </sheetData>
      <sheetData sheetId="17752">
        <row r="9">
          <cell r="A9" t="str">
            <v>A</v>
          </cell>
        </row>
      </sheetData>
      <sheetData sheetId="17753">
        <row r="9">
          <cell r="A9" t="str">
            <v>A</v>
          </cell>
        </row>
      </sheetData>
      <sheetData sheetId="17754">
        <row r="9">
          <cell r="A9" t="str">
            <v>A</v>
          </cell>
        </row>
      </sheetData>
      <sheetData sheetId="17755">
        <row r="9">
          <cell r="A9" t="str">
            <v>A</v>
          </cell>
        </row>
      </sheetData>
      <sheetData sheetId="17756">
        <row r="9">
          <cell r="A9" t="str">
            <v>A</v>
          </cell>
        </row>
      </sheetData>
      <sheetData sheetId="17757">
        <row r="9">
          <cell r="A9" t="str">
            <v>A</v>
          </cell>
        </row>
      </sheetData>
      <sheetData sheetId="17758">
        <row r="9">
          <cell r="A9" t="str">
            <v>A</v>
          </cell>
        </row>
      </sheetData>
      <sheetData sheetId="17759">
        <row r="9">
          <cell r="A9" t="str">
            <v>A</v>
          </cell>
        </row>
      </sheetData>
      <sheetData sheetId="17760">
        <row r="9">
          <cell r="A9" t="str">
            <v>A</v>
          </cell>
        </row>
      </sheetData>
      <sheetData sheetId="17761">
        <row r="9">
          <cell r="A9" t="str">
            <v>A</v>
          </cell>
        </row>
      </sheetData>
      <sheetData sheetId="17762">
        <row r="9">
          <cell r="A9" t="str">
            <v>A</v>
          </cell>
        </row>
      </sheetData>
      <sheetData sheetId="17763">
        <row r="9">
          <cell r="A9" t="str">
            <v>A</v>
          </cell>
        </row>
      </sheetData>
      <sheetData sheetId="17764">
        <row r="9">
          <cell r="A9" t="str">
            <v>A</v>
          </cell>
        </row>
      </sheetData>
      <sheetData sheetId="17765">
        <row r="9">
          <cell r="A9" t="str">
            <v>A</v>
          </cell>
        </row>
      </sheetData>
      <sheetData sheetId="17766">
        <row r="9">
          <cell r="A9" t="str">
            <v>A</v>
          </cell>
        </row>
      </sheetData>
      <sheetData sheetId="17767" refreshError="1"/>
      <sheetData sheetId="17768" refreshError="1"/>
      <sheetData sheetId="17769" refreshError="1"/>
      <sheetData sheetId="17770" refreshError="1"/>
      <sheetData sheetId="17771" refreshError="1"/>
      <sheetData sheetId="17772" refreshError="1"/>
      <sheetData sheetId="17773">
        <row r="9">
          <cell r="A9" t="str">
            <v>A</v>
          </cell>
        </row>
      </sheetData>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ow r="9">
          <cell r="A9" t="str">
            <v>A</v>
          </cell>
        </row>
      </sheetData>
      <sheetData sheetId="17816">
        <row r="9">
          <cell r="A9" t="str">
            <v>A</v>
          </cell>
        </row>
      </sheetData>
      <sheetData sheetId="17817">
        <row r="9">
          <cell r="A9" t="str">
            <v>A</v>
          </cell>
        </row>
      </sheetData>
      <sheetData sheetId="17818">
        <row r="9">
          <cell r="A9" t="str">
            <v>A</v>
          </cell>
        </row>
      </sheetData>
      <sheetData sheetId="17819">
        <row r="9">
          <cell r="A9" t="str">
            <v>A</v>
          </cell>
        </row>
      </sheetData>
      <sheetData sheetId="17820">
        <row r="9">
          <cell r="A9" t="str">
            <v>A</v>
          </cell>
        </row>
      </sheetData>
      <sheetData sheetId="17821">
        <row r="9">
          <cell r="A9" t="str">
            <v>A</v>
          </cell>
        </row>
      </sheetData>
      <sheetData sheetId="17822">
        <row r="9">
          <cell r="A9" t="str">
            <v>A</v>
          </cell>
        </row>
      </sheetData>
      <sheetData sheetId="17823">
        <row r="9">
          <cell r="A9" t="str">
            <v>A</v>
          </cell>
        </row>
      </sheetData>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ow r="9">
          <cell r="A9" t="str">
            <v>A</v>
          </cell>
        </row>
      </sheetData>
      <sheetData sheetId="17832">
        <row r="9">
          <cell r="A9" t="str">
            <v>A</v>
          </cell>
        </row>
      </sheetData>
      <sheetData sheetId="17833">
        <row r="9">
          <cell r="A9" t="str">
            <v>A</v>
          </cell>
        </row>
      </sheetData>
      <sheetData sheetId="17834">
        <row r="9">
          <cell r="A9" t="str">
            <v>A</v>
          </cell>
        </row>
      </sheetData>
      <sheetData sheetId="17835">
        <row r="9">
          <cell r="A9" t="str">
            <v>A</v>
          </cell>
        </row>
      </sheetData>
      <sheetData sheetId="17836">
        <row r="9">
          <cell r="A9" t="str">
            <v>A</v>
          </cell>
        </row>
      </sheetData>
      <sheetData sheetId="17837">
        <row r="9">
          <cell r="A9" t="str">
            <v>A</v>
          </cell>
        </row>
      </sheetData>
      <sheetData sheetId="17838">
        <row r="9">
          <cell r="A9" t="str">
            <v>A</v>
          </cell>
        </row>
      </sheetData>
      <sheetData sheetId="17839">
        <row r="9">
          <cell r="A9" t="str">
            <v>A</v>
          </cell>
        </row>
      </sheetData>
      <sheetData sheetId="17840">
        <row r="9">
          <cell r="A9" t="str">
            <v>A</v>
          </cell>
        </row>
      </sheetData>
      <sheetData sheetId="17841">
        <row r="9">
          <cell r="A9" t="str">
            <v>A</v>
          </cell>
        </row>
      </sheetData>
      <sheetData sheetId="17842">
        <row r="9">
          <cell r="A9" t="str">
            <v>A</v>
          </cell>
        </row>
      </sheetData>
      <sheetData sheetId="17843">
        <row r="9">
          <cell r="A9" t="str">
            <v>A</v>
          </cell>
        </row>
      </sheetData>
      <sheetData sheetId="17844">
        <row r="9">
          <cell r="A9" t="str">
            <v>A</v>
          </cell>
        </row>
      </sheetData>
      <sheetData sheetId="17845">
        <row r="9">
          <cell r="A9" t="str">
            <v>A</v>
          </cell>
        </row>
      </sheetData>
      <sheetData sheetId="17846">
        <row r="9">
          <cell r="A9" t="str">
            <v>A</v>
          </cell>
        </row>
      </sheetData>
      <sheetData sheetId="17847">
        <row r="9">
          <cell r="A9" t="str">
            <v>A</v>
          </cell>
        </row>
      </sheetData>
      <sheetData sheetId="17848">
        <row r="9">
          <cell r="A9" t="str">
            <v>A</v>
          </cell>
        </row>
      </sheetData>
      <sheetData sheetId="17849">
        <row r="9">
          <cell r="A9" t="str">
            <v>A</v>
          </cell>
        </row>
      </sheetData>
      <sheetData sheetId="17850">
        <row r="9">
          <cell r="A9" t="str">
            <v>A</v>
          </cell>
        </row>
      </sheetData>
      <sheetData sheetId="17851">
        <row r="9">
          <cell r="A9" t="str">
            <v>A</v>
          </cell>
        </row>
      </sheetData>
      <sheetData sheetId="17852">
        <row r="9">
          <cell r="A9" t="str">
            <v>A</v>
          </cell>
        </row>
      </sheetData>
      <sheetData sheetId="17853">
        <row r="9">
          <cell r="A9" t="str">
            <v>A</v>
          </cell>
        </row>
      </sheetData>
      <sheetData sheetId="17854">
        <row r="9">
          <cell r="A9" t="str">
            <v>A</v>
          </cell>
        </row>
      </sheetData>
      <sheetData sheetId="17855">
        <row r="9">
          <cell r="A9" t="str">
            <v>A</v>
          </cell>
        </row>
      </sheetData>
      <sheetData sheetId="17856">
        <row r="9">
          <cell r="A9" t="str">
            <v>A</v>
          </cell>
        </row>
      </sheetData>
      <sheetData sheetId="17857">
        <row r="9">
          <cell r="A9" t="str">
            <v>A</v>
          </cell>
        </row>
      </sheetData>
      <sheetData sheetId="17858">
        <row r="9">
          <cell r="A9" t="str">
            <v>A</v>
          </cell>
        </row>
      </sheetData>
      <sheetData sheetId="17859">
        <row r="9">
          <cell r="A9" t="str">
            <v>A</v>
          </cell>
        </row>
      </sheetData>
      <sheetData sheetId="17860">
        <row r="9">
          <cell r="A9" t="str">
            <v>A</v>
          </cell>
        </row>
      </sheetData>
      <sheetData sheetId="17861">
        <row r="9">
          <cell r="A9" t="str">
            <v>A</v>
          </cell>
        </row>
      </sheetData>
      <sheetData sheetId="17862">
        <row r="9">
          <cell r="A9" t="str">
            <v>A</v>
          </cell>
        </row>
      </sheetData>
      <sheetData sheetId="17863">
        <row r="9">
          <cell r="A9" t="str">
            <v>A</v>
          </cell>
        </row>
      </sheetData>
      <sheetData sheetId="17864">
        <row r="9">
          <cell r="A9" t="str">
            <v>A</v>
          </cell>
        </row>
      </sheetData>
      <sheetData sheetId="17865">
        <row r="9">
          <cell r="A9" t="str">
            <v>A</v>
          </cell>
        </row>
      </sheetData>
      <sheetData sheetId="17866">
        <row r="9">
          <cell r="A9" t="str">
            <v>A</v>
          </cell>
        </row>
      </sheetData>
      <sheetData sheetId="17867">
        <row r="9">
          <cell r="A9" t="str">
            <v>A</v>
          </cell>
        </row>
      </sheetData>
      <sheetData sheetId="17868">
        <row r="9">
          <cell r="A9" t="str">
            <v>A</v>
          </cell>
        </row>
      </sheetData>
      <sheetData sheetId="17869">
        <row r="9">
          <cell r="A9" t="str">
            <v>A</v>
          </cell>
        </row>
      </sheetData>
      <sheetData sheetId="17870">
        <row r="9">
          <cell r="A9" t="str">
            <v>A</v>
          </cell>
        </row>
      </sheetData>
      <sheetData sheetId="17871">
        <row r="9">
          <cell r="A9" t="str">
            <v>A</v>
          </cell>
        </row>
      </sheetData>
      <sheetData sheetId="17872">
        <row r="9">
          <cell r="A9" t="str">
            <v>A</v>
          </cell>
        </row>
      </sheetData>
      <sheetData sheetId="17873">
        <row r="9">
          <cell r="A9" t="str">
            <v>A</v>
          </cell>
        </row>
      </sheetData>
      <sheetData sheetId="17874">
        <row r="9">
          <cell r="A9" t="str">
            <v>A</v>
          </cell>
        </row>
      </sheetData>
      <sheetData sheetId="17875">
        <row r="9">
          <cell r="A9" t="str">
            <v>A</v>
          </cell>
        </row>
      </sheetData>
      <sheetData sheetId="17876">
        <row r="9">
          <cell r="A9" t="str">
            <v>A</v>
          </cell>
        </row>
      </sheetData>
      <sheetData sheetId="17877">
        <row r="9">
          <cell r="A9" t="str">
            <v>A</v>
          </cell>
        </row>
      </sheetData>
      <sheetData sheetId="17878">
        <row r="9">
          <cell r="A9" t="str">
            <v>A</v>
          </cell>
        </row>
      </sheetData>
      <sheetData sheetId="17879">
        <row r="9">
          <cell r="A9" t="str">
            <v>A</v>
          </cell>
        </row>
      </sheetData>
      <sheetData sheetId="17880">
        <row r="9">
          <cell r="A9" t="str">
            <v>A</v>
          </cell>
        </row>
      </sheetData>
      <sheetData sheetId="17881">
        <row r="9">
          <cell r="A9" t="str">
            <v>A</v>
          </cell>
        </row>
      </sheetData>
      <sheetData sheetId="17882">
        <row r="9">
          <cell r="A9" t="str">
            <v>A</v>
          </cell>
        </row>
      </sheetData>
      <sheetData sheetId="17883">
        <row r="9">
          <cell r="A9" t="str">
            <v>A</v>
          </cell>
        </row>
      </sheetData>
      <sheetData sheetId="17884">
        <row r="9">
          <cell r="A9" t="str">
            <v>A</v>
          </cell>
        </row>
      </sheetData>
      <sheetData sheetId="17885">
        <row r="9">
          <cell r="A9" t="str">
            <v>A</v>
          </cell>
        </row>
      </sheetData>
      <sheetData sheetId="17886">
        <row r="9">
          <cell r="A9" t="str">
            <v>A</v>
          </cell>
        </row>
      </sheetData>
      <sheetData sheetId="17887">
        <row r="9">
          <cell r="A9" t="str">
            <v>A</v>
          </cell>
        </row>
      </sheetData>
      <sheetData sheetId="17888">
        <row r="9">
          <cell r="A9" t="str">
            <v>A</v>
          </cell>
        </row>
      </sheetData>
      <sheetData sheetId="17889">
        <row r="9">
          <cell r="A9" t="str">
            <v>A</v>
          </cell>
        </row>
      </sheetData>
      <sheetData sheetId="17890">
        <row r="9">
          <cell r="A9" t="str">
            <v>A</v>
          </cell>
        </row>
      </sheetData>
      <sheetData sheetId="17891">
        <row r="9">
          <cell r="A9" t="str">
            <v>A</v>
          </cell>
        </row>
      </sheetData>
      <sheetData sheetId="17892">
        <row r="9">
          <cell r="A9" t="str">
            <v>A</v>
          </cell>
        </row>
      </sheetData>
      <sheetData sheetId="17893">
        <row r="9">
          <cell r="A9" t="str">
            <v>A</v>
          </cell>
        </row>
      </sheetData>
      <sheetData sheetId="17894">
        <row r="9">
          <cell r="A9" t="str">
            <v>A</v>
          </cell>
        </row>
      </sheetData>
      <sheetData sheetId="17895">
        <row r="9">
          <cell r="A9" t="str">
            <v>A</v>
          </cell>
        </row>
      </sheetData>
      <sheetData sheetId="17896">
        <row r="9">
          <cell r="A9" t="str">
            <v>A</v>
          </cell>
        </row>
      </sheetData>
      <sheetData sheetId="17897">
        <row r="9">
          <cell r="A9" t="str">
            <v>A</v>
          </cell>
        </row>
      </sheetData>
      <sheetData sheetId="17898">
        <row r="9">
          <cell r="A9" t="str">
            <v>A</v>
          </cell>
        </row>
      </sheetData>
      <sheetData sheetId="17899">
        <row r="9">
          <cell r="A9" t="str">
            <v>A</v>
          </cell>
        </row>
      </sheetData>
      <sheetData sheetId="17900">
        <row r="9">
          <cell r="A9" t="str">
            <v>A</v>
          </cell>
        </row>
      </sheetData>
      <sheetData sheetId="17901">
        <row r="9">
          <cell r="A9" t="str">
            <v>A</v>
          </cell>
        </row>
      </sheetData>
      <sheetData sheetId="17902">
        <row r="9">
          <cell r="A9" t="str">
            <v>A</v>
          </cell>
        </row>
      </sheetData>
      <sheetData sheetId="17903">
        <row r="9">
          <cell r="A9" t="str">
            <v>A</v>
          </cell>
        </row>
      </sheetData>
      <sheetData sheetId="17904">
        <row r="9">
          <cell r="A9" t="str">
            <v>A</v>
          </cell>
        </row>
      </sheetData>
      <sheetData sheetId="17905">
        <row r="9">
          <cell r="A9" t="str">
            <v>A</v>
          </cell>
        </row>
      </sheetData>
      <sheetData sheetId="17906">
        <row r="9">
          <cell r="A9" t="str">
            <v>A</v>
          </cell>
        </row>
      </sheetData>
      <sheetData sheetId="17907">
        <row r="9">
          <cell r="A9" t="str">
            <v>A</v>
          </cell>
        </row>
      </sheetData>
      <sheetData sheetId="17908">
        <row r="9">
          <cell r="A9" t="str">
            <v>A</v>
          </cell>
        </row>
      </sheetData>
      <sheetData sheetId="17909">
        <row r="9">
          <cell r="A9" t="str">
            <v>A</v>
          </cell>
        </row>
      </sheetData>
      <sheetData sheetId="17910">
        <row r="9">
          <cell r="A9" t="str">
            <v>A</v>
          </cell>
        </row>
      </sheetData>
      <sheetData sheetId="17911">
        <row r="9">
          <cell r="A9" t="str">
            <v>A</v>
          </cell>
        </row>
      </sheetData>
      <sheetData sheetId="17912">
        <row r="9">
          <cell r="A9" t="str">
            <v>A</v>
          </cell>
        </row>
      </sheetData>
      <sheetData sheetId="17913">
        <row r="9">
          <cell r="A9" t="str">
            <v>A</v>
          </cell>
        </row>
      </sheetData>
      <sheetData sheetId="17914">
        <row r="9">
          <cell r="A9" t="str">
            <v>A</v>
          </cell>
        </row>
      </sheetData>
      <sheetData sheetId="17915">
        <row r="9">
          <cell r="A9" t="str">
            <v>A</v>
          </cell>
        </row>
      </sheetData>
      <sheetData sheetId="17916">
        <row r="9">
          <cell r="A9" t="str">
            <v>A</v>
          </cell>
        </row>
      </sheetData>
      <sheetData sheetId="17917">
        <row r="9">
          <cell r="A9" t="str">
            <v>A</v>
          </cell>
        </row>
      </sheetData>
      <sheetData sheetId="17918">
        <row r="9">
          <cell r="A9" t="str">
            <v>A</v>
          </cell>
        </row>
      </sheetData>
      <sheetData sheetId="17919">
        <row r="9">
          <cell r="A9" t="str">
            <v>A</v>
          </cell>
        </row>
      </sheetData>
      <sheetData sheetId="17920">
        <row r="9">
          <cell r="A9" t="str">
            <v>A</v>
          </cell>
        </row>
      </sheetData>
      <sheetData sheetId="17921">
        <row r="9">
          <cell r="A9" t="str">
            <v>A</v>
          </cell>
        </row>
      </sheetData>
      <sheetData sheetId="17922">
        <row r="9">
          <cell r="A9" t="str">
            <v>A</v>
          </cell>
        </row>
      </sheetData>
      <sheetData sheetId="17923">
        <row r="9">
          <cell r="A9" t="str">
            <v>A</v>
          </cell>
        </row>
      </sheetData>
      <sheetData sheetId="17924">
        <row r="9">
          <cell r="A9" t="str">
            <v>A</v>
          </cell>
        </row>
      </sheetData>
      <sheetData sheetId="17925">
        <row r="9">
          <cell r="A9" t="str">
            <v>A</v>
          </cell>
        </row>
      </sheetData>
      <sheetData sheetId="17926">
        <row r="9">
          <cell r="A9" t="str">
            <v>A</v>
          </cell>
        </row>
      </sheetData>
      <sheetData sheetId="17927">
        <row r="9">
          <cell r="A9" t="str">
            <v>A</v>
          </cell>
        </row>
      </sheetData>
      <sheetData sheetId="17928">
        <row r="9">
          <cell r="A9" t="str">
            <v>A</v>
          </cell>
        </row>
      </sheetData>
      <sheetData sheetId="17929">
        <row r="9">
          <cell r="A9" t="str">
            <v>A</v>
          </cell>
        </row>
      </sheetData>
      <sheetData sheetId="17930">
        <row r="9">
          <cell r="A9" t="str">
            <v>A</v>
          </cell>
        </row>
      </sheetData>
      <sheetData sheetId="17931">
        <row r="9">
          <cell r="A9" t="str">
            <v>A</v>
          </cell>
        </row>
      </sheetData>
      <sheetData sheetId="17932">
        <row r="9">
          <cell r="A9" t="str">
            <v>A</v>
          </cell>
        </row>
      </sheetData>
      <sheetData sheetId="17933">
        <row r="9">
          <cell r="A9" t="str">
            <v>A</v>
          </cell>
        </row>
      </sheetData>
      <sheetData sheetId="17934">
        <row r="9">
          <cell r="A9" t="str">
            <v>A</v>
          </cell>
        </row>
      </sheetData>
      <sheetData sheetId="17935">
        <row r="9">
          <cell r="A9" t="str">
            <v>A</v>
          </cell>
        </row>
      </sheetData>
      <sheetData sheetId="17936">
        <row r="9">
          <cell r="A9" t="str">
            <v>A</v>
          </cell>
        </row>
      </sheetData>
      <sheetData sheetId="17937">
        <row r="9">
          <cell r="A9" t="str">
            <v>A</v>
          </cell>
        </row>
      </sheetData>
      <sheetData sheetId="17938">
        <row r="9">
          <cell r="A9" t="str">
            <v>A</v>
          </cell>
        </row>
      </sheetData>
      <sheetData sheetId="17939">
        <row r="9">
          <cell r="A9" t="str">
            <v>A</v>
          </cell>
        </row>
      </sheetData>
      <sheetData sheetId="17940">
        <row r="9">
          <cell r="A9" t="str">
            <v>A</v>
          </cell>
        </row>
      </sheetData>
      <sheetData sheetId="17941">
        <row r="9">
          <cell r="A9" t="str">
            <v>A</v>
          </cell>
        </row>
      </sheetData>
      <sheetData sheetId="17942">
        <row r="9">
          <cell r="A9" t="str">
            <v>A</v>
          </cell>
        </row>
      </sheetData>
      <sheetData sheetId="17943">
        <row r="9">
          <cell r="A9" t="str">
            <v>A</v>
          </cell>
        </row>
      </sheetData>
      <sheetData sheetId="17944">
        <row r="9">
          <cell r="A9" t="str">
            <v>A</v>
          </cell>
        </row>
      </sheetData>
      <sheetData sheetId="17945">
        <row r="9">
          <cell r="A9" t="str">
            <v>A</v>
          </cell>
        </row>
      </sheetData>
      <sheetData sheetId="17946">
        <row r="9">
          <cell r="A9" t="str">
            <v>A</v>
          </cell>
        </row>
      </sheetData>
      <sheetData sheetId="17947">
        <row r="9">
          <cell r="A9" t="str">
            <v>A</v>
          </cell>
        </row>
      </sheetData>
      <sheetData sheetId="17948">
        <row r="9">
          <cell r="A9" t="str">
            <v>A</v>
          </cell>
        </row>
      </sheetData>
      <sheetData sheetId="17949">
        <row r="9">
          <cell r="A9" t="str">
            <v>A</v>
          </cell>
        </row>
      </sheetData>
      <sheetData sheetId="17950">
        <row r="9">
          <cell r="A9" t="str">
            <v>A</v>
          </cell>
        </row>
      </sheetData>
      <sheetData sheetId="17951">
        <row r="9">
          <cell r="A9" t="str">
            <v>A</v>
          </cell>
        </row>
      </sheetData>
      <sheetData sheetId="17952">
        <row r="9">
          <cell r="A9" t="str">
            <v>A</v>
          </cell>
        </row>
      </sheetData>
      <sheetData sheetId="17953">
        <row r="9">
          <cell r="A9" t="str">
            <v>A</v>
          </cell>
        </row>
      </sheetData>
      <sheetData sheetId="17954">
        <row r="9">
          <cell r="A9" t="str">
            <v>A</v>
          </cell>
        </row>
      </sheetData>
      <sheetData sheetId="17955">
        <row r="9">
          <cell r="A9" t="str">
            <v>A</v>
          </cell>
        </row>
      </sheetData>
      <sheetData sheetId="17956">
        <row r="9">
          <cell r="A9" t="str">
            <v>A</v>
          </cell>
        </row>
      </sheetData>
      <sheetData sheetId="17957">
        <row r="9">
          <cell r="A9" t="str">
            <v>A</v>
          </cell>
        </row>
      </sheetData>
      <sheetData sheetId="17958">
        <row r="9">
          <cell r="A9" t="str">
            <v>A</v>
          </cell>
        </row>
      </sheetData>
      <sheetData sheetId="17959">
        <row r="9">
          <cell r="A9" t="str">
            <v>A</v>
          </cell>
        </row>
      </sheetData>
      <sheetData sheetId="17960">
        <row r="9">
          <cell r="A9" t="str">
            <v>A</v>
          </cell>
        </row>
      </sheetData>
      <sheetData sheetId="17961">
        <row r="9">
          <cell r="A9" t="str">
            <v>A</v>
          </cell>
        </row>
      </sheetData>
      <sheetData sheetId="17962">
        <row r="9">
          <cell r="A9" t="str">
            <v>A</v>
          </cell>
        </row>
      </sheetData>
      <sheetData sheetId="17963">
        <row r="9">
          <cell r="A9" t="str">
            <v>A</v>
          </cell>
        </row>
      </sheetData>
      <sheetData sheetId="17964">
        <row r="9">
          <cell r="A9" t="str">
            <v>A</v>
          </cell>
        </row>
      </sheetData>
      <sheetData sheetId="17965">
        <row r="9">
          <cell r="A9" t="str">
            <v>A</v>
          </cell>
        </row>
      </sheetData>
      <sheetData sheetId="17966">
        <row r="9">
          <cell r="A9" t="str">
            <v>A</v>
          </cell>
        </row>
      </sheetData>
      <sheetData sheetId="17967"/>
      <sheetData sheetId="17968">
        <row r="9">
          <cell r="A9" t="str">
            <v>A</v>
          </cell>
        </row>
      </sheetData>
      <sheetData sheetId="17969">
        <row r="9">
          <cell r="A9" t="str">
            <v>A</v>
          </cell>
        </row>
      </sheetData>
      <sheetData sheetId="17970">
        <row r="9">
          <cell r="A9" t="str">
            <v>A</v>
          </cell>
        </row>
      </sheetData>
      <sheetData sheetId="17971">
        <row r="9">
          <cell r="A9" t="str">
            <v>A</v>
          </cell>
        </row>
      </sheetData>
      <sheetData sheetId="17972">
        <row r="9">
          <cell r="A9" t="str">
            <v>A</v>
          </cell>
        </row>
      </sheetData>
      <sheetData sheetId="17973">
        <row r="9">
          <cell r="A9" t="str">
            <v>A</v>
          </cell>
        </row>
      </sheetData>
      <sheetData sheetId="17974">
        <row r="9">
          <cell r="A9" t="str">
            <v>A</v>
          </cell>
        </row>
      </sheetData>
      <sheetData sheetId="17975">
        <row r="9">
          <cell r="A9" t="str">
            <v>A</v>
          </cell>
        </row>
      </sheetData>
      <sheetData sheetId="17976">
        <row r="9">
          <cell r="A9" t="str">
            <v>A</v>
          </cell>
        </row>
      </sheetData>
      <sheetData sheetId="17977">
        <row r="9">
          <cell r="A9" t="str">
            <v>A</v>
          </cell>
        </row>
      </sheetData>
      <sheetData sheetId="17978">
        <row r="9">
          <cell r="A9" t="str">
            <v>A</v>
          </cell>
        </row>
      </sheetData>
      <sheetData sheetId="17979">
        <row r="9">
          <cell r="A9" t="str">
            <v>A</v>
          </cell>
        </row>
      </sheetData>
      <sheetData sheetId="17980">
        <row r="9">
          <cell r="A9" t="str">
            <v>A</v>
          </cell>
        </row>
      </sheetData>
      <sheetData sheetId="17981">
        <row r="9">
          <cell r="A9" t="str">
            <v>A</v>
          </cell>
        </row>
      </sheetData>
      <sheetData sheetId="17982">
        <row r="9">
          <cell r="A9" t="str">
            <v>A</v>
          </cell>
        </row>
      </sheetData>
      <sheetData sheetId="17983">
        <row r="9">
          <cell r="A9" t="str">
            <v>A</v>
          </cell>
        </row>
      </sheetData>
      <sheetData sheetId="17984">
        <row r="9">
          <cell r="A9" t="str">
            <v>A</v>
          </cell>
        </row>
      </sheetData>
      <sheetData sheetId="17985">
        <row r="9">
          <cell r="A9" t="str">
            <v>A</v>
          </cell>
        </row>
      </sheetData>
      <sheetData sheetId="17986">
        <row r="9">
          <cell r="A9" t="str">
            <v>A</v>
          </cell>
        </row>
      </sheetData>
      <sheetData sheetId="17987">
        <row r="9">
          <cell r="A9" t="str">
            <v>A</v>
          </cell>
        </row>
      </sheetData>
      <sheetData sheetId="17988">
        <row r="9">
          <cell r="A9" t="str">
            <v>A</v>
          </cell>
        </row>
      </sheetData>
      <sheetData sheetId="17989">
        <row r="9">
          <cell r="A9" t="str">
            <v>A</v>
          </cell>
        </row>
      </sheetData>
      <sheetData sheetId="17990">
        <row r="9">
          <cell r="A9" t="str">
            <v>A</v>
          </cell>
        </row>
      </sheetData>
      <sheetData sheetId="17991">
        <row r="9">
          <cell r="A9" t="str">
            <v>A</v>
          </cell>
        </row>
      </sheetData>
      <sheetData sheetId="17992">
        <row r="9">
          <cell r="A9" t="str">
            <v>A</v>
          </cell>
        </row>
      </sheetData>
      <sheetData sheetId="17993">
        <row r="9">
          <cell r="A9" t="str">
            <v>A</v>
          </cell>
        </row>
      </sheetData>
      <sheetData sheetId="17994">
        <row r="9">
          <cell r="A9" t="str">
            <v>A</v>
          </cell>
        </row>
      </sheetData>
      <sheetData sheetId="17995">
        <row r="9">
          <cell r="A9" t="str">
            <v>A</v>
          </cell>
        </row>
      </sheetData>
      <sheetData sheetId="17996">
        <row r="9">
          <cell r="A9" t="str">
            <v>A</v>
          </cell>
        </row>
      </sheetData>
      <sheetData sheetId="17997">
        <row r="9">
          <cell r="A9" t="str">
            <v>A</v>
          </cell>
        </row>
      </sheetData>
      <sheetData sheetId="17998">
        <row r="9">
          <cell r="A9" t="str">
            <v>A</v>
          </cell>
        </row>
      </sheetData>
      <sheetData sheetId="17999">
        <row r="9">
          <cell r="A9" t="str">
            <v>A</v>
          </cell>
        </row>
      </sheetData>
      <sheetData sheetId="18000">
        <row r="9">
          <cell r="A9" t="str">
            <v>A</v>
          </cell>
        </row>
      </sheetData>
      <sheetData sheetId="18001">
        <row r="9">
          <cell r="A9" t="str">
            <v>A</v>
          </cell>
        </row>
      </sheetData>
      <sheetData sheetId="18002">
        <row r="9">
          <cell r="A9" t="str">
            <v>A</v>
          </cell>
        </row>
      </sheetData>
      <sheetData sheetId="18003">
        <row r="9">
          <cell r="A9" t="str">
            <v>A</v>
          </cell>
        </row>
      </sheetData>
      <sheetData sheetId="18004">
        <row r="9">
          <cell r="A9" t="str">
            <v>A</v>
          </cell>
        </row>
      </sheetData>
      <sheetData sheetId="18005">
        <row r="9">
          <cell r="A9" t="str">
            <v>A</v>
          </cell>
        </row>
      </sheetData>
      <sheetData sheetId="18006">
        <row r="9">
          <cell r="A9" t="str">
            <v>A</v>
          </cell>
        </row>
      </sheetData>
      <sheetData sheetId="18007">
        <row r="9">
          <cell r="A9" t="str">
            <v>A</v>
          </cell>
        </row>
      </sheetData>
      <sheetData sheetId="18008">
        <row r="9">
          <cell r="A9" t="str">
            <v>A</v>
          </cell>
        </row>
      </sheetData>
      <sheetData sheetId="18009">
        <row r="9">
          <cell r="A9" t="str">
            <v>A</v>
          </cell>
        </row>
      </sheetData>
      <sheetData sheetId="18010">
        <row r="9">
          <cell r="A9" t="str">
            <v>A</v>
          </cell>
        </row>
      </sheetData>
      <sheetData sheetId="18011">
        <row r="9">
          <cell r="A9" t="str">
            <v>A</v>
          </cell>
        </row>
      </sheetData>
      <sheetData sheetId="18012">
        <row r="9">
          <cell r="A9" t="str">
            <v>A</v>
          </cell>
        </row>
      </sheetData>
      <sheetData sheetId="18013">
        <row r="9">
          <cell r="A9" t="str">
            <v>A</v>
          </cell>
        </row>
      </sheetData>
      <sheetData sheetId="18014">
        <row r="9">
          <cell r="A9" t="str">
            <v>A</v>
          </cell>
        </row>
      </sheetData>
      <sheetData sheetId="18015">
        <row r="9">
          <cell r="A9" t="str">
            <v>A</v>
          </cell>
        </row>
      </sheetData>
      <sheetData sheetId="18016">
        <row r="9">
          <cell r="A9" t="str">
            <v>A</v>
          </cell>
        </row>
      </sheetData>
      <sheetData sheetId="18017">
        <row r="9">
          <cell r="A9" t="str">
            <v>A</v>
          </cell>
        </row>
      </sheetData>
      <sheetData sheetId="18018">
        <row r="9">
          <cell r="A9" t="str">
            <v>A</v>
          </cell>
        </row>
      </sheetData>
      <sheetData sheetId="18019">
        <row r="9">
          <cell r="A9" t="str">
            <v>A</v>
          </cell>
        </row>
      </sheetData>
      <sheetData sheetId="18020">
        <row r="9">
          <cell r="A9" t="str">
            <v>A</v>
          </cell>
        </row>
      </sheetData>
      <sheetData sheetId="18021">
        <row r="9">
          <cell r="A9" t="str">
            <v>A</v>
          </cell>
        </row>
      </sheetData>
      <sheetData sheetId="18022">
        <row r="9">
          <cell r="A9" t="str">
            <v>A</v>
          </cell>
        </row>
      </sheetData>
      <sheetData sheetId="18023">
        <row r="9">
          <cell r="A9" t="str">
            <v>A</v>
          </cell>
        </row>
      </sheetData>
      <sheetData sheetId="18024">
        <row r="9">
          <cell r="A9" t="str">
            <v>A</v>
          </cell>
        </row>
      </sheetData>
      <sheetData sheetId="18025">
        <row r="9">
          <cell r="A9" t="str">
            <v>A</v>
          </cell>
        </row>
      </sheetData>
      <sheetData sheetId="18026">
        <row r="9">
          <cell r="A9" t="str">
            <v>A</v>
          </cell>
        </row>
      </sheetData>
      <sheetData sheetId="18027">
        <row r="9">
          <cell r="A9" t="str">
            <v>A</v>
          </cell>
        </row>
      </sheetData>
      <sheetData sheetId="18028">
        <row r="9">
          <cell r="A9" t="str">
            <v>A</v>
          </cell>
        </row>
      </sheetData>
      <sheetData sheetId="18029">
        <row r="9">
          <cell r="A9" t="str">
            <v>A</v>
          </cell>
        </row>
      </sheetData>
      <sheetData sheetId="18030">
        <row r="9">
          <cell r="A9" t="str">
            <v>A</v>
          </cell>
        </row>
      </sheetData>
      <sheetData sheetId="18031">
        <row r="9">
          <cell r="A9" t="str">
            <v>A</v>
          </cell>
        </row>
      </sheetData>
      <sheetData sheetId="18032">
        <row r="9">
          <cell r="A9" t="str">
            <v>A</v>
          </cell>
        </row>
      </sheetData>
      <sheetData sheetId="18033">
        <row r="9">
          <cell r="A9" t="str">
            <v>A</v>
          </cell>
        </row>
      </sheetData>
      <sheetData sheetId="18034">
        <row r="9">
          <cell r="A9" t="str">
            <v>A</v>
          </cell>
        </row>
      </sheetData>
      <sheetData sheetId="18035">
        <row r="9">
          <cell r="A9" t="str">
            <v>A</v>
          </cell>
        </row>
      </sheetData>
      <sheetData sheetId="18036">
        <row r="9">
          <cell r="A9" t="str">
            <v>A</v>
          </cell>
        </row>
      </sheetData>
      <sheetData sheetId="18037">
        <row r="9">
          <cell r="A9" t="str">
            <v>A</v>
          </cell>
        </row>
      </sheetData>
      <sheetData sheetId="18038">
        <row r="9">
          <cell r="A9" t="str">
            <v>A</v>
          </cell>
        </row>
      </sheetData>
      <sheetData sheetId="18039">
        <row r="9">
          <cell r="A9" t="str">
            <v>A</v>
          </cell>
        </row>
      </sheetData>
      <sheetData sheetId="18040">
        <row r="9">
          <cell r="A9" t="str">
            <v>A</v>
          </cell>
        </row>
      </sheetData>
      <sheetData sheetId="18041">
        <row r="9">
          <cell r="A9" t="str">
            <v>A</v>
          </cell>
        </row>
      </sheetData>
      <sheetData sheetId="18042">
        <row r="9">
          <cell r="A9" t="str">
            <v>A</v>
          </cell>
        </row>
      </sheetData>
      <sheetData sheetId="18043">
        <row r="9">
          <cell r="A9" t="str">
            <v>A</v>
          </cell>
        </row>
      </sheetData>
      <sheetData sheetId="18044">
        <row r="9">
          <cell r="A9" t="str">
            <v>A</v>
          </cell>
        </row>
      </sheetData>
      <sheetData sheetId="18045">
        <row r="9">
          <cell r="A9" t="str">
            <v>A</v>
          </cell>
        </row>
      </sheetData>
      <sheetData sheetId="18046">
        <row r="9">
          <cell r="A9" t="str">
            <v>A</v>
          </cell>
        </row>
      </sheetData>
      <sheetData sheetId="18047">
        <row r="9">
          <cell r="A9" t="str">
            <v>A</v>
          </cell>
        </row>
      </sheetData>
      <sheetData sheetId="18048">
        <row r="9">
          <cell r="A9" t="str">
            <v>A</v>
          </cell>
        </row>
      </sheetData>
      <sheetData sheetId="18049">
        <row r="9">
          <cell r="A9" t="str">
            <v>A</v>
          </cell>
        </row>
      </sheetData>
      <sheetData sheetId="18050">
        <row r="9">
          <cell r="A9" t="str">
            <v>A</v>
          </cell>
        </row>
      </sheetData>
      <sheetData sheetId="18051">
        <row r="9">
          <cell r="A9" t="str">
            <v>A</v>
          </cell>
        </row>
      </sheetData>
      <sheetData sheetId="18052">
        <row r="9">
          <cell r="A9" t="str">
            <v>A</v>
          </cell>
        </row>
      </sheetData>
      <sheetData sheetId="18053">
        <row r="9">
          <cell r="A9" t="str">
            <v>A</v>
          </cell>
        </row>
      </sheetData>
      <sheetData sheetId="18054">
        <row r="9">
          <cell r="A9" t="str">
            <v>A</v>
          </cell>
        </row>
      </sheetData>
      <sheetData sheetId="18055">
        <row r="9">
          <cell r="A9" t="str">
            <v>A</v>
          </cell>
        </row>
      </sheetData>
      <sheetData sheetId="18056">
        <row r="9">
          <cell r="A9" t="str">
            <v>A</v>
          </cell>
        </row>
      </sheetData>
      <sheetData sheetId="18057">
        <row r="9">
          <cell r="A9" t="str">
            <v>A</v>
          </cell>
        </row>
      </sheetData>
      <sheetData sheetId="18058">
        <row r="9">
          <cell r="A9" t="str">
            <v>A</v>
          </cell>
        </row>
      </sheetData>
      <sheetData sheetId="18059">
        <row r="9">
          <cell r="A9" t="str">
            <v>A</v>
          </cell>
        </row>
      </sheetData>
      <sheetData sheetId="18060">
        <row r="9">
          <cell r="A9" t="str">
            <v>A</v>
          </cell>
        </row>
      </sheetData>
      <sheetData sheetId="18061">
        <row r="9">
          <cell r="A9" t="str">
            <v>A</v>
          </cell>
        </row>
      </sheetData>
      <sheetData sheetId="18062">
        <row r="9">
          <cell r="A9" t="str">
            <v>A</v>
          </cell>
        </row>
      </sheetData>
      <sheetData sheetId="18063">
        <row r="9">
          <cell r="A9" t="str">
            <v>A</v>
          </cell>
        </row>
      </sheetData>
      <sheetData sheetId="18064">
        <row r="9">
          <cell r="A9" t="str">
            <v>A</v>
          </cell>
        </row>
      </sheetData>
      <sheetData sheetId="18065">
        <row r="9">
          <cell r="A9" t="str">
            <v>A</v>
          </cell>
        </row>
      </sheetData>
      <sheetData sheetId="18066">
        <row r="9">
          <cell r="A9" t="str">
            <v>A</v>
          </cell>
        </row>
      </sheetData>
      <sheetData sheetId="18067">
        <row r="9">
          <cell r="A9" t="str">
            <v>A</v>
          </cell>
        </row>
      </sheetData>
      <sheetData sheetId="18068">
        <row r="9">
          <cell r="A9" t="str">
            <v>A</v>
          </cell>
        </row>
      </sheetData>
      <sheetData sheetId="18069">
        <row r="9">
          <cell r="A9" t="str">
            <v>A</v>
          </cell>
        </row>
      </sheetData>
      <sheetData sheetId="18070">
        <row r="9">
          <cell r="A9" t="str">
            <v>A</v>
          </cell>
        </row>
      </sheetData>
      <sheetData sheetId="18071">
        <row r="9">
          <cell r="A9" t="str">
            <v>A</v>
          </cell>
        </row>
      </sheetData>
      <sheetData sheetId="18072">
        <row r="9">
          <cell r="A9" t="str">
            <v>A</v>
          </cell>
        </row>
      </sheetData>
      <sheetData sheetId="18073">
        <row r="9">
          <cell r="A9" t="str">
            <v>A</v>
          </cell>
        </row>
      </sheetData>
      <sheetData sheetId="18074">
        <row r="9">
          <cell r="A9" t="str">
            <v>A</v>
          </cell>
        </row>
      </sheetData>
      <sheetData sheetId="18075">
        <row r="9">
          <cell r="A9" t="str">
            <v>A</v>
          </cell>
        </row>
      </sheetData>
      <sheetData sheetId="18076">
        <row r="9">
          <cell r="A9" t="str">
            <v>A</v>
          </cell>
        </row>
      </sheetData>
      <sheetData sheetId="18077">
        <row r="9">
          <cell r="A9" t="str">
            <v>A</v>
          </cell>
        </row>
      </sheetData>
      <sheetData sheetId="18078">
        <row r="9">
          <cell r="A9" t="str">
            <v>A</v>
          </cell>
        </row>
      </sheetData>
      <sheetData sheetId="18079">
        <row r="9">
          <cell r="A9" t="str">
            <v>A</v>
          </cell>
        </row>
      </sheetData>
      <sheetData sheetId="18080">
        <row r="9">
          <cell r="A9" t="str">
            <v>A</v>
          </cell>
        </row>
      </sheetData>
      <sheetData sheetId="18081">
        <row r="9">
          <cell r="A9" t="str">
            <v>A</v>
          </cell>
        </row>
      </sheetData>
      <sheetData sheetId="18082">
        <row r="9">
          <cell r="A9" t="str">
            <v>A</v>
          </cell>
        </row>
      </sheetData>
      <sheetData sheetId="18083">
        <row r="9">
          <cell r="A9" t="str">
            <v>A</v>
          </cell>
        </row>
      </sheetData>
      <sheetData sheetId="18084">
        <row r="9">
          <cell r="A9" t="str">
            <v>A</v>
          </cell>
        </row>
      </sheetData>
      <sheetData sheetId="18085">
        <row r="9">
          <cell r="A9" t="str">
            <v>A</v>
          </cell>
        </row>
      </sheetData>
      <sheetData sheetId="18086">
        <row r="9">
          <cell r="A9" t="str">
            <v>A</v>
          </cell>
        </row>
      </sheetData>
      <sheetData sheetId="18087">
        <row r="9">
          <cell r="A9" t="str">
            <v>A</v>
          </cell>
        </row>
      </sheetData>
      <sheetData sheetId="18088">
        <row r="9">
          <cell r="A9" t="str">
            <v>A</v>
          </cell>
        </row>
      </sheetData>
      <sheetData sheetId="18089">
        <row r="9">
          <cell r="A9" t="str">
            <v>A</v>
          </cell>
        </row>
      </sheetData>
      <sheetData sheetId="18090">
        <row r="9">
          <cell r="A9" t="str">
            <v>A</v>
          </cell>
        </row>
      </sheetData>
      <sheetData sheetId="18091">
        <row r="9">
          <cell r="A9" t="str">
            <v>A</v>
          </cell>
        </row>
      </sheetData>
      <sheetData sheetId="18092">
        <row r="9">
          <cell r="A9" t="str">
            <v>A</v>
          </cell>
        </row>
      </sheetData>
      <sheetData sheetId="18093">
        <row r="9">
          <cell r="A9" t="str">
            <v>A</v>
          </cell>
        </row>
      </sheetData>
      <sheetData sheetId="18094">
        <row r="9">
          <cell r="A9" t="str">
            <v>A</v>
          </cell>
        </row>
      </sheetData>
      <sheetData sheetId="18095">
        <row r="9">
          <cell r="A9" t="str">
            <v>A</v>
          </cell>
        </row>
      </sheetData>
      <sheetData sheetId="18096">
        <row r="9">
          <cell r="A9" t="str">
            <v>A</v>
          </cell>
        </row>
      </sheetData>
      <sheetData sheetId="18097">
        <row r="9">
          <cell r="A9" t="str">
            <v>A</v>
          </cell>
        </row>
      </sheetData>
      <sheetData sheetId="18098">
        <row r="9">
          <cell r="A9" t="str">
            <v>A</v>
          </cell>
        </row>
      </sheetData>
      <sheetData sheetId="18099">
        <row r="9">
          <cell r="A9" t="str">
            <v>A</v>
          </cell>
        </row>
      </sheetData>
      <sheetData sheetId="18100">
        <row r="9">
          <cell r="A9" t="str">
            <v>A</v>
          </cell>
        </row>
      </sheetData>
      <sheetData sheetId="18101">
        <row r="9">
          <cell r="A9" t="str">
            <v>A</v>
          </cell>
        </row>
      </sheetData>
      <sheetData sheetId="18102">
        <row r="9">
          <cell r="A9" t="str">
            <v>A</v>
          </cell>
        </row>
      </sheetData>
      <sheetData sheetId="18103">
        <row r="9">
          <cell r="A9" t="str">
            <v>A</v>
          </cell>
        </row>
      </sheetData>
      <sheetData sheetId="18104">
        <row r="9">
          <cell r="A9" t="str">
            <v>A</v>
          </cell>
        </row>
      </sheetData>
      <sheetData sheetId="18105">
        <row r="9">
          <cell r="A9" t="str">
            <v>A</v>
          </cell>
        </row>
      </sheetData>
      <sheetData sheetId="18106">
        <row r="9">
          <cell r="A9" t="str">
            <v>A</v>
          </cell>
        </row>
      </sheetData>
      <sheetData sheetId="18107">
        <row r="9">
          <cell r="A9" t="str">
            <v>A</v>
          </cell>
        </row>
      </sheetData>
      <sheetData sheetId="18108">
        <row r="9">
          <cell r="A9" t="str">
            <v>A</v>
          </cell>
        </row>
      </sheetData>
      <sheetData sheetId="18109">
        <row r="9">
          <cell r="A9" t="str">
            <v>A</v>
          </cell>
        </row>
      </sheetData>
      <sheetData sheetId="18110">
        <row r="9">
          <cell r="A9" t="str">
            <v>A</v>
          </cell>
        </row>
      </sheetData>
      <sheetData sheetId="18111">
        <row r="9">
          <cell r="A9" t="str">
            <v>A</v>
          </cell>
        </row>
      </sheetData>
      <sheetData sheetId="18112">
        <row r="9">
          <cell r="A9" t="str">
            <v>A</v>
          </cell>
        </row>
      </sheetData>
      <sheetData sheetId="18113">
        <row r="9">
          <cell r="A9" t="str">
            <v>A</v>
          </cell>
        </row>
      </sheetData>
      <sheetData sheetId="18114">
        <row r="9">
          <cell r="A9" t="str">
            <v>A</v>
          </cell>
        </row>
      </sheetData>
      <sheetData sheetId="18115">
        <row r="9">
          <cell r="A9" t="str">
            <v>A</v>
          </cell>
        </row>
      </sheetData>
      <sheetData sheetId="18116">
        <row r="9">
          <cell r="A9" t="str">
            <v>A</v>
          </cell>
        </row>
      </sheetData>
      <sheetData sheetId="18117">
        <row r="9">
          <cell r="A9" t="str">
            <v>A</v>
          </cell>
        </row>
      </sheetData>
      <sheetData sheetId="18118">
        <row r="9">
          <cell r="A9" t="str">
            <v>A</v>
          </cell>
        </row>
      </sheetData>
      <sheetData sheetId="18119">
        <row r="9">
          <cell r="A9" t="str">
            <v>A</v>
          </cell>
        </row>
      </sheetData>
      <sheetData sheetId="18120">
        <row r="9">
          <cell r="A9" t="str">
            <v>A</v>
          </cell>
        </row>
      </sheetData>
      <sheetData sheetId="18121">
        <row r="9">
          <cell r="A9" t="str">
            <v>A</v>
          </cell>
        </row>
      </sheetData>
      <sheetData sheetId="18122">
        <row r="9">
          <cell r="A9" t="str">
            <v>A</v>
          </cell>
        </row>
      </sheetData>
      <sheetData sheetId="18123">
        <row r="9">
          <cell r="A9" t="str">
            <v>A</v>
          </cell>
        </row>
      </sheetData>
      <sheetData sheetId="18124">
        <row r="9">
          <cell r="A9" t="str">
            <v>A</v>
          </cell>
        </row>
      </sheetData>
      <sheetData sheetId="18125">
        <row r="9">
          <cell r="A9" t="str">
            <v>A</v>
          </cell>
        </row>
      </sheetData>
      <sheetData sheetId="18126">
        <row r="9">
          <cell r="A9" t="str">
            <v>A</v>
          </cell>
        </row>
      </sheetData>
      <sheetData sheetId="18127">
        <row r="9">
          <cell r="A9" t="str">
            <v>A</v>
          </cell>
        </row>
      </sheetData>
      <sheetData sheetId="18128">
        <row r="9">
          <cell r="A9" t="str">
            <v>A</v>
          </cell>
        </row>
      </sheetData>
      <sheetData sheetId="18129">
        <row r="9">
          <cell r="A9" t="str">
            <v>A</v>
          </cell>
        </row>
      </sheetData>
      <sheetData sheetId="18130">
        <row r="9">
          <cell r="A9" t="str">
            <v>A</v>
          </cell>
        </row>
      </sheetData>
      <sheetData sheetId="18131">
        <row r="9">
          <cell r="A9" t="str">
            <v>A</v>
          </cell>
        </row>
      </sheetData>
      <sheetData sheetId="18132">
        <row r="9">
          <cell r="A9" t="str">
            <v>A</v>
          </cell>
        </row>
      </sheetData>
      <sheetData sheetId="18133">
        <row r="9">
          <cell r="A9" t="str">
            <v>A</v>
          </cell>
        </row>
      </sheetData>
      <sheetData sheetId="18134">
        <row r="9">
          <cell r="A9" t="str">
            <v>A</v>
          </cell>
        </row>
      </sheetData>
      <sheetData sheetId="18135">
        <row r="9">
          <cell r="A9" t="str">
            <v>A</v>
          </cell>
        </row>
      </sheetData>
      <sheetData sheetId="18136">
        <row r="9">
          <cell r="A9" t="str">
            <v>A</v>
          </cell>
        </row>
      </sheetData>
      <sheetData sheetId="18137">
        <row r="9">
          <cell r="A9" t="str">
            <v>A</v>
          </cell>
        </row>
      </sheetData>
      <sheetData sheetId="18138">
        <row r="9">
          <cell r="A9" t="str">
            <v>A</v>
          </cell>
        </row>
      </sheetData>
      <sheetData sheetId="18139">
        <row r="9">
          <cell r="A9" t="str">
            <v>A</v>
          </cell>
        </row>
      </sheetData>
      <sheetData sheetId="18140">
        <row r="9">
          <cell r="A9" t="str">
            <v>A</v>
          </cell>
        </row>
      </sheetData>
      <sheetData sheetId="18141">
        <row r="9">
          <cell r="A9" t="str">
            <v>A</v>
          </cell>
        </row>
      </sheetData>
      <sheetData sheetId="18142">
        <row r="9">
          <cell r="A9" t="str">
            <v>A</v>
          </cell>
        </row>
      </sheetData>
      <sheetData sheetId="18143">
        <row r="9">
          <cell r="A9" t="str">
            <v>A</v>
          </cell>
        </row>
      </sheetData>
      <sheetData sheetId="18144">
        <row r="9">
          <cell r="A9" t="str">
            <v>A</v>
          </cell>
        </row>
      </sheetData>
      <sheetData sheetId="18145">
        <row r="9">
          <cell r="A9" t="str">
            <v>A</v>
          </cell>
        </row>
      </sheetData>
      <sheetData sheetId="18146">
        <row r="9">
          <cell r="A9" t="str">
            <v>A</v>
          </cell>
        </row>
      </sheetData>
      <sheetData sheetId="18147">
        <row r="9">
          <cell r="A9" t="str">
            <v>A</v>
          </cell>
        </row>
      </sheetData>
      <sheetData sheetId="18148">
        <row r="9">
          <cell r="A9" t="str">
            <v>A</v>
          </cell>
        </row>
      </sheetData>
      <sheetData sheetId="18149">
        <row r="9">
          <cell r="A9" t="str">
            <v>A</v>
          </cell>
        </row>
      </sheetData>
      <sheetData sheetId="18150">
        <row r="9">
          <cell r="A9" t="str">
            <v>A</v>
          </cell>
        </row>
      </sheetData>
      <sheetData sheetId="18151">
        <row r="9">
          <cell r="A9" t="str">
            <v>A</v>
          </cell>
        </row>
      </sheetData>
      <sheetData sheetId="18152">
        <row r="9">
          <cell r="A9" t="str">
            <v>A</v>
          </cell>
        </row>
      </sheetData>
      <sheetData sheetId="18153">
        <row r="9">
          <cell r="A9" t="str">
            <v>A</v>
          </cell>
        </row>
      </sheetData>
      <sheetData sheetId="18154">
        <row r="9">
          <cell r="A9" t="str">
            <v>A</v>
          </cell>
        </row>
      </sheetData>
      <sheetData sheetId="18155">
        <row r="9">
          <cell r="A9" t="str">
            <v>A</v>
          </cell>
        </row>
      </sheetData>
      <sheetData sheetId="18156">
        <row r="9">
          <cell r="A9" t="str">
            <v>A</v>
          </cell>
        </row>
      </sheetData>
      <sheetData sheetId="18157">
        <row r="9">
          <cell r="A9" t="str">
            <v>A</v>
          </cell>
        </row>
      </sheetData>
      <sheetData sheetId="18158">
        <row r="9">
          <cell r="A9" t="str">
            <v>A</v>
          </cell>
        </row>
      </sheetData>
      <sheetData sheetId="18159">
        <row r="9">
          <cell r="A9" t="str">
            <v>A</v>
          </cell>
        </row>
      </sheetData>
      <sheetData sheetId="18160">
        <row r="9">
          <cell r="A9" t="str">
            <v>A</v>
          </cell>
        </row>
      </sheetData>
      <sheetData sheetId="18161">
        <row r="9">
          <cell r="A9" t="str">
            <v>A</v>
          </cell>
        </row>
      </sheetData>
      <sheetData sheetId="18162">
        <row r="9">
          <cell r="A9" t="str">
            <v>A</v>
          </cell>
        </row>
      </sheetData>
      <sheetData sheetId="18163">
        <row r="9">
          <cell r="A9" t="str">
            <v>A</v>
          </cell>
        </row>
      </sheetData>
      <sheetData sheetId="18164">
        <row r="9">
          <cell r="A9" t="str">
            <v>A</v>
          </cell>
        </row>
      </sheetData>
      <sheetData sheetId="18165">
        <row r="9">
          <cell r="A9" t="str">
            <v>A</v>
          </cell>
        </row>
      </sheetData>
      <sheetData sheetId="18166">
        <row r="9">
          <cell r="A9" t="str">
            <v>A</v>
          </cell>
        </row>
      </sheetData>
      <sheetData sheetId="18167">
        <row r="9">
          <cell r="A9" t="str">
            <v>A</v>
          </cell>
        </row>
      </sheetData>
      <sheetData sheetId="18168">
        <row r="9">
          <cell r="A9" t="str">
            <v>A</v>
          </cell>
        </row>
      </sheetData>
      <sheetData sheetId="18169">
        <row r="9">
          <cell r="A9" t="str">
            <v>A</v>
          </cell>
        </row>
      </sheetData>
      <sheetData sheetId="18170">
        <row r="9">
          <cell r="A9" t="str">
            <v>A</v>
          </cell>
        </row>
      </sheetData>
      <sheetData sheetId="18171">
        <row r="9">
          <cell r="A9" t="str">
            <v>A</v>
          </cell>
        </row>
      </sheetData>
      <sheetData sheetId="18172">
        <row r="9">
          <cell r="A9" t="str">
            <v>A</v>
          </cell>
        </row>
      </sheetData>
      <sheetData sheetId="18173">
        <row r="9">
          <cell r="A9" t="str">
            <v>A</v>
          </cell>
        </row>
      </sheetData>
      <sheetData sheetId="18174">
        <row r="9">
          <cell r="A9" t="str">
            <v>A</v>
          </cell>
        </row>
      </sheetData>
      <sheetData sheetId="18175">
        <row r="9">
          <cell r="A9" t="str">
            <v>A</v>
          </cell>
        </row>
      </sheetData>
      <sheetData sheetId="18176">
        <row r="9">
          <cell r="A9" t="str">
            <v>A</v>
          </cell>
        </row>
      </sheetData>
      <sheetData sheetId="18177">
        <row r="9">
          <cell r="A9" t="str">
            <v>A</v>
          </cell>
        </row>
      </sheetData>
      <sheetData sheetId="18178">
        <row r="9">
          <cell r="A9" t="str">
            <v>A</v>
          </cell>
        </row>
      </sheetData>
      <sheetData sheetId="18179">
        <row r="9">
          <cell r="A9" t="str">
            <v>A</v>
          </cell>
        </row>
      </sheetData>
      <sheetData sheetId="18180">
        <row r="9">
          <cell r="A9" t="str">
            <v>A</v>
          </cell>
        </row>
      </sheetData>
      <sheetData sheetId="18181">
        <row r="9">
          <cell r="A9" t="str">
            <v>A</v>
          </cell>
        </row>
      </sheetData>
      <sheetData sheetId="18182">
        <row r="9">
          <cell r="A9" t="str">
            <v>A</v>
          </cell>
        </row>
      </sheetData>
      <sheetData sheetId="18183">
        <row r="9">
          <cell r="A9" t="str">
            <v>A</v>
          </cell>
        </row>
      </sheetData>
      <sheetData sheetId="18184">
        <row r="9">
          <cell r="A9" t="str">
            <v>A</v>
          </cell>
        </row>
      </sheetData>
      <sheetData sheetId="18185">
        <row r="9">
          <cell r="A9" t="str">
            <v>A</v>
          </cell>
        </row>
      </sheetData>
      <sheetData sheetId="18186">
        <row r="9">
          <cell r="A9" t="str">
            <v>A</v>
          </cell>
        </row>
      </sheetData>
      <sheetData sheetId="18187">
        <row r="9">
          <cell r="A9" t="str">
            <v>A</v>
          </cell>
        </row>
      </sheetData>
      <sheetData sheetId="18188">
        <row r="9">
          <cell r="A9" t="str">
            <v>A</v>
          </cell>
        </row>
      </sheetData>
      <sheetData sheetId="18189">
        <row r="9">
          <cell r="A9" t="str">
            <v>A</v>
          </cell>
        </row>
      </sheetData>
      <sheetData sheetId="18190">
        <row r="9">
          <cell r="A9" t="str">
            <v>A</v>
          </cell>
        </row>
      </sheetData>
      <sheetData sheetId="18191">
        <row r="9">
          <cell r="A9" t="str">
            <v>A</v>
          </cell>
        </row>
      </sheetData>
      <sheetData sheetId="18192">
        <row r="9">
          <cell r="A9" t="str">
            <v>A</v>
          </cell>
        </row>
      </sheetData>
      <sheetData sheetId="18193">
        <row r="9">
          <cell r="A9" t="str">
            <v>A</v>
          </cell>
        </row>
      </sheetData>
      <sheetData sheetId="18194">
        <row r="9">
          <cell r="A9" t="str">
            <v>A</v>
          </cell>
        </row>
      </sheetData>
      <sheetData sheetId="18195">
        <row r="9">
          <cell r="A9" t="str">
            <v>A</v>
          </cell>
        </row>
      </sheetData>
      <sheetData sheetId="18196">
        <row r="9">
          <cell r="A9" t="str">
            <v>A</v>
          </cell>
        </row>
      </sheetData>
      <sheetData sheetId="18197">
        <row r="9">
          <cell r="A9" t="str">
            <v>A</v>
          </cell>
        </row>
      </sheetData>
      <sheetData sheetId="18198">
        <row r="9">
          <cell r="A9" t="str">
            <v>A</v>
          </cell>
        </row>
      </sheetData>
      <sheetData sheetId="18199">
        <row r="9">
          <cell r="A9" t="str">
            <v>A</v>
          </cell>
        </row>
      </sheetData>
      <sheetData sheetId="18200">
        <row r="9">
          <cell r="A9" t="str">
            <v>A</v>
          </cell>
        </row>
      </sheetData>
      <sheetData sheetId="18201">
        <row r="9">
          <cell r="A9" t="str">
            <v>A</v>
          </cell>
        </row>
      </sheetData>
      <sheetData sheetId="18202">
        <row r="9">
          <cell r="A9" t="str">
            <v>A</v>
          </cell>
        </row>
      </sheetData>
      <sheetData sheetId="18203">
        <row r="9">
          <cell r="A9" t="str">
            <v>A</v>
          </cell>
        </row>
      </sheetData>
      <sheetData sheetId="18204">
        <row r="9">
          <cell r="A9" t="str">
            <v>A</v>
          </cell>
        </row>
      </sheetData>
      <sheetData sheetId="18205">
        <row r="9">
          <cell r="A9" t="str">
            <v>A</v>
          </cell>
        </row>
      </sheetData>
      <sheetData sheetId="18206">
        <row r="9">
          <cell r="A9" t="str">
            <v>A</v>
          </cell>
        </row>
      </sheetData>
      <sheetData sheetId="18207">
        <row r="9">
          <cell r="A9" t="str">
            <v>A</v>
          </cell>
        </row>
      </sheetData>
      <sheetData sheetId="18208">
        <row r="9">
          <cell r="A9" t="str">
            <v>A</v>
          </cell>
        </row>
      </sheetData>
      <sheetData sheetId="18209">
        <row r="9">
          <cell r="A9" t="str">
            <v>A</v>
          </cell>
        </row>
      </sheetData>
      <sheetData sheetId="18210">
        <row r="9">
          <cell r="A9" t="str">
            <v>A</v>
          </cell>
        </row>
      </sheetData>
      <sheetData sheetId="18211">
        <row r="9">
          <cell r="A9" t="str">
            <v>A</v>
          </cell>
        </row>
      </sheetData>
      <sheetData sheetId="18212">
        <row r="9">
          <cell r="A9" t="str">
            <v>A</v>
          </cell>
        </row>
      </sheetData>
      <sheetData sheetId="18213">
        <row r="9">
          <cell r="A9" t="str">
            <v>A</v>
          </cell>
        </row>
      </sheetData>
      <sheetData sheetId="18214">
        <row r="9">
          <cell r="A9" t="str">
            <v>A</v>
          </cell>
        </row>
      </sheetData>
      <sheetData sheetId="18215">
        <row r="9">
          <cell r="A9" t="str">
            <v>A</v>
          </cell>
        </row>
      </sheetData>
      <sheetData sheetId="18216">
        <row r="9">
          <cell r="A9" t="str">
            <v>A</v>
          </cell>
        </row>
      </sheetData>
      <sheetData sheetId="18217">
        <row r="9">
          <cell r="A9" t="str">
            <v>A</v>
          </cell>
        </row>
      </sheetData>
      <sheetData sheetId="18218">
        <row r="9">
          <cell r="A9" t="str">
            <v>A</v>
          </cell>
        </row>
      </sheetData>
      <sheetData sheetId="18219">
        <row r="9">
          <cell r="A9" t="str">
            <v>A</v>
          </cell>
        </row>
      </sheetData>
      <sheetData sheetId="18220">
        <row r="9">
          <cell r="A9" t="str">
            <v>A</v>
          </cell>
        </row>
      </sheetData>
      <sheetData sheetId="18221">
        <row r="9">
          <cell r="A9" t="str">
            <v>A</v>
          </cell>
        </row>
      </sheetData>
      <sheetData sheetId="18222">
        <row r="9">
          <cell r="A9" t="str">
            <v>A</v>
          </cell>
        </row>
      </sheetData>
      <sheetData sheetId="18223">
        <row r="9">
          <cell r="A9" t="str">
            <v>A</v>
          </cell>
        </row>
      </sheetData>
      <sheetData sheetId="18224">
        <row r="9">
          <cell r="A9" t="str">
            <v>A</v>
          </cell>
        </row>
      </sheetData>
      <sheetData sheetId="18225">
        <row r="9">
          <cell r="A9" t="str">
            <v>A</v>
          </cell>
        </row>
      </sheetData>
      <sheetData sheetId="18226">
        <row r="9">
          <cell r="A9" t="str">
            <v>A</v>
          </cell>
        </row>
      </sheetData>
      <sheetData sheetId="18227">
        <row r="9">
          <cell r="A9" t="str">
            <v>A</v>
          </cell>
        </row>
      </sheetData>
      <sheetData sheetId="18228">
        <row r="9">
          <cell r="A9" t="str">
            <v>A</v>
          </cell>
        </row>
      </sheetData>
      <sheetData sheetId="18229">
        <row r="9">
          <cell r="A9" t="str">
            <v>A</v>
          </cell>
        </row>
      </sheetData>
      <sheetData sheetId="18230">
        <row r="9">
          <cell r="A9" t="str">
            <v>A</v>
          </cell>
        </row>
      </sheetData>
      <sheetData sheetId="18231">
        <row r="9">
          <cell r="A9" t="str">
            <v>A</v>
          </cell>
        </row>
      </sheetData>
      <sheetData sheetId="18232">
        <row r="9">
          <cell r="A9" t="str">
            <v>A</v>
          </cell>
        </row>
      </sheetData>
      <sheetData sheetId="18233">
        <row r="9">
          <cell r="A9" t="str">
            <v>A</v>
          </cell>
        </row>
      </sheetData>
      <sheetData sheetId="18234">
        <row r="9">
          <cell r="A9" t="str">
            <v>A</v>
          </cell>
        </row>
      </sheetData>
      <sheetData sheetId="18235">
        <row r="9">
          <cell r="A9" t="str">
            <v>A</v>
          </cell>
        </row>
      </sheetData>
      <sheetData sheetId="18236">
        <row r="9">
          <cell r="A9" t="str">
            <v>A</v>
          </cell>
        </row>
      </sheetData>
      <sheetData sheetId="18237">
        <row r="9">
          <cell r="A9" t="str">
            <v>A</v>
          </cell>
        </row>
      </sheetData>
      <sheetData sheetId="18238">
        <row r="9">
          <cell r="A9" t="str">
            <v>A</v>
          </cell>
        </row>
      </sheetData>
      <sheetData sheetId="18239">
        <row r="9">
          <cell r="A9" t="str">
            <v>A</v>
          </cell>
        </row>
      </sheetData>
      <sheetData sheetId="18240">
        <row r="9">
          <cell r="A9" t="str">
            <v>A</v>
          </cell>
        </row>
      </sheetData>
      <sheetData sheetId="18241">
        <row r="9">
          <cell r="A9" t="str">
            <v>A</v>
          </cell>
        </row>
      </sheetData>
      <sheetData sheetId="18242">
        <row r="9">
          <cell r="A9" t="str">
            <v>A</v>
          </cell>
        </row>
      </sheetData>
      <sheetData sheetId="18243">
        <row r="9">
          <cell r="A9" t="str">
            <v>A</v>
          </cell>
        </row>
      </sheetData>
      <sheetData sheetId="18244">
        <row r="9">
          <cell r="A9" t="str">
            <v>A</v>
          </cell>
        </row>
      </sheetData>
      <sheetData sheetId="18245">
        <row r="9">
          <cell r="A9" t="str">
            <v>A</v>
          </cell>
        </row>
      </sheetData>
      <sheetData sheetId="18246">
        <row r="9">
          <cell r="A9" t="str">
            <v>A</v>
          </cell>
        </row>
      </sheetData>
      <sheetData sheetId="18247">
        <row r="9">
          <cell r="A9" t="str">
            <v>A</v>
          </cell>
        </row>
      </sheetData>
      <sheetData sheetId="18248">
        <row r="9">
          <cell r="A9" t="str">
            <v>A</v>
          </cell>
        </row>
      </sheetData>
      <sheetData sheetId="18249">
        <row r="9">
          <cell r="A9" t="str">
            <v>A</v>
          </cell>
        </row>
      </sheetData>
      <sheetData sheetId="18250">
        <row r="9">
          <cell r="A9" t="str">
            <v>A</v>
          </cell>
        </row>
      </sheetData>
      <sheetData sheetId="18251">
        <row r="9">
          <cell r="A9" t="str">
            <v>A</v>
          </cell>
        </row>
      </sheetData>
      <sheetData sheetId="18252">
        <row r="9">
          <cell r="A9" t="str">
            <v>A</v>
          </cell>
        </row>
      </sheetData>
      <sheetData sheetId="18253">
        <row r="9">
          <cell r="A9" t="str">
            <v>A</v>
          </cell>
        </row>
      </sheetData>
      <sheetData sheetId="18254">
        <row r="9">
          <cell r="A9" t="str">
            <v>A</v>
          </cell>
        </row>
      </sheetData>
      <sheetData sheetId="18255">
        <row r="9">
          <cell r="A9" t="str">
            <v>A</v>
          </cell>
        </row>
      </sheetData>
      <sheetData sheetId="18256">
        <row r="9">
          <cell r="A9" t="str">
            <v>A</v>
          </cell>
        </row>
      </sheetData>
      <sheetData sheetId="18257">
        <row r="9">
          <cell r="A9" t="str">
            <v>A</v>
          </cell>
        </row>
      </sheetData>
      <sheetData sheetId="18258">
        <row r="9">
          <cell r="A9" t="str">
            <v>A</v>
          </cell>
        </row>
      </sheetData>
      <sheetData sheetId="18259">
        <row r="9">
          <cell r="A9" t="str">
            <v>A</v>
          </cell>
        </row>
      </sheetData>
      <sheetData sheetId="18260">
        <row r="9">
          <cell r="A9" t="str">
            <v>A</v>
          </cell>
        </row>
      </sheetData>
      <sheetData sheetId="18261">
        <row r="9">
          <cell r="A9" t="str">
            <v>A</v>
          </cell>
        </row>
      </sheetData>
      <sheetData sheetId="18262">
        <row r="9">
          <cell r="A9" t="str">
            <v>A</v>
          </cell>
        </row>
      </sheetData>
      <sheetData sheetId="18263">
        <row r="9">
          <cell r="A9" t="str">
            <v>A</v>
          </cell>
        </row>
      </sheetData>
      <sheetData sheetId="18264">
        <row r="9">
          <cell r="A9" t="str">
            <v>A</v>
          </cell>
        </row>
      </sheetData>
      <sheetData sheetId="18265">
        <row r="9">
          <cell r="A9" t="str">
            <v>A</v>
          </cell>
        </row>
      </sheetData>
      <sheetData sheetId="18266">
        <row r="9">
          <cell r="A9" t="str">
            <v>A</v>
          </cell>
        </row>
      </sheetData>
      <sheetData sheetId="18267">
        <row r="9">
          <cell r="A9" t="str">
            <v>A</v>
          </cell>
        </row>
      </sheetData>
      <sheetData sheetId="18268">
        <row r="9">
          <cell r="A9" t="str">
            <v>A</v>
          </cell>
        </row>
      </sheetData>
      <sheetData sheetId="18269">
        <row r="9">
          <cell r="A9" t="str">
            <v>A</v>
          </cell>
        </row>
      </sheetData>
      <sheetData sheetId="18270">
        <row r="9">
          <cell r="A9" t="str">
            <v>A</v>
          </cell>
        </row>
      </sheetData>
      <sheetData sheetId="18271">
        <row r="9">
          <cell r="A9" t="str">
            <v>A</v>
          </cell>
        </row>
      </sheetData>
      <sheetData sheetId="18272">
        <row r="9">
          <cell r="A9" t="str">
            <v>A</v>
          </cell>
        </row>
      </sheetData>
      <sheetData sheetId="18273">
        <row r="9">
          <cell r="A9" t="str">
            <v>A</v>
          </cell>
        </row>
      </sheetData>
      <sheetData sheetId="18274">
        <row r="9">
          <cell r="A9" t="str">
            <v>A</v>
          </cell>
        </row>
      </sheetData>
      <sheetData sheetId="18275">
        <row r="9">
          <cell r="A9" t="str">
            <v>A</v>
          </cell>
        </row>
      </sheetData>
      <sheetData sheetId="18276">
        <row r="9">
          <cell r="A9" t="str">
            <v>A</v>
          </cell>
        </row>
      </sheetData>
      <sheetData sheetId="18277">
        <row r="9">
          <cell r="A9" t="str">
            <v>A</v>
          </cell>
        </row>
      </sheetData>
      <sheetData sheetId="18278">
        <row r="9">
          <cell r="A9" t="str">
            <v>A</v>
          </cell>
        </row>
      </sheetData>
      <sheetData sheetId="18279">
        <row r="9">
          <cell r="A9" t="str">
            <v>A</v>
          </cell>
        </row>
      </sheetData>
      <sheetData sheetId="18280">
        <row r="9">
          <cell r="A9" t="str">
            <v>A</v>
          </cell>
        </row>
      </sheetData>
      <sheetData sheetId="18281">
        <row r="9">
          <cell r="A9" t="str">
            <v>A</v>
          </cell>
        </row>
      </sheetData>
      <sheetData sheetId="18282">
        <row r="9">
          <cell r="A9" t="str">
            <v>A</v>
          </cell>
        </row>
      </sheetData>
      <sheetData sheetId="18283">
        <row r="9">
          <cell r="A9" t="str">
            <v>A</v>
          </cell>
        </row>
      </sheetData>
      <sheetData sheetId="18284">
        <row r="9">
          <cell r="A9" t="str">
            <v>A</v>
          </cell>
        </row>
      </sheetData>
      <sheetData sheetId="18285">
        <row r="9">
          <cell r="A9" t="str">
            <v>A</v>
          </cell>
        </row>
      </sheetData>
      <sheetData sheetId="18286">
        <row r="9">
          <cell r="A9" t="str">
            <v>A</v>
          </cell>
        </row>
      </sheetData>
      <sheetData sheetId="18287">
        <row r="9">
          <cell r="A9" t="str">
            <v>A</v>
          </cell>
        </row>
      </sheetData>
      <sheetData sheetId="18288">
        <row r="9">
          <cell r="A9" t="str">
            <v>A</v>
          </cell>
        </row>
      </sheetData>
      <sheetData sheetId="18289">
        <row r="9">
          <cell r="A9" t="str">
            <v>A</v>
          </cell>
        </row>
      </sheetData>
      <sheetData sheetId="18290">
        <row r="9">
          <cell r="A9" t="str">
            <v>A</v>
          </cell>
        </row>
      </sheetData>
      <sheetData sheetId="18291">
        <row r="9">
          <cell r="A9" t="str">
            <v>A</v>
          </cell>
        </row>
      </sheetData>
      <sheetData sheetId="18292">
        <row r="9">
          <cell r="A9" t="str">
            <v>A</v>
          </cell>
        </row>
      </sheetData>
      <sheetData sheetId="18293">
        <row r="9">
          <cell r="A9" t="str">
            <v>A</v>
          </cell>
        </row>
      </sheetData>
      <sheetData sheetId="18294">
        <row r="9">
          <cell r="A9" t="str">
            <v>A</v>
          </cell>
        </row>
      </sheetData>
      <sheetData sheetId="18295">
        <row r="9">
          <cell r="A9" t="str">
            <v>A</v>
          </cell>
        </row>
      </sheetData>
      <sheetData sheetId="18296">
        <row r="9">
          <cell r="A9" t="str">
            <v>A</v>
          </cell>
        </row>
      </sheetData>
      <sheetData sheetId="18297">
        <row r="9">
          <cell r="A9" t="str">
            <v>A</v>
          </cell>
        </row>
      </sheetData>
      <sheetData sheetId="18298">
        <row r="9">
          <cell r="A9" t="str">
            <v>A</v>
          </cell>
        </row>
      </sheetData>
      <sheetData sheetId="18299">
        <row r="9">
          <cell r="A9" t="str">
            <v>A</v>
          </cell>
        </row>
      </sheetData>
      <sheetData sheetId="18300">
        <row r="9">
          <cell r="A9" t="str">
            <v>A</v>
          </cell>
        </row>
      </sheetData>
      <sheetData sheetId="18301">
        <row r="9">
          <cell r="A9" t="str">
            <v>A</v>
          </cell>
        </row>
      </sheetData>
      <sheetData sheetId="18302">
        <row r="9">
          <cell r="A9" t="str">
            <v>A</v>
          </cell>
        </row>
      </sheetData>
      <sheetData sheetId="18303">
        <row r="9">
          <cell r="A9" t="str">
            <v>A</v>
          </cell>
        </row>
      </sheetData>
      <sheetData sheetId="18304">
        <row r="9">
          <cell r="A9" t="str">
            <v>A</v>
          </cell>
        </row>
      </sheetData>
      <sheetData sheetId="18305">
        <row r="9">
          <cell r="A9" t="str">
            <v>A</v>
          </cell>
        </row>
      </sheetData>
      <sheetData sheetId="18306">
        <row r="9">
          <cell r="A9" t="str">
            <v>A</v>
          </cell>
        </row>
      </sheetData>
      <sheetData sheetId="18307">
        <row r="9">
          <cell r="A9" t="str">
            <v>A</v>
          </cell>
        </row>
      </sheetData>
      <sheetData sheetId="18308">
        <row r="9">
          <cell r="A9" t="str">
            <v>A</v>
          </cell>
        </row>
      </sheetData>
      <sheetData sheetId="18309">
        <row r="9">
          <cell r="A9" t="str">
            <v>A</v>
          </cell>
        </row>
      </sheetData>
      <sheetData sheetId="18310">
        <row r="9">
          <cell r="A9" t="str">
            <v>A</v>
          </cell>
        </row>
      </sheetData>
      <sheetData sheetId="18311">
        <row r="9">
          <cell r="A9" t="str">
            <v>A</v>
          </cell>
        </row>
      </sheetData>
      <sheetData sheetId="18312">
        <row r="9">
          <cell r="A9" t="str">
            <v>A</v>
          </cell>
        </row>
      </sheetData>
      <sheetData sheetId="18313">
        <row r="9">
          <cell r="A9" t="str">
            <v>A</v>
          </cell>
        </row>
      </sheetData>
      <sheetData sheetId="18314">
        <row r="9">
          <cell r="A9" t="str">
            <v>A</v>
          </cell>
        </row>
      </sheetData>
      <sheetData sheetId="18315">
        <row r="9">
          <cell r="A9" t="str">
            <v>A</v>
          </cell>
        </row>
      </sheetData>
      <sheetData sheetId="18316">
        <row r="9">
          <cell r="A9" t="str">
            <v>A</v>
          </cell>
        </row>
      </sheetData>
      <sheetData sheetId="18317">
        <row r="9">
          <cell r="A9" t="str">
            <v>A</v>
          </cell>
        </row>
      </sheetData>
      <sheetData sheetId="18318">
        <row r="9">
          <cell r="A9" t="str">
            <v>A</v>
          </cell>
        </row>
      </sheetData>
      <sheetData sheetId="18319">
        <row r="9">
          <cell r="A9" t="str">
            <v>A</v>
          </cell>
        </row>
      </sheetData>
      <sheetData sheetId="18320">
        <row r="9">
          <cell r="A9" t="str">
            <v>A</v>
          </cell>
        </row>
      </sheetData>
      <sheetData sheetId="18321">
        <row r="9">
          <cell r="A9" t="str">
            <v>A</v>
          </cell>
        </row>
      </sheetData>
      <sheetData sheetId="18322">
        <row r="9">
          <cell r="A9" t="str">
            <v>A</v>
          </cell>
        </row>
      </sheetData>
      <sheetData sheetId="18323">
        <row r="9">
          <cell r="A9" t="str">
            <v>A</v>
          </cell>
        </row>
      </sheetData>
      <sheetData sheetId="18324">
        <row r="9">
          <cell r="A9" t="str">
            <v>A</v>
          </cell>
        </row>
      </sheetData>
      <sheetData sheetId="18325">
        <row r="9">
          <cell r="A9" t="str">
            <v>A</v>
          </cell>
        </row>
      </sheetData>
      <sheetData sheetId="18326">
        <row r="9">
          <cell r="A9" t="str">
            <v>A</v>
          </cell>
        </row>
      </sheetData>
      <sheetData sheetId="18327">
        <row r="9">
          <cell r="A9" t="str">
            <v>A</v>
          </cell>
        </row>
      </sheetData>
      <sheetData sheetId="18328">
        <row r="9">
          <cell r="A9" t="str">
            <v>A</v>
          </cell>
        </row>
      </sheetData>
      <sheetData sheetId="18329">
        <row r="9">
          <cell r="A9" t="str">
            <v>A</v>
          </cell>
        </row>
      </sheetData>
      <sheetData sheetId="18330">
        <row r="9">
          <cell r="A9" t="str">
            <v>A</v>
          </cell>
        </row>
      </sheetData>
      <sheetData sheetId="18331">
        <row r="9">
          <cell r="A9" t="str">
            <v>A</v>
          </cell>
        </row>
      </sheetData>
      <sheetData sheetId="18332">
        <row r="9">
          <cell r="A9" t="str">
            <v>A</v>
          </cell>
        </row>
      </sheetData>
      <sheetData sheetId="18333">
        <row r="9">
          <cell r="A9" t="str">
            <v>A</v>
          </cell>
        </row>
      </sheetData>
      <sheetData sheetId="18334">
        <row r="9">
          <cell r="A9" t="str">
            <v>A</v>
          </cell>
        </row>
      </sheetData>
      <sheetData sheetId="18335">
        <row r="9">
          <cell r="A9" t="str">
            <v>A</v>
          </cell>
        </row>
      </sheetData>
      <sheetData sheetId="18336">
        <row r="9">
          <cell r="A9" t="str">
            <v>A</v>
          </cell>
        </row>
      </sheetData>
      <sheetData sheetId="18337">
        <row r="9">
          <cell r="A9" t="str">
            <v>A</v>
          </cell>
        </row>
      </sheetData>
      <sheetData sheetId="18338">
        <row r="9">
          <cell r="A9" t="str">
            <v>A</v>
          </cell>
        </row>
      </sheetData>
      <sheetData sheetId="18339">
        <row r="9">
          <cell r="A9" t="str">
            <v>A</v>
          </cell>
        </row>
      </sheetData>
      <sheetData sheetId="18340">
        <row r="9">
          <cell r="A9" t="str">
            <v>A</v>
          </cell>
        </row>
      </sheetData>
      <sheetData sheetId="18341">
        <row r="9">
          <cell r="A9" t="str">
            <v>A</v>
          </cell>
        </row>
      </sheetData>
      <sheetData sheetId="18342">
        <row r="9">
          <cell r="A9" t="str">
            <v>A</v>
          </cell>
        </row>
      </sheetData>
      <sheetData sheetId="18343">
        <row r="9">
          <cell r="A9" t="str">
            <v>A</v>
          </cell>
        </row>
      </sheetData>
      <sheetData sheetId="18344">
        <row r="9">
          <cell r="A9" t="str">
            <v>A</v>
          </cell>
        </row>
      </sheetData>
      <sheetData sheetId="18345">
        <row r="9">
          <cell r="A9" t="str">
            <v>A</v>
          </cell>
        </row>
      </sheetData>
      <sheetData sheetId="18346">
        <row r="9">
          <cell r="A9" t="str">
            <v>A</v>
          </cell>
        </row>
      </sheetData>
      <sheetData sheetId="18347">
        <row r="9">
          <cell r="A9" t="str">
            <v>A</v>
          </cell>
        </row>
      </sheetData>
      <sheetData sheetId="18348">
        <row r="9">
          <cell r="A9" t="str">
            <v>A</v>
          </cell>
        </row>
      </sheetData>
      <sheetData sheetId="18349">
        <row r="9">
          <cell r="A9" t="str">
            <v>A</v>
          </cell>
        </row>
      </sheetData>
      <sheetData sheetId="18350">
        <row r="9">
          <cell r="A9" t="str">
            <v>A</v>
          </cell>
        </row>
      </sheetData>
      <sheetData sheetId="18351">
        <row r="9">
          <cell r="A9" t="str">
            <v>A</v>
          </cell>
        </row>
      </sheetData>
      <sheetData sheetId="18352">
        <row r="9">
          <cell r="A9" t="str">
            <v>A</v>
          </cell>
        </row>
      </sheetData>
      <sheetData sheetId="18353">
        <row r="9">
          <cell r="A9" t="str">
            <v>A</v>
          </cell>
        </row>
      </sheetData>
      <sheetData sheetId="18354">
        <row r="9">
          <cell r="A9" t="str">
            <v>A</v>
          </cell>
        </row>
      </sheetData>
      <sheetData sheetId="18355">
        <row r="9">
          <cell r="A9" t="str">
            <v>A</v>
          </cell>
        </row>
      </sheetData>
      <sheetData sheetId="18356">
        <row r="9">
          <cell r="A9" t="str">
            <v>A</v>
          </cell>
        </row>
      </sheetData>
      <sheetData sheetId="18357">
        <row r="9">
          <cell r="A9" t="str">
            <v>A</v>
          </cell>
        </row>
      </sheetData>
      <sheetData sheetId="18358">
        <row r="9">
          <cell r="A9" t="str">
            <v>A</v>
          </cell>
        </row>
      </sheetData>
      <sheetData sheetId="18359">
        <row r="9">
          <cell r="A9" t="str">
            <v>A</v>
          </cell>
        </row>
      </sheetData>
      <sheetData sheetId="18360">
        <row r="9">
          <cell r="A9" t="str">
            <v>A</v>
          </cell>
        </row>
      </sheetData>
      <sheetData sheetId="18361">
        <row r="9">
          <cell r="A9" t="str">
            <v>A</v>
          </cell>
        </row>
      </sheetData>
      <sheetData sheetId="18362">
        <row r="9">
          <cell r="A9" t="str">
            <v>A</v>
          </cell>
        </row>
      </sheetData>
      <sheetData sheetId="18363">
        <row r="9">
          <cell r="A9" t="str">
            <v>A</v>
          </cell>
        </row>
      </sheetData>
      <sheetData sheetId="18364">
        <row r="9">
          <cell r="A9" t="str">
            <v>A</v>
          </cell>
        </row>
      </sheetData>
      <sheetData sheetId="18365">
        <row r="9">
          <cell r="A9" t="str">
            <v>A</v>
          </cell>
        </row>
      </sheetData>
      <sheetData sheetId="18366">
        <row r="9">
          <cell r="A9" t="str">
            <v>A</v>
          </cell>
        </row>
      </sheetData>
      <sheetData sheetId="18367">
        <row r="9">
          <cell r="A9" t="str">
            <v>A</v>
          </cell>
        </row>
      </sheetData>
      <sheetData sheetId="18368">
        <row r="9">
          <cell r="A9" t="str">
            <v>A</v>
          </cell>
        </row>
      </sheetData>
      <sheetData sheetId="18369">
        <row r="9">
          <cell r="A9" t="str">
            <v>A</v>
          </cell>
        </row>
      </sheetData>
      <sheetData sheetId="18370">
        <row r="9">
          <cell r="A9" t="str">
            <v>A</v>
          </cell>
        </row>
      </sheetData>
      <sheetData sheetId="18371">
        <row r="9">
          <cell r="A9" t="str">
            <v>A</v>
          </cell>
        </row>
      </sheetData>
      <sheetData sheetId="18372">
        <row r="9">
          <cell r="A9" t="str">
            <v>A</v>
          </cell>
        </row>
      </sheetData>
      <sheetData sheetId="18373">
        <row r="9">
          <cell r="A9" t="str">
            <v>A</v>
          </cell>
        </row>
      </sheetData>
      <sheetData sheetId="18374">
        <row r="9">
          <cell r="A9" t="str">
            <v>A</v>
          </cell>
        </row>
      </sheetData>
      <sheetData sheetId="18375">
        <row r="9">
          <cell r="A9" t="str">
            <v>A</v>
          </cell>
        </row>
      </sheetData>
      <sheetData sheetId="18376">
        <row r="9">
          <cell r="A9" t="str">
            <v>A</v>
          </cell>
        </row>
      </sheetData>
      <sheetData sheetId="18377">
        <row r="9">
          <cell r="A9" t="str">
            <v>A</v>
          </cell>
        </row>
      </sheetData>
      <sheetData sheetId="18378">
        <row r="9">
          <cell r="A9" t="str">
            <v>A</v>
          </cell>
        </row>
      </sheetData>
      <sheetData sheetId="18379">
        <row r="9">
          <cell r="A9" t="str">
            <v>A</v>
          </cell>
        </row>
      </sheetData>
      <sheetData sheetId="18380">
        <row r="9">
          <cell r="A9" t="str">
            <v>A</v>
          </cell>
        </row>
      </sheetData>
      <sheetData sheetId="18381">
        <row r="9">
          <cell r="A9" t="str">
            <v>A</v>
          </cell>
        </row>
      </sheetData>
      <sheetData sheetId="18382">
        <row r="9">
          <cell r="A9" t="str">
            <v>A</v>
          </cell>
        </row>
      </sheetData>
      <sheetData sheetId="18383">
        <row r="9">
          <cell r="A9" t="str">
            <v>A</v>
          </cell>
        </row>
      </sheetData>
      <sheetData sheetId="18384">
        <row r="9">
          <cell r="A9" t="str">
            <v>A</v>
          </cell>
        </row>
      </sheetData>
      <sheetData sheetId="18385">
        <row r="9">
          <cell r="A9" t="str">
            <v>A</v>
          </cell>
        </row>
      </sheetData>
      <sheetData sheetId="18386">
        <row r="9">
          <cell r="A9" t="str">
            <v>A</v>
          </cell>
        </row>
      </sheetData>
      <sheetData sheetId="18387">
        <row r="9">
          <cell r="A9" t="str">
            <v>A</v>
          </cell>
        </row>
      </sheetData>
      <sheetData sheetId="18388">
        <row r="9">
          <cell r="A9" t="str">
            <v>A</v>
          </cell>
        </row>
      </sheetData>
      <sheetData sheetId="18389">
        <row r="9">
          <cell r="A9" t="str">
            <v>A</v>
          </cell>
        </row>
      </sheetData>
      <sheetData sheetId="18390">
        <row r="9">
          <cell r="A9" t="str">
            <v>A</v>
          </cell>
        </row>
      </sheetData>
      <sheetData sheetId="18391">
        <row r="9">
          <cell r="A9" t="str">
            <v>A</v>
          </cell>
        </row>
      </sheetData>
      <sheetData sheetId="18392">
        <row r="9">
          <cell r="A9" t="str">
            <v>A</v>
          </cell>
        </row>
      </sheetData>
      <sheetData sheetId="18393">
        <row r="9">
          <cell r="A9" t="str">
            <v>A</v>
          </cell>
        </row>
      </sheetData>
      <sheetData sheetId="18394">
        <row r="9">
          <cell r="A9" t="str">
            <v>A</v>
          </cell>
        </row>
      </sheetData>
      <sheetData sheetId="18395">
        <row r="9">
          <cell r="A9" t="str">
            <v>A</v>
          </cell>
        </row>
      </sheetData>
      <sheetData sheetId="18396">
        <row r="9">
          <cell r="A9" t="str">
            <v>A</v>
          </cell>
        </row>
      </sheetData>
      <sheetData sheetId="18397">
        <row r="9">
          <cell r="A9" t="str">
            <v>A</v>
          </cell>
        </row>
      </sheetData>
      <sheetData sheetId="18398">
        <row r="9">
          <cell r="A9" t="str">
            <v>A</v>
          </cell>
        </row>
      </sheetData>
      <sheetData sheetId="18399">
        <row r="9">
          <cell r="A9" t="str">
            <v>A</v>
          </cell>
        </row>
      </sheetData>
      <sheetData sheetId="18400">
        <row r="9">
          <cell r="A9" t="str">
            <v>A</v>
          </cell>
        </row>
      </sheetData>
      <sheetData sheetId="18401">
        <row r="9">
          <cell r="A9" t="str">
            <v>A</v>
          </cell>
        </row>
      </sheetData>
      <sheetData sheetId="18402">
        <row r="9">
          <cell r="A9" t="str">
            <v>A</v>
          </cell>
        </row>
      </sheetData>
      <sheetData sheetId="18403">
        <row r="9">
          <cell r="A9" t="str">
            <v>A</v>
          </cell>
        </row>
      </sheetData>
      <sheetData sheetId="18404">
        <row r="9">
          <cell r="A9" t="str">
            <v>A</v>
          </cell>
        </row>
      </sheetData>
      <sheetData sheetId="18405">
        <row r="9">
          <cell r="A9" t="str">
            <v>A</v>
          </cell>
        </row>
      </sheetData>
      <sheetData sheetId="18406">
        <row r="9">
          <cell r="A9" t="str">
            <v>A</v>
          </cell>
        </row>
      </sheetData>
      <sheetData sheetId="18407">
        <row r="9">
          <cell r="A9" t="str">
            <v>A</v>
          </cell>
        </row>
      </sheetData>
      <sheetData sheetId="18408">
        <row r="9">
          <cell r="A9" t="str">
            <v>A</v>
          </cell>
        </row>
      </sheetData>
      <sheetData sheetId="18409">
        <row r="9">
          <cell r="A9" t="str">
            <v>A</v>
          </cell>
        </row>
      </sheetData>
      <sheetData sheetId="18410">
        <row r="9">
          <cell r="A9" t="str">
            <v>A</v>
          </cell>
        </row>
      </sheetData>
      <sheetData sheetId="18411">
        <row r="9">
          <cell r="A9" t="str">
            <v>A</v>
          </cell>
        </row>
      </sheetData>
      <sheetData sheetId="18412">
        <row r="9">
          <cell r="A9" t="str">
            <v>A</v>
          </cell>
        </row>
      </sheetData>
      <sheetData sheetId="18413">
        <row r="9">
          <cell r="A9" t="str">
            <v>A</v>
          </cell>
        </row>
      </sheetData>
      <sheetData sheetId="18414">
        <row r="9">
          <cell r="A9" t="str">
            <v>A</v>
          </cell>
        </row>
      </sheetData>
      <sheetData sheetId="18415">
        <row r="9">
          <cell r="A9" t="str">
            <v>A</v>
          </cell>
        </row>
      </sheetData>
      <sheetData sheetId="18416">
        <row r="9">
          <cell r="A9" t="str">
            <v>A</v>
          </cell>
        </row>
      </sheetData>
      <sheetData sheetId="18417">
        <row r="9">
          <cell r="A9" t="str">
            <v>A</v>
          </cell>
        </row>
      </sheetData>
      <sheetData sheetId="18418">
        <row r="9">
          <cell r="A9" t="str">
            <v>A</v>
          </cell>
        </row>
      </sheetData>
      <sheetData sheetId="18419">
        <row r="9">
          <cell r="A9" t="str">
            <v>A</v>
          </cell>
        </row>
      </sheetData>
      <sheetData sheetId="18420">
        <row r="9">
          <cell r="A9" t="str">
            <v>A</v>
          </cell>
        </row>
      </sheetData>
      <sheetData sheetId="18421">
        <row r="9">
          <cell r="A9" t="str">
            <v>A</v>
          </cell>
        </row>
      </sheetData>
      <sheetData sheetId="18422">
        <row r="9">
          <cell r="A9" t="str">
            <v>A</v>
          </cell>
        </row>
      </sheetData>
      <sheetData sheetId="18423">
        <row r="9">
          <cell r="A9" t="str">
            <v>A</v>
          </cell>
        </row>
      </sheetData>
      <sheetData sheetId="18424">
        <row r="9">
          <cell r="A9" t="str">
            <v>A</v>
          </cell>
        </row>
      </sheetData>
      <sheetData sheetId="18425">
        <row r="9">
          <cell r="A9" t="str">
            <v>A</v>
          </cell>
        </row>
      </sheetData>
      <sheetData sheetId="18426">
        <row r="9">
          <cell r="A9" t="str">
            <v>A</v>
          </cell>
        </row>
      </sheetData>
      <sheetData sheetId="18427">
        <row r="9">
          <cell r="A9" t="str">
            <v>A</v>
          </cell>
        </row>
      </sheetData>
      <sheetData sheetId="18428">
        <row r="9">
          <cell r="A9" t="str">
            <v>A</v>
          </cell>
        </row>
      </sheetData>
      <sheetData sheetId="18429">
        <row r="9">
          <cell r="A9" t="str">
            <v>A</v>
          </cell>
        </row>
      </sheetData>
      <sheetData sheetId="18430">
        <row r="9">
          <cell r="A9" t="str">
            <v>A</v>
          </cell>
        </row>
      </sheetData>
      <sheetData sheetId="18431">
        <row r="9">
          <cell r="A9" t="str">
            <v>A</v>
          </cell>
        </row>
      </sheetData>
      <sheetData sheetId="18432">
        <row r="9">
          <cell r="A9" t="str">
            <v>A</v>
          </cell>
        </row>
      </sheetData>
      <sheetData sheetId="18433">
        <row r="9">
          <cell r="A9" t="str">
            <v>A</v>
          </cell>
        </row>
      </sheetData>
      <sheetData sheetId="18434">
        <row r="9">
          <cell r="A9" t="str">
            <v>A</v>
          </cell>
        </row>
      </sheetData>
      <sheetData sheetId="18435">
        <row r="9">
          <cell r="A9" t="str">
            <v>A</v>
          </cell>
        </row>
      </sheetData>
      <sheetData sheetId="18436">
        <row r="9">
          <cell r="A9" t="str">
            <v>A</v>
          </cell>
        </row>
      </sheetData>
      <sheetData sheetId="18437">
        <row r="9">
          <cell r="A9" t="str">
            <v>A</v>
          </cell>
        </row>
      </sheetData>
      <sheetData sheetId="18438">
        <row r="9">
          <cell r="A9" t="str">
            <v>A</v>
          </cell>
        </row>
      </sheetData>
      <sheetData sheetId="18439">
        <row r="9">
          <cell r="A9" t="str">
            <v>A</v>
          </cell>
        </row>
      </sheetData>
      <sheetData sheetId="18440">
        <row r="9">
          <cell r="A9" t="str">
            <v>A</v>
          </cell>
        </row>
      </sheetData>
      <sheetData sheetId="18441">
        <row r="9">
          <cell r="A9" t="str">
            <v>A</v>
          </cell>
        </row>
      </sheetData>
      <sheetData sheetId="18442">
        <row r="9">
          <cell r="A9" t="str">
            <v>A</v>
          </cell>
        </row>
      </sheetData>
      <sheetData sheetId="18443">
        <row r="9">
          <cell r="A9" t="str">
            <v>A</v>
          </cell>
        </row>
      </sheetData>
      <sheetData sheetId="18444">
        <row r="9">
          <cell r="A9" t="str">
            <v>A</v>
          </cell>
        </row>
      </sheetData>
      <sheetData sheetId="18445">
        <row r="9">
          <cell r="A9" t="str">
            <v>A</v>
          </cell>
        </row>
      </sheetData>
      <sheetData sheetId="18446">
        <row r="9">
          <cell r="A9" t="str">
            <v>A</v>
          </cell>
        </row>
      </sheetData>
      <sheetData sheetId="18447">
        <row r="9">
          <cell r="A9" t="str">
            <v>A</v>
          </cell>
        </row>
      </sheetData>
      <sheetData sheetId="18448">
        <row r="9">
          <cell r="A9" t="str">
            <v>A</v>
          </cell>
        </row>
      </sheetData>
      <sheetData sheetId="18449">
        <row r="9">
          <cell r="A9" t="str">
            <v>A</v>
          </cell>
        </row>
      </sheetData>
      <sheetData sheetId="18450">
        <row r="9">
          <cell r="A9" t="str">
            <v>A</v>
          </cell>
        </row>
      </sheetData>
      <sheetData sheetId="18451">
        <row r="9">
          <cell r="A9" t="str">
            <v>A</v>
          </cell>
        </row>
      </sheetData>
      <sheetData sheetId="18452">
        <row r="9">
          <cell r="A9" t="str">
            <v>A</v>
          </cell>
        </row>
      </sheetData>
      <sheetData sheetId="18453">
        <row r="9">
          <cell r="A9" t="str">
            <v>A</v>
          </cell>
        </row>
      </sheetData>
      <sheetData sheetId="18454">
        <row r="9">
          <cell r="A9" t="str">
            <v>A</v>
          </cell>
        </row>
      </sheetData>
      <sheetData sheetId="18455">
        <row r="9">
          <cell r="A9" t="str">
            <v>A</v>
          </cell>
        </row>
      </sheetData>
      <sheetData sheetId="18456">
        <row r="9">
          <cell r="A9" t="str">
            <v>A</v>
          </cell>
        </row>
      </sheetData>
      <sheetData sheetId="18457">
        <row r="9">
          <cell r="A9" t="str">
            <v>A</v>
          </cell>
        </row>
      </sheetData>
      <sheetData sheetId="18458">
        <row r="9">
          <cell r="A9" t="str">
            <v>A</v>
          </cell>
        </row>
      </sheetData>
      <sheetData sheetId="18459">
        <row r="9">
          <cell r="A9" t="str">
            <v>A</v>
          </cell>
        </row>
      </sheetData>
      <sheetData sheetId="18460">
        <row r="9">
          <cell r="A9" t="str">
            <v>A</v>
          </cell>
        </row>
      </sheetData>
      <sheetData sheetId="18461">
        <row r="9">
          <cell r="A9" t="str">
            <v>A</v>
          </cell>
        </row>
      </sheetData>
      <sheetData sheetId="18462">
        <row r="9">
          <cell r="A9" t="str">
            <v>A</v>
          </cell>
        </row>
      </sheetData>
      <sheetData sheetId="18463">
        <row r="9">
          <cell r="A9" t="str">
            <v>A</v>
          </cell>
        </row>
      </sheetData>
      <sheetData sheetId="18464">
        <row r="9">
          <cell r="A9" t="str">
            <v>A</v>
          </cell>
        </row>
      </sheetData>
      <sheetData sheetId="18465">
        <row r="9">
          <cell r="A9" t="str">
            <v>A</v>
          </cell>
        </row>
      </sheetData>
      <sheetData sheetId="18466">
        <row r="9">
          <cell r="A9" t="str">
            <v>A</v>
          </cell>
        </row>
      </sheetData>
      <sheetData sheetId="18467">
        <row r="9">
          <cell r="A9" t="str">
            <v>A</v>
          </cell>
        </row>
      </sheetData>
      <sheetData sheetId="18468">
        <row r="9">
          <cell r="A9" t="str">
            <v>A</v>
          </cell>
        </row>
      </sheetData>
      <sheetData sheetId="18469">
        <row r="9">
          <cell r="A9" t="str">
            <v>A</v>
          </cell>
        </row>
      </sheetData>
      <sheetData sheetId="18470">
        <row r="9">
          <cell r="A9" t="str">
            <v>A</v>
          </cell>
        </row>
      </sheetData>
      <sheetData sheetId="18471">
        <row r="9">
          <cell r="A9" t="str">
            <v>A</v>
          </cell>
        </row>
      </sheetData>
      <sheetData sheetId="18472">
        <row r="9">
          <cell r="A9" t="str">
            <v>A</v>
          </cell>
        </row>
      </sheetData>
      <sheetData sheetId="18473">
        <row r="9">
          <cell r="A9" t="str">
            <v>A</v>
          </cell>
        </row>
      </sheetData>
      <sheetData sheetId="18474">
        <row r="9">
          <cell r="A9" t="str">
            <v>A</v>
          </cell>
        </row>
      </sheetData>
      <sheetData sheetId="18475">
        <row r="9">
          <cell r="A9" t="str">
            <v>A</v>
          </cell>
        </row>
      </sheetData>
      <sheetData sheetId="18476">
        <row r="9">
          <cell r="A9" t="str">
            <v>A</v>
          </cell>
        </row>
      </sheetData>
      <sheetData sheetId="18477">
        <row r="9">
          <cell r="A9" t="str">
            <v>A</v>
          </cell>
        </row>
      </sheetData>
      <sheetData sheetId="18478">
        <row r="9">
          <cell r="A9" t="str">
            <v>A</v>
          </cell>
        </row>
      </sheetData>
      <sheetData sheetId="18479">
        <row r="9">
          <cell r="A9" t="str">
            <v>A</v>
          </cell>
        </row>
      </sheetData>
      <sheetData sheetId="18480">
        <row r="9">
          <cell r="A9" t="str">
            <v>A</v>
          </cell>
        </row>
      </sheetData>
      <sheetData sheetId="18481">
        <row r="9">
          <cell r="A9" t="str">
            <v>A</v>
          </cell>
        </row>
      </sheetData>
      <sheetData sheetId="18482">
        <row r="9">
          <cell r="A9" t="str">
            <v>A</v>
          </cell>
        </row>
      </sheetData>
      <sheetData sheetId="18483">
        <row r="9">
          <cell r="A9" t="str">
            <v>A</v>
          </cell>
        </row>
      </sheetData>
      <sheetData sheetId="18484">
        <row r="9">
          <cell r="A9" t="str">
            <v>A</v>
          </cell>
        </row>
      </sheetData>
      <sheetData sheetId="18485">
        <row r="9">
          <cell r="A9" t="str">
            <v>A</v>
          </cell>
        </row>
      </sheetData>
      <sheetData sheetId="18486">
        <row r="9">
          <cell r="A9" t="str">
            <v>A</v>
          </cell>
        </row>
      </sheetData>
      <sheetData sheetId="18487">
        <row r="9">
          <cell r="A9" t="str">
            <v>A</v>
          </cell>
        </row>
      </sheetData>
      <sheetData sheetId="18488">
        <row r="9">
          <cell r="A9" t="str">
            <v>A</v>
          </cell>
        </row>
      </sheetData>
      <sheetData sheetId="18489">
        <row r="9">
          <cell r="A9" t="str">
            <v>A</v>
          </cell>
        </row>
      </sheetData>
      <sheetData sheetId="18490">
        <row r="9">
          <cell r="A9" t="str">
            <v>A</v>
          </cell>
        </row>
      </sheetData>
      <sheetData sheetId="18491">
        <row r="9">
          <cell r="A9" t="str">
            <v>A</v>
          </cell>
        </row>
      </sheetData>
      <sheetData sheetId="18492">
        <row r="9">
          <cell r="A9" t="str">
            <v>A</v>
          </cell>
        </row>
      </sheetData>
      <sheetData sheetId="18493">
        <row r="9">
          <cell r="A9" t="str">
            <v>A</v>
          </cell>
        </row>
      </sheetData>
      <sheetData sheetId="18494">
        <row r="9">
          <cell r="A9" t="str">
            <v>A</v>
          </cell>
        </row>
      </sheetData>
      <sheetData sheetId="18495">
        <row r="9">
          <cell r="A9" t="str">
            <v>A</v>
          </cell>
        </row>
      </sheetData>
      <sheetData sheetId="18496">
        <row r="9">
          <cell r="A9" t="str">
            <v>A</v>
          </cell>
        </row>
      </sheetData>
      <sheetData sheetId="18497">
        <row r="9">
          <cell r="A9" t="str">
            <v>A</v>
          </cell>
        </row>
      </sheetData>
      <sheetData sheetId="18498">
        <row r="9">
          <cell r="A9" t="str">
            <v>A</v>
          </cell>
        </row>
      </sheetData>
      <sheetData sheetId="18499">
        <row r="9">
          <cell r="A9" t="str">
            <v>A</v>
          </cell>
        </row>
      </sheetData>
      <sheetData sheetId="18500">
        <row r="9">
          <cell r="A9" t="str">
            <v>A</v>
          </cell>
        </row>
      </sheetData>
      <sheetData sheetId="18501">
        <row r="9">
          <cell r="A9" t="str">
            <v>A</v>
          </cell>
        </row>
      </sheetData>
      <sheetData sheetId="18502">
        <row r="9">
          <cell r="A9" t="str">
            <v>A</v>
          </cell>
        </row>
      </sheetData>
      <sheetData sheetId="18503">
        <row r="9">
          <cell r="A9" t="str">
            <v>A</v>
          </cell>
        </row>
      </sheetData>
      <sheetData sheetId="18504">
        <row r="9">
          <cell r="A9" t="str">
            <v>A</v>
          </cell>
        </row>
      </sheetData>
      <sheetData sheetId="18505">
        <row r="9">
          <cell r="A9" t="str">
            <v>A</v>
          </cell>
        </row>
      </sheetData>
      <sheetData sheetId="18506">
        <row r="9">
          <cell r="A9" t="str">
            <v>A</v>
          </cell>
        </row>
      </sheetData>
      <sheetData sheetId="18507">
        <row r="9">
          <cell r="A9" t="str">
            <v>A</v>
          </cell>
        </row>
      </sheetData>
      <sheetData sheetId="18508">
        <row r="9">
          <cell r="A9" t="str">
            <v>A</v>
          </cell>
        </row>
      </sheetData>
      <sheetData sheetId="18509">
        <row r="9">
          <cell r="A9" t="str">
            <v>A</v>
          </cell>
        </row>
      </sheetData>
      <sheetData sheetId="18510">
        <row r="9">
          <cell r="A9" t="str">
            <v>A</v>
          </cell>
        </row>
      </sheetData>
      <sheetData sheetId="18511">
        <row r="9">
          <cell r="A9" t="str">
            <v>A</v>
          </cell>
        </row>
      </sheetData>
      <sheetData sheetId="18512">
        <row r="9">
          <cell r="A9" t="str">
            <v>A</v>
          </cell>
        </row>
      </sheetData>
      <sheetData sheetId="18513">
        <row r="9">
          <cell r="A9" t="str">
            <v>A</v>
          </cell>
        </row>
      </sheetData>
      <sheetData sheetId="18514">
        <row r="9">
          <cell r="A9" t="str">
            <v>A</v>
          </cell>
        </row>
      </sheetData>
      <sheetData sheetId="18515">
        <row r="9">
          <cell r="A9" t="str">
            <v>A</v>
          </cell>
        </row>
      </sheetData>
      <sheetData sheetId="18516">
        <row r="9">
          <cell r="A9" t="str">
            <v>A</v>
          </cell>
        </row>
      </sheetData>
      <sheetData sheetId="18517">
        <row r="9">
          <cell r="A9" t="str">
            <v>A</v>
          </cell>
        </row>
      </sheetData>
      <sheetData sheetId="18518">
        <row r="9">
          <cell r="A9" t="str">
            <v>A</v>
          </cell>
        </row>
      </sheetData>
      <sheetData sheetId="18519">
        <row r="9">
          <cell r="A9" t="str">
            <v>A</v>
          </cell>
        </row>
      </sheetData>
      <sheetData sheetId="18520">
        <row r="9">
          <cell r="A9" t="str">
            <v>A</v>
          </cell>
        </row>
      </sheetData>
      <sheetData sheetId="18521">
        <row r="9">
          <cell r="A9" t="str">
            <v>A</v>
          </cell>
        </row>
      </sheetData>
      <sheetData sheetId="18522">
        <row r="9">
          <cell r="A9" t="str">
            <v>A</v>
          </cell>
        </row>
      </sheetData>
      <sheetData sheetId="18523">
        <row r="9">
          <cell r="A9" t="str">
            <v>A</v>
          </cell>
        </row>
      </sheetData>
      <sheetData sheetId="18524">
        <row r="9">
          <cell r="A9" t="str">
            <v>A</v>
          </cell>
        </row>
      </sheetData>
      <sheetData sheetId="18525">
        <row r="9">
          <cell r="A9" t="str">
            <v>A</v>
          </cell>
        </row>
      </sheetData>
      <sheetData sheetId="18526">
        <row r="9">
          <cell r="A9" t="str">
            <v>A</v>
          </cell>
        </row>
      </sheetData>
      <sheetData sheetId="18527">
        <row r="9">
          <cell r="A9" t="str">
            <v>A</v>
          </cell>
        </row>
      </sheetData>
      <sheetData sheetId="18528">
        <row r="9">
          <cell r="A9" t="str">
            <v>A</v>
          </cell>
        </row>
      </sheetData>
      <sheetData sheetId="18529">
        <row r="9">
          <cell r="A9" t="str">
            <v>A</v>
          </cell>
        </row>
      </sheetData>
      <sheetData sheetId="18530">
        <row r="9">
          <cell r="A9" t="str">
            <v>A</v>
          </cell>
        </row>
      </sheetData>
      <sheetData sheetId="18531">
        <row r="9">
          <cell r="A9" t="str">
            <v>A</v>
          </cell>
        </row>
      </sheetData>
      <sheetData sheetId="18532">
        <row r="9">
          <cell r="A9" t="str">
            <v>A</v>
          </cell>
        </row>
      </sheetData>
      <sheetData sheetId="18533">
        <row r="9">
          <cell r="A9" t="str">
            <v>A</v>
          </cell>
        </row>
      </sheetData>
      <sheetData sheetId="18534">
        <row r="9">
          <cell r="A9" t="str">
            <v>A</v>
          </cell>
        </row>
      </sheetData>
      <sheetData sheetId="18535">
        <row r="9">
          <cell r="A9" t="str">
            <v>A</v>
          </cell>
        </row>
      </sheetData>
      <sheetData sheetId="18536">
        <row r="9">
          <cell r="A9" t="str">
            <v>A</v>
          </cell>
        </row>
      </sheetData>
      <sheetData sheetId="18537">
        <row r="9">
          <cell r="A9" t="str">
            <v>A</v>
          </cell>
        </row>
      </sheetData>
      <sheetData sheetId="18538">
        <row r="9">
          <cell r="A9" t="str">
            <v>A</v>
          </cell>
        </row>
      </sheetData>
      <sheetData sheetId="18539">
        <row r="9">
          <cell r="A9" t="str">
            <v>A</v>
          </cell>
        </row>
      </sheetData>
      <sheetData sheetId="18540">
        <row r="9">
          <cell r="A9" t="str">
            <v>A</v>
          </cell>
        </row>
      </sheetData>
      <sheetData sheetId="18541">
        <row r="9">
          <cell r="A9" t="str">
            <v>A</v>
          </cell>
        </row>
      </sheetData>
      <sheetData sheetId="18542">
        <row r="9">
          <cell r="A9" t="str">
            <v>A</v>
          </cell>
        </row>
      </sheetData>
      <sheetData sheetId="18543">
        <row r="9">
          <cell r="A9" t="str">
            <v>A</v>
          </cell>
        </row>
      </sheetData>
      <sheetData sheetId="18544">
        <row r="9">
          <cell r="A9" t="str">
            <v>A</v>
          </cell>
        </row>
      </sheetData>
      <sheetData sheetId="18545">
        <row r="9">
          <cell r="A9" t="str">
            <v>A</v>
          </cell>
        </row>
      </sheetData>
      <sheetData sheetId="18546">
        <row r="9">
          <cell r="A9" t="str">
            <v>A</v>
          </cell>
        </row>
      </sheetData>
      <sheetData sheetId="18547">
        <row r="9">
          <cell r="A9" t="str">
            <v>A</v>
          </cell>
        </row>
      </sheetData>
      <sheetData sheetId="18548">
        <row r="9">
          <cell r="A9" t="str">
            <v>A</v>
          </cell>
        </row>
      </sheetData>
      <sheetData sheetId="18549">
        <row r="9">
          <cell r="A9" t="str">
            <v>A</v>
          </cell>
        </row>
      </sheetData>
      <sheetData sheetId="18550">
        <row r="9">
          <cell r="A9" t="str">
            <v>A</v>
          </cell>
        </row>
      </sheetData>
      <sheetData sheetId="18551">
        <row r="9">
          <cell r="A9" t="str">
            <v>A</v>
          </cell>
        </row>
      </sheetData>
      <sheetData sheetId="18552">
        <row r="9">
          <cell r="A9" t="str">
            <v>A</v>
          </cell>
        </row>
      </sheetData>
      <sheetData sheetId="18553">
        <row r="9">
          <cell r="A9" t="str">
            <v>A</v>
          </cell>
        </row>
      </sheetData>
      <sheetData sheetId="18554">
        <row r="9">
          <cell r="A9" t="str">
            <v>A</v>
          </cell>
        </row>
      </sheetData>
      <sheetData sheetId="18555">
        <row r="9">
          <cell r="A9" t="str">
            <v>A</v>
          </cell>
        </row>
      </sheetData>
      <sheetData sheetId="18556">
        <row r="9">
          <cell r="A9" t="str">
            <v>A</v>
          </cell>
        </row>
      </sheetData>
      <sheetData sheetId="18557">
        <row r="9">
          <cell r="A9" t="str">
            <v>A</v>
          </cell>
        </row>
      </sheetData>
      <sheetData sheetId="18558">
        <row r="9">
          <cell r="A9" t="str">
            <v>A</v>
          </cell>
        </row>
      </sheetData>
      <sheetData sheetId="18559">
        <row r="9">
          <cell r="A9" t="str">
            <v>A</v>
          </cell>
        </row>
      </sheetData>
      <sheetData sheetId="18560">
        <row r="9">
          <cell r="A9" t="str">
            <v>A</v>
          </cell>
        </row>
      </sheetData>
      <sheetData sheetId="18561">
        <row r="9">
          <cell r="A9" t="str">
            <v>A</v>
          </cell>
        </row>
      </sheetData>
      <sheetData sheetId="18562">
        <row r="9">
          <cell r="A9" t="str">
            <v>A</v>
          </cell>
        </row>
      </sheetData>
      <sheetData sheetId="18563">
        <row r="9">
          <cell r="A9" t="str">
            <v>A</v>
          </cell>
        </row>
      </sheetData>
      <sheetData sheetId="18564">
        <row r="9">
          <cell r="A9" t="str">
            <v>A</v>
          </cell>
        </row>
      </sheetData>
      <sheetData sheetId="18565">
        <row r="9">
          <cell r="A9" t="str">
            <v>A</v>
          </cell>
        </row>
      </sheetData>
      <sheetData sheetId="18566">
        <row r="9">
          <cell r="A9" t="str">
            <v>A</v>
          </cell>
        </row>
      </sheetData>
      <sheetData sheetId="18567">
        <row r="9">
          <cell r="A9" t="str">
            <v>A</v>
          </cell>
        </row>
      </sheetData>
      <sheetData sheetId="18568">
        <row r="9">
          <cell r="A9" t="str">
            <v>A</v>
          </cell>
        </row>
      </sheetData>
      <sheetData sheetId="18569">
        <row r="9">
          <cell r="A9" t="str">
            <v>A</v>
          </cell>
        </row>
      </sheetData>
      <sheetData sheetId="18570">
        <row r="9">
          <cell r="A9" t="str">
            <v>A</v>
          </cell>
        </row>
      </sheetData>
      <sheetData sheetId="18571">
        <row r="9">
          <cell r="A9" t="str">
            <v>A</v>
          </cell>
        </row>
      </sheetData>
      <sheetData sheetId="18572">
        <row r="9">
          <cell r="A9" t="str">
            <v>A</v>
          </cell>
        </row>
      </sheetData>
      <sheetData sheetId="18573">
        <row r="9">
          <cell r="A9" t="str">
            <v>A</v>
          </cell>
        </row>
      </sheetData>
      <sheetData sheetId="18574">
        <row r="9">
          <cell r="A9" t="str">
            <v>A</v>
          </cell>
        </row>
      </sheetData>
      <sheetData sheetId="18575">
        <row r="9">
          <cell r="A9" t="str">
            <v>A</v>
          </cell>
        </row>
      </sheetData>
      <sheetData sheetId="18576">
        <row r="9">
          <cell r="A9" t="str">
            <v>A</v>
          </cell>
        </row>
      </sheetData>
      <sheetData sheetId="18577">
        <row r="9">
          <cell r="A9" t="str">
            <v>A</v>
          </cell>
        </row>
      </sheetData>
      <sheetData sheetId="18578">
        <row r="9">
          <cell r="A9" t="str">
            <v>A</v>
          </cell>
        </row>
      </sheetData>
      <sheetData sheetId="18579">
        <row r="9">
          <cell r="A9" t="str">
            <v>A</v>
          </cell>
        </row>
      </sheetData>
      <sheetData sheetId="18580">
        <row r="9">
          <cell r="A9" t="str">
            <v>A</v>
          </cell>
        </row>
      </sheetData>
      <sheetData sheetId="18581">
        <row r="9">
          <cell r="A9" t="str">
            <v>A</v>
          </cell>
        </row>
      </sheetData>
      <sheetData sheetId="18582">
        <row r="9">
          <cell r="A9" t="str">
            <v>A</v>
          </cell>
        </row>
      </sheetData>
      <sheetData sheetId="18583">
        <row r="9">
          <cell r="A9" t="str">
            <v>A</v>
          </cell>
        </row>
      </sheetData>
      <sheetData sheetId="18584">
        <row r="9">
          <cell r="A9" t="str">
            <v>A</v>
          </cell>
        </row>
      </sheetData>
      <sheetData sheetId="18585">
        <row r="9">
          <cell r="A9" t="str">
            <v>A</v>
          </cell>
        </row>
      </sheetData>
      <sheetData sheetId="18586">
        <row r="9">
          <cell r="A9" t="str">
            <v>A</v>
          </cell>
        </row>
      </sheetData>
      <sheetData sheetId="18587">
        <row r="9">
          <cell r="A9" t="str">
            <v>A</v>
          </cell>
        </row>
      </sheetData>
      <sheetData sheetId="18588">
        <row r="9">
          <cell r="A9" t="str">
            <v>A</v>
          </cell>
        </row>
      </sheetData>
      <sheetData sheetId="18589">
        <row r="9">
          <cell r="A9" t="str">
            <v>A</v>
          </cell>
        </row>
      </sheetData>
      <sheetData sheetId="18590">
        <row r="9">
          <cell r="A9" t="str">
            <v>A</v>
          </cell>
        </row>
      </sheetData>
      <sheetData sheetId="18591">
        <row r="9">
          <cell r="A9" t="str">
            <v>A</v>
          </cell>
        </row>
      </sheetData>
      <sheetData sheetId="18592">
        <row r="9">
          <cell r="A9" t="str">
            <v>A</v>
          </cell>
        </row>
      </sheetData>
      <sheetData sheetId="18593">
        <row r="9">
          <cell r="A9" t="str">
            <v>A</v>
          </cell>
        </row>
      </sheetData>
      <sheetData sheetId="18594">
        <row r="9">
          <cell r="A9" t="str">
            <v>A</v>
          </cell>
        </row>
      </sheetData>
      <sheetData sheetId="18595">
        <row r="9">
          <cell r="A9" t="str">
            <v>A</v>
          </cell>
        </row>
      </sheetData>
      <sheetData sheetId="18596">
        <row r="9">
          <cell r="A9" t="str">
            <v>A</v>
          </cell>
        </row>
      </sheetData>
      <sheetData sheetId="18597">
        <row r="9">
          <cell r="A9" t="str">
            <v>A</v>
          </cell>
        </row>
      </sheetData>
      <sheetData sheetId="18598">
        <row r="9">
          <cell r="A9" t="str">
            <v>A</v>
          </cell>
        </row>
      </sheetData>
      <sheetData sheetId="18599">
        <row r="9">
          <cell r="A9" t="str">
            <v>A</v>
          </cell>
        </row>
      </sheetData>
      <sheetData sheetId="18600">
        <row r="9">
          <cell r="A9" t="str">
            <v>A</v>
          </cell>
        </row>
      </sheetData>
      <sheetData sheetId="18601">
        <row r="9">
          <cell r="A9" t="str">
            <v>A</v>
          </cell>
        </row>
      </sheetData>
      <sheetData sheetId="18602">
        <row r="9">
          <cell r="A9" t="str">
            <v>A</v>
          </cell>
        </row>
      </sheetData>
      <sheetData sheetId="18603">
        <row r="9">
          <cell r="A9" t="str">
            <v>A</v>
          </cell>
        </row>
      </sheetData>
      <sheetData sheetId="18604">
        <row r="9">
          <cell r="A9" t="str">
            <v>A</v>
          </cell>
        </row>
      </sheetData>
      <sheetData sheetId="18605">
        <row r="9">
          <cell r="A9" t="str">
            <v>A</v>
          </cell>
        </row>
      </sheetData>
      <sheetData sheetId="18606">
        <row r="9">
          <cell r="A9" t="str">
            <v>A</v>
          </cell>
        </row>
      </sheetData>
      <sheetData sheetId="18607">
        <row r="9">
          <cell r="A9" t="str">
            <v>A</v>
          </cell>
        </row>
      </sheetData>
      <sheetData sheetId="18608">
        <row r="9">
          <cell r="A9" t="str">
            <v>A</v>
          </cell>
        </row>
      </sheetData>
      <sheetData sheetId="18609">
        <row r="9">
          <cell r="A9" t="str">
            <v>A</v>
          </cell>
        </row>
      </sheetData>
      <sheetData sheetId="18610">
        <row r="9">
          <cell r="A9" t="str">
            <v>A</v>
          </cell>
        </row>
      </sheetData>
      <sheetData sheetId="18611">
        <row r="9">
          <cell r="A9" t="str">
            <v>A</v>
          </cell>
        </row>
      </sheetData>
      <sheetData sheetId="18612">
        <row r="9">
          <cell r="A9" t="str">
            <v>A</v>
          </cell>
        </row>
      </sheetData>
      <sheetData sheetId="18613">
        <row r="9">
          <cell r="A9" t="str">
            <v>A</v>
          </cell>
        </row>
      </sheetData>
      <sheetData sheetId="18614">
        <row r="9">
          <cell r="A9" t="str">
            <v>A</v>
          </cell>
        </row>
      </sheetData>
      <sheetData sheetId="18615">
        <row r="9">
          <cell r="A9" t="str">
            <v>A</v>
          </cell>
        </row>
      </sheetData>
      <sheetData sheetId="18616">
        <row r="9">
          <cell r="A9" t="str">
            <v>A</v>
          </cell>
        </row>
      </sheetData>
      <sheetData sheetId="18617">
        <row r="9">
          <cell r="A9" t="str">
            <v>A</v>
          </cell>
        </row>
      </sheetData>
      <sheetData sheetId="18618">
        <row r="9">
          <cell r="A9" t="str">
            <v>A</v>
          </cell>
        </row>
      </sheetData>
      <sheetData sheetId="18619">
        <row r="9">
          <cell r="A9" t="str">
            <v>A</v>
          </cell>
        </row>
      </sheetData>
      <sheetData sheetId="18620">
        <row r="9">
          <cell r="A9" t="str">
            <v>A</v>
          </cell>
        </row>
      </sheetData>
      <sheetData sheetId="18621">
        <row r="9">
          <cell r="A9" t="str">
            <v>A</v>
          </cell>
        </row>
      </sheetData>
      <sheetData sheetId="18622">
        <row r="9">
          <cell r="A9" t="str">
            <v>A</v>
          </cell>
        </row>
      </sheetData>
      <sheetData sheetId="18623">
        <row r="9">
          <cell r="A9" t="str">
            <v>A</v>
          </cell>
        </row>
      </sheetData>
      <sheetData sheetId="18624">
        <row r="9">
          <cell r="A9" t="str">
            <v>A</v>
          </cell>
        </row>
      </sheetData>
      <sheetData sheetId="18625">
        <row r="9">
          <cell r="A9" t="str">
            <v>A</v>
          </cell>
        </row>
      </sheetData>
      <sheetData sheetId="18626">
        <row r="9">
          <cell r="A9" t="str">
            <v>A</v>
          </cell>
        </row>
      </sheetData>
      <sheetData sheetId="18627">
        <row r="9">
          <cell r="A9" t="str">
            <v>A</v>
          </cell>
        </row>
      </sheetData>
      <sheetData sheetId="18628">
        <row r="9">
          <cell r="A9" t="str">
            <v>A</v>
          </cell>
        </row>
      </sheetData>
      <sheetData sheetId="18629">
        <row r="9">
          <cell r="A9" t="str">
            <v>A</v>
          </cell>
        </row>
      </sheetData>
      <sheetData sheetId="18630">
        <row r="9">
          <cell r="A9" t="str">
            <v>A</v>
          </cell>
        </row>
      </sheetData>
      <sheetData sheetId="18631">
        <row r="9">
          <cell r="A9" t="str">
            <v>A</v>
          </cell>
        </row>
      </sheetData>
      <sheetData sheetId="18632">
        <row r="9">
          <cell r="A9" t="str">
            <v>A</v>
          </cell>
        </row>
      </sheetData>
      <sheetData sheetId="18633">
        <row r="9">
          <cell r="A9" t="str">
            <v>A</v>
          </cell>
        </row>
      </sheetData>
      <sheetData sheetId="18634">
        <row r="9">
          <cell r="A9" t="str">
            <v>A</v>
          </cell>
        </row>
      </sheetData>
      <sheetData sheetId="18635">
        <row r="9">
          <cell r="A9" t="str">
            <v>A</v>
          </cell>
        </row>
      </sheetData>
      <sheetData sheetId="18636">
        <row r="9">
          <cell r="A9" t="str">
            <v>A</v>
          </cell>
        </row>
      </sheetData>
      <sheetData sheetId="18637">
        <row r="9">
          <cell r="A9" t="str">
            <v>A</v>
          </cell>
        </row>
      </sheetData>
      <sheetData sheetId="18638">
        <row r="9">
          <cell r="A9" t="str">
            <v>A</v>
          </cell>
        </row>
      </sheetData>
      <sheetData sheetId="18639">
        <row r="9">
          <cell r="A9" t="str">
            <v>A</v>
          </cell>
        </row>
      </sheetData>
      <sheetData sheetId="18640">
        <row r="9">
          <cell r="A9" t="str">
            <v>A</v>
          </cell>
        </row>
      </sheetData>
      <sheetData sheetId="18641">
        <row r="9">
          <cell r="A9" t="str">
            <v>A</v>
          </cell>
        </row>
      </sheetData>
      <sheetData sheetId="18642">
        <row r="9">
          <cell r="A9" t="str">
            <v>A</v>
          </cell>
        </row>
      </sheetData>
      <sheetData sheetId="18643">
        <row r="9">
          <cell r="A9" t="str">
            <v>A</v>
          </cell>
        </row>
      </sheetData>
      <sheetData sheetId="18644">
        <row r="9">
          <cell r="A9" t="str">
            <v>A</v>
          </cell>
        </row>
      </sheetData>
      <sheetData sheetId="18645">
        <row r="9">
          <cell r="A9" t="str">
            <v>A</v>
          </cell>
        </row>
      </sheetData>
      <sheetData sheetId="18646">
        <row r="9">
          <cell r="A9" t="str">
            <v>A</v>
          </cell>
        </row>
      </sheetData>
      <sheetData sheetId="18647">
        <row r="9">
          <cell r="A9" t="str">
            <v>A</v>
          </cell>
        </row>
      </sheetData>
      <sheetData sheetId="18648">
        <row r="9">
          <cell r="A9" t="str">
            <v>A</v>
          </cell>
        </row>
      </sheetData>
      <sheetData sheetId="18649">
        <row r="9">
          <cell r="A9" t="str">
            <v>A</v>
          </cell>
        </row>
      </sheetData>
      <sheetData sheetId="18650">
        <row r="9">
          <cell r="A9" t="str">
            <v>A</v>
          </cell>
        </row>
      </sheetData>
      <sheetData sheetId="18651">
        <row r="9">
          <cell r="A9" t="str">
            <v>A</v>
          </cell>
        </row>
      </sheetData>
      <sheetData sheetId="18652">
        <row r="9">
          <cell r="A9" t="str">
            <v>A</v>
          </cell>
        </row>
      </sheetData>
      <sheetData sheetId="18653">
        <row r="9">
          <cell r="A9" t="str">
            <v>A</v>
          </cell>
        </row>
      </sheetData>
      <sheetData sheetId="18654">
        <row r="9">
          <cell r="A9" t="str">
            <v>A</v>
          </cell>
        </row>
      </sheetData>
      <sheetData sheetId="18655">
        <row r="9">
          <cell r="A9" t="str">
            <v>A</v>
          </cell>
        </row>
      </sheetData>
      <sheetData sheetId="18656">
        <row r="9">
          <cell r="A9" t="str">
            <v>A</v>
          </cell>
        </row>
      </sheetData>
      <sheetData sheetId="18657">
        <row r="9">
          <cell r="A9" t="str">
            <v>A</v>
          </cell>
        </row>
      </sheetData>
      <sheetData sheetId="18658">
        <row r="9">
          <cell r="A9" t="str">
            <v>A</v>
          </cell>
        </row>
      </sheetData>
      <sheetData sheetId="18659">
        <row r="9">
          <cell r="A9" t="str">
            <v>A</v>
          </cell>
        </row>
      </sheetData>
      <sheetData sheetId="18660">
        <row r="9">
          <cell r="A9" t="str">
            <v>A</v>
          </cell>
        </row>
      </sheetData>
      <sheetData sheetId="18661">
        <row r="9">
          <cell r="A9" t="str">
            <v>A</v>
          </cell>
        </row>
      </sheetData>
      <sheetData sheetId="18662">
        <row r="9">
          <cell r="A9" t="str">
            <v>A</v>
          </cell>
        </row>
      </sheetData>
      <sheetData sheetId="18663">
        <row r="9">
          <cell r="A9" t="str">
            <v>A</v>
          </cell>
        </row>
      </sheetData>
      <sheetData sheetId="18664">
        <row r="9">
          <cell r="A9" t="str">
            <v>A</v>
          </cell>
        </row>
      </sheetData>
      <sheetData sheetId="18665">
        <row r="9">
          <cell r="A9" t="str">
            <v>A</v>
          </cell>
        </row>
      </sheetData>
      <sheetData sheetId="18666">
        <row r="9">
          <cell r="A9" t="str">
            <v>A</v>
          </cell>
        </row>
      </sheetData>
      <sheetData sheetId="18667">
        <row r="9">
          <cell r="A9" t="str">
            <v>A</v>
          </cell>
        </row>
      </sheetData>
      <sheetData sheetId="18668">
        <row r="9">
          <cell r="A9" t="str">
            <v>A</v>
          </cell>
        </row>
      </sheetData>
      <sheetData sheetId="18669">
        <row r="9">
          <cell r="A9" t="str">
            <v>A</v>
          </cell>
        </row>
      </sheetData>
      <sheetData sheetId="18670">
        <row r="9">
          <cell r="A9" t="str">
            <v>A</v>
          </cell>
        </row>
      </sheetData>
      <sheetData sheetId="18671">
        <row r="9">
          <cell r="A9" t="str">
            <v>A</v>
          </cell>
        </row>
      </sheetData>
      <sheetData sheetId="18672">
        <row r="9">
          <cell r="A9" t="str">
            <v>A</v>
          </cell>
        </row>
      </sheetData>
      <sheetData sheetId="18673">
        <row r="9">
          <cell r="A9" t="str">
            <v>A</v>
          </cell>
        </row>
      </sheetData>
      <sheetData sheetId="18674">
        <row r="9">
          <cell r="A9" t="str">
            <v>A</v>
          </cell>
        </row>
      </sheetData>
      <sheetData sheetId="18675">
        <row r="9">
          <cell r="A9" t="str">
            <v>A</v>
          </cell>
        </row>
      </sheetData>
      <sheetData sheetId="18676">
        <row r="9">
          <cell r="A9" t="str">
            <v>A</v>
          </cell>
        </row>
      </sheetData>
      <sheetData sheetId="18677">
        <row r="9">
          <cell r="A9" t="str">
            <v>A</v>
          </cell>
        </row>
      </sheetData>
      <sheetData sheetId="18678">
        <row r="9">
          <cell r="A9" t="str">
            <v>A</v>
          </cell>
        </row>
      </sheetData>
      <sheetData sheetId="18679">
        <row r="9">
          <cell r="A9" t="str">
            <v>A</v>
          </cell>
        </row>
      </sheetData>
      <sheetData sheetId="18680">
        <row r="9">
          <cell r="A9" t="str">
            <v>A</v>
          </cell>
        </row>
      </sheetData>
      <sheetData sheetId="18681">
        <row r="9">
          <cell r="A9" t="str">
            <v>A</v>
          </cell>
        </row>
      </sheetData>
      <sheetData sheetId="18682">
        <row r="9">
          <cell r="A9" t="str">
            <v>A</v>
          </cell>
        </row>
      </sheetData>
      <sheetData sheetId="18683">
        <row r="9">
          <cell r="A9" t="str">
            <v>A</v>
          </cell>
        </row>
      </sheetData>
      <sheetData sheetId="18684">
        <row r="9">
          <cell r="A9" t="str">
            <v>A</v>
          </cell>
        </row>
      </sheetData>
      <sheetData sheetId="18685">
        <row r="9">
          <cell r="A9" t="str">
            <v>A</v>
          </cell>
        </row>
      </sheetData>
      <sheetData sheetId="18686">
        <row r="9">
          <cell r="A9" t="str">
            <v>A</v>
          </cell>
        </row>
      </sheetData>
      <sheetData sheetId="18687">
        <row r="9">
          <cell r="A9" t="str">
            <v>A</v>
          </cell>
        </row>
      </sheetData>
      <sheetData sheetId="18688">
        <row r="9">
          <cell r="A9" t="str">
            <v>A</v>
          </cell>
        </row>
      </sheetData>
      <sheetData sheetId="18689">
        <row r="9">
          <cell r="A9" t="str">
            <v>A</v>
          </cell>
        </row>
      </sheetData>
      <sheetData sheetId="18690">
        <row r="9">
          <cell r="A9" t="str">
            <v>A</v>
          </cell>
        </row>
      </sheetData>
      <sheetData sheetId="18691">
        <row r="9">
          <cell r="A9" t="str">
            <v>A</v>
          </cell>
        </row>
      </sheetData>
      <sheetData sheetId="18692">
        <row r="9">
          <cell r="A9" t="str">
            <v>A</v>
          </cell>
        </row>
      </sheetData>
      <sheetData sheetId="18693">
        <row r="9">
          <cell r="A9" t="str">
            <v>A</v>
          </cell>
        </row>
      </sheetData>
      <sheetData sheetId="18694">
        <row r="9">
          <cell r="A9" t="str">
            <v>A</v>
          </cell>
        </row>
      </sheetData>
      <sheetData sheetId="18695">
        <row r="9">
          <cell r="A9" t="str">
            <v>A</v>
          </cell>
        </row>
      </sheetData>
      <sheetData sheetId="18696">
        <row r="9">
          <cell r="A9" t="str">
            <v>A</v>
          </cell>
        </row>
      </sheetData>
      <sheetData sheetId="18697">
        <row r="9">
          <cell r="A9" t="str">
            <v>A</v>
          </cell>
        </row>
      </sheetData>
      <sheetData sheetId="18698">
        <row r="9">
          <cell r="A9" t="str">
            <v>A</v>
          </cell>
        </row>
      </sheetData>
      <sheetData sheetId="18699">
        <row r="9">
          <cell r="A9" t="str">
            <v>A</v>
          </cell>
        </row>
      </sheetData>
      <sheetData sheetId="18700">
        <row r="9">
          <cell r="A9" t="str">
            <v>A</v>
          </cell>
        </row>
      </sheetData>
      <sheetData sheetId="18701">
        <row r="9">
          <cell r="A9" t="str">
            <v>A</v>
          </cell>
        </row>
      </sheetData>
      <sheetData sheetId="18702">
        <row r="9">
          <cell r="A9" t="str">
            <v>A</v>
          </cell>
        </row>
      </sheetData>
      <sheetData sheetId="18703">
        <row r="9">
          <cell r="A9" t="str">
            <v>A</v>
          </cell>
        </row>
      </sheetData>
      <sheetData sheetId="18704">
        <row r="9">
          <cell r="A9" t="str">
            <v>A</v>
          </cell>
        </row>
      </sheetData>
      <sheetData sheetId="18705">
        <row r="9">
          <cell r="A9" t="str">
            <v>A</v>
          </cell>
        </row>
      </sheetData>
      <sheetData sheetId="18706">
        <row r="9">
          <cell r="A9" t="str">
            <v>A</v>
          </cell>
        </row>
      </sheetData>
      <sheetData sheetId="18707">
        <row r="9">
          <cell r="A9" t="str">
            <v>A</v>
          </cell>
        </row>
      </sheetData>
      <sheetData sheetId="18708">
        <row r="9">
          <cell r="A9" t="str">
            <v>A</v>
          </cell>
        </row>
      </sheetData>
      <sheetData sheetId="18709">
        <row r="9">
          <cell r="A9" t="str">
            <v>A</v>
          </cell>
        </row>
      </sheetData>
      <sheetData sheetId="18710">
        <row r="9">
          <cell r="A9" t="str">
            <v>A</v>
          </cell>
        </row>
      </sheetData>
      <sheetData sheetId="18711">
        <row r="9">
          <cell r="A9" t="str">
            <v>A</v>
          </cell>
        </row>
      </sheetData>
      <sheetData sheetId="18712">
        <row r="9">
          <cell r="A9" t="str">
            <v>A</v>
          </cell>
        </row>
      </sheetData>
      <sheetData sheetId="18713">
        <row r="9">
          <cell r="A9" t="str">
            <v>A</v>
          </cell>
        </row>
      </sheetData>
      <sheetData sheetId="18714">
        <row r="9">
          <cell r="A9" t="str">
            <v>A</v>
          </cell>
        </row>
      </sheetData>
      <sheetData sheetId="18715">
        <row r="9">
          <cell r="A9" t="str">
            <v>A</v>
          </cell>
        </row>
      </sheetData>
      <sheetData sheetId="18716">
        <row r="9">
          <cell r="A9" t="str">
            <v>A</v>
          </cell>
        </row>
      </sheetData>
      <sheetData sheetId="18717">
        <row r="9">
          <cell r="A9" t="str">
            <v>A</v>
          </cell>
        </row>
      </sheetData>
      <sheetData sheetId="18718">
        <row r="9">
          <cell r="A9" t="str">
            <v>A</v>
          </cell>
        </row>
      </sheetData>
      <sheetData sheetId="18719">
        <row r="9">
          <cell r="A9" t="str">
            <v>A</v>
          </cell>
        </row>
      </sheetData>
      <sheetData sheetId="18720">
        <row r="9">
          <cell r="A9" t="str">
            <v>A</v>
          </cell>
        </row>
      </sheetData>
      <sheetData sheetId="18721">
        <row r="9">
          <cell r="A9" t="str">
            <v>A</v>
          </cell>
        </row>
      </sheetData>
      <sheetData sheetId="18722">
        <row r="9">
          <cell r="A9" t="str">
            <v>A</v>
          </cell>
        </row>
      </sheetData>
      <sheetData sheetId="18723">
        <row r="9">
          <cell r="A9" t="str">
            <v>A</v>
          </cell>
        </row>
      </sheetData>
      <sheetData sheetId="18724">
        <row r="9">
          <cell r="A9" t="str">
            <v>A</v>
          </cell>
        </row>
      </sheetData>
      <sheetData sheetId="18725">
        <row r="9">
          <cell r="A9" t="str">
            <v>A</v>
          </cell>
        </row>
      </sheetData>
      <sheetData sheetId="18726">
        <row r="9">
          <cell r="A9" t="str">
            <v>A</v>
          </cell>
        </row>
      </sheetData>
      <sheetData sheetId="18727">
        <row r="9">
          <cell r="A9" t="str">
            <v>A</v>
          </cell>
        </row>
      </sheetData>
      <sheetData sheetId="18728">
        <row r="9">
          <cell r="A9" t="str">
            <v>A</v>
          </cell>
        </row>
      </sheetData>
      <sheetData sheetId="18729">
        <row r="9">
          <cell r="A9" t="str">
            <v>A</v>
          </cell>
        </row>
      </sheetData>
      <sheetData sheetId="18730">
        <row r="9">
          <cell r="A9" t="str">
            <v>A</v>
          </cell>
        </row>
      </sheetData>
      <sheetData sheetId="18731">
        <row r="9">
          <cell r="A9" t="str">
            <v>A</v>
          </cell>
        </row>
      </sheetData>
      <sheetData sheetId="18732">
        <row r="9">
          <cell r="A9" t="str">
            <v>A</v>
          </cell>
        </row>
      </sheetData>
      <sheetData sheetId="18733">
        <row r="9">
          <cell r="A9" t="str">
            <v>A</v>
          </cell>
        </row>
      </sheetData>
      <sheetData sheetId="18734">
        <row r="9">
          <cell r="A9" t="str">
            <v>A</v>
          </cell>
        </row>
      </sheetData>
      <sheetData sheetId="18735">
        <row r="9">
          <cell r="A9" t="str">
            <v>A</v>
          </cell>
        </row>
      </sheetData>
      <sheetData sheetId="18736">
        <row r="9">
          <cell r="A9" t="str">
            <v>A</v>
          </cell>
        </row>
      </sheetData>
      <sheetData sheetId="18737">
        <row r="9">
          <cell r="A9" t="str">
            <v>A</v>
          </cell>
        </row>
      </sheetData>
      <sheetData sheetId="18738">
        <row r="9">
          <cell r="A9" t="str">
            <v>A</v>
          </cell>
        </row>
      </sheetData>
      <sheetData sheetId="18739">
        <row r="9">
          <cell r="A9" t="str">
            <v>A</v>
          </cell>
        </row>
      </sheetData>
      <sheetData sheetId="18740">
        <row r="9">
          <cell r="A9" t="str">
            <v>A</v>
          </cell>
        </row>
      </sheetData>
      <sheetData sheetId="18741">
        <row r="9">
          <cell r="A9" t="str">
            <v>A</v>
          </cell>
        </row>
      </sheetData>
      <sheetData sheetId="18742">
        <row r="9">
          <cell r="A9" t="str">
            <v>A</v>
          </cell>
        </row>
      </sheetData>
      <sheetData sheetId="18743">
        <row r="9">
          <cell r="A9" t="str">
            <v>A</v>
          </cell>
        </row>
      </sheetData>
      <sheetData sheetId="18744">
        <row r="9">
          <cell r="A9" t="str">
            <v>A</v>
          </cell>
        </row>
      </sheetData>
      <sheetData sheetId="18745">
        <row r="9">
          <cell r="A9" t="str">
            <v>A</v>
          </cell>
        </row>
      </sheetData>
      <sheetData sheetId="18746">
        <row r="9">
          <cell r="A9" t="str">
            <v>A</v>
          </cell>
        </row>
      </sheetData>
      <sheetData sheetId="18747">
        <row r="9">
          <cell r="A9" t="str">
            <v>A</v>
          </cell>
        </row>
      </sheetData>
      <sheetData sheetId="18748">
        <row r="9">
          <cell r="A9" t="str">
            <v>A</v>
          </cell>
        </row>
      </sheetData>
      <sheetData sheetId="18749">
        <row r="9">
          <cell r="A9" t="str">
            <v>A</v>
          </cell>
        </row>
      </sheetData>
      <sheetData sheetId="18750">
        <row r="9">
          <cell r="A9" t="str">
            <v>A</v>
          </cell>
        </row>
      </sheetData>
      <sheetData sheetId="18751">
        <row r="9">
          <cell r="A9" t="str">
            <v>A</v>
          </cell>
        </row>
      </sheetData>
      <sheetData sheetId="18752">
        <row r="9">
          <cell r="A9" t="str">
            <v>A</v>
          </cell>
        </row>
      </sheetData>
      <sheetData sheetId="18753">
        <row r="9">
          <cell r="A9" t="str">
            <v>A</v>
          </cell>
        </row>
      </sheetData>
      <sheetData sheetId="18754">
        <row r="9">
          <cell r="A9" t="str">
            <v>A</v>
          </cell>
        </row>
      </sheetData>
      <sheetData sheetId="18755">
        <row r="9">
          <cell r="A9" t="str">
            <v>A</v>
          </cell>
        </row>
      </sheetData>
      <sheetData sheetId="18756">
        <row r="9">
          <cell r="A9" t="str">
            <v>A</v>
          </cell>
        </row>
      </sheetData>
      <sheetData sheetId="18757">
        <row r="9">
          <cell r="A9" t="str">
            <v>A</v>
          </cell>
        </row>
      </sheetData>
      <sheetData sheetId="18758">
        <row r="9">
          <cell r="A9" t="str">
            <v>A</v>
          </cell>
        </row>
      </sheetData>
      <sheetData sheetId="18759">
        <row r="9">
          <cell r="A9" t="str">
            <v>A</v>
          </cell>
        </row>
      </sheetData>
      <sheetData sheetId="18760">
        <row r="9">
          <cell r="A9" t="str">
            <v>A</v>
          </cell>
        </row>
      </sheetData>
      <sheetData sheetId="18761">
        <row r="9">
          <cell r="A9" t="str">
            <v>A</v>
          </cell>
        </row>
      </sheetData>
      <sheetData sheetId="18762">
        <row r="9">
          <cell r="A9" t="str">
            <v>A</v>
          </cell>
        </row>
      </sheetData>
      <sheetData sheetId="18763">
        <row r="9">
          <cell r="A9" t="str">
            <v>A</v>
          </cell>
        </row>
      </sheetData>
      <sheetData sheetId="18764">
        <row r="9">
          <cell r="A9" t="str">
            <v>A</v>
          </cell>
        </row>
      </sheetData>
      <sheetData sheetId="18765">
        <row r="9">
          <cell r="A9" t="str">
            <v>A</v>
          </cell>
        </row>
      </sheetData>
      <sheetData sheetId="18766">
        <row r="9">
          <cell r="A9" t="str">
            <v>A</v>
          </cell>
        </row>
      </sheetData>
      <sheetData sheetId="18767">
        <row r="9">
          <cell r="A9" t="str">
            <v>A</v>
          </cell>
        </row>
      </sheetData>
      <sheetData sheetId="18768">
        <row r="9">
          <cell r="A9" t="str">
            <v>A</v>
          </cell>
        </row>
      </sheetData>
      <sheetData sheetId="18769">
        <row r="9">
          <cell r="A9" t="str">
            <v>A</v>
          </cell>
        </row>
      </sheetData>
      <sheetData sheetId="18770">
        <row r="9">
          <cell r="A9" t="str">
            <v>A</v>
          </cell>
        </row>
      </sheetData>
      <sheetData sheetId="18771">
        <row r="9">
          <cell r="A9" t="str">
            <v>A</v>
          </cell>
        </row>
      </sheetData>
      <sheetData sheetId="18772">
        <row r="9">
          <cell r="A9" t="str">
            <v>A</v>
          </cell>
        </row>
      </sheetData>
      <sheetData sheetId="18773">
        <row r="9">
          <cell r="A9" t="str">
            <v>A</v>
          </cell>
        </row>
      </sheetData>
      <sheetData sheetId="18774">
        <row r="9">
          <cell r="A9" t="str">
            <v>A</v>
          </cell>
        </row>
      </sheetData>
      <sheetData sheetId="18775">
        <row r="9">
          <cell r="A9" t="str">
            <v>A</v>
          </cell>
        </row>
      </sheetData>
      <sheetData sheetId="18776">
        <row r="9">
          <cell r="A9" t="str">
            <v>A</v>
          </cell>
        </row>
      </sheetData>
      <sheetData sheetId="18777">
        <row r="9">
          <cell r="A9" t="str">
            <v>A</v>
          </cell>
        </row>
      </sheetData>
      <sheetData sheetId="18778">
        <row r="9">
          <cell r="A9" t="str">
            <v>A</v>
          </cell>
        </row>
      </sheetData>
      <sheetData sheetId="18779">
        <row r="9">
          <cell r="A9" t="str">
            <v>A</v>
          </cell>
        </row>
      </sheetData>
      <sheetData sheetId="18780">
        <row r="9">
          <cell r="A9" t="str">
            <v>A</v>
          </cell>
        </row>
      </sheetData>
      <sheetData sheetId="18781">
        <row r="9">
          <cell r="A9" t="str">
            <v>A</v>
          </cell>
        </row>
      </sheetData>
      <sheetData sheetId="18782"/>
      <sheetData sheetId="18783">
        <row r="9">
          <cell r="A9" t="str">
            <v>A</v>
          </cell>
        </row>
      </sheetData>
      <sheetData sheetId="18784">
        <row r="9">
          <cell r="A9" t="str">
            <v>A</v>
          </cell>
        </row>
      </sheetData>
      <sheetData sheetId="18785">
        <row r="9">
          <cell r="A9" t="str">
            <v>A</v>
          </cell>
        </row>
      </sheetData>
      <sheetData sheetId="18786">
        <row r="9">
          <cell r="A9" t="str">
            <v>A</v>
          </cell>
        </row>
      </sheetData>
      <sheetData sheetId="18787">
        <row r="9">
          <cell r="A9" t="str">
            <v>A</v>
          </cell>
        </row>
      </sheetData>
      <sheetData sheetId="18788">
        <row r="9">
          <cell r="A9" t="str">
            <v>A</v>
          </cell>
        </row>
      </sheetData>
      <sheetData sheetId="18789">
        <row r="9">
          <cell r="A9" t="str">
            <v>A</v>
          </cell>
        </row>
      </sheetData>
      <sheetData sheetId="18790">
        <row r="9">
          <cell r="A9" t="str">
            <v>A</v>
          </cell>
        </row>
      </sheetData>
      <sheetData sheetId="18791">
        <row r="9">
          <cell r="A9" t="str">
            <v>A</v>
          </cell>
        </row>
      </sheetData>
      <sheetData sheetId="18792">
        <row r="9">
          <cell r="A9" t="str">
            <v>A</v>
          </cell>
        </row>
      </sheetData>
      <sheetData sheetId="18793">
        <row r="9">
          <cell r="A9" t="str">
            <v>A</v>
          </cell>
        </row>
      </sheetData>
      <sheetData sheetId="18794">
        <row r="9">
          <cell r="A9" t="str">
            <v>A</v>
          </cell>
        </row>
      </sheetData>
      <sheetData sheetId="18795">
        <row r="9">
          <cell r="A9" t="str">
            <v>A</v>
          </cell>
        </row>
      </sheetData>
      <sheetData sheetId="18796">
        <row r="9">
          <cell r="A9" t="str">
            <v>A</v>
          </cell>
        </row>
      </sheetData>
      <sheetData sheetId="18797">
        <row r="9">
          <cell r="A9" t="str">
            <v>A</v>
          </cell>
        </row>
      </sheetData>
      <sheetData sheetId="18798">
        <row r="9">
          <cell r="A9" t="str">
            <v>A</v>
          </cell>
        </row>
      </sheetData>
      <sheetData sheetId="18799">
        <row r="9">
          <cell r="A9" t="str">
            <v>A</v>
          </cell>
        </row>
      </sheetData>
      <sheetData sheetId="18800">
        <row r="9">
          <cell r="A9" t="str">
            <v>A</v>
          </cell>
        </row>
      </sheetData>
      <sheetData sheetId="18801">
        <row r="9">
          <cell r="A9" t="str">
            <v>A</v>
          </cell>
        </row>
      </sheetData>
      <sheetData sheetId="18802">
        <row r="9">
          <cell r="A9" t="str">
            <v>A</v>
          </cell>
        </row>
      </sheetData>
      <sheetData sheetId="18803">
        <row r="9">
          <cell r="A9" t="str">
            <v>A</v>
          </cell>
        </row>
      </sheetData>
      <sheetData sheetId="18804">
        <row r="9">
          <cell r="A9" t="str">
            <v>A</v>
          </cell>
        </row>
      </sheetData>
      <sheetData sheetId="18805">
        <row r="9">
          <cell r="A9" t="str">
            <v>A</v>
          </cell>
        </row>
      </sheetData>
      <sheetData sheetId="18806">
        <row r="9">
          <cell r="A9" t="str">
            <v>A</v>
          </cell>
        </row>
      </sheetData>
      <sheetData sheetId="18807">
        <row r="9">
          <cell r="A9" t="str">
            <v>A</v>
          </cell>
        </row>
      </sheetData>
      <sheetData sheetId="18808">
        <row r="9">
          <cell r="A9" t="str">
            <v>A</v>
          </cell>
        </row>
      </sheetData>
      <sheetData sheetId="18809">
        <row r="9">
          <cell r="A9" t="str">
            <v>A</v>
          </cell>
        </row>
      </sheetData>
      <sheetData sheetId="18810">
        <row r="9">
          <cell r="A9" t="str">
            <v>A</v>
          </cell>
        </row>
      </sheetData>
      <sheetData sheetId="18811">
        <row r="9">
          <cell r="A9" t="str">
            <v>A</v>
          </cell>
        </row>
      </sheetData>
      <sheetData sheetId="18812">
        <row r="9">
          <cell r="A9" t="str">
            <v>A</v>
          </cell>
        </row>
      </sheetData>
      <sheetData sheetId="18813">
        <row r="9">
          <cell r="A9" t="str">
            <v>A</v>
          </cell>
        </row>
      </sheetData>
      <sheetData sheetId="18814">
        <row r="9">
          <cell r="A9" t="str">
            <v>A</v>
          </cell>
        </row>
      </sheetData>
      <sheetData sheetId="18815">
        <row r="9">
          <cell r="A9" t="str">
            <v>A</v>
          </cell>
        </row>
      </sheetData>
      <sheetData sheetId="18816">
        <row r="9">
          <cell r="A9" t="str">
            <v>A</v>
          </cell>
        </row>
      </sheetData>
      <sheetData sheetId="18817">
        <row r="9">
          <cell r="A9" t="str">
            <v>A</v>
          </cell>
        </row>
      </sheetData>
      <sheetData sheetId="18818">
        <row r="9">
          <cell r="A9" t="str">
            <v>A</v>
          </cell>
        </row>
      </sheetData>
      <sheetData sheetId="18819">
        <row r="9">
          <cell r="A9" t="str">
            <v>A</v>
          </cell>
        </row>
      </sheetData>
      <sheetData sheetId="18820">
        <row r="9">
          <cell r="A9" t="str">
            <v>A</v>
          </cell>
        </row>
      </sheetData>
      <sheetData sheetId="18821">
        <row r="9">
          <cell r="A9" t="str">
            <v>A</v>
          </cell>
        </row>
      </sheetData>
      <sheetData sheetId="18822">
        <row r="9">
          <cell r="A9" t="str">
            <v>A</v>
          </cell>
        </row>
      </sheetData>
      <sheetData sheetId="18823">
        <row r="9">
          <cell r="A9" t="str">
            <v>A</v>
          </cell>
        </row>
      </sheetData>
      <sheetData sheetId="18824">
        <row r="9">
          <cell r="A9" t="str">
            <v>A</v>
          </cell>
        </row>
      </sheetData>
      <sheetData sheetId="18825">
        <row r="9">
          <cell r="A9" t="str">
            <v>A</v>
          </cell>
        </row>
      </sheetData>
      <sheetData sheetId="18826">
        <row r="9">
          <cell r="A9" t="str">
            <v>A</v>
          </cell>
        </row>
      </sheetData>
      <sheetData sheetId="18827">
        <row r="9">
          <cell r="A9" t="str">
            <v>A</v>
          </cell>
        </row>
      </sheetData>
      <sheetData sheetId="18828">
        <row r="9">
          <cell r="A9" t="str">
            <v>A</v>
          </cell>
        </row>
      </sheetData>
      <sheetData sheetId="18829">
        <row r="9">
          <cell r="A9" t="str">
            <v>A</v>
          </cell>
        </row>
      </sheetData>
      <sheetData sheetId="18830">
        <row r="9">
          <cell r="A9" t="str">
            <v>A</v>
          </cell>
        </row>
      </sheetData>
      <sheetData sheetId="18831">
        <row r="9">
          <cell r="A9" t="str">
            <v>A</v>
          </cell>
        </row>
      </sheetData>
      <sheetData sheetId="18832">
        <row r="9">
          <cell r="A9" t="str">
            <v>A</v>
          </cell>
        </row>
      </sheetData>
      <sheetData sheetId="18833">
        <row r="9">
          <cell r="A9" t="str">
            <v>A</v>
          </cell>
        </row>
      </sheetData>
      <sheetData sheetId="18834">
        <row r="9">
          <cell r="A9" t="str">
            <v>A</v>
          </cell>
        </row>
      </sheetData>
      <sheetData sheetId="18835">
        <row r="9">
          <cell r="A9" t="str">
            <v>A</v>
          </cell>
        </row>
      </sheetData>
      <sheetData sheetId="18836">
        <row r="9">
          <cell r="A9" t="str">
            <v>A</v>
          </cell>
        </row>
      </sheetData>
      <sheetData sheetId="18837">
        <row r="9">
          <cell r="A9" t="str">
            <v>A</v>
          </cell>
        </row>
      </sheetData>
      <sheetData sheetId="18838">
        <row r="9">
          <cell r="A9" t="str">
            <v>A</v>
          </cell>
        </row>
      </sheetData>
      <sheetData sheetId="18839">
        <row r="9">
          <cell r="A9" t="str">
            <v>A</v>
          </cell>
        </row>
      </sheetData>
      <sheetData sheetId="18840">
        <row r="9">
          <cell r="A9" t="str">
            <v>A</v>
          </cell>
        </row>
      </sheetData>
      <sheetData sheetId="18841">
        <row r="9">
          <cell r="A9" t="str">
            <v>A</v>
          </cell>
        </row>
      </sheetData>
      <sheetData sheetId="18842">
        <row r="9">
          <cell r="A9" t="str">
            <v>A</v>
          </cell>
        </row>
      </sheetData>
      <sheetData sheetId="18843">
        <row r="9">
          <cell r="A9" t="str">
            <v>A</v>
          </cell>
        </row>
      </sheetData>
      <sheetData sheetId="18844">
        <row r="9">
          <cell r="A9" t="str">
            <v>A</v>
          </cell>
        </row>
      </sheetData>
      <sheetData sheetId="18845">
        <row r="9">
          <cell r="A9" t="str">
            <v>A</v>
          </cell>
        </row>
      </sheetData>
      <sheetData sheetId="18846">
        <row r="9">
          <cell r="A9" t="str">
            <v>A</v>
          </cell>
        </row>
      </sheetData>
      <sheetData sheetId="18847">
        <row r="9">
          <cell r="A9" t="str">
            <v>A</v>
          </cell>
        </row>
      </sheetData>
      <sheetData sheetId="18848">
        <row r="9">
          <cell r="A9" t="str">
            <v>A</v>
          </cell>
        </row>
      </sheetData>
      <sheetData sheetId="18849">
        <row r="9">
          <cell r="A9" t="str">
            <v>A</v>
          </cell>
        </row>
      </sheetData>
      <sheetData sheetId="18850">
        <row r="9">
          <cell r="A9" t="str">
            <v>A</v>
          </cell>
        </row>
      </sheetData>
      <sheetData sheetId="18851">
        <row r="9">
          <cell r="A9" t="str">
            <v>A</v>
          </cell>
        </row>
      </sheetData>
      <sheetData sheetId="18852">
        <row r="9">
          <cell r="A9" t="str">
            <v>A</v>
          </cell>
        </row>
      </sheetData>
      <sheetData sheetId="18853">
        <row r="9">
          <cell r="A9" t="str">
            <v>A</v>
          </cell>
        </row>
      </sheetData>
      <sheetData sheetId="18854">
        <row r="9">
          <cell r="A9" t="str">
            <v>A</v>
          </cell>
        </row>
      </sheetData>
      <sheetData sheetId="18855">
        <row r="9">
          <cell r="A9" t="str">
            <v>A</v>
          </cell>
        </row>
      </sheetData>
      <sheetData sheetId="18856"/>
      <sheetData sheetId="18857"/>
      <sheetData sheetId="18858">
        <row r="9">
          <cell r="A9" t="str">
            <v>A</v>
          </cell>
        </row>
      </sheetData>
      <sheetData sheetId="18859">
        <row r="9">
          <cell r="A9" t="str">
            <v>A</v>
          </cell>
        </row>
      </sheetData>
      <sheetData sheetId="18860">
        <row r="9">
          <cell r="A9" t="str">
            <v>A</v>
          </cell>
        </row>
      </sheetData>
      <sheetData sheetId="18861">
        <row r="9">
          <cell r="A9" t="str">
            <v>A</v>
          </cell>
        </row>
      </sheetData>
      <sheetData sheetId="18862">
        <row r="9">
          <cell r="A9" t="str">
            <v>A</v>
          </cell>
        </row>
      </sheetData>
      <sheetData sheetId="18863">
        <row r="9">
          <cell r="A9" t="str">
            <v>A</v>
          </cell>
        </row>
      </sheetData>
      <sheetData sheetId="18864">
        <row r="9">
          <cell r="A9" t="str">
            <v>A</v>
          </cell>
        </row>
      </sheetData>
      <sheetData sheetId="18865">
        <row r="9">
          <cell r="A9" t="str">
            <v>A</v>
          </cell>
        </row>
      </sheetData>
      <sheetData sheetId="18866">
        <row r="9">
          <cell r="A9" t="str">
            <v>A</v>
          </cell>
        </row>
      </sheetData>
      <sheetData sheetId="18867">
        <row r="9">
          <cell r="A9" t="str">
            <v>A</v>
          </cell>
        </row>
      </sheetData>
      <sheetData sheetId="18868">
        <row r="9">
          <cell r="A9" t="str">
            <v>A</v>
          </cell>
        </row>
      </sheetData>
      <sheetData sheetId="18869">
        <row r="9">
          <cell r="A9" t="str">
            <v>A</v>
          </cell>
        </row>
      </sheetData>
      <sheetData sheetId="18870">
        <row r="9">
          <cell r="A9" t="str">
            <v>A</v>
          </cell>
        </row>
      </sheetData>
      <sheetData sheetId="18871">
        <row r="9">
          <cell r="A9" t="str">
            <v>A</v>
          </cell>
        </row>
      </sheetData>
      <sheetData sheetId="18872">
        <row r="9">
          <cell r="A9" t="str">
            <v>A</v>
          </cell>
        </row>
      </sheetData>
      <sheetData sheetId="18873">
        <row r="9">
          <cell r="A9" t="str">
            <v>A</v>
          </cell>
        </row>
      </sheetData>
      <sheetData sheetId="18874">
        <row r="9">
          <cell r="A9" t="str">
            <v>A</v>
          </cell>
        </row>
      </sheetData>
      <sheetData sheetId="18875">
        <row r="9">
          <cell r="A9" t="str">
            <v>A</v>
          </cell>
        </row>
      </sheetData>
      <sheetData sheetId="18876">
        <row r="9">
          <cell r="A9" t="str">
            <v>A</v>
          </cell>
        </row>
      </sheetData>
      <sheetData sheetId="18877">
        <row r="9">
          <cell r="A9" t="str">
            <v>A</v>
          </cell>
        </row>
      </sheetData>
      <sheetData sheetId="18878">
        <row r="9">
          <cell r="A9" t="str">
            <v>A</v>
          </cell>
        </row>
      </sheetData>
      <sheetData sheetId="18879">
        <row r="9">
          <cell r="A9" t="str">
            <v>A</v>
          </cell>
        </row>
      </sheetData>
      <sheetData sheetId="18880">
        <row r="9">
          <cell r="A9" t="str">
            <v>A</v>
          </cell>
        </row>
      </sheetData>
      <sheetData sheetId="18881">
        <row r="9">
          <cell r="A9" t="str">
            <v>A</v>
          </cell>
        </row>
      </sheetData>
      <sheetData sheetId="18882">
        <row r="9">
          <cell r="A9" t="str">
            <v>A</v>
          </cell>
        </row>
      </sheetData>
      <sheetData sheetId="18883">
        <row r="9">
          <cell r="A9" t="str">
            <v>A</v>
          </cell>
        </row>
      </sheetData>
      <sheetData sheetId="18884">
        <row r="9">
          <cell r="A9" t="str">
            <v>A</v>
          </cell>
        </row>
      </sheetData>
      <sheetData sheetId="18885">
        <row r="9">
          <cell r="A9" t="str">
            <v>A</v>
          </cell>
        </row>
      </sheetData>
      <sheetData sheetId="18886">
        <row r="9">
          <cell r="A9" t="str">
            <v>A</v>
          </cell>
        </row>
      </sheetData>
      <sheetData sheetId="18887">
        <row r="9">
          <cell r="A9" t="str">
            <v>A</v>
          </cell>
        </row>
      </sheetData>
      <sheetData sheetId="18888">
        <row r="9">
          <cell r="A9" t="str">
            <v>A</v>
          </cell>
        </row>
      </sheetData>
      <sheetData sheetId="18889">
        <row r="9">
          <cell r="A9" t="str">
            <v>A</v>
          </cell>
        </row>
      </sheetData>
      <sheetData sheetId="18890">
        <row r="9">
          <cell r="A9" t="str">
            <v>A</v>
          </cell>
        </row>
      </sheetData>
      <sheetData sheetId="18891">
        <row r="9">
          <cell r="A9" t="str">
            <v>A</v>
          </cell>
        </row>
      </sheetData>
      <sheetData sheetId="18892">
        <row r="9">
          <cell r="A9" t="str">
            <v>A</v>
          </cell>
        </row>
      </sheetData>
      <sheetData sheetId="18893">
        <row r="9">
          <cell r="A9" t="str">
            <v>A</v>
          </cell>
        </row>
      </sheetData>
      <sheetData sheetId="18894">
        <row r="9">
          <cell r="A9" t="str">
            <v>A</v>
          </cell>
        </row>
      </sheetData>
      <sheetData sheetId="18895">
        <row r="9">
          <cell r="A9" t="str">
            <v>A</v>
          </cell>
        </row>
      </sheetData>
      <sheetData sheetId="18896">
        <row r="9">
          <cell r="A9" t="str">
            <v>A</v>
          </cell>
        </row>
      </sheetData>
      <sheetData sheetId="18897">
        <row r="9">
          <cell r="A9" t="str">
            <v>A</v>
          </cell>
        </row>
      </sheetData>
      <sheetData sheetId="18898">
        <row r="9">
          <cell r="A9" t="str">
            <v>A</v>
          </cell>
        </row>
      </sheetData>
      <sheetData sheetId="18899">
        <row r="9">
          <cell r="A9" t="str">
            <v>A</v>
          </cell>
        </row>
      </sheetData>
      <sheetData sheetId="18900">
        <row r="9">
          <cell r="A9" t="str">
            <v>A</v>
          </cell>
        </row>
      </sheetData>
      <sheetData sheetId="18901">
        <row r="9">
          <cell r="A9" t="str">
            <v>A</v>
          </cell>
        </row>
      </sheetData>
      <sheetData sheetId="18902">
        <row r="9">
          <cell r="A9" t="str">
            <v>A</v>
          </cell>
        </row>
      </sheetData>
      <sheetData sheetId="18903">
        <row r="9">
          <cell r="A9" t="str">
            <v>A</v>
          </cell>
        </row>
      </sheetData>
      <sheetData sheetId="18904">
        <row r="9">
          <cell r="A9" t="str">
            <v>A</v>
          </cell>
        </row>
      </sheetData>
      <sheetData sheetId="18905">
        <row r="9">
          <cell r="A9" t="str">
            <v>A</v>
          </cell>
        </row>
      </sheetData>
      <sheetData sheetId="18906">
        <row r="9">
          <cell r="A9" t="str">
            <v>A</v>
          </cell>
        </row>
      </sheetData>
      <sheetData sheetId="18907">
        <row r="9">
          <cell r="A9" t="str">
            <v>A</v>
          </cell>
        </row>
      </sheetData>
      <sheetData sheetId="18908">
        <row r="9">
          <cell r="A9" t="str">
            <v>A</v>
          </cell>
        </row>
      </sheetData>
      <sheetData sheetId="18909">
        <row r="9">
          <cell r="A9" t="str">
            <v>A</v>
          </cell>
        </row>
      </sheetData>
      <sheetData sheetId="18910">
        <row r="9">
          <cell r="A9" t="str">
            <v>A</v>
          </cell>
        </row>
      </sheetData>
      <sheetData sheetId="18911">
        <row r="9">
          <cell r="A9" t="str">
            <v>A</v>
          </cell>
        </row>
      </sheetData>
      <sheetData sheetId="18912">
        <row r="9">
          <cell r="A9" t="str">
            <v>A</v>
          </cell>
        </row>
      </sheetData>
      <sheetData sheetId="18913">
        <row r="9">
          <cell r="A9" t="str">
            <v>A</v>
          </cell>
        </row>
      </sheetData>
      <sheetData sheetId="18914">
        <row r="9">
          <cell r="A9" t="str">
            <v>A</v>
          </cell>
        </row>
      </sheetData>
      <sheetData sheetId="18915">
        <row r="9">
          <cell r="A9" t="str">
            <v>A</v>
          </cell>
        </row>
      </sheetData>
      <sheetData sheetId="18916">
        <row r="9">
          <cell r="A9" t="str">
            <v>A</v>
          </cell>
        </row>
      </sheetData>
      <sheetData sheetId="18917">
        <row r="9">
          <cell r="A9" t="str">
            <v>A</v>
          </cell>
        </row>
      </sheetData>
      <sheetData sheetId="18918">
        <row r="9">
          <cell r="A9" t="str">
            <v>A</v>
          </cell>
        </row>
      </sheetData>
      <sheetData sheetId="18919">
        <row r="9">
          <cell r="A9" t="str">
            <v>A</v>
          </cell>
        </row>
      </sheetData>
      <sheetData sheetId="18920">
        <row r="9">
          <cell r="A9" t="str">
            <v>A</v>
          </cell>
        </row>
      </sheetData>
      <sheetData sheetId="18921">
        <row r="9">
          <cell r="A9" t="str">
            <v>A</v>
          </cell>
        </row>
      </sheetData>
      <sheetData sheetId="18922">
        <row r="9">
          <cell r="A9" t="str">
            <v>A</v>
          </cell>
        </row>
      </sheetData>
      <sheetData sheetId="18923">
        <row r="9">
          <cell r="A9" t="str">
            <v>A</v>
          </cell>
        </row>
      </sheetData>
      <sheetData sheetId="18924">
        <row r="9">
          <cell r="A9" t="str">
            <v>A</v>
          </cell>
        </row>
      </sheetData>
      <sheetData sheetId="18925">
        <row r="9">
          <cell r="A9" t="str">
            <v>A</v>
          </cell>
        </row>
      </sheetData>
      <sheetData sheetId="18926">
        <row r="9">
          <cell r="A9" t="str">
            <v>A</v>
          </cell>
        </row>
      </sheetData>
      <sheetData sheetId="18927">
        <row r="9">
          <cell r="A9" t="str">
            <v>A</v>
          </cell>
        </row>
      </sheetData>
      <sheetData sheetId="18928">
        <row r="9">
          <cell r="A9" t="str">
            <v>A</v>
          </cell>
        </row>
      </sheetData>
      <sheetData sheetId="18929">
        <row r="9">
          <cell r="A9" t="str">
            <v>A</v>
          </cell>
        </row>
      </sheetData>
      <sheetData sheetId="18930">
        <row r="9">
          <cell r="A9" t="str">
            <v>A</v>
          </cell>
        </row>
      </sheetData>
      <sheetData sheetId="18931">
        <row r="9">
          <cell r="A9" t="str">
            <v>A</v>
          </cell>
        </row>
      </sheetData>
      <sheetData sheetId="18932">
        <row r="9">
          <cell r="A9" t="str">
            <v>A</v>
          </cell>
        </row>
      </sheetData>
      <sheetData sheetId="18933">
        <row r="9">
          <cell r="A9" t="str">
            <v>A</v>
          </cell>
        </row>
      </sheetData>
      <sheetData sheetId="18934">
        <row r="9">
          <cell r="A9" t="str">
            <v>A</v>
          </cell>
        </row>
      </sheetData>
      <sheetData sheetId="18935">
        <row r="9">
          <cell r="A9" t="str">
            <v>A</v>
          </cell>
        </row>
      </sheetData>
      <sheetData sheetId="18936">
        <row r="9">
          <cell r="A9" t="str">
            <v>A</v>
          </cell>
        </row>
      </sheetData>
      <sheetData sheetId="18937">
        <row r="9">
          <cell r="A9" t="str">
            <v>A</v>
          </cell>
        </row>
      </sheetData>
      <sheetData sheetId="18938">
        <row r="9">
          <cell r="A9" t="str">
            <v>A</v>
          </cell>
        </row>
      </sheetData>
      <sheetData sheetId="18939">
        <row r="9">
          <cell r="A9" t="str">
            <v>A</v>
          </cell>
        </row>
      </sheetData>
      <sheetData sheetId="18940">
        <row r="9">
          <cell r="A9" t="str">
            <v>A</v>
          </cell>
        </row>
      </sheetData>
      <sheetData sheetId="18941">
        <row r="9">
          <cell r="A9" t="str">
            <v>A</v>
          </cell>
        </row>
      </sheetData>
      <sheetData sheetId="18942">
        <row r="9">
          <cell r="A9" t="str">
            <v>A</v>
          </cell>
        </row>
      </sheetData>
      <sheetData sheetId="18943">
        <row r="9">
          <cell r="A9" t="str">
            <v>A</v>
          </cell>
        </row>
      </sheetData>
      <sheetData sheetId="18944">
        <row r="9">
          <cell r="A9" t="str">
            <v>A</v>
          </cell>
        </row>
      </sheetData>
      <sheetData sheetId="18945">
        <row r="9">
          <cell r="A9" t="str">
            <v>A</v>
          </cell>
        </row>
      </sheetData>
      <sheetData sheetId="18946">
        <row r="9">
          <cell r="A9" t="str">
            <v>A</v>
          </cell>
        </row>
      </sheetData>
      <sheetData sheetId="18947">
        <row r="9">
          <cell r="A9" t="str">
            <v>A</v>
          </cell>
        </row>
      </sheetData>
      <sheetData sheetId="18948">
        <row r="9">
          <cell r="A9" t="str">
            <v>A</v>
          </cell>
        </row>
      </sheetData>
      <sheetData sheetId="18949">
        <row r="9">
          <cell r="A9" t="str">
            <v>A</v>
          </cell>
        </row>
      </sheetData>
      <sheetData sheetId="18950">
        <row r="9">
          <cell r="A9" t="str">
            <v>A</v>
          </cell>
        </row>
      </sheetData>
      <sheetData sheetId="18951">
        <row r="9">
          <cell r="A9" t="str">
            <v>A</v>
          </cell>
        </row>
      </sheetData>
      <sheetData sheetId="18952">
        <row r="9">
          <cell r="A9" t="str">
            <v>A</v>
          </cell>
        </row>
      </sheetData>
      <sheetData sheetId="18953">
        <row r="9">
          <cell r="A9" t="str">
            <v>A</v>
          </cell>
        </row>
      </sheetData>
      <sheetData sheetId="18954">
        <row r="9">
          <cell r="A9" t="str">
            <v>A</v>
          </cell>
        </row>
      </sheetData>
      <sheetData sheetId="18955">
        <row r="9">
          <cell r="A9" t="str">
            <v>A</v>
          </cell>
        </row>
      </sheetData>
      <sheetData sheetId="18956">
        <row r="9">
          <cell r="A9" t="str">
            <v>A</v>
          </cell>
        </row>
      </sheetData>
      <sheetData sheetId="18957">
        <row r="9">
          <cell r="A9" t="str">
            <v>A</v>
          </cell>
        </row>
      </sheetData>
      <sheetData sheetId="18958">
        <row r="9">
          <cell r="A9" t="str">
            <v>A</v>
          </cell>
        </row>
      </sheetData>
      <sheetData sheetId="18959">
        <row r="9">
          <cell r="A9" t="str">
            <v>A</v>
          </cell>
        </row>
      </sheetData>
      <sheetData sheetId="18960">
        <row r="9">
          <cell r="A9" t="str">
            <v>A</v>
          </cell>
        </row>
      </sheetData>
      <sheetData sheetId="18961">
        <row r="9">
          <cell r="A9" t="str">
            <v>A</v>
          </cell>
        </row>
      </sheetData>
      <sheetData sheetId="18962">
        <row r="9">
          <cell r="A9" t="str">
            <v>A</v>
          </cell>
        </row>
      </sheetData>
      <sheetData sheetId="18963">
        <row r="9">
          <cell r="A9" t="str">
            <v>A</v>
          </cell>
        </row>
      </sheetData>
      <sheetData sheetId="18964">
        <row r="9">
          <cell r="A9" t="str">
            <v>A</v>
          </cell>
        </row>
      </sheetData>
      <sheetData sheetId="18965">
        <row r="9">
          <cell r="A9" t="str">
            <v>A</v>
          </cell>
        </row>
      </sheetData>
      <sheetData sheetId="18966">
        <row r="9">
          <cell r="A9" t="str">
            <v>A</v>
          </cell>
        </row>
      </sheetData>
      <sheetData sheetId="18967">
        <row r="9">
          <cell r="A9" t="str">
            <v>A</v>
          </cell>
        </row>
      </sheetData>
      <sheetData sheetId="18968">
        <row r="9">
          <cell r="A9" t="str">
            <v>A</v>
          </cell>
        </row>
      </sheetData>
      <sheetData sheetId="18969">
        <row r="9">
          <cell r="A9" t="str">
            <v>A</v>
          </cell>
        </row>
      </sheetData>
      <sheetData sheetId="18970">
        <row r="9">
          <cell r="A9" t="str">
            <v>A</v>
          </cell>
        </row>
      </sheetData>
      <sheetData sheetId="18971">
        <row r="9">
          <cell r="A9" t="str">
            <v>A</v>
          </cell>
        </row>
      </sheetData>
      <sheetData sheetId="18972">
        <row r="9">
          <cell r="A9" t="str">
            <v>A</v>
          </cell>
        </row>
      </sheetData>
      <sheetData sheetId="18973">
        <row r="9">
          <cell r="A9" t="str">
            <v>A</v>
          </cell>
        </row>
      </sheetData>
      <sheetData sheetId="18974">
        <row r="9">
          <cell r="A9" t="str">
            <v>A</v>
          </cell>
        </row>
      </sheetData>
      <sheetData sheetId="18975">
        <row r="9">
          <cell r="A9" t="str">
            <v>A</v>
          </cell>
        </row>
      </sheetData>
      <sheetData sheetId="18976">
        <row r="9">
          <cell r="A9" t="str">
            <v>A</v>
          </cell>
        </row>
      </sheetData>
      <sheetData sheetId="18977">
        <row r="9">
          <cell r="A9" t="str">
            <v>A</v>
          </cell>
        </row>
      </sheetData>
      <sheetData sheetId="18978">
        <row r="9">
          <cell r="A9" t="str">
            <v>A</v>
          </cell>
        </row>
      </sheetData>
      <sheetData sheetId="18979">
        <row r="9">
          <cell r="A9" t="str">
            <v>A</v>
          </cell>
        </row>
      </sheetData>
      <sheetData sheetId="18980">
        <row r="9">
          <cell r="A9" t="str">
            <v>A</v>
          </cell>
        </row>
      </sheetData>
      <sheetData sheetId="18981">
        <row r="9">
          <cell r="A9" t="str">
            <v>A</v>
          </cell>
        </row>
      </sheetData>
      <sheetData sheetId="18982">
        <row r="9">
          <cell r="A9" t="str">
            <v>A</v>
          </cell>
        </row>
      </sheetData>
      <sheetData sheetId="18983">
        <row r="9">
          <cell r="A9" t="str">
            <v>A</v>
          </cell>
        </row>
      </sheetData>
      <sheetData sheetId="18984">
        <row r="9">
          <cell r="A9" t="str">
            <v>A</v>
          </cell>
        </row>
      </sheetData>
      <sheetData sheetId="18985">
        <row r="9">
          <cell r="A9" t="str">
            <v>A</v>
          </cell>
        </row>
      </sheetData>
      <sheetData sheetId="18986">
        <row r="9">
          <cell r="A9" t="str">
            <v>A</v>
          </cell>
        </row>
      </sheetData>
      <sheetData sheetId="18987">
        <row r="9">
          <cell r="A9" t="str">
            <v>A</v>
          </cell>
        </row>
      </sheetData>
      <sheetData sheetId="18988">
        <row r="9">
          <cell r="A9" t="str">
            <v>A</v>
          </cell>
        </row>
      </sheetData>
      <sheetData sheetId="18989">
        <row r="9">
          <cell r="A9" t="str">
            <v>A</v>
          </cell>
        </row>
      </sheetData>
      <sheetData sheetId="18990">
        <row r="9">
          <cell r="A9" t="str">
            <v>A</v>
          </cell>
        </row>
      </sheetData>
      <sheetData sheetId="18991">
        <row r="9">
          <cell r="A9" t="str">
            <v>A</v>
          </cell>
        </row>
      </sheetData>
      <sheetData sheetId="18992">
        <row r="9">
          <cell r="A9" t="str">
            <v>A</v>
          </cell>
        </row>
      </sheetData>
      <sheetData sheetId="18993">
        <row r="9">
          <cell r="A9" t="str">
            <v>A</v>
          </cell>
        </row>
      </sheetData>
      <sheetData sheetId="18994">
        <row r="9">
          <cell r="A9" t="str">
            <v>A</v>
          </cell>
        </row>
      </sheetData>
      <sheetData sheetId="18995">
        <row r="9">
          <cell r="A9" t="str">
            <v>A</v>
          </cell>
        </row>
      </sheetData>
      <sheetData sheetId="18996">
        <row r="9">
          <cell r="A9" t="str">
            <v>A</v>
          </cell>
        </row>
      </sheetData>
      <sheetData sheetId="18997">
        <row r="9">
          <cell r="A9" t="str">
            <v>A</v>
          </cell>
        </row>
      </sheetData>
      <sheetData sheetId="18998">
        <row r="9">
          <cell r="A9" t="str">
            <v>A</v>
          </cell>
        </row>
      </sheetData>
      <sheetData sheetId="18999">
        <row r="9">
          <cell r="A9" t="str">
            <v>A</v>
          </cell>
        </row>
      </sheetData>
      <sheetData sheetId="19000">
        <row r="9">
          <cell r="A9" t="str">
            <v>A</v>
          </cell>
        </row>
      </sheetData>
      <sheetData sheetId="19001">
        <row r="9">
          <cell r="A9" t="str">
            <v>A</v>
          </cell>
        </row>
      </sheetData>
      <sheetData sheetId="19002">
        <row r="9">
          <cell r="A9" t="str">
            <v>A</v>
          </cell>
        </row>
      </sheetData>
      <sheetData sheetId="19003">
        <row r="9">
          <cell r="A9" t="str">
            <v>A</v>
          </cell>
        </row>
      </sheetData>
      <sheetData sheetId="19004">
        <row r="9">
          <cell r="A9" t="str">
            <v>A</v>
          </cell>
        </row>
      </sheetData>
      <sheetData sheetId="19005">
        <row r="9">
          <cell r="A9" t="str">
            <v>A</v>
          </cell>
        </row>
      </sheetData>
      <sheetData sheetId="19006">
        <row r="9">
          <cell r="A9" t="str">
            <v>A</v>
          </cell>
        </row>
      </sheetData>
      <sheetData sheetId="19007">
        <row r="9">
          <cell r="A9" t="str">
            <v>A</v>
          </cell>
        </row>
      </sheetData>
      <sheetData sheetId="19008">
        <row r="9">
          <cell r="A9" t="str">
            <v>A</v>
          </cell>
        </row>
      </sheetData>
      <sheetData sheetId="19009">
        <row r="9">
          <cell r="A9" t="str">
            <v>A</v>
          </cell>
        </row>
      </sheetData>
      <sheetData sheetId="19010">
        <row r="9">
          <cell r="A9" t="str">
            <v>A</v>
          </cell>
        </row>
      </sheetData>
      <sheetData sheetId="19011">
        <row r="9">
          <cell r="A9" t="str">
            <v>A</v>
          </cell>
        </row>
      </sheetData>
      <sheetData sheetId="19012">
        <row r="9">
          <cell r="A9" t="str">
            <v>A</v>
          </cell>
        </row>
      </sheetData>
      <sheetData sheetId="19013">
        <row r="9">
          <cell r="A9" t="str">
            <v>A</v>
          </cell>
        </row>
      </sheetData>
      <sheetData sheetId="19014">
        <row r="9">
          <cell r="A9" t="str">
            <v>A</v>
          </cell>
        </row>
      </sheetData>
      <sheetData sheetId="19015">
        <row r="9">
          <cell r="A9" t="str">
            <v>A</v>
          </cell>
        </row>
      </sheetData>
      <sheetData sheetId="19016">
        <row r="9">
          <cell r="A9" t="str">
            <v>A</v>
          </cell>
        </row>
      </sheetData>
      <sheetData sheetId="19017">
        <row r="9">
          <cell r="A9" t="str">
            <v>A</v>
          </cell>
        </row>
      </sheetData>
      <sheetData sheetId="19018">
        <row r="9">
          <cell r="A9" t="str">
            <v>A</v>
          </cell>
        </row>
      </sheetData>
      <sheetData sheetId="19019">
        <row r="9">
          <cell r="A9" t="str">
            <v>A</v>
          </cell>
        </row>
      </sheetData>
      <sheetData sheetId="19020">
        <row r="9">
          <cell r="A9" t="str">
            <v>A</v>
          </cell>
        </row>
      </sheetData>
      <sheetData sheetId="19021">
        <row r="9">
          <cell r="A9" t="str">
            <v>A</v>
          </cell>
        </row>
      </sheetData>
      <sheetData sheetId="19022">
        <row r="9">
          <cell r="A9" t="str">
            <v>A</v>
          </cell>
        </row>
      </sheetData>
      <sheetData sheetId="19023">
        <row r="9">
          <cell r="A9" t="str">
            <v>A</v>
          </cell>
        </row>
      </sheetData>
      <sheetData sheetId="19024">
        <row r="9">
          <cell r="A9" t="str">
            <v>A</v>
          </cell>
        </row>
      </sheetData>
      <sheetData sheetId="19025">
        <row r="9">
          <cell r="A9" t="str">
            <v>A</v>
          </cell>
        </row>
      </sheetData>
      <sheetData sheetId="19026">
        <row r="9">
          <cell r="A9" t="str">
            <v>A</v>
          </cell>
        </row>
      </sheetData>
      <sheetData sheetId="19027">
        <row r="9">
          <cell r="A9" t="str">
            <v>A</v>
          </cell>
        </row>
      </sheetData>
      <sheetData sheetId="19028">
        <row r="9">
          <cell r="A9" t="str">
            <v>A</v>
          </cell>
        </row>
      </sheetData>
      <sheetData sheetId="19029">
        <row r="9">
          <cell r="A9" t="str">
            <v>A</v>
          </cell>
        </row>
      </sheetData>
      <sheetData sheetId="19030">
        <row r="9">
          <cell r="A9" t="str">
            <v>A</v>
          </cell>
        </row>
      </sheetData>
      <sheetData sheetId="19031">
        <row r="9">
          <cell r="A9" t="str">
            <v>A</v>
          </cell>
        </row>
      </sheetData>
      <sheetData sheetId="19032">
        <row r="9">
          <cell r="A9" t="str">
            <v>A</v>
          </cell>
        </row>
      </sheetData>
      <sheetData sheetId="19033">
        <row r="9">
          <cell r="A9" t="str">
            <v>A</v>
          </cell>
        </row>
      </sheetData>
      <sheetData sheetId="19034">
        <row r="9">
          <cell r="A9" t="str">
            <v>A</v>
          </cell>
        </row>
      </sheetData>
      <sheetData sheetId="19035">
        <row r="9">
          <cell r="A9" t="str">
            <v>A</v>
          </cell>
        </row>
      </sheetData>
      <sheetData sheetId="19036">
        <row r="9">
          <cell r="A9" t="str">
            <v>A</v>
          </cell>
        </row>
      </sheetData>
      <sheetData sheetId="19037">
        <row r="9">
          <cell r="A9" t="str">
            <v>A</v>
          </cell>
        </row>
      </sheetData>
      <sheetData sheetId="19038">
        <row r="9">
          <cell r="A9" t="str">
            <v>A</v>
          </cell>
        </row>
      </sheetData>
      <sheetData sheetId="19039">
        <row r="9">
          <cell r="A9" t="str">
            <v>A</v>
          </cell>
        </row>
      </sheetData>
      <sheetData sheetId="19040">
        <row r="9">
          <cell r="A9" t="str">
            <v>A</v>
          </cell>
        </row>
      </sheetData>
      <sheetData sheetId="19041">
        <row r="9">
          <cell r="A9" t="str">
            <v>A</v>
          </cell>
        </row>
      </sheetData>
      <sheetData sheetId="19042">
        <row r="9">
          <cell r="A9" t="str">
            <v>A</v>
          </cell>
        </row>
      </sheetData>
      <sheetData sheetId="19043">
        <row r="9">
          <cell r="A9" t="str">
            <v>A</v>
          </cell>
        </row>
      </sheetData>
      <sheetData sheetId="19044">
        <row r="9">
          <cell r="A9" t="str">
            <v>A</v>
          </cell>
        </row>
      </sheetData>
      <sheetData sheetId="19045">
        <row r="9">
          <cell r="A9" t="str">
            <v>A</v>
          </cell>
        </row>
      </sheetData>
      <sheetData sheetId="19046">
        <row r="9">
          <cell r="A9" t="str">
            <v>A</v>
          </cell>
        </row>
      </sheetData>
      <sheetData sheetId="19047">
        <row r="9">
          <cell r="A9" t="str">
            <v>A</v>
          </cell>
        </row>
      </sheetData>
      <sheetData sheetId="19048">
        <row r="9">
          <cell r="A9" t="str">
            <v>A</v>
          </cell>
        </row>
      </sheetData>
      <sheetData sheetId="19049">
        <row r="9">
          <cell r="A9" t="str">
            <v>A</v>
          </cell>
        </row>
      </sheetData>
      <sheetData sheetId="19050">
        <row r="9">
          <cell r="A9" t="str">
            <v>A</v>
          </cell>
        </row>
      </sheetData>
      <sheetData sheetId="19051">
        <row r="9">
          <cell r="A9" t="str">
            <v>A</v>
          </cell>
        </row>
      </sheetData>
      <sheetData sheetId="19052">
        <row r="9">
          <cell r="A9" t="str">
            <v>A</v>
          </cell>
        </row>
      </sheetData>
      <sheetData sheetId="19053">
        <row r="9">
          <cell r="A9" t="str">
            <v>A</v>
          </cell>
        </row>
      </sheetData>
      <sheetData sheetId="19054">
        <row r="9">
          <cell r="A9" t="str">
            <v>A</v>
          </cell>
        </row>
      </sheetData>
      <sheetData sheetId="19055">
        <row r="9">
          <cell r="A9" t="str">
            <v>A</v>
          </cell>
        </row>
      </sheetData>
      <sheetData sheetId="19056">
        <row r="9">
          <cell r="A9" t="str">
            <v>A</v>
          </cell>
        </row>
      </sheetData>
      <sheetData sheetId="19057">
        <row r="9">
          <cell r="A9" t="str">
            <v>A</v>
          </cell>
        </row>
      </sheetData>
      <sheetData sheetId="19058">
        <row r="9">
          <cell r="A9" t="str">
            <v>A</v>
          </cell>
        </row>
      </sheetData>
      <sheetData sheetId="19059">
        <row r="9">
          <cell r="A9" t="str">
            <v>A</v>
          </cell>
        </row>
      </sheetData>
      <sheetData sheetId="19060">
        <row r="9">
          <cell r="A9" t="str">
            <v>A</v>
          </cell>
        </row>
      </sheetData>
      <sheetData sheetId="19061">
        <row r="9">
          <cell r="A9" t="str">
            <v>A</v>
          </cell>
        </row>
      </sheetData>
      <sheetData sheetId="19062">
        <row r="9">
          <cell r="A9" t="str">
            <v>A</v>
          </cell>
        </row>
      </sheetData>
      <sheetData sheetId="19063">
        <row r="9">
          <cell r="A9" t="str">
            <v>A</v>
          </cell>
        </row>
      </sheetData>
      <sheetData sheetId="19064">
        <row r="9">
          <cell r="A9" t="str">
            <v>A</v>
          </cell>
        </row>
      </sheetData>
      <sheetData sheetId="19065">
        <row r="9">
          <cell r="A9" t="str">
            <v>A</v>
          </cell>
        </row>
      </sheetData>
      <sheetData sheetId="19066">
        <row r="9">
          <cell r="A9" t="str">
            <v>A</v>
          </cell>
        </row>
      </sheetData>
      <sheetData sheetId="19067">
        <row r="9">
          <cell r="A9" t="str">
            <v>A</v>
          </cell>
        </row>
      </sheetData>
      <sheetData sheetId="19068">
        <row r="9">
          <cell r="A9" t="str">
            <v>A</v>
          </cell>
        </row>
      </sheetData>
      <sheetData sheetId="19069">
        <row r="9">
          <cell r="A9" t="str">
            <v>A</v>
          </cell>
        </row>
      </sheetData>
      <sheetData sheetId="19070">
        <row r="9">
          <cell r="A9" t="str">
            <v>A</v>
          </cell>
        </row>
      </sheetData>
      <sheetData sheetId="19071">
        <row r="9">
          <cell r="A9" t="str">
            <v>A</v>
          </cell>
        </row>
      </sheetData>
      <sheetData sheetId="19072">
        <row r="9">
          <cell r="A9" t="str">
            <v>A</v>
          </cell>
        </row>
      </sheetData>
      <sheetData sheetId="19073">
        <row r="9">
          <cell r="A9" t="str">
            <v>A</v>
          </cell>
        </row>
      </sheetData>
      <sheetData sheetId="19074">
        <row r="9">
          <cell r="A9" t="str">
            <v>A</v>
          </cell>
        </row>
      </sheetData>
      <sheetData sheetId="19075">
        <row r="9">
          <cell r="A9" t="str">
            <v>A</v>
          </cell>
        </row>
      </sheetData>
      <sheetData sheetId="19076">
        <row r="9">
          <cell r="A9" t="str">
            <v>A</v>
          </cell>
        </row>
      </sheetData>
      <sheetData sheetId="19077">
        <row r="9">
          <cell r="A9" t="str">
            <v>A</v>
          </cell>
        </row>
      </sheetData>
      <sheetData sheetId="19078">
        <row r="9">
          <cell r="A9" t="str">
            <v>A</v>
          </cell>
        </row>
      </sheetData>
      <sheetData sheetId="19079">
        <row r="9">
          <cell r="A9" t="str">
            <v>A</v>
          </cell>
        </row>
      </sheetData>
      <sheetData sheetId="19080">
        <row r="9">
          <cell r="A9" t="str">
            <v>A</v>
          </cell>
        </row>
      </sheetData>
      <sheetData sheetId="19081">
        <row r="9">
          <cell r="A9" t="str">
            <v>A</v>
          </cell>
        </row>
      </sheetData>
      <sheetData sheetId="19082">
        <row r="9">
          <cell r="A9" t="str">
            <v>A</v>
          </cell>
        </row>
      </sheetData>
      <sheetData sheetId="19083">
        <row r="9">
          <cell r="A9" t="str">
            <v>A</v>
          </cell>
        </row>
      </sheetData>
      <sheetData sheetId="19084">
        <row r="9">
          <cell r="A9" t="str">
            <v>A</v>
          </cell>
        </row>
      </sheetData>
      <sheetData sheetId="19085">
        <row r="9">
          <cell r="A9" t="str">
            <v>A</v>
          </cell>
        </row>
      </sheetData>
      <sheetData sheetId="19086">
        <row r="9">
          <cell r="A9" t="str">
            <v>A</v>
          </cell>
        </row>
      </sheetData>
      <sheetData sheetId="19087">
        <row r="9">
          <cell r="A9" t="str">
            <v>A</v>
          </cell>
        </row>
      </sheetData>
      <sheetData sheetId="19088">
        <row r="9">
          <cell r="A9" t="str">
            <v>A</v>
          </cell>
        </row>
      </sheetData>
      <sheetData sheetId="19089">
        <row r="9">
          <cell r="A9" t="str">
            <v>A</v>
          </cell>
        </row>
      </sheetData>
      <sheetData sheetId="19090">
        <row r="9">
          <cell r="A9" t="str">
            <v>A</v>
          </cell>
        </row>
      </sheetData>
      <sheetData sheetId="19091">
        <row r="9">
          <cell r="A9" t="str">
            <v>A</v>
          </cell>
        </row>
      </sheetData>
      <sheetData sheetId="19092">
        <row r="9">
          <cell r="A9" t="str">
            <v>A</v>
          </cell>
        </row>
      </sheetData>
      <sheetData sheetId="19093">
        <row r="9">
          <cell r="A9" t="str">
            <v>A</v>
          </cell>
        </row>
      </sheetData>
      <sheetData sheetId="19094">
        <row r="9">
          <cell r="A9" t="str">
            <v>A</v>
          </cell>
        </row>
      </sheetData>
      <sheetData sheetId="19095">
        <row r="9">
          <cell r="A9" t="str">
            <v>A</v>
          </cell>
        </row>
      </sheetData>
      <sheetData sheetId="19096">
        <row r="9">
          <cell r="A9" t="str">
            <v>A</v>
          </cell>
        </row>
      </sheetData>
      <sheetData sheetId="19097">
        <row r="9">
          <cell r="A9" t="str">
            <v>A</v>
          </cell>
        </row>
      </sheetData>
      <sheetData sheetId="19098">
        <row r="9">
          <cell r="A9" t="str">
            <v>A</v>
          </cell>
        </row>
      </sheetData>
      <sheetData sheetId="19099">
        <row r="9">
          <cell r="A9" t="str">
            <v>A</v>
          </cell>
        </row>
      </sheetData>
      <sheetData sheetId="19100">
        <row r="9">
          <cell r="A9" t="str">
            <v>A</v>
          </cell>
        </row>
      </sheetData>
      <sheetData sheetId="19101">
        <row r="9">
          <cell r="A9" t="str">
            <v>A</v>
          </cell>
        </row>
      </sheetData>
      <sheetData sheetId="19102">
        <row r="9">
          <cell r="A9" t="str">
            <v>A</v>
          </cell>
        </row>
      </sheetData>
      <sheetData sheetId="19103">
        <row r="9">
          <cell r="A9" t="str">
            <v>A</v>
          </cell>
        </row>
      </sheetData>
      <sheetData sheetId="19104">
        <row r="9">
          <cell r="A9" t="str">
            <v>A</v>
          </cell>
        </row>
      </sheetData>
      <sheetData sheetId="19105">
        <row r="9">
          <cell r="A9" t="str">
            <v>A</v>
          </cell>
        </row>
      </sheetData>
      <sheetData sheetId="19106">
        <row r="9">
          <cell r="A9" t="str">
            <v>A</v>
          </cell>
        </row>
      </sheetData>
      <sheetData sheetId="19107">
        <row r="9">
          <cell r="A9" t="str">
            <v>A</v>
          </cell>
        </row>
      </sheetData>
      <sheetData sheetId="19108">
        <row r="9">
          <cell r="A9" t="str">
            <v>A</v>
          </cell>
        </row>
      </sheetData>
      <sheetData sheetId="19109">
        <row r="9">
          <cell r="A9" t="str">
            <v>A</v>
          </cell>
        </row>
      </sheetData>
      <sheetData sheetId="19110">
        <row r="9">
          <cell r="A9" t="str">
            <v>A</v>
          </cell>
        </row>
      </sheetData>
      <sheetData sheetId="19111">
        <row r="9">
          <cell r="A9" t="str">
            <v>A</v>
          </cell>
        </row>
      </sheetData>
      <sheetData sheetId="19112">
        <row r="9">
          <cell r="A9" t="str">
            <v>A</v>
          </cell>
        </row>
      </sheetData>
      <sheetData sheetId="19113">
        <row r="9">
          <cell r="A9" t="str">
            <v>A</v>
          </cell>
        </row>
      </sheetData>
      <sheetData sheetId="19114">
        <row r="9">
          <cell r="A9" t="str">
            <v>A</v>
          </cell>
        </row>
      </sheetData>
      <sheetData sheetId="19115">
        <row r="9">
          <cell r="A9" t="str">
            <v>A</v>
          </cell>
        </row>
      </sheetData>
      <sheetData sheetId="19116">
        <row r="9">
          <cell r="A9" t="str">
            <v>A</v>
          </cell>
        </row>
      </sheetData>
      <sheetData sheetId="19117">
        <row r="9">
          <cell r="A9" t="str">
            <v>A</v>
          </cell>
        </row>
      </sheetData>
      <sheetData sheetId="19118">
        <row r="9">
          <cell r="A9" t="str">
            <v>A</v>
          </cell>
        </row>
      </sheetData>
      <sheetData sheetId="19119">
        <row r="9">
          <cell r="A9" t="str">
            <v>A</v>
          </cell>
        </row>
      </sheetData>
      <sheetData sheetId="19120">
        <row r="9">
          <cell r="A9" t="str">
            <v>A</v>
          </cell>
        </row>
      </sheetData>
      <sheetData sheetId="19121">
        <row r="9">
          <cell r="A9" t="str">
            <v>A</v>
          </cell>
        </row>
      </sheetData>
      <sheetData sheetId="19122">
        <row r="9">
          <cell r="A9" t="str">
            <v>A</v>
          </cell>
        </row>
      </sheetData>
      <sheetData sheetId="19123">
        <row r="9">
          <cell r="A9" t="str">
            <v>A</v>
          </cell>
        </row>
      </sheetData>
      <sheetData sheetId="19124">
        <row r="9">
          <cell r="A9" t="str">
            <v>A</v>
          </cell>
        </row>
      </sheetData>
      <sheetData sheetId="19125">
        <row r="9">
          <cell r="A9" t="str">
            <v>A</v>
          </cell>
        </row>
      </sheetData>
      <sheetData sheetId="19126">
        <row r="9">
          <cell r="A9" t="str">
            <v>A</v>
          </cell>
        </row>
      </sheetData>
      <sheetData sheetId="19127">
        <row r="9">
          <cell r="A9" t="str">
            <v>A</v>
          </cell>
        </row>
      </sheetData>
      <sheetData sheetId="19128">
        <row r="9">
          <cell r="A9" t="str">
            <v>A</v>
          </cell>
        </row>
      </sheetData>
      <sheetData sheetId="19129">
        <row r="9">
          <cell r="A9" t="str">
            <v>A</v>
          </cell>
        </row>
      </sheetData>
      <sheetData sheetId="19130">
        <row r="9">
          <cell r="A9" t="str">
            <v>A</v>
          </cell>
        </row>
      </sheetData>
      <sheetData sheetId="19131">
        <row r="9">
          <cell r="A9" t="str">
            <v>A</v>
          </cell>
        </row>
      </sheetData>
      <sheetData sheetId="19132">
        <row r="9">
          <cell r="A9" t="str">
            <v>A</v>
          </cell>
        </row>
      </sheetData>
      <sheetData sheetId="19133">
        <row r="9">
          <cell r="A9" t="str">
            <v>A</v>
          </cell>
        </row>
      </sheetData>
      <sheetData sheetId="19134">
        <row r="9">
          <cell r="A9" t="str">
            <v>A</v>
          </cell>
        </row>
      </sheetData>
      <sheetData sheetId="19135">
        <row r="9">
          <cell r="A9" t="str">
            <v>A</v>
          </cell>
        </row>
      </sheetData>
      <sheetData sheetId="19136">
        <row r="9">
          <cell r="A9" t="str">
            <v>A</v>
          </cell>
        </row>
      </sheetData>
      <sheetData sheetId="19137">
        <row r="9">
          <cell r="A9" t="str">
            <v>A</v>
          </cell>
        </row>
      </sheetData>
      <sheetData sheetId="19138">
        <row r="9">
          <cell r="A9" t="str">
            <v>A</v>
          </cell>
        </row>
      </sheetData>
      <sheetData sheetId="19139">
        <row r="9">
          <cell r="A9" t="str">
            <v>A</v>
          </cell>
        </row>
      </sheetData>
      <sheetData sheetId="19140">
        <row r="9">
          <cell r="A9" t="str">
            <v>A</v>
          </cell>
        </row>
      </sheetData>
      <sheetData sheetId="19141">
        <row r="9">
          <cell r="A9" t="str">
            <v>A</v>
          </cell>
        </row>
      </sheetData>
      <sheetData sheetId="19142">
        <row r="9">
          <cell r="A9" t="str">
            <v>A</v>
          </cell>
        </row>
      </sheetData>
      <sheetData sheetId="19143">
        <row r="9">
          <cell r="A9" t="str">
            <v>A</v>
          </cell>
        </row>
      </sheetData>
      <sheetData sheetId="19144">
        <row r="9">
          <cell r="A9" t="str">
            <v>A</v>
          </cell>
        </row>
      </sheetData>
      <sheetData sheetId="19145">
        <row r="9">
          <cell r="A9" t="str">
            <v>A</v>
          </cell>
        </row>
      </sheetData>
      <sheetData sheetId="19146">
        <row r="9">
          <cell r="A9" t="str">
            <v>A</v>
          </cell>
        </row>
      </sheetData>
      <sheetData sheetId="19147">
        <row r="9">
          <cell r="A9" t="str">
            <v>A</v>
          </cell>
        </row>
      </sheetData>
      <sheetData sheetId="19148">
        <row r="9">
          <cell r="A9" t="str">
            <v>A</v>
          </cell>
        </row>
      </sheetData>
      <sheetData sheetId="19149">
        <row r="9">
          <cell r="A9" t="str">
            <v>A</v>
          </cell>
        </row>
      </sheetData>
      <sheetData sheetId="19150">
        <row r="9">
          <cell r="A9" t="str">
            <v>A</v>
          </cell>
        </row>
      </sheetData>
      <sheetData sheetId="19151">
        <row r="9">
          <cell r="A9" t="str">
            <v>A</v>
          </cell>
        </row>
      </sheetData>
      <sheetData sheetId="19152">
        <row r="9">
          <cell r="A9" t="str">
            <v>A</v>
          </cell>
        </row>
      </sheetData>
      <sheetData sheetId="19153">
        <row r="9">
          <cell r="A9" t="str">
            <v>A</v>
          </cell>
        </row>
      </sheetData>
      <sheetData sheetId="19154">
        <row r="9">
          <cell r="A9" t="str">
            <v>A</v>
          </cell>
        </row>
      </sheetData>
      <sheetData sheetId="19155">
        <row r="9">
          <cell r="A9" t="str">
            <v>A</v>
          </cell>
        </row>
      </sheetData>
      <sheetData sheetId="19156">
        <row r="9">
          <cell r="A9" t="str">
            <v>A</v>
          </cell>
        </row>
      </sheetData>
      <sheetData sheetId="19157">
        <row r="9">
          <cell r="A9" t="str">
            <v>A</v>
          </cell>
        </row>
      </sheetData>
      <sheetData sheetId="19158">
        <row r="9">
          <cell r="A9" t="str">
            <v>A</v>
          </cell>
        </row>
      </sheetData>
      <sheetData sheetId="19159">
        <row r="9">
          <cell r="A9" t="str">
            <v>A</v>
          </cell>
        </row>
      </sheetData>
      <sheetData sheetId="19160">
        <row r="9">
          <cell r="A9" t="str">
            <v>A</v>
          </cell>
        </row>
      </sheetData>
      <sheetData sheetId="19161">
        <row r="9">
          <cell r="A9" t="str">
            <v>A</v>
          </cell>
        </row>
      </sheetData>
      <sheetData sheetId="19162">
        <row r="9">
          <cell r="A9" t="str">
            <v>A</v>
          </cell>
        </row>
      </sheetData>
      <sheetData sheetId="19163">
        <row r="9">
          <cell r="A9" t="str">
            <v>A</v>
          </cell>
        </row>
      </sheetData>
      <sheetData sheetId="19164">
        <row r="9">
          <cell r="A9" t="str">
            <v>A</v>
          </cell>
        </row>
      </sheetData>
      <sheetData sheetId="19165">
        <row r="9">
          <cell r="A9" t="str">
            <v>A</v>
          </cell>
        </row>
      </sheetData>
      <sheetData sheetId="19166">
        <row r="9">
          <cell r="A9" t="str">
            <v>A</v>
          </cell>
        </row>
      </sheetData>
      <sheetData sheetId="19167">
        <row r="9">
          <cell r="A9" t="str">
            <v>A</v>
          </cell>
        </row>
      </sheetData>
      <sheetData sheetId="19168">
        <row r="9">
          <cell r="A9" t="str">
            <v>A</v>
          </cell>
        </row>
      </sheetData>
      <sheetData sheetId="19169">
        <row r="9">
          <cell r="A9" t="str">
            <v>A</v>
          </cell>
        </row>
      </sheetData>
      <sheetData sheetId="19170">
        <row r="9">
          <cell r="A9" t="str">
            <v>A</v>
          </cell>
        </row>
      </sheetData>
      <sheetData sheetId="19171">
        <row r="9">
          <cell r="A9" t="str">
            <v>A</v>
          </cell>
        </row>
      </sheetData>
      <sheetData sheetId="19172">
        <row r="9">
          <cell r="A9" t="str">
            <v>A</v>
          </cell>
        </row>
      </sheetData>
      <sheetData sheetId="19173">
        <row r="9">
          <cell r="A9" t="str">
            <v>A</v>
          </cell>
        </row>
      </sheetData>
      <sheetData sheetId="19174">
        <row r="9">
          <cell r="A9" t="str">
            <v>A</v>
          </cell>
        </row>
      </sheetData>
      <sheetData sheetId="19175">
        <row r="9">
          <cell r="A9" t="str">
            <v>A</v>
          </cell>
        </row>
      </sheetData>
      <sheetData sheetId="19176">
        <row r="9">
          <cell r="A9" t="str">
            <v>A</v>
          </cell>
        </row>
      </sheetData>
      <sheetData sheetId="19177">
        <row r="9">
          <cell r="A9" t="str">
            <v>A</v>
          </cell>
        </row>
      </sheetData>
      <sheetData sheetId="19178">
        <row r="9">
          <cell r="A9" t="str">
            <v>A</v>
          </cell>
        </row>
      </sheetData>
      <sheetData sheetId="19179">
        <row r="9">
          <cell r="A9" t="str">
            <v>A</v>
          </cell>
        </row>
      </sheetData>
      <sheetData sheetId="19180">
        <row r="9">
          <cell r="A9" t="str">
            <v>A</v>
          </cell>
        </row>
      </sheetData>
      <sheetData sheetId="19181">
        <row r="9">
          <cell r="A9" t="str">
            <v>A</v>
          </cell>
        </row>
      </sheetData>
      <sheetData sheetId="19182">
        <row r="9">
          <cell r="A9" t="str">
            <v>A</v>
          </cell>
        </row>
      </sheetData>
      <sheetData sheetId="19183">
        <row r="9">
          <cell r="A9" t="str">
            <v>A</v>
          </cell>
        </row>
      </sheetData>
      <sheetData sheetId="19184">
        <row r="9">
          <cell r="A9" t="str">
            <v>A</v>
          </cell>
        </row>
      </sheetData>
      <sheetData sheetId="19185">
        <row r="9">
          <cell r="A9" t="str">
            <v>A</v>
          </cell>
        </row>
      </sheetData>
      <sheetData sheetId="19186">
        <row r="9">
          <cell r="A9" t="str">
            <v>A</v>
          </cell>
        </row>
      </sheetData>
      <sheetData sheetId="19187">
        <row r="9">
          <cell r="A9" t="str">
            <v>A</v>
          </cell>
        </row>
      </sheetData>
      <sheetData sheetId="19188">
        <row r="9">
          <cell r="A9" t="str">
            <v>A</v>
          </cell>
        </row>
      </sheetData>
      <sheetData sheetId="19189">
        <row r="9">
          <cell r="A9" t="str">
            <v>A</v>
          </cell>
        </row>
      </sheetData>
      <sheetData sheetId="19190">
        <row r="9">
          <cell r="A9" t="str">
            <v>A</v>
          </cell>
        </row>
      </sheetData>
      <sheetData sheetId="19191">
        <row r="9">
          <cell r="A9" t="str">
            <v>A</v>
          </cell>
        </row>
      </sheetData>
      <sheetData sheetId="19192">
        <row r="9">
          <cell r="A9" t="str">
            <v>A</v>
          </cell>
        </row>
      </sheetData>
      <sheetData sheetId="19193">
        <row r="9">
          <cell r="A9" t="str">
            <v>A</v>
          </cell>
        </row>
      </sheetData>
      <sheetData sheetId="19194">
        <row r="9">
          <cell r="A9" t="str">
            <v>A</v>
          </cell>
        </row>
      </sheetData>
      <sheetData sheetId="19195">
        <row r="9">
          <cell r="A9" t="str">
            <v>A</v>
          </cell>
        </row>
      </sheetData>
      <sheetData sheetId="19196">
        <row r="9">
          <cell r="A9" t="str">
            <v>A</v>
          </cell>
        </row>
      </sheetData>
      <sheetData sheetId="19197">
        <row r="9">
          <cell r="A9" t="str">
            <v>A</v>
          </cell>
        </row>
      </sheetData>
      <sheetData sheetId="19198">
        <row r="9">
          <cell r="A9" t="str">
            <v>A</v>
          </cell>
        </row>
      </sheetData>
      <sheetData sheetId="19199">
        <row r="9">
          <cell r="A9" t="str">
            <v>A</v>
          </cell>
        </row>
      </sheetData>
      <sheetData sheetId="19200">
        <row r="9">
          <cell r="A9" t="str">
            <v>A</v>
          </cell>
        </row>
      </sheetData>
      <sheetData sheetId="19201">
        <row r="9">
          <cell r="A9" t="str">
            <v>A</v>
          </cell>
        </row>
      </sheetData>
      <sheetData sheetId="19202">
        <row r="9">
          <cell r="A9" t="str">
            <v>A</v>
          </cell>
        </row>
      </sheetData>
      <sheetData sheetId="19203">
        <row r="9">
          <cell r="A9" t="str">
            <v>A</v>
          </cell>
        </row>
      </sheetData>
      <sheetData sheetId="19204">
        <row r="9">
          <cell r="A9" t="str">
            <v>A</v>
          </cell>
        </row>
      </sheetData>
      <sheetData sheetId="19205">
        <row r="9">
          <cell r="A9" t="str">
            <v>A</v>
          </cell>
        </row>
      </sheetData>
      <sheetData sheetId="19206">
        <row r="9">
          <cell r="A9" t="str">
            <v>A</v>
          </cell>
        </row>
      </sheetData>
      <sheetData sheetId="19207">
        <row r="9">
          <cell r="A9" t="str">
            <v>A</v>
          </cell>
        </row>
      </sheetData>
      <sheetData sheetId="19208">
        <row r="9">
          <cell r="A9" t="str">
            <v>A</v>
          </cell>
        </row>
      </sheetData>
      <sheetData sheetId="19209">
        <row r="9">
          <cell r="A9" t="str">
            <v>A</v>
          </cell>
        </row>
      </sheetData>
      <sheetData sheetId="19210">
        <row r="9">
          <cell r="A9" t="str">
            <v>A</v>
          </cell>
        </row>
      </sheetData>
      <sheetData sheetId="19211">
        <row r="9">
          <cell r="A9" t="str">
            <v>A</v>
          </cell>
        </row>
      </sheetData>
      <sheetData sheetId="19212">
        <row r="9">
          <cell r="A9" t="str">
            <v>A</v>
          </cell>
        </row>
      </sheetData>
      <sheetData sheetId="19213">
        <row r="9">
          <cell r="A9" t="str">
            <v>A</v>
          </cell>
        </row>
      </sheetData>
      <sheetData sheetId="19214">
        <row r="9">
          <cell r="A9" t="str">
            <v>A</v>
          </cell>
        </row>
      </sheetData>
      <sheetData sheetId="19215">
        <row r="9">
          <cell r="A9" t="str">
            <v>A</v>
          </cell>
        </row>
      </sheetData>
      <sheetData sheetId="19216">
        <row r="9">
          <cell r="A9" t="str">
            <v>A</v>
          </cell>
        </row>
      </sheetData>
      <sheetData sheetId="19217">
        <row r="9">
          <cell r="A9" t="str">
            <v>A</v>
          </cell>
        </row>
      </sheetData>
      <sheetData sheetId="19218">
        <row r="9">
          <cell r="A9" t="str">
            <v>A</v>
          </cell>
        </row>
      </sheetData>
      <sheetData sheetId="19219">
        <row r="9">
          <cell r="A9" t="str">
            <v>A</v>
          </cell>
        </row>
      </sheetData>
      <sheetData sheetId="19220">
        <row r="9">
          <cell r="A9" t="str">
            <v>A</v>
          </cell>
        </row>
      </sheetData>
      <sheetData sheetId="19221">
        <row r="9">
          <cell r="A9" t="str">
            <v>A</v>
          </cell>
        </row>
      </sheetData>
      <sheetData sheetId="19222">
        <row r="9">
          <cell r="A9" t="str">
            <v>A</v>
          </cell>
        </row>
      </sheetData>
      <sheetData sheetId="19223">
        <row r="9">
          <cell r="A9" t="str">
            <v>A</v>
          </cell>
        </row>
      </sheetData>
      <sheetData sheetId="19224">
        <row r="9">
          <cell r="A9" t="str">
            <v>A</v>
          </cell>
        </row>
      </sheetData>
      <sheetData sheetId="19225">
        <row r="9">
          <cell r="A9" t="str">
            <v>A</v>
          </cell>
        </row>
      </sheetData>
      <sheetData sheetId="19226">
        <row r="9">
          <cell r="A9" t="str">
            <v>A</v>
          </cell>
        </row>
      </sheetData>
      <sheetData sheetId="19227">
        <row r="9">
          <cell r="A9" t="str">
            <v>A</v>
          </cell>
        </row>
      </sheetData>
      <sheetData sheetId="19228">
        <row r="9">
          <cell r="A9" t="str">
            <v>A</v>
          </cell>
        </row>
      </sheetData>
      <sheetData sheetId="19229">
        <row r="9">
          <cell r="A9" t="str">
            <v>A</v>
          </cell>
        </row>
      </sheetData>
      <sheetData sheetId="19230">
        <row r="9">
          <cell r="A9" t="str">
            <v>A</v>
          </cell>
        </row>
      </sheetData>
      <sheetData sheetId="19231">
        <row r="9">
          <cell r="A9" t="str">
            <v>A</v>
          </cell>
        </row>
      </sheetData>
      <sheetData sheetId="19232">
        <row r="9">
          <cell r="A9" t="str">
            <v>A</v>
          </cell>
        </row>
      </sheetData>
      <sheetData sheetId="19233">
        <row r="9">
          <cell r="A9" t="str">
            <v>A</v>
          </cell>
        </row>
      </sheetData>
      <sheetData sheetId="19234">
        <row r="9">
          <cell r="A9" t="str">
            <v>A</v>
          </cell>
        </row>
      </sheetData>
      <sheetData sheetId="19235">
        <row r="9">
          <cell r="A9" t="str">
            <v>A</v>
          </cell>
        </row>
      </sheetData>
      <sheetData sheetId="19236">
        <row r="9">
          <cell r="A9" t="str">
            <v>A</v>
          </cell>
        </row>
      </sheetData>
      <sheetData sheetId="19237">
        <row r="9">
          <cell r="A9" t="str">
            <v>A</v>
          </cell>
        </row>
      </sheetData>
      <sheetData sheetId="19238">
        <row r="9">
          <cell r="A9" t="str">
            <v>A</v>
          </cell>
        </row>
      </sheetData>
      <sheetData sheetId="19239">
        <row r="9">
          <cell r="A9" t="str">
            <v>A</v>
          </cell>
        </row>
      </sheetData>
      <sheetData sheetId="19240">
        <row r="9">
          <cell r="A9" t="str">
            <v>A</v>
          </cell>
        </row>
      </sheetData>
      <sheetData sheetId="19241">
        <row r="9">
          <cell r="A9" t="str">
            <v>A</v>
          </cell>
        </row>
      </sheetData>
      <sheetData sheetId="19242">
        <row r="9">
          <cell r="A9" t="str">
            <v>A</v>
          </cell>
        </row>
      </sheetData>
      <sheetData sheetId="19243">
        <row r="9">
          <cell r="A9" t="str">
            <v>A</v>
          </cell>
        </row>
      </sheetData>
      <sheetData sheetId="19244">
        <row r="9">
          <cell r="A9" t="str">
            <v>A</v>
          </cell>
        </row>
      </sheetData>
      <sheetData sheetId="19245">
        <row r="9">
          <cell r="A9" t="str">
            <v>A</v>
          </cell>
        </row>
      </sheetData>
      <sheetData sheetId="19246">
        <row r="9">
          <cell r="A9" t="str">
            <v>A</v>
          </cell>
        </row>
      </sheetData>
      <sheetData sheetId="19247">
        <row r="9">
          <cell r="A9" t="str">
            <v>A</v>
          </cell>
        </row>
      </sheetData>
      <sheetData sheetId="19248">
        <row r="9">
          <cell r="A9" t="str">
            <v>A</v>
          </cell>
        </row>
      </sheetData>
      <sheetData sheetId="19249">
        <row r="9">
          <cell r="A9" t="str">
            <v>A</v>
          </cell>
        </row>
      </sheetData>
      <sheetData sheetId="19250">
        <row r="9">
          <cell r="A9" t="str">
            <v>A</v>
          </cell>
        </row>
      </sheetData>
      <sheetData sheetId="19251">
        <row r="9">
          <cell r="A9" t="str">
            <v>A</v>
          </cell>
        </row>
      </sheetData>
      <sheetData sheetId="19252">
        <row r="9">
          <cell r="A9" t="str">
            <v>A</v>
          </cell>
        </row>
      </sheetData>
      <sheetData sheetId="19253">
        <row r="9">
          <cell r="A9" t="str">
            <v>A</v>
          </cell>
        </row>
      </sheetData>
      <sheetData sheetId="19254">
        <row r="9">
          <cell r="A9" t="str">
            <v>A</v>
          </cell>
        </row>
      </sheetData>
      <sheetData sheetId="19255">
        <row r="9">
          <cell r="A9" t="str">
            <v>A</v>
          </cell>
        </row>
      </sheetData>
      <sheetData sheetId="19256">
        <row r="9">
          <cell r="A9" t="str">
            <v>A</v>
          </cell>
        </row>
      </sheetData>
      <sheetData sheetId="19257">
        <row r="9">
          <cell r="A9" t="str">
            <v>A</v>
          </cell>
        </row>
      </sheetData>
      <sheetData sheetId="19258">
        <row r="9">
          <cell r="A9" t="str">
            <v>A</v>
          </cell>
        </row>
      </sheetData>
      <sheetData sheetId="19259">
        <row r="9">
          <cell r="A9" t="str">
            <v>A</v>
          </cell>
        </row>
      </sheetData>
      <sheetData sheetId="19260">
        <row r="9">
          <cell r="A9" t="str">
            <v>A</v>
          </cell>
        </row>
      </sheetData>
      <sheetData sheetId="19261">
        <row r="9">
          <cell r="A9" t="str">
            <v>A</v>
          </cell>
        </row>
      </sheetData>
      <sheetData sheetId="19262">
        <row r="9">
          <cell r="A9" t="str">
            <v>A</v>
          </cell>
        </row>
      </sheetData>
      <sheetData sheetId="19263">
        <row r="9">
          <cell r="A9" t="str">
            <v>A</v>
          </cell>
        </row>
      </sheetData>
      <sheetData sheetId="19264">
        <row r="9">
          <cell r="A9" t="str">
            <v>A</v>
          </cell>
        </row>
      </sheetData>
      <sheetData sheetId="19265">
        <row r="9">
          <cell r="A9" t="str">
            <v>A</v>
          </cell>
        </row>
      </sheetData>
      <sheetData sheetId="19266">
        <row r="9">
          <cell r="A9" t="str">
            <v>A</v>
          </cell>
        </row>
      </sheetData>
      <sheetData sheetId="19267">
        <row r="9">
          <cell r="A9" t="str">
            <v>A</v>
          </cell>
        </row>
      </sheetData>
      <sheetData sheetId="19268">
        <row r="9">
          <cell r="A9" t="str">
            <v>A</v>
          </cell>
        </row>
      </sheetData>
      <sheetData sheetId="19269">
        <row r="9">
          <cell r="A9" t="str">
            <v>A</v>
          </cell>
        </row>
      </sheetData>
      <sheetData sheetId="19270">
        <row r="9">
          <cell r="A9" t="str">
            <v>A</v>
          </cell>
        </row>
      </sheetData>
      <sheetData sheetId="19271">
        <row r="9">
          <cell r="A9" t="str">
            <v>A</v>
          </cell>
        </row>
      </sheetData>
      <sheetData sheetId="19272">
        <row r="9">
          <cell r="A9" t="str">
            <v>A</v>
          </cell>
        </row>
      </sheetData>
      <sheetData sheetId="19273">
        <row r="9">
          <cell r="A9" t="str">
            <v>A</v>
          </cell>
        </row>
      </sheetData>
      <sheetData sheetId="19274">
        <row r="9">
          <cell r="A9" t="str">
            <v>A</v>
          </cell>
        </row>
      </sheetData>
      <sheetData sheetId="19275">
        <row r="9">
          <cell r="A9" t="str">
            <v>A</v>
          </cell>
        </row>
      </sheetData>
      <sheetData sheetId="19276">
        <row r="9">
          <cell r="A9" t="str">
            <v>A</v>
          </cell>
        </row>
      </sheetData>
      <sheetData sheetId="19277" refreshError="1"/>
      <sheetData sheetId="19278" refreshError="1"/>
      <sheetData sheetId="19279">
        <row r="9">
          <cell r="A9" t="str">
            <v>A</v>
          </cell>
        </row>
      </sheetData>
      <sheetData sheetId="19280">
        <row r="9">
          <cell r="A9" t="str">
            <v>A</v>
          </cell>
        </row>
      </sheetData>
      <sheetData sheetId="19281">
        <row r="9">
          <cell r="A9" t="str">
            <v>A</v>
          </cell>
        </row>
      </sheetData>
      <sheetData sheetId="19282">
        <row r="9">
          <cell r="A9" t="str">
            <v>A</v>
          </cell>
        </row>
      </sheetData>
      <sheetData sheetId="19283">
        <row r="9">
          <cell r="A9" t="str">
            <v>A</v>
          </cell>
        </row>
      </sheetData>
      <sheetData sheetId="19284" refreshError="1"/>
      <sheetData sheetId="19285" refreshError="1"/>
      <sheetData sheetId="19286" refreshError="1"/>
      <sheetData sheetId="19287" refreshError="1"/>
      <sheetData sheetId="19288" refreshError="1"/>
      <sheetData sheetId="19289" refreshError="1"/>
      <sheetData sheetId="19290" refreshError="1"/>
      <sheetData sheetId="19291" refreshError="1"/>
      <sheetData sheetId="19292">
        <row r="9">
          <cell r="A9" t="str">
            <v>A</v>
          </cell>
        </row>
      </sheetData>
      <sheetData sheetId="19293">
        <row r="9">
          <cell r="A9" t="str">
            <v>A</v>
          </cell>
        </row>
      </sheetData>
      <sheetData sheetId="19294">
        <row r="9">
          <cell r="A9" t="str">
            <v>A</v>
          </cell>
        </row>
      </sheetData>
      <sheetData sheetId="19295">
        <row r="9">
          <cell r="A9" t="str">
            <v>A</v>
          </cell>
        </row>
      </sheetData>
      <sheetData sheetId="19296">
        <row r="9">
          <cell r="A9" t="str">
            <v>A</v>
          </cell>
        </row>
      </sheetData>
      <sheetData sheetId="19297">
        <row r="9">
          <cell r="A9" t="str">
            <v>A</v>
          </cell>
        </row>
      </sheetData>
      <sheetData sheetId="19298">
        <row r="9">
          <cell r="A9" t="str">
            <v>A</v>
          </cell>
        </row>
      </sheetData>
      <sheetData sheetId="19299">
        <row r="9">
          <cell r="A9" t="str">
            <v>A</v>
          </cell>
        </row>
      </sheetData>
      <sheetData sheetId="19300">
        <row r="9">
          <cell r="A9" t="str">
            <v>A</v>
          </cell>
        </row>
      </sheetData>
      <sheetData sheetId="19301">
        <row r="9">
          <cell r="A9" t="str">
            <v>A</v>
          </cell>
        </row>
      </sheetData>
      <sheetData sheetId="19302">
        <row r="9">
          <cell r="A9" t="str">
            <v>A</v>
          </cell>
        </row>
      </sheetData>
      <sheetData sheetId="19303">
        <row r="9">
          <cell r="A9" t="str">
            <v>A</v>
          </cell>
        </row>
      </sheetData>
      <sheetData sheetId="19304" refreshError="1"/>
      <sheetData sheetId="19305" refreshError="1"/>
      <sheetData sheetId="19306" refreshError="1"/>
      <sheetData sheetId="19307" refreshError="1"/>
      <sheetData sheetId="19308" refreshError="1"/>
      <sheetData sheetId="19309" refreshError="1"/>
      <sheetData sheetId="19310" refreshError="1"/>
      <sheetData sheetId="19311" refreshError="1"/>
      <sheetData sheetId="19312" refreshError="1"/>
      <sheetData sheetId="19313" refreshError="1"/>
      <sheetData sheetId="19314" refreshError="1"/>
      <sheetData sheetId="19315" refreshError="1"/>
      <sheetData sheetId="19316" refreshError="1"/>
      <sheetData sheetId="19317" refreshError="1"/>
      <sheetData sheetId="19318" refreshError="1"/>
      <sheetData sheetId="19319" refreshError="1"/>
      <sheetData sheetId="19320" refreshError="1"/>
      <sheetData sheetId="19321" refreshError="1"/>
      <sheetData sheetId="19322" refreshError="1"/>
      <sheetData sheetId="19323" refreshError="1"/>
      <sheetData sheetId="19324" refreshError="1"/>
      <sheetData sheetId="19325" refreshError="1"/>
      <sheetData sheetId="19326" refreshError="1"/>
      <sheetData sheetId="19327" refreshError="1"/>
      <sheetData sheetId="19328" refreshError="1"/>
      <sheetData sheetId="19329" refreshError="1"/>
      <sheetData sheetId="19330" refreshError="1"/>
      <sheetData sheetId="19331" refreshError="1"/>
      <sheetData sheetId="19332" refreshError="1"/>
      <sheetData sheetId="19333" refreshError="1"/>
      <sheetData sheetId="19334" refreshError="1"/>
      <sheetData sheetId="19335" refreshError="1"/>
      <sheetData sheetId="19336" refreshError="1"/>
      <sheetData sheetId="19337" refreshError="1"/>
      <sheetData sheetId="19338" refreshError="1"/>
      <sheetData sheetId="19339" refreshError="1"/>
      <sheetData sheetId="19340" refreshError="1"/>
      <sheetData sheetId="19341" refreshError="1"/>
      <sheetData sheetId="19342" refreshError="1"/>
      <sheetData sheetId="19343" refreshError="1"/>
      <sheetData sheetId="19344" refreshError="1"/>
      <sheetData sheetId="19345"/>
      <sheetData sheetId="19346">
        <row r="9">
          <cell r="A9" t="str">
            <v>A</v>
          </cell>
        </row>
      </sheetData>
      <sheetData sheetId="19347"/>
      <sheetData sheetId="19348">
        <row r="9">
          <cell r="A9" t="str">
            <v>A</v>
          </cell>
        </row>
      </sheetData>
      <sheetData sheetId="19349">
        <row r="9">
          <cell r="A9" t="str">
            <v>A</v>
          </cell>
        </row>
      </sheetData>
      <sheetData sheetId="19350">
        <row r="9">
          <cell r="A9" t="str">
            <v>A</v>
          </cell>
        </row>
      </sheetData>
      <sheetData sheetId="19351">
        <row r="9">
          <cell r="A9" t="str">
            <v>A</v>
          </cell>
        </row>
      </sheetData>
      <sheetData sheetId="19352">
        <row r="9">
          <cell r="A9" t="str">
            <v>A</v>
          </cell>
        </row>
      </sheetData>
      <sheetData sheetId="19353">
        <row r="9">
          <cell r="A9" t="str">
            <v>A</v>
          </cell>
        </row>
      </sheetData>
      <sheetData sheetId="19354">
        <row r="9">
          <cell r="A9" t="str">
            <v>A</v>
          </cell>
        </row>
      </sheetData>
      <sheetData sheetId="19355">
        <row r="9">
          <cell r="A9" t="str">
            <v>A</v>
          </cell>
        </row>
      </sheetData>
      <sheetData sheetId="19356">
        <row r="9">
          <cell r="A9" t="str">
            <v>A</v>
          </cell>
        </row>
      </sheetData>
      <sheetData sheetId="19357">
        <row r="9">
          <cell r="A9" t="str">
            <v>A</v>
          </cell>
        </row>
      </sheetData>
      <sheetData sheetId="19358">
        <row r="9">
          <cell r="A9" t="str">
            <v>A</v>
          </cell>
        </row>
      </sheetData>
      <sheetData sheetId="19359">
        <row r="9">
          <cell r="A9" t="str">
            <v>A</v>
          </cell>
        </row>
      </sheetData>
      <sheetData sheetId="19360">
        <row r="9">
          <cell r="A9" t="str">
            <v>A</v>
          </cell>
        </row>
      </sheetData>
      <sheetData sheetId="19361">
        <row r="9">
          <cell r="A9" t="str">
            <v>A</v>
          </cell>
        </row>
      </sheetData>
      <sheetData sheetId="19362">
        <row r="9">
          <cell r="A9" t="str">
            <v>A</v>
          </cell>
        </row>
      </sheetData>
      <sheetData sheetId="19363">
        <row r="9">
          <cell r="A9" t="str">
            <v>A</v>
          </cell>
        </row>
      </sheetData>
      <sheetData sheetId="19364">
        <row r="9">
          <cell r="A9" t="str">
            <v>A</v>
          </cell>
        </row>
      </sheetData>
      <sheetData sheetId="19365">
        <row r="9">
          <cell r="A9" t="str">
            <v>A</v>
          </cell>
        </row>
      </sheetData>
      <sheetData sheetId="19366">
        <row r="9">
          <cell r="A9" t="str">
            <v>A</v>
          </cell>
        </row>
      </sheetData>
      <sheetData sheetId="19367">
        <row r="9">
          <cell r="A9" t="str">
            <v>A</v>
          </cell>
        </row>
      </sheetData>
      <sheetData sheetId="19368">
        <row r="9">
          <cell r="A9" t="str">
            <v>A</v>
          </cell>
        </row>
      </sheetData>
      <sheetData sheetId="19369">
        <row r="9">
          <cell r="A9" t="str">
            <v>A</v>
          </cell>
        </row>
      </sheetData>
      <sheetData sheetId="19370" refreshError="1"/>
      <sheetData sheetId="19371" refreshError="1"/>
      <sheetData sheetId="19372" refreshError="1"/>
      <sheetData sheetId="19373" refreshError="1"/>
      <sheetData sheetId="19374" refreshError="1"/>
      <sheetData sheetId="19375" refreshError="1"/>
      <sheetData sheetId="19376">
        <row r="9">
          <cell r="A9" t="str">
            <v>A</v>
          </cell>
        </row>
      </sheetData>
      <sheetData sheetId="19377"/>
      <sheetData sheetId="19378"/>
      <sheetData sheetId="19379"/>
      <sheetData sheetId="19380"/>
      <sheetData sheetId="19381"/>
      <sheetData sheetId="19382"/>
      <sheetData sheetId="19383"/>
      <sheetData sheetId="19384">
        <row r="9">
          <cell r="A9" t="str">
            <v>A</v>
          </cell>
        </row>
      </sheetData>
      <sheetData sheetId="19385">
        <row r="9">
          <cell r="A9" t="str">
            <v>A</v>
          </cell>
        </row>
      </sheetData>
      <sheetData sheetId="19386">
        <row r="9">
          <cell r="A9" t="str">
            <v>A</v>
          </cell>
        </row>
      </sheetData>
      <sheetData sheetId="19387">
        <row r="9">
          <cell r="A9" t="str">
            <v>A</v>
          </cell>
        </row>
      </sheetData>
      <sheetData sheetId="19388">
        <row r="9">
          <cell r="A9" t="str">
            <v>A</v>
          </cell>
        </row>
      </sheetData>
      <sheetData sheetId="19389">
        <row r="9">
          <cell r="A9" t="str">
            <v>A</v>
          </cell>
        </row>
      </sheetData>
      <sheetData sheetId="19390">
        <row r="9">
          <cell r="A9" t="str">
            <v>A</v>
          </cell>
        </row>
      </sheetData>
      <sheetData sheetId="19391">
        <row r="9">
          <cell r="A9" t="str">
            <v>A</v>
          </cell>
        </row>
      </sheetData>
      <sheetData sheetId="19392">
        <row r="9">
          <cell r="A9" t="str">
            <v>A</v>
          </cell>
        </row>
      </sheetData>
      <sheetData sheetId="19393">
        <row r="9">
          <cell r="A9" t="str">
            <v>A</v>
          </cell>
        </row>
      </sheetData>
      <sheetData sheetId="19394">
        <row r="9">
          <cell r="A9" t="str">
            <v>A</v>
          </cell>
        </row>
      </sheetData>
      <sheetData sheetId="19395">
        <row r="9">
          <cell r="A9" t="str">
            <v>A</v>
          </cell>
        </row>
      </sheetData>
      <sheetData sheetId="19396">
        <row r="9">
          <cell r="A9" t="str">
            <v>A</v>
          </cell>
        </row>
      </sheetData>
      <sheetData sheetId="19397">
        <row r="9">
          <cell r="A9" t="str">
            <v>A</v>
          </cell>
        </row>
      </sheetData>
      <sheetData sheetId="19398">
        <row r="9">
          <cell r="A9" t="str">
            <v>A</v>
          </cell>
        </row>
      </sheetData>
      <sheetData sheetId="19399">
        <row r="9">
          <cell r="A9" t="str">
            <v>A</v>
          </cell>
        </row>
      </sheetData>
      <sheetData sheetId="19400">
        <row r="9">
          <cell r="A9" t="str">
            <v>A</v>
          </cell>
        </row>
      </sheetData>
      <sheetData sheetId="19401">
        <row r="9">
          <cell r="A9" t="str">
            <v>A</v>
          </cell>
        </row>
      </sheetData>
      <sheetData sheetId="19402">
        <row r="9">
          <cell r="A9" t="str">
            <v>A</v>
          </cell>
        </row>
      </sheetData>
      <sheetData sheetId="19403">
        <row r="9">
          <cell r="A9" t="str">
            <v>A</v>
          </cell>
        </row>
      </sheetData>
      <sheetData sheetId="19404">
        <row r="9">
          <cell r="A9" t="str">
            <v>A</v>
          </cell>
        </row>
      </sheetData>
      <sheetData sheetId="19405">
        <row r="9">
          <cell r="A9" t="str">
            <v>A</v>
          </cell>
        </row>
      </sheetData>
      <sheetData sheetId="19406">
        <row r="9">
          <cell r="A9" t="str">
            <v>A</v>
          </cell>
        </row>
      </sheetData>
      <sheetData sheetId="19407">
        <row r="9">
          <cell r="A9" t="str">
            <v>A</v>
          </cell>
        </row>
      </sheetData>
      <sheetData sheetId="19408">
        <row r="9">
          <cell r="A9" t="str">
            <v>A</v>
          </cell>
        </row>
      </sheetData>
      <sheetData sheetId="19409">
        <row r="9">
          <cell r="A9" t="str">
            <v>A</v>
          </cell>
        </row>
      </sheetData>
      <sheetData sheetId="19410">
        <row r="9">
          <cell r="A9" t="str">
            <v>A</v>
          </cell>
        </row>
      </sheetData>
      <sheetData sheetId="19411">
        <row r="9">
          <cell r="A9" t="str">
            <v>A</v>
          </cell>
        </row>
      </sheetData>
      <sheetData sheetId="19412">
        <row r="9">
          <cell r="A9" t="str">
            <v>A</v>
          </cell>
        </row>
      </sheetData>
      <sheetData sheetId="19413">
        <row r="9">
          <cell r="A9" t="str">
            <v>A</v>
          </cell>
        </row>
      </sheetData>
      <sheetData sheetId="19414">
        <row r="9">
          <cell r="A9" t="str">
            <v>A</v>
          </cell>
        </row>
      </sheetData>
      <sheetData sheetId="19415">
        <row r="9">
          <cell r="A9" t="str">
            <v>A</v>
          </cell>
        </row>
      </sheetData>
      <sheetData sheetId="19416">
        <row r="9">
          <cell r="A9" t="str">
            <v>A</v>
          </cell>
        </row>
      </sheetData>
      <sheetData sheetId="19417">
        <row r="9">
          <cell r="A9" t="str">
            <v>A</v>
          </cell>
        </row>
      </sheetData>
      <sheetData sheetId="19418">
        <row r="9">
          <cell r="A9" t="str">
            <v>A</v>
          </cell>
        </row>
      </sheetData>
      <sheetData sheetId="19419">
        <row r="9">
          <cell r="A9" t="str">
            <v>A</v>
          </cell>
        </row>
      </sheetData>
      <sheetData sheetId="19420">
        <row r="9">
          <cell r="A9" t="str">
            <v>A</v>
          </cell>
        </row>
      </sheetData>
      <sheetData sheetId="19421">
        <row r="9">
          <cell r="A9" t="str">
            <v>A</v>
          </cell>
        </row>
      </sheetData>
      <sheetData sheetId="19422">
        <row r="9">
          <cell r="A9" t="str">
            <v>A</v>
          </cell>
        </row>
      </sheetData>
      <sheetData sheetId="19423">
        <row r="9">
          <cell r="A9" t="str">
            <v>A</v>
          </cell>
        </row>
      </sheetData>
      <sheetData sheetId="19424">
        <row r="9">
          <cell r="A9" t="str">
            <v>A</v>
          </cell>
        </row>
      </sheetData>
      <sheetData sheetId="19425">
        <row r="9">
          <cell r="A9" t="str">
            <v>A</v>
          </cell>
        </row>
      </sheetData>
      <sheetData sheetId="19426">
        <row r="9">
          <cell r="A9" t="str">
            <v>A</v>
          </cell>
        </row>
      </sheetData>
      <sheetData sheetId="19427">
        <row r="9">
          <cell r="A9" t="str">
            <v>A</v>
          </cell>
        </row>
      </sheetData>
      <sheetData sheetId="19428">
        <row r="9">
          <cell r="A9" t="str">
            <v>A</v>
          </cell>
        </row>
      </sheetData>
      <sheetData sheetId="19429">
        <row r="9">
          <cell r="A9" t="str">
            <v>A</v>
          </cell>
        </row>
      </sheetData>
      <sheetData sheetId="19430">
        <row r="9">
          <cell r="A9" t="str">
            <v>A</v>
          </cell>
        </row>
      </sheetData>
      <sheetData sheetId="19431">
        <row r="9">
          <cell r="A9" t="str">
            <v>A</v>
          </cell>
        </row>
      </sheetData>
      <sheetData sheetId="19432">
        <row r="9">
          <cell r="A9" t="str">
            <v>A</v>
          </cell>
        </row>
      </sheetData>
      <sheetData sheetId="19433">
        <row r="9">
          <cell r="A9" t="str">
            <v>A</v>
          </cell>
        </row>
      </sheetData>
      <sheetData sheetId="19434">
        <row r="9">
          <cell r="A9" t="str">
            <v>A</v>
          </cell>
        </row>
      </sheetData>
      <sheetData sheetId="19435">
        <row r="9">
          <cell r="A9" t="str">
            <v>A</v>
          </cell>
        </row>
      </sheetData>
      <sheetData sheetId="19436">
        <row r="9">
          <cell r="A9" t="str">
            <v>A</v>
          </cell>
        </row>
      </sheetData>
      <sheetData sheetId="19437">
        <row r="9">
          <cell r="A9" t="str">
            <v>A</v>
          </cell>
        </row>
      </sheetData>
      <sheetData sheetId="19438">
        <row r="9">
          <cell r="A9" t="str">
            <v>A</v>
          </cell>
        </row>
      </sheetData>
      <sheetData sheetId="19439">
        <row r="9">
          <cell r="A9" t="str">
            <v>A</v>
          </cell>
        </row>
      </sheetData>
      <sheetData sheetId="19440">
        <row r="9">
          <cell r="A9" t="str">
            <v>A</v>
          </cell>
        </row>
      </sheetData>
      <sheetData sheetId="19441">
        <row r="9">
          <cell r="A9" t="str">
            <v>A</v>
          </cell>
        </row>
      </sheetData>
      <sheetData sheetId="19442">
        <row r="9">
          <cell r="A9" t="str">
            <v>A</v>
          </cell>
        </row>
      </sheetData>
      <sheetData sheetId="19443">
        <row r="9">
          <cell r="A9" t="str">
            <v>A</v>
          </cell>
        </row>
      </sheetData>
      <sheetData sheetId="19444">
        <row r="9">
          <cell r="A9" t="str">
            <v>A</v>
          </cell>
        </row>
      </sheetData>
      <sheetData sheetId="19445">
        <row r="9">
          <cell r="A9" t="str">
            <v>A</v>
          </cell>
        </row>
      </sheetData>
      <sheetData sheetId="19446">
        <row r="9">
          <cell r="A9" t="str">
            <v>A</v>
          </cell>
        </row>
      </sheetData>
      <sheetData sheetId="19447">
        <row r="9">
          <cell r="A9" t="str">
            <v>A</v>
          </cell>
        </row>
      </sheetData>
      <sheetData sheetId="19448">
        <row r="9">
          <cell r="A9" t="str">
            <v>A</v>
          </cell>
        </row>
      </sheetData>
      <sheetData sheetId="19449">
        <row r="9">
          <cell r="A9" t="str">
            <v>A</v>
          </cell>
        </row>
      </sheetData>
      <sheetData sheetId="19450">
        <row r="9">
          <cell r="A9" t="str">
            <v>A</v>
          </cell>
        </row>
      </sheetData>
      <sheetData sheetId="19451">
        <row r="9">
          <cell r="A9" t="str">
            <v>A</v>
          </cell>
        </row>
      </sheetData>
      <sheetData sheetId="19452">
        <row r="9">
          <cell r="A9" t="str">
            <v>A</v>
          </cell>
        </row>
      </sheetData>
      <sheetData sheetId="19453">
        <row r="9">
          <cell r="A9" t="str">
            <v>A</v>
          </cell>
        </row>
      </sheetData>
      <sheetData sheetId="19454">
        <row r="9">
          <cell r="A9" t="str">
            <v>A</v>
          </cell>
        </row>
      </sheetData>
      <sheetData sheetId="19455">
        <row r="9">
          <cell r="A9" t="str">
            <v>A</v>
          </cell>
        </row>
      </sheetData>
      <sheetData sheetId="19456">
        <row r="9">
          <cell r="A9" t="str">
            <v>A</v>
          </cell>
        </row>
      </sheetData>
      <sheetData sheetId="19457">
        <row r="9">
          <cell r="A9" t="str">
            <v>A</v>
          </cell>
        </row>
      </sheetData>
      <sheetData sheetId="19458">
        <row r="9">
          <cell r="A9" t="str">
            <v>A</v>
          </cell>
        </row>
      </sheetData>
      <sheetData sheetId="19459">
        <row r="9">
          <cell r="A9" t="str">
            <v>A</v>
          </cell>
        </row>
      </sheetData>
      <sheetData sheetId="19460">
        <row r="9">
          <cell r="A9" t="str">
            <v>A</v>
          </cell>
        </row>
      </sheetData>
      <sheetData sheetId="19461">
        <row r="9">
          <cell r="A9" t="str">
            <v>A</v>
          </cell>
        </row>
      </sheetData>
      <sheetData sheetId="19462">
        <row r="9">
          <cell r="A9" t="str">
            <v>A</v>
          </cell>
        </row>
      </sheetData>
      <sheetData sheetId="19463">
        <row r="9">
          <cell r="A9" t="str">
            <v>A</v>
          </cell>
        </row>
      </sheetData>
      <sheetData sheetId="19464">
        <row r="9">
          <cell r="A9" t="str">
            <v>A</v>
          </cell>
        </row>
      </sheetData>
      <sheetData sheetId="19465">
        <row r="9">
          <cell r="A9" t="str">
            <v>A</v>
          </cell>
        </row>
      </sheetData>
      <sheetData sheetId="19466">
        <row r="9">
          <cell r="A9" t="str">
            <v>A</v>
          </cell>
        </row>
      </sheetData>
      <sheetData sheetId="19467">
        <row r="9">
          <cell r="A9" t="str">
            <v>A</v>
          </cell>
        </row>
      </sheetData>
      <sheetData sheetId="19468">
        <row r="9">
          <cell r="A9" t="str">
            <v>A</v>
          </cell>
        </row>
      </sheetData>
      <sheetData sheetId="19469">
        <row r="9">
          <cell r="A9" t="str">
            <v>A</v>
          </cell>
        </row>
      </sheetData>
      <sheetData sheetId="19470">
        <row r="9">
          <cell r="A9" t="str">
            <v>A</v>
          </cell>
        </row>
      </sheetData>
      <sheetData sheetId="19471">
        <row r="9">
          <cell r="A9" t="str">
            <v>A</v>
          </cell>
        </row>
      </sheetData>
      <sheetData sheetId="19472">
        <row r="9">
          <cell r="A9" t="str">
            <v>A</v>
          </cell>
        </row>
      </sheetData>
      <sheetData sheetId="19473">
        <row r="9">
          <cell r="A9" t="str">
            <v>A</v>
          </cell>
        </row>
      </sheetData>
      <sheetData sheetId="19474">
        <row r="9">
          <cell r="A9" t="str">
            <v>A</v>
          </cell>
        </row>
      </sheetData>
      <sheetData sheetId="19475">
        <row r="9">
          <cell r="A9" t="str">
            <v>A</v>
          </cell>
        </row>
      </sheetData>
      <sheetData sheetId="19476">
        <row r="9">
          <cell r="A9" t="str">
            <v>A</v>
          </cell>
        </row>
      </sheetData>
      <sheetData sheetId="19477">
        <row r="9">
          <cell r="A9" t="str">
            <v>A</v>
          </cell>
        </row>
      </sheetData>
      <sheetData sheetId="19478">
        <row r="9">
          <cell r="A9" t="str">
            <v>A</v>
          </cell>
        </row>
      </sheetData>
      <sheetData sheetId="19479">
        <row r="9">
          <cell r="A9" t="str">
            <v>A</v>
          </cell>
        </row>
      </sheetData>
      <sheetData sheetId="19480">
        <row r="9">
          <cell r="A9" t="str">
            <v>A</v>
          </cell>
        </row>
      </sheetData>
      <sheetData sheetId="19481">
        <row r="9">
          <cell r="A9" t="str">
            <v>A</v>
          </cell>
        </row>
      </sheetData>
      <sheetData sheetId="19482">
        <row r="9">
          <cell r="A9" t="str">
            <v>A</v>
          </cell>
        </row>
      </sheetData>
      <sheetData sheetId="19483">
        <row r="9">
          <cell r="A9" t="str">
            <v>A</v>
          </cell>
        </row>
      </sheetData>
      <sheetData sheetId="19484">
        <row r="9">
          <cell r="A9" t="str">
            <v>A</v>
          </cell>
        </row>
      </sheetData>
      <sheetData sheetId="19485">
        <row r="9">
          <cell r="A9" t="str">
            <v>A</v>
          </cell>
        </row>
      </sheetData>
      <sheetData sheetId="19486">
        <row r="9">
          <cell r="A9" t="str">
            <v>A</v>
          </cell>
        </row>
      </sheetData>
      <sheetData sheetId="19487">
        <row r="9">
          <cell r="A9" t="str">
            <v>A</v>
          </cell>
        </row>
      </sheetData>
      <sheetData sheetId="19488">
        <row r="9">
          <cell r="A9" t="str">
            <v>A</v>
          </cell>
        </row>
      </sheetData>
      <sheetData sheetId="19489">
        <row r="9">
          <cell r="A9" t="str">
            <v>A</v>
          </cell>
        </row>
      </sheetData>
      <sheetData sheetId="19490">
        <row r="9">
          <cell r="A9" t="str">
            <v>A</v>
          </cell>
        </row>
      </sheetData>
      <sheetData sheetId="19491">
        <row r="9">
          <cell r="A9" t="str">
            <v>A</v>
          </cell>
        </row>
      </sheetData>
      <sheetData sheetId="19492">
        <row r="9">
          <cell r="A9" t="str">
            <v>A</v>
          </cell>
        </row>
      </sheetData>
      <sheetData sheetId="19493">
        <row r="9">
          <cell r="A9" t="str">
            <v>A</v>
          </cell>
        </row>
      </sheetData>
      <sheetData sheetId="19494">
        <row r="9">
          <cell r="A9" t="str">
            <v>A</v>
          </cell>
        </row>
      </sheetData>
      <sheetData sheetId="19495">
        <row r="9">
          <cell r="A9" t="str">
            <v>A</v>
          </cell>
        </row>
      </sheetData>
      <sheetData sheetId="19496">
        <row r="9">
          <cell r="A9" t="str">
            <v>A</v>
          </cell>
        </row>
      </sheetData>
      <sheetData sheetId="19497">
        <row r="9">
          <cell r="A9" t="str">
            <v>A</v>
          </cell>
        </row>
      </sheetData>
      <sheetData sheetId="19498">
        <row r="9">
          <cell r="A9" t="str">
            <v>A</v>
          </cell>
        </row>
      </sheetData>
      <sheetData sheetId="19499">
        <row r="9">
          <cell r="A9" t="str">
            <v>A</v>
          </cell>
        </row>
      </sheetData>
      <sheetData sheetId="19500">
        <row r="9">
          <cell r="A9" t="str">
            <v>A</v>
          </cell>
        </row>
      </sheetData>
      <sheetData sheetId="19501">
        <row r="9">
          <cell r="A9" t="str">
            <v>A</v>
          </cell>
        </row>
      </sheetData>
      <sheetData sheetId="19502">
        <row r="9">
          <cell r="A9" t="str">
            <v>A</v>
          </cell>
        </row>
      </sheetData>
      <sheetData sheetId="19503">
        <row r="9">
          <cell r="A9" t="str">
            <v>A</v>
          </cell>
        </row>
      </sheetData>
      <sheetData sheetId="19504">
        <row r="9">
          <cell r="A9" t="str">
            <v>A</v>
          </cell>
        </row>
      </sheetData>
      <sheetData sheetId="19505">
        <row r="9">
          <cell r="A9" t="str">
            <v>A</v>
          </cell>
        </row>
      </sheetData>
      <sheetData sheetId="19506">
        <row r="9">
          <cell r="A9" t="str">
            <v>A</v>
          </cell>
        </row>
      </sheetData>
      <sheetData sheetId="19507">
        <row r="9">
          <cell r="A9" t="str">
            <v>A</v>
          </cell>
        </row>
      </sheetData>
      <sheetData sheetId="19508">
        <row r="9">
          <cell r="A9" t="str">
            <v>A</v>
          </cell>
        </row>
      </sheetData>
      <sheetData sheetId="19509">
        <row r="9">
          <cell r="A9" t="str">
            <v>A</v>
          </cell>
        </row>
      </sheetData>
      <sheetData sheetId="19510">
        <row r="9">
          <cell r="A9" t="str">
            <v>A</v>
          </cell>
        </row>
      </sheetData>
      <sheetData sheetId="19511">
        <row r="9">
          <cell r="A9" t="str">
            <v>A</v>
          </cell>
        </row>
      </sheetData>
      <sheetData sheetId="19512">
        <row r="9">
          <cell r="A9" t="str">
            <v>A</v>
          </cell>
        </row>
      </sheetData>
      <sheetData sheetId="19513">
        <row r="9">
          <cell r="A9" t="str">
            <v>A</v>
          </cell>
        </row>
      </sheetData>
      <sheetData sheetId="19514">
        <row r="9">
          <cell r="A9" t="str">
            <v>A</v>
          </cell>
        </row>
      </sheetData>
      <sheetData sheetId="19515">
        <row r="9">
          <cell r="A9" t="str">
            <v>A</v>
          </cell>
        </row>
      </sheetData>
      <sheetData sheetId="19516">
        <row r="9">
          <cell r="A9" t="str">
            <v>A</v>
          </cell>
        </row>
      </sheetData>
      <sheetData sheetId="19517">
        <row r="9">
          <cell r="A9" t="str">
            <v>A</v>
          </cell>
        </row>
      </sheetData>
      <sheetData sheetId="19518">
        <row r="9">
          <cell r="A9" t="str">
            <v>A</v>
          </cell>
        </row>
      </sheetData>
      <sheetData sheetId="19519">
        <row r="9">
          <cell r="A9" t="str">
            <v>A</v>
          </cell>
        </row>
      </sheetData>
      <sheetData sheetId="19520">
        <row r="9">
          <cell r="A9" t="str">
            <v>A</v>
          </cell>
        </row>
      </sheetData>
      <sheetData sheetId="19521">
        <row r="9">
          <cell r="A9" t="str">
            <v>A</v>
          </cell>
        </row>
      </sheetData>
      <sheetData sheetId="19522">
        <row r="9">
          <cell r="A9" t="str">
            <v>A</v>
          </cell>
        </row>
      </sheetData>
      <sheetData sheetId="19523">
        <row r="9">
          <cell r="A9" t="str">
            <v>A</v>
          </cell>
        </row>
      </sheetData>
      <sheetData sheetId="19524">
        <row r="9">
          <cell r="A9" t="str">
            <v>A</v>
          </cell>
        </row>
      </sheetData>
      <sheetData sheetId="19525">
        <row r="9">
          <cell r="A9" t="str">
            <v>A</v>
          </cell>
        </row>
      </sheetData>
      <sheetData sheetId="19526">
        <row r="9">
          <cell r="A9" t="str">
            <v>A</v>
          </cell>
        </row>
      </sheetData>
      <sheetData sheetId="19527">
        <row r="9">
          <cell r="A9" t="str">
            <v>A</v>
          </cell>
        </row>
      </sheetData>
      <sheetData sheetId="19528">
        <row r="9">
          <cell r="A9" t="str">
            <v>A</v>
          </cell>
        </row>
      </sheetData>
      <sheetData sheetId="19529">
        <row r="9">
          <cell r="A9" t="str">
            <v>A</v>
          </cell>
        </row>
      </sheetData>
      <sheetData sheetId="19530">
        <row r="9">
          <cell r="A9" t="str">
            <v>A</v>
          </cell>
        </row>
      </sheetData>
      <sheetData sheetId="19531">
        <row r="9">
          <cell r="A9" t="str">
            <v>A</v>
          </cell>
        </row>
      </sheetData>
      <sheetData sheetId="19532">
        <row r="9">
          <cell r="A9" t="str">
            <v>A</v>
          </cell>
        </row>
      </sheetData>
      <sheetData sheetId="19533">
        <row r="9">
          <cell r="A9" t="str">
            <v>A</v>
          </cell>
        </row>
      </sheetData>
      <sheetData sheetId="19534">
        <row r="9">
          <cell r="A9" t="str">
            <v>A</v>
          </cell>
        </row>
      </sheetData>
      <sheetData sheetId="19535">
        <row r="9">
          <cell r="A9" t="str">
            <v>A</v>
          </cell>
        </row>
      </sheetData>
      <sheetData sheetId="19536">
        <row r="9">
          <cell r="A9" t="str">
            <v>A</v>
          </cell>
        </row>
      </sheetData>
      <sheetData sheetId="19537">
        <row r="9">
          <cell r="A9" t="str">
            <v>A</v>
          </cell>
        </row>
      </sheetData>
      <sheetData sheetId="19538">
        <row r="9">
          <cell r="A9" t="str">
            <v>A</v>
          </cell>
        </row>
      </sheetData>
      <sheetData sheetId="19539">
        <row r="9">
          <cell r="A9" t="str">
            <v>A</v>
          </cell>
        </row>
      </sheetData>
      <sheetData sheetId="19540">
        <row r="9">
          <cell r="A9" t="str">
            <v>A</v>
          </cell>
        </row>
      </sheetData>
      <sheetData sheetId="19541">
        <row r="9">
          <cell r="A9" t="str">
            <v>A</v>
          </cell>
        </row>
      </sheetData>
      <sheetData sheetId="19542">
        <row r="9">
          <cell r="A9" t="str">
            <v>A</v>
          </cell>
        </row>
      </sheetData>
      <sheetData sheetId="19543">
        <row r="9">
          <cell r="A9" t="str">
            <v>A</v>
          </cell>
        </row>
      </sheetData>
      <sheetData sheetId="19544">
        <row r="9">
          <cell r="A9" t="str">
            <v>A</v>
          </cell>
        </row>
      </sheetData>
      <sheetData sheetId="19545">
        <row r="9">
          <cell r="A9" t="str">
            <v>A</v>
          </cell>
        </row>
      </sheetData>
      <sheetData sheetId="19546">
        <row r="9">
          <cell r="A9" t="str">
            <v>A</v>
          </cell>
        </row>
      </sheetData>
      <sheetData sheetId="19547">
        <row r="9">
          <cell r="A9" t="str">
            <v>A</v>
          </cell>
        </row>
      </sheetData>
      <sheetData sheetId="19548">
        <row r="9">
          <cell r="A9" t="str">
            <v>A</v>
          </cell>
        </row>
      </sheetData>
      <sheetData sheetId="19549">
        <row r="9">
          <cell r="A9" t="str">
            <v>A</v>
          </cell>
        </row>
      </sheetData>
      <sheetData sheetId="19550">
        <row r="9">
          <cell r="A9" t="str">
            <v>A</v>
          </cell>
        </row>
      </sheetData>
      <sheetData sheetId="19551">
        <row r="9">
          <cell r="A9" t="str">
            <v>A</v>
          </cell>
        </row>
      </sheetData>
      <sheetData sheetId="19552">
        <row r="9">
          <cell r="A9" t="str">
            <v>A</v>
          </cell>
        </row>
      </sheetData>
      <sheetData sheetId="19553">
        <row r="9">
          <cell r="A9" t="str">
            <v>A</v>
          </cell>
        </row>
      </sheetData>
      <sheetData sheetId="19554">
        <row r="9">
          <cell r="A9" t="str">
            <v>A</v>
          </cell>
        </row>
      </sheetData>
      <sheetData sheetId="19555">
        <row r="9">
          <cell r="A9" t="str">
            <v>A</v>
          </cell>
        </row>
      </sheetData>
      <sheetData sheetId="19556">
        <row r="9">
          <cell r="A9" t="str">
            <v>A</v>
          </cell>
        </row>
      </sheetData>
      <sheetData sheetId="19557">
        <row r="9">
          <cell r="A9" t="str">
            <v>A</v>
          </cell>
        </row>
      </sheetData>
      <sheetData sheetId="19558">
        <row r="9">
          <cell r="A9" t="str">
            <v>A</v>
          </cell>
        </row>
      </sheetData>
      <sheetData sheetId="19559">
        <row r="9">
          <cell r="A9" t="str">
            <v>A</v>
          </cell>
        </row>
      </sheetData>
      <sheetData sheetId="19560">
        <row r="9">
          <cell r="A9" t="str">
            <v>A</v>
          </cell>
        </row>
      </sheetData>
      <sheetData sheetId="19561">
        <row r="9">
          <cell r="A9" t="str">
            <v>A</v>
          </cell>
        </row>
      </sheetData>
      <sheetData sheetId="19562">
        <row r="9">
          <cell r="A9" t="str">
            <v>A</v>
          </cell>
        </row>
      </sheetData>
      <sheetData sheetId="19563">
        <row r="9">
          <cell r="A9" t="str">
            <v>A</v>
          </cell>
        </row>
      </sheetData>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row r="9">
          <cell r="A9" t="str">
            <v>A</v>
          </cell>
        </row>
      </sheetData>
      <sheetData sheetId="19601"/>
      <sheetData sheetId="19602"/>
      <sheetData sheetId="19603">
        <row r="9">
          <cell r="A9" t="str">
            <v>A</v>
          </cell>
        </row>
      </sheetData>
      <sheetData sheetId="19604">
        <row r="9">
          <cell r="A9" t="str">
            <v>A</v>
          </cell>
        </row>
      </sheetData>
      <sheetData sheetId="19605">
        <row r="9">
          <cell r="A9" t="str">
            <v>A</v>
          </cell>
        </row>
      </sheetData>
      <sheetData sheetId="19606">
        <row r="9">
          <cell r="A9" t="str">
            <v>A</v>
          </cell>
        </row>
      </sheetData>
      <sheetData sheetId="19607">
        <row r="9">
          <cell r="A9" t="str">
            <v>A</v>
          </cell>
        </row>
      </sheetData>
      <sheetData sheetId="19608">
        <row r="9">
          <cell r="A9" t="str">
            <v>A</v>
          </cell>
        </row>
      </sheetData>
      <sheetData sheetId="19609">
        <row r="9">
          <cell r="A9" t="str">
            <v>A</v>
          </cell>
        </row>
      </sheetData>
      <sheetData sheetId="19610">
        <row r="9">
          <cell r="A9" t="str">
            <v>A</v>
          </cell>
        </row>
      </sheetData>
      <sheetData sheetId="19611">
        <row r="9">
          <cell r="A9" t="str">
            <v>A</v>
          </cell>
        </row>
      </sheetData>
      <sheetData sheetId="19612">
        <row r="9">
          <cell r="A9" t="str">
            <v>A</v>
          </cell>
        </row>
      </sheetData>
      <sheetData sheetId="19613">
        <row r="9">
          <cell r="A9" t="str">
            <v>A</v>
          </cell>
        </row>
      </sheetData>
      <sheetData sheetId="19614">
        <row r="9">
          <cell r="A9" t="str">
            <v>A</v>
          </cell>
        </row>
      </sheetData>
      <sheetData sheetId="19615">
        <row r="9">
          <cell r="A9" t="str">
            <v>A</v>
          </cell>
        </row>
      </sheetData>
      <sheetData sheetId="19616">
        <row r="9">
          <cell r="A9" t="str">
            <v>A</v>
          </cell>
        </row>
      </sheetData>
      <sheetData sheetId="19617">
        <row r="9">
          <cell r="A9" t="str">
            <v>A</v>
          </cell>
        </row>
      </sheetData>
      <sheetData sheetId="19618">
        <row r="9">
          <cell r="A9" t="str">
            <v>A</v>
          </cell>
        </row>
      </sheetData>
      <sheetData sheetId="19619">
        <row r="9">
          <cell r="A9" t="str">
            <v>A</v>
          </cell>
        </row>
      </sheetData>
      <sheetData sheetId="19620">
        <row r="9">
          <cell r="A9" t="str">
            <v>A</v>
          </cell>
        </row>
      </sheetData>
      <sheetData sheetId="19621">
        <row r="9">
          <cell r="A9" t="str">
            <v>A</v>
          </cell>
        </row>
      </sheetData>
      <sheetData sheetId="19622">
        <row r="9">
          <cell r="A9" t="str">
            <v>A</v>
          </cell>
        </row>
      </sheetData>
      <sheetData sheetId="19623">
        <row r="9">
          <cell r="A9" t="str">
            <v>A</v>
          </cell>
        </row>
      </sheetData>
      <sheetData sheetId="19624">
        <row r="9">
          <cell r="A9" t="str">
            <v>A</v>
          </cell>
        </row>
      </sheetData>
      <sheetData sheetId="19625">
        <row r="9">
          <cell r="A9" t="str">
            <v>A</v>
          </cell>
        </row>
      </sheetData>
      <sheetData sheetId="19626">
        <row r="9">
          <cell r="A9" t="str">
            <v>A</v>
          </cell>
        </row>
      </sheetData>
      <sheetData sheetId="19627">
        <row r="9">
          <cell r="A9" t="str">
            <v>A</v>
          </cell>
        </row>
      </sheetData>
      <sheetData sheetId="19628">
        <row r="9">
          <cell r="A9" t="str">
            <v>A</v>
          </cell>
        </row>
      </sheetData>
      <sheetData sheetId="19629">
        <row r="9">
          <cell r="A9" t="str">
            <v>A</v>
          </cell>
        </row>
      </sheetData>
      <sheetData sheetId="19630">
        <row r="9">
          <cell r="A9" t="str">
            <v>A</v>
          </cell>
        </row>
      </sheetData>
      <sheetData sheetId="19631">
        <row r="9">
          <cell r="A9" t="str">
            <v>A</v>
          </cell>
        </row>
      </sheetData>
      <sheetData sheetId="19632">
        <row r="9">
          <cell r="A9" t="str">
            <v>A</v>
          </cell>
        </row>
      </sheetData>
      <sheetData sheetId="19633">
        <row r="9">
          <cell r="A9" t="str">
            <v>A</v>
          </cell>
        </row>
      </sheetData>
      <sheetData sheetId="19634">
        <row r="9">
          <cell r="A9" t="str">
            <v>A</v>
          </cell>
        </row>
      </sheetData>
      <sheetData sheetId="19635">
        <row r="9">
          <cell r="A9" t="str">
            <v>A</v>
          </cell>
        </row>
      </sheetData>
      <sheetData sheetId="19636">
        <row r="9">
          <cell r="A9" t="str">
            <v>A</v>
          </cell>
        </row>
      </sheetData>
      <sheetData sheetId="19637">
        <row r="9">
          <cell r="A9" t="str">
            <v>A</v>
          </cell>
        </row>
      </sheetData>
      <sheetData sheetId="19638">
        <row r="9">
          <cell r="A9" t="str">
            <v>A</v>
          </cell>
        </row>
      </sheetData>
      <sheetData sheetId="19639">
        <row r="9">
          <cell r="A9" t="str">
            <v>A</v>
          </cell>
        </row>
      </sheetData>
      <sheetData sheetId="19640">
        <row r="9">
          <cell r="A9" t="str">
            <v>A</v>
          </cell>
        </row>
      </sheetData>
      <sheetData sheetId="19641">
        <row r="9">
          <cell r="A9" t="str">
            <v>A</v>
          </cell>
        </row>
      </sheetData>
      <sheetData sheetId="19642">
        <row r="9">
          <cell r="A9" t="str">
            <v>A</v>
          </cell>
        </row>
      </sheetData>
      <sheetData sheetId="19643">
        <row r="9">
          <cell r="A9" t="str">
            <v>A</v>
          </cell>
        </row>
      </sheetData>
      <sheetData sheetId="19644">
        <row r="9">
          <cell r="A9" t="str">
            <v>A</v>
          </cell>
        </row>
      </sheetData>
      <sheetData sheetId="19645">
        <row r="9">
          <cell r="A9" t="str">
            <v>A</v>
          </cell>
        </row>
      </sheetData>
      <sheetData sheetId="19646">
        <row r="9">
          <cell r="A9" t="str">
            <v>A</v>
          </cell>
        </row>
      </sheetData>
      <sheetData sheetId="19647">
        <row r="9">
          <cell r="A9" t="str">
            <v>A</v>
          </cell>
        </row>
      </sheetData>
      <sheetData sheetId="19648">
        <row r="9">
          <cell r="A9" t="str">
            <v>A</v>
          </cell>
        </row>
      </sheetData>
      <sheetData sheetId="19649">
        <row r="9">
          <cell r="A9" t="str">
            <v>A</v>
          </cell>
        </row>
      </sheetData>
      <sheetData sheetId="19650">
        <row r="9">
          <cell r="A9" t="str">
            <v>A</v>
          </cell>
        </row>
      </sheetData>
      <sheetData sheetId="19651">
        <row r="9">
          <cell r="A9" t="str">
            <v>A</v>
          </cell>
        </row>
      </sheetData>
      <sheetData sheetId="19652">
        <row r="9">
          <cell r="A9" t="str">
            <v>A</v>
          </cell>
        </row>
      </sheetData>
      <sheetData sheetId="19653">
        <row r="9">
          <cell r="A9" t="str">
            <v>A</v>
          </cell>
        </row>
      </sheetData>
      <sheetData sheetId="19654">
        <row r="9">
          <cell r="A9" t="str">
            <v>A</v>
          </cell>
        </row>
      </sheetData>
      <sheetData sheetId="19655">
        <row r="9">
          <cell r="A9" t="str">
            <v>A</v>
          </cell>
        </row>
      </sheetData>
      <sheetData sheetId="19656">
        <row r="9">
          <cell r="A9" t="str">
            <v>A</v>
          </cell>
        </row>
      </sheetData>
      <sheetData sheetId="19657">
        <row r="9">
          <cell r="A9" t="str">
            <v>A</v>
          </cell>
        </row>
      </sheetData>
      <sheetData sheetId="19658">
        <row r="9">
          <cell r="A9" t="str">
            <v>A</v>
          </cell>
        </row>
      </sheetData>
      <sheetData sheetId="19659">
        <row r="9">
          <cell r="A9" t="str">
            <v>A</v>
          </cell>
        </row>
      </sheetData>
      <sheetData sheetId="19660">
        <row r="9">
          <cell r="A9" t="str">
            <v>A</v>
          </cell>
        </row>
      </sheetData>
      <sheetData sheetId="19661">
        <row r="9">
          <cell r="A9" t="str">
            <v>A</v>
          </cell>
        </row>
      </sheetData>
      <sheetData sheetId="19662">
        <row r="9">
          <cell r="A9" t="str">
            <v>A</v>
          </cell>
        </row>
      </sheetData>
      <sheetData sheetId="19663">
        <row r="9">
          <cell r="A9" t="str">
            <v>A</v>
          </cell>
        </row>
      </sheetData>
      <sheetData sheetId="19664">
        <row r="9">
          <cell r="A9" t="str">
            <v>A</v>
          </cell>
        </row>
      </sheetData>
      <sheetData sheetId="19665">
        <row r="9">
          <cell r="A9" t="str">
            <v>A</v>
          </cell>
        </row>
      </sheetData>
      <sheetData sheetId="19666">
        <row r="9">
          <cell r="A9" t="str">
            <v>A</v>
          </cell>
        </row>
      </sheetData>
      <sheetData sheetId="19667">
        <row r="9">
          <cell r="A9" t="str">
            <v>A</v>
          </cell>
        </row>
      </sheetData>
      <sheetData sheetId="19668">
        <row r="9">
          <cell r="A9" t="str">
            <v>A</v>
          </cell>
        </row>
      </sheetData>
      <sheetData sheetId="19669">
        <row r="9">
          <cell r="A9" t="str">
            <v>A</v>
          </cell>
        </row>
      </sheetData>
      <sheetData sheetId="19670" refreshError="1"/>
      <sheetData sheetId="19671">
        <row r="9">
          <cell r="A9" t="str">
            <v>A</v>
          </cell>
        </row>
      </sheetData>
      <sheetData sheetId="19672">
        <row r="9">
          <cell r="A9" t="str">
            <v>A</v>
          </cell>
        </row>
      </sheetData>
      <sheetData sheetId="19673"/>
      <sheetData sheetId="19674"/>
      <sheetData sheetId="19675">
        <row r="9">
          <cell r="A9" t="str">
            <v>A</v>
          </cell>
        </row>
      </sheetData>
      <sheetData sheetId="19676" refreshError="1"/>
      <sheetData sheetId="19677">
        <row r="9">
          <cell r="A9" t="str">
            <v>A</v>
          </cell>
        </row>
      </sheetData>
      <sheetData sheetId="19678">
        <row r="9">
          <cell r="A9" t="str">
            <v>A</v>
          </cell>
        </row>
      </sheetData>
      <sheetData sheetId="19679" refreshError="1"/>
      <sheetData sheetId="19680" refreshError="1"/>
      <sheetData sheetId="19681" refreshError="1"/>
      <sheetData sheetId="19682" refreshError="1"/>
      <sheetData sheetId="19683">
        <row r="9">
          <cell r="A9" t="str">
            <v>A</v>
          </cell>
        </row>
      </sheetData>
      <sheetData sheetId="19684">
        <row r="9">
          <cell r="A9" t="str">
            <v>A</v>
          </cell>
        </row>
      </sheetData>
      <sheetData sheetId="19685" refreshError="1"/>
      <sheetData sheetId="19686" refreshError="1"/>
      <sheetData sheetId="19687" refreshError="1"/>
      <sheetData sheetId="19688" refreshError="1"/>
      <sheetData sheetId="19689" refreshError="1"/>
      <sheetData sheetId="19690">
        <row r="9">
          <cell r="A9" t="str">
            <v>A</v>
          </cell>
        </row>
      </sheetData>
      <sheetData sheetId="19691">
        <row r="9">
          <cell r="A9" t="str">
            <v>A</v>
          </cell>
        </row>
      </sheetData>
      <sheetData sheetId="19692" refreshError="1"/>
      <sheetData sheetId="19693" refreshError="1"/>
      <sheetData sheetId="19694" refreshError="1"/>
      <sheetData sheetId="19695" refreshError="1"/>
      <sheetData sheetId="19696" refreshError="1"/>
      <sheetData sheetId="19697" refreshError="1"/>
      <sheetData sheetId="19698"/>
      <sheetData sheetId="19699"/>
      <sheetData sheetId="19700"/>
      <sheetData sheetId="19701"/>
      <sheetData sheetId="19702"/>
      <sheetData sheetId="19703"/>
      <sheetData sheetId="19704" refreshError="1"/>
      <sheetData sheetId="19705">
        <row r="9">
          <cell r="A9" t="str">
            <v>A</v>
          </cell>
        </row>
      </sheetData>
      <sheetData sheetId="19706">
        <row r="9">
          <cell r="A9" t="str">
            <v>A</v>
          </cell>
        </row>
      </sheetData>
      <sheetData sheetId="19707">
        <row r="9">
          <cell r="A9" t="str">
            <v>A</v>
          </cell>
        </row>
      </sheetData>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row r="9">
          <cell r="A9" t="str">
            <v>A</v>
          </cell>
        </row>
      </sheetData>
      <sheetData sheetId="19721">
        <row r="9">
          <cell r="A9" t="str">
            <v>A</v>
          </cell>
        </row>
      </sheetData>
      <sheetData sheetId="19722">
        <row r="9">
          <cell r="A9" t="str">
            <v>A</v>
          </cell>
        </row>
      </sheetData>
      <sheetData sheetId="19723">
        <row r="9">
          <cell r="A9" t="str">
            <v>A</v>
          </cell>
        </row>
      </sheetData>
      <sheetData sheetId="19724"/>
      <sheetData sheetId="19725"/>
      <sheetData sheetId="19726">
        <row r="9">
          <cell r="A9" t="str">
            <v>A</v>
          </cell>
        </row>
      </sheetData>
      <sheetData sheetId="19727">
        <row r="9">
          <cell r="A9" t="str">
            <v>A</v>
          </cell>
        </row>
      </sheetData>
      <sheetData sheetId="19728">
        <row r="9">
          <cell r="A9" t="str">
            <v>A</v>
          </cell>
        </row>
      </sheetData>
      <sheetData sheetId="19729">
        <row r="9">
          <cell r="A9" t="str">
            <v>A</v>
          </cell>
        </row>
      </sheetData>
      <sheetData sheetId="19730">
        <row r="9">
          <cell r="A9" t="str">
            <v>A</v>
          </cell>
        </row>
      </sheetData>
      <sheetData sheetId="19731">
        <row r="9">
          <cell r="A9" t="str">
            <v>A</v>
          </cell>
        </row>
      </sheetData>
      <sheetData sheetId="19732" refreshError="1"/>
      <sheetData sheetId="19733" refreshError="1"/>
      <sheetData sheetId="19734">
        <row r="9">
          <cell r="A9" t="str">
            <v>A</v>
          </cell>
        </row>
      </sheetData>
      <sheetData sheetId="19735" refreshError="1"/>
      <sheetData sheetId="19736" refreshError="1"/>
      <sheetData sheetId="19737" refreshError="1"/>
      <sheetData sheetId="19738" refreshError="1"/>
      <sheetData sheetId="19739" refreshError="1"/>
      <sheetData sheetId="19740" refreshError="1"/>
      <sheetData sheetId="19741" refreshError="1"/>
      <sheetData sheetId="19742" refreshError="1"/>
      <sheetData sheetId="19743" refreshError="1"/>
      <sheetData sheetId="19744" refreshError="1"/>
      <sheetData sheetId="19745" refreshError="1"/>
      <sheetData sheetId="19746" refreshError="1"/>
      <sheetData sheetId="19747" refreshError="1"/>
      <sheetData sheetId="19748" refreshError="1"/>
      <sheetData sheetId="19749" refreshError="1"/>
      <sheetData sheetId="19750" refreshError="1"/>
      <sheetData sheetId="19751" refreshError="1"/>
      <sheetData sheetId="19752" refreshError="1"/>
      <sheetData sheetId="19753" refreshError="1"/>
      <sheetData sheetId="19754" refreshError="1"/>
      <sheetData sheetId="19755" refreshError="1"/>
      <sheetData sheetId="19756">
        <row r="9">
          <cell r="A9" t="str">
            <v>A</v>
          </cell>
        </row>
      </sheetData>
      <sheetData sheetId="19757">
        <row r="9">
          <cell r="A9" t="str">
            <v>A</v>
          </cell>
        </row>
      </sheetData>
      <sheetData sheetId="19758">
        <row r="9">
          <cell r="A9" t="str">
            <v>A</v>
          </cell>
        </row>
      </sheetData>
      <sheetData sheetId="19759">
        <row r="9">
          <cell r="A9" t="str">
            <v>A</v>
          </cell>
        </row>
      </sheetData>
      <sheetData sheetId="19760">
        <row r="9">
          <cell r="A9" t="str">
            <v>A</v>
          </cell>
        </row>
      </sheetData>
      <sheetData sheetId="19761">
        <row r="9">
          <cell r="A9" t="str">
            <v>A</v>
          </cell>
        </row>
      </sheetData>
      <sheetData sheetId="19762">
        <row r="9">
          <cell r="A9" t="str">
            <v>A</v>
          </cell>
        </row>
      </sheetData>
      <sheetData sheetId="19763">
        <row r="9">
          <cell r="A9" t="str">
            <v>A</v>
          </cell>
        </row>
      </sheetData>
      <sheetData sheetId="19764">
        <row r="9">
          <cell r="A9" t="str">
            <v>A</v>
          </cell>
        </row>
      </sheetData>
      <sheetData sheetId="19765">
        <row r="9">
          <cell r="A9" t="str">
            <v>A</v>
          </cell>
        </row>
      </sheetData>
      <sheetData sheetId="19766">
        <row r="9">
          <cell r="A9" t="str">
            <v>A</v>
          </cell>
        </row>
      </sheetData>
      <sheetData sheetId="19767">
        <row r="9">
          <cell r="A9" t="str">
            <v>A</v>
          </cell>
        </row>
      </sheetData>
      <sheetData sheetId="19768">
        <row r="9">
          <cell r="A9" t="str">
            <v>A</v>
          </cell>
        </row>
      </sheetData>
      <sheetData sheetId="19769">
        <row r="9">
          <cell r="A9" t="str">
            <v>A</v>
          </cell>
        </row>
      </sheetData>
      <sheetData sheetId="19770">
        <row r="9">
          <cell r="A9" t="str">
            <v>A</v>
          </cell>
        </row>
      </sheetData>
      <sheetData sheetId="19771">
        <row r="9">
          <cell r="A9" t="str">
            <v>A</v>
          </cell>
        </row>
      </sheetData>
      <sheetData sheetId="19772">
        <row r="9">
          <cell r="A9" t="str">
            <v>A</v>
          </cell>
        </row>
      </sheetData>
      <sheetData sheetId="19773">
        <row r="9">
          <cell r="A9" t="str">
            <v>A</v>
          </cell>
        </row>
      </sheetData>
      <sheetData sheetId="19774"/>
      <sheetData sheetId="19775"/>
      <sheetData sheetId="19776">
        <row r="9">
          <cell r="A9" t="str">
            <v>A</v>
          </cell>
        </row>
      </sheetData>
      <sheetData sheetId="19777">
        <row r="9">
          <cell r="A9" t="str">
            <v>A</v>
          </cell>
        </row>
      </sheetData>
      <sheetData sheetId="19778">
        <row r="9">
          <cell r="A9" t="str">
            <v>A</v>
          </cell>
        </row>
      </sheetData>
      <sheetData sheetId="19779">
        <row r="9">
          <cell r="A9" t="str">
            <v>A</v>
          </cell>
        </row>
      </sheetData>
      <sheetData sheetId="19780">
        <row r="9">
          <cell r="A9" t="str">
            <v>A</v>
          </cell>
        </row>
      </sheetData>
      <sheetData sheetId="19781" refreshError="1"/>
      <sheetData sheetId="19782" refreshError="1"/>
      <sheetData sheetId="19783" refreshError="1"/>
      <sheetData sheetId="19784">
        <row r="9">
          <cell r="A9" t="str">
            <v>A</v>
          </cell>
        </row>
      </sheetData>
      <sheetData sheetId="19785">
        <row r="9">
          <cell r="A9" t="str">
            <v>A</v>
          </cell>
        </row>
      </sheetData>
      <sheetData sheetId="19786" refreshError="1"/>
      <sheetData sheetId="19787" refreshError="1"/>
      <sheetData sheetId="19788">
        <row r="9">
          <cell r="A9" t="str">
            <v>A</v>
          </cell>
        </row>
      </sheetData>
      <sheetData sheetId="19789">
        <row r="9">
          <cell r="A9" t="str">
            <v>A</v>
          </cell>
        </row>
      </sheetData>
      <sheetData sheetId="19790">
        <row r="9">
          <cell r="A9" t="str">
            <v>A</v>
          </cell>
        </row>
      </sheetData>
      <sheetData sheetId="19791">
        <row r="9">
          <cell r="A9" t="str">
            <v>A</v>
          </cell>
        </row>
      </sheetData>
      <sheetData sheetId="19792">
        <row r="9">
          <cell r="A9" t="str">
            <v>A</v>
          </cell>
        </row>
      </sheetData>
      <sheetData sheetId="19793">
        <row r="9">
          <cell r="A9" t="str">
            <v>A</v>
          </cell>
        </row>
      </sheetData>
      <sheetData sheetId="19794">
        <row r="9">
          <cell r="A9" t="str">
            <v>A</v>
          </cell>
        </row>
      </sheetData>
      <sheetData sheetId="19795">
        <row r="9">
          <cell r="A9" t="str">
            <v>A</v>
          </cell>
        </row>
      </sheetData>
      <sheetData sheetId="19796">
        <row r="9">
          <cell r="A9" t="str">
            <v>A</v>
          </cell>
        </row>
      </sheetData>
      <sheetData sheetId="19797">
        <row r="9">
          <cell r="A9" t="str">
            <v>A</v>
          </cell>
        </row>
      </sheetData>
      <sheetData sheetId="19798">
        <row r="9">
          <cell r="A9" t="str">
            <v>A</v>
          </cell>
        </row>
      </sheetData>
      <sheetData sheetId="19799">
        <row r="9">
          <cell r="A9" t="str">
            <v>A</v>
          </cell>
        </row>
      </sheetData>
      <sheetData sheetId="19800">
        <row r="9">
          <cell r="A9" t="str">
            <v>A</v>
          </cell>
        </row>
      </sheetData>
      <sheetData sheetId="19801">
        <row r="9">
          <cell r="A9" t="str">
            <v>A</v>
          </cell>
        </row>
      </sheetData>
      <sheetData sheetId="19802">
        <row r="9">
          <cell r="A9" t="str">
            <v>A</v>
          </cell>
        </row>
      </sheetData>
      <sheetData sheetId="19803">
        <row r="9">
          <cell r="A9" t="str">
            <v>A</v>
          </cell>
        </row>
      </sheetData>
      <sheetData sheetId="19804">
        <row r="9">
          <cell r="A9" t="str">
            <v>A</v>
          </cell>
        </row>
      </sheetData>
      <sheetData sheetId="19805">
        <row r="9">
          <cell r="A9" t="str">
            <v>A</v>
          </cell>
        </row>
      </sheetData>
      <sheetData sheetId="19806">
        <row r="9">
          <cell r="A9" t="str">
            <v>A</v>
          </cell>
        </row>
      </sheetData>
      <sheetData sheetId="19807">
        <row r="9">
          <cell r="A9" t="str">
            <v>A</v>
          </cell>
        </row>
      </sheetData>
      <sheetData sheetId="19808">
        <row r="9">
          <cell r="A9" t="str">
            <v>A</v>
          </cell>
        </row>
      </sheetData>
      <sheetData sheetId="19809">
        <row r="9">
          <cell r="A9" t="str">
            <v>A</v>
          </cell>
        </row>
      </sheetData>
      <sheetData sheetId="19810">
        <row r="9">
          <cell r="A9" t="str">
            <v>A</v>
          </cell>
        </row>
      </sheetData>
      <sheetData sheetId="19811">
        <row r="9">
          <cell r="A9" t="str">
            <v>A</v>
          </cell>
        </row>
      </sheetData>
      <sheetData sheetId="19812">
        <row r="9">
          <cell r="A9" t="str">
            <v>A</v>
          </cell>
        </row>
      </sheetData>
      <sheetData sheetId="19813">
        <row r="9">
          <cell r="A9" t="str">
            <v>A</v>
          </cell>
        </row>
      </sheetData>
      <sheetData sheetId="19814" refreshError="1"/>
      <sheetData sheetId="19815" refreshError="1"/>
      <sheetData sheetId="19816">
        <row r="9">
          <cell r="A9" t="str">
            <v>A</v>
          </cell>
        </row>
      </sheetData>
      <sheetData sheetId="19817"/>
      <sheetData sheetId="19818">
        <row r="9">
          <cell r="A9" t="str">
            <v>A</v>
          </cell>
        </row>
      </sheetData>
      <sheetData sheetId="19819">
        <row r="9">
          <cell r="A9" t="str">
            <v>A</v>
          </cell>
        </row>
      </sheetData>
      <sheetData sheetId="19820">
        <row r="9">
          <cell r="A9" t="str">
            <v>A</v>
          </cell>
        </row>
      </sheetData>
      <sheetData sheetId="19821">
        <row r="9">
          <cell r="A9" t="str">
            <v>A</v>
          </cell>
        </row>
      </sheetData>
      <sheetData sheetId="19822">
        <row r="9">
          <cell r="A9" t="str">
            <v>A</v>
          </cell>
        </row>
      </sheetData>
      <sheetData sheetId="19823">
        <row r="9">
          <cell r="A9" t="str">
            <v>A</v>
          </cell>
        </row>
      </sheetData>
      <sheetData sheetId="19824">
        <row r="9">
          <cell r="A9" t="str">
            <v>A</v>
          </cell>
        </row>
      </sheetData>
      <sheetData sheetId="19825">
        <row r="9">
          <cell r="A9" t="str">
            <v>A</v>
          </cell>
        </row>
      </sheetData>
      <sheetData sheetId="19826">
        <row r="9">
          <cell r="A9" t="str">
            <v>A</v>
          </cell>
        </row>
      </sheetData>
      <sheetData sheetId="19827">
        <row r="9">
          <cell r="A9" t="str">
            <v>A</v>
          </cell>
        </row>
      </sheetData>
      <sheetData sheetId="19828">
        <row r="9">
          <cell r="A9" t="str">
            <v>A</v>
          </cell>
        </row>
      </sheetData>
      <sheetData sheetId="19829">
        <row r="9">
          <cell r="A9" t="str">
            <v>A</v>
          </cell>
        </row>
      </sheetData>
      <sheetData sheetId="19830">
        <row r="9">
          <cell r="A9" t="str">
            <v>A</v>
          </cell>
        </row>
      </sheetData>
      <sheetData sheetId="19831">
        <row r="9">
          <cell r="A9" t="str">
            <v>A</v>
          </cell>
        </row>
      </sheetData>
      <sheetData sheetId="19832">
        <row r="9">
          <cell r="A9" t="str">
            <v>A</v>
          </cell>
        </row>
      </sheetData>
      <sheetData sheetId="19833">
        <row r="9">
          <cell r="A9" t="str">
            <v>A</v>
          </cell>
        </row>
      </sheetData>
      <sheetData sheetId="19834">
        <row r="9">
          <cell r="A9" t="str">
            <v>A</v>
          </cell>
        </row>
      </sheetData>
      <sheetData sheetId="19835">
        <row r="9">
          <cell r="A9" t="str">
            <v>A</v>
          </cell>
        </row>
      </sheetData>
      <sheetData sheetId="19836">
        <row r="9">
          <cell r="A9" t="str">
            <v>A</v>
          </cell>
        </row>
      </sheetData>
      <sheetData sheetId="19837">
        <row r="9">
          <cell r="A9" t="str">
            <v>A</v>
          </cell>
        </row>
      </sheetData>
      <sheetData sheetId="19838">
        <row r="9">
          <cell r="A9" t="str">
            <v>A</v>
          </cell>
        </row>
      </sheetData>
      <sheetData sheetId="19839">
        <row r="9">
          <cell r="A9" t="str">
            <v>A</v>
          </cell>
        </row>
      </sheetData>
      <sheetData sheetId="19840">
        <row r="9">
          <cell r="A9" t="str">
            <v>A</v>
          </cell>
        </row>
      </sheetData>
      <sheetData sheetId="19841">
        <row r="9">
          <cell r="A9" t="str">
            <v>A</v>
          </cell>
        </row>
      </sheetData>
      <sheetData sheetId="19842">
        <row r="9">
          <cell r="A9" t="str">
            <v>A</v>
          </cell>
        </row>
      </sheetData>
      <sheetData sheetId="19843">
        <row r="9">
          <cell r="A9" t="str">
            <v>A</v>
          </cell>
        </row>
      </sheetData>
      <sheetData sheetId="19844">
        <row r="9">
          <cell r="A9" t="str">
            <v>A</v>
          </cell>
        </row>
      </sheetData>
      <sheetData sheetId="19845">
        <row r="9">
          <cell r="A9" t="str">
            <v>A</v>
          </cell>
        </row>
      </sheetData>
      <sheetData sheetId="19846">
        <row r="9">
          <cell r="A9" t="str">
            <v>A</v>
          </cell>
        </row>
      </sheetData>
      <sheetData sheetId="19847">
        <row r="9">
          <cell r="A9" t="str">
            <v>A</v>
          </cell>
        </row>
      </sheetData>
      <sheetData sheetId="19848">
        <row r="9">
          <cell r="A9" t="str">
            <v>A</v>
          </cell>
        </row>
      </sheetData>
      <sheetData sheetId="19849">
        <row r="9">
          <cell r="A9" t="str">
            <v>A</v>
          </cell>
        </row>
      </sheetData>
      <sheetData sheetId="19850" refreshError="1"/>
      <sheetData sheetId="19851">
        <row r="9">
          <cell r="A9" t="str">
            <v>A</v>
          </cell>
        </row>
      </sheetData>
      <sheetData sheetId="19852">
        <row r="9">
          <cell r="A9" t="str">
            <v>A</v>
          </cell>
        </row>
      </sheetData>
      <sheetData sheetId="19853">
        <row r="9">
          <cell r="A9" t="str">
            <v>A</v>
          </cell>
        </row>
      </sheetData>
      <sheetData sheetId="19854">
        <row r="9">
          <cell r="A9" t="str">
            <v>A</v>
          </cell>
        </row>
      </sheetData>
      <sheetData sheetId="19855">
        <row r="9">
          <cell r="A9" t="str">
            <v>A</v>
          </cell>
        </row>
      </sheetData>
      <sheetData sheetId="19856">
        <row r="9">
          <cell r="A9" t="str">
            <v>A</v>
          </cell>
        </row>
      </sheetData>
      <sheetData sheetId="19857">
        <row r="9">
          <cell r="A9" t="str">
            <v>A</v>
          </cell>
        </row>
      </sheetData>
      <sheetData sheetId="19858">
        <row r="9">
          <cell r="A9" t="str">
            <v>A</v>
          </cell>
        </row>
      </sheetData>
      <sheetData sheetId="19859">
        <row r="9">
          <cell r="A9" t="str">
            <v>A</v>
          </cell>
        </row>
      </sheetData>
      <sheetData sheetId="19860">
        <row r="9">
          <cell r="A9" t="str">
            <v>A</v>
          </cell>
        </row>
      </sheetData>
      <sheetData sheetId="19861">
        <row r="9">
          <cell r="A9" t="str">
            <v>A</v>
          </cell>
        </row>
      </sheetData>
      <sheetData sheetId="19862">
        <row r="9">
          <cell r="A9" t="str">
            <v>A</v>
          </cell>
        </row>
      </sheetData>
      <sheetData sheetId="19863">
        <row r="9">
          <cell r="A9" t="str">
            <v>A</v>
          </cell>
        </row>
      </sheetData>
      <sheetData sheetId="19864">
        <row r="9">
          <cell r="A9" t="str">
            <v>A</v>
          </cell>
        </row>
      </sheetData>
      <sheetData sheetId="19865">
        <row r="9">
          <cell r="A9" t="str">
            <v>A</v>
          </cell>
        </row>
      </sheetData>
      <sheetData sheetId="19866">
        <row r="9">
          <cell r="A9" t="str">
            <v>A</v>
          </cell>
        </row>
      </sheetData>
      <sheetData sheetId="19867">
        <row r="9">
          <cell r="A9" t="str">
            <v>A</v>
          </cell>
        </row>
      </sheetData>
      <sheetData sheetId="19868">
        <row r="9">
          <cell r="A9" t="str">
            <v>A</v>
          </cell>
        </row>
      </sheetData>
      <sheetData sheetId="19869">
        <row r="9">
          <cell r="A9" t="str">
            <v>A</v>
          </cell>
        </row>
      </sheetData>
      <sheetData sheetId="19870">
        <row r="9">
          <cell r="A9" t="str">
            <v>A</v>
          </cell>
        </row>
      </sheetData>
      <sheetData sheetId="19871">
        <row r="9">
          <cell r="A9" t="str">
            <v>A</v>
          </cell>
        </row>
      </sheetData>
      <sheetData sheetId="19872">
        <row r="9">
          <cell r="A9" t="str">
            <v>A</v>
          </cell>
        </row>
      </sheetData>
      <sheetData sheetId="19873">
        <row r="9">
          <cell r="A9" t="str">
            <v>A</v>
          </cell>
        </row>
      </sheetData>
      <sheetData sheetId="19874">
        <row r="9">
          <cell r="A9" t="str">
            <v>A</v>
          </cell>
        </row>
      </sheetData>
      <sheetData sheetId="19875">
        <row r="9">
          <cell r="A9" t="str">
            <v>A</v>
          </cell>
        </row>
      </sheetData>
      <sheetData sheetId="19876"/>
      <sheetData sheetId="19877">
        <row r="9">
          <cell r="A9" t="str">
            <v>A</v>
          </cell>
        </row>
      </sheetData>
      <sheetData sheetId="19878">
        <row r="9">
          <cell r="A9" t="str">
            <v>A</v>
          </cell>
        </row>
      </sheetData>
      <sheetData sheetId="19879">
        <row r="9">
          <cell r="A9" t="str">
            <v>A</v>
          </cell>
        </row>
      </sheetData>
      <sheetData sheetId="19880">
        <row r="9">
          <cell r="A9" t="str">
            <v>A</v>
          </cell>
        </row>
      </sheetData>
      <sheetData sheetId="19881">
        <row r="9">
          <cell r="A9" t="str">
            <v>A</v>
          </cell>
        </row>
      </sheetData>
      <sheetData sheetId="19882">
        <row r="9">
          <cell r="A9" t="str">
            <v>A</v>
          </cell>
        </row>
      </sheetData>
      <sheetData sheetId="19883">
        <row r="9">
          <cell r="A9" t="str">
            <v>A</v>
          </cell>
        </row>
      </sheetData>
      <sheetData sheetId="19884">
        <row r="9">
          <cell r="A9" t="str">
            <v>A</v>
          </cell>
        </row>
      </sheetData>
      <sheetData sheetId="19885">
        <row r="9">
          <cell r="A9" t="str">
            <v>A</v>
          </cell>
        </row>
      </sheetData>
      <sheetData sheetId="19886">
        <row r="9">
          <cell r="A9" t="str">
            <v>A</v>
          </cell>
        </row>
      </sheetData>
      <sheetData sheetId="19887" refreshError="1"/>
      <sheetData sheetId="19888">
        <row r="9">
          <cell r="A9" t="str">
            <v>A</v>
          </cell>
        </row>
      </sheetData>
      <sheetData sheetId="19889">
        <row r="9">
          <cell r="A9" t="str">
            <v>A</v>
          </cell>
        </row>
      </sheetData>
      <sheetData sheetId="19890">
        <row r="9">
          <cell r="A9" t="str">
            <v>A</v>
          </cell>
        </row>
      </sheetData>
      <sheetData sheetId="19891">
        <row r="9">
          <cell r="A9" t="str">
            <v>A</v>
          </cell>
        </row>
      </sheetData>
      <sheetData sheetId="19892">
        <row r="9">
          <cell r="A9" t="str">
            <v>A</v>
          </cell>
        </row>
      </sheetData>
      <sheetData sheetId="19893">
        <row r="9">
          <cell r="A9" t="str">
            <v>A</v>
          </cell>
        </row>
      </sheetData>
      <sheetData sheetId="19894">
        <row r="9">
          <cell r="A9" t="str">
            <v>A</v>
          </cell>
        </row>
      </sheetData>
      <sheetData sheetId="19895">
        <row r="9">
          <cell r="A9" t="str">
            <v>A</v>
          </cell>
        </row>
      </sheetData>
      <sheetData sheetId="19896">
        <row r="9">
          <cell r="A9" t="str">
            <v>A</v>
          </cell>
        </row>
      </sheetData>
      <sheetData sheetId="19897">
        <row r="9">
          <cell r="A9" t="str">
            <v>A</v>
          </cell>
        </row>
      </sheetData>
      <sheetData sheetId="19898">
        <row r="9">
          <cell r="A9" t="str">
            <v>A</v>
          </cell>
        </row>
      </sheetData>
      <sheetData sheetId="19899">
        <row r="9">
          <cell r="A9" t="str">
            <v>A</v>
          </cell>
        </row>
      </sheetData>
      <sheetData sheetId="19900">
        <row r="9">
          <cell r="A9" t="str">
            <v>A</v>
          </cell>
        </row>
      </sheetData>
      <sheetData sheetId="19901" refreshError="1"/>
      <sheetData sheetId="19902">
        <row r="9">
          <cell r="A9" t="str">
            <v>A</v>
          </cell>
        </row>
      </sheetData>
      <sheetData sheetId="19903">
        <row r="9">
          <cell r="A9" t="str">
            <v>A</v>
          </cell>
        </row>
      </sheetData>
      <sheetData sheetId="19904">
        <row r="9">
          <cell r="A9" t="str">
            <v>A</v>
          </cell>
        </row>
      </sheetData>
      <sheetData sheetId="19905">
        <row r="9">
          <cell r="A9" t="str">
            <v>A</v>
          </cell>
        </row>
      </sheetData>
      <sheetData sheetId="19906">
        <row r="9">
          <cell r="A9" t="str">
            <v>A</v>
          </cell>
        </row>
      </sheetData>
      <sheetData sheetId="19907">
        <row r="9">
          <cell r="A9" t="str">
            <v>A</v>
          </cell>
        </row>
      </sheetData>
      <sheetData sheetId="19908">
        <row r="9">
          <cell r="A9" t="str">
            <v>A</v>
          </cell>
        </row>
      </sheetData>
      <sheetData sheetId="19909">
        <row r="9">
          <cell r="A9" t="str">
            <v>A</v>
          </cell>
        </row>
      </sheetData>
      <sheetData sheetId="19910" refreshError="1"/>
      <sheetData sheetId="19911">
        <row r="9">
          <cell r="A9" t="str">
            <v>A</v>
          </cell>
        </row>
      </sheetData>
      <sheetData sheetId="19912">
        <row r="9">
          <cell r="A9" t="str">
            <v>A</v>
          </cell>
        </row>
      </sheetData>
      <sheetData sheetId="19913">
        <row r="9">
          <cell r="A9" t="str">
            <v>A</v>
          </cell>
        </row>
      </sheetData>
      <sheetData sheetId="19914">
        <row r="9">
          <cell r="A9" t="str">
            <v>A</v>
          </cell>
        </row>
      </sheetData>
      <sheetData sheetId="19915">
        <row r="9">
          <cell r="A9" t="str">
            <v>A</v>
          </cell>
        </row>
      </sheetData>
      <sheetData sheetId="19916" refreshError="1"/>
      <sheetData sheetId="19917">
        <row r="9">
          <cell r="A9" t="str">
            <v>A</v>
          </cell>
        </row>
      </sheetData>
      <sheetData sheetId="19918">
        <row r="9">
          <cell r="A9" t="str">
            <v>A</v>
          </cell>
        </row>
      </sheetData>
      <sheetData sheetId="19919">
        <row r="9">
          <cell r="A9" t="str">
            <v>A</v>
          </cell>
        </row>
      </sheetData>
      <sheetData sheetId="19920">
        <row r="9">
          <cell r="A9" t="str">
            <v>A</v>
          </cell>
        </row>
      </sheetData>
      <sheetData sheetId="19921">
        <row r="9">
          <cell r="A9" t="str">
            <v>A</v>
          </cell>
        </row>
      </sheetData>
      <sheetData sheetId="19922">
        <row r="9">
          <cell r="A9" t="str">
            <v>A</v>
          </cell>
        </row>
      </sheetData>
      <sheetData sheetId="19923">
        <row r="9">
          <cell r="A9" t="str">
            <v>A</v>
          </cell>
        </row>
      </sheetData>
      <sheetData sheetId="19924">
        <row r="9">
          <cell r="A9" t="str">
            <v>A</v>
          </cell>
        </row>
      </sheetData>
      <sheetData sheetId="19925">
        <row r="9">
          <cell r="A9" t="str">
            <v>A</v>
          </cell>
        </row>
      </sheetData>
      <sheetData sheetId="19926"/>
      <sheetData sheetId="19927"/>
      <sheetData sheetId="19928"/>
      <sheetData sheetId="19929">
        <row r="9">
          <cell r="A9" t="str">
            <v>A</v>
          </cell>
        </row>
      </sheetData>
      <sheetData sheetId="19930">
        <row r="9">
          <cell r="A9" t="str">
            <v>A</v>
          </cell>
        </row>
      </sheetData>
      <sheetData sheetId="19931">
        <row r="9">
          <cell r="A9" t="str">
            <v>A</v>
          </cell>
        </row>
      </sheetData>
      <sheetData sheetId="19932">
        <row r="9">
          <cell r="A9" t="str">
            <v>A</v>
          </cell>
        </row>
      </sheetData>
      <sheetData sheetId="19933">
        <row r="9">
          <cell r="A9" t="str">
            <v>A</v>
          </cell>
        </row>
      </sheetData>
      <sheetData sheetId="19934"/>
      <sheetData sheetId="19935"/>
      <sheetData sheetId="19936"/>
      <sheetData sheetId="19937"/>
      <sheetData sheetId="19938"/>
      <sheetData sheetId="19939">
        <row r="9">
          <cell r="A9" t="str">
            <v>A</v>
          </cell>
        </row>
      </sheetData>
      <sheetData sheetId="19940">
        <row r="9">
          <cell r="A9" t="str">
            <v>A</v>
          </cell>
        </row>
      </sheetData>
      <sheetData sheetId="19941"/>
      <sheetData sheetId="19942" refreshError="1"/>
      <sheetData sheetId="19943" refreshError="1"/>
      <sheetData sheetId="19944" refreshError="1"/>
      <sheetData sheetId="19945" refreshError="1"/>
      <sheetData sheetId="19946"/>
      <sheetData sheetId="19947"/>
      <sheetData sheetId="19948"/>
      <sheetData sheetId="19949"/>
      <sheetData sheetId="19950"/>
      <sheetData sheetId="19951">
        <row r="9">
          <cell r="A9" t="str">
            <v>A</v>
          </cell>
        </row>
      </sheetData>
      <sheetData sheetId="19952">
        <row r="9">
          <cell r="A9" t="str">
            <v>A</v>
          </cell>
        </row>
      </sheetData>
      <sheetData sheetId="19953">
        <row r="9">
          <cell r="A9" t="str">
            <v>A</v>
          </cell>
        </row>
      </sheetData>
      <sheetData sheetId="19954">
        <row r="9">
          <cell r="A9" t="str">
            <v>A</v>
          </cell>
        </row>
      </sheetData>
      <sheetData sheetId="19955">
        <row r="9">
          <cell r="A9" t="str">
            <v>A</v>
          </cell>
        </row>
      </sheetData>
      <sheetData sheetId="19956">
        <row r="9">
          <cell r="A9" t="str">
            <v>A</v>
          </cell>
        </row>
      </sheetData>
      <sheetData sheetId="19957">
        <row r="9">
          <cell r="A9" t="str">
            <v>A</v>
          </cell>
        </row>
      </sheetData>
      <sheetData sheetId="19958">
        <row r="9">
          <cell r="A9" t="str">
            <v>A</v>
          </cell>
        </row>
      </sheetData>
      <sheetData sheetId="19959">
        <row r="9">
          <cell r="A9" t="str">
            <v>A</v>
          </cell>
        </row>
      </sheetData>
      <sheetData sheetId="19960" refreshError="1"/>
      <sheetData sheetId="19961">
        <row r="9">
          <cell r="A9" t="str">
            <v>A</v>
          </cell>
        </row>
      </sheetData>
      <sheetData sheetId="19962">
        <row r="9">
          <cell r="A9" t="str">
            <v>A</v>
          </cell>
        </row>
      </sheetData>
      <sheetData sheetId="19963">
        <row r="9">
          <cell r="A9" t="str">
            <v>A</v>
          </cell>
        </row>
      </sheetData>
      <sheetData sheetId="19964">
        <row r="9">
          <cell r="A9" t="str">
            <v>A</v>
          </cell>
        </row>
      </sheetData>
      <sheetData sheetId="19965">
        <row r="9">
          <cell r="A9" t="str">
            <v>A</v>
          </cell>
        </row>
      </sheetData>
      <sheetData sheetId="19966">
        <row r="9">
          <cell r="A9" t="str">
            <v>A</v>
          </cell>
        </row>
      </sheetData>
      <sheetData sheetId="19967">
        <row r="9">
          <cell r="A9" t="str">
            <v>A</v>
          </cell>
        </row>
      </sheetData>
      <sheetData sheetId="19968">
        <row r="9">
          <cell r="A9" t="str">
            <v>A</v>
          </cell>
        </row>
      </sheetData>
      <sheetData sheetId="19969">
        <row r="9">
          <cell r="A9" t="str">
            <v>A</v>
          </cell>
        </row>
      </sheetData>
      <sheetData sheetId="19970">
        <row r="9">
          <cell r="A9" t="str">
            <v>A</v>
          </cell>
        </row>
      </sheetData>
      <sheetData sheetId="19971">
        <row r="9">
          <cell r="A9" t="str">
            <v>A</v>
          </cell>
        </row>
      </sheetData>
      <sheetData sheetId="19972">
        <row r="9">
          <cell r="A9" t="str">
            <v>A</v>
          </cell>
        </row>
      </sheetData>
      <sheetData sheetId="19973">
        <row r="9">
          <cell r="A9" t="str">
            <v>A</v>
          </cell>
        </row>
      </sheetData>
      <sheetData sheetId="19974">
        <row r="9">
          <cell r="A9" t="str">
            <v>A</v>
          </cell>
        </row>
      </sheetData>
      <sheetData sheetId="19975">
        <row r="9">
          <cell r="A9" t="str">
            <v>A</v>
          </cell>
        </row>
      </sheetData>
      <sheetData sheetId="19976">
        <row r="9">
          <cell r="A9" t="str">
            <v>A</v>
          </cell>
        </row>
      </sheetData>
      <sheetData sheetId="19977">
        <row r="9">
          <cell r="A9" t="str">
            <v>A</v>
          </cell>
        </row>
      </sheetData>
      <sheetData sheetId="19978">
        <row r="9">
          <cell r="A9" t="str">
            <v>A</v>
          </cell>
        </row>
      </sheetData>
      <sheetData sheetId="19979">
        <row r="9">
          <cell r="A9" t="str">
            <v>A</v>
          </cell>
        </row>
      </sheetData>
      <sheetData sheetId="19980">
        <row r="9">
          <cell r="A9" t="str">
            <v>A</v>
          </cell>
        </row>
      </sheetData>
      <sheetData sheetId="19981">
        <row r="9">
          <cell r="A9" t="str">
            <v>A</v>
          </cell>
        </row>
      </sheetData>
      <sheetData sheetId="19982">
        <row r="9">
          <cell r="A9" t="str">
            <v>A</v>
          </cell>
        </row>
      </sheetData>
      <sheetData sheetId="19983">
        <row r="9">
          <cell r="A9" t="str">
            <v>A</v>
          </cell>
        </row>
      </sheetData>
      <sheetData sheetId="19984">
        <row r="9">
          <cell r="A9" t="str">
            <v>A</v>
          </cell>
        </row>
      </sheetData>
      <sheetData sheetId="19985">
        <row r="9">
          <cell r="A9" t="str">
            <v>A</v>
          </cell>
        </row>
      </sheetData>
      <sheetData sheetId="19986">
        <row r="9">
          <cell r="A9" t="str">
            <v>A</v>
          </cell>
        </row>
      </sheetData>
      <sheetData sheetId="19987">
        <row r="9">
          <cell r="A9" t="str">
            <v>A</v>
          </cell>
        </row>
      </sheetData>
      <sheetData sheetId="19988">
        <row r="9">
          <cell r="A9" t="str">
            <v>A</v>
          </cell>
        </row>
      </sheetData>
      <sheetData sheetId="19989">
        <row r="9">
          <cell r="A9" t="str">
            <v>A</v>
          </cell>
        </row>
      </sheetData>
      <sheetData sheetId="19990">
        <row r="9">
          <cell r="A9" t="str">
            <v>A</v>
          </cell>
        </row>
      </sheetData>
      <sheetData sheetId="19991">
        <row r="9">
          <cell r="A9" t="str">
            <v>A</v>
          </cell>
        </row>
      </sheetData>
      <sheetData sheetId="19992">
        <row r="9">
          <cell r="A9" t="str">
            <v>A</v>
          </cell>
        </row>
      </sheetData>
      <sheetData sheetId="19993"/>
      <sheetData sheetId="19994">
        <row r="9">
          <cell r="A9" t="str">
            <v>A</v>
          </cell>
        </row>
      </sheetData>
      <sheetData sheetId="19995"/>
      <sheetData sheetId="19996"/>
      <sheetData sheetId="19997"/>
      <sheetData sheetId="19998"/>
      <sheetData sheetId="19999"/>
      <sheetData sheetId="20000">
        <row r="9">
          <cell r="A9" t="str">
            <v>A</v>
          </cell>
        </row>
      </sheetData>
      <sheetData sheetId="20001">
        <row r="9">
          <cell r="A9" t="str">
            <v>A</v>
          </cell>
        </row>
      </sheetData>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refreshError="1"/>
      <sheetData sheetId="20015" refreshError="1"/>
      <sheetData sheetId="20016" refreshError="1"/>
      <sheetData sheetId="20017" refreshError="1"/>
      <sheetData sheetId="20018" refreshError="1"/>
      <sheetData sheetId="20019" refreshError="1"/>
      <sheetData sheetId="20020" refreshError="1"/>
      <sheetData sheetId="20021" refreshError="1"/>
      <sheetData sheetId="20022" refreshError="1"/>
      <sheetData sheetId="20023" refreshError="1"/>
      <sheetData sheetId="20024" refreshError="1"/>
      <sheetData sheetId="20025" refreshError="1"/>
      <sheetData sheetId="20026" refreshError="1"/>
      <sheetData sheetId="20027" refreshError="1"/>
      <sheetData sheetId="20028" refreshError="1"/>
      <sheetData sheetId="20029" refreshError="1"/>
      <sheetData sheetId="20030" refreshError="1"/>
      <sheetData sheetId="20031" refreshError="1"/>
      <sheetData sheetId="20032" refreshError="1"/>
      <sheetData sheetId="20033" refreshError="1"/>
      <sheetData sheetId="20034" refreshError="1"/>
      <sheetData sheetId="20035" refreshError="1"/>
      <sheetData sheetId="20036" refreshError="1"/>
      <sheetData sheetId="20037" refreshError="1"/>
      <sheetData sheetId="20038" refreshError="1"/>
      <sheetData sheetId="20039" refreshError="1"/>
      <sheetData sheetId="20040" refreshError="1"/>
      <sheetData sheetId="20041" refreshError="1"/>
      <sheetData sheetId="20042" refreshError="1"/>
      <sheetData sheetId="20043" refreshError="1"/>
      <sheetData sheetId="20044" refreshError="1"/>
      <sheetData sheetId="20045" refreshError="1"/>
      <sheetData sheetId="20046" refreshError="1"/>
      <sheetData sheetId="20047" refreshError="1"/>
      <sheetData sheetId="20048" refreshError="1"/>
      <sheetData sheetId="20049" refreshError="1"/>
      <sheetData sheetId="20050" refreshError="1"/>
      <sheetData sheetId="20051" refreshError="1"/>
      <sheetData sheetId="20052" refreshError="1"/>
      <sheetData sheetId="20053" refreshError="1"/>
      <sheetData sheetId="20054" refreshError="1"/>
      <sheetData sheetId="20055" refreshError="1"/>
      <sheetData sheetId="20056" refreshError="1"/>
      <sheetData sheetId="20057" refreshError="1"/>
      <sheetData sheetId="20058" refreshError="1"/>
      <sheetData sheetId="20059" refreshError="1"/>
      <sheetData sheetId="20060" refreshError="1"/>
      <sheetData sheetId="20061" refreshError="1"/>
      <sheetData sheetId="20062" refreshError="1"/>
      <sheetData sheetId="20063" refreshError="1"/>
      <sheetData sheetId="20064" refreshError="1"/>
      <sheetData sheetId="20065" refreshError="1"/>
      <sheetData sheetId="20066" refreshError="1"/>
      <sheetData sheetId="20067" refreshError="1"/>
      <sheetData sheetId="20068" refreshError="1"/>
      <sheetData sheetId="20069" refreshError="1"/>
      <sheetData sheetId="20070">
        <row r="9">
          <cell r="A9" t="str">
            <v>A</v>
          </cell>
        </row>
      </sheetData>
      <sheetData sheetId="20071" refreshError="1"/>
      <sheetData sheetId="20072" refreshError="1"/>
      <sheetData sheetId="20073" refreshError="1"/>
      <sheetData sheetId="20074" refreshError="1"/>
      <sheetData sheetId="20075" refreshError="1"/>
      <sheetData sheetId="20076" refreshError="1"/>
      <sheetData sheetId="20077" refreshError="1"/>
      <sheetData sheetId="20078" refreshError="1"/>
      <sheetData sheetId="20079" refreshError="1"/>
      <sheetData sheetId="20080" refreshError="1"/>
      <sheetData sheetId="20081" refreshError="1"/>
      <sheetData sheetId="20082" refreshError="1"/>
      <sheetData sheetId="20083" refreshError="1"/>
      <sheetData sheetId="20084" refreshError="1"/>
      <sheetData sheetId="20085" refreshError="1"/>
      <sheetData sheetId="20086" refreshError="1"/>
      <sheetData sheetId="20087" refreshError="1"/>
      <sheetData sheetId="20088" refreshError="1"/>
      <sheetData sheetId="20089" refreshError="1"/>
      <sheetData sheetId="20090" refreshError="1"/>
      <sheetData sheetId="20091" refreshError="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refreshError="1"/>
      <sheetData sheetId="20108"/>
      <sheetData sheetId="20109"/>
      <sheetData sheetId="20110" refreshError="1"/>
      <sheetData sheetId="20111" refreshError="1"/>
      <sheetData sheetId="20112" refreshError="1"/>
      <sheetData sheetId="20113" refreshError="1"/>
      <sheetData sheetId="20114" refreshError="1"/>
      <sheetData sheetId="20115"/>
      <sheetData sheetId="20116" refreshError="1"/>
      <sheetData sheetId="20117" refreshError="1"/>
      <sheetData sheetId="20118" refreshError="1"/>
      <sheetData sheetId="20119" refreshError="1"/>
      <sheetData sheetId="20120" refreshError="1"/>
      <sheetData sheetId="20121" refreshError="1"/>
      <sheetData sheetId="20122" refreshError="1"/>
      <sheetData sheetId="20123" refreshError="1"/>
      <sheetData sheetId="20124">
        <row r="9">
          <cell r="A9" t="str">
            <v>A</v>
          </cell>
        </row>
      </sheetData>
      <sheetData sheetId="20125">
        <row r="9">
          <cell r="A9" t="str">
            <v>A</v>
          </cell>
        </row>
      </sheetData>
      <sheetData sheetId="20126" refreshError="1"/>
      <sheetData sheetId="20127" refreshError="1"/>
      <sheetData sheetId="20128" refreshError="1"/>
      <sheetData sheetId="20129" refreshError="1"/>
      <sheetData sheetId="20130" refreshError="1"/>
      <sheetData sheetId="20131" refreshError="1"/>
      <sheetData sheetId="20132" refreshError="1"/>
      <sheetData sheetId="20133" refreshError="1"/>
      <sheetData sheetId="20134" refreshError="1"/>
      <sheetData sheetId="20135" refreshError="1"/>
      <sheetData sheetId="20136" refreshError="1"/>
      <sheetData sheetId="20137" refreshError="1"/>
      <sheetData sheetId="20138" refreshError="1"/>
      <sheetData sheetId="20139" refreshError="1"/>
      <sheetData sheetId="20140" refreshError="1"/>
      <sheetData sheetId="20141" refreshError="1"/>
      <sheetData sheetId="20142" refreshError="1"/>
      <sheetData sheetId="20143" refreshError="1"/>
      <sheetData sheetId="20144" refreshError="1"/>
      <sheetData sheetId="20145" refreshError="1"/>
      <sheetData sheetId="20146" refreshError="1"/>
      <sheetData sheetId="20147" refreshError="1"/>
      <sheetData sheetId="20148" refreshError="1"/>
      <sheetData sheetId="20149" refreshError="1"/>
      <sheetData sheetId="20150" refreshError="1"/>
      <sheetData sheetId="20151" refreshError="1"/>
      <sheetData sheetId="20152" refreshError="1"/>
      <sheetData sheetId="20153" refreshError="1"/>
      <sheetData sheetId="20154"/>
      <sheetData sheetId="20155">
        <row r="9">
          <cell r="A9" t="str">
            <v>A</v>
          </cell>
        </row>
      </sheetData>
      <sheetData sheetId="20156">
        <row r="9">
          <cell r="A9" t="str">
            <v>A</v>
          </cell>
        </row>
      </sheetData>
      <sheetData sheetId="20157">
        <row r="9">
          <cell r="A9" t="str">
            <v>A</v>
          </cell>
        </row>
      </sheetData>
      <sheetData sheetId="20158">
        <row r="9">
          <cell r="A9" t="str">
            <v>A</v>
          </cell>
        </row>
      </sheetData>
      <sheetData sheetId="20159">
        <row r="9">
          <cell r="A9" t="str">
            <v>A</v>
          </cell>
        </row>
      </sheetData>
      <sheetData sheetId="20160">
        <row r="9">
          <cell r="A9" t="str">
            <v>A</v>
          </cell>
        </row>
      </sheetData>
      <sheetData sheetId="20161"/>
      <sheetData sheetId="20162"/>
      <sheetData sheetId="20163">
        <row r="9">
          <cell r="A9" t="str">
            <v>A</v>
          </cell>
        </row>
      </sheetData>
      <sheetData sheetId="20164">
        <row r="9">
          <cell r="A9" t="str">
            <v>A</v>
          </cell>
        </row>
      </sheetData>
      <sheetData sheetId="20165">
        <row r="9">
          <cell r="A9" t="str">
            <v>A</v>
          </cell>
        </row>
      </sheetData>
      <sheetData sheetId="20166">
        <row r="9">
          <cell r="A9" t="str">
            <v>A</v>
          </cell>
        </row>
      </sheetData>
      <sheetData sheetId="20167">
        <row r="9">
          <cell r="A9" t="str">
            <v>A</v>
          </cell>
        </row>
      </sheetData>
      <sheetData sheetId="20168">
        <row r="9">
          <cell r="A9" t="str">
            <v>A</v>
          </cell>
        </row>
      </sheetData>
      <sheetData sheetId="20169">
        <row r="9">
          <cell r="A9" t="str">
            <v>A</v>
          </cell>
        </row>
      </sheetData>
      <sheetData sheetId="20170">
        <row r="9">
          <cell r="A9" t="str">
            <v>A</v>
          </cell>
        </row>
      </sheetData>
      <sheetData sheetId="20171">
        <row r="9">
          <cell r="A9" t="str">
            <v>A</v>
          </cell>
        </row>
      </sheetData>
      <sheetData sheetId="20172">
        <row r="9">
          <cell r="A9" t="str">
            <v>A</v>
          </cell>
        </row>
      </sheetData>
      <sheetData sheetId="20173">
        <row r="9">
          <cell r="A9" t="str">
            <v>A</v>
          </cell>
        </row>
      </sheetData>
      <sheetData sheetId="20174">
        <row r="9">
          <cell r="A9" t="str">
            <v>A</v>
          </cell>
        </row>
      </sheetData>
      <sheetData sheetId="20175">
        <row r="9">
          <cell r="A9" t="str">
            <v>A</v>
          </cell>
        </row>
      </sheetData>
      <sheetData sheetId="20176" refreshError="1"/>
      <sheetData sheetId="20177">
        <row r="9">
          <cell r="A9" t="str">
            <v>A</v>
          </cell>
        </row>
      </sheetData>
      <sheetData sheetId="20178">
        <row r="9">
          <cell r="A9" t="str">
            <v>A</v>
          </cell>
        </row>
      </sheetData>
      <sheetData sheetId="20179">
        <row r="9">
          <cell r="A9" t="str">
            <v>A</v>
          </cell>
        </row>
      </sheetData>
      <sheetData sheetId="20180">
        <row r="9">
          <cell r="A9" t="str">
            <v>A</v>
          </cell>
        </row>
      </sheetData>
      <sheetData sheetId="20181" refreshError="1"/>
      <sheetData sheetId="20182" refreshError="1"/>
      <sheetData sheetId="20183">
        <row r="9">
          <cell r="A9" t="str">
            <v>A</v>
          </cell>
        </row>
      </sheetData>
      <sheetData sheetId="20184"/>
      <sheetData sheetId="20185">
        <row r="9">
          <cell r="A9" t="str">
            <v>A</v>
          </cell>
        </row>
      </sheetData>
      <sheetData sheetId="20186">
        <row r="9">
          <cell r="A9" t="str">
            <v>A</v>
          </cell>
        </row>
      </sheetData>
      <sheetData sheetId="20187">
        <row r="9">
          <cell r="A9" t="str">
            <v>A</v>
          </cell>
        </row>
      </sheetData>
      <sheetData sheetId="20188">
        <row r="9">
          <cell r="A9" t="str">
            <v>A</v>
          </cell>
        </row>
      </sheetData>
      <sheetData sheetId="20189">
        <row r="9">
          <cell r="A9" t="str">
            <v>A</v>
          </cell>
        </row>
      </sheetData>
      <sheetData sheetId="20190">
        <row r="9">
          <cell r="A9" t="str">
            <v>A</v>
          </cell>
        </row>
      </sheetData>
      <sheetData sheetId="20191"/>
      <sheetData sheetId="20192"/>
      <sheetData sheetId="20193"/>
      <sheetData sheetId="20194"/>
      <sheetData sheetId="20195"/>
      <sheetData sheetId="20196" refreshError="1"/>
      <sheetData sheetId="20197" refreshError="1"/>
      <sheetData sheetId="20198" refreshError="1"/>
      <sheetData sheetId="20199" refreshError="1"/>
      <sheetData sheetId="20200" refreshError="1"/>
      <sheetData sheetId="20201" refreshError="1"/>
      <sheetData sheetId="20202" refreshError="1"/>
      <sheetData sheetId="20203" refreshError="1"/>
      <sheetData sheetId="20204" refreshError="1"/>
      <sheetData sheetId="20205" refreshError="1"/>
      <sheetData sheetId="20206" refreshError="1"/>
      <sheetData sheetId="20207" refreshError="1"/>
      <sheetData sheetId="20208" refreshError="1"/>
      <sheetData sheetId="20209" refreshError="1"/>
      <sheetData sheetId="20210" refreshError="1"/>
      <sheetData sheetId="20211" refreshError="1"/>
      <sheetData sheetId="20212" refreshError="1"/>
      <sheetData sheetId="20213" refreshError="1"/>
      <sheetData sheetId="20214" refreshError="1"/>
      <sheetData sheetId="20215" refreshError="1"/>
      <sheetData sheetId="20216" refreshError="1"/>
      <sheetData sheetId="20217" refreshError="1"/>
      <sheetData sheetId="20218" refreshError="1"/>
      <sheetData sheetId="20219" refreshError="1"/>
      <sheetData sheetId="20220" refreshError="1"/>
      <sheetData sheetId="20221" refreshError="1"/>
      <sheetData sheetId="20222" refreshError="1"/>
      <sheetData sheetId="20223" refreshError="1"/>
      <sheetData sheetId="20224" refreshError="1"/>
      <sheetData sheetId="20225" refreshError="1"/>
      <sheetData sheetId="20226" refreshError="1"/>
      <sheetData sheetId="20227" refreshError="1"/>
      <sheetData sheetId="20228" refreshError="1"/>
      <sheetData sheetId="20229" refreshError="1"/>
      <sheetData sheetId="20230" refreshError="1"/>
      <sheetData sheetId="20231" refreshError="1"/>
      <sheetData sheetId="20232" refreshError="1"/>
      <sheetData sheetId="20233" refreshError="1"/>
      <sheetData sheetId="20234" refreshError="1"/>
      <sheetData sheetId="20235" refreshError="1"/>
      <sheetData sheetId="20236" refreshError="1"/>
      <sheetData sheetId="20237" refreshError="1"/>
      <sheetData sheetId="20238" refreshError="1"/>
      <sheetData sheetId="20239" refreshError="1"/>
      <sheetData sheetId="20240" refreshError="1"/>
      <sheetData sheetId="20241" refreshError="1"/>
      <sheetData sheetId="20242" refreshError="1"/>
      <sheetData sheetId="20243" refreshError="1"/>
      <sheetData sheetId="20244" refreshError="1"/>
      <sheetData sheetId="20245" refreshError="1"/>
      <sheetData sheetId="20246" refreshError="1"/>
      <sheetData sheetId="20247" refreshError="1"/>
      <sheetData sheetId="20248" refreshError="1"/>
      <sheetData sheetId="20249" refreshError="1"/>
      <sheetData sheetId="20250" refreshError="1"/>
      <sheetData sheetId="20251" refreshError="1"/>
      <sheetData sheetId="20252" refreshError="1"/>
      <sheetData sheetId="20253" refreshError="1"/>
      <sheetData sheetId="20254" refreshError="1"/>
      <sheetData sheetId="20255" refreshError="1"/>
      <sheetData sheetId="20256" refreshError="1"/>
      <sheetData sheetId="20257" refreshError="1"/>
      <sheetData sheetId="20258" refreshError="1"/>
      <sheetData sheetId="20259" refreshError="1"/>
      <sheetData sheetId="20260" refreshError="1"/>
      <sheetData sheetId="20261" refreshError="1"/>
      <sheetData sheetId="20262" refreshError="1"/>
      <sheetData sheetId="20263" refreshError="1"/>
      <sheetData sheetId="20264" refreshError="1"/>
      <sheetData sheetId="20265" refreshError="1"/>
      <sheetData sheetId="20266" refreshError="1"/>
      <sheetData sheetId="20267" refreshError="1"/>
      <sheetData sheetId="20268" refreshError="1"/>
      <sheetData sheetId="20269" refreshError="1"/>
      <sheetData sheetId="20270" refreshError="1"/>
      <sheetData sheetId="20271" refreshError="1"/>
      <sheetData sheetId="20272" refreshError="1"/>
      <sheetData sheetId="20273" refreshError="1"/>
      <sheetData sheetId="20274" refreshError="1"/>
      <sheetData sheetId="20275" refreshError="1"/>
      <sheetData sheetId="20276" refreshError="1"/>
      <sheetData sheetId="20277" refreshError="1"/>
      <sheetData sheetId="20278" refreshError="1"/>
      <sheetData sheetId="20279" refreshError="1"/>
      <sheetData sheetId="20280" refreshError="1"/>
      <sheetData sheetId="20281" refreshError="1"/>
      <sheetData sheetId="20282" refreshError="1"/>
      <sheetData sheetId="20283" refreshError="1"/>
      <sheetData sheetId="20284" refreshError="1"/>
      <sheetData sheetId="20285" refreshError="1"/>
      <sheetData sheetId="20286" refreshError="1"/>
      <sheetData sheetId="20287" refreshError="1"/>
      <sheetData sheetId="20288" refreshError="1"/>
      <sheetData sheetId="20289" refreshError="1"/>
      <sheetData sheetId="20290" refreshError="1"/>
      <sheetData sheetId="20291" refreshError="1"/>
      <sheetData sheetId="20292" refreshError="1"/>
      <sheetData sheetId="20293" refreshError="1"/>
      <sheetData sheetId="20294" refreshError="1"/>
      <sheetData sheetId="20295" refreshError="1"/>
      <sheetData sheetId="20296" refreshError="1"/>
      <sheetData sheetId="20297" refreshError="1"/>
      <sheetData sheetId="20298" refreshError="1"/>
      <sheetData sheetId="20299" refreshError="1"/>
      <sheetData sheetId="20300" refreshError="1"/>
      <sheetData sheetId="20301" refreshError="1"/>
      <sheetData sheetId="20302" refreshError="1"/>
      <sheetData sheetId="20303" refreshError="1"/>
      <sheetData sheetId="20304" refreshError="1"/>
      <sheetData sheetId="20305" refreshError="1"/>
      <sheetData sheetId="20306" refreshError="1"/>
      <sheetData sheetId="20307" refreshError="1"/>
      <sheetData sheetId="20308" refreshError="1"/>
      <sheetData sheetId="20309" refreshError="1"/>
      <sheetData sheetId="20310" refreshError="1"/>
      <sheetData sheetId="20311" refreshError="1"/>
      <sheetData sheetId="20312" refreshError="1"/>
      <sheetData sheetId="20313" refreshError="1"/>
      <sheetData sheetId="20314" refreshError="1"/>
      <sheetData sheetId="20315" refreshError="1"/>
      <sheetData sheetId="20316" refreshError="1"/>
      <sheetData sheetId="20317" refreshError="1"/>
      <sheetData sheetId="20318" refreshError="1"/>
      <sheetData sheetId="20319" refreshError="1"/>
      <sheetData sheetId="20320" refreshError="1"/>
      <sheetData sheetId="20321" refreshError="1"/>
      <sheetData sheetId="20322" refreshError="1"/>
      <sheetData sheetId="20323" refreshError="1"/>
      <sheetData sheetId="20324" refreshError="1"/>
      <sheetData sheetId="20325" refreshError="1"/>
      <sheetData sheetId="20326" refreshError="1"/>
      <sheetData sheetId="20327" refreshError="1"/>
      <sheetData sheetId="20328" refreshError="1"/>
      <sheetData sheetId="20329" refreshError="1"/>
      <sheetData sheetId="20330" refreshError="1"/>
      <sheetData sheetId="20331" refreshError="1"/>
      <sheetData sheetId="20332" refreshError="1"/>
      <sheetData sheetId="20333" refreshError="1"/>
      <sheetData sheetId="20334" refreshError="1"/>
      <sheetData sheetId="20335" refreshError="1"/>
      <sheetData sheetId="20336" refreshError="1"/>
      <sheetData sheetId="20337" refreshError="1"/>
      <sheetData sheetId="20338" refreshError="1"/>
      <sheetData sheetId="20339" refreshError="1"/>
      <sheetData sheetId="20340" refreshError="1"/>
      <sheetData sheetId="20341" refreshError="1"/>
      <sheetData sheetId="20342" refreshError="1"/>
      <sheetData sheetId="20343" refreshError="1"/>
      <sheetData sheetId="20344" refreshError="1"/>
      <sheetData sheetId="20345" refreshError="1"/>
      <sheetData sheetId="20346" refreshError="1"/>
      <sheetData sheetId="20347" refreshError="1"/>
      <sheetData sheetId="20348" refreshError="1"/>
      <sheetData sheetId="20349" refreshError="1"/>
      <sheetData sheetId="20350" refreshError="1"/>
      <sheetData sheetId="20351" refreshError="1"/>
      <sheetData sheetId="20352" refreshError="1"/>
      <sheetData sheetId="20353" refreshError="1"/>
      <sheetData sheetId="20354" refreshError="1"/>
      <sheetData sheetId="20355" refreshError="1"/>
      <sheetData sheetId="20356" refreshError="1"/>
      <sheetData sheetId="20357" refreshError="1"/>
      <sheetData sheetId="20358" refreshError="1"/>
      <sheetData sheetId="20359" refreshError="1"/>
      <sheetData sheetId="20360" refreshError="1"/>
      <sheetData sheetId="20361" refreshError="1"/>
      <sheetData sheetId="20362" refreshError="1"/>
      <sheetData sheetId="20363" refreshError="1"/>
      <sheetData sheetId="20364" refreshError="1"/>
      <sheetData sheetId="20365" refreshError="1"/>
      <sheetData sheetId="20366" refreshError="1"/>
      <sheetData sheetId="20367" refreshError="1"/>
      <sheetData sheetId="20368" refreshError="1"/>
      <sheetData sheetId="20369" refreshError="1"/>
      <sheetData sheetId="20370" refreshError="1"/>
      <sheetData sheetId="20371" refreshError="1"/>
      <sheetData sheetId="20372" refreshError="1"/>
      <sheetData sheetId="20373" refreshError="1"/>
      <sheetData sheetId="20374" refreshError="1"/>
      <sheetData sheetId="20375" refreshError="1"/>
      <sheetData sheetId="20376" refreshError="1"/>
      <sheetData sheetId="20377" refreshError="1"/>
      <sheetData sheetId="20378" refreshError="1"/>
      <sheetData sheetId="20379" refreshError="1"/>
      <sheetData sheetId="20380" refreshError="1"/>
      <sheetData sheetId="20381" refreshError="1"/>
      <sheetData sheetId="20382" refreshError="1"/>
      <sheetData sheetId="20383" refreshError="1"/>
      <sheetData sheetId="20384" refreshError="1"/>
      <sheetData sheetId="20385" refreshError="1"/>
      <sheetData sheetId="20386" refreshError="1"/>
      <sheetData sheetId="20387" refreshError="1"/>
      <sheetData sheetId="20388" refreshError="1"/>
      <sheetData sheetId="20389" refreshError="1"/>
      <sheetData sheetId="20390" refreshError="1"/>
      <sheetData sheetId="20391" refreshError="1"/>
      <sheetData sheetId="20392" refreshError="1"/>
      <sheetData sheetId="20393" refreshError="1"/>
      <sheetData sheetId="20394" refreshError="1"/>
      <sheetData sheetId="20395" refreshError="1"/>
      <sheetData sheetId="20396" refreshError="1"/>
      <sheetData sheetId="20397">
        <row r="9">
          <cell r="A9" t="str">
            <v>A</v>
          </cell>
        </row>
      </sheetData>
      <sheetData sheetId="20398" refreshError="1"/>
      <sheetData sheetId="20399" refreshError="1"/>
      <sheetData sheetId="20400" refreshError="1"/>
      <sheetData sheetId="20401" refreshError="1"/>
      <sheetData sheetId="20402" refreshError="1"/>
      <sheetData sheetId="20403" refreshError="1"/>
      <sheetData sheetId="20404" refreshError="1"/>
      <sheetData sheetId="20405" refreshError="1"/>
      <sheetData sheetId="20406" refreshError="1"/>
      <sheetData sheetId="20407" refreshError="1"/>
      <sheetData sheetId="20408" refreshError="1"/>
      <sheetData sheetId="20409" refreshError="1"/>
      <sheetData sheetId="20410" refreshError="1"/>
      <sheetData sheetId="20411" refreshError="1"/>
      <sheetData sheetId="20412" refreshError="1"/>
      <sheetData sheetId="20413" refreshError="1"/>
      <sheetData sheetId="20414" refreshError="1"/>
      <sheetData sheetId="20415" refreshError="1"/>
      <sheetData sheetId="20416" refreshError="1"/>
      <sheetData sheetId="20417" refreshError="1"/>
      <sheetData sheetId="20418" refreshError="1"/>
      <sheetData sheetId="20419" refreshError="1"/>
      <sheetData sheetId="20420" refreshError="1"/>
      <sheetData sheetId="20421" refreshError="1"/>
      <sheetData sheetId="20422" refreshError="1"/>
      <sheetData sheetId="20423" refreshError="1"/>
      <sheetData sheetId="20424" refreshError="1"/>
      <sheetData sheetId="20425" refreshError="1"/>
      <sheetData sheetId="20426" refreshError="1"/>
      <sheetData sheetId="20427" refreshError="1"/>
      <sheetData sheetId="20428" refreshError="1"/>
      <sheetData sheetId="20429" refreshError="1"/>
      <sheetData sheetId="20430" refreshError="1"/>
      <sheetData sheetId="20431" refreshError="1"/>
      <sheetData sheetId="20432" refreshError="1"/>
      <sheetData sheetId="20433" refreshError="1"/>
      <sheetData sheetId="20434" refreshError="1"/>
      <sheetData sheetId="20435" refreshError="1"/>
      <sheetData sheetId="20436" refreshError="1"/>
      <sheetData sheetId="20437" refreshError="1"/>
      <sheetData sheetId="20438" refreshError="1"/>
      <sheetData sheetId="20439" refreshError="1"/>
      <sheetData sheetId="20440" refreshError="1"/>
      <sheetData sheetId="20441" refreshError="1"/>
      <sheetData sheetId="20442" refreshError="1"/>
      <sheetData sheetId="20443" refreshError="1"/>
      <sheetData sheetId="20444" refreshError="1"/>
      <sheetData sheetId="20445" refreshError="1"/>
      <sheetData sheetId="20446" refreshError="1"/>
      <sheetData sheetId="20447" refreshError="1"/>
      <sheetData sheetId="20448" refreshError="1"/>
      <sheetData sheetId="20449" refreshError="1"/>
      <sheetData sheetId="20450" refreshError="1"/>
      <sheetData sheetId="20451" refreshError="1"/>
      <sheetData sheetId="20452" refreshError="1"/>
      <sheetData sheetId="20453" refreshError="1"/>
      <sheetData sheetId="20454" refreshError="1"/>
      <sheetData sheetId="20455" refreshError="1"/>
      <sheetData sheetId="20456" refreshError="1"/>
      <sheetData sheetId="20457" refreshError="1"/>
      <sheetData sheetId="20458" refreshError="1"/>
      <sheetData sheetId="20459" refreshError="1"/>
      <sheetData sheetId="20460" refreshError="1"/>
      <sheetData sheetId="20461" refreshError="1"/>
      <sheetData sheetId="20462" refreshError="1"/>
      <sheetData sheetId="20463" refreshError="1"/>
      <sheetData sheetId="20464" refreshError="1"/>
      <sheetData sheetId="20465" refreshError="1"/>
      <sheetData sheetId="20466" refreshError="1"/>
      <sheetData sheetId="20467" refreshError="1"/>
      <sheetData sheetId="20468" refreshError="1"/>
      <sheetData sheetId="20469" refreshError="1"/>
      <sheetData sheetId="20470" refreshError="1"/>
      <sheetData sheetId="20471" refreshError="1"/>
      <sheetData sheetId="20472" refreshError="1"/>
      <sheetData sheetId="20473" refreshError="1"/>
      <sheetData sheetId="20474" refreshError="1"/>
      <sheetData sheetId="20475" refreshError="1"/>
      <sheetData sheetId="20476" refreshError="1"/>
      <sheetData sheetId="20477" refreshError="1"/>
      <sheetData sheetId="20478" refreshError="1"/>
      <sheetData sheetId="20479" refreshError="1"/>
      <sheetData sheetId="20480" refreshError="1"/>
      <sheetData sheetId="20481" refreshError="1"/>
      <sheetData sheetId="20482" refreshError="1"/>
      <sheetData sheetId="20483" refreshError="1"/>
      <sheetData sheetId="20484" refreshError="1"/>
      <sheetData sheetId="20485" refreshError="1"/>
      <sheetData sheetId="20486" refreshError="1"/>
      <sheetData sheetId="20487" refreshError="1"/>
      <sheetData sheetId="20488" refreshError="1"/>
      <sheetData sheetId="20489" refreshError="1"/>
      <sheetData sheetId="20490" refreshError="1"/>
      <sheetData sheetId="20491" refreshError="1"/>
      <sheetData sheetId="20492" refreshError="1"/>
      <sheetData sheetId="20493" refreshError="1"/>
      <sheetData sheetId="20494" refreshError="1"/>
      <sheetData sheetId="20495" refreshError="1"/>
      <sheetData sheetId="20496" refreshError="1"/>
      <sheetData sheetId="20497" refreshError="1"/>
      <sheetData sheetId="20498" refreshError="1"/>
      <sheetData sheetId="20499" refreshError="1"/>
      <sheetData sheetId="20500" refreshError="1"/>
      <sheetData sheetId="20501" refreshError="1"/>
      <sheetData sheetId="20502" refreshError="1"/>
      <sheetData sheetId="20503" refreshError="1"/>
      <sheetData sheetId="20504" refreshError="1"/>
      <sheetData sheetId="20505" refreshError="1"/>
      <sheetData sheetId="20506" refreshError="1"/>
      <sheetData sheetId="20507" refreshError="1"/>
      <sheetData sheetId="20508" refreshError="1"/>
      <sheetData sheetId="20509" refreshError="1"/>
      <sheetData sheetId="20510" refreshError="1"/>
      <sheetData sheetId="20511" refreshError="1"/>
      <sheetData sheetId="20512" refreshError="1"/>
      <sheetData sheetId="20513" refreshError="1"/>
      <sheetData sheetId="20514" refreshError="1"/>
      <sheetData sheetId="20515" refreshError="1"/>
      <sheetData sheetId="20516" refreshError="1"/>
      <sheetData sheetId="20517" refreshError="1"/>
      <sheetData sheetId="20518" refreshError="1"/>
      <sheetData sheetId="20519" refreshError="1"/>
      <sheetData sheetId="20520" refreshError="1"/>
      <sheetData sheetId="20521" refreshError="1"/>
      <sheetData sheetId="20522" refreshError="1"/>
      <sheetData sheetId="20523" refreshError="1"/>
      <sheetData sheetId="20524" refreshError="1"/>
      <sheetData sheetId="20525" refreshError="1"/>
      <sheetData sheetId="20526" refreshError="1"/>
      <sheetData sheetId="20527" refreshError="1"/>
      <sheetData sheetId="20528" refreshError="1"/>
      <sheetData sheetId="20529" refreshError="1"/>
      <sheetData sheetId="20530" refreshError="1"/>
      <sheetData sheetId="20531" refreshError="1"/>
      <sheetData sheetId="20532" refreshError="1"/>
      <sheetData sheetId="20533" refreshError="1"/>
      <sheetData sheetId="20534" refreshError="1"/>
      <sheetData sheetId="20535" refreshError="1"/>
      <sheetData sheetId="20536" refreshError="1"/>
      <sheetData sheetId="20537" refreshError="1"/>
      <sheetData sheetId="20538" refreshError="1"/>
      <sheetData sheetId="20539" refreshError="1"/>
      <sheetData sheetId="20540" refreshError="1"/>
      <sheetData sheetId="20541" refreshError="1"/>
      <sheetData sheetId="20542" refreshError="1"/>
      <sheetData sheetId="20543" refreshError="1"/>
      <sheetData sheetId="20544" refreshError="1"/>
      <sheetData sheetId="20545" refreshError="1"/>
      <sheetData sheetId="20546" refreshError="1"/>
      <sheetData sheetId="20547" refreshError="1"/>
      <sheetData sheetId="20548" refreshError="1"/>
      <sheetData sheetId="20549" refreshError="1"/>
      <sheetData sheetId="20550" refreshError="1"/>
      <sheetData sheetId="20551" refreshError="1"/>
      <sheetData sheetId="20552" refreshError="1"/>
      <sheetData sheetId="20553" refreshError="1"/>
      <sheetData sheetId="20554" refreshError="1"/>
      <sheetData sheetId="20555" refreshError="1"/>
      <sheetData sheetId="20556" refreshError="1"/>
      <sheetData sheetId="20557" refreshError="1"/>
      <sheetData sheetId="20558" refreshError="1"/>
      <sheetData sheetId="20559" refreshError="1"/>
      <sheetData sheetId="20560" refreshError="1"/>
      <sheetData sheetId="20561" refreshError="1"/>
      <sheetData sheetId="20562" refreshError="1"/>
      <sheetData sheetId="20563" refreshError="1"/>
      <sheetData sheetId="20564" refreshError="1"/>
      <sheetData sheetId="20565" refreshError="1"/>
      <sheetData sheetId="20566" refreshError="1"/>
      <sheetData sheetId="20567" refreshError="1"/>
      <sheetData sheetId="20568" refreshError="1"/>
      <sheetData sheetId="20569" refreshError="1"/>
      <sheetData sheetId="20570" refreshError="1"/>
      <sheetData sheetId="20571" refreshError="1"/>
      <sheetData sheetId="20572" refreshError="1"/>
      <sheetData sheetId="20573" refreshError="1"/>
      <sheetData sheetId="20574" refreshError="1"/>
      <sheetData sheetId="20575" refreshError="1"/>
      <sheetData sheetId="20576" refreshError="1"/>
      <sheetData sheetId="20577" refreshError="1"/>
      <sheetData sheetId="20578" refreshError="1"/>
      <sheetData sheetId="20579" refreshError="1"/>
      <sheetData sheetId="20580" refreshError="1"/>
      <sheetData sheetId="20581" refreshError="1"/>
      <sheetData sheetId="20582" refreshError="1"/>
      <sheetData sheetId="20583" refreshError="1"/>
      <sheetData sheetId="20584" refreshError="1"/>
      <sheetData sheetId="20585" refreshError="1"/>
      <sheetData sheetId="20586" refreshError="1"/>
      <sheetData sheetId="20587" refreshError="1"/>
      <sheetData sheetId="20588" refreshError="1"/>
      <sheetData sheetId="20589" refreshError="1"/>
      <sheetData sheetId="20590" refreshError="1"/>
      <sheetData sheetId="20591" refreshError="1"/>
      <sheetData sheetId="20592" refreshError="1"/>
      <sheetData sheetId="20593" refreshError="1"/>
      <sheetData sheetId="20594" refreshError="1"/>
      <sheetData sheetId="20595" refreshError="1"/>
      <sheetData sheetId="20596" refreshError="1"/>
      <sheetData sheetId="20597" refreshError="1"/>
      <sheetData sheetId="20598" refreshError="1"/>
      <sheetData sheetId="20599" refreshError="1"/>
      <sheetData sheetId="20600" refreshError="1"/>
      <sheetData sheetId="20601" refreshError="1"/>
      <sheetData sheetId="20602" refreshError="1"/>
      <sheetData sheetId="20603" refreshError="1"/>
      <sheetData sheetId="20604" refreshError="1"/>
      <sheetData sheetId="20605" refreshError="1"/>
      <sheetData sheetId="20606" refreshError="1"/>
      <sheetData sheetId="20607" refreshError="1"/>
      <sheetData sheetId="20608" refreshError="1"/>
      <sheetData sheetId="20609" refreshError="1"/>
      <sheetData sheetId="20610" refreshError="1"/>
      <sheetData sheetId="20611" refreshError="1"/>
      <sheetData sheetId="20612" refreshError="1"/>
      <sheetData sheetId="20613" refreshError="1"/>
      <sheetData sheetId="20614" refreshError="1"/>
      <sheetData sheetId="20615" refreshError="1"/>
      <sheetData sheetId="20616" refreshError="1"/>
      <sheetData sheetId="20617" refreshError="1"/>
      <sheetData sheetId="20618" refreshError="1"/>
      <sheetData sheetId="20619" refreshError="1"/>
      <sheetData sheetId="20620" refreshError="1"/>
      <sheetData sheetId="20621" refreshError="1"/>
      <sheetData sheetId="20622" refreshError="1"/>
      <sheetData sheetId="20623" refreshError="1"/>
      <sheetData sheetId="20624" refreshError="1"/>
      <sheetData sheetId="20625" refreshError="1"/>
      <sheetData sheetId="20626" refreshError="1"/>
      <sheetData sheetId="20627" refreshError="1"/>
      <sheetData sheetId="20628" refreshError="1"/>
      <sheetData sheetId="20629" refreshError="1"/>
      <sheetData sheetId="20630" refreshError="1"/>
      <sheetData sheetId="20631" refreshError="1"/>
      <sheetData sheetId="20632" refreshError="1"/>
      <sheetData sheetId="20633" refreshError="1"/>
      <sheetData sheetId="20634" refreshError="1"/>
      <sheetData sheetId="20635" refreshError="1"/>
      <sheetData sheetId="20636" refreshError="1"/>
      <sheetData sheetId="20637" refreshError="1"/>
      <sheetData sheetId="20638" refreshError="1"/>
      <sheetData sheetId="20639" refreshError="1"/>
      <sheetData sheetId="20640" refreshError="1"/>
      <sheetData sheetId="20641" refreshError="1"/>
      <sheetData sheetId="20642" refreshError="1"/>
      <sheetData sheetId="20643" refreshError="1"/>
      <sheetData sheetId="20644" refreshError="1"/>
      <sheetData sheetId="20645" refreshError="1"/>
      <sheetData sheetId="20646" refreshError="1"/>
      <sheetData sheetId="20647" refreshError="1"/>
      <sheetData sheetId="20648" refreshError="1"/>
      <sheetData sheetId="20649" refreshError="1"/>
      <sheetData sheetId="20650" refreshError="1"/>
      <sheetData sheetId="20651" refreshError="1"/>
      <sheetData sheetId="20652" refreshError="1"/>
      <sheetData sheetId="20653" refreshError="1"/>
      <sheetData sheetId="20654" refreshError="1"/>
      <sheetData sheetId="20655" refreshError="1"/>
      <sheetData sheetId="20656" refreshError="1"/>
      <sheetData sheetId="20657" refreshError="1"/>
      <sheetData sheetId="20658" refreshError="1"/>
      <sheetData sheetId="20659" refreshError="1"/>
      <sheetData sheetId="20660" refreshError="1"/>
      <sheetData sheetId="20661" refreshError="1"/>
      <sheetData sheetId="20662" refreshError="1"/>
      <sheetData sheetId="20663" refreshError="1"/>
      <sheetData sheetId="20664" refreshError="1"/>
      <sheetData sheetId="20665" refreshError="1"/>
      <sheetData sheetId="20666" refreshError="1"/>
      <sheetData sheetId="20667" refreshError="1"/>
      <sheetData sheetId="20668" refreshError="1"/>
      <sheetData sheetId="20669" refreshError="1"/>
      <sheetData sheetId="20670" refreshError="1"/>
      <sheetData sheetId="20671" refreshError="1"/>
      <sheetData sheetId="20672" refreshError="1"/>
      <sheetData sheetId="20673" refreshError="1"/>
      <sheetData sheetId="20674" refreshError="1"/>
      <sheetData sheetId="20675" refreshError="1"/>
      <sheetData sheetId="20676" refreshError="1"/>
      <sheetData sheetId="20677" refreshError="1"/>
      <sheetData sheetId="20678" refreshError="1"/>
      <sheetData sheetId="20679" refreshError="1"/>
      <sheetData sheetId="20680" refreshError="1"/>
      <sheetData sheetId="20681" refreshError="1"/>
      <sheetData sheetId="20682" refreshError="1"/>
      <sheetData sheetId="20683" refreshError="1"/>
      <sheetData sheetId="20684" refreshError="1"/>
      <sheetData sheetId="20685" refreshError="1"/>
      <sheetData sheetId="20686" refreshError="1"/>
      <sheetData sheetId="20687" refreshError="1"/>
      <sheetData sheetId="20688" refreshError="1"/>
      <sheetData sheetId="20689" refreshError="1"/>
      <sheetData sheetId="20690" refreshError="1"/>
      <sheetData sheetId="20691" refreshError="1"/>
      <sheetData sheetId="20692" refreshError="1"/>
      <sheetData sheetId="20693" refreshError="1"/>
      <sheetData sheetId="20694" refreshError="1"/>
      <sheetData sheetId="20695" refreshError="1"/>
      <sheetData sheetId="20696" refreshError="1"/>
      <sheetData sheetId="20697" refreshError="1"/>
      <sheetData sheetId="20698" refreshError="1"/>
      <sheetData sheetId="20699" refreshError="1"/>
      <sheetData sheetId="20700" refreshError="1"/>
      <sheetData sheetId="20701" refreshError="1"/>
      <sheetData sheetId="20702" refreshError="1"/>
      <sheetData sheetId="20703" refreshError="1"/>
      <sheetData sheetId="20704" refreshError="1"/>
      <sheetData sheetId="20705" refreshError="1"/>
      <sheetData sheetId="20706" refreshError="1"/>
      <sheetData sheetId="20707" refreshError="1"/>
      <sheetData sheetId="20708" refreshError="1"/>
      <sheetData sheetId="20709" refreshError="1"/>
      <sheetData sheetId="20710" refreshError="1"/>
      <sheetData sheetId="20711" refreshError="1"/>
      <sheetData sheetId="20712" refreshError="1"/>
      <sheetData sheetId="20713" refreshError="1"/>
      <sheetData sheetId="20714" refreshError="1"/>
      <sheetData sheetId="20715" refreshError="1"/>
      <sheetData sheetId="20716" refreshError="1"/>
      <sheetData sheetId="20717" refreshError="1"/>
      <sheetData sheetId="20718" refreshError="1"/>
      <sheetData sheetId="20719" refreshError="1"/>
      <sheetData sheetId="20720" refreshError="1"/>
      <sheetData sheetId="20721" refreshError="1"/>
      <sheetData sheetId="20722" refreshError="1"/>
      <sheetData sheetId="20723" refreshError="1"/>
      <sheetData sheetId="20724">
        <row r="9">
          <cell r="A9" t="str">
            <v>A</v>
          </cell>
        </row>
      </sheetData>
      <sheetData sheetId="20725" refreshError="1"/>
      <sheetData sheetId="20726" refreshError="1"/>
      <sheetData sheetId="20727" refreshError="1"/>
      <sheetData sheetId="20728" refreshError="1"/>
      <sheetData sheetId="20729" refreshError="1"/>
      <sheetData sheetId="20730" refreshError="1"/>
      <sheetData sheetId="20731" refreshError="1"/>
      <sheetData sheetId="20732" refreshError="1"/>
      <sheetData sheetId="20733" refreshError="1"/>
      <sheetData sheetId="20734" refreshError="1"/>
      <sheetData sheetId="20735" refreshError="1"/>
      <sheetData sheetId="20736" refreshError="1"/>
      <sheetData sheetId="20737" refreshError="1"/>
      <sheetData sheetId="20738" refreshError="1"/>
      <sheetData sheetId="20739" refreshError="1"/>
      <sheetData sheetId="20740" refreshError="1"/>
      <sheetData sheetId="20741" refreshError="1"/>
      <sheetData sheetId="20742" refreshError="1"/>
      <sheetData sheetId="20743" refreshError="1"/>
      <sheetData sheetId="20744" refreshError="1"/>
      <sheetData sheetId="20745" refreshError="1"/>
      <sheetData sheetId="20746" refreshError="1"/>
      <sheetData sheetId="20747" refreshError="1"/>
      <sheetData sheetId="20748" refreshError="1"/>
      <sheetData sheetId="20749" refreshError="1"/>
      <sheetData sheetId="20750" refreshError="1"/>
      <sheetData sheetId="20751" refreshError="1"/>
      <sheetData sheetId="20752" refreshError="1"/>
      <sheetData sheetId="20753" refreshError="1"/>
      <sheetData sheetId="20754" refreshError="1"/>
      <sheetData sheetId="20755" refreshError="1"/>
      <sheetData sheetId="20756" refreshError="1"/>
      <sheetData sheetId="20757" refreshError="1"/>
      <sheetData sheetId="20758" refreshError="1"/>
      <sheetData sheetId="20759" refreshError="1"/>
      <sheetData sheetId="20760" refreshError="1"/>
      <sheetData sheetId="20761" refreshError="1"/>
      <sheetData sheetId="20762" refreshError="1"/>
      <sheetData sheetId="20763" refreshError="1"/>
      <sheetData sheetId="20764" refreshError="1"/>
      <sheetData sheetId="20765" refreshError="1"/>
      <sheetData sheetId="20766" refreshError="1"/>
      <sheetData sheetId="20767" refreshError="1"/>
      <sheetData sheetId="20768" refreshError="1"/>
      <sheetData sheetId="20769" refreshError="1"/>
      <sheetData sheetId="20770" refreshError="1"/>
      <sheetData sheetId="20771" refreshError="1"/>
      <sheetData sheetId="20772" refreshError="1"/>
      <sheetData sheetId="20773" refreshError="1"/>
      <sheetData sheetId="20774" refreshError="1"/>
      <sheetData sheetId="20775" refreshError="1"/>
      <sheetData sheetId="20776" refreshError="1"/>
      <sheetData sheetId="20777" refreshError="1"/>
      <sheetData sheetId="20778" refreshError="1"/>
      <sheetData sheetId="20779" refreshError="1"/>
      <sheetData sheetId="20780" refreshError="1"/>
      <sheetData sheetId="20781" refreshError="1"/>
      <sheetData sheetId="20782" refreshError="1"/>
      <sheetData sheetId="20783" refreshError="1"/>
      <sheetData sheetId="20784" refreshError="1"/>
      <sheetData sheetId="20785" refreshError="1"/>
      <sheetData sheetId="20786" refreshError="1"/>
      <sheetData sheetId="20787" refreshError="1"/>
      <sheetData sheetId="20788" refreshError="1"/>
      <sheetData sheetId="20789" refreshError="1"/>
      <sheetData sheetId="20790" refreshError="1"/>
      <sheetData sheetId="20791" refreshError="1"/>
      <sheetData sheetId="20792" refreshError="1"/>
      <sheetData sheetId="20793" refreshError="1"/>
      <sheetData sheetId="20794" refreshError="1"/>
      <sheetData sheetId="20795" refreshError="1"/>
      <sheetData sheetId="20796" refreshError="1"/>
      <sheetData sheetId="20797" refreshError="1"/>
      <sheetData sheetId="20798" refreshError="1"/>
      <sheetData sheetId="20799" refreshError="1"/>
      <sheetData sheetId="20800" refreshError="1"/>
      <sheetData sheetId="20801" refreshError="1"/>
      <sheetData sheetId="20802" refreshError="1"/>
      <sheetData sheetId="20803" refreshError="1"/>
      <sheetData sheetId="20804" refreshError="1"/>
      <sheetData sheetId="20805" refreshError="1"/>
      <sheetData sheetId="20806" refreshError="1"/>
      <sheetData sheetId="20807" refreshError="1"/>
      <sheetData sheetId="20808" refreshError="1"/>
      <sheetData sheetId="20809" refreshError="1"/>
      <sheetData sheetId="20810" refreshError="1"/>
      <sheetData sheetId="20811" refreshError="1"/>
      <sheetData sheetId="20812" refreshError="1"/>
      <sheetData sheetId="20813" refreshError="1"/>
      <sheetData sheetId="20814" refreshError="1"/>
      <sheetData sheetId="20815" refreshError="1"/>
      <sheetData sheetId="20816" refreshError="1"/>
      <sheetData sheetId="20817" refreshError="1"/>
      <sheetData sheetId="20818" refreshError="1"/>
      <sheetData sheetId="20819" refreshError="1"/>
      <sheetData sheetId="20820" refreshError="1"/>
      <sheetData sheetId="20821" refreshError="1"/>
      <sheetData sheetId="20822" refreshError="1"/>
      <sheetData sheetId="20823" refreshError="1"/>
      <sheetData sheetId="20824" refreshError="1"/>
      <sheetData sheetId="20825" refreshError="1"/>
      <sheetData sheetId="20826" refreshError="1"/>
      <sheetData sheetId="20827" refreshError="1"/>
      <sheetData sheetId="20828" refreshError="1"/>
      <sheetData sheetId="20829" refreshError="1"/>
      <sheetData sheetId="20830" refreshError="1"/>
      <sheetData sheetId="20831" refreshError="1"/>
      <sheetData sheetId="20832" refreshError="1"/>
      <sheetData sheetId="20833" refreshError="1"/>
      <sheetData sheetId="20834" refreshError="1"/>
      <sheetData sheetId="20835" refreshError="1"/>
      <sheetData sheetId="20836" refreshError="1"/>
      <sheetData sheetId="20837" refreshError="1"/>
      <sheetData sheetId="20838" refreshError="1"/>
      <sheetData sheetId="20839" refreshError="1"/>
      <sheetData sheetId="20840" refreshError="1"/>
      <sheetData sheetId="20841" refreshError="1"/>
      <sheetData sheetId="20842" refreshError="1"/>
      <sheetData sheetId="20843" refreshError="1"/>
      <sheetData sheetId="20844" refreshError="1"/>
      <sheetData sheetId="20845" refreshError="1"/>
      <sheetData sheetId="20846" refreshError="1"/>
      <sheetData sheetId="20847" refreshError="1"/>
      <sheetData sheetId="20848" refreshError="1"/>
      <sheetData sheetId="20849" refreshError="1"/>
      <sheetData sheetId="20850" refreshError="1"/>
      <sheetData sheetId="20851" refreshError="1"/>
      <sheetData sheetId="20852" refreshError="1"/>
      <sheetData sheetId="20853" refreshError="1"/>
      <sheetData sheetId="20854" refreshError="1"/>
      <sheetData sheetId="20855" refreshError="1"/>
      <sheetData sheetId="20856" refreshError="1"/>
      <sheetData sheetId="20857" refreshError="1"/>
      <sheetData sheetId="20858" refreshError="1"/>
      <sheetData sheetId="20859" refreshError="1"/>
      <sheetData sheetId="20860" refreshError="1"/>
      <sheetData sheetId="20861" refreshError="1"/>
      <sheetData sheetId="20862" refreshError="1"/>
      <sheetData sheetId="20863" refreshError="1"/>
      <sheetData sheetId="20864" refreshError="1"/>
      <sheetData sheetId="20865" refreshError="1"/>
      <sheetData sheetId="20866" refreshError="1"/>
      <sheetData sheetId="20867" refreshError="1"/>
      <sheetData sheetId="20868" refreshError="1"/>
      <sheetData sheetId="20869" refreshError="1"/>
      <sheetData sheetId="20870" refreshError="1"/>
      <sheetData sheetId="20871" refreshError="1"/>
      <sheetData sheetId="20872" refreshError="1"/>
      <sheetData sheetId="20873" refreshError="1"/>
      <sheetData sheetId="20874" refreshError="1"/>
      <sheetData sheetId="20875" refreshError="1"/>
      <sheetData sheetId="20876" refreshError="1"/>
      <sheetData sheetId="20877" refreshError="1"/>
      <sheetData sheetId="20878" refreshError="1"/>
      <sheetData sheetId="20879" refreshError="1"/>
      <sheetData sheetId="20880" refreshError="1"/>
      <sheetData sheetId="20881" refreshError="1"/>
      <sheetData sheetId="20882" refreshError="1"/>
      <sheetData sheetId="20883" refreshError="1"/>
      <sheetData sheetId="20884" refreshError="1"/>
      <sheetData sheetId="20885" refreshError="1"/>
      <sheetData sheetId="20886" refreshError="1"/>
      <sheetData sheetId="20887" refreshError="1"/>
      <sheetData sheetId="20888" refreshError="1"/>
      <sheetData sheetId="20889" refreshError="1"/>
      <sheetData sheetId="20890" refreshError="1"/>
      <sheetData sheetId="20891" refreshError="1"/>
      <sheetData sheetId="20892" refreshError="1"/>
      <sheetData sheetId="20893" refreshError="1"/>
      <sheetData sheetId="20894" refreshError="1"/>
      <sheetData sheetId="20895" refreshError="1"/>
      <sheetData sheetId="20896" refreshError="1"/>
      <sheetData sheetId="20897" refreshError="1"/>
      <sheetData sheetId="20898" refreshError="1"/>
      <sheetData sheetId="20899" refreshError="1"/>
      <sheetData sheetId="20900" refreshError="1"/>
      <sheetData sheetId="20901" refreshError="1"/>
      <sheetData sheetId="20902" refreshError="1"/>
      <sheetData sheetId="20903" refreshError="1"/>
      <sheetData sheetId="20904" refreshError="1"/>
      <sheetData sheetId="20905" refreshError="1"/>
      <sheetData sheetId="20906" refreshError="1"/>
      <sheetData sheetId="20907" refreshError="1"/>
      <sheetData sheetId="20908" refreshError="1"/>
      <sheetData sheetId="20909" refreshError="1"/>
      <sheetData sheetId="20910" refreshError="1"/>
      <sheetData sheetId="20911" refreshError="1"/>
      <sheetData sheetId="20912" refreshError="1"/>
      <sheetData sheetId="20913" refreshError="1"/>
      <sheetData sheetId="20914" refreshError="1"/>
      <sheetData sheetId="20915" refreshError="1"/>
      <sheetData sheetId="20916" refreshError="1"/>
      <sheetData sheetId="20917" refreshError="1"/>
      <sheetData sheetId="20918" refreshError="1"/>
      <sheetData sheetId="20919" refreshError="1"/>
      <sheetData sheetId="20920" refreshError="1"/>
      <sheetData sheetId="20921" refreshError="1"/>
      <sheetData sheetId="20922" refreshError="1"/>
      <sheetData sheetId="20923" refreshError="1"/>
      <sheetData sheetId="20924" refreshError="1"/>
      <sheetData sheetId="20925" refreshError="1"/>
      <sheetData sheetId="20926" refreshError="1"/>
      <sheetData sheetId="20927" refreshError="1"/>
      <sheetData sheetId="20928" refreshError="1"/>
      <sheetData sheetId="20929" refreshError="1"/>
      <sheetData sheetId="20930" refreshError="1"/>
      <sheetData sheetId="20931" refreshError="1"/>
      <sheetData sheetId="20932" refreshError="1"/>
      <sheetData sheetId="20933" refreshError="1"/>
      <sheetData sheetId="20934" refreshError="1"/>
      <sheetData sheetId="20935" refreshError="1"/>
      <sheetData sheetId="20936" refreshError="1"/>
      <sheetData sheetId="20937" refreshError="1"/>
      <sheetData sheetId="20938" refreshError="1"/>
      <sheetData sheetId="20939" refreshError="1"/>
      <sheetData sheetId="20940" refreshError="1"/>
      <sheetData sheetId="20941" refreshError="1"/>
      <sheetData sheetId="20942" refreshError="1"/>
      <sheetData sheetId="20943" refreshError="1"/>
      <sheetData sheetId="20944" refreshError="1"/>
      <sheetData sheetId="20945" refreshError="1"/>
      <sheetData sheetId="20946" refreshError="1"/>
      <sheetData sheetId="20947" refreshError="1"/>
      <sheetData sheetId="20948" refreshError="1"/>
      <sheetData sheetId="20949" refreshError="1"/>
      <sheetData sheetId="20950" refreshError="1"/>
      <sheetData sheetId="20951" refreshError="1"/>
      <sheetData sheetId="20952" refreshError="1"/>
      <sheetData sheetId="20953" refreshError="1"/>
      <sheetData sheetId="20954" refreshError="1"/>
      <sheetData sheetId="20955" refreshError="1"/>
      <sheetData sheetId="20956" refreshError="1"/>
      <sheetData sheetId="20957" refreshError="1"/>
      <sheetData sheetId="20958" refreshError="1"/>
      <sheetData sheetId="20959" refreshError="1"/>
      <sheetData sheetId="20960" refreshError="1"/>
      <sheetData sheetId="20961" refreshError="1"/>
      <sheetData sheetId="20962" refreshError="1"/>
      <sheetData sheetId="20963" refreshError="1"/>
      <sheetData sheetId="20964" refreshError="1"/>
      <sheetData sheetId="20965" refreshError="1"/>
      <sheetData sheetId="20966" refreshError="1"/>
      <sheetData sheetId="20967" refreshError="1"/>
      <sheetData sheetId="20968" refreshError="1"/>
      <sheetData sheetId="20969" refreshError="1"/>
      <sheetData sheetId="20970" refreshError="1"/>
      <sheetData sheetId="20971" refreshError="1"/>
      <sheetData sheetId="20972" refreshError="1"/>
      <sheetData sheetId="20973" refreshError="1"/>
      <sheetData sheetId="20974" refreshError="1"/>
      <sheetData sheetId="20975" refreshError="1"/>
      <sheetData sheetId="20976" refreshError="1"/>
      <sheetData sheetId="20977" refreshError="1"/>
      <sheetData sheetId="20978" refreshError="1"/>
      <sheetData sheetId="20979" refreshError="1"/>
      <sheetData sheetId="20980" refreshError="1"/>
      <sheetData sheetId="20981" refreshError="1"/>
      <sheetData sheetId="20982" refreshError="1"/>
      <sheetData sheetId="20983" refreshError="1"/>
      <sheetData sheetId="20984" refreshError="1"/>
      <sheetData sheetId="20985" refreshError="1"/>
      <sheetData sheetId="20986" refreshError="1"/>
      <sheetData sheetId="20987" refreshError="1"/>
      <sheetData sheetId="20988" refreshError="1"/>
      <sheetData sheetId="20989" refreshError="1"/>
      <sheetData sheetId="20990" refreshError="1"/>
      <sheetData sheetId="20991" refreshError="1"/>
      <sheetData sheetId="20992" refreshError="1"/>
      <sheetData sheetId="20993" refreshError="1"/>
      <sheetData sheetId="20994" refreshError="1"/>
      <sheetData sheetId="20995" refreshError="1"/>
      <sheetData sheetId="20996" refreshError="1"/>
      <sheetData sheetId="20997" refreshError="1"/>
      <sheetData sheetId="20998" refreshError="1"/>
      <sheetData sheetId="20999" refreshError="1"/>
      <sheetData sheetId="21000" refreshError="1"/>
      <sheetData sheetId="21001" refreshError="1"/>
      <sheetData sheetId="21002" refreshError="1"/>
      <sheetData sheetId="21003" refreshError="1"/>
      <sheetData sheetId="21004" refreshError="1"/>
      <sheetData sheetId="21005" refreshError="1"/>
      <sheetData sheetId="21006" refreshError="1"/>
      <sheetData sheetId="21007" refreshError="1"/>
      <sheetData sheetId="21008" refreshError="1"/>
      <sheetData sheetId="21009" refreshError="1"/>
      <sheetData sheetId="21010" refreshError="1"/>
      <sheetData sheetId="21011" refreshError="1"/>
      <sheetData sheetId="21012" refreshError="1"/>
      <sheetData sheetId="21013" refreshError="1"/>
      <sheetData sheetId="21014" refreshError="1"/>
      <sheetData sheetId="21015" refreshError="1"/>
      <sheetData sheetId="21016" refreshError="1"/>
      <sheetData sheetId="21017" refreshError="1"/>
      <sheetData sheetId="21018" refreshError="1"/>
      <sheetData sheetId="21019" refreshError="1"/>
      <sheetData sheetId="21020" refreshError="1"/>
      <sheetData sheetId="21021" refreshError="1"/>
      <sheetData sheetId="21022" refreshError="1"/>
      <sheetData sheetId="21023" refreshError="1"/>
      <sheetData sheetId="21024" refreshError="1"/>
      <sheetData sheetId="21025" refreshError="1"/>
      <sheetData sheetId="21026" refreshError="1"/>
      <sheetData sheetId="21027" refreshError="1"/>
      <sheetData sheetId="21028" refreshError="1"/>
      <sheetData sheetId="21029" refreshError="1"/>
      <sheetData sheetId="21030" refreshError="1"/>
      <sheetData sheetId="21031" refreshError="1"/>
      <sheetData sheetId="21032" refreshError="1"/>
      <sheetData sheetId="21033" refreshError="1"/>
      <sheetData sheetId="21034" refreshError="1"/>
      <sheetData sheetId="21035" refreshError="1"/>
      <sheetData sheetId="21036" refreshError="1"/>
      <sheetData sheetId="21037" refreshError="1"/>
      <sheetData sheetId="21038" refreshError="1"/>
      <sheetData sheetId="21039" refreshError="1"/>
      <sheetData sheetId="21040" refreshError="1"/>
      <sheetData sheetId="21041" refreshError="1"/>
      <sheetData sheetId="21042" refreshError="1"/>
      <sheetData sheetId="21043" refreshError="1"/>
      <sheetData sheetId="21044" refreshError="1"/>
      <sheetData sheetId="21045" refreshError="1"/>
      <sheetData sheetId="21046" refreshError="1"/>
      <sheetData sheetId="21047" refreshError="1"/>
      <sheetData sheetId="21048" refreshError="1"/>
      <sheetData sheetId="21049" refreshError="1"/>
      <sheetData sheetId="21050" refreshError="1"/>
      <sheetData sheetId="21051" refreshError="1"/>
      <sheetData sheetId="21052" refreshError="1"/>
      <sheetData sheetId="21053" refreshError="1"/>
      <sheetData sheetId="21054" refreshError="1"/>
      <sheetData sheetId="21055" refreshError="1"/>
      <sheetData sheetId="21056" refreshError="1"/>
      <sheetData sheetId="21057" refreshError="1"/>
      <sheetData sheetId="21058" refreshError="1"/>
      <sheetData sheetId="21059" refreshError="1"/>
      <sheetData sheetId="21060" refreshError="1"/>
      <sheetData sheetId="21061" refreshError="1"/>
      <sheetData sheetId="21062" refreshError="1"/>
      <sheetData sheetId="21063" refreshError="1"/>
      <sheetData sheetId="21064" refreshError="1"/>
      <sheetData sheetId="21065" refreshError="1"/>
      <sheetData sheetId="21066" refreshError="1"/>
      <sheetData sheetId="21067" refreshError="1"/>
      <sheetData sheetId="21068" refreshError="1"/>
      <sheetData sheetId="21069" refreshError="1"/>
      <sheetData sheetId="21070" refreshError="1"/>
      <sheetData sheetId="21071" refreshError="1"/>
      <sheetData sheetId="21072" refreshError="1"/>
      <sheetData sheetId="21073" refreshError="1"/>
      <sheetData sheetId="21074" refreshError="1"/>
      <sheetData sheetId="21075" refreshError="1"/>
      <sheetData sheetId="21076" refreshError="1"/>
      <sheetData sheetId="21077" refreshError="1"/>
      <sheetData sheetId="21078" refreshError="1"/>
      <sheetData sheetId="21079" refreshError="1"/>
      <sheetData sheetId="21080" refreshError="1"/>
      <sheetData sheetId="21081" refreshError="1"/>
      <sheetData sheetId="21082" refreshError="1"/>
      <sheetData sheetId="21083" refreshError="1"/>
      <sheetData sheetId="21084" refreshError="1"/>
      <sheetData sheetId="21085" refreshError="1"/>
      <sheetData sheetId="21086" refreshError="1"/>
      <sheetData sheetId="21087" refreshError="1"/>
      <sheetData sheetId="21088" refreshError="1"/>
      <sheetData sheetId="21089" refreshError="1"/>
      <sheetData sheetId="21090" refreshError="1"/>
      <sheetData sheetId="21091" refreshError="1"/>
      <sheetData sheetId="21092" refreshError="1"/>
      <sheetData sheetId="21093" refreshError="1"/>
      <sheetData sheetId="21094" refreshError="1"/>
      <sheetData sheetId="21095" refreshError="1"/>
      <sheetData sheetId="21096" refreshError="1"/>
      <sheetData sheetId="21097" refreshError="1"/>
      <sheetData sheetId="21098" refreshError="1"/>
      <sheetData sheetId="21099" refreshError="1"/>
      <sheetData sheetId="21100" refreshError="1"/>
      <sheetData sheetId="21101" refreshError="1"/>
      <sheetData sheetId="21102" refreshError="1"/>
      <sheetData sheetId="21103" refreshError="1"/>
      <sheetData sheetId="21104" refreshError="1"/>
      <sheetData sheetId="21105" refreshError="1"/>
      <sheetData sheetId="21106" refreshError="1"/>
      <sheetData sheetId="21107" refreshError="1"/>
      <sheetData sheetId="21108" refreshError="1"/>
      <sheetData sheetId="21109" refreshError="1"/>
      <sheetData sheetId="21110" refreshError="1"/>
      <sheetData sheetId="21111" refreshError="1"/>
      <sheetData sheetId="21112" refreshError="1"/>
      <sheetData sheetId="21113" refreshError="1"/>
      <sheetData sheetId="21114" refreshError="1"/>
      <sheetData sheetId="21115" refreshError="1"/>
      <sheetData sheetId="21116" refreshError="1"/>
      <sheetData sheetId="21117" refreshError="1"/>
      <sheetData sheetId="21118" refreshError="1"/>
      <sheetData sheetId="21119" refreshError="1"/>
      <sheetData sheetId="21120" refreshError="1"/>
      <sheetData sheetId="21121" refreshError="1"/>
      <sheetData sheetId="21122" refreshError="1"/>
      <sheetData sheetId="21123" refreshError="1"/>
      <sheetData sheetId="21124" refreshError="1"/>
      <sheetData sheetId="21125" refreshError="1"/>
      <sheetData sheetId="21126" refreshError="1"/>
      <sheetData sheetId="21127" refreshError="1"/>
      <sheetData sheetId="21128" refreshError="1"/>
      <sheetData sheetId="21129" refreshError="1"/>
      <sheetData sheetId="21130" refreshError="1"/>
      <sheetData sheetId="21131" refreshError="1"/>
      <sheetData sheetId="21132" refreshError="1"/>
      <sheetData sheetId="21133" refreshError="1"/>
      <sheetData sheetId="21134" refreshError="1"/>
      <sheetData sheetId="21135" refreshError="1"/>
      <sheetData sheetId="21136" refreshError="1"/>
      <sheetData sheetId="21137" refreshError="1"/>
      <sheetData sheetId="21138" refreshError="1"/>
      <sheetData sheetId="21139" refreshError="1"/>
      <sheetData sheetId="21140" refreshError="1"/>
      <sheetData sheetId="21141" refreshError="1"/>
      <sheetData sheetId="21142" refreshError="1"/>
      <sheetData sheetId="21143" refreshError="1"/>
      <sheetData sheetId="21144" refreshError="1"/>
      <sheetData sheetId="21145" refreshError="1"/>
      <sheetData sheetId="21146" refreshError="1"/>
      <sheetData sheetId="21147" refreshError="1"/>
      <sheetData sheetId="21148" refreshError="1"/>
      <sheetData sheetId="21149" refreshError="1"/>
      <sheetData sheetId="21150" refreshError="1"/>
      <sheetData sheetId="21151" refreshError="1"/>
      <sheetData sheetId="21152" refreshError="1"/>
      <sheetData sheetId="21153" refreshError="1"/>
      <sheetData sheetId="21154" refreshError="1"/>
      <sheetData sheetId="21155" refreshError="1"/>
      <sheetData sheetId="21156" refreshError="1"/>
      <sheetData sheetId="21157" refreshError="1"/>
      <sheetData sheetId="21158" refreshError="1"/>
      <sheetData sheetId="21159" refreshError="1"/>
      <sheetData sheetId="21160" refreshError="1"/>
      <sheetData sheetId="21161" refreshError="1"/>
      <sheetData sheetId="21162" refreshError="1"/>
      <sheetData sheetId="21163" refreshError="1"/>
      <sheetData sheetId="21164">
        <row r="9">
          <cell r="A9" t="str">
            <v>A</v>
          </cell>
        </row>
      </sheetData>
      <sheetData sheetId="21165" refreshError="1"/>
      <sheetData sheetId="21166" refreshError="1"/>
      <sheetData sheetId="21167" refreshError="1"/>
      <sheetData sheetId="21168" refreshError="1"/>
      <sheetData sheetId="21169" refreshError="1"/>
      <sheetData sheetId="21170" refreshError="1"/>
      <sheetData sheetId="21171" refreshError="1"/>
      <sheetData sheetId="21172" refreshError="1"/>
      <sheetData sheetId="21173" refreshError="1"/>
      <sheetData sheetId="21174" refreshError="1"/>
      <sheetData sheetId="21175" refreshError="1"/>
      <sheetData sheetId="21176" refreshError="1"/>
      <sheetData sheetId="21177" refreshError="1"/>
      <sheetData sheetId="21178" refreshError="1"/>
      <sheetData sheetId="21179" refreshError="1"/>
      <sheetData sheetId="21180" refreshError="1"/>
      <sheetData sheetId="21181" refreshError="1"/>
      <sheetData sheetId="21182" refreshError="1"/>
      <sheetData sheetId="21183" refreshError="1"/>
      <sheetData sheetId="21184" refreshError="1"/>
      <sheetData sheetId="21185" refreshError="1"/>
      <sheetData sheetId="21186" refreshError="1"/>
      <sheetData sheetId="21187" refreshError="1"/>
      <sheetData sheetId="21188" refreshError="1"/>
      <sheetData sheetId="21189" refreshError="1"/>
      <sheetData sheetId="21190" refreshError="1"/>
      <sheetData sheetId="21191" refreshError="1"/>
      <sheetData sheetId="21192" refreshError="1"/>
      <sheetData sheetId="21193" refreshError="1"/>
      <sheetData sheetId="21194" refreshError="1"/>
      <sheetData sheetId="21195" refreshError="1"/>
      <sheetData sheetId="21196" refreshError="1"/>
      <sheetData sheetId="21197" refreshError="1"/>
      <sheetData sheetId="21198" refreshError="1"/>
      <sheetData sheetId="21199" refreshError="1"/>
      <sheetData sheetId="21200" refreshError="1"/>
      <sheetData sheetId="21201" refreshError="1"/>
      <sheetData sheetId="21202" refreshError="1"/>
      <sheetData sheetId="21203" refreshError="1"/>
      <sheetData sheetId="21204" refreshError="1"/>
      <sheetData sheetId="21205" refreshError="1"/>
      <sheetData sheetId="21206" refreshError="1"/>
      <sheetData sheetId="21207" refreshError="1"/>
      <sheetData sheetId="21208" refreshError="1"/>
      <sheetData sheetId="21209" refreshError="1"/>
      <sheetData sheetId="21210" refreshError="1"/>
      <sheetData sheetId="21211" refreshError="1"/>
      <sheetData sheetId="21212" refreshError="1"/>
      <sheetData sheetId="21213" refreshError="1"/>
      <sheetData sheetId="21214" refreshError="1"/>
      <sheetData sheetId="21215" refreshError="1"/>
      <sheetData sheetId="21216" refreshError="1"/>
      <sheetData sheetId="21217" refreshError="1"/>
      <sheetData sheetId="21218" refreshError="1"/>
      <sheetData sheetId="21219" refreshError="1"/>
      <sheetData sheetId="21220" refreshError="1"/>
      <sheetData sheetId="21221" refreshError="1"/>
      <sheetData sheetId="21222" refreshError="1"/>
      <sheetData sheetId="21223" refreshError="1"/>
      <sheetData sheetId="21224" refreshError="1"/>
      <sheetData sheetId="21225" refreshError="1"/>
      <sheetData sheetId="21226" refreshError="1"/>
      <sheetData sheetId="21227" refreshError="1"/>
      <sheetData sheetId="21228" refreshError="1"/>
      <sheetData sheetId="21229" refreshError="1"/>
      <sheetData sheetId="21230" refreshError="1"/>
      <sheetData sheetId="21231" refreshError="1"/>
      <sheetData sheetId="21232" refreshError="1"/>
      <sheetData sheetId="21233" refreshError="1"/>
      <sheetData sheetId="21234" refreshError="1"/>
      <sheetData sheetId="21235" refreshError="1"/>
      <sheetData sheetId="21236" refreshError="1"/>
      <sheetData sheetId="21237" refreshError="1"/>
      <sheetData sheetId="21238" refreshError="1"/>
      <sheetData sheetId="21239" refreshError="1"/>
      <sheetData sheetId="21240" refreshError="1"/>
      <sheetData sheetId="21241" refreshError="1"/>
      <sheetData sheetId="21242" refreshError="1"/>
      <sheetData sheetId="21243" refreshError="1"/>
      <sheetData sheetId="21244" refreshError="1"/>
      <sheetData sheetId="21245" refreshError="1"/>
      <sheetData sheetId="21246" refreshError="1"/>
      <sheetData sheetId="21247" refreshError="1"/>
      <sheetData sheetId="21248" refreshError="1"/>
      <sheetData sheetId="21249" refreshError="1"/>
      <sheetData sheetId="21250" refreshError="1"/>
      <sheetData sheetId="21251" refreshError="1"/>
      <sheetData sheetId="21252" refreshError="1"/>
      <sheetData sheetId="21253" refreshError="1"/>
      <sheetData sheetId="21254" refreshError="1"/>
      <sheetData sheetId="21255" refreshError="1"/>
      <sheetData sheetId="21256" refreshError="1"/>
      <sheetData sheetId="21257" refreshError="1"/>
      <sheetData sheetId="21258" refreshError="1"/>
      <sheetData sheetId="21259" refreshError="1"/>
      <sheetData sheetId="21260" refreshError="1"/>
      <sheetData sheetId="21261" refreshError="1"/>
      <sheetData sheetId="21262" refreshError="1"/>
      <sheetData sheetId="21263" refreshError="1"/>
      <sheetData sheetId="21264" refreshError="1"/>
      <sheetData sheetId="21265" refreshError="1"/>
      <sheetData sheetId="21266" refreshError="1"/>
      <sheetData sheetId="21267" refreshError="1"/>
      <sheetData sheetId="21268" refreshError="1"/>
      <sheetData sheetId="21269" refreshError="1"/>
      <sheetData sheetId="21270" refreshError="1"/>
      <sheetData sheetId="21271" refreshError="1"/>
      <sheetData sheetId="21272" refreshError="1"/>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refreshError="1"/>
      <sheetData sheetId="21303" refreshError="1"/>
      <sheetData sheetId="21304" refreshError="1"/>
      <sheetData sheetId="21305" refreshError="1"/>
      <sheetData sheetId="21306" refreshError="1"/>
      <sheetData sheetId="21307" refreshError="1"/>
      <sheetData sheetId="21308" refreshError="1"/>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ow r="9">
          <cell r="A9" t="str">
            <v>A</v>
          </cell>
        </row>
      </sheetData>
      <sheetData sheetId="21379" refreshError="1"/>
      <sheetData sheetId="21380" refreshError="1"/>
      <sheetData sheetId="21381" refreshError="1"/>
      <sheetData sheetId="21382" refreshError="1"/>
      <sheetData sheetId="21383" refreshError="1"/>
      <sheetData sheetId="21384" refreshError="1"/>
      <sheetData sheetId="21385" refreshError="1"/>
      <sheetData sheetId="21386" refreshError="1"/>
      <sheetData sheetId="21387" refreshError="1"/>
      <sheetData sheetId="21388" refreshError="1"/>
      <sheetData sheetId="21389" refreshError="1"/>
      <sheetData sheetId="21390" refreshError="1"/>
      <sheetData sheetId="21391" refreshError="1"/>
      <sheetData sheetId="21392" refreshError="1"/>
      <sheetData sheetId="21393" refreshError="1"/>
      <sheetData sheetId="21394" refreshError="1"/>
      <sheetData sheetId="21395" refreshError="1"/>
      <sheetData sheetId="21396" refreshError="1"/>
      <sheetData sheetId="21397" refreshError="1"/>
      <sheetData sheetId="21398" refreshError="1"/>
      <sheetData sheetId="21399" refreshError="1"/>
      <sheetData sheetId="21400" refreshError="1"/>
      <sheetData sheetId="21401" refreshError="1"/>
      <sheetData sheetId="21402" refreshError="1"/>
      <sheetData sheetId="21403" refreshError="1"/>
      <sheetData sheetId="21404" refreshError="1"/>
      <sheetData sheetId="21405" refreshError="1"/>
      <sheetData sheetId="21406" refreshError="1"/>
      <sheetData sheetId="21407" refreshError="1"/>
      <sheetData sheetId="21408" refreshError="1"/>
      <sheetData sheetId="21409" refreshError="1"/>
      <sheetData sheetId="21410" refreshError="1"/>
      <sheetData sheetId="21411" refreshError="1"/>
      <sheetData sheetId="21412" refreshError="1"/>
      <sheetData sheetId="21413" refreshError="1"/>
      <sheetData sheetId="21414" refreshError="1"/>
      <sheetData sheetId="21415" refreshError="1"/>
      <sheetData sheetId="21416" refreshError="1"/>
      <sheetData sheetId="21417" refreshError="1"/>
      <sheetData sheetId="21418" refreshError="1"/>
      <sheetData sheetId="21419" refreshError="1"/>
      <sheetData sheetId="21420" refreshError="1"/>
      <sheetData sheetId="21421" refreshError="1"/>
      <sheetData sheetId="21422" refreshError="1"/>
      <sheetData sheetId="21423" refreshError="1"/>
      <sheetData sheetId="21424" refreshError="1"/>
      <sheetData sheetId="21425" refreshError="1"/>
      <sheetData sheetId="21426" refreshError="1"/>
      <sheetData sheetId="21427" refreshError="1"/>
      <sheetData sheetId="21428" refreshError="1"/>
      <sheetData sheetId="21429" refreshError="1"/>
      <sheetData sheetId="21430" refreshError="1"/>
      <sheetData sheetId="21431" refreshError="1"/>
      <sheetData sheetId="21432" refreshError="1"/>
      <sheetData sheetId="21433" refreshError="1"/>
      <sheetData sheetId="21434" refreshError="1"/>
      <sheetData sheetId="21435" refreshError="1"/>
      <sheetData sheetId="21436" refreshError="1"/>
      <sheetData sheetId="21437" refreshError="1"/>
      <sheetData sheetId="21438" refreshError="1"/>
      <sheetData sheetId="21439" refreshError="1"/>
      <sheetData sheetId="21440" refreshError="1"/>
      <sheetData sheetId="21441" refreshError="1"/>
      <sheetData sheetId="21442" refreshError="1"/>
      <sheetData sheetId="21443" refreshError="1"/>
      <sheetData sheetId="21444" refreshError="1"/>
      <sheetData sheetId="21445" refreshError="1"/>
      <sheetData sheetId="21446" refreshError="1"/>
      <sheetData sheetId="21447" refreshError="1"/>
      <sheetData sheetId="21448" refreshError="1"/>
      <sheetData sheetId="21449" refreshError="1"/>
      <sheetData sheetId="21450" refreshError="1"/>
      <sheetData sheetId="21451" refreshError="1"/>
      <sheetData sheetId="21452" refreshError="1"/>
      <sheetData sheetId="21453" refreshError="1"/>
      <sheetData sheetId="21454" refreshError="1"/>
      <sheetData sheetId="21455" refreshError="1"/>
      <sheetData sheetId="21456" refreshError="1"/>
      <sheetData sheetId="21457" refreshError="1"/>
      <sheetData sheetId="21458" refreshError="1"/>
      <sheetData sheetId="21459" refreshError="1"/>
      <sheetData sheetId="21460" refreshError="1"/>
      <sheetData sheetId="21461" refreshError="1"/>
      <sheetData sheetId="21462" refreshError="1"/>
      <sheetData sheetId="21463" refreshError="1"/>
      <sheetData sheetId="21464" refreshError="1"/>
      <sheetData sheetId="21465" refreshError="1"/>
      <sheetData sheetId="21466" refreshError="1"/>
      <sheetData sheetId="21467" refreshError="1"/>
      <sheetData sheetId="21468" refreshError="1"/>
      <sheetData sheetId="21469" refreshError="1"/>
      <sheetData sheetId="21470" refreshError="1"/>
      <sheetData sheetId="21471" refreshError="1"/>
      <sheetData sheetId="21472" refreshError="1"/>
      <sheetData sheetId="21473" refreshError="1"/>
      <sheetData sheetId="21474" refreshError="1"/>
      <sheetData sheetId="21475" refreshError="1"/>
      <sheetData sheetId="21476" refreshError="1"/>
      <sheetData sheetId="21477" refreshError="1"/>
      <sheetData sheetId="21478" refreshError="1"/>
      <sheetData sheetId="21479" refreshError="1"/>
      <sheetData sheetId="21480" refreshError="1"/>
      <sheetData sheetId="21481" refreshError="1"/>
      <sheetData sheetId="21482" refreshError="1"/>
      <sheetData sheetId="21483" refreshError="1"/>
      <sheetData sheetId="21484" refreshError="1"/>
      <sheetData sheetId="21485" refreshError="1"/>
      <sheetData sheetId="21486" refreshError="1"/>
      <sheetData sheetId="21487" refreshError="1"/>
      <sheetData sheetId="21488" refreshError="1"/>
      <sheetData sheetId="21489" refreshError="1"/>
      <sheetData sheetId="21490" refreshError="1"/>
      <sheetData sheetId="21491" refreshError="1"/>
      <sheetData sheetId="21492" refreshError="1"/>
      <sheetData sheetId="21493" refreshError="1"/>
      <sheetData sheetId="21494" refreshError="1"/>
      <sheetData sheetId="21495" refreshError="1"/>
      <sheetData sheetId="21496" refreshError="1"/>
      <sheetData sheetId="21497" refreshError="1"/>
      <sheetData sheetId="21498" refreshError="1"/>
      <sheetData sheetId="21499" refreshError="1"/>
      <sheetData sheetId="21500" refreshError="1"/>
      <sheetData sheetId="21501" refreshError="1"/>
      <sheetData sheetId="21502" refreshError="1"/>
      <sheetData sheetId="21503" refreshError="1"/>
      <sheetData sheetId="21504" refreshError="1"/>
      <sheetData sheetId="21505" refreshError="1"/>
      <sheetData sheetId="21506" refreshError="1"/>
      <sheetData sheetId="21507" refreshError="1"/>
      <sheetData sheetId="21508" refreshError="1"/>
      <sheetData sheetId="21509" refreshError="1"/>
      <sheetData sheetId="21510" refreshError="1"/>
      <sheetData sheetId="21511" refreshError="1"/>
      <sheetData sheetId="21512" refreshError="1"/>
      <sheetData sheetId="21513" refreshError="1"/>
      <sheetData sheetId="21514" refreshError="1"/>
      <sheetData sheetId="21515" refreshError="1"/>
      <sheetData sheetId="21516" refreshError="1"/>
      <sheetData sheetId="21517" refreshError="1"/>
      <sheetData sheetId="21518" refreshError="1"/>
      <sheetData sheetId="21519" refreshError="1"/>
      <sheetData sheetId="21520" refreshError="1"/>
      <sheetData sheetId="21521" refreshError="1"/>
      <sheetData sheetId="21522" refreshError="1"/>
      <sheetData sheetId="21523" refreshError="1"/>
      <sheetData sheetId="21524" refreshError="1"/>
      <sheetData sheetId="21525" refreshError="1"/>
      <sheetData sheetId="21526" refreshError="1"/>
      <sheetData sheetId="21527" refreshError="1"/>
      <sheetData sheetId="21528" refreshError="1"/>
      <sheetData sheetId="21529" refreshError="1"/>
      <sheetData sheetId="21530" refreshError="1"/>
      <sheetData sheetId="21531" refreshError="1"/>
      <sheetData sheetId="21532" refreshError="1"/>
      <sheetData sheetId="21533" refreshError="1"/>
      <sheetData sheetId="21534" refreshError="1"/>
      <sheetData sheetId="21535" refreshError="1"/>
      <sheetData sheetId="21536" refreshError="1"/>
      <sheetData sheetId="21537" refreshError="1"/>
      <sheetData sheetId="21538" refreshError="1"/>
      <sheetData sheetId="21539" refreshError="1"/>
      <sheetData sheetId="21540" refreshError="1"/>
      <sheetData sheetId="21541" refreshError="1"/>
      <sheetData sheetId="21542" refreshError="1"/>
      <sheetData sheetId="21543" refreshError="1"/>
      <sheetData sheetId="21544" refreshError="1"/>
      <sheetData sheetId="21545" refreshError="1"/>
      <sheetData sheetId="21546" refreshError="1"/>
      <sheetData sheetId="21547" refreshError="1"/>
      <sheetData sheetId="21548" refreshError="1"/>
      <sheetData sheetId="21549" refreshError="1"/>
      <sheetData sheetId="21550" refreshError="1"/>
      <sheetData sheetId="21551" refreshError="1"/>
      <sheetData sheetId="21552" refreshError="1"/>
      <sheetData sheetId="21553" refreshError="1"/>
      <sheetData sheetId="21554" refreshError="1"/>
      <sheetData sheetId="21555" refreshError="1"/>
      <sheetData sheetId="21556" refreshError="1"/>
      <sheetData sheetId="21557" refreshError="1"/>
      <sheetData sheetId="21558" refreshError="1"/>
      <sheetData sheetId="21559" refreshError="1"/>
      <sheetData sheetId="21560" refreshError="1"/>
      <sheetData sheetId="21561" refreshError="1"/>
      <sheetData sheetId="21562" refreshError="1"/>
      <sheetData sheetId="21563" refreshError="1"/>
      <sheetData sheetId="21564" refreshError="1"/>
      <sheetData sheetId="21565" refreshError="1"/>
      <sheetData sheetId="21566" refreshError="1"/>
      <sheetData sheetId="21567" refreshError="1"/>
      <sheetData sheetId="21568" refreshError="1"/>
      <sheetData sheetId="21569" refreshError="1"/>
      <sheetData sheetId="21570" refreshError="1"/>
      <sheetData sheetId="21571" refreshError="1"/>
      <sheetData sheetId="21572" refreshError="1"/>
      <sheetData sheetId="21573" refreshError="1"/>
      <sheetData sheetId="21574" refreshError="1"/>
      <sheetData sheetId="21575" refreshError="1"/>
      <sheetData sheetId="21576" refreshError="1"/>
      <sheetData sheetId="21577" refreshError="1"/>
      <sheetData sheetId="21578" refreshError="1"/>
      <sheetData sheetId="21579" refreshError="1"/>
      <sheetData sheetId="21580" refreshError="1"/>
      <sheetData sheetId="21581" refreshError="1"/>
      <sheetData sheetId="21582" refreshError="1"/>
      <sheetData sheetId="21583" refreshError="1"/>
      <sheetData sheetId="21584" refreshError="1"/>
      <sheetData sheetId="21585" refreshError="1"/>
      <sheetData sheetId="21586" refreshError="1"/>
      <sheetData sheetId="21587" refreshError="1"/>
      <sheetData sheetId="21588" refreshError="1"/>
      <sheetData sheetId="21589" refreshError="1"/>
      <sheetData sheetId="21590" refreshError="1"/>
      <sheetData sheetId="21591" refreshError="1"/>
      <sheetData sheetId="21592" refreshError="1"/>
      <sheetData sheetId="21593" refreshError="1"/>
      <sheetData sheetId="21594" refreshError="1"/>
      <sheetData sheetId="21595" refreshError="1"/>
      <sheetData sheetId="21596" refreshError="1"/>
      <sheetData sheetId="21597" refreshError="1"/>
      <sheetData sheetId="21598" refreshError="1"/>
      <sheetData sheetId="21599" refreshError="1"/>
      <sheetData sheetId="21600" refreshError="1"/>
      <sheetData sheetId="21601" refreshError="1"/>
      <sheetData sheetId="21602" refreshError="1"/>
      <sheetData sheetId="21603" refreshError="1"/>
      <sheetData sheetId="21604" refreshError="1"/>
      <sheetData sheetId="21605" refreshError="1"/>
      <sheetData sheetId="21606" refreshError="1"/>
      <sheetData sheetId="21607" refreshError="1"/>
      <sheetData sheetId="21608" refreshError="1"/>
      <sheetData sheetId="21609" refreshError="1"/>
      <sheetData sheetId="21610" refreshError="1"/>
      <sheetData sheetId="21611" refreshError="1"/>
      <sheetData sheetId="21612" refreshError="1"/>
      <sheetData sheetId="21613" refreshError="1"/>
      <sheetData sheetId="21614" refreshError="1"/>
      <sheetData sheetId="21615" refreshError="1"/>
      <sheetData sheetId="21616" refreshError="1"/>
      <sheetData sheetId="21617" refreshError="1"/>
      <sheetData sheetId="21618" refreshError="1"/>
      <sheetData sheetId="21619" refreshError="1"/>
      <sheetData sheetId="21620" refreshError="1"/>
      <sheetData sheetId="21621" refreshError="1"/>
      <sheetData sheetId="21622" refreshError="1"/>
      <sheetData sheetId="21623" refreshError="1"/>
      <sheetData sheetId="21624" refreshError="1"/>
      <sheetData sheetId="21625" refreshError="1"/>
      <sheetData sheetId="21626" refreshError="1"/>
      <sheetData sheetId="21627" refreshError="1"/>
      <sheetData sheetId="21628" refreshError="1"/>
      <sheetData sheetId="21629" refreshError="1"/>
      <sheetData sheetId="21630" refreshError="1"/>
      <sheetData sheetId="21631" refreshError="1"/>
      <sheetData sheetId="21632" refreshError="1"/>
      <sheetData sheetId="21633" refreshError="1"/>
      <sheetData sheetId="21634" refreshError="1"/>
      <sheetData sheetId="21635" refreshError="1"/>
      <sheetData sheetId="21636" refreshError="1"/>
      <sheetData sheetId="21637" refreshError="1"/>
      <sheetData sheetId="21638" refreshError="1"/>
      <sheetData sheetId="21639" refreshError="1"/>
      <sheetData sheetId="21640" refreshError="1"/>
      <sheetData sheetId="21641" refreshError="1"/>
      <sheetData sheetId="21642" refreshError="1"/>
      <sheetData sheetId="21643" refreshError="1"/>
      <sheetData sheetId="21644" refreshError="1"/>
      <sheetData sheetId="21645" refreshError="1"/>
      <sheetData sheetId="21646" refreshError="1"/>
      <sheetData sheetId="21647" refreshError="1"/>
      <sheetData sheetId="21648" refreshError="1"/>
      <sheetData sheetId="21649" refreshError="1"/>
      <sheetData sheetId="21650" refreshError="1"/>
      <sheetData sheetId="21651" refreshError="1"/>
      <sheetData sheetId="21652" refreshError="1"/>
      <sheetData sheetId="21653" refreshError="1"/>
      <sheetData sheetId="21654" refreshError="1"/>
      <sheetData sheetId="21655" refreshError="1"/>
      <sheetData sheetId="21656" refreshError="1"/>
      <sheetData sheetId="21657" refreshError="1"/>
      <sheetData sheetId="21658" refreshError="1"/>
      <sheetData sheetId="21659" refreshError="1"/>
      <sheetData sheetId="21660" refreshError="1"/>
      <sheetData sheetId="21661" refreshError="1"/>
      <sheetData sheetId="21662" refreshError="1"/>
      <sheetData sheetId="21663" refreshError="1"/>
      <sheetData sheetId="21664" refreshError="1"/>
      <sheetData sheetId="21665" refreshError="1"/>
      <sheetData sheetId="21666" refreshError="1"/>
      <sheetData sheetId="21667" refreshError="1"/>
      <sheetData sheetId="21668" refreshError="1"/>
      <sheetData sheetId="21669" refreshError="1"/>
      <sheetData sheetId="21670" refreshError="1"/>
      <sheetData sheetId="21671" refreshError="1"/>
      <sheetData sheetId="21672" refreshError="1"/>
      <sheetData sheetId="21673" refreshError="1"/>
      <sheetData sheetId="21674" refreshError="1"/>
      <sheetData sheetId="21675" refreshError="1"/>
      <sheetData sheetId="21676" refreshError="1"/>
      <sheetData sheetId="21677" refreshError="1"/>
      <sheetData sheetId="21678" refreshError="1"/>
      <sheetData sheetId="21679" refreshError="1"/>
      <sheetData sheetId="21680" refreshError="1"/>
      <sheetData sheetId="21681" refreshError="1"/>
      <sheetData sheetId="21682" refreshError="1"/>
      <sheetData sheetId="21683" refreshError="1"/>
      <sheetData sheetId="21684" refreshError="1"/>
      <sheetData sheetId="21685" refreshError="1"/>
      <sheetData sheetId="21686" refreshError="1"/>
      <sheetData sheetId="21687" refreshError="1"/>
      <sheetData sheetId="21688" refreshError="1"/>
      <sheetData sheetId="21689" refreshError="1"/>
      <sheetData sheetId="21690" refreshError="1"/>
      <sheetData sheetId="21691" refreshError="1"/>
      <sheetData sheetId="21692" refreshError="1"/>
      <sheetData sheetId="21693" refreshError="1"/>
      <sheetData sheetId="21694" refreshError="1"/>
      <sheetData sheetId="21695" refreshError="1"/>
      <sheetData sheetId="21696" refreshError="1"/>
      <sheetData sheetId="21697" refreshError="1"/>
      <sheetData sheetId="21698" refreshError="1"/>
      <sheetData sheetId="21699" refreshError="1"/>
      <sheetData sheetId="21700" refreshError="1"/>
      <sheetData sheetId="21701" refreshError="1"/>
      <sheetData sheetId="21702" refreshError="1"/>
      <sheetData sheetId="21703" refreshError="1"/>
      <sheetData sheetId="21704" refreshError="1"/>
      <sheetData sheetId="21705">
        <row r="9">
          <cell r="A9" t="str">
            <v>A</v>
          </cell>
        </row>
      </sheetData>
      <sheetData sheetId="21706" refreshError="1"/>
      <sheetData sheetId="21707" refreshError="1"/>
      <sheetData sheetId="21708" refreshError="1"/>
      <sheetData sheetId="21709" refreshError="1"/>
      <sheetData sheetId="21710" refreshError="1"/>
      <sheetData sheetId="21711" refreshError="1"/>
      <sheetData sheetId="21712" refreshError="1"/>
      <sheetData sheetId="21713" refreshError="1"/>
      <sheetData sheetId="21714" refreshError="1"/>
      <sheetData sheetId="21715" refreshError="1"/>
      <sheetData sheetId="21716" refreshError="1"/>
      <sheetData sheetId="21717" refreshError="1"/>
      <sheetData sheetId="21718" refreshError="1"/>
      <sheetData sheetId="21719" refreshError="1"/>
      <sheetData sheetId="21720" refreshError="1"/>
      <sheetData sheetId="21721" refreshError="1"/>
      <sheetData sheetId="21722" refreshError="1"/>
      <sheetData sheetId="21723" refreshError="1"/>
      <sheetData sheetId="21724" refreshError="1"/>
      <sheetData sheetId="21725" refreshError="1"/>
      <sheetData sheetId="21726" refreshError="1"/>
      <sheetData sheetId="21727" refreshError="1"/>
      <sheetData sheetId="21728" refreshError="1"/>
      <sheetData sheetId="21729" refreshError="1"/>
      <sheetData sheetId="21730" refreshError="1"/>
      <sheetData sheetId="21731" refreshError="1"/>
      <sheetData sheetId="21732" refreshError="1"/>
      <sheetData sheetId="21733" refreshError="1"/>
      <sheetData sheetId="21734" refreshError="1"/>
      <sheetData sheetId="21735" refreshError="1"/>
      <sheetData sheetId="21736" refreshError="1"/>
      <sheetData sheetId="21737" refreshError="1"/>
      <sheetData sheetId="21738" refreshError="1"/>
      <sheetData sheetId="21739" refreshError="1"/>
      <sheetData sheetId="21740" refreshError="1"/>
      <sheetData sheetId="21741" refreshError="1"/>
      <sheetData sheetId="21742" refreshError="1"/>
      <sheetData sheetId="21743" refreshError="1"/>
      <sheetData sheetId="21744" refreshError="1"/>
      <sheetData sheetId="21745" refreshError="1"/>
      <sheetData sheetId="21746" refreshError="1"/>
      <sheetData sheetId="21747" refreshError="1"/>
      <sheetData sheetId="21748" refreshError="1"/>
      <sheetData sheetId="21749" refreshError="1"/>
      <sheetData sheetId="21750" refreshError="1"/>
      <sheetData sheetId="21751" refreshError="1"/>
      <sheetData sheetId="21752" refreshError="1"/>
      <sheetData sheetId="21753" refreshError="1"/>
      <sheetData sheetId="21754" refreshError="1"/>
      <sheetData sheetId="21755" refreshError="1"/>
      <sheetData sheetId="21756" refreshError="1"/>
      <sheetData sheetId="21757" refreshError="1"/>
      <sheetData sheetId="21758" refreshError="1"/>
      <sheetData sheetId="21759" refreshError="1"/>
      <sheetData sheetId="21760" refreshError="1"/>
      <sheetData sheetId="21761" refreshError="1"/>
      <sheetData sheetId="21762" refreshError="1"/>
      <sheetData sheetId="21763" refreshError="1"/>
      <sheetData sheetId="21764" refreshError="1"/>
      <sheetData sheetId="21765" refreshError="1"/>
      <sheetData sheetId="21766" refreshError="1"/>
      <sheetData sheetId="21767" refreshError="1"/>
      <sheetData sheetId="21768" refreshError="1"/>
      <sheetData sheetId="21769" refreshError="1"/>
      <sheetData sheetId="21770" refreshError="1"/>
      <sheetData sheetId="21771" refreshError="1"/>
      <sheetData sheetId="21772" refreshError="1"/>
      <sheetData sheetId="21773" refreshError="1"/>
      <sheetData sheetId="21774" refreshError="1"/>
      <sheetData sheetId="21775" refreshError="1"/>
      <sheetData sheetId="21776" refreshError="1"/>
      <sheetData sheetId="21777" refreshError="1"/>
      <sheetData sheetId="21778" refreshError="1"/>
      <sheetData sheetId="21779" refreshError="1"/>
      <sheetData sheetId="21780" refreshError="1"/>
      <sheetData sheetId="21781" refreshError="1"/>
      <sheetData sheetId="21782" refreshError="1"/>
      <sheetData sheetId="21783" refreshError="1"/>
      <sheetData sheetId="21784" refreshError="1"/>
      <sheetData sheetId="21785" refreshError="1"/>
      <sheetData sheetId="21786" refreshError="1"/>
      <sheetData sheetId="21787" refreshError="1"/>
      <sheetData sheetId="21788" refreshError="1"/>
      <sheetData sheetId="21789" refreshError="1"/>
      <sheetData sheetId="21790" refreshError="1"/>
      <sheetData sheetId="21791" refreshError="1"/>
      <sheetData sheetId="21792" refreshError="1"/>
      <sheetData sheetId="21793" refreshError="1"/>
      <sheetData sheetId="21794" refreshError="1"/>
      <sheetData sheetId="21795" refreshError="1"/>
      <sheetData sheetId="21796" refreshError="1"/>
      <sheetData sheetId="21797" refreshError="1"/>
      <sheetData sheetId="21798" refreshError="1"/>
      <sheetData sheetId="21799" refreshError="1"/>
      <sheetData sheetId="21800" refreshError="1"/>
      <sheetData sheetId="21801" refreshError="1"/>
      <sheetData sheetId="21802" refreshError="1"/>
      <sheetData sheetId="21803" refreshError="1"/>
      <sheetData sheetId="21804" refreshError="1"/>
      <sheetData sheetId="21805" refreshError="1"/>
      <sheetData sheetId="21806" refreshError="1"/>
      <sheetData sheetId="21807" refreshError="1"/>
      <sheetData sheetId="21808" refreshError="1"/>
      <sheetData sheetId="21809" refreshError="1"/>
      <sheetData sheetId="21810" refreshError="1"/>
      <sheetData sheetId="21811" refreshError="1"/>
      <sheetData sheetId="21812" refreshError="1"/>
      <sheetData sheetId="21813" refreshError="1"/>
      <sheetData sheetId="21814" refreshError="1"/>
      <sheetData sheetId="21815" refreshError="1"/>
      <sheetData sheetId="21816" refreshError="1"/>
      <sheetData sheetId="21817" refreshError="1"/>
      <sheetData sheetId="21818" refreshError="1"/>
      <sheetData sheetId="21819" refreshError="1"/>
      <sheetData sheetId="21820" refreshError="1"/>
      <sheetData sheetId="21821" refreshError="1"/>
      <sheetData sheetId="21822" refreshError="1"/>
      <sheetData sheetId="21823" refreshError="1"/>
      <sheetData sheetId="21824" refreshError="1"/>
      <sheetData sheetId="21825" refreshError="1"/>
      <sheetData sheetId="21826" refreshError="1"/>
      <sheetData sheetId="21827" refreshError="1"/>
      <sheetData sheetId="21828" refreshError="1"/>
      <sheetData sheetId="21829" refreshError="1"/>
      <sheetData sheetId="21830" refreshError="1"/>
      <sheetData sheetId="21831" refreshError="1"/>
      <sheetData sheetId="21832" refreshError="1"/>
      <sheetData sheetId="21833" refreshError="1"/>
      <sheetData sheetId="21834" refreshError="1"/>
      <sheetData sheetId="21835" refreshError="1"/>
      <sheetData sheetId="21836" refreshError="1"/>
      <sheetData sheetId="21837" refreshError="1"/>
      <sheetData sheetId="21838" refreshError="1"/>
      <sheetData sheetId="21839" refreshError="1"/>
      <sheetData sheetId="21840" refreshError="1"/>
      <sheetData sheetId="21841" refreshError="1"/>
      <sheetData sheetId="21842" refreshError="1"/>
      <sheetData sheetId="21843" refreshError="1"/>
      <sheetData sheetId="21844" refreshError="1"/>
      <sheetData sheetId="21845" refreshError="1"/>
      <sheetData sheetId="21846" refreshError="1"/>
      <sheetData sheetId="21847" refreshError="1"/>
      <sheetData sheetId="21848" refreshError="1"/>
      <sheetData sheetId="21849" refreshError="1"/>
      <sheetData sheetId="21850" refreshError="1"/>
      <sheetData sheetId="21851" refreshError="1"/>
      <sheetData sheetId="21852" refreshError="1"/>
      <sheetData sheetId="21853" refreshError="1"/>
      <sheetData sheetId="21854" refreshError="1"/>
      <sheetData sheetId="21855" refreshError="1"/>
      <sheetData sheetId="21856" refreshError="1"/>
      <sheetData sheetId="21857" refreshError="1"/>
      <sheetData sheetId="21858" refreshError="1"/>
      <sheetData sheetId="21859" refreshError="1"/>
      <sheetData sheetId="21860" refreshError="1"/>
      <sheetData sheetId="21861" refreshError="1"/>
      <sheetData sheetId="21862" refreshError="1"/>
      <sheetData sheetId="21863" refreshError="1"/>
      <sheetData sheetId="21864" refreshError="1"/>
      <sheetData sheetId="21865" refreshError="1"/>
      <sheetData sheetId="21866" refreshError="1"/>
      <sheetData sheetId="21867" refreshError="1"/>
      <sheetData sheetId="21868" refreshError="1"/>
      <sheetData sheetId="21869" refreshError="1"/>
      <sheetData sheetId="21870" refreshError="1"/>
      <sheetData sheetId="21871" refreshError="1"/>
      <sheetData sheetId="21872" refreshError="1"/>
      <sheetData sheetId="21873" refreshError="1"/>
      <sheetData sheetId="21874" refreshError="1"/>
      <sheetData sheetId="21875" refreshError="1"/>
      <sheetData sheetId="21876" refreshError="1"/>
      <sheetData sheetId="21877" refreshError="1"/>
      <sheetData sheetId="21878" refreshError="1"/>
      <sheetData sheetId="21879" refreshError="1"/>
      <sheetData sheetId="21880" refreshError="1"/>
      <sheetData sheetId="21881" refreshError="1"/>
      <sheetData sheetId="21882" refreshError="1"/>
      <sheetData sheetId="21883" refreshError="1"/>
      <sheetData sheetId="21884" refreshError="1"/>
      <sheetData sheetId="21885" refreshError="1"/>
      <sheetData sheetId="21886" refreshError="1"/>
      <sheetData sheetId="21887" refreshError="1"/>
      <sheetData sheetId="21888" refreshError="1"/>
      <sheetData sheetId="21889" refreshError="1"/>
      <sheetData sheetId="21890" refreshError="1"/>
      <sheetData sheetId="21891" refreshError="1"/>
      <sheetData sheetId="21892" refreshError="1"/>
      <sheetData sheetId="21893" refreshError="1"/>
      <sheetData sheetId="21894" refreshError="1"/>
      <sheetData sheetId="21895" refreshError="1"/>
      <sheetData sheetId="21896" refreshError="1"/>
      <sheetData sheetId="21897" refreshError="1"/>
      <sheetData sheetId="21898" refreshError="1"/>
      <sheetData sheetId="21899" refreshError="1"/>
      <sheetData sheetId="21900" refreshError="1"/>
      <sheetData sheetId="21901" refreshError="1"/>
      <sheetData sheetId="21902" refreshError="1"/>
      <sheetData sheetId="21903" refreshError="1"/>
      <sheetData sheetId="21904" refreshError="1"/>
      <sheetData sheetId="21905" refreshError="1"/>
      <sheetData sheetId="21906" refreshError="1"/>
      <sheetData sheetId="21907" refreshError="1"/>
      <sheetData sheetId="21908" refreshError="1"/>
      <sheetData sheetId="21909" refreshError="1"/>
      <sheetData sheetId="21910" refreshError="1"/>
      <sheetData sheetId="21911" refreshError="1"/>
      <sheetData sheetId="21912">
        <row r="9">
          <cell r="A9" t="str">
            <v>A</v>
          </cell>
        </row>
      </sheetData>
      <sheetData sheetId="21913">
        <row r="9">
          <cell r="A9" t="str">
            <v>A</v>
          </cell>
        </row>
      </sheetData>
      <sheetData sheetId="21914">
        <row r="9">
          <cell r="A9" t="str">
            <v>A</v>
          </cell>
        </row>
      </sheetData>
      <sheetData sheetId="21915">
        <row r="9">
          <cell r="A9" t="str">
            <v>A</v>
          </cell>
        </row>
      </sheetData>
      <sheetData sheetId="21916">
        <row r="9">
          <cell r="A9" t="str">
            <v>A</v>
          </cell>
        </row>
      </sheetData>
      <sheetData sheetId="21917">
        <row r="9">
          <cell r="A9" t="str">
            <v>A</v>
          </cell>
        </row>
      </sheetData>
      <sheetData sheetId="21918">
        <row r="9">
          <cell r="A9" t="str">
            <v>A</v>
          </cell>
        </row>
      </sheetData>
      <sheetData sheetId="21919">
        <row r="9">
          <cell r="A9" t="str">
            <v>A</v>
          </cell>
        </row>
      </sheetData>
      <sheetData sheetId="21920">
        <row r="9">
          <cell r="A9" t="str">
            <v>A</v>
          </cell>
        </row>
      </sheetData>
      <sheetData sheetId="21921">
        <row r="9">
          <cell r="A9" t="str">
            <v>A</v>
          </cell>
        </row>
      </sheetData>
      <sheetData sheetId="21922">
        <row r="9">
          <cell r="A9" t="str">
            <v>A</v>
          </cell>
        </row>
      </sheetData>
      <sheetData sheetId="21923">
        <row r="9">
          <cell r="A9" t="str">
            <v>A</v>
          </cell>
        </row>
      </sheetData>
      <sheetData sheetId="21924">
        <row r="9">
          <cell r="A9" t="str">
            <v>A</v>
          </cell>
        </row>
      </sheetData>
      <sheetData sheetId="21925">
        <row r="9">
          <cell r="A9" t="str">
            <v>A</v>
          </cell>
        </row>
      </sheetData>
      <sheetData sheetId="21926">
        <row r="9">
          <cell r="A9" t="str">
            <v>A</v>
          </cell>
        </row>
      </sheetData>
      <sheetData sheetId="21927">
        <row r="9">
          <cell r="A9" t="str">
            <v>A</v>
          </cell>
        </row>
      </sheetData>
      <sheetData sheetId="21928">
        <row r="9">
          <cell r="A9" t="str">
            <v>A</v>
          </cell>
        </row>
      </sheetData>
      <sheetData sheetId="21929">
        <row r="9">
          <cell r="A9" t="str">
            <v>A</v>
          </cell>
        </row>
      </sheetData>
      <sheetData sheetId="21930">
        <row r="9">
          <cell r="A9" t="str">
            <v>A</v>
          </cell>
        </row>
      </sheetData>
      <sheetData sheetId="21931">
        <row r="9">
          <cell r="A9" t="str">
            <v>A</v>
          </cell>
        </row>
      </sheetData>
      <sheetData sheetId="21932">
        <row r="9">
          <cell r="A9" t="str">
            <v>A</v>
          </cell>
        </row>
      </sheetData>
      <sheetData sheetId="21933">
        <row r="9">
          <cell r="A9" t="str">
            <v>A</v>
          </cell>
        </row>
      </sheetData>
      <sheetData sheetId="21934">
        <row r="9">
          <cell r="A9" t="str">
            <v>A</v>
          </cell>
        </row>
      </sheetData>
      <sheetData sheetId="21935">
        <row r="9">
          <cell r="A9" t="str">
            <v>A</v>
          </cell>
        </row>
      </sheetData>
      <sheetData sheetId="21936">
        <row r="9">
          <cell r="A9" t="str">
            <v>A</v>
          </cell>
        </row>
      </sheetData>
      <sheetData sheetId="21937">
        <row r="9">
          <cell r="A9" t="str">
            <v>A</v>
          </cell>
        </row>
      </sheetData>
      <sheetData sheetId="21938">
        <row r="9">
          <cell r="A9" t="str">
            <v>A</v>
          </cell>
        </row>
      </sheetData>
      <sheetData sheetId="21939">
        <row r="9">
          <cell r="A9" t="str">
            <v>A</v>
          </cell>
        </row>
      </sheetData>
      <sheetData sheetId="21940">
        <row r="9">
          <cell r="A9" t="str">
            <v>A</v>
          </cell>
        </row>
      </sheetData>
      <sheetData sheetId="21941">
        <row r="9">
          <cell r="A9" t="str">
            <v>A</v>
          </cell>
        </row>
      </sheetData>
      <sheetData sheetId="21942"/>
      <sheetData sheetId="21943"/>
      <sheetData sheetId="21944">
        <row r="9">
          <cell r="A9" t="str">
            <v>A</v>
          </cell>
        </row>
      </sheetData>
      <sheetData sheetId="21945">
        <row r="9">
          <cell r="A9" t="str">
            <v>A</v>
          </cell>
        </row>
      </sheetData>
      <sheetData sheetId="21946">
        <row r="9">
          <cell r="A9" t="str">
            <v>A</v>
          </cell>
        </row>
      </sheetData>
      <sheetData sheetId="21947">
        <row r="9">
          <cell r="A9" t="str">
            <v>A</v>
          </cell>
        </row>
      </sheetData>
      <sheetData sheetId="21948">
        <row r="9">
          <cell r="A9" t="str">
            <v>A</v>
          </cell>
        </row>
      </sheetData>
      <sheetData sheetId="21949">
        <row r="9">
          <cell r="A9" t="str">
            <v>A</v>
          </cell>
        </row>
      </sheetData>
      <sheetData sheetId="21950">
        <row r="9">
          <cell r="A9" t="str">
            <v>A</v>
          </cell>
        </row>
      </sheetData>
      <sheetData sheetId="21951">
        <row r="9">
          <cell r="A9" t="str">
            <v>A</v>
          </cell>
        </row>
      </sheetData>
      <sheetData sheetId="21952" refreshError="1"/>
      <sheetData sheetId="21953" refreshError="1"/>
      <sheetData sheetId="21954" refreshError="1"/>
      <sheetData sheetId="21955" refreshError="1"/>
      <sheetData sheetId="21956" refreshError="1"/>
      <sheetData sheetId="21957" refreshError="1"/>
      <sheetData sheetId="21958" refreshError="1"/>
      <sheetData sheetId="21959" refreshError="1"/>
      <sheetData sheetId="21960" refreshError="1"/>
      <sheetData sheetId="21961" refreshError="1"/>
      <sheetData sheetId="21962" refreshError="1"/>
      <sheetData sheetId="21963" refreshError="1"/>
      <sheetData sheetId="21964" refreshError="1"/>
      <sheetData sheetId="21965" refreshError="1"/>
      <sheetData sheetId="21966" refreshError="1"/>
      <sheetData sheetId="21967" refreshError="1"/>
      <sheetData sheetId="21968" refreshError="1"/>
      <sheetData sheetId="21969" refreshError="1"/>
      <sheetData sheetId="21970" refreshError="1"/>
      <sheetData sheetId="21971" refreshError="1"/>
      <sheetData sheetId="21972" refreshError="1"/>
      <sheetData sheetId="21973" refreshError="1"/>
      <sheetData sheetId="21974" refreshError="1"/>
      <sheetData sheetId="21975" refreshError="1"/>
      <sheetData sheetId="21976" refreshError="1"/>
      <sheetData sheetId="21977" refreshError="1"/>
      <sheetData sheetId="21978" refreshError="1"/>
      <sheetData sheetId="21979" refreshError="1"/>
      <sheetData sheetId="21980" refreshError="1"/>
      <sheetData sheetId="21981" refreshError="1"/>
      <sheetData sheetId="21982" refreshError="1"/>
      <sheetData sheetId="21983" refreshError="1"/>
      <sheetData sheetId="21984" refreshError="1"/>
      <sheetData sheetId="21985" refreshError="1"/>
      <sheetData sheetId="21986" refreshError="1"/>
      <sheetData sheetId="21987" refreshError="1"/>
      <sheetData sheetId="21988" refreshError="1"/>
      <sheetData sheetId="21989" refreshError="1"/>
      <sheetData sheetId="21990" refreshError="1"/>
      <sheetData sheetId="21991" refreshError="1"/>
      <sheetData sheetId="21992" refreshError="1"/>
      <sheetData sheetId="21993" refreshError="1"/>
      <sheetData sheetId="21994" refreshError="1"/>
      <sheetData sheetId="21995" refreshError="1"/>
      <sheetData sheetId="21996" refreshError="1"/>
      <sheetData sheetId="21997" refreshError="1"/>
      <sheetData sheetId="21998" refreshError="1"/>
      <sheetData sheetId="21999" refreshError="1"/>
      <sheetData sheetId="22000" refreshError="1"/>
      <sheetData sheetId="22001" refreshError="1"/>
      <sheetData sheetId="22002" refreshError="1"/>
      <sheetData sheetId="22003" refreshError="1"/>
      <sheetData sheetId="22004" refreshError="1"/>
      <sheetData sheetId="22005" refreshError="1"/>
      <sheetData sheetId="22006" refreshError="1"/>
      <sheetData sheetId="22007" refreshError="1"/>
      <sheetData sheetId="22008" refreshError="1"/>
      <sheetData sheetId="22009" refreshError="1"/>
      <sheetData sheetId="22010" refreshError="1"/>
      <sheetData sheetId="22011" refreshError="1"/>
      <sheetData sheetId="22012" refreshError="1"/>
      <sheetData sheetId="22013" refreshError="1"/>
      <sheetData sheetId="22014" refreshError="1"/>
      <sheetData sheetId="22015" refreshError="1"/>
      <sheetData sheetId="22016" refreshError="1"/>
      <sheetData sheetId="22017" refreshError="1"/>
      <sheetData sheetId="22018" refreshError="1"/>
      <sheetData sheetId="22019" refreshError="1"/>
      <sheetData sheetId="22020" refreshError="1"/>
      <sheetData sheetId="22021" refreshError="1"/>
      <sheetData sheetId="22022" refreshError="1"/>
      <sheetData sheetId="22023">
        <row r="9">
          <cell r="A9" t="str">
            <v>A</v>
          </cell>
        </row>
      </sheetData>
      <sheetData sheetId="22024">
        <row r="9">
          <cell r="A9" t="str">
            <v>A</v>
          </cell>
        </row>
      </sheetData>
      <sheetData sheetId="22025">
        <row r="9">
          <cell r="A9" t="str">
            <v>A</v>
          </cell>
        </row>
      </sheetData>
      <sheetData sheetId="22026">
        <row r="9">
          <cell r="A9" t="str">
            <v>A</v>
          </cell>
        </row>
      </sheetData>
      <sheetData sheetId="22027">
        <row r="9">
          <cell r="A9" t="str">
            <v>A</v>
          </cell>
        </row>
      </sheetData>
      <sheetData sheetId="22028">
        <row r="9">
          <cell r="A9" t="str">
            <v>A</v>
          </cell>
        </row>
      </sheetData>
      <sheetData sheetId="22029">
        <row r="9">
          <cell r="A9" t="str">
            <v>A</v>
          </cell>
        </row>
      </sheetData>
      <sheetData sheetId="22030" refreshError="1"/>
      <sheetData sheetId="22031" refreshError="1"/>
      <sheetData sheetId="22032" refreshError="1"/>
      <sheetData sheetId="22033" refreshError="1"/>
      <sheetData sheetId="22034" refreshError="1"/>
      <sheetData sheetId="22035">
        <row r="9">
          <cell r="A9" t="str">
            <v>A</v>
          </cell>
        </row>
      </sheetData>
      <sheetData sheetId="22036">
        <row r="9">
          <cell r="A9" t="str">
            <v>A</v>
          </cell>
        </row>
      </sheetData>
      <sheetData sheetId="22037">
        <row r="9">
          <cell r="A9" t="str">
            <v>A</v>
          </cell>
        </row>
      </sheetData>
      <sheetData sheetId="22038">
        <row r="9">
          <cell r="A9" t="str">
            <v>A</v>
          </cell>
        </row>
      </sheetData>
      <sheetData sheetId="22039">
        <row r="9">
          <cell r="A9" t="str">
            <v>A</v>
          </cell>
        </row>
      </sheetData>
      <sheetData sheetId="22040">
        <row r="9">
          <cell r="A9" t="str">
            <v>A</v>
          </cell>
        </row>
      </sheetData>
      <sheetData sheetId="22041">
        <row r="9">
          <cell r="A9" t="str">
            <v>A</v>
          </cell>
        </row>
      </sheetData>
      <sheetData sheetId="22042">
        <row r="9">
          <cell r="A9" t="str">
            <v>A</v>
          </cell>
        </row>
      </sheetData>
      <sheetData sheetId="22043">
        <row r="9">
          <cell r="A9" t="str">
            <v>A</v>
          </cell>
        </row>
      </sheetData>
      <sheetData sheetId="22044">
        <row r="9">
          <cell r="A9" t="str">
            <v>A</v>
          </cell>
        </row>
      </sheetData>
      <sheetData sheetId="22045">
        <row r="9">
          <cell r="A9" t="str">
            <v>A</v>
          </cell>
        </row>
      </sheetData>
      <sheetData sheetId="22046">
        <row r="9">
          <cell r="A9" t="str">
            <v>A</v>
          </cell>
        </row>
      </sheetData>
      <sheetData sheetId="22047">
        <row r="9">
          <cell r="A9" t="str">
            <v>A</v>
          </cell>
        </row>
      </sheetData>
      <sheetData sheetId="22048">
        <row r="9">
          <cell r="A9" t="str">
            <v>A</v>
          </cell>
        </row>
      </sheetData>
      <sheetData sheetId="22049">
        <row r="9">
          <cell r="A9" t="str">
            <v>A</v>
          </cell>
        </row>
      </sheetData>
      <sheetData sheetId="22050">
        <row r="9">
          <cell r="A9" t="str">
            <v>A</v>
          </cell>
        </row>
      </sheetData>
      <sheetData sheetId="22051">
        <row r="9">
          <cell r="A9" t="str">
            <v>A</v>
          </cell>
        </row>
      </sheetData>
      <sheetData sheetId="22052">
        <row r="9">
          <cell r="A9" t="str">
            <v>A</v>
          </cell>
        </row>
      </sheetData>
      <sheetData sheetId="22053">
        <row r="9">
          <cell r="A9" t="str">
            <v>A</v>
          </cell>
        </row>
      </sheetData>
      <sheetData sheetId="22054">
        <row r="9">
          <cell r="A9" t="str">
            <v>A</v>
          </cell>
        </row>
      </sheetData>
      <sheetData sheetId="22055">
        <row r="9">
          <cell r="A9" t="str">
            <v>A</v>
          </cell>
        </row>
      </sheetData>
      <sheetData sheetId="22056">
        <row r="9">
          <cell r="A9" t="str">
            <v>A</v>
          </cell>
        </row>
      </sheetData>
      <sheetData sheetId="22057">
        <row r="9">
          <cell r="A9" t="str">
            <v>A</v>
          </cell>
        </row>
      </sheetData>
      <sheetData sheetId="22058">
        <row r="9">
          <cell r="A9" t="str">
            <v>A</v>
          </cell>
        </row>
      </sheetData>
      <sheetData sheetId="22059">
        <row r="9">
          <cell r="A9" t="str">
            <v>A</v>
          </cell>
        </row>
      </sheetData>
      <sheetData sheetId="22060">
        <row r="9">
          <cell r="A9" t="str">
            <v>A</v>
          </cell>
        </row>
      </sheetData>
      <sheetData sheetId="22061">
        <row r="9">
          <cell r="A9" t="str">
            <v>A</v>
          </cell>
        </row>
      </sheetData>
      <sheetData sheetId="22062">
        <row r="9">
          <cell r="A9" t="str">
            <v>A</v>
          </cell>
        </row>
      </sheetData>
      <sheetData sheetId="22063">
        <row r="9">
          <cell r="A9" t="str">
            <v>A</v>
          </cell>
        </row>
      </sheetData>
      <sheetData sheetId="22064">
        <row r="9">
          <cell r="A9" t="str">
            <v>A</v>
          </cell>
        </row>
      </sheetData>
      <sheetData sheetId="22065">
        <row r="9">
          <cell r="A9" t="str">
            <v>A</v>
          </cell>
        </row>
      </sheetData>
      <sheetData sheetId="22066">
        <row r="9">
          <cell r="A9" t="str">
            <v>A</v>
          </cell>
        </row>
      </sheetData>
      <sheetData sheetId="22067">
        <row r="9">
          <cell r="A9" t="str">
            <v>A</v>
          </cell>
        </row>
      </sheetData>
      <sheetData sheetId="22068">
        <row r="9">
          <cell r="A9" t="str">
            <v>A</v>
          </cell>
        </row>
      </sheetData>
      <sheetData sheetId="22069">
        <row r="9">
          <cell r="A9" t="str">
            <v>A</v>
          </cell>
        </row>
      </sheetData>
      <sheetData sheetId="22070">
        <row r="9">
          <cell r="A9" t="str">
            <v>A</v>
          </cell>
        </row>
      </sheetData>
      <sheetData sheetId="22071">
        <row r="9">
          <cell r="A9" t="str">
            <v>A</v>
          </cell>
        </row>
      </sheetData>
      <sheetData sheetId="22072">
        <row r="9">
          <cell r="A9" t="str">
            <v>A</v>
          </cell>
        </row>
      </sheetData>
      <sheetData sheetId="22073">
        <row r="9">
          <cell r="A9" t="str">
            <v>A</v>
          </cell>
        </row>
      </sheetData>
      <sheetData sheetId="22074">
        <row r="9">
          <cell r="A9" t="str">
            <v>A</v>
          </cell>
        </row>
      </sheetData>
      <sheetData sheetId="22075">
        <row r="9">
          <cell r="A9" t="str">
            <v>A</v>
          </cell>
        </row>
      </sheetData>
      <sheetData sheetId="22076">
        <row r="9">
          <cell r="A9" t="str">
            <v>A</v>
          </cell>
        </row>
      </sheetData>
      <sheetData sheetId="22077">
        <row r="9">
          <cell r="A9" t="str">
            <v>A</v>
          </cell>
        </row>
      </sheetData>
      <sheetData sheetId="22078">
        <row r="9">
          <cell r="A9" t="str">
            <v>A</v>
          </cell>
        </row>
      </sheetData>
      <sheetData sheetId="22079">
        <row r="9">
          <cell r="A9" t="str">
            <v>A</v>
          </cell>
        </row>
      </sheetData>
      <sheetData sheetId="22080">
        <row r="9">
          <cell r="A9" t="str">
            <v>A</v>
          </cell>
        </row>
      </sheetData>
      <sheetData sheetId="22081">
        <row r="9">
          <cell r="A9" t="str">
            <v>A</v>
          </cell>
        </row>
      </sheetData>
      <sheetData sheetId="22082">
        <row r="9">
          <cell r="A9" t="str">
            <v>A</v>
          </cell>
        </row>
      </sheetData>
      <sheetData sheetId="22083">
        <row r="9">
          <cell r="A9" t="str">
            <v>A</v>
          </cell>
        </row>
      </sheetData>
      <sheetData sheetId="22084">
        <row r="9">
          <cell r="A9" t="str">
            <v>A</v>
          </cell>
        </row>
      </sheetData>
      <sheetData sheetId="22085">
        <row r="9">
          <cell r="A9" t="str">
            <v>A</v>
          </cell>
        </row>
      </sheetData>
      <sheetData sheetId="22086">
        <row r="9">
          <cell r="A9" t="str">
            <v>A</v>
          </cell>
        </row>
      </sheetData>
      <sheetData sheetId="22087">
        <row r="9">
          <cell r="A9" t="str">
            <v>A</v>
          </cell>
        </row>
      </sheetData>
      <sheetData sheetId="22088">
        <row r="9">
          <cell r="A9" t="str">
            <v>A</v>
          </cell>
        </row>
      </sheetData>
      <sheetData sheetId="22089">
        <row r="9">
          <cell r="A9" t="str">
            <v>A</v>
          </cell>
        </row>
      </sheetData>
      <sheetData sheetId="22090">
        <row r="9">
          <cell r="A9" t="str">
            <v>A</v>
          </cell>
        </row>
      </sheetData>
      <sheetData sheetId="22091">
        <row r="9">
          <cell r="A9" t="str">
            <v>A</v>
          </cell>
        </row>
      </sheetData>
      <sheetData sheetId="22092">
        <row r="9">
          <cell r="A9" t="str">
            <v>A</v>
          </cell>
        </row>
      </sheetData>
      <sheetData sheetId="22093">
        <row r="9">
          <cell r="A9" t="str">
            <v>A</v>
          </cell>
        </row>
      </sheetData>
      <sheetData sheetId="22094">
        <row r="9">
          <cell r="A9" t="str">
            <v>A</v>
          </cell>
        </row>
      </sheetData>
      <sheetData sheetId="22095">
        <row r="9">
          <cell r="A9" t="str">
            <v>A</v>
          </cell>
        </row>
      </sheetData>
      <sheetData sheetId="22096">
        <row r="9">
          <cell r="A9" t="str">
            <v>A</v>
          </cell>
        </row>
      </sheetData>
      <sheetData sheetId="22097">
        <row r="9">
          <cell r="A9" t="str">
            <v>A</v>
          </cell>
        </row>
      </sheetData>
      <sheetData sheetId="22098">
        <row r="9">
          <cell r="A9" t="str">
            <v>A</v>
          </cell>
        </row>
      </sheetData>
      <sheetData sheetId="22099">
        <row r="9">
          <cell r="A9" t="str">
            <v>A</v>
          </cell>
        </row>
      </sheetData>
      <sheetData sheetId="22100">
        <row r="9">
          <cell r="A9" t="str">
            <v>A</v>
          </cell>
        </row>
      </sheetData>
      <sheetData sheetId="22101">
        <row r="9">
          <cell r="A9" t="str">
            <v>A</v>
          </cell>
        </row>
      </sheetData>
      <sheetData sheetId="22102">
        <row r="9">
          <cell r="A9" t="str">
            <v>A</v>
          </cell>
        </row>
      </sheetData>
      <sheetData sheetId="22103">
        <row r="9">
          <cell r="A9" t="str">
            <v>A</v>
          </cell>
        </row>
      </sheetData>
      <sheetData sheetId="22104">
        <row r="9">
          <cell r="A9" t="str">
            <v>A</v>
          </cell>
        </row>
      </sheetData>
      <sheetData sheetId="22105">
        <row r="9">
          <cell r="A9" t="str">
            <v>A</v>
          </cell>
        </row>
      </sheetData>
      <sheetData sheetId="22106">
        <row r="9">
          <cell r="A9" t="str">
            <v>A</v>
          </cell>
        </row>
      </sheetData>
      <sheetData sheetId="22107">
        <row r="9">
          <cell r="A9" t="str">
            <v>A</v>
          </cell>
        </row>
      </sheetData>
      <sheetData sheetId="22108">
        <row r="9">
          <cell r="A9" t="str">
            <v>A</v>
          </cell>
        </row>
      </sheetData>
      <sheetData sheetId="22109">
        <row r="9">
          <cell r="A9" t="str">
            <v>A</v>
          </cell>
        </row>
      </sheetData>
      <sheetData sheetId="22110">
        <row r="9">
          <cell r="A9" t="str">
            <v>A</v>
          </cell>
        </row>
      </sheetData>
      <sheetData sheetId="22111">
        <row r="9">
          <cell r="A9" t="str">
            <v>A</v>
          </cell>
        </row>
      </sheetData>
      <sheetData sheetId="22112">
        <row r="9">
          <cell r="A9" t="str">
            <v>A</v>
          </cell>
        </row>
      </sheetData>
      <sheetData sheetId="22113">
        <row r="9">
          <cell r="A9" t="str">
            <v>A</v>
          </cell>
        </row>
      </sheetData>
      <sheetData sheetId="22114">
        <row r="9">
          <cell r="A9" t="str">
            <v>A</v>
          </cell>
        </row>
      </sheetData>
      <sheetData sheetId="22115">
        <row r="9">
          <cell r="A9" t="str">
            <v>A</v>
          </cell>
        </row>
      </sheetData>
      <sheetData sheetId="22116">
        <row r="9">
          <cell r="A9" t="str">
            <v>A</v>
          </cell>
        </row>
      </sheetData>
      <sheetData sheetId="22117">
        <row r="9">
          <cell r="A9" t="str">
            <v>A</v>
          </cell>
        </row>
      </sheetData>
      <sheetData sheetId="22118">
        <row r="9">
          <cell r="A9" t="str">
            <v>A</v>
          </cell>
        </row>
      </sheetData>
      <sheetData sheetId="22119">
        <row r="9">
          <cell r="A9" t="str">
            <v>A</v>
          </cell>
        </row>
      </sheetData>
      <sheetData sheetId="22120">
        <row r="9">
          <cell r="A9" t="str">
            <v>A</v>
          </cell>
        </row>
      </sheetData>
      <sheetData sheetId="22121">
        <row r="9">
          <cell r="A9" t="str">
            <v>A</v>
          </cell>
        </row>
      </sheetData>
      <sheetData sheetId="22122">
        <row r="9">
          <cell r="A9" t="str">
            <v>A</v>
          </cell>
        </row>
      </sheetData>
      <sheetData sheetId="22123">
        <row r="9">
          <cell r="A9" t="str">
            <v>A</v>
          </cell>
        </row>
      </sheetData>
      <sheetData sheetId="22124">
        <row r="9">
          <cell r="A9" t="str">
            <v>A</v>
          </cell>
        </row>
      </sheetData>
      <sheetData sheetId="22125">
        <row r="9">
          <cell r="A9" t="str">
            <v>A</v>
          </cell>
        </row>
      </sheetData>
      <sheetData sheetId="22126">
        <row r="9">
          <cell r="A9" t="str">
            <v>A</v>
          </cell>
        </row>
      </sheetData>
      <sheetData sheetId="22127">
        <row r="9">
          <cell r="A9" t="str">
            <v>A</v>
          </cell>
        </row>
      </sheetData>
      <sheetData sheetId="22128">
        <row r="9">
          <cell r="A9" t="str">
            <v>A</v>
          </cell>
        </row>
      </sheetData>
      <sheetData sheetId="22129">
        <row r="9">
          <cell r="A9" t="str">
            <v>A</v>
          </cell>
        </row>
      </sheetData>
      <sheetData sheetId="22130">
        <row r="9">
          <cell r="A9" t="str">
            <v>A</v>
          </cell>
        </row>
      </sheetData>
      <sheetData sheetId="22131">
        <row r="9">
          <cell r="A9" t="str">
            <v>A</v>
          </cell>
        </row>
      </sheetData>
      <sheetData sheetId="22132">
        <row r="9">
          <cell r="A9" t="str">
            <v>A</v>
          </cell>
        </row>
      </sheetData>
      <sheetData sheetId="22133">
        <row r="9">
          <cell r="A9" t="str">
            <v>A</v>
          </cell>
        </row>
      </sheetData>
      <sheetData sheetId="22134">
        <row r="9">
          <cell r="A9" t="str">
            <v>A</v>
          </cell>
        </row>
      </sheetData>
      <sheetData sheetId="22135">
        <row r="9">
          <cell r="A9" t="str">
            <v>A</v>
          </cell>
        </row>
      </sheetData>
      <sheetData sheetId="22136">
        <row r="9">
          <cell r="A9" t="str">
            <v>A</v>
          </cell>
        </row>
      </sheetData>
      <sheetData sheetId="22137"/>
      <sheetData sheetId="22138" refreshError="1"/>
      <sheetData sheetId="22139" refreshError="1"/>
      <sheetData sheetId="22140">
        <row r="9">
          <cell r="A9" t="str">
            <v>A</v>
          </cell>
        </row>
      </sheetData>
      <sheetData sheetId="22141">
        <row r="9">
          <cell r="A9" t="str">
            <v>A</v>
          </cell>
        </row>
      </sheetData>
      <sheetData sheetId="22142">
        <row r="9">
          <cell r="A9" t="str">
            <v>A</v>
          </cell>
        </row>
      </sheetData>
      <sheetData sheetId="22143">
        <row r="9">
          <cell r="A9" t="str">
            <v>A</v>
          </cell>
        </row>
      </sheetData>
      <sheetData sheetId="22144">
        <row r="9">
          <cell r="A9" t="str">
            <v>A</v>
          </cell>
        </row>
      </sheetData>
      <sheetData sheetId="22145">
        <row r="9">
          <cell r="A9" t="str">
            <v>A</v>
          </cell>
        </row>
      </sheetData>
      <sheetData sheetId="22146">
        <row r="9">
          <cell r="A9" t="str">
            <v>A</v>
          </cell>
        </row>
      </sheetData>
      <sheetData sheetId="22147">
        <row r="9">
          <cell r="A9" t="str">
            <v>A</v>
          </cell>
        </row>
      </sheetData>
      <sheetData sheetId="22148">
        <row r="9">
          <cell r="A9" t="str">
            <v>A</v>
          </cell>
        </row>
      </sheetData>
      <sheetData sheetId="22149">
        <row r="9">
          <cell r="A9" t="str">
            <v>A</v>
          </cell>
        </row>
      </sheetData>
      <sheetData sheetId="22150">
        <row r="9">
          <cell r="A9" t="str">
            <v>A</v>
          </cell>
        </row>
      </sheetData>
      <sheetData sheetId="22151">
        <row r="9">
          <cell r="A9" t="str">
            <v>A</v>
          </cell>
        </row>
      </sheetData>
      <sheetData sheetId="22152">
        <row r="9">
          <cell r="A9" t="str">
            <v>A</v>
          </cell>
        </row>
      </sheetData>
      <sheetData sheetId="22153">
        <row r="9">
          <cell r="A9" t="str">
            <v>A</v>
          </cell>
        </row>
      </sheetData>
      <sheetData sheetId="22154">
        <row r="9">
          <cell r="A9" t="str">
            <v>A</v>
          </cell>
        </row>
      </sheetData>
      <sheetData sheetId="22155" refreshError="1"/>
      <sheetData sheetId="22156" refreshError="1"/>
      <sheetData sheetId="22157" refreshError="1"/>
      <sheetData sheetId="22158" refreshError="1"/>
      <sheetData sheetId="22159" refreshError="1"/>
      <sheetData sheetId="22160" refreshError="1"/>
      <sheetData sheetId="22161" refreshError="1"/>
      <sheetData sheetId="22162" refreshError="1"/>
      <sheetData sheetId="22163" refreshError="1"/>
      <sheetData sheetId="22164" refreshError="1"/>
      <sheetData sheetId="22165" refreshError="1"/>
      <sheetData sheetId="22166" refreshError="1"/>
      <sheetData sheetId="22167" refreshError="1"/>
      <sheetData sheetId="22168" refreshError="1"/>
      <sheetData sheetId="22169" refreshError="1"/>
      <sheetData sheetId="22170" refreshError="1"/>
      <sheetData sheetId="22171">
        <row r="9">
          <cell r="A9" t="str">
            <v>A</v>
          </cell>
        </row>
      </sheetData>
      <sheetData sheetId="22172">
        <row r="9">
          <cell r="A9" t="str">
            <v>A</v>
          </cell>
        </row>
      </sheetData>
      <sheetData sheetId="22173">
        <row r="9">
          <cell r="A9" t="str">
            <v>A</v>
          </cell>
        </row>
      </sheetData>
      <sheetData sheetId="22174">
        <row r="9">
          <cell r="A9" t="str">
            <v>A</v>
          </cell>
        </row>
      </sheetData>
      <sheetData sheetId="22175">
        <row r="9">
          <cell r="A9" t="str">
            <v>A</v>
          </cell>
        </row>
      </sheetData>
      <sheetData sheetId="22176">
        <row r="9">
          <cell r="A9" t="str">
            <v>A</v>
          </cell>
        </row>
      </sheetData>
      <sheetData sheetId="22177">
        <row r="9">
          <cell r="A9" t="str">
            <v>A</v>
          </cell>
        </row>
      </sheetData>
      <sheetData sheetId="22178">
        <row r="9">
          <cell r="A9" t="str">
            <v>A</v>
          </cell>
        </row>
      </sheetData>
      <sheetData sheetId="22179">
        <row r="9">
          <cell r="A9" t="str">
            <v>A</v>
          </cell>
        </row>
      </sheetData>
      <sheetData sheetId="22180">
        <row r="9">
          <cell r="A9" t="str">
            <v>A</v>
          </cell>
        </row>
      </sheetData>
      <sheetData sheetId="22181">
        <row r="9">
          <cell r="A9" t="str">
            <v>A</v>
          </cell>
        </row>
      </sheetData>
      <sheetData sheetId="22182">
        <row r="9">
          <cell r="A9" t="str">
            <v>A</v>
          </cell>
        </row>
      </sheetData>
      <sheetData sheetId="22183">
        <row r="9">
          <cell r="A9" t="str">
            <v>A</v>
          </cell>
        </row>
      </sheetData>
      <sheetData sheetId="22184">
        <row r="9">
          <cell r="A9" t="str">
            <v>A</v>
          </cell>
        </row>
      </sheetData>
      <sheetData sheetId="22185">
        <row r="9">
          <cell r="A9" t="str">
            <v>A</v>
          </cell>
        </row>
      </sheetData>
      <sheetData sheetId="22186">
        <row r="9">
          <cell r="A9" t="str">
            <v>A</v>
          </cell>
        </row>
      </sheetData>
      <sheetData sheetId="22187">
        <row r="9">
          <cell r="A9" t="str">
            <v>A</v>
          </cell>
        </row>
      </sheetData>
      <sheetData sheetId="22188" refreshError="1"/>
      <sheetData sheetId="22189">
        <row r="9">
          <cell r="A9" t="str">
            <v>A</v>
          </cell>
        </row>
      </sheetData>
      <sheetData sheetId="22190">
        <row r="9">
          <cell r="A9" t="str">
            <v>A</v>
          </cell>
        </row>
      </sheetData>
      <sheetData sheetId="22191">
        <row r="9">
          <cell r="A9" t="str">
            <v>A</v>
          </cell>
        </row>
      </sheetData>
      <sheetData sheetId="22192">
        <row r="9">
          <cell r="A9" t="str">
            <v>A</v>
          </cell>
        </row>
      </sheetData>
      <sheetData sheetId="22193">
        <row r="9">
          <cell r="A9" t="str">
            <v>A</v>
          </cell>
        </row>
      </sheetData>
      <sheetData sheetId="22194">
        <row r="9">
          <cell r="A9" t="str">
            <v>A</v>
          </cell>
        </row>
      </sheetData>
      <sheetData sheetId="22195">
        <row r="9">
          <cell r="A9" t="str">
            <v>A</v>
          </cell>
        </row>
      </sheetData>
      <sheetData sheetId="22196">
        <row r="9">
          <cell r="A9" t="str">
            <v>A</v>
          </cell>
        </row>
      </sheetData>
      <sheetData sheetId="22197">
        <row r="9">
          <cell r="A9" t="str">
            <v>A</v>
          </cell>
        </row>
      </sheetData>
      <sheetData sheetId="22198">
        <row r="9">
          <cell r="A9" t="str">
            <v>A</v>
          </cell>
        </row>
      </sheetData>
      <sheetData sheetId="22199">
        <row r="9">
          <cell r="A9" t="str">
            <v>A</v>
          </cell>
        </row>
      </sheetData>
      <sheetData sheetId="22200">
        <row r="9">
          <cell r="A9" t="str">
            <v>A</v>
          </cell>
        </row>
      </sheetData>
      <sheetData sheetId="22201">
        <row r="9">
          <cell r="A9" t="str">
            <v>A</v>
          </cell>
        </row>
      </sheetData>
      <sheetData sheetId="22202">
        <row r="9">
          <cell r="A9" t="str">
            <v>A</v>
          </cell>
        </row>
      </sheetData>
      <sheetData sheetId="22203" refreshError="1"/>
      <sheetData sheetId="22204" refreshError="1"/>
      <sheetData sheetId="22205" refreshError="1"/>
      <sheetData sheetId="22206" refreshError="1"/>
      <sheetData sheetId="22207" refreshError="1"/>
      <sheetData sheetId="22208" refreshError="1"/>
      <sheetData sheetId="22209" refreshError="1"/>
      <sheetData sheetId="22210" refreshError="1"/>
      <sheetData sheetId="22211" refreshError="1"/>
      <sheetData sheetId="22212" refreshError="1"/>
      <sheetData sheetId="22213" refreshError="1"/>
      <sheetData sheetId="22214" refreshError="1"/>
      <sheetData sheetId="22215" refreshError="1"/>
      <sheetData sheetId="22216" refreshError="1"/>
      <sheetData sheetId="22217" refreshError="1"/>
      <sheetData sheetId="22218" refreshError="1"/>
      <sheetData sheetId="22219" refreshError="1"/>
      <sheetData sheetId="22220" refreshError="1"/>
      <sheetData sheetId="22221" refreshError="1"/>
      <sheetData sheetId="22222" refreshError="1"/>
      <sheetData sheetId="22223" refreshError="1"/>
      <sheetData sheetId="22224" refreshError="1"/>
      <sheetData sheetId="22225" refreshError="1"/>
      <sheetData sheetId="22226" refreshError="1"/>
      <sheetData sheetId="22227" refreshError="1"/>
      <sheetData sheetId="22228" refreshError="1"/>
      <sheetData sheetId="22229" refreshError="1"/>
      <sheetData sheetId="22230" refreshError="1"/>
      <sheetData sheetId="22231" refreshError="1"/>
      <sheetData sheetId="22232" refreshError="1"/>
      <sheetData sheetId="22233" refreshError="1"/>
      <sheetData sheetId="22234" refreshError="1"/>
      <sheetData sheetId="22235" refreshError="1"/>
      <sheetData sheetId="22236" refreshError="1"/>
      <sheetData sheetId="22237" refreshError="1"/>
      <sheetData sheetId="22238" refreshError="1"/>
      <sheetData sheetId="22239" refreshError="1"/>
      <sheetData sheetId="22240" refreshError="1"/>
      <sheetData sheetId="22241" refreshError="1"/>
      <sheetData sheetId="22242" refreshError="1"/>
      <sheetData sheetId="22243" refreshError="1"/>
      <sheetData sheetId="22244" refreshError="1"/>
      <sheetData sheetId="22245" refreshError="1"/>
      <sheetData sheetId="22246" refreshError="1"/>
      <sheetData sheetId="22247" refreshError="1"/>
      <sheetData sheetId="22248" refreshError="1"/>
      <sheetData sheetId="22249" refreshError="1"/>
      <sheetData sheetId="22250" refreshError="1"/>
      <sheetData sheetId="22251" refreshError="1"/>
      <sheetData sheetId="22252" refreshError="1"/>
      <sheetData sheetId="22253" refreshError="1"/>
      <sheetData sheetId="22254" refreshError="1"/>
      <sheetData sheetId="22255" refreshError="1"/>
      <sheetData sheetId="22256" refreshError="1"/>
      <sheetData sheetId="22257" refreshError="1"/>
      <sheetData sheetId="22258" refreshError="1"/>
      <sheetData sheetId="22259" refreshError="1"/>
      <sheetData sheetId="22260" refreshError="1"/>
      <sheetData sheetId="22261" refreshError="1"/>
      <sheetData sheetId="22262" refreshError="1"/>
      <sheetData sheetId="22263" refreshError="1"/>
      <sheetData sheetId="22264" refreshError="1"/>
      <sheetData sheetId="22265" refreshError="1"/>
      <sheetData sheetId="22266" refreshError="1"/>
      <sheetData sheetId="22267" refreshError="1"/>
      <sheetData sheetId="22268" refreshError="1"/>
      <sheetData sheetId="22269" refreshError="1"/>
      <sheetData sheetId="22270" refreshError="1"/>
      <sheetData sheetId="22271" refreshError="1"/>
      <sheetData sheetId="22272" refreshError="1"/>
      <sheetData sheetId="22273" refreshError="1"/>
      <sheetData sheetId="22274" refreshError="1"/>
      <sheetData sheetId="22275" refreshError="1"/>
      <sheetData sheetId="22276" refreshError="1"/>
      <sheetData sheetId="22277" refreshError="1"/>
      <sheetData sheetId="22278" refreshError="1"/>
      <sheetData sheetId="22279" refreshError="1"/>
      <sheetData sheetId="22280" refreshError="1"/>
      <sheetData sheetId="22281" refreshError="1"/>
      <sheetData sheetId="22282" refreshError="1"/>
      <sheetData sheetId="22283" refreshError="1"/>
      <sheetData sheetId="22284" refreshError="1"/>
      <sheetData sheetId="22285" refreshError="1"/>
      <sheetData sheetId="22286" refreshError="1"/>
      <sheetData sheetId="22287" refreshError="1"/>
      <sheetData sheetId="22288" refreshError="1"/>
      <sheetData sheetId="22289" refreshError="1"/>
      <sheetData sheetId="22290" refreshError="1"/>
      <sheetData sheetId="22291" refreshError="1"/>
      <sheetData sheetId="22292" refreshError="1"/>
      <sheetData sheetId="22293" refreshError="1"/>
      <sheetData sheetId="22294" refreshError="1"/>
      <sheetData sheetId="22295" refreshError="1"/>
      <sheetData sheetId="22296">
        <row r="9">
          <cell r="A9" t="str">
            <v>A</v>
          </cell>
        </row>
      </sheetData>
      <sheetData sheetId="22297">
        <row r="9">
          <cell r="A9" t="str">
            <v>A</v>
          </cell>
        </row>
      </sheetData>
      <sheetData sheetId="22298">
        <row r="9">
          <cell r="A9" t="str">
            <v>A</v>
          </cell>
        </row>
      </sheetData>
      <sheetData sheetId="22299">
        <row r="9">
          <cell r="A9" t="str">
            <v>A</v>
          </cell>
        </row>
      </sheetData>
      <sheetData sheetId="22300">
        <row r="9">
          <cell r="A9" t="str">
            <v>A</v>
          </cell>
        </row>
      </sheetData>
      <sheetData sheetId="22301">
        <row r="9">
          <cell r="A9" t="str">
            <v>A</v>
          </cell>
        </row>
      </sheetData>
      <sheetData sheetId="22302">
        <row r="9">
          <cell r="A9" t="str">
            <v>A</v>
          </cell>
        </row>
      </sheetData>
      <sheetData sheetId="22303">
        <row r="9">
          <cell r="A9" t="str">
            <v>A</v>
          </cell>
        </row>
      </sheetData>
      <sheetData sheetId="22304">
        <row r="9">
          <cell r="A9" t="str">
            <v>A</v>
          </cell>
        </row>
      </sheetData>
      <sheetData sheetId="22305">
        <row r="9">
          <cell r="A9" t="str">
            <v>A</v>
          </cell>
        </row>
      </sheetData>
      <sheetData sheetId="22306">
        <row r="9">
          <cell r="A9" t="str">
            <v>A</v>
          </cell>
        </row>
      </sheetData>
      <sheetData sheetId="22307">
        <row r="9">
          <cell r="A9" t="str">
            <v>A</v>
          </cell>
        </row>
      </sheetData>
      <sheetData sheetId="22308">
        <row r="9">
          <cell r="A9" t="str">
            <v>A</v>
          </cell>
        </row>
      </sheetData>
      <sheetData sheetId="22309">
        <row r="9">
          <cell r="A9" t="str">
            <v>A</v>
          </cell>
        </row>
      </sheetData>
      <sheetData sheetId="22310">
        <row r="9">
          <cell r="A9" t="str">
            <v>A</v>
          </cell>
        </row>
      </sheetData>
      <sheetData sheetId="22311">
        <row r="9">
          <cell r="A9" t="str">
            <v>A</v>
          </cell>
        </row>
      </sheetData>
      <sheetData sheetId="22312">
        <row r="9">
          <cell r="A9" t="str">
            <v>A</v>
          </cell>
        </row>
      </sheetData>
      <sheetData sheetId="22313">
        <row r="9">
          <cell r="A9" t="str">
            <v>A</v>
          </cell>
        </row>
      </sheetData>
      <sheetData sheetId="22314">
        <row r="9">
          <cell r="A9" t="str">
            <v>A</v>
          </cell>
        </row>
      </sheetData>
      <sheetData sheetId="22315">
        <row r="9">
          <cell r="A9" t="str">
            <v>A</v>
          </cell>
        </row>
      </sheetData>
      <sheetData sheetId="22316">
        <row r="9">
          <cell r="A9" t="str">
            <v>A</v>
          </cell>
        </row>
      </sheetData>
      <sheetData sheetId="22317">
        <row r="9">
          <cell r="A9" t="str">
            <v>A</v>
          </cell>
        </row>
      </sheetData>
      <sheetData sheetId="22318">
        <row r="9">
          <cell r="A9" t="str">
            <v>A</v>
          </cell>
        </row>
      </sheetData>
      <sheetData sheetId="22319">
        <row r="9">
          <cell r="A9" t="str">
            <v>A</v>
          </cell>
        </row>
      </sheetData>
      <sheetData sheetId="22320">
        <row r="9">
          <cell r="A9" t="str">
            <v>A</v>
          </cell>
        </row>
      </sheetData>
      <sheetData sheetId="22321">
        <row r="9">
          <cell r="A9" t="str">
            <v>A</v>
          </cell>
        </row>
      </sheetData>
      <sheetData sheetId="22322">
        <row r="9">
          <cell r="A9" t="str">
            <v>A</v>
          </cell>
        </row>
      </sheetData>
      <sheetData sheetId="22323">
        <row r="9">
          <cell r="A9" t="str">
            <v>A</v>
          </cell>
        </row>
      </sheetData>
      <sheetData sheetId="22324">
        <row r="9">
          <cell r="A9" t="str">
            <v>A</v>
          </cell>
        </row>
      </sheetData>
      <sheetData sheetId="22325">
        <row r="9">
          <cell r="A9" t="str">
            <v>A</v>
          </cell>
        </row>
      </sheetData>
      <sheetData sheetId="22326">
        <row r="9">
          <cell r="A9" t="str">
            <v>A</v>
          </cell>
        </row>
      </sheetData>
      <sheetData sheetId="22327">
        <row r="9">
          <cell r="A9" t="str">
            <v>A</v>
          </cell>
        </row>
      </sheetData>
      <sheetData sheetId="22328">
        <row r="9">
          <cell r="A9" t="str">
            <v>A</v>
          </cell>
        </row>
      </sheetData>
      <sheetData sheetId="22329">
        <row r="9">
          <cell r="A9" t="str">
            <v>A</v>
          </cell>
        </row>
      </sheetData>
      <sheetData sheetId="22330">
        <row r="9">
          <cell r="A9" t="str">
            <v>A</v>
          </cell>
        </row>
      </sheetData>
      <sheetData sheetId="22331">
        <row r="9">
          <cell r="A9" t="str">
            <v>A</v>
          </cell>
        </row>
      </sheetData>
      <sheetData sheetId="22332">
        <row r="9">
          <cell r="A9" t="str">
            <v>A</v>
          </cell>
        </row>
      </sheetData>
      <sheetData sheetId="22333">
        <row r="9">
          <cell r="A9" t="str">
            <v>A</v>
          </cell>
        </row>
      </sheetData>
      <sheetData sheetId="22334">
        <row r="9">
          <cell r="A9" t="str">
            <v>A</v>
          </cell>
        </row>
      </sheetData>
      <sheetData sheetId="22335">
        <row r="9">
          <cell r="A9" t="str">
            <v>A</v>
          </cell>
        </row>
      </sheetData>
      <sheetData sheetId="22336">
        <row r="9">
          <cell r="A9" t="str">
            <v>A</v>
          </cell>
        </row>
      </sheetData>
      <sheetData sheetId="22337">
        <row r="9">
          <cell r="A9" t="str">
            <v>A</v>
          </cell>
        </row>
      </sheetData>
      <sheetData sheetId="22338">
        <row r="9">
          <cell r="A9" t="str">
            <v>A</v>
          </cell>
        </row>
      </sheetData>
      <sheetData sheetId="22339">
        <row r="9">
          <cell r="A9" t="str">
            <v>A</v>
          </cell>
        </row>
      </sheetData>
      <sheetData sheetId="22340">
        <row r="9">
          <cell r="A9" t="str">
            <v>A</v>
          </cell>
        </row>
      </sheetData>
      <sheetData sheetId="22341">
        <row r="9">
          <cell r="A9" t="str">
            <v>A</v>
          </cell>
        </row>
      </sheetData>
      <sheetData sheetId="22342">
        <row r="9">
          <cell r="A9" t="str">
            <v>A</v>
          </cell>
        </row>
      </sheetData>
      <sheetData sheetId="22343">
        <row r="9">
          <cell r="A9" t="str">
            <v>A</v>
          </cell>
        </row>
      </sheetData>
      <sheetData sheetId="22344">
        <row r="9">
          <cell r="A9" t="str">
            <v>A</v>
          </cell>
        </row>
      </sheetData>
      <sheetData sheetId="22345">
        <row r="9">
          <cell r="A9" t="str">
            <v>A</v>
          </cell>
        </row>
      </sheetData>
      <sheetData sheetId="22346">
        <row r="9">
          <cell r="A9" t="str">
            <v>A</v>
          </cell>
        </row>
      </sheetData>
      <sheetData sheetId="22347">
        <row r="9">
          <cell r="A9" t="str">
            <v>A</v>
          </cell>
        </row>
      </sheetData>
      <sheetData sheetId="22348">
        <row r="9">
          <cell r="A9" t="str">
            <v>A</v>
          </cell>
        </row>
      </sheetData>
      <sheetData sheetId="22349">
        <row r="9">
          <cell r="A9" t="str">
            <v>A</v>
          </cell>
        </row>
      </sheetData>
      <sheetData sheetId="22350">
        <row r="9">
          <cell r="A9" t="str">
            <v>A</v>
          </cell>
        </row>
      </sheetData>
      <sheetData sheetId="22351">
        <row r="9">
          <cell r="A9" t="str">
            <v>A</v>
          </cell>
        </row>
      </sheetData>
      <sheetData sheetId="22352">
        <row r="9">
          <cell r="A9" t="str">
            <v>A</v>
          </cell>
        </row>
      </sheetData>
      <sheetData sheetId="22353">
        <row r="9">
          <cell r="A9" t="str">
            <v>A</v>
          </cell>
        </row>
      </sheetData>
      <sheetData sheetId="22354">
        <row r="9">
          <cell r="A9" t="str">
            <v>A</v>
          </cell>
        </row>
      </sheetData>
      <sheetData sheetId="22355">
        <row r="9">
          <cell r="A9" t="str">
            <v>A</v>
          </cell>
        </row>
      </sheetData>
      <sheetData sheetId="22356">
        <row r="9">
          <cell r="A9" t="str">
            <v>A</v>
          </cell>
        </row>
      </sheetData>
      <sheetData sheetId="22357">
        <row r="9">
          <cell r="A9" t="str">
            <v>A</v>
          </cell>
        </row>
      </sheetData>
      <sheetData sheetId="22358">
        <row r="9">
          <cell r="A9" t="str">
            <v>A</v>
          </cell>
        </row>
      </sheetData>
      <sheetData sheetId="22359">
        <row r="9">
          <cell r="A9" t="str">
            <v>A</v>
          </cell>
        </row>
      </sheetData>
      <sheetData sheetId="22360">
        <row r="9">
          <cell r="A9" t="str">
            <v>A</v>
          </cell>
        </row>
      </sheetData>
      <sheetData sheetId="22361">
        <row r="9">
          <cell r="A9" t="str">
            <v>A</v>
          </cell>
        </row>
      </sheetData>
      <sheetData sheetId="22362">
        <row r="9">
          <cell r="A9" t="str">
            <v>A</v>
          </cell>
        </row>
      </sheetData>
      <sheetData sheetId="22363">
        <row r="9">
          <cell r="A9" t="str">
            <v>A</v>
          </cell>
        </row>
      </sheetData>
      <sheetData sheetId="22364">
        <row r="9">
          <cell r="A9" t="str">
            <v>A</v>
          </cell>
        </row>
      </sheetData>
      <sheetData sheetId="22365">
        <row r="9">
          <cell r="A9" t="str">
            <v>A</v>
          </cell>
        </row>
      </sheetData>
      <sheetData sheetId="22366">
        <row r="9">
          <cell r="A9" t="str">
            <v>A</v>
          </cell>
        </row>
      </sheetData>
      <sheetData sheetId="22367">
        <row r="9">
          <cell r="A9" t="str">
            <v>A</v>
          </cell>
        </row>
      </sheetData>
      <sheetData sheetId="22368">
        <row r="9">
          <cell r="A9" t="str">
            <v>A</v>
          </cell>
        </row>
      </sheetData>
      <sheetData sheetId="22369">
        <row r="9">
          <cell r="A9" t="str">
            <v>A</v>
          </cell>
        </row>
      </sheetData>
      <sheetData sheetId="22370">
        <row r="9">
          <cell r="A9" t="str">
            <v>A</v>
          </cell>
        </row>
      </sheetData>
      <sheetData sheetId="22371">
        <row r="9">
          <cell r="A9" t="str">
            <v>A</v>
          </cell>
        </row>
      </sheetData>
      <sheetData sheetId="22372">
        <row r="9">
          <cell r="A9" t="str">
            <v>A</v>
          </cell>
        </row>
      </sheetData>
      <sheetData sheetId="22373">
        <row r="9">
          <cell r="A9" t="str">
            <v>A</v>
          </cell>
        </row>
      </sheetData>
      <sheetData sheetId="22374">
        <row r="9">
          <cell r="A9" t="str">
            <v>A</v>
          </cell>
        </row>
      </sheetData>
      <sheetData sheetId="22375">
        <row r="9">
          <cell r="A9" t="str">
            <v>A</v>
          </cell>
        </row>
      </sheetData>
      <sheetData sheetId="22376">
        <row r="9">
          <cell r="A9" t="str">
            <v>A</v>
          </cell>
        </row>
      </sheetData>
      <sheetData sheetId="22377">
        <row r="9">
          <cell r="A9" t="str">
            <v>A</v>
          </cell>
        </row>
      </sheetData>
      <sheetData sheetId="22378">
        <row r="9">
          <cell r="A9" t="str">
            <v>A</v>
          </cell>
        </row>
      </sheetData>
      <sheetData sheetId="22379">
        <row r="9">
          <cell r="A9" t="str">
            <v>A</v>
          </cell>
        </row>
      </sheetData>
      <sheetData sheetId="22380">
        <row r="9">
          <cell r="A9" t="str">
            <v>A</v>
          </cell>
        </row>
      </sheetData>
      <sheetData sheetId="22381">
        <row r="9">
          <cell r="A9" t="str">
            <v>A</v>
          </cell>
        </row>
      </sheetData>
      <sheetData sheetId="22382">
        <row r="9">
          <cell r="A9" t="str">
            <v>A</v>
          </cell>
        </row>
      </sheetData>
      <sheetData sheetId="22383">
        <row r="9">
          <cell r="A9" t="str">
            <v>A</v>
          </cell>
        </row>
      </sheetData>
      <sheetData sheetId="22384">
        <row r="9">
          <cell r="A9" t="str">
            <v>A</v>
          </cell>
        </row>
      </sheetData>
      <sheetData sheetId="22385">
        <row r="9">
          <cell r="A9" t="str">
            <v>A</v>
          </cell>
        </row>
      </sheetData>
      <sheetData sheetId="22386">
        <row r="9">
          <cell r="A9" t="str">
            <v>A</v>
          </cell>
        </row>
      </sheetData>
      <sheetData sheetId="22387">
        <row r="9">
          <cell r="A9" t="str">
            <v>A</v>
          </cell>
        </row>
      </sheetData>
      <sheetData sheetId="22388">
        <row r="9">
          <cell r="A9" t="str">
            <v>A</v>
          </cell>
        </row>
      </sheetData>
      <sheetData sheetId="22389">
        <row r="9">
          <cell r="A9" t="str">
            <v>A</v>
          </cell>
        </row>
      </sheetData>
      <sheetData sheetId="22390">
        <row r="9">
          <cell r="A9" t="str">
            <v>A</v>
          </cell>
        </row>
      </sheetData>
      <sheetData sheetId="22391">
        <row r="9">
          <cell r="A9" t="str">
            <v>A</v>
          </cell>
        </row>
      </sheetData>
      <sheetData sheetId="22392">
        <row r="9">
          <cell r="A9" t="str">
            <v>A</v>
          </cell>
        </row>
      </sheetData>
      <sheetData sheetId="22393">
        <row r="9">
          <cell r="A9" t="str">
            <v>A</v>
          </cell>
        </row>
      </sheetData>
      <sheetData sheetId="22394">
        <row r="9">
          <cell r="A9" t="str">
            <v>A</v>
          </cell>
        </row>
      </sheetData>
      <sheetData sheetId="22395">
        <row r="9">
          <cell r="A9" t="str">
            <v>A</v>
          </cell>
        </row>
      </sheetData>
      <sheetData sheetId="22396">
        <row r="9">
          <cell r="A9" t="str">
            <v>A</v>
          </cell>
        </row>
      </sheetData>
      <sheetData sheetId="22397">
        <row r="9">
          <cell r="A9" t="str">
            <v>A</v>
          </cell>
        </row>
      </sheetData>
      <sheetData sheetId="22398">
        <row r="9">
          <cell r="A9" t="str">
            <v>A</v>
          </cell>
        </row>
      </sheetData>
      <sheetData sheetId="22399">
        <row r="9">
          <cell r="A9" t="str">
            <v>A</v>
          </cell>
        </row>
      </sheetData>
      <sheetData sheetId="22400">
        <row r="9">
          <cell r="A9" t="str">
            <v>A</v>
          </cell>
        </row>
      </sheetData>
      <sheetData sheetId="22401">
        <row r="9">
          <cell r="A9" t="str">
            <v>A</v>
          </cell>
        </row>
      </sheetData>
      <sheetData sheetId="22402">
        <row r="9">
          <cell r="A9" t="str">
            <v>A</v>
          </cell>
        </row>
      </sheetData>
      <sheetData sheetId="22403">
        <row r="9">
          <cell r="A9" t="str">
            <v>A</v>
          </cell>
        </row>
      </sheetData>
      <sheetData sheetId="22404">
        <row r="9">
          <cell r="A9" t="str">
            <v>A</v>
          </cell>
        </row>
      </sheetData>
      <sheetData sheetId="22405">
        <row r="9">
          <cell r="A9" t="str">
            <v>A</v>
          </cell>
        </row>
      </sheetData>
      <sheetData sheetId="22406">
        <row r="9">
          <cell r="A9" t="str">
            <v>A</v>
          </cell>
        </row>
      </sheetData>
      <sheetData sheetId="22407">
        <row r="9">
          <cell r="A9" t="str">
            <v>A</v>
          </cell>
        </row>
      </sheetData>
      <sheetData sheetId="22408">
        <row r="9">
          <cell r="A9" t="str">
            <v>A</v>
          </cell>
        </row>
      </sheetData>
      <sheetData sheetId="22409">
        <row r="9">
          <cell r="A9" t="str">
            <v>A</v>
          </cell>
        </row>
      </sheetData>
      <sheetData sheetId="22410">
        <row r="9">
          <cell r="A9" t="str">
            <v>A</v>
          </cell>
        </row>
      </sheetData>
      <sheetData sheetId="22411">
        <row r="9">
          <cell r="A9" t="str">
            <v>A</v>
          </cell>
        </row>
      </sheetData>
      <sheetData sheetId="22412">
        <row r="9">
          <cell r="A9" t="str">
            <v>A</v>
          </cell>
        </row>
      </sheetData>
      <sheetData sheetId="22413">
        <row r="9">
          <cell r="A9" t="str">
            <v>A</v>
          </cell>
        </row>
      </sheetData>
      <sheetData sheetId="22414">
        <row r="9">
          <cell r="A9" t="str">
            <v>A</v>
          </cell>
        </row>
      </sheetData>
      <sheetData sheetId="22415">
        <row r="9">
          <cell r="A9" t="str">
            <v>A</v>
          </cell>
        </row>
      </sheetData>
      <sheetData sheetId="22416">
        <row r="9">
          <cell r="A9" t="str">
            <v>A</v>
          </cell>
        </row>
      </sheetData>
      <sheetData sheetId="22417">
        <row r="9">
          <cell r="A9" t="str">
            <v>A</v>
          </cell>
        </row>
      </sheetData>
      <sheetData sheetId="22418">
        <row r="9">
          <cell r="A9" t="str">
            <v>A</v>
          </cell>
        </row>
      </sheetData>
      <sheetData sheetId="22419">
        <row r="9">
          <cell r="A9" t="str">
            <v>A</v>
          </cell>
        </row>
      </sheetData>
      <sheetData sheetId="22420">
        <row r="9">
          <cell r="A9" t="str">
            <v>A</v>
          </cell>
        </row>
      </sheetData>
      <sheetData sheetId="22421">
        <row r="9">
          <cell r="A9" t="str">
            <v>A</v>
          </cell>
        </row>
      </sheetData>
      <sheetData sheetId="22422">
        <row r="9">
          <cell r="A9" t="str">
            <v>A</v>
          </cell>
        </row>
      </sheetData>
      <sheetData sheetId="22423">
        <row r="9">
          <cell r="A9" t="str">
            <v>A</v>
          </cell>
        </row>
      </sheetData>
      <sheetData sheetId="22424">
        <row r="9">
          <cell r="A9" t="str">
            <v>A</v>
          </cell>
        </row>
      </sheetData>
      <sheetData sheetId="22425">
        <row r="9">
          <cell r="A9" t="str">
            <v>A</v>
          </cell>
        </row>
      </sheetData>
      <sheetData sheetId="22426">
        <row r="9">
          <cell r="A9" t="str">
            <v>A</v>
          </cell>
        </row>
      </sheetData>
      <sheetData sheetId="22427">
        <row r="9">
          <cell r="A9" t="str">
            <v>A</v>
          </cell>
        </row>
      </sheetData>
      <sheetData sheetId="22428">
        <row r="9">
          <cell r="A9" t="str">
            <v>A</v>
          </cell>
        </row>
      </sheetData>
      <sheetData sheetId="22429">
        <row r="9">
          <cell r="A9" t="str">
            <v>A</v>
          </cell>
        </row>
      </sheetData>
      <sheetData sheetId="22430">
        <row r="9">
          <cell r="A9" t="str">
            <v>A</v>
          </cell>
        </row>
      </sheetData>
      <sheetData sheetId="22431">
        <row r="9">
          <cell r="A9" t="str">
            <v>A</v>
          </cell>
        </row>
      </sheetData>
      <sheetData sheetId="22432">
        <row r="9">
          <cell r="A9" t="str">
            <v>A</v>
          </cell>
        </row>
      </sheetData>
      <sheetData sheetId="22433">
        <row r="9">
          <cell r="A9" t="str">
            <v>A</v>
          </cell>
        </row>
      </sheetData>
      <sheetData sheetId="22434">
        <row r="9">
          <cell r="A9" t="str">
            <v>A</v>
          </cell>
        </row>
      </sheetData>
      <sheetData sheetId="22435">
        <row r="9">
          <cell r="A9" t="str">
            <v>A</v>
          </cell>
        </row>
      </sheetData>
      <sheetData sheetId="22436">
        <row r="9">
          <cell r="A9" t="str">
            <v>A</v>
          </cell>
        </row>
      </sheetData>
      <sheetData sheetId="22437">
        <row r="9">
          <cell r="A9" t="str">
            <v>A</v>
          </cell>
        </row>
      </sheetData>
      <sheetData sheetId="22438">
        <row r="9">
          <cell r="A9" t="str">
            <v>A</v>
          </cell>
        </row>
      </sheetData>
      <sheetData sheetId="22439">
        <row r="9">
          <cell r="A9" t="str">
            <v>A</v>
          </cell>
        </row>
      </sheetData>
      <sheetData sheetId="22440">
        <row r="9">
          <cell r="A9" t="str">
            <v>A</v>
          </cell>
        </row>
      </sheetData>
      <sheetData sheetId="22441">
        <row r="9">
          <cell r="A9" t="str">
            <v>A</v>
          </cell>
        </row>
      </sheetData>
      <sheetData sheetId="22442">
        <row r="9">
          <cell r="A9" t="str">
            <v>A</v>
          </cell>
        </row>
      </sheetData>
      <sheetData sheetId="22443">
        <row r="9">
          <cell r="A9" t="str">
            <v>A</v>
          </cell>
        </row>
      </sheetData>
      <sheetData sheetId="22444">
        <row r="9">
          <cell r="A9" t="str">
            <v>A</v>
          </cell>
        </row>
      </sheetData>
      <sheetData sheetId="22445">
        <row r="9">
          <cell r="A9" t="str">
            <v>A</v>
          </cell>
        </row>
      </sheetData>
      <sheetData sheetId="22446">
        <row r="9">
          <cell r="A9" t="str">
            <v>A</v>
          </cell>
        </row>
      </sheetData>
      <sheetData sheetId="22447">
        <row r="9">
          <cell r="A9" t="str">
            <v>A</v>
          </cell>
        </row>
      </sheetData>
      <sheetData sheetId="22448">
        <row r="9">
          <cell r="A9" t="str">
            <v>A</v>
          </cell>
        </row>
      </sheetData>
      <sheetData sheetId="22449">
        <row r="9">
          <cell r="A9" t="str">
            <v>A</v>
          </cell>
        </row>
      </sheetData>
      <sheetData sheetId="22450">
        <row r="9">
          <cell r="A9" t="str">
            <v>A</v>
          </cell>
        </row>
      </sheetData>
      <sheetData sheetId="22451">
        <row r="9">
          <cell r="A9" t="str">
            <v>A</v>
          </cell>
        </row>
      </sheetData>
      <sheetData sheetId="22452">
        <row r="9">
          <cell r="A9" t="str">
            <v>A</v>
          </cell>
        </row>
      </sheetData>
      <sheetData sheetId="22453">
        <row r="9">
          <cell r="A9" t="str">
            <v>A</v>
          </cell>
        </row>
      </sheetData>
      <sheetData sheetId="22454">
        <row r="9">
          <cell r="A9" t="str">
            <v>A</v>
          </cell>
        </row>
      </sheetData>
      <sheetData sheetId="22455">
        <row r="9">
          <cell r="A9" t="str">
            <v>A</v>
          </cell>
        </row>
      </sheetData>
      <sheetData sheetId="22456">
        <row r="9">
          <cell r="A9" t="str">
            <v>A</v>
          </cell>
        </row>
      </sheetData>
      <sheetData sheetId="22457">
        <row r="9">
          <cell r="A9" t="str">
            <v>A</v>
          </cell>
        </row>
      </sheetData>
      <sheetData sheetId="22458">
        <row r="9">
          <cell r="A9" t="str">
            <v>A</v>
          </cell>
        </row>
      </sheetData>
      <sheetData sheetId="22459">
        <row r="9">
          <cell r="A9" t="str">
            <v>A</v>
          </cell>
        </row>
      </sheetData>
      <sheetData sheetId="22460">
        <row r="9">
          <cell r="A9" t="str">
            <v>A</v>
          </cell>
        </row>
      </sheetData>
      <sheetData sheetId="22461">
        <row r="9">
          <cell r="A9" t="str">
            <v>A</v>
          </cell>
        </row>
      </sheetData>
      <sheetData sheetId="22462">
        <row r="9">
          <cell r="A9" t="str">
            <v>A</v>
          </cell>
        </row>
      </sheetData>
      <sheetData sheetId="22463">
        <row r="9">
          <cell r="A9" t="str">
            <v>A</v>
          </cell>
        </row>
      </sheetData>
      <sheetData sheetId="22464">
        <row r="9">
          <cell r="A9" t="str">
            <v>A</v>
          </cell>
        </row>
      </sheetData>
      <sheetData sheetId="22465">
        <row r="9">
          <cell r="A9" t="str">
            <v>A</v>
          </cell>
        </row>
      </sheetData>
      <sheetData sheetId="22466">
        <row r="9">
          <cell r="A9" t="str">
            <v>A</v>
          </cell>
        </row>
      </sheetData>
      <sheetData sheetId="22467">
        <row r="9">
          <cell r="A9" t="str">
            <v>A</v>
          </cell>
        </row>
      </sheetData>
      <sheetData sheetId="22468">
        <row r="9">
          <cell r="A9" t="str">
            <v>A</v>
          </cell>
        </row>
      </sheetData>
      <sheetData sheetId="22469">
        <row r="9">
          <cell r="A9" t="str">
            <v>A</v>
          </cell>
        </row>
      </sheetData>
      <sheetData sheetId="22470">
        <row r="9">
          <cell r="A9" t="str">
            <v>A</v>
          </cell>
        </row>
      </sheetData>
      <sheetData sheetId="22471">
        <row r="9">
          <cell r="A9" t="str">
            <v>A</v>
          </cell>
        </row>
      </sheetData>
      <sheetData sheetId="22472">
        <row r="9">
          <cell r="A9" t="str">
            <v>A</v>
          </cell>
        </row>
      </sheetData>
      <sheetData sheetId="22473">
        <row r="9">
          <cell r="A9" t="str">
            <v>A</v>
          </cell>
        </row>
      </sheetData>
      <sheetData sheetId="22474">
        <row r="9">
          <cell r="A9" t="str">
            <v>A</v>
          </cell>
        </row>
      </sheetData>
      <sheetData sheetId="22475">
        <row r="9">
          <cell r="A9" t="str">
            <v>A</v>
          </cell>
        </row>
      </sheetData>
      <sheetData sheetId="22476">
        <row r="9">
          <cell r="A9" t="str">
            <v>A</v>
          </cell>
        </row>
      </sheetData>
      <sheetData sheetId="22477">
        <row r="9">
          <cell r="A9" t="str">
            <v>A</v>
          </cell>
        </row>
      </sheetData>
      <sheetData sheetId="22478">
        <row r="9">
          <cell r="A9" t="str">
            <v>A</v>
          </cell>
        </row>
      </sheetData>
      <sheetData sheetId="22479">
        <row r="9">
          <cell r="A9" t="str">
            <v>A</v>
          </cell>
        </row>
      </sheetData>
      <sheetData sheetId="22480">
        <row r="9">
          <cell r="A9" t="str">
            <v>A</v>
          </cell>
        </row>
      </sheetData>
      <sheetData sheetId="22481">
        <row r="9">
          <cell r="A9" t="str">
            <v>A</v>
          </cell>
        </row>
      </sheetData>
      <sheetData sheetId="22482">
        <row r="9">
          <cell r="A9" t="str">
            <v>A</v>
          </cell>
        </row>
      </sheetData>
      <sheetData sheetId="22483">
        <row r="9">
          <cell r="A9" t="str">
            <v>A</v>
          </cell>
        </row>
      </sheetData>
      <sheetData sheetId="22484">
        <row r="9">
          <cell r="A9" t="str">
            <v>A</v>
          </cell>
        </row>
      </sheetData>
      <sheetData sheetId="22485">
        <row r="9">
          <cell r="A9" t="str">
            <v>A</v>
          </cell>
        </row>
      </sheetData>
      <sheetData sheetId="22486">
        <row r="9">
          <cell r="A9" t="str">
            <v>A</v>
          </cell>
        </row>
      </sheetData>
      <sheetData sheetId="22487">
        <row r="9">
          <cell r="A9" t="str">
            <v>A</v>
          </cell>
        </row>
      </sheetData>
      <sheetData sheetId="22488">
        <row r="9">
          <cell r="A9" t="str">
            <v>A</v>
          </cell>
        </row>
      </sheetData>
      <sheetData sheetId="22489">
        <row r="9">
          <cell r="A9" t="str">
            <v>A</v>
          </cell>
        </row>
      </sheetData>
      <sheetData sheetId="22490">
        <row r="9">
          <cell r="A9" t="str">
            <v>A</v>
          </cell>
        </row>
      </sheetData>
      <sheetData sheetId="22491">
        <row r="9">
          <cell r="A9" t="str">
            <v>A</v>
          </cell>
        </row>
      </sheetData>
      <sheetData sheetId="22492">
        <row r="9">
          <cell r="A9" t="str">
            <v>A</v>
          </cell>
        </row>
      </sheetData>
      <sheetData sheetId="22493">
        <row r="9">
          <cell r="A9" t="str">
            <v>A</v>
          </cell>
        </row>
      </sheetData>
      <sheetData sheetId="22494">
        <row r="9">
          <cell r="A9" t="str">
            <v>A</v>
          </cell>
        </row>
      </sheetData>
      <sheetData sheetId="22495">
        <row r="9">
          <cell r="A9" t="str">
            <v>A</v>
          </cell>
        </row>
      </sheetData>
      <sheetData sheetId="22496">
        <row r="9">
          <cell r="A9" t="str">
            <v>A</v>
          </cell>
        </row>
      </sheetData>
      <sheetData sheetId="22497">
        <row r="9">
          <cell r="A9" t="str">
            <v>A</v>
          </cell>
        </row>
      </sheetData>
      <sheetData sheetId="22498">
        <row r="9">
          <cell r="A9" t="str">
            <v>A</v>
          </cell>
        </row>
      </sheetData>
      <sheetData sheetId="22499">
        <row r="9">
          <cell r="A9" t="str">
            <v>A</v>
          </cell>
        </row>
      </sheetData>
      <sheetData sheetId="22500">
        <row r="9">
          <cell r="A9" t="str">
            <v>A</v>
          </cell>
        </row>
      </sheetData>
      <sheetData sheetId="22501">
        <row r="9">
          <cell r="A9" t="str">
            <v>A</v>
          </cell>
        </row>
      </sheetData>
      <sheetData sheetId="22502">
        <row r="9">
          <cell r="A9" t="str">
            <v>A</v>
          </cell>
        </row>
      </sheetData>
      <sheetData sheetId="22503">
        <row r="9">
          <cell r="A9" t="str">
            <v>A</v>
          </cell>
        </row>
      </sheetData>
      <sheetData sheetId="22504">
        <row r="9">
          <cell r="A9" t="str">
            <v>A</v>
          </cell>
        </row>
      </sheetData>
      <sheetData sheetId="22505">
        <row r="9">
          <cell r="A9" t="str">
            <v>A</v>
          </cell>
        </row>
      </sheetData>
      <sheetData sheetId="22506">
        <row r="9">
          <cell r="A9" t="str">
            <v>A</v>
          </cell>
        </row>
      </sheetData>
      <sheetData sheetId="22507">
        <row r="9">
          <cell r="A9" t="str">
            <v>A</v>
          </cell>
        </row>
      </sheetData>
      <sheetData sheetId="22508">
        <row r="9">
          <cell r="A9" t="str">
            <v>A</v>
          </cell>
        </row>
      </sheetData>
      <sheetData sheetId="22509">
        <row r="9">
          <cell r="A9" t="str">
            <v>A</v>
          </cell>
        </row>
      </sheetData>
      <sheetData sheetId="22510">
        <row r="9">
          <cell r="A9" t="str">
            <v>A</v>
          </cell>
        </row>
      </sheetData>
      <sheetData sheetId="22511">
        <row r="9">
          <cell r="A9" t="str">
            <v>A</v>
          </cell>
        </row>
      </sheetData>
      <sheetData sheetId="22512">
        <row r="9">
          <cell r="A9" t="str">
            <v>A</v>
          </cell>
        </row>
      </sheetData>
      <sheetData sheetId="22513">
        <row r="9">
          <cell r="A9" t="str">
            <v>A</v>
          </cell>
        </row>
      </sheetData>
      <sheetData sheetId="22514">
        <row r="9">
          <cell r="A9" t="str">
            <v>A</v>
          </cell>
        </row>
      </sheetData>
      <sheetData sheetId="22515">
        <row r="9">
          <cell r="A9" t="str">
            <v>A</v>
          </cell>
        </row>
      </sheetData>
      <sheetData sheetId="22516">
        <row r="9">
          <cell r="A9" t="str">
            <v>A</v>
          </cell>
        </row>
      </sheetData>
      <sheetData sheetId="22517">
        <row r="9">
          <cell r="A9" t="str">
            <v>A</v>
          </cell>
        </row>
      </sheetData>
      <sheetData sheetId="22518">
        <row r="9">
          <cell r="A9" t="str">
            <v>A</v>
          </cell>
        </row>
      </sheetData>
      <sheetData sheetId="22519">
        <row r="9">
          <cell r="A9" t="str">
            <v>A</v>
          </cell>
        </row>
      </sheetData>
      <sheetData sheetId="22520">
        <row r="9">
          <cell r="A9" t="str">
            <v>A</v>
          </cell>
        </row>
      </sheetData>
      <sheetData sheetId="22521">
        <row r="9">
          <cell r="A9" t="str">
            <v>A</v>
          </cell>
        </row>
      </sheetData>
      <sheetData sheetId="22522">
        <row r="9">
          <cell r="A9" t="str">
            <v>A</v>
          </cell>
        </row>
      </sheetData>
      <sheetData sheetId="22523">
        <row r="9">
          <cell r="A9" t="str">
            <v>A</v>
          </cell>
        </row>
      </sheetData>
      <sheetData sheetId="22524">
        <row r="9">
          <cell r="A9" t="str">
            <v>A</v>
          </cell>
        </row>
      </sheetData>
      <sheetData sheetId="22525">
        <row r="9">
          <cell r="A9" t="str">
            <v>A</v>
          </cell>
        </row>
      </sheetData>
      <sheetData sheetId="22526">
        <row r="9">
          <cell r="A9" t="str">
            <v>A</v>
          </cell>
        </row>
      </sheetData>
      <sheetData sheetId="22527">
        <row r="9">
          <cell r="A9" t="str">
            <v>A</v>
          </cell>
        </row>
      </sheetData>
      <sheetData sheetId="22528">
        <row r="9">
          <cell r="A9" t="str">
            <v>A</v>
          </cell>
        </row>
      </sheetData>
      <sheetData sheetId="22529">
        <row r="9">
          <cell r="A9" t="str">
            <v>A</v>
          </cell>
        </row>
      </sheetData>
      <sheetData sheetId="22530">
        <row r="9">
          <cell r="A9" t="str">
            <v>A</v>
          </cell>
        </row>
      </sheetData>
      <sheetData sheetId="22531">
        <row r="9">
          <cell r="A9" t="str">
            <v>A</v>
          </cell>
        </row>
      </sheetData>
      <sheetData sheetId="22532">
        <row r="9">
          <cell r="A9" t="str">
            <v>A</v>
          </cell>
        </row>
      </sheetData>
      <sheetData sheetId="22533">
        <row r="9">
          <cell r="A9" t="str">
            <v>A</v>
          </cell>
        </row>
      </sheetData>
      <sheetData sheetId="22534">
        <row r="9">
          <cell r="A9" t="str">
            <v>A</v>
          </cell>
        </row>
      </sheetData>
      <sheetData sheetId="22535">
        <row r="9">
          <cell r="A9" t="str">
            <v>A</v>
          </cell>
        </row>
      </sheetData>
      <sheetData sheetId="22536">
        <row r="9">
          <cell r="A9" t="str">
            <v>A</v>
          </cell>
        </row>
      </sheetData>
      <sheetData sheetId="22537">
        <row r="9">
          <cell r="A9" t="str">
            <v>A</v>
          </cell>
        </row>
      </sheetData>
      <sheetData sheetId="22538">
        <row r="9">
          <cell r="A9" t="str">
            <v>A</v>
          </cell>
        </row>
      </sheetData>
      <sheetData sheetId="22539">
        <row r="9">
          <cell r="A9" t="str">
            <v>A</v>
          </cell>
        </row>
      </sheetData>
      <sheetData sheetId="22540">
        <row r="9">
          <cell r="A9" t="str">
            <v>A</v>
          </cell>
        </row>
      </sheetData>
      <sheetData sheetId="22541">
        <row r="9">
          <cell r="A9" t="str">
            <v>A</v>
          </cell>
        </row>
      </sheetData>
      <sheetData sheetId="22542">
        <row r="9">
          <cell r="A9" t="str">
            <v>A</v>
          </cell>
        </row>
      </sheetData>
      <sheetData sheetId="22543">
        <row r="9">
          <cell r="A9" t="str">
            <v>A</v>
          </cell>
        </row>
      </sheetData>
      <sheetData sheetId="22544">
        <row r="9">
          <cell r="A9" t="str">
            <v>A</v>
          </cell>
        </row>
      </sheetData>
      <sheetData sheetId="22545">
        <row r="9">
          <cell r="A9" t="str">
            <v>A</v>
          </cell>
        </row>
      </sheetData>
      <sheetData sheetId="22546">
        <row r="9">
          <cell r="A9" t="str">
            <v>A</v>
          </cell>
        </row>
      </sheetData>
      <sheetData sheetId="22547">
        <row r="9">
          <cell r="A9" t="str">
            <v>A</v>
          </cell>
        </row>
      </sheetData>
      <sheetData sheetId="22548">
        <row r="9">
          <cell r="A9" t="str">
            <v>A</v>
          </cell>
        </row>
      </sheetData>
      <sheetData sheetId="22549">
        <row r="9">
          <cell r="A9" t="str">
            <v>A</v>
          </cell>
        </row>
      </sheetData>
      <sheetData sheetId="22550">
        <row r="9">
          <cell r="A9" t="str">
            <v>A</v>
          </cell>
        </row>
      </sheetData>
      <sheetData sheetId="22551">
        <row r="9">
          <cell r="A9" t="str">
            <v>A</v>
          </cell>
        </row>
      </sheetData>
      <sheetData sheetId="22552">
        <row r="9">
          <cell r="A9" t="str">
            <v>A</v>
          </cell>
        </row>
      </sheetData>
      <sheetData sheetId="22553">
        <row r="9">
          <cell r="A9" t="str">
            <v>A</v>
          </cell>
        </row>
      </sheetData>
      <sheetData sheetId="22554">
        <row r="9">
          <cell r="A9" t="str">
            <v>A</v>
          </cell>
        </row>
      </sheetData>
      <sheetData sheetId="22555">
        <row r="9">
          <cell r="A9" t="str">
            <v>A</v>
          </cell>
        </row>
      </sheetData>
      <sheetData sheetId="22556">
        <row r="9">
          <cell r="A9" t="str">
            <v>A</v>
          </cell>
        </row>
      </sheetData>
      <sheetData sheetId="22557">
        <row r="9">
          <cell r="A9" t="str">
            <v>A</v>
          </cell>
        </row>
      </sheetData>
      <sheetData sheetId="22558">
        <row r="9">
          <cell r="A9" t="str">
            <v>A</v>
          </cell>
        </row>
      </sheetData>
      <sheetData sheetId="22559">
        <row r="9">
          <cell r="A9" t="str">
            <v>A</v>
          </cell>
        </row>
      </sheetData>
      <sheetData sheetId="22560">
        <row r="9">
          <cell r="A9" t="str">
            <v>A</v>
          </cell>
        </row>
      </sheetData>
      <sheetData sheetId="22561">
        <row r="9">
          <cell r="A9" t="str">
            <v>A</v>
          </cell>
        </row>
      </sheetData>
      <sheetData sheetId="22562">
        <row r="9">
          <cell r="A9" t="str">
            <v>A</v>
          </cell>
        </row>
      </sheetData>
      <sheetData sheetId="22563">
        <row r="9">
          <cell r="A9" t="str">
            <v>A</v>
          </cell>
        </row>
      </sheetData>
      <sheetData sheetId="22564">
        <row r="9">
          <cell r="A9" t="str">
            <v>A</v>
          </cell>
        </row>
      </sheetData>
      <sheetData sheetId="22565">
        <row r="9">
          <cell r="A9" t="str">
            <v>A</v>
          </cell>
        </row>
      </sheetData>
      <sheetData sheetId="22566">
        <row r="9">
          <cell r="A9" t="str">
            <v>A</v>
          </cell>
        </row>
      </sheetData>
      <sheetData sheetId="22567">
        <row r="9">
          <cell r="A9" t="str">
            <v>A</v>
          </cell>
        </row>
      </sheetData>
      <sheetData sheetId="22568">
        <row r="9">
          <cell r="A9" t="str">
            <v>A</v>
          </cell>
        </row>
      </sheetData>
      <sheetData sheetId="22569">
        <row r="9">
          <cell r="A9" t="str">
            <v>A</v>
          </cell>
        </row>
      </sheetData>
      <sheetData sheetId="22570">
        <row r="9">
          <cell r="A9" t="str">
            <v>A</v>
          </cell>
        </row>
      </sheetData>
      <sheetData sheetId="22571">
        <row r="9">
          <cell r="A9" t="str">
            <v>A</v>
          </cell>
        </row>
      </sheetData>
      <sheetData sheetId="22572">
        <row r="9">
          <cell r="A9" t="str">
            <v>A</v>
          </cell>
        </row>
      </sheetData>
      <sheetData sheetId="22573">
        <row r="9">
          <cell r="A9" t="str">
            <v>A</v>
          </cell>
        </row>
      </sheetData>
      <sheetData sheetId="22574">
        <row r="9">
          <cell r="A9" t="str">
            <v>A</v>
          </cell>
        </row>
      </sheetData>
      <sheetData sheetId="22575">
        <row r="9">
          <cell r="A9" t="str">
            <v>A</v>
          </cell>
        </row>
      </sheetData>
      <sheetData sheetId="22576">
        <row r="9">
          <cell r="A9" t="str">
            <v>A</v>
          </cell>
        </row>
      </sheetData>
      <sheetData sheetId="22577">
        <row r="9">
          <cell r="A9" t="str">
            <v>A</v>
          </cell>
        </row>
      </sheetData>
      <sheetData sheetId="22578">
        <row r="9">
          <cell r="A9" t="str">
            <v>A</v>
          </cell>
        </row>
      </sheetData>
      <sheetData sheetId="22579">
        <row r="9">
          <cell r="A9" t="str">
            <v>A</v>
          </cell>
        </row>
      </sheetData>
      <sheetData sheetId="22580">
        <row r="9">
          <cell r="A9" t="str">
            <v>A</v>
          </cell>
        </row>
      </sheetData>
      <sheetData sheetId="22581">
        <row r="9">
          <cell r="A9" t="str">
            <v>A</v>
          </cell>
        </row>
      </sheetData>
      <sheetData sheetId="22582">
        <row r="9">
          <cell r="A9" t="str">
            <v>A</v>
          </cell>
        </row>
      </sheetData>
      <sheetData sheetId="22583">
        <row r="9">
          <cell r="A9" t="str">
            <v>A</v>
          </cell>
        </row>
      </sheetData>
      <sheetData sheetId="22584">
        <row r="9">
          <cell r="A9" t="str">
            <v>A</v>
          </cell>
        </row>
      </sheetData>
      <sheetData sheetId="22585">
        <row r="9">
          <cell r="A9" t="str">
            <v>A</v>
          </cell>
        </row>
      </sheetData>
      <sheetData sheetId="22586">
        <row r="9">
          <cell r="A9" t="str">
            <v>A</v>
          </cell>
        </row>
      </sheetData>
      <sheetData sheetId="22587">
        <row r="9">
          <cell r="A9" t="str">
            <v>A</v>
          </cell>
        </row>
      </sheetData>
      <sheetData sheetId="22588">
        <row r="9">
          <cell r="A9" t="str">
            <v>A</v>
          </cell>
        </row>
      </sheetData>
      <sheetData sheetId="22589">
        <row r="9">
          <cell r="A9" t="str">
            <v>A</v>
          </cell>
        </row>
      </sheetData>
      <sheetData sheetId="22590">
        <row r="9">
          <cell r="A9" t="str">
            <v>A</v>
          </cell>
        </row>
      </sheetData>
      <sheetData sheetId="22591">
        <row r="9">
          <cell r="A9" t="str">
            <v>A</v>
          </cell>
        </row>
      </sheetData>
      <sheetData sheetId="22592">
        <row r="9">
          <cell r="A9" t="str">
            <v>A</v>
          </cell>
        </row>
      </sheetData>
      <sheetData sheetId="22593">
        <row r="9">
          <cell r="A9" t="str">
            <v>A</v>
          </cell>
        </row>
      </sheetData>
      <sheetData sheetId="22594">
        <row r="9">
          <cell r="A9" t="str">
            <v>A</v>
          </cell>
        </row>
      </sheetData>
      <sheetData sheetId="22595">
        <row r="9">
          <cell r="A9" t="str">
            <v>A</v>
          </cell>
        </row>
      </sheetData>
      <sheetData sheetId="22596">
        <row r="9">
          <cell r="A9" t="str">
            <v>A</v>
          </cell>
        </row>
      </sheetData>
      <sheetData sheetId="22597">
        <row r="9">
          <cell r="A9" t="str">
            <v>A</v>
          </cell>
        </row>
      </sheetData>
      <sheetData sheetId="22598">
        <row r="9">
          <cell r="A9" t="str">
            <v>A</v>
          </cell>
        </row>
      </sheetData>
      <sheetData sheetId="22599">
        <row r="9">
          <cell r="A9" t="str">
            <v>A</v>
          </cell>
        </row>
      </sheetData>
      <sheetData sheetId="22600">
        <row r="9">
          <cell r="A9" t="str">
            <v>A</v>
          </cell>
        </row>
      </sheetData>
      <sheetData sheetId="22601">
        <row r="9">
          <cell r="A9" t="str">
            <v>A</v>
          </cell>
        </row>
      </sheetData>
      <sheetData sheetId="22602">
        <row r="9">
          <cell r="A9" t="str">
            <v>A</v>
          </cell>
        </row>
      </sheetData>
      <sheetData sheetId="22603">
        <row r="9">
          <cell r="A9" t="str">
            <v>A</v>
          </cell>
        </row>
      </sheetData>
      <sheetData sheetId="22604">
        <row r="9">
          <cell r="A9" t="str">
            <v>A</v>
          </cell>
        </row>
      </sheetData>
      <sheetData sheetId="22605">
        <row r="9">
          <cell r="A9" t="str">
            <v>A</v>
          </cell>
        </row>
      </sheetData>
      <sheetData sheetId="22606">
        <row r="9">
          <cell r="A9" t="str">
            <v>A</v>
          </cell>
        </row>
      </sheetData>
      <sheetData sheetId="22607">
        <row r="9">
          <cell r="A9" t="str">
            <v>A</v>
          </cell>
        </row>
      </sheetData>
      <sheetData sheetId="22608">
        <row r="9">
          <cell r="A9" t="str">
            <v>A</v>
          </cell>
        </row>
      </sheetData>
      <sheetData sheetId="22609">
        <row r="9">
          <cell r="A9" t="str">
            <v>A</v>
          </cell>
        </row>
      </sheetData>
      <sheetData sheetId="22610">
        <row r="9">
          <cell r="A9" t="str">
            <v>A</v>
          </cell>
        </row>
      </sheetData>
      <sheetData sheetId="22611">
        <row r="9">
          <cell r="A9" t="str">
            <v>A</v>
          </cell>
        </row>
      </sheetData>
      <sheetData sheetId="22612">
        <row r="9">
          <cell r="A9" t="str">
            <v>A</v>
          </cell>
        </row>
      </sheetData>
      <sheetData sheetId="22613">
        <row r="9">
          <cell r="A9" t="str">
            <v>A</v>
          </cell>
        </row>
      </sheetData>
      <sheetData sheetId="22614">
        <row r="9">
          <cell r="A9" t="str">
            <v>A</v>
          </cell>
        </row>
      </sheetData>
      <sheetData sheetId="22615">
        <row r="9">
          <cell r="A9" t="str">
            <v>A</v>
          </cell>
        </row>
      </sheetData>
      <sheetData sheetId="22616">
        <row r="9">
          <cell r="A9" t="str">
            <v>A</v>
          </cell>
        </row>
      </sheetData>
      <sheetData sheetId="22617">
        <row r="9">
          <cell r="A9" t="str">
            <v>A</v>
          </cell>
        </row>
      </sheetData>
      <sheetData sheetId="22618">
        <row r="9">
          <cell r="A9" t="str">
            <v>A</v>
          </cell>
        </row>
      </sheetData>
      <sheetData sheetId="22619">
        <row r="9">
          <cell r="A9" t="str">
            <v>A</v>
          </cell>
        </row>
      </sheetData>
      <sheetData sheetId="22620">
        <row r="9">
          <cell r="A9" t="str">
            <v>A</v>
          </cell>
        </row>
      </sheetData>
      <sheetData sheetId="22621">
        <row r="9">
          <cell r="A9" t="str">
            <v>A</v>
          </cell>
        </row>
      </sheetData>
      <sheetData sheetId="22622">
        <row r="9">
          <cell r="A9" t="str">
            <v>A</v>
          </cell>
        </row>
      </sheetData>
      <sheetData sheetId="22623">
        <row r="9">
          <cell r="A9" t="str">
            <v>A</v>
          </cell>
        </row>
      </sheetData>
      <sheetData sheetId="22624">
        <row r="9">
          <cell r="A9" t="str">
            <v>A</v>
          </cell>
        </row>
      </sheetData>
      <sheetData sheetId="22625">
        <row r="9">
          <cell r="A9" t="str">
            <v>A</v>
          </cell>
        </row>
      </sheetData>
      <sheetData sheetId="22626">
        <row r="9">
          <cell r="A9" t="str">
            <v>A</v>
          </cell>
        </row>
      </sheetData>
      <sheetData sheetId="22627">
        <row r="9">
          <cell r="A9" t="str">
            <v>A</v>
          </cell>
        </row>
      </sheetData>
      <sheetData sheetId="22628">
        <row r="9">
          <cell r="A9" t="str">
            <v>A</v>
          </cell>
        </row>
      </sheetData>
      <sheetData sheetId="22629">
        <row r="9">
          <cell r="A9" t="str">
            <v>A</v>
          </cell>
        </row>
      </sheetData>
      <sheetData sheetId="22630">
        <row r="9">
          <cell r="A9" t="str">
            <v>A</v>
          </cell>
        </row>
      </sheetData>
      <sheetData sheetId="22631">
        <row r="9">
          <cell r="A9" t="str">
            <v>A</v>
          </cell>
        </row>
      </sheetData>
      <sheetData sheetId="22632">
        <row r="9">
          <cell r="A9" t="str">
            <v>A</v>
          </cell>
        </row>
      </sheetData>
      <sheetData sheetId="22633">
        <row r="9">
          <cell r="A9" t="str">
            <v>A</v>
          </cell>
        </row>
      </sheetData>
      <sheetData sheetId="22634">
        <row r="9">
          <cell r="A9" t="str">
            <v>A</v>
          </cell>
        </row>
      </sheetData>
      <sheetData sheetId="22635">
        <row r="9">
          <cell r="A9" t="str">
            <v>A</v>
          </cell>
        </row>
      </sheetData>
      <sheetData sheetId="22636">
        <row r="9">
          <cell r="A9" t="str">
            <v>A</v>
          </cell>
        </row>
      </sheetData>
      <sheetData sheetId="22637">
        <row r="9">
          <cell r="A9" t="str">
            <v>A</v>
          </cell>
        </row>
      </sheetData>
      <sheetData sheetId="22638">
        <row r="9">
          <cell r="A9" t="str">
            <v>A</v>
          </cell>
        </row>
      </sheetData>
      <sheetData sheetId="22639">
        <row r="9">
          <cell r="A9" t="str">
            <v>A</v>
          </cell>
        </row>
      </sheetData>
      <sheetData sheetId="22640">
        <row r="9">
          <cell r="A9" t="str">
            <v>A</v>
          </cell>
        </row>
      </sheetData>
      <sheetData sheetId="22641">
        <row r="9">
          <cell r="A9" t="str">
            <v>A</v>
          </cell>
        </row>
      </sheetData>
      <sheetData sheetId="22642">
        <row r="9">
          <cell r="A9" t="str">
            <v>A</v>
          </cell>
        </row>
      </sheetData>
      <sheetData sheetId="22643">
        <row r="9">
          <cell r="A9" t="str">
            <v>A</v>
          </cell>
        </row>
      </sheetData>
      <sheetData sheetId="22644">
        <row r="9">
          <cell r="A9" t="str">
            <v>A</v>
          </cell>
        </row>
      </sheetData>
      <sheetData sheetId="22645">
        <row r="9">
          <cell r="A9" t="str">
            <v>A</v>
          </cell>
        </row>
      </sheetData>
      <sheetData sheetId="22646">
        <row r="9">
          <cell r="A9" t="str">
            <v>A</v>
          </cell>
        </row>
      </sheetData>
      <sheetData sheetId="22647">
        <row r="9">
          <cell r="A9" t="str">
            <v>A</v>
          </cell>
        </row>
      </sheetData>
      <sheetData sheetId="22648">
        <row r="9">
          <cell r="A9" t="str">
            <v>A</v>
          </cell>
        </row>
      </sheetData>
      <sheetData sheetId="22649">
        <row r="9">
          <cell r="A9" t="str">
            <v>A</v>
          </cell>
        </row>
      </sheetData>
      <sheetData sheetId="22650">
        <row r="9">
          <cell r="A9" t="str">
            <v>A</v>
          </cell>
        </row>
      </sheetData>
      <sheetData sheetId="22651">
        <row r="9">
          <cell r="A9" t="str">
            <v>A</v>
          </cell>
        </row>
      </sheetData>
      <sheetData sheetId="22652">
        <row r="9">
          <cell r="A9" t="str">
            <v>A</v>
          </cell>
        </row>
      </sheetData>
      <sheetData sheetId="22653">
        <row r="9">
          <cell r="A9" t="str">
            <v>A</v>
          </cell>
        </row>
      </sheetData>
      <sheetData sheetId="22654">
        <row r="9">
          <cell r="A9" t="str">
            <v>A</v>
          </cell>
        </row>
      </sheetData>
      <sheetData sheetId="22655">
        <row r="9">
          <cell r="A9" t="str">
            <v>A</v>
          </cell>
        </row>
      </sheetData>
      <sheetData sheetId="22656">
        <row r="9">
          <cell r="A9" t="str">
            <v>A</v>
          </cell>
        </row>
      </sheetData>
      <sheetData sheetId="22657">
        <row r="9">
          <cell r="A9" t="str">
            <v>A</v>
          </cell>
        </row>
      </sheetData>
      <sheetData sheetId="22658">
        <row r="9">
          <cell r="A9" t="str">
            <v>A</v>
          </cell>
        </row>
      </sheetData>
      <sheetData sheetId="22659">
        <row r="9">
          <cell r="A9" t="str">
            <v>A</v>
          </cell>
        </row>
      </sheetData>
      <sheetData sheetId="22660">
        <row r="9">
          <cell r="A9" t="str">
            <v>A</v>
          </cell>
        </row>
      </sheetData>
      <sheetData sheetId="22661">
        <row r="9">
          <cell r="A9" t="str">
            <v>A</v>
          </cell>
        </row>
      </sheetData>
      <sheetData sheetId="22662">
        <row r="9">
          <cell r="A9" t="str">
            <v>A</v>
          </cell>
        </row>
      </sheetData>
      <sheetData sheetId="22663">
        <row r="9">
          <cell r="A9" t="str">
            <v>A</v>
          </cell>
        </row>
      </sheetData>
      <sheetData sheetId="22664">
        <row r="9">
          <cell r="A9" t="str">
            <v>A</v>
          </cell>
        </row>
      </sheetData>
      <sheetData sheetId="22665">
        <row r="9">
          <cell r="A9" t="str">
            <v>A</v>
          </cell>
        </row>
      </sheetData>
      <sheetData sheetId="22666">
        <row r="9">
          <cell r="A9" t="str">
            <v>A</v>
          </cell>
        </row>
      </sheetData>
      <sheetData sheetId="22667">
        <row r="9">
          <cell r="A9" t="str">
            <v>A</v>
          </cell>
        </row>
      </sheetData>
      <sheetData sheetId="22668">
        <row r="9">
          <cell r="A9" t="str">
            <v>A</v>
          </cell>
        </row>
      </sheetData>
      <sheetData sheetId="22669">
        <row r="9">
          <cell r="A9" t="str">
            <v>A</v>
          </cell>
        </row>
      </sheetData>
      <sheetData sheetId="22670">
        <row r="9">
          <cell r="A9" t="str">
            <v>A</v>
          </cell>
        </row>
      </sheetData>
      <sheetData sheetId="22671">
        <row r="9">
          <cell r="A9" t="str">
            <v>A</v>
          </cell>
        </row>
      </sheetData>
      <sheetData sheetId="22672">
        <row r="9">
          <cell r="A9" t="str">
            <v>A</v>
          </cell>
        </row>
      </sheetData>
      <sheetData sheetId="22673">
        <row r="9">
          <cell r="A9" t="str">
            <v>A</v>
          </cell>
        </row>
      </sheetData>
      <sheetData sheetId="22674">
        <row r="9">
          <cell r="A9" t="str">
            <v>A</v>
          </cell>
        </row>
      </sheetData>
      <sheetData sheetId="22675">
        <row r="9">
          <cell r="A9" t="str">
            <v>A</v>
          </cell>
        </row>
      </sheetData>
      <sheetData sheetId="22676">
        <row r="9">
          <cell r="A9" t="str">
            <v>A</v>
          </cell>
        </row>
      </sheetData>
      <sheetData sheetId="22677">
        <row r="9">
          <cell r="A9" t="str">
            <v>A</v>
          </cell>
        </row>
      </sheetData>
      <sheetData sheetId="22678">
        <row r="9">
          <cell r="A9" t="str">
            <v>A</v>
          </cell>
        </row>
      </sheetData>
      <sheetData sheetId="22679">
        <row r="9">
          <cell r="A9" t="str">
            <v>A</v>
          </cell>
        </row>
      </sheetData>
      <sheetData sheetId="22680">
        <row r="9">
          <cell r="A9" t="str">
            <v>A</v>
          </cell>
        </row>
      </sheetData>
      <sheetData sheetId="22681">
        <row r="9">
          <cell r="A9" t="str">
            <v>A</v>
          </cell>
        </row>
      </sheetData>
      <sheetData sheetId="22682">
        <row r="9">
          <cell r="A9" t="str">
            <v>A</v>
          </cell>
        </row>
      </sheetData>
      <sheetData sheetId="22683">
        <row r="9">
          <cell r="A9" t="str">
            <v>A</v>
          </cell>
        </row>
      </sheetData>
      <sheetData sheetId="22684">
        <row r="9">
          <cell r="A9" t="str">
            <v>A</v>
          </cell>
        </row>
      </sheetData>
      <sheetData sheetId="22685">
        <row r="9">
          <cell r="A9" t="str">
            <v>A</v>
          </cell>
        </row>
      </sheetData>
      <sheetData sheetId="22686">
        <row r="9">
          <cell r="A9" t="str">
            <v>A</v>
          </cell>
        </row>
      </sheetData>
      <sheetData sheetId="22687">
        <row r="9">
          <cell r="A9" t="str">
            <v>A</v>
          </cell>
        </row>
      </sheetData>
      <sheetData sheetId="22688">
        <row r="9">
          <cell r="A9" t="str">
            <v>A</v>
          </cell>
        </row>
      </sheetData>
      <sheetData sheetId="22689">
        <row r="9">
          <cell r="A9" t="str">
            <v>A</v>
          </cell>
        </row>
      </sheetData>
      <sheetData sheetId="22690">
        <row r="9">
          <cell r="A9" t="str">
            <v>A</v>
          </cell>
        </row>
      </sheetData>
      <sheetData sheetId="22691">
        <row r="9">
          <cell r="A9" t="str">
            <v>A</v>
          </cell>
        </row>
      </sheetData>
      <sheetData sheetId="22692">
        <row r="9">
          <cell r="A9" t="str">
            <v>A</v>
          </cell>
        </row>
      </sheetData>
      <sheetData sheetId="22693">
        <row r="9">
          <cell r="A9" t="str">
            <v>A</v>
          </cell>
        </row>
      </sheetData>
      <sheetData sheetId="22694">
        <row r="9">
          <cell r="A9" t="str">
            <v>A</v>
          </cell>
        </row>
      </sheetData>
      <sheetData sheetId="22695">
        <row r="9">
          <cell r="A9" t="str">
            <v>A</v>
          </cell>
        </row>
      </sheetData>
      <sheetData sheetId="22696">
        <row r="9">
          <cell r="A9" t="str">
            <v>A</v>
          </cell>
        </row>
      </sheetData>
      <sheetData sheetId="22697">
        <row r="9">
          <cell r="A9" t="str">
            <v>A</v>
          </cell>
        </row>
      </sheetData>
      <sheetData sheetId="22698">
        <row r="9">
          <cell r="A9" t="str">
            <v>A</v>
          </cell>
        </row>
      </sheetData>
      <sheetData sheetId="22699">
        <row r="9">
          <cell r="A9" t="str">
            <v>A</v>
          </cell>
        </row>
      </sheetData>
      <sheetData sheetId="22700">
        <row r="9">
          <cell r="A9" t="str">
            <v>A</v>
          </cell>
        </row>
      </sheetData>
      <sheetData sheetId="22701">
        <row r="9">
          <cell r="A9" t="str">
            <v>A</v>
          </cell>
        </row>
      </sheetData>
      <sheetData sheetId="22702">
        <row r="9">
          <cell r="A9" t="str">
            <v>A</v>
          </cell>
        </row>
      </sheetData>
      <sheetData sheetId="22703">
        <row r="9">
          <cell r="A9" t="str">
            <v>A</v>
          </cell>
        </row>
      </sheetData>
      <sheetData sheetId="22704">
        <row r="9">
          <cell r="A9" t="str">
            <v>A</v>
          </cell>
        </row>
      </sheetData>
      <sheetData sheetId="22705">
        <row r="9">
          <cell r="A9" t="str">
            <v>A</v>
          </cell>
        </row>
      </sheetData>
      <sheetData sheetId="22706">
        <row r="9">
          <cell r="A9" t="str">
            <v>A</v>
          </cell>
        </row>
      </sheetData>
      <sheetData sheetId="22707">
        <row r="9">
          <cell r="A9" t="str">
            <v>A</v>
          </cell>
        </row>
      </sheetData>
      <sheetData sheetId="22708">
        <row r="9">
          <cell r="A9" t="str">
            <v>A</v>
          </cell>
        </row>
      </sheetData>
      <sheetData sheetId="22709">
        <row r="9">
          <cell r="A9" t="str">
            <v>A</v>
          </cell>
        </row>
      </sheetData>
      <sheetData sheetId="22710">
        <row r="9">
          <cell r="A9" t="str">
            <v>A</v>
          </cell>
        </row>
      </sheetData>
      <sheetData sheetId="22711">
        <row r="9">
          <cell r="A9" t="str">
            <v>A</v>
          </cell>
        </row>
      </sheetData>
      <sheetData sheetId="22712">
        <row r="9">
          <cell r="A9" t="str">
            <v>A</v>
          </cell>
        </row>
      </sheetData>
      <sheetData sheetId="22713">
        <row r="9">
          <cell r="A9" t="str">
            <v>A</v>
          </cell>
        </row>
      </sheetData>
      <sheetData sheetId="22714">
        <row r="9">
          <cell r="A9" t="str">
            <v>A</v>
          </cell>
        </row>
      </sheetData>
      <sheetData sheetId="22715">
        <row r="9">
          <cell r="A9" t="str">
            <v>A</v>
          </cell>
        </row>
      </sheetData>
      <sheetData sheetId="22716">
        <row r="9">
          <cell r="A9" t="str">
            <v>A</v>
          </cell>
        </row>
      </sheetData>
      <sheetData sheetId="22717">
        <row r="9">
          <cell r="A9" t="str">
            <v>A</v>
          </cell>
        </row>
      </sheetData>
      <sheetData sheetId="22718">
        <row r="9">
          <cell r="A9" t="str">
            <v>A</v>
          </cell>
        </row>
      </sheetData>
      <sheetData sheetId="22719">
        <row r="9">
          <cell r="A9" t="str">
            <v>A</v>
          </cell>
        </row>
      </sheetData>
      <sheetData sheetId="22720">
        <row r="9">
          <cell r="A9" t="str">
            <v>A</v>
          </cell>
        </row>
      </sheetData>
      <sheetData sheetId="22721">
        <row r="9">
          <cell r="A9" t="str">
            <v>A</v>
          </cell>
        </row>
      </sheetData>
      <sheetData sheetId="22722">
        <row r="9">
          <cell r="A9" t="str">
            <v>A</v>
          </cell>
        </row>
      </sheetData>
      <sheetData sheetId="22723">
        <row r="9">
          <cell r="A9" t="str">
            <v>A</v>
          </cell>
        </row>
      </sheetData>
      <sheetData sheetId="22724">
        <row r="9">
          <cell r="A9" t="str">
            <v>A</v>
          </cell>
        </row>
      </sheetData>
      <sheetData sheetId="22725">
        <row r="9">
          <cell r="A9" t="str">
            <v>A</v>
          </cell>
        </row>
      </sheetData>
      <sheetData sheetId="22726">
        <row r="9">
          <cell r="A9" t="str">
            <v>A</v>
          </cell>
        </row>
      </sheetData>
      <sheetData sheetId="22727">
        <row r="9">
          <cell r="A9" t="str">
            <v>A</v>
          </cell>
        </row>
      </sheetData>
      <sheetData sheetId="22728">
        <row r="9">
          <cell r="A9" t="str">
            <v>A</v>
          </cell>
        </row>
      </sheetData>
      <sheetData sheetId="22729">
        <row r="9">
          <cell r="A9" t="str">
            <v>A</v>
          </cell>
        </row>
      </sheetData>
      <sheetData sheetId="22730">
        <row r="9">
          <cell r="A9" t="str">
            <v>A</v>
          </cell>
        </row>
      </sheetData>
      <sheetData sheetId="22731">
        <row r="9">
          <cell r="A9" t="str">
            <v>A</v>
          </cell>
        </row>
      </sheetData>
      <sheetData sheetId="22732">
        <row r="9">
          <cell r="A9" t="str">
            <v>A</v>
          </cell>
        </row>
      </sheetData>
      <sheetData sheetId="22733">
        <row r="9">
          <cell r="A9" t="str">
            <v>A</v>
          </cell>
        </row>
      </sheetData>
      <sheetData sheetId="22734">
        <row r="9">
          <cell r="A9" t="str">
            <v>A</v>
          </cell>
        </row>
      </sheetData>
      <sheetData sheetId="22735">
        <row r="9">
          <cell r="A9" t="str">
            <v>A</v>
          </cell>
        </row>
      </sheetData>
      <sheetData sheetId="22736">
        <row r="9">
          <cell r="A9" t="str">
            <v>A</v>
          </cell>
        </row>
      </sheetData>
      <sheetData sheetId="22737">
        <row r="9">
          <cell r="A9" t="str">
            <v>A</v>
          </cell>
        </row>
      </sheetData>
      <sheetData sheetId="22738">
        <row r="9">
          <cell r="A9" t="str">
            <v>A</v>
          </cell>
        </row>
      </sheetData>
      <sheetData sheetId="22739">
        <row r="9">
          <cell r="A9" t="str">
            <v>A</v>
          </cell>
        </row>
      </sheetData>
      <sheetData sheetId="22740">
        <row r="9">
          <cell r="A9" t="str">
            <v>A</v>
          </cell>
        </row>
      </sheetData>
      <sheetData sheetId="22741">
        <row r="9">
          <cell r="A9" t="str">
            <v>A</v>
          </cell>
        </row>
      </sheetData>
      <sheetData sheetId="22742">
        <row r="9">
          <cell r="A9" t="str">
            <v>A</v>
          </cell>
        </row>
      </sheetData>
      <sheetData sheetId="22743">
        <row r="9">
          <cell r="A9" t="str">
            <v>A</v>
          </cell>
        </row>
      </sheetData>
      <sheetData sheetId="22744">
        <row r="9">
          <cell r="A9" t="str">
            <v>A</v>
          </cell>
        </row>
      </sheetData>
      <sheetData sheetId="22745">
        <row r="9">
          <cell r="A9" t="str">
            <v>A</v>
          </cell>
        </row>
      </sheetData>
      <sheetData sheetId="22746">
        <row r="9">
          <cell r="A9" t="str">
            <v>A</v>
          </cell>
        </row>
      </sheetData>
      <sheetData sheetId="22747">
        <row r="9">
          <cell r="A9" t="str">
            <v>A</v>
          </cell>
        </row>
      </sheetData>
      <sheetData sheetId="22748">
        <row r="9">
          <cell r="A9" t="str">
            <v>A</v>
          </cell>
        </row>
      </sheetData>
      <sheetData sheetId="22749">
        <row r="9">
          <cell r="A9" t="str">
            <v>A</v>
          </cell>
        </row>
      </sheetData>
      <sheetData sheetId="22750">
        <row r="9">
          <cell r="A9" t="str">
            <v>A</v>
          </cell>
        </row>
      </sheetData>
      <sheetData sheetId="22751">
        <row r="9">
          <cell r="A9" t="str">
            <v>A</v>
          </cell>
        </row>
      </sheetData>
      <sheetData sheetId="22752">
        <row r="9">
          <cell r="A9" t="str">
            <v>A</v>
          </cell>
        </row>
      </sheetData>
      <sheetData sheetId="22753">
        <row r="9">
          <cell r="A9" t="str">
            <v>A</v>
          </cell>
        </row>
      </sheetData>
      <sheetData sheetId="22754">
        <row r="9">
          <cell r="A9" t="str">
            <v>A</v>
          </cell>
        </row>
      </sheetData>
      <sheetData sheetId="22755">
        <row r="9">
          <cell r="A9" t="str">
            <v>A</v>
          </cell>
        </row>
      </sheetData>
      <sheetData sheetId="22756">
        <row r="9">
          <cell r="A9" t="str">
            <v>A</v>
          </cell>
        </row>
      </sheetData>
      <sheetData sheetId="22757">
        <row r="9">
          <cell r="A9" t="str">
            <v>A</v>
          </cell>
        </row>
      </sheetData>
      <sheetData sheetId="22758">
        <row r="9">
          <cell r="A9" t="str">
            <v>A</v>
          </cell>
        </row>
      </sheetData>
      <sheetData sheetId="22759">
        <row r="9">
          <cell r="A9" t="str">
            <v>A</v>
          </cell>
        </row>
      </sheetData>
      <sheetData sheetId="22760">
        <row r="9">
          <cell r="A9" t="str">
            <v>A</v>
          </cell>
        </row>
      </sheetData>
      <sheetData sheetId="22761">
        <row r="9">
          <cell r="A9" t="str">
            <v>A</v>
          </cell>
        </row>
      </sheetData>
      <sheetData sheetId="22762">
        <row r="9">
          <cell r="A9" t="str">
            <v>A</v>
          </cell>
        </row>
      </sheetData>
      <sheetData sheetId="22763">
        <row r="9">
          <cell r="A9" t="str">
            <v>A</v>
          </cell>
        </row>
      </sheetData>
      <sheetData sheetId="22764">
        <row r="9">
          <cell r="A9" t="str">
            <v>A</v>
          </cell>
        </row>
      </sheetData>
      <sheetData sheetId="22765">
        <row r="9">
          <cell r="A9" t="str">
            <v>A</v>
          </cell>
        </row>
      </sheetData>
      <sheetData sheetId="22766">
        <row r="9">
          <cell r="A9" t="str">
            <v>A</v>
          </cell>
        </row>
      </sheetData>
      <sheetData sheetId="22767">
        <row r="9">
          <cell r="A9" t="str">
            <v>A</v>
          </cell>
        </row>
      </sheetData>
      <sheetData sheetId="22768">
        <row r="9">
          <cell r="A9" t="str">
            <v>A</v>
          </cell>
        </row>
      </sheetData>
      <sheetData sheetId="22769">
        <row r="9">
          <cell r="A9" t="str">
            <v>A</v>
          </cell>
        </row>
      </sheetData>
      <sheetData sheetId="22770">
        <row r="9">
          <cell r="A9" t="str">
            <v>A</v>
          </cell>
        </row>
      </sheetData>
      <sheetData sheetId="22771">
        <row r="9">
          <cell r="A9" t="str">
            <v>A</v>
          </cell>
        </row>
      </sheetData>
      <sheetData sheetId="22772">
        <row r="9">
          <cell r="A9" t="str">
            <v>A</v>
          </cell>
        </row>
      </sheetData>
      <sheetData sheetId="22773">
        <row r="9">
          <cell r="A9" t="str">
            <v>A</v>
          </cell>
        </row>
      </sheetData>
      <sheetData sheetId="22774">
        <row r="9">
          <cell r="A9" t="str">
            <v>A</v>
          </cell>
        </row>
      </sheetData>
      <sheetData sheetId="22775">
        <row r="9">
          <cell r="A9" t="str">
            <v>A</v>
          </cell>
        </row>
      </sheetData>
      <sheetData sheetId="22776">
        <row r="9">
          <cell r="A9" t="str">
            <v>A</v>
          </cell>
        </row>
      </sheetData>
      <sheetData sheetId="22777">
        <row r="9">
          <cell r="A9" t="str">
            <v>A</v>
          </cell>
        </row>
      </sheetData>
      <sheetData sheetId="22778">
        <row r="9">
          <cell r="A9" t="str">
            <v>A</v>
          </cell>
        </row>
      </sheetData>
      <sheetData sheetId="22779">
        <row r="9">
          <cell r="A9" t="str">
            <v>A</v>
          </cell>
        </row>
      </sheetData>
      <sheetData sheetId="22780">
        <row r="9">
          <cell r="A9" t="str">
            <v>A</v>
          </cell>
        </row>
      </sheetData>
      <sheetData sheetId="22781">
        <row r="9">
          <cell r="A9" t="str">
            <v>A</v>
          </cell>
        </row>
      </sheetData>
      <sheetData sheetId="22782">
        <row r="9">
          <cell r="A9" t="str">
            <v>A</v>
          </cell>
        </row>
      </sheetData>
      <sheetData sheetId="22783">
        <row r="9">
          <cell r="A9" t="str">
            <v>A</v>
          </cell>
        </row>
      </sheetData>
      <sheetData sheetId="22784">
        <row r="9">
          <cell r="A9" t="str">
            <v>A</v>
          </cell>
        </row>
      </sheetData>
      <sheetData sheetId="22785">
        <row r="9">
          <cell r="A9" t="str">
            <v>A</v>
          </cell>
        </row>
      </sheetData>
      <sheetData sheetId="22786">
        <row r="9">
          <cell r="A9" t="str">
            <v>A</v>
          </cell>
        </row>
      </sheetData>
      <sheetData sheetId="22787">
        <row r="9">
          <cell r="A9" t="str">
            <v>A</v>
          </cell>
        </row>
      </sheetData>
      <sheetData sheetId="22788">
        <row r="9">
          <cell r="A9" t="str">
            <v>A</v>
          </cell>
        </row>
      </sheetData>
      <sheetData sheetId="22789">
        <row r="9">
          <cell r="A9" t="str">
            <v>A</v>
          </cell>
        </row>
      </sheetData>
      <sheetData sheetId="22790">
        <row r="9">
          <cell r="A9" t="str">
            <v>A</v>
          </cell>
        </row>
      </sheetData>
      <sheetData sheetId="22791">
        <row r="9">
          <cell r="A9" t="str">
            <v>A</v>
          </cell>
        </row>
      </sheetData>
      <sheetData sheetId="22792">
        <row r="9">
          <cell r="A9" t="str">
            <v>A</v>
          </cell>
        </row>
      </sheetData>
      <sheetData sheetId="22793">
        <row r="9">
          <cell r="A9" t="str">
            <v>A</v>
          </cell>
        </row>
      </sheetData>
      <sheetData sheetId="22794">
        <row r="9">
          <cell r="A9" t="str">
            <v>A</v>
          </cell>
        </row>
      </sheetData>
      <sheetData sheetId="22795">
        <row r="9">
          <cell r="A9" t="str">
            <v>A</v>
          </cell>
        </row>
      </sheetData>
      <sheetData sheetId="22796">
        <row r="9">
          <cell r="A9" t="str">
            <v>A</v>
          </cell>
        </row>
      </sheetData>
      <sheetData sheetId="22797">
        <row r="9">
          <cell r="A9" t="str">
            <v>A</v>
          </cell>
        </row>
      </sheetData>
      <sheetData sheetId="22798">
        <row r="9">
          <cell r="A9" t="str">
            <v>A</v>
          </cell>
        </row>
      </sheetData>
      <sheetData sheetId="22799">
        <row r="9">
          <cell r="A9" t="str">
            <v>A</v>
          </cell>
        </row>
      </sheetData>
      <sheetData sheetId="22800">
        <row r="9">
          <cell r="A9" t="str">
            <v>A</v>
          </cell>
        </row>
      </sheetData>
      <sheetData sheetId="22801">
        <row r="9">
          <cell r="A9" t="str">
            <v>A</v>
          </cell>
        </row>
      </sheetData>
      <sheetData sheetId="22802">
        <row r="9">
          <cell r="A9" t="str">
            <v>A</v>
          </cell>
        </row>
      </sheetData>
      <sheetData sheetId="22803">
        <row r="9">
          <cell r="A9" t="str">
            <v>A</v>
          </cell>
        </row>
      </sheetData>
      <sheetData sheetId="22804">
        <row r="9">
          <cell r="A9" t="str">
            <v>A</v>
          </cell>
        </row>
      </sheetData>
      <sheetData sheetId="22805">
        <row r="9">
          <cell r="A9" t="str">
            <v>A</v>
          </cell>
        </row>
      </sheetData>
      <sheetData sheetId="22806">
        <row r="9">
          <cell r="A9" t="str">
            <v>A</v>
          </cell>
        </row>
      </sheetData>
      <sheetData sheetId="22807">
        <row r="9">
          <cell r="A9" t="str">
            <v>A</v>
          </cell>
        </row>
      </sheetData>
      <sheetData sheetId="22808">
        <row r="9">
          <cell r="A9" t="str">
            <v>A</v>
          </cell>
        </row>
      </sheetData>
      <sheetData sheetId="22809">
        <row r="9">
          <cell r="A9" t="str">
            <v>A</v>
          </cell>
        </row>
      </sheetData>
      <sheetData sheetId="22810">
        <row r="9">
          <cell r="A9" t="str">
            <v>A</v>
          </cell>
        </row>
      </sheetData>
      <sheetData sheetId="22811">
        <row r="9">
          <cell r="A9" t="str">
            <v>A</v>
          </cell>
        </row>
      </sheetData>
      <sheetData sheetId="22812">
        <row r="9">
          <cell r="A9" t="str">
            <v>A</v>
          </cell>
        </row>
      </sheetData>
      <sheetData sheetId="22813">
        <row r="9">
          <cell r="A9" t="str">
            <v>A</v>
          </cell>
        </row>
      </sheetData>
      <sheetData sheetId="22814">
        <row r="9">
          <cell r="A9" t="str">
            <v>A</v>
          </cell>
        </row>
      </sheetData>
      <sheetData sheetId="22815">
        <row r="9">
          <cell r="A9" t="str">
            <v>A</v>
          </cell>
        </row>
      </sheetData>
      <sheetData sheetId="22816">
        <row r="9">
          <cell r="A9" t="str">
            <v>A</v>
          </cell>
        </row>
      </sheetData>
      <sheetData sheetId="22817">
        <row r="9">
          <cell r="A9" t="str">
            <v>A</v>
          </cell>
        </row>
      </sheetData>
      <sheetData sheetId="22818">
        <row r="9">
          <cell r="A9" t="str">
            <v>A</v>
          </cell>
        </row>
      </sheetData>
      <sheetData sheetId="22819">
        <row r="9">
          <cell r="A9" t="str">
            <v>A</v>
          </cell>
        </row>
      </sheetData>
      <sheetData sheetId="22820">
        <row r="9">
          <cell r="A9" t="str">
            <v>A</v>
          </cell>
        </row>
      </sheetData>
      <sheetData sheetId="22821">
        <row r="9">
          <cell r="A9" t="str">
            <v>A</v>
          </cell>
        </row>
      </sheetData>
      <sheetData sheetId="22822">
        <row r="9">
          <cell r="A9" t="str">
            <v>A</v>
          </cell>
        </row>
      </sheetData>
      <sheetData sheetId="22823">
        <row r="9">
          <cell r="A9" t="str">
            <v>A</v>
          </cell>
        </row>
      </sheetData>
      <sheetData sheetId="22824">
        <row r="9">
          <cell r="A9" t="str">
            <v>A</v>
          </cell>
        </row>
      </sheetData>
      <sheetData sheetId="22825">
        <row r="9">
          <cell r="A9" t="str">
            <v>A</v>
          </cell>
        </row>
      </sheetData>
      <sheetData sheetId="22826">
        <row r="9">
          <cell r="A9" t="str">
            <v>A</v>
          </cell>
        </row>
      </sheetData>
      <sheetData sheetId="22827">
        <row r="9">
          <cell r="A9" t="str">
            <v>A</v>
          </cell>
        </row>
      </sheetData>
      <sheetData sheetId="22828">
        <row r="9">
          <cell r="A9" t="str">
            <v>A</v>
          </cell>
        </row>
      </sheetData>
      <sheetData sheetId="22829">
        <row r="9">
          <cell r="A9" t="str">
            <v>A</v>
          </cell>
        </row>
      </sheetData>
      <sheetData sheetId="22830">
        <row r="9">
          <cell r="A9" t="str">
            <v>A</v>
          </cell>
        </row>
      </sheetData>
      <sheetData sheetId="22831">
        <row r="9">
          <cell r="A9" t="str">
            <v>A</v>
          </cell>
        </row>
      </sheetData>
      <sheetData sheetId="22832">
        <row r="9">
          <cell r="A9" t="str">
            <v>A</v>
          </cell>
        </row>
      </sheetData>
      <sheetData sheetId="22833">
        <row r="9">
          <cell r="A9" t="str">
            <v>A</v>
          </cell>
        </row>
      </sheetData>
      <sheetData sheetId="22834">
        <row r="9">
          <cell r="A9" t="str">
            <v>A</v>
          </cell>
        </row>
      </sheetData>
      <sheetData sheetId="22835">
        <row r="9">
          <cell r="A9" t="str">
            <v>A</v>
          </cell>
        </row>
      </sheetData>
      <sheetData sheetId="22836">
        <row r="9">
          <cell r="A9" t="str">
            <v>A</v>
          </cell>
        </row>
      </sheetData>
      <sheetData sheetId="22837">
        <row r="9">
          <cell r="A9" t="str">
            <v>A</v>
          </cell>
        </row>
      </sheetData>
      <sheetData sheetId="22838">
        <row r="9">
          <cell r="A9" t="str">
            <v>A</v>
          </cell>
        </row>
      </sheetData>
      <sheetData sheetId="22839">
        <row r="9">
          <cell r="A9" t="str">
            <v>A</v>
          </cell>
        </row>
      </sheetData>
      <sheetData sheetId="22840">
        <row r="9">
          <cell r="A9" t="str">
            <v>A</v>
          </cell>
        </row>
      </sheetData>
      <sheetData sheetId="22841">
        <row r="9">
          <cell r="A9" t="str">
            <v>A</v>
          </cell>
        </row>
      </sheetData>
      <sheetData sheetId="22842">
        <row r="9">
          <cell r="A9" t="str">
            <v>A</v>
          </cell>
        </row>
      </sheetData>
      <sheetData sheetId="22843">
        <row r="9">
          <cell r="A9" t="str">
            <v>A</v>
          </cell>
        </row>
      </sheetData>
      <sheetData sheetId="22844">
        <row r="9">
          <cell r="A9" t="str">
            <v>A</v>
          </cell>
        </row>
      </sheetData>
      <sheetData sheetId="22845">
        <row r="9">
          <cell r="A9" t="str">
            <v>A</v>
          </cell>
        </row>
      </sheetData>
      <sheetData sheetId="22846">
        <row r="9">
          <cell r="A9" t="str">
            <v>A</v>
          </cell>
        </row>
      </sheetData>
      <sheetData sheetId="22847">
        <row r="9">
          <cell r="A9" t="str">
            <v>A</v>
          </cell>
        </row>
      </sheetData>
      <sheetData sheetId="22848">
        <row r="9">
          <cell r="A9" t="str">
            <v>A</v>
          </cell>
        </row>
      </sheetData>
      <sheetData sheetId="22849">
        <row r="9">
          <cell r="A9" t="str">
            <v>A</v>
          </cell>
        </row>
      </sheetData>
      <sheetData sheetId="22850">
        <row r="9">
          <cell r="A9" t="str">
            <v>A</v>
          </cell>
        </row>
      </sheetData>
      <sheetData sheetId="22851">
        <row r="9">
          <cell r="A9" t="str">
            <v>A</v>
          </cell>
        </row>
      </sheetData>
      <sheetData sheetId="22852">
        <row r="9">
          <cell r="A9" t="str">
            <v>A</v>
          </cell>
        </row>
      </sheetData>
      <sheetData sheetId="22853">
        <row r="9">
          <cell r="A9" t="str">
            <v>A</v>
          </cell>
        </row>
      </sheetData>
      <sheetData sheetId="22854">
        <row r="9">
          <cell r="A9" t="str">
            <v>A</v>
          </cell>
        </row>
      </sheetData>
      <sheetData sheetId="22855">
        <row r="9">
          <cell r="A9" t="str">
            <v>A</v>
          </cell>
        </row>
      </sheetData>
      <sheetData sheetId="22856">
        <row r="9">
          <cell r="A9" t="str">
            <v>A</v>
          </cell>
        </row>
      </sheetData>
      <sheetData sheetId="22857">
        <row r="9">
          <cell r="A9" t="str">
            <v>A</v>
          </cell>
        </row>
      </sheetData>
      <sheetData sheetId="22858">
        <row r="9">
          <cell r="A9" t="str">
            <v>A</v>
          </cell>
        </row>
      </sheetData>
      <sheetData sheetId="22859">
        <row r="9">
          <cell r="A9" t="str">
            <v>A</v>
          </cell>
        </row>
      </sheetData>
      <sheetData sheetId="22860">
        <row r="9">
          <cell r="A9" t="str">
            <v>A</v>
          </cell>
        </row>
      </sheetData>
      <sheetData sheetId="22861">
        <row r="9">
          <cell r="A9" t="str">
            <v>A</v>
          </cell>
        </row>
      </sheetData>
      <sheetData sheetId="22862">
        <row r="9">
          <cell r="A9" t="str">
            <v>A</v>
          </cell>
        </row>
      </sheetData>
      <sheetData sheetId="22863">
        <row r="9">
          <cell r="A9" t="str">
            <v>A</v>
          </cell>
        </row>
      </sheetData>
      <sheetData sheetId="22864">
        <row r="9">
          <cell r="A9" t="str">
            <v>A</v>
          </cell>
        </row>
      </sheetData>
      <sheetData sheetId="22865">
        <row r="9">
          <cell r="A9" t="str">
            <v>A</v>
          </cell>
        </row>
      </sheetData>
      <sheetData sheetId="22866">
        <row r="9">
          <cell r="A9" t="str">
            <v>A</v>
          </cell>
        </row>
      </sheetData>
      <sheetData sheetId="22867">
        <row r="9">
          <cell r="A9" t="str">
            <v>A</v>
          </cell>
        </row>
      </sheetData>
      <sheetData sheetId="22868">
        <row r="9">
          <cell r="A9" t="str">
            <v>A</v>
          </cell>
        </row>
      </sheetData>
      <sheetData sheetId="22869">
        <row r="9">
          <cell r="A9" t="str">
            <v>A</v>
          </cell>
        </row>
      </sheetData>
      <sheetData sheetId="22870">
        <row r="9">
          <cell r="A9" t="str">
            <v>A</v>
          </cell>
        </row>
      </sheetData>
      <sheetData sheetId="22871">
        <row r="9">
          <cell r="A9" t="str">
            <v>A</v>
          </cell>
        </row>
      </sheetData>
      <sheetData sheetId="22872">
        <row r="9">
          <cell r="A9" t="str">
            <v>A</v>
          </cell>
        </row>
      </sheetData>
      <sheetData sheetId="22873">
        <row r="9">
          <cell r="A9" t="str">
            <v>A</v>
          </cell>
        </row>
      </sheetData>
      <sheetData sheetId="22874">
        <row r="9">
          <cell r="A9" t="str">
            <v>A</v>
          </cell>
        </row>
      </sheetData>
      <sheetData sheetId="22875">
        <row r="9">
          <cell r="A9" t="str">
            <v>A</v>
          </cell>
        </row>
      </sheetData>
      <sheetData sheetId="22876">
        <row r="9">
          <cell r="A9" t="str">
            <v>A</v>
          </cell>
        </row>
      </sheetData>
      <sheetData sheetId="22877">
        <row r="9">
          <cell r="A9" t="str">
            <v>A</v>
          </cell>
        </row>
      </sheetData>
      <sheetData sheetId="22878">
        <row r="9">
          <cell r="A9" t="str">
            <v>A</v>
          </cell>
        </row>
      </sheetData>
      <sheetData sheetId="22879">
        <row r="9">
          <cell r="A9" t="str">
            <v>A</v>
          </cell>
        </row>
      </sheetData>
      <sheetData sheetId="22880">
        <row r="9">
          <cell r="A9" t="str">
            <v>A</v>
          </cell>
        </row>
      </sheetData>
      <sheetData sheetId="22881">
        <row r="9">
          <cell r="A9" t="str">
            <v>A</v>
          </cell>
        </row>
      </sheetData>
      <sheetData sheetId="22882">
        <row r="9">
          <cell r="A9" t="str">
            <v>A</v>
          </cell>
        </row>
      </sheetData>
      <sheetData sheetId="22883">
        <row r="9">
          <cell r="A9" t="str">
            <v>A</v>
          </cell>
        </row>
      </sheetData>
      <sheetData sheetId="22884">
        <row r="9">
          <cell r="A9" t="str">
            <v>A</v>
          </cell>
        </row>
      </sheetData>
      <sheetData sheetId="22885">
        <row r="9">
          <cell r="A9" t="str">
            <v>A</v>
          </cell>
        </row>
      </sheetData>
      <sheetData sheetId="22886">
        <row r="9">
          <cell r="A9" t="str">
            <v>A</v>
          </cell>
        </row>
      </sheetData>
      <sheetData sheetId="22887">
        <row r="9">
          <cell r="A9" t="str">
            <v>A</v>
          </cell>
        </row>
      </sheetData>
      <sheetData sheetId="22888">
        <row r="9">
          <cell r="A9" t="str">
            <v>A</v>
          </cell>
        </row>
      </sheetData>
      <sheetData sheetId="22889">
        <row r="9">
          <cell r="A9" t="str">
            <v>A</v>
          </cell>
        </row>
      </sheetData>
      <sheetData sheetId="22890">
        <row r="9">
          <cell r="A9" t="str">
            <v>A</v>
          </cell>
        </row>
      </sheetData>
      <sheetData sheetId="22891">
        <row r="9">
          <cell r="A9" t="str">
            <v>A</v>
          </cell>
        </row>
      </sheetData>
      <sheetData sheetId="22892">
        <row r="9">
          <cell r="A9" t="str">
            <v>A</v>
          </cell>
        </row>
      </sheetData>
      <sheetData sheetId="22893">
        <row r="9">
          <cell r="A9" t="str">
            <v>A</v>
          </cell>
        </row>
      </sheetData>
      <sheetData sheetId="22894">
        <row r="9">
          <cell r="A9" t="str">
            <v>A</v>
          </cell>
        </row>
      </sheetData>
      <sheetData sheetId="22895">
        <row r="9">
          <cell r="A9" t="str">
            <v>A</v>
          </cell>
        </row>
      </sheetData>
      <sheetData sheetId="22896">
        <row r="9">
          <cell r="A9" t="str">
            <v>A</v>
          </cell>
        </row>
      </sheetData>
      <sheetData sheetId="22897">
        <row r="9">
          <cell r="A9" t="str">
            <v>A</v>
          </cell>
        </row>
      </sheetData>
      <sheetData sheetId="22898">
        <row r="9">
          <cell r="A9" t="str">
            <v>A</v>
          </cell>
        </row>
      </sheetData>
      <sheetData sheetId="22899">
        <row r="9">
          <cell r="A9" t="str">
            <v>A</v>
          </cell>
        </row>
      </sheetData>
      <sheetData sheetId="22900">
        <row r="9">
          <cell r="A9" t="str">
            <v>A</v>
          </cell>
        </row>
      </sheetData>
      <sheetData sheetId="22901">
        <row r="9">
          <cell r="A9" t="str">
            <v>A</v>
          </cell>
        </row>
      </sheetData>
      <sheetData sheetId="22902">
        <row r="9">
          <cell r="A9" t="str">
            <v>A</v>
          </cell>
        </row>
      </sheetData>
      <sheetData sheetId="22903">
        <row r="9">
          <cell r="A9" t="str">
            <v>A</v>
          </cell>
        </row>
      </sheetData>
      <sheetData sheetId="22904">
        <row r="9">
          <cell r="A9" t="str">
            <v>A</v>
          </cell>
        </row>
      </sheetData>
      <sheetData sheetId="22905">
        <row r="9">
          <cell r="A9" t="str">
            <v>A</v>
          </cell>
        </row>
      </sheetData>
      <sheetData sheetId="22906">
        <row r="9">
          <cell r="A9" t="str">
            <v>A</v>
          </cell>
        </row>
      </sheetData>
      <sheetData sheetId="22907">
        <row r="9">
          <cell r="A9" t="str">
            <v>A</v>
          </cell>
        </row>
      </sheetData>
      <sheetData sheetId="22908">
        <row r="9">
          <cell r="A9" t="str">
            <v>A</v>
          </cell>
        </row>
      </sheetData>
      <sheetData sheetId="22909">
        <row r="9">
          <cell r="A9" t="str">
            <v>A</v>
          </cell>
        </row>
      </sheetData>
      <sheetData sheetId="22910">
        <row r="9">
          <cell r="A9" t="str">
            <v>A</v>
          </cell>
        </row>
      </sheetData>
      <sheetData sheetId="22911">
        <row r="9">
          <cell r="A9" t="str">
            <v>A</v>
          </cell>
        </row>
      </sheetData>
      <sheetData sheetId="22912">
        <row r="9">
          <cell r="A9" t="str">
            <v>A</v>
          </cell>
        </row>
      </sheetData>
      <sheetData sheetId="22913">
        <row r="9">
          <cell r="A9" t="str">
            <v>A</v>
          </cell>
        </row>
      </sheetData>
      <sheetData sheetId="22914">
        <row r="9">
          <cell r="A9" t="str">
            <v>A</v>
          </cell>
        </row>
      </sheetData>
      <sheetData sheetId="22915">
        <row r="9">
          <cell r="A9" t="str">
            <v>A</v>
          </cell>
        </row>
      </sheetData>
      <sheetData sheetId="22916">
        <row r="9">
          <cell r="A9" t="str">
            <v>A</v>
          </cell>
        </row>
      </sheetData>
      <sheetData sheetId="22917">
        <row r="9">
          <cell r="A9" t="str">
            <v>A</v>
          </cell>
        </row>
      </sheetData>
      <sheetData sheetId="22918">
        <row r="9">
          <cell r="A9" t="str">
            <v>A</v>
          </cell>
        </row>
      </sheetData>
      <sheetData sheetId="22919">
        <row r="9">
          <cell r="A9" t="str">
            <v>A</v>
          </cell>
        </row>
      </sheetData>
      <sheetData sheetId="22920">
        <row r="9">
          <cell r="A9" t="str">
            <v>A</v>
          </cell>
        </row>
      </sheetData>
      <sheetData sheetId="22921">
        <row r="9">
          <cell r="A9" t="str">
            <v>A</v>
          </cell>
        </row>
      </sheetData>
      <sheetData sheetId="22922">
        <row r="9">
          <cell r="A9" t="str">
            <v>A</v>
          </cell>
        </row>
      </sheetData>
      <sheetData sheetId="22923">
        <row r="9">
          <cell r="A9" t="str">
            <v>A</v>
          </cell>
        </row>
      </sheetData>
      <sheetData sheetId="22924">
        <row r="9">
          <cell r="A9" t="str">
            <v>A</v>
          </cell>
        </row>
      </sheetData>
      <sheetData sheetId="22925">
        <row r="9">
          <cell r="A9" t="str">
            <v>A</v>
          </cell>
        </row>
      </sheetData>
      <sheetData sheetId="22926">
        <row r="9">
          <cell r="A9" t="str">
            <v>A</v>
          </cell>
        </row>
      </sheetData>
      <sheetData sheetId="22927">
        <row r="9">
          <cell r="A9" t="str">
            <v>A</v>
          </cell>
        </row>
      </sheetData>
      <sheetData sheetId="22928">
        <row r="9">
          <cell r="A9" t="str">
            <v>A</v>
          </cell>
        </row>
      </sheetData>
      <sheetData sheetId="22929">
        <row r="9">
          <cell r="A9" t="str">
            <v>A</v>
          </cell>
        </row>
      </sheetData>
      <sheetData sheetId="22930">
        <row r="9">
          <cell r="A9" t="str">
            <v>A</v>
          </cell>
        </row>
      </sheetData>
      <sheetData sheetId="22931">
        <row r="9">
          <cell r="A9" t="str">
            <v>A</v>
          </cell>
        </row>
      </sheetData>
      <sheetData sheetId="22932">
        <row r="9">
          <cell r="A9" t="str">
            <v>A</v>
          </cell>
        </row>
      </sheetData>
      <sheetData sheetId="22933">
        <row r="9">
          <cell r="A9" t="str">
            <v>A</v>
          </cell>
        </row>
      </sheetData>
      <sheetData sheetId="22934">
        <row r="9">
          <cell r="A9" t="str">
            <v>A</v>
          </cell>
        </row>
      </sheetData>
      <sheetData sheetId="22935">
        <row r="9">
          <cell r="A9" t="str">
            <v>A</v>
          </cell>
        </row>
      </sheetData>
      <sheetData sheetId="22936">
        <row r="9">
          <cell r="A9" t="str">
            <v>A</v>
          </cell>
        </row>
      </sheetData>
      <sheetData sheetId="22937">
        <row r="9">
          <cell r="A9" t="str">
            <v>A</v>
          </cell>
        </row>
      </sheetData>
      <sheetData sheetId="22938">
        <row r="9">
          <cell r="A9" t="str">
            <v>A</v>
          </cell>
        </row>
      </sheetData>
      <sheetData sheetId="22939">
        <row r="9">
          <cell r="A9" t="str">
            <v>A</v>
          </cell>
        </row>
      </sheetData>
      <sheetData sheetId="22940">
        <row r="9">
          <cell r="A9" t="str">
            <v>A</v>
          </cell>
        </row>
      </sheetData>
      <sheetData sheetId="22941">
        <row r="9">
          <cell r="A9" t="str">
            <v>A</v>
          </cell>
        </row>
      </sheetData>
      <sheetData sheetId="22942">
        <row r="9">
          <cell r="A9" t="str">
            <v>A</v>
          </cell>
        </row>
      </sheetData>
      <sheetData sheetId="22943">
        <row r="9">
          <cell r="A9" t="str">
            <v>A</v>
          </cell>
        </row>
      </sheetData>
      <sheetData sheetId="22944">
        <row r="9">
          <cell r="A9" t="str">
            <v>A</v>
          </cell>
        </row>
      </sheetData>
      <sheetData sheetId="22945">
        <row r="9">
          <cell r="A9" t="str">
            <v>A</v>
          </cell>
        </row>
      </sheetData>
      <sheetData sheetId="22946">
        <row r="9">
          <cell r="A9" t="str">
            <v>A</v>
          </cell>
        </row>
      </sheetData>
      <sheetData sheetId="22947">
        <row r="9">
          <cell r="A9" t="str">
            <v>A</v>
          </cell>
        </row>
      </sheetData>
      <sheetData sheetId="22948">
        <row r="9">
          <cell r="A9" t="str">
            <v>A</v>
          </cell>
        </row>
      </sheetData>
      <sheetData sheetId="22949">
        <row r="9">
          <cell r="A9" t="str">
            <v>A</v>
          </cell>
        </row>
      </sheetData>
      <sheetData sheetId="22950">
        <row r="9">
          <cell r="A9" t="str">
            <v>A</v>
          </cell>
        </row>
      </sheetData>
      <sheetData sheetId="22951">
        <row r="9">
          <cell r="A9" t="str">
            <v>A</v>
          </cell>
        </row>
      </sheetData>
      <sheetData sheetId="22952">
        <row r="9">
          <cell r="A9" t="str">
            <v>A</v>
          </cell>
        </row>
      </sheetData>
      <sheetData sheetId="22953">
        <row r="9">
          <cell r="A9" t="str">
            <v>A</v>
          </cell>
        </row>
      </sheetData>
      <sheetData sheetId="22954">
        <row r="9">
          <cell r="A9" t="str">
            <v>A</v>
          </cell>
        </row>
      </sheetData>
      <sheetData sheetId="22955">
        <row r="9">
          <cell r="A9" t="str">
            <v>A</v>
          </cell>
        </row>
      </sheetData>
      <sheetData sheetId="22956">
        <row r="9">
          <cell r="A9" t="str">
            <v>A</v>
          </cell>
        </row>
      </sheetData>
      <sheetData sheetId="22957">
        <row r="9">
          <cell r="A9" t="str">
            <v>A</v>
          </cell>
        </row>
      </sheetData>
      <sheetData sheetId="22958">
        <row r="9">
          <cell r="A9" t="str">
            <v>A</v>
          </cell>
        </row>
      </sheetData>
      <sheetData sheetId="22959">
        <row r="9">
          <cell r="A9" t="str">
            <v>A</v>
          </cell>
        </row>
      </sheetData>
      <sheetData sheetId="22960">
        <row r="9">
          <cell r="A9" t="str">
            <v>A</v>
          </cell>
        </row>
      </sheetData>
      <sheetData sheetId="22961">
        <row r="9">
          <cell r="A9" t="str">
            <v>A</v>
          </cell>
        </row>
      </sheetData>
      <sheetData sheetId="22962">
        <row r="9">
          <cell r="A9" t="str">
            <v>A</v>
          </cell>
        </row>
      </sheetData>
      <sheetData sheetId="22963">
        <row r="9">
          <cell r="A9" t="str">
            <v>A</v>
          </cell>
        </row>
      </sheetData>
      <sheetData sheetId="22964">
        <row r="9">
          <cell r="A9" t="str">
            <v>A</v>
          </cell>
        </row>
      </sheetData>
      <sheetData sheetId="22965">
        <row r="9">
          <cell r="A9" t="str">
            <v>A</v>
          </cell>
        </row>
      </sheetData>
      <sheetData sheetId="22966">
        <row r="9">
          <cell r="A9" t="str">
            <v>A</v>
          </cell>
        </row>
      </sheetData>
      <sheetData sheetId="22967">
        <row r="9">
          <cell r="A9" t="str">
            <v>A</v>
          </cell>
        </row>
      </sheetData>
      <sheetData sheetId="22968">
        <row r="9">
          <cell r="A9" t="str">
            <v>A</v>
          </cell>
        </row>
      </sheetData>
      <sheetData sheetId="22969">
        <row r="9">
          <cell r="A9" t="str">
            <v>A</v>
          </cell>
        </row>
      </sheetData>
      <sheetData sheetId="22970">
        <row r="9">
          <cell r="A9" t="str">
            <v>A</v>
          </cell>
        </row>
      </sheetData>
      <sheetData sheetId="22971">
        <row r="9">
          <cell r="A9" t="str">
            <v>A</v>
          </cell>
        </row>
      </sheetData>
      <sheetData sheetId="22972">
        <row r="9">
          <cell r="A9" t="str">
            <v>A</v>
          </cell>
        </row>
      </sheetData>
      <sheetData sheetId="22973">
        <row r="9">
          <cell r="A9" t="str">
            <v>A</v>
          </cell>
        </row>
      </sheetData>
      <sheetData sheetId="22974">
        <row r="9">
          <cell r="A9" t="str">
            <v>A</v>
          </cell>
        </row>
      </sheetData>
      <sheetData sheetId="22975">
        <row r="9">
          <cell r="A9" t="str">
            <v>A</v>
          </cell>
        </row>
      </sheetData>
      <sheetData sheetId="22976">
        <row r="9">
          <cell r="A9" t="str">
            <v>A</v>
          </cell>
        </row>
      </sheetData>
      <sheetData sheetId="22977">
        <row r="9">
          <cell r="A9" t="str">
            <v>A</v>
          </cell>
        </row>
      </sheetData>
      <sheetData sheetId="22978">
        <row r="9">
          <cell r="A9" t="str">
            <v>A</v>
          </cell>
        </row>
      </sheetData>
      <sheetData sheetId="22979">
        <row r="9">
          <cell r="A9" t="str">
            <v>A</v>
          </cell>
        </row>
      </sheetData>
      <sheetData sheetId="22980">
        <row r="9">
          <cell r="A9" t="str">
            <v>A</v>
          </cell>
        </row>
      </sheetData>
      <sheetData sheetId="22981">
        <row r="9">
          <cell r="A9" t="str">
            <v>A</v>
          </cell>
        </row>
      </sheetData>
      <sheetData sheetId="22982">
        <row r="9">
          <cell r="A9" t="str">
            <v>A</v>
          </cell>
        </row>
      </sheetData>
      <sheetData sheetId="22983">
        <row r="9">
          <cell r="A9" t="str">
            <v>A</v>
          </cell>
        </row>
      </sheetData>
      <sheetData sheetId="22984">
        <row r="9">
          <cell r="A9" t="str">
            <v>A</v>
          </cell>
        </row>
      </sheetData>
      <sheetData sheetId="22985">
        <row r="9">
          <cell r="A9" t="str">
            <v>A</v>
          </cell>
        </row>
      </sheetData>
      <sheetData sheetId="22986">
        <row r="9">
          <cell r="A9" t="str">
            <v>A</v>
          </cell>
        </row>
      </sheetData>
      <sheetData sheetId="22987">
        <row r="9">
          <cell r="A9" t="str">
            <v>A</v>
          </cell>
        </row>
      </sheetData>
      <sheetData sheetId="22988">
        <row r="9">
          <cell r="A9" t="str">
            <v>A</v>
          </cell>
        </row>
      </sheetData>
      <sheetData sheetId="22989">
        <row r="9">
          <cell r="A9" t="str">
            <v>A</v>
          </cell>
        </row>
      </sheetData>
      <sheetData sheetId="22990">
        <row r="9">
          <cell r="A9" t="str">
            <v>A</v>
          </cell>
        </row>
      </sheetData>
      <sheetData sheetId="22991">
        <row r="9">
          <cell r="A9" t="str">
            <v>A</v>
          </cell>
        </row>
      </sheetData>
      <sheetData sheetId="22992">
        <row r="9">
          <cell r="A9" t="str">
            <v>A</v>
          </cell>
        </row>
      </sheetData>
      <sheetData sheetId="22993">
        <row r="9">
          <cell r="A9" t="str">
            <v>A</v>
          </cell>
        </row>
      </sheetData>
      <sheetData sheetId="22994">
        <row r="9">
          <cell r="A9" t="str">
            <v>A</v>
          </cell>
        </row>
      </sheetData>
      <sheetData sheetId="22995">
        <row r="9">
          <cell r="A9" t="str">
            <v>A</v>
          </cell>
        </row>
      </sheetData>
      <sheetData sheetId="22996">
        <row r="9">
          <cell r="A9" t="str">
            <v>A</v>
          </cell>
        </row>
      </sheetData>
      <sheetData sheetId="22997">
        <row r="9">
          <cell r="A9" t="str">
            <v>A</v>
          </cell>
        </row>
      </sheetData>
      <sheetData sheetId="22998">
        <row r="9">
          <cell r="A9" t="str">
            <v>A</v>
          </cell>
        </row>
      </sheetData>
      <sheetData sheetId="22999">
        <row r="9">
          <cell r="A9" t="str">
            <v>A</v>
          </cell>
        </row>
      </sheetData>
      <sheetData sheetId="23000">
        <row r="9">
          <cell r="A9" t="str">
            <v>A</v>
          </cell>
        </row>
      </sheetData>
      <sheetData sheetId="23001">
        <row r="9">
          <cell r="A9" t="str">
            <v>A</v>
          </cell>
        </row>
      </sheetData>
      <sheetData sheetId="23002">
        <row r="9">
          <cell r="A9" t="str">
            <v>A</v>
          </cell>
        </row>
      </sheetData>
      <sheetData sheetId="23003">
        <row r="9">
          <cell r="A9" t="str">
            <v>A</v>
          </cell>
        </row>
      </sheetData>
      <sheetData sheetId="23004">
        <row r="9">
          <cell r="A9" t="str">
            <v>A</v>
          </cell>
        </row>
      </sheetData>
      <sheetData sheetId="23005">
        <row r="9">
          <cell r="A9" t="str">
            <v>A</v>
          </cell>
        </row>
      </sheetData>
      <sheetData sheetId="23006">
        <row r="9">
          <cell r="A9" t="str">
            <v>A</v>
          </cell>
        </row>
      </sheetData>
      <sheetData sheetId="23007">
        <row r="9">
          <cell r="A9" t="str">
            <v>A</v>
          </cell>
        </row>
      </sheetData>
      <sheetData sheetId="23008">
        <row r="9">
          <cell r="A9" t="str">
            <v>A</v>
          </cell>
        </row>
      </sheetData>
      <sheetData sheetId="23009">
        <row r="9">
          <cell r="A9" t="str">
            <v>A</v>
          </cell>
        </row>
      </sheetData>
      <sheetData sheetId="23010">
        <row r="9">
          <cell r="A9" t="str">
            <v>A</v>
          </cell>
        </row>
      </sheetData>
      <sheetData sheetId="23011">
        <row r="9">
          <cell r="A9" t="str">
            <v>A</v>
          </cell>
        </row>
      </sheetData>
      <sheetData sheetId="23012">
        <row r="9">
          <cell r="A9" t="str">
            <v>A</v>
          </cell>
        </row>
      </sheetData>
      <sheetData sheetId="23013">
        <row r="9">
          <cell r="A9" t="str">
            <v>A</v>
          </cell>
        </row>
      </sheetData>
      <sheetData sheetId="23014">
        <row r="9">
          <cell r="A9" t="str">
            <v>A</v>
          </cell>
        </row>
      </sheetData>
      <sheetData sheetId="23015">
        <row r="9">
          <cell r="A9" t="str">
            <v>A</v>
          </cell>
        </row>
      </sheetData>
      <sheetData sheetId="23016">
        <row r="9">
          <cell r="A9" t="str">
            <v>A</v>
          </cell>
        </row>
      </sheetData>
      <sheetData sheetId="23017">
        <row r="9">
          <cell r="A9" t="str">
            <v>A</v>
          </cell>
        </row>
      </sheetData>
      <sheetData sheetId="23018">
        <row r="9">
          <cell r="A9" t="str">
            <v>A</v>
          </cell>
        </row>
      </sheetData>
      <sheetData sheetId="23019">
        <row r="9">
          <cell r="A9" t="str">
            <v>A</v>
          </cell>
        </row>
      </sheetData>
      <sheetData sheetId="23020">
        <row r="9">
          <cell r="A9" t="str">
            <v>A</v>
          </cell>
        </row>
      </sheetData>
      <sheetData sheetId="23021">
        <row r="9">
          <cell r="A9" t="str">
            <v>A</v>
          </cell>
        </row>
      </sheetData>
      <sheetData sheetId="23022">
        <row r="9">
          <cell r="A9" t="str">
            <v>A</v>
          </cell>
        </row>
      </sheetData>
      <sheetData sheetId="23023">
        <row r="9">
          <cell r="A9" t="str">
            <v>A</v>
          </cell>
        </row>
      </sheetData>
      <sheetData sheetId="23024">
        <row r="9">
          <cell r="A9" t="str">
            <v>A</v>
          </cell>
        </row>
      </sheetData>
      <sheetData sheetId="23025">
        <row r="9">
          <cell r="A9" t="str">
            <v>A</v>
          </cell>
        </row>
      </sheetData>
      <sheetData sheetId="23026">
        <row r="9">
          <cell r="A9" t="str">
            <v>A</v>
          </cell>
        </row>
      </sheetData>
      <sheetData sheetId="23027">
        <row r="9">
          <cell r="A9" t="str">
            <v>A</v>
          </cell>
        </row>
      </sheetData>
      <sheetData sheetId="23028">
        <row r="9">
          <cell r="A9" t="str">
            <v>A</v>
          </cell>
        </row>
      </sheetData>
      <sheetData sheetId="23029">
        <row r="9">
          <cell r="A9" t="str">
            <v>A</v>
          </cell>
        </row>
      </sheetData>
      <sheetData sheetId="23030">
        <row r="9">
          <cell r="A9" t="str">
            <v>A</v>
          </cell>
        </row>
      </sheetData>
      <sheetData sheetId="23031">
        <row r="9">
          <cell r="A9" t="str">
            <v>A</v>
          </cell>
        </row>
      </sheetData>
      <sheetData sheetId="23032">
        <row r="9">
          <cell r="A9" t="str">
            <v>A</v>
          </cell>
        </row>
      </sheetData>
      <sheetData sheetId="23033">
        <row r="9">
          <cell r="A9" t="str">
            <v>A</v>
          </cell>
        </row>
      </sheetData>
      <sheetData sheetId="23034">
        <row r="9">
          <cell r="A9" t="str">
            <v>A</v>
          </cell>
        </row>
      </sheetData>
      <sheetData sheetId="23035">
        <row r="9">
          <cell r="A9" t="str">
            <v>A</v>
          </cell>
        </row>
      </sheetData>
      <sheetData sheetId="23036">
        <row r="9">
          <cell r="A9" t="str">
            <v>A</v>
          </cell>
        </row>
      </sheetData>
      <sheetData sheetId="23037">
        <row r="9">
          <cell r="A9" t="str">
            <v>A</v>
          </cell>
        </row>
      </sheetData>
      <sheetData sheetId="23038">
        <row r="9">
          <cell r="A9" t="str">
            <v>A</v>
          </cell>
        </row>
      </sheetData>
      <sheetData sheetId="23039">
        <row r="9">
          <cell r="A9" t="str">
            <v>A</v>
          </cell>
        </row>
      </sheetData>
      <sheetData sheetId="23040">
        <row r="9">
          <cell r="A9" t="str">
            <v>A</v>
          </cell>
        </row>
      </sheetData>
      <sheetData sheetId="23041">
        <row r="9">
          <cell r="A9" t="str">
            <v>A</v>
          </cell>
        </row>
      </sheetData>
      <sheetData sheetId="23042">
        <row r="9">
          <cell r="A9" t="str">
            <v>A</v>
          </cell>
        </row>
      </sheetData>
      <sheetData sheetId="23043">
        <row r="9">
          <cell r="A9" t="str">
            <v>A</v>
          </cell>
        </row>
      </sheetData>
      <sheetData sheetId="23044">
        <row r="9">
          <cell r="A9" t="str">
            <v>A</v>
          </cell>
        </row>
      </sheetData>
      <sheetData sheetId="23045">
        <row r="9">
          <cell r="A9" t="str">
            <v>A</v>
          </cell>
        </row>
      </sheetData>
      <sheetData sheetId="23046">
        <row r="9">
          <cell r="A9" t="str">
            <v>A</v>
          </cell>
        </row>
      </sheetData>
      <sheetData sheetId="23047">
        <row r="9">
          <cell r="A9" t="str">
            <v>A</v>
          </cell>
        </row>
      </sheetData>
      <sheetData sheetId="23048">
        <row r="9">
          <cell r="A9" t="str">
            <v>A</v>
          </cell>
        </row>
      </sheetData>
      <sheetData sheetId="23049">
        <row r="9">
          <cell r="A9" t="str">
            <v>A</v>
          </cell>
        </row>
      </sheetData>
      <sheetData sheetId="23050">
        <row r="9">
          <cell r="A9" t="str">
            <v>A</v>
          </cell>
        </row>
      </sheetData>
      <sheetData sheetId="23051">
        <row r="9">
          <cell r="A9" t="str">
            <v>A</v>
          </cell>
        </row>
      </sheetData>
      <sheetData sheetId="23052">
        <row r="9">
          <cell r="A9" t="str">
            <v>A</v>
          </cell>
        </row>
      </sheetData>
      <sheetData sheetId="23053">
        <row r="9">
          <cell r="A9" t="str">
            <v>A</v>
          </cell>
        </row>
      </sheetData>
      <sheetData sheetId="23054">
        <row r="9">
          <cell r="A9" t="str">
            <v>A</v>
          </cell>
        </row>
      </sheetData>
      <sheetData sheetId="23055">
        <row r="9">
          <cell r="A9" t="str">
            <v>A</v>
          </cell>
        </row>
      </sheetData>
      <sheetData sheetId="23056">
        <row r="9">
          <cell r="A9" t="str">
            <v>A</v>
          </cell>
        </row>
      </sheetData>
      <sheetData sheetId="23057">
        <row r="9">
          <cell r="A9" t="str">
            <v>A</v>
          </cell>
        </row>
      </sheetData>
      <sheetData sheetId="23058">
        <row r="9">
          <cell r="A9" t="str">
            <v>A</v>
          </cell>
        </row>
      </sheetData>
      <sheetData sheetId="23059">
        <row r="9">
          <cell r="A9" t="str">
            <v>A</v>
          </cell>
        </row>
      </sheetData>
      <sheetData sheetId="23060">
        <row r="9">
          <cell r="A9" t="str">
            <v>A</v>
          </cell>
        </row>
      </sheetData>
      <sheetData sheetId="23061">
        <row r="9">
          <cell r="A9" t="str">
            <v>A</v>
          </cell>
        </row>
      </sheetData>
      <sheetData sheetId="23062">
        <row r="9">
          <cell r="A9" t="str">
            <v>A</v>
          </cell>
        </row>
      </sheetData>
      <sheetData sheetId="23063">
        <row r="9">
          <cell r="A9" t="str">
            <v>A</v>
          </cell>
        </row>
      </sheetData>
      <sheetData sheetId="23064">
        <row r="9">
          <cell r="A9" t="str">
            <v>A</v>
          </cell>
        </row>
      </sheetData>
      <sheetData sheetId="23065">
        <row r="9">
          <cell r="A9" t="str">
            <v>A</v>
          </cell>
        </row>
      </sheetData>
      <sheetData sheetId="23066">
        <row r="9">
          <cell r="A9" t="str">
            <v>A</v>
          </cell>
        </row>
      </sheetData>
      <sheetData sheetId="23067">
        <row r="9">
          <cell r="A9" t="str">
            <v>A</v>
          </cell>
        </row>
      </sheetData>
      <sheetData sheetId="23068">
        <row r="9">
          <cell r="A9" t="str">
            <v>A</v>
          </cell>
        </row>
      </sheetData>
      <sheetData sheetId="23069">
        <row r="9">
          <cell r="A9" t="str">
            <v>A</v>
          </cell>
        </row>
      </sheetData>
      <sheetData sheetId="23070">
        <row r="9">
          <cell r="A9" t="str">
            <v>A</v>
          </cell>
        </row>
      </sheetData>
      <sheetData sheetId="23071">
        <row r="9">
          <cell r="A9" t="str">
            <v>A</v>
          </cell>
        </row>
      </sheetData>
      <sheetData sheetId="23072">
        <row r="9">
          <cell r="A9" t="str">
            <v>A</v>
          </cell>
        </row>
      </sheetData>
      <sheetData sheetId="23073">
        <row r="9">
          <cell r="A9" t="str">
            <v>A</v>
          </cell>
        </row>
      </sheetData>
      <sheetData sheetId="23074">
        <row r="9">
          <cell r="A9" t="str">
            <v>A</v>
          </cell>
        </row>
      </sheetData>
      <sheetData sheetId="23075">
        <row r="9">
          <cell r="A9" t="str">
            <v>A</v>
          </cell>
        </row>
      </sheetData>
      <sheetData sheetId="23076">
        <row r="9">
          <cell r="A9" t="str">
            <v>A</v>
          </cell>
        </row>
      </sheetData>
      <sheetData sheetId="23077">
        <row r="9">
          <cell r="A9" t="str">
            <v>A</v>
          </cell>
        </row>
      </sheetData>
      <sheetData sheetId="23078">
        <row r="9">
          <cell r="A9" t="str">
            <v>A</v>
          </cell>
        </row>
      </sheetData>
      <sheetData sheetId="23079">
        <row r="9">
          <cell r="A9" t="str">
            <v>A</v>
          </cell>
        </row>
      </sheetData>
      <sheetData sheetId="23080">
        <row r="9">
          <cell r="A9" t="str">
            <v>A</v>
          </cell>
        </row>
      </sheetData>
      <sheetData sheetId="23081">
        <row r="9">
          <cell r="A9" t="str">
            <v>A</v>
          </cell>
        </row>
      </sheetData>
      <sheetData sheetId="23082">
        <row r="9">
          <cell r="A9" t="str">
            <v>A</v>
          </cell>
        </row>
      </sheetData>
      <sheetData sheetId="23083">
        <row r="9">
          <cell r="A9" t="str">
            <v>A</v>
          </cell>
        </row>
      </sheetData>
      <sheetData sheetId="23084">
        <row r="9">
          <cell r="A9" t="str">
            <v>A</v>
          </cell>
        </row>
      </sheetData>
      <sheetData sheetId="23085">
        <row r="9">
          <cell r="A9" t="str">
            <v>A</v>
          </cell>
        </row>
      </sheetData>
      <sheetData sheetId="23086">
        <row r="9">
          <cell r="A9" t="str">
            <v>A</v>
          </cell>
        </row>
      </sheetData>
      <sheetData sheetId="23087">
        <row r="9">
          <cell r="A9" t="str">
            <v>A</v>
          </cell>
        </row>
      </sheetData>
      <sheetData sheetId="23088" refreshError="1"/>
      <sheetData sheetId="23089" refreshError="1"/>
      <sheetData sheetId="23090" refreshError="1"/>
      <sheetData sheetId="23091" refreshError="1"/>
      <sheetData sheetId="23092" refreshError="1"/>
      <sheetData sheetId="23093" refreshError="1"/>
      <sheetData sheetId="23094" refreshError="1"/>
      <sheetData sheetId="23095" refreshError="1"/>
      <sheetData sheetId="23096" refreshError="1"/>
      <sheetData sheetId="23097" refreshError="1"/>
      <sheetData sheetId="23098" refreshError="1"/>
      <sheetData sheetId="23099" refreshError="1"/>
      <sheetData sheetId="23100" refreshError="1"/>
      <sheetData sheetId="23101" refreshError="1"/>
      <sheetData sheetId="23102" refreshError="1"/>
      <sheetData sheetId="23103" refreshError="1"/>
      <sheetData sheetId="23104" refreshError="1"/>
      <sheetData sheetId="23105" refreshError="1"/>
      <sheetData sheetId="23106" refreshError="1"/>
      <sheetData sheetId="23107" refreshError="1"/>
      <sheetData sheetId="23108" refreshError="1"/>
      <sheetData sheetId="23109" refreshError="1"/>
      <sheetData sheetId="23110" refreshError="1"/>
      <sheetData sheetId="23111" refreshError="1"/>
      <sheetData sheetId="23112" refreshError="1"/>
      <sheetData sheetId="23113" refreshError="1"/>
      <sheetData sheetId="23114" refreshError="1"/>
      <sheetData sheetId="23115" refreshError="1"/>
      <sheetData sheetId="23116" refreshError="1"/>
      <sheetData sheetId="23117" refreshError="1"/>
      <sheetData sheetId="23118" refreshError="1"/>
      <sheetData sheetId="23119" refreshError="1"/>
      <sheetData sheetId="23120" refreshError="1"/>
      <sheetData sheetId="23121" refreshError="1"/>
      <sheetData sheetId="23122" refreshError="1"/>
      <sheetData sheetId="23123" refreshError="1"/>
      <sheetData sheetId="23124" refreshError="1"/>
      <sheetData sheetId="23125" refreshError="1"/>
      <sheetData sheetId="23126" refreshError="1"/>
      <sheetData sheetId="23127" refreshError="1"/>
      <sheetData sheetId="23128" refreshError="1"/>
      <sheetData sheetId="23129" refreshError="1"/>
      <sheetData sheetId="23130" refreshError="1"/>
      <sheetData sheetId="23131" refreshError="1"/>
      <sheetData sheetId="23132" refreshError="1"/>
      <sheetData sheetId="23133">
        <row r="9">
          <cell r="A9" t="str">
            <v>A</v>
          </cell>
        </row>
      </sheetData>
      <sheetData sheetId="23134">
        <row r="9">
          <cell r="A9" t="str">
            <v>A</v>
          </cell>
        </row>
      </sheetData>
      <sheetData sheetId="23135">
        <row r="9">
          <cell r="A9" t="str">
            <v>A</v>
          </cell>
        </row>
      </sheetData>
      <sheetData sheetId="23136">
        <row r="9">
          <cell r="A9" t="str">
            <v>A</v>
          </cell>
        </row>
      </sheetData>
      <sheetData sheetId="23137">
        <row r="9">
          <cell r="A9" t="str">
            <v>A</v>
          </cell>
        </row>
      </sheetData>
      <sheetData sheetId="23138">
        <row r="9">
          <cell r="A9" t="str">
            <v>A</v>
          </cell>
        </row>
      </sheetData>
      <sheetData sheetId="23139">
        <row r="9">
          <cell r="A9" t="str">
            <v>A</v>
          </cell>
        </row>
      </sheetData>
      <sheetData sheetId="23140">
        <row r="9">
          <cell r="A9" t="str">
            <v>A</v>
          </cell>
        </row>
      </sheetData>
      <sheetData sheetId="23141">
        <row r="9">
          <cell r="A9" t="str">
            <v>A</v>
          </cell>
        </row>
      </sheetData>
      <sheetData sheetId="23142" refreshError="1"/>
      <sheetData sheetId="23143" refreshError="1"/>
      <sheetData sheetId="23144" refreshError="1"/>
      <sheetData sheetId="23145" refreshError="1"/>
      <sheetData sheetId="23146" refreshError="1"/>
      <sheetData sheetId="23147" refreshError="1"/>
      <sheetData sheetId="23148" refreshError="1"/>
      <sheetData sheetId="23149" refreshError="1"/>
      <sheetData sheetId="23150" refreshError="1"/>
      <sheetData sheetId="23151" refreshError="1"/>
      <sheetData sheetId="23152" refreshError="1"/>
      <sheetData sheetId="23153" refreshError="1"/>
      <sheetData sheetId="23154" refreshError="1"/>
      <sheetData sheetId="23155" refreshError="1"/>
      <sheetData sheetId="23156" refreshError="1"/>
      <sheetData sheetId="23157" refreshError="1"/>
      <sheetData sheetId="23158" refreshError="1"/>
      <sheetData sheetId="23159" refreshError="1"/>
      <sheetData sheetId="23160" refreshError="1"/>
      <sheetData sheetId="23161" refreshError="1"/>
      <sheetData sheetId="23162" refreshError="1"/>
      <sheetData sheetId="23163" refreshError="1"/>
      <sheetData sheetId="23164" refreshError="1"/>
      <sheetData sheetId="23165" refreshError="1"/>
      <sheetData sheetId="23166" refreshError="1"/>
      <sheetData sheetId="23167" refreshError="1"/>
      <sheetData sheetId="23168" refreshError="1"/>
      <sheetData sheetId="23169" refreshError="1"/>
      <sheetData sheetId="23170" refreshError="1"/>
      <sheetData sheetId="23171" refreshError="1"/>
      <sheetData sheetId="23172" refreshError="1"/>
      <sheetData sheetId="23173" refreshError="1"/>
      <sheetData sheetId="23174" refreshError="1"/>
      <sheetData sheetId="23175" refreshError="1"/>
      <sheetData sheetId="23176" refreshError="1"/>
      <sheetData sheetId="23177" refreshError="1"/>
      <sheetData sheetId="23178" refreshError="1"/>
      <sheetData sheetId="23179" refreshError="1"/>
      <sheetData sheetId="23180" refreshError="1"/>
      <sheetData sheetId="23181" refreshError="1"/>
      <sheetData sheetId="23182" refreshError="1"/>
      <sheetData sheetId="23183" refreshError="1"/>
      <sheetData sheetId="23184" refreshError="1"/>
      <sheetData sheetId="23185" refreshError="1"/>
      <sheetData sheetId="23186" refreshError="1"/>
      <sheetData sheetId="23187" refreshError="1"/>
      <sheetData sheetId="23188" refreshError="1"/>
      <sheetData sheetId="23189" refreshError="1"/>
      <sheetData sheetId="23190" refreshError="1"/>
      <sheetData sheetId="23191" refreshError="1"/>
      <sheetData sheetId="23192" refreshError="1"/>
      <sheetData sheetId="23193" refreshError="1"/>
      <sheetData sheetId="23194" refreshError="1"/>
      <sheetData sheetId="23195" refreshError="1"/>
      <sheetData sheetId="23196" refreshError="1"/>
      <sheetData sheetId="23197" refreshError="1"/>
      <sheetData sheetId="23198" refreshError="1"/>
      <sheetData sheetId="23199" refreshError="1"/>
      <sheetData sheetId="23200" refreshError="1"/>
      <sheetData sheetId="23201" refreshError="1"/>
      <sheetData sheetId="23202" refreshError="1"/>
      <sheetData sheetId="23203" refreshError="1"/>
      <sheetData sheetId="23204" refreshError="1"/>
      <sheetData sheetId="23205" refreshError="1"/>
      <sheetData sheetId="23206" refreshError="1"/>
      <sheetData sheetId="23207" refreshError="1"/>
      <sheetData sheetId="23208" refreshError="1"/>
      <sheetData sheetId="23209" refreshError="1"/>
      <sheetData sheetId="23210" refreshError="1"/>
      <sheetData sheetId="23211" refreshError="1"/>
      <sheetData sheetId="23212" refreshError="1"/>
      <sheetData sheetId="23213" refreshError="1"/>
      <sheetData sheetId="23214" refreshError="1"/>
      <sheetData sheetId="23215" refreshError="1"/>
      <sheetData sheetId="23216" refreshError="1"/>
      <sheetData sheetId="23217" refreshError="1"/>
      <sheetData sheetId="23218" refreshError="1"/>
      <sheetData sheetId="23219" refreshError="1"/>
      <sheetData sheetId="23220" refreshError="1"/>
      <sheetData sheetId="23221" refreshError="1"/>
      <sheetData sheetId="23222" refreshError="1"/>
      <sheetData sheetId="23223" refreshError="1"/>
      <sheetData sheetId="23224" refreshError="1"/>
      <sheetData sheetId="23225" refreshError="1"/>
      <sheetData sheetId="23226" refreshError="1"/>
      <sheetData sheetId="23227" refreshError="1"/>
      <sheetData sheetId="23228" refreshError="1"/>
      <sheetData sheetId="23229" refreshError="1"/>
      <sheetData sheetId="23230" refreshError="1"/>
      <sheetData sheetId="23231"/>
      <sheetData sheetId="23232"/>
      <sheetData sheetId="23233"/>
      <sheetData sheetId="23234"/>
      <sheetData sheetId="23235"/>
      <sheetData sheetId="23236"/>
      <sheetData sheetId="23237"/>
      <sheetData sheetId="23238"/>
      <sheetData sheetId="23239"/>
      <sheetData sheetId="23240"/>
      <sheetData sheetId="23241"/>
      <sheetData sheetId="23242"/>
      <sheetData sheetId="23243"/>
      <sheetData sheetId="23244"/>
      <sheetData sheetId="23245"/>
      <sheetData sheetId="23246"/>
      <sheetData sheetId="23247" refreshError="1"/>
      <sheetData sheetId="23248" refreshError="1"/>
      <sheetData sheetId="23249" refreshError="1"/>
      <sheetData sheetId="23250" refreshError="1"/>
      <sheetData sheetId="23251" refreshError="1"/>
      <sheetData sheetId="23252" refreshError="1"/>
      <sheetData sheetId="23253" refreshError="1"/>
      <sheetData sheetId="23254" refreshError="1"/>
      <sheetData sheetId="23255" refreshError="1"/>
      <sheetData sheetId="23256" refreshError="1"/>
      <sheetData sheetId="23257" refreshError="1"/>
      <sheetData sheetId="23258" refreshError="1"/>
      <sheetData sheetId="23259" refreshError="1"/>
      <sheetData sheetId="23260" refreshError="1"/>
      <sheetData sheetId="23261">
        <row r="9">
          <cell r="A9" t="str">
            <v>A</v>
          </cell>
        </row>
      </sheetData>
      <sheetData sheetId="23262">
        <row r="9">
          <cell r="A9" t="str">
            <v>A</v>
          </cell>
        </row>
      </sheetData>
      <sheetData sheetId="23263">
        <row r="9">
          <cell r="A9" t="str">
            <v>A</v>
          </cell>
        </row>
      </sheetData>
      <sheetData sheetId="23264">
        <row r="9">
          <cell r="A9" t="str">
            <v>A</v>
          </cell>
        </row>
      </sheetData>
      <sheetData sheetId="23265">
        <row r="9">
          <cell r="A9" t="str">
            <v>A</v>
          </cell>
        </row>
      </sheetData>
      <sheetData sheetId="23266">
        <row r="9">
          <cell r="A9" t="str">
            <v>A</v>
          </cell>
        </row>
      </sheetData>
      <sheetData sheetId="23267">
        <row r="9">
          <cell r="A9" t="str">
            <v>A</v>
          </cell>
        </row>
      </sheetData>
      <sheetData sheetId="23268">
        <row r="9">
          <cell r="A9" t="str">
            <v>A</v>
          </cell>
        </row>
      </sheetData>
      <sheetData sheetId="23269">
        <row r="9">
          <cell r="A9" t="str">
            <v>A</v>
          </cell>
        </row>
      </sheetData>
      <sheetData sheetId="23270">
        <row r="9">
          <cell r="A9" t="str">
            <v>A</v>
          </cell>
        </row>
      </sheetData>
      <sheetData sheetId="23271">
        <row r="9">
          <cell r="A9" t="str">
            <v>A</v>
          </cell>
        </row>
      </sheetData>
      <sheetData sheetId="23272" refreshError="1"/>
      <sheetData sheetId="23273" refreshError="1"/>
      <sheetData sheetId="23274" refreshError="1"/>
      <sheetData sheetId="23275" refreshError="1"/>
      <sheetData sheetId="23276" refreshError="1"/>
      <sheetData sheetId="23277" refreshError="1"/>
      <sheetData sheetId="23278" refreshError="1"/>
      <sheetData sheetId="23279" refreshError="1"/>
      <sheetData sheetId="23280" refreshError="1"/>
      <sheetData sheetId="23281" refreshError="1"/>
      <sheetData sheetId="23282" refreshError="1"/>
      <sheetData sheetId="23283" refreshError="1"/>
      <sheetData sheetId="23284" refreshError="1"/>
      <sheetData sheetId="23285" refreshError="1"/>
      <sheetData sheetId="23286" refreshError="1"/>
      <sheetData sheetId="23287" refreshError="1"/>
      <sheetData sheetId="23288" refreshError="1"/>
      <sheetData sheetId="23289" refreshError="1"/>
      <sheetData sheetId="23290" refreshError="1"/>
      <sheetData sheetId="23291" refreshError="1"/>
      <sheetData sheetId="23292" refreshError="1"/>
      <sheetData sheetId="23293" refreshError="1"/>
      <sheetData sheetId="23294" refreshError="1"/>
      <sheetData sheetId="23295" refreshError="1"/>
      <sheetData sheetId="23296" refreshError="1"/>
      <sheetData sheetId="23297" refreshError="1"/>
      <sheetData sheetId="23298" refreshError="1"/>
      <sheetData sheetId="23299" refreshError="1"/>
      <sheetData sheetId="23300" refreshError="1"/>
      <sheetData sheetId="23301" refreshError="1"/>
      <sheetData sheetId="23302" refreshError="1"/>
      <sheetData sheetId="23303" refreshError="1"/>
      <sheetData sheetId="23304" refreshError="1"/>
      <sheetData sheetId="23305" refreshError="1"/>
      <sheetData sheetId="23306" refreshError="1"/>
      <sheetData sheetId="23307" refreshError="1"/>
      <sheetData sheetId="23308" refreshError="1"/>
      <sheetData sheetId="23309" refreshError="1"/>
      <sheetData sheetId="23310" refreshError="1"/>
      <sheetData sheetId="23311">
        <row r="9">
          <cell r="A9" t="str">
            <v>A</v>
          </cell>
        </row>
      </sheetData>
      <sheetData sheetId="23312">
        <row r="9">
          <cell r="A9" t="str">
            <v>A</v>
          </cell>
        </row>
      </sheetData>
      <sheetData sheetId="23313">
        <row r="9">
          <cell r="A9" t="str">
            <v>A</v>
          </cell>
        </row>
      </sheetData>
      <sheetData sheetId="23314" refreshError="1"/>
      <sheetData sheetId="23315" refreshError="1"/>
      <sheetData sheetId="23316" refreshError="1"/>
      <sheetData sheetId="23317" refreshError="1"/>
      <sheetData sheetId="23318" refreshError="1"/>
      <sheetData sheetId="23319" refreshError="1"/>
      <sheetData sheetId="23320" refreshError="1"/>
      <sheetData sheetId="23321" refreshError="1"/>
      <sheetData sheetId="23322" refreshError="1"/>
      <sheetData sheetId="23323" refreshError="1"/>
      <sheetData sheetId="23324" refreshError="1"/>
      <sheetData sheetId="23325" refreshError="1"/>
      <sheetData sheetId="23326" refreshError="1"/>
      <sheetData sheetId="23327" refreshError="1"/>
      <sheetData sheetId="23328" refreshError="1"/>
      <sheetData sheetId="23329" refreshError="1"/>
      <sheetData sheetId="23330" refreshError="1"/>
      <sheetData sheetId="23331" refreshError="1"/>
      <sheetData sheetId="23332" refreshError="1"/>
      <sheetData sheetId="23333" refreshError="1"/>
      <sheetData sheetId="23334">
        <row r="9">
          <cell r="A9" t="str">
            <v>A</v>
          </cell>
        </row>
      </sheetData>
      <sheetData sheetId="23335">
        <row r="9">
          <cell r="A9" t="str">
            <v>A</v>
          </cell>
        </row>
      </sheetData>
      <sheetData sheetId="23336">
        <row r="9">
          <cell r="A9" t="str">
            <v>A</v>
          </cell>
        </row>
      </sheetData>
      <sheetData sheetId="23337">
        <row r="9">
          <cell r="A9" t="str">
            <v>A</v>
          </cell>
        </row>
      </sheetData>
      <sheetData sheetId="23338">
        <row r="9">
          <cell r="A9" t="str">
            <v>A</v>
          </cell>
        </row>
      </sheetData>
      <sheetData sheetId="23339">
        <row r="9">
          <cell r="A9" t="str">
            <v>A</v>
          </cell>
        </row>
      </sheetData>
      <sheetData sheetId="23340">
        <row r="9">
          <cell r="A9" t="str">
            <v>A</v>
          </cell>
        </row>
      </sheetData>
      <sheetData sheetId="23341">
        <row r="9">
          <cell r="A9" t="str">
            <v>A</v>
          </cell>
        </row>
      </sheetData>
      <sheetData sheetId="23342">
        <row r="9">
          <cell r="A9" t="str">
            <v>A</v>
          </cell>
        </row>
      </sheetData>
      <sheetData sheetId="23343">
        <row r="9">
          <cell r="A9" t="str">
            <v>A</v>
          </cell>
        </row>
      </sheetData>
      <sheetData sheetId="23344">
        <row r="9">
          <cell r="A9" t="str">
            <v>A</v>
          </cell>
        </row>
      </sheetData>
      <sheetData sheetId="23345">
        <row r="9">
          <cell r="A9" t="str">
            <v>A</v>
          </cell>
        </row>
      </sheetData>
      <sheetData sheetId="23346">
        <row r="9">
          <cell r="A9" t="str">
            <v>A</v>
          </cell>
        </row>
      </sheetData>
      <sheetData sheetId="23347">
        <row r="9">
          <cell r="A9" t="str">
            <v>A</v>
          </cell>
        </row>
      </sheetData>
      <sheetData sheetId="23348">
        <row r="9">
          <cell r="A9" t="str">
            <v>A</v>
          </cell>
        </row>
      </sheetData>
      <sheetData sheetId="23349">
        <row r="9">
          <cell r="A9" t="str">
            <v>A</v>
          </cell>
        </row>
      </sheetData>
      <sheetData sheetId="23350">
        <row r="9">
          <cell r="A9" t="str">
            <v>A</v>
          </cell>
        </row>
      </sheetData>
      <sheetData sheetId="23351">
        <row r="9">
          <cell r="A9" t="str">
            <v>A</v>
          </cell>
        </row>
      </sheetData>
      <sheetData sheetId="23352">
        <row r="9">
          <cell r="A9" t="str">
            <v>A</v>
          </cell>
        </row>
      </sheetData>
      <sheetData sheetId="23353">
        <row r="9">
          <cell r="A9" t="str">
            <v>A</v>
          </cell>
        </row>
      </sheetData>
      <sheetData sheetId="23354">
        <row r="9">
          <cell r="A9" t="str">
            <v>A</v>
          </cell>
        </row>
      </sheetData>
      <sheetData sheetId="23355">
        <row r="9">
          <cell r="A9" t="str">
            <v>A</v>
          </cell>
        </row>
      </sheetData>
      <sheetData sheetId="23356">
        <row r="9">
          <cell r="A9" t="str">
            <v>A</v>
          </cell>
        </row>
      </sheetData>
      <sheetData sheetId="23357">
        <row r="9">
          <cell r="A9" t="str">
            <v>A</v>
          </cell>
        </row>
      </sheetData>
      <sheetData sheetId="23358">
        <row r="9">
          <cell r="A9" t="str">
            <v>A</v>
          </cell>
        </row>
      </sheetData>
      <sheetData sheetId="23359">
        <row r="9">
          <cell r="A9" t="str">
            <v>A</v>
          </cell>
        </row>
      </sheetData>
      <sheetData sheetId="23360">
        <row r="9">
          <cell r="A9" t="str">
            <v>A</v>
          </cell>
        </row>
      </sheetData>
      <sheetData sheetId="23361">
        <row r="9">
          <cell r="A9" t="str">
            <v>A</v>
          </cell>
        </row>
      </sheetData>
      <sheetData sheetId="23362">
        <row r="9">
          <cell r="A9" t="str">
            <v>A</v>
          </cell>
        </row>
      </sheetData>
      <sheetData sheetId="23363">
        <row r="9">
          <cell r="A9" t="str">
            <v>A</v>
          </cell>
        </row>
      </sheetData>
      <sheetData sheetId="23364">
        <row r="9">
          <cell r="A9" t="str">
            <v>A</v>
          </cell>
        </row>
      </sheetData>
      <sheetData sheetId="23365">
        <row r="9">
          <cell r="A9" t="str">
            <v>A</v>
          </cell>
        </row>
      </sheetData>
      <sheetData sheetId="23366">
        <row r="9">
          <cell r="A9" t="str">
            <v>A</v>
          </cell>
        </row>
      </sheetData>
      <sheetData sheetId="23367">
        <row r="9">
          <cell r="A9" t="str">
            <v>A</v>
          </cell>
        </row>
      </sheetData>
      <sheetData sheetId="23368">
        <row r="9">
          <cell r="A9" t="str">
            <v>A</v>
          </cell>
        </row>
      </sheetData>
      <sheetData sheetId="23369">
        <row r="9">
          <cell r="A9" t="str">
            <v>A</v>
          </cell>
        </row>
      </sheetData>
      <sheetData sheetId="23370">
        <row r="9">
          <cell r="A9" t="str">
            <v>A</v>
          </cell>
        </row>
      </sheetData>
      <sheetData sheetId="23371">
        <row r="9">
          <cell r="A9" t="str">
            <v>A</v>
          </cell>
        </row>
      </sheetData>
      <sheetData sheetId="23372">
        <row r="9">
          <cell r="A9" t="str">
            <v>A</v>
          </cell>
        </row>
      </sheetData>
      <sheetData sheetId="23373">
        <row r="9">
          <cell r="A9" t="str">
            <v>A</v>
          </cell>
        </row>
      </sheetData>
      <sheetData sheetId="23374">
        <row r="9">
          <cell r="A9" t="str">
            <v>A</v>
          </cell>
        </row>
      </sheetData>
      <sheetData sheetId="23375">
        <row r="9">
          <cell r="A9" t="str">
            <v>A</v>
          </cell>
        </row>
      </sheetData>
      <sheetData sheetId="23376">
        <row r="9">
          <cell r="A9" t="str">
            <v>A</v>
          </cell>
        </row>
      </sheetData>
      <sheetData sheetId="23377">
        <row r="9">
          <cell r="A9" t="str">
            <v>A</v>
          </cell>
        </row>
      </sheetData>
      <sheetData sheetId="23378">
        <row r="9">
          <cell r="A9" t="str">
            <v>A</v>
          </cell>
        </row>
      </sheetData>
      <sheetData sheetId="23379">
        <row r="9">
          <cell r="A9" t="str">
            <v>A</v>
          </cell>
        </row>
      </sheetData>
      <sheetData sheetId="23380">
        <row r="9">
          <cell r="A9" t="str">
            <v>A</v>
          </cell>
        </row>
      </sheetData>
      <sheetData sheetId="23381">
        <row r="9">
          <cell r="A9" t="str">
            <v>A</v>
          </cell>
        </row>
      </sheetData>
      <sheetData sheetId="23382" refreshError="1"/>
      <sheetData sheetId="23383">
        <row r="9">
          <cell r="A9" t="str">
            <v>A</v>
          </cell>
        </row>
      </sheetData>
      <sheetData sheetId="23384">
        <row r="9">
          <cell r="A9" t="str">
            <v>A</v>
          </cell>
        </row>
      </sheetData>
      <sheetData sheetId="23385" refreshError="1"/>
      <sheetData sheetId="23386" refreshError="1"/>
      <sheetData sheetId="23387" refreshError="1"/>
      <sheetData sheetId="23388" refreshError="1"/>
      <sheetData sheetId="23389">
        <row r="9">
          <cell r="A9" t="str">
            <v>A</v>
          </cell>
        </row>
      </sheetData>
      <sheetData sheetId="23390">
        <row r="9">
          <cell r="A9" t="str">
            <v>A</v>
          </cell>
        </row>
      </sheetData>
      <sheetData sheetId="23391">
        <row r="9">
          <cell r="A9" t="str">
            <v>A</v>
          </cell>
        </row>
      </sheetData>
      <sheetData sheetId="23392">
        <row r="9">
          <cell r="A9" t="str">
            <v>A</v>
          </cell>
        </row>
      </sheetData>
      <sheetData sheetId="23393">
        <row r="9">
          <cell r="A9" t="str">
            <v>A</v>
          </cell>
        </row>
      </sheetData>
      <sheetData sheetId="23394">
        <row r="9">
          <cell r="A9" t="str">
            <v>A</v>
          </cell>
        </row>
      </sheetData>
      <sheetData sheetId="23395" refreshError="1"/>
      <sheetData sheetId="23396" refreshError="1"/>
      <sheetData sheetId="23397" refreshError="1"/>
      <sheetData sheetId="23398" refreshError="1"/>
      <sheetData sheetId="23399" refreshError="1"/>
      <sheetData sheetId="23400" refreshError="1"/>
      <sheetData sheetId="23401" refreshError="1"/>
      <sheetData sheetId="23402"/>
      <sheetData sheetId="23403"/>
      <sheetData sheetId="23404" refreshError="1"/>
      <sheetData sheetId="23405" refreshError="1"/>
      <sheetData sheetId="23406"/>
      <sheetData sheetId="23407" refreshError="1"/>
      <sheetData sheetId="23408" refreshError="1"/>
      <sheetData sheetId="23409" refreshError="1"/>
      <sheetData sheetId="23410" refreshError="1"/>
      <sheetData sheetId="23411" refreshError="1"/>
      <sheetData sheetId="23412" refreshError="1"/>
      <sheetData sheetId="23413" refreshError="1"/>
      <sheetData sheetId="23414" refreshError="1"/>
      <sheetData sheetId="23415" refreshError="1"/>
      <sheetData sheetId="23416" refreshError="1"/>
      <sheetData sheetId="23417" refreshError="1"/>
      <sheetData sheetId="23418" refreshError="1"/>
      <sheetData sheetId="23419" refreshError="1"/>
      <sheetData sheetId="23420" refreshError="1"/>
      <sheetData sheetId="23421" refreshError="1"/>
      <sheetData sheetId="23422" refreshError="1"/>
      <sheetData sheetId="23423" refreshError="1"/>
      <sheetData sheetId="23424" refreshError="1"/>
      <sheetData sheetId="23425" refreshError="1"/>
      <sheetData sheetId="23426" refreshError="1"/>
      <sheetData sheetId="23427" refreshError="1"/>
      <sheetData sheetId="23428" refreshError="1"/>
      <sheetData sheetId="23429" refreshError="1"/>
      <sheetData sheetId="23430" refreshError="1"/>
      <sheetData sheetId="23431" refreshError="1"/>
      <sheetData sheetId="23432" refreshError="1"/>
      <sheetData sheetId="23433" refreshError="1"/>
      <sheetData sheetId="23434" refreshError="1"/>
      <sheetData sheetId="23435" refreshError="1"/>
      <sheetData sheetId="23436" refreshError="1"/>
      <sheetData sheetId="23437" refreshError="1"/>
      <sheetData sheetId="23438" refreshError="1"/>
      <sheetData sheetId="23439" refreshError="1"/>
      <sheetData sheetId="23440" refreshError="1"/>
      <sheetData sheetId="23441">
        <row r="9">
          <cell r="A9" t="str">
            <v>A</v>
          </cell>
        </row>
      </sheetData>
      <sheetData sheetId="23442">
        <row r="9">
          <cell r="A9" t="str">
            <v>A</v>
          </cell>
        </row>
      </sheetData>
      <sheetData sheetId="23443">
        <row r="9">
          <cell r="A9" t="str">
            <v>A</v>
          </cell>
        </row>
      </sheetData>
      <sheetData sheetId="23444">
        <row r="9">
          <cell r="A9" t="str">
            <v>A</v>
          </cell>
        </row>
      </sheetData>
      <sheetData sheetId="23445">
        <row r="9">
          <cell r="A9" t="str">
            <v>A</v>
          </cell>
        </row>
      </sheetData>
      <sheetData sheetId="23446">
        <row r="9">
          <cell r="A9" t="str">
            <v>A</v>
          </cell>
        </row>
      </sheetData>
      <sheetData sheetId="23447">
        <row r="9">
          <cell r="A9" t="str">
            <v>A</v>
          </cell>
        </row>
      </sheetData>
      <sheetData sheetId="23448">
        <row r="9">
          <cell r="A9" t="str">
            <v>A</v>
          </cell>
        </row>
      </sheetData>
      <sheetData sheetId="23449">
        <row r="9">
          <cell r="A9" t="str">
            <v>A</v>
          </cell>
        </row>
      </sheetData>
      <sheetData sheetId="23450" refreshError="1"/>
      <sheetData sheetId="23451" refreshError="1"/>
      <sheetData sheetId="23452" refreshError="1"/>
      <sheetData sheetId="23453" refreshError="1"/>
      <sheetData sheetId="23454">
        <row r="9">
          <cell r="A9" t="str">
            <v>A</v>
          </cell>
        </row>
      </sheetData>
      <sheetData sheetId="23455">
        <row r="9">
          <cell r="A9" t="str">
            <v>A</v>
          </cell>
        </row>
      </sheetData>
      <sheetData sheetId="23456">
        <row r="9">
          <cell r="A9" t="str">
            <v>A</v>
          </cell>
        </row>
      </sheetData>
      <sheetData sheetId="23457">
        <row r="9">
          <cell r="A9" t="str">
            <v>A</v>
          </cell>
        </row>
      </sheetData>
      <sheetData sheetId="23458">
        <row r="9">
          <cell r="A9" t="str">
            <v>A</v>
          </cell>
        </row>
      </sheetData>
      <sheetData sheetId="23459">
        <row r="9">
          <cell r="A9" t="str">
            <v>A</v>
          </cell>
        </row>
      </sheetData>
      <sheetData sheetId="23460">
        <row r="9">
          <cell r="A9" t="str">
            <v>A</v>
          </cell>
        </row>
      </sheetData>
      <sheetData sheetId="23461">
        <row r="9">
          <cell r="A9" t="str">
            <v>A</v>
          </cell>
        </row>
      </sheetData>
      <sheetData sheetId="23462">
        <row r="9">
          <cell r="A9" t="str">
            <v>A</v>
          </cell>
        </row>
      </sheetData>
      <sheetData sheetId="23463">
        <row r="9">
          <cell r="A9" t="str">
            <v>A</v>
          </cell>
        </row>
      </sheetData>
      <sheetData sheetId="23464">
        <row r="9">
          <cell r="A9" t="str">
            <v>A</v>
          </cell>
        </row>
      </sheetData>
      <sheetData sheetId="23465"/>
      <sheetData sheetId="23466" refreshError="1"/>
      <sheetData sheetId="23467" refreshError="1"/>
      <sheetData sheetId="23468" refreshError="1"/>
      <sheetData sheetId="23469" refreshError="1"/>
      <sheetData sheetId="23470" refreshError="1"/>
      <sheetData sheetId="23471" refreshError="1"/>
      <sheetData sheetId="23472" refreshError="1"/>
      <sheetData sheetId="23473" refreshError="1"/>
      <sheetData sheetId="23474" refreshError="1"/>
      <sheetData sheetId="23475" refreshError="1"/>
      <sheetData sheetId="23476" refreshError="1"/>
      <sheetData sheetId="23477" refreshError="1"/>
      <sheetData sheetId="23478" refreshError="1"/>
      <sheetData sheetId="23479" refreshError="1"/>
      <sheetData sheetId="23480">
        <row r="9">
          <cell r="A9" t="str">
            <v>A</v>
          </cell>
        </row>
      </sheetData>
      <sheetData sheetId="23481" refreshError="1"/>
      <sheetData sheetId="23482" refreshError="1"/>
      <sheetData sheetId="23483" refreshError="1"/>
      <sheetData sheetId="23484">
        <row r="9">
          <cell r="A9" t="str">
            <v>A</v>
          </cell>
        </row>
      </sheetData>
      <sheetData sheetId="23485">
        <row r="9">
          <cell r="A9" t="str">
            <v>A</v>
          </cell>
        </row>
      </sheetData>
      <sheetData sheetId="23486" refreshError="1"/>
      <sheetData sheetId="23487" refreshError="1"/>
      <sheetData sheetId="23488" refreshError="1"/>
      <sheetData sheetId="23489" refreshError="1"/>
      <sheetData sheetId="23490">
        <row r="9">
          <cell r="A9" t="str">
            <v>A</v>
          </cell>
        </row>
      </sheetData>
      <sheetData sheetId="23491" refreshError="1"/>
      <sheetData sheetId="23492" refreshError="1"/>
      <sheetData sheetId="23493" refreshError="1"/>
      <sheetData sheetId="23494">
        <row r="9">
          <cell r="A9" t="str">
            <v>A</v>
          </cell>
        </row>
      </sheetData>
      <sheetData sheetId="23495" refreshError="1"/>
      <sheetData sheetId="23496">
        <row r="9">
          <cell r="A9" t="str">
            <v>A</v>
          </cell>
        </row>
      </sheetData>
      <sheetData sheetId="23497">
        <row r="9">
          <cell r="A9" t="str">
            <v>A</v>
          </cell>
        </row>
      </sheetData>
      <sheetData sheetId="23498" refreshError="1"/>
      <sheetData sheetId="23499">
        <row r="9">
          <cell r="A9" t="str">
            <v>A</v>
          </cell>
        </row>
      </sheetData>
      <sheetData sheetId="23500">
        <row r="9">
          <cell r="A9" t="str">
            <v>A</v>
          </cell>
        </row>
      </sheetData>
      <sheetData sheetId="23501" refreshError="1"/>
      <sheetData sheetId="23502" refreshError="1"/>
      <sheetData sheetId="23503">
        <row r="9">
          <cell r="A9" t="str">
            <v>A</v>
          </cell>
        </row>
      </sheetData>
      <sheetData sheetId="23504" refreshError="1"/>
      <sheetData sheetId="23505" refreshError="1"/>
      <sheetData sheetId="23506" refreshError="1"/>
      <sheetData sheetId="23507">
        <row r="9">
          <cell r="A9" t="str">
            <v>A</v>
          </cell>
        </row>
      </sheetData>
      <sheetData sheetId="23508">
        <row r="9">
          <cell r="A9" t="str">
            <v>A</v>
          </cell>
        </row>
      </sheetData>
      <sheetData sheetId="23509">
        <row r="9">
          <cell r="A9" t="str">
            <v>A</v>
          </cell>
        </row>
      </sheetData>
      <sheetData sheetId="23510">
        <row r="9">
          <cell r="A9" t="str">
            <v>A</v>
          </cell>
        </row>
      </sheetData>
      <sheetData sheetId="23511">
        <row r="9">
          <cell r="A9" t="str">
            <v>A</v>
          </cell>
        </row>
      </sheetData>
      <sheetData sheetId="23512">
        <row r="9">
          <cell r="A9" t="str">
            <v>A</v>
          </cell>
        </row>
      </sheetData>
      <sheetData sheetId="23513">
        <row r="9">
          <cell r="A9" t="str">
            <v>A</v>
          </cell>
        </row>
      </sheetData>
      <sheetData sheetId="23514">
        <row r="9">
          <cell r="A9" t="str">
            <v>A</v>
          </cell>
        </row>
      </sheetData>
      <sheetData sheetId="23515">
        <row r="9">
          <cell r="A9" t="str">
            <v>A</v>
          </cell>
        </row>
      </sheetData>
      <sheetData sheetId="23516">
        <row r="9">
          <cell r="A9" t="str">
            <v>A</v>
          </cell>
        </row>
      </sheetData>
      <sheetData sheetId="23517" refreshError="1"/>
      <sheetData sheetId="23518" refreshError="1"/>
      <sheetData sheetId="23519">
        <row r="9">
          <cell r="A9" t="str">
            <v>A</v>
          </cell>
        </row>
      </sheetData>
      <sheetData sheetId="23520" refreshError="1"/>
      <sheetData sheetId="23521">
        <row r="9">
          <cell r="A9" t="str">
            <v>A</v>
          </cell>
        </row>
      </sheetData>
      <sheetData sheetId="23522">
        <row r="9">
          <cell r="A9" t="str">
            <v>A</v>
          </cell>
        </row>
      </sheetData>
      <sheetData sheetId="23523">
        <row r="9">
          <cell r="A9" t="str">
            <v>A</v>
          </cell>
        </row>
      </sheetData>
      <sheetData sheetId="23524">
        <row r="9">
          <cell r="A9" t="str">
            <v>A</v>
          </cell>
        </row>
      </sheetData>
      <sheetData sheetId="23525">
        <row r="9">
          <cell r="A9" t="str">
            <v>A</v>
          </cell>
        </row>
      </sheetData>
      <sheetData sheetId="23526">
        <row r="9">
          <cell r="A9" t="str">
            <v>A</v>
          </cell>
        </row>
      </sheetData>
      <sheetData sheetId="23527">
        <row r="9">
          <cell r="A9" t="str">
            <v>A</v>
          </cell>
        </row>
      </sheetData>
      <sheetData sheetId="23528">
        <row r="9">
          <cell r="A9" t="str">
            <v>A</v>
          </cell>
        </row>
      </sheetData>
      <sheetData sheetId="23529">
        <row r="9">
          <cell r="A9" t="str">
            <v>A</v>
          </cell>
        </row>
      </sheetData>
      <sheetData sheetId="23530">
        <row r="9">
          <cell r="A9" t="str">
            <v>A</v>
          </cell>
        </row>
      </sheetData>
      <sheetData sheetId="23531">
        <row r="9">
          <cell r="A9" t="str">
            <v>A</v>
          </cell>
        </row>
      </sheetData>
      <sheetData sheetId="23532" refreshError="1"/>
      <sheetData sheetId="23533">
        <row r="9">
          <cell r="A9" t="str">
            <v>A</v>
          </cell>
        </row>
      </sheetData>
      <sheetData sheetId="23534">
        <row r="9">
          <cell r="A9" t="str">
            <v>A</v>
          </cell>
        </row>
      </sheetData>
      <sheetData sheetId="23535">
        <row r="9">
          <cell r="A9" t="str">
            <v>A</v>
          </cell>
        </row>
      </sheetData>
      <sheetData sheetId="23536">
        <row r="9">
          <cell r="A9" t="str">
            <v>A</v>
          </cell>
        </row>
      </sheetData>
      <sheetData sheetId="23537" refreshError="1"/>
      <sheetData sheetId="23538">
        <row r="9">
          <cell r="A9" t="str">
            <v>A</v>
          </cell>
        </row>
      </sheetData>
      <sheetData sheetId="23539">
        <row r="9">
          <cell r="A9" t="str">
            <v>A</v>
          </cell>
        </row>
      </sheetData>
      <sheetData sheetId="23540">
        <row r="9">
          <cell r="A9" t="str">
            <v>A</v>
          </cell>
        </row>
      </sheetData>
      <sheetData sheetId="23541">
        <row r="9">
          <cell r="A9" t="str">
            <v>A</v>
          </cell>
        </row>
      </sheetData>
      <sheetData sheetId="23542">
        <row r="9">
          <cell r="A9" t="str">
            <v>A</v>
          </cell>
        </row>
      </sheetData>
      <sheetData sheetId="23543">
        <row r="9">
          <cell r="A9" t="str">
            <v>A</v>
          </cell>
        </row>
      </sheetData>
      <sheetData sheetId="23544">
        <row r="9">
          <cell r="A9" t="str">
            <v>A</v>
          </cell>
        </row>
      </sheetData>
      <sheetData sheetId="23545">
        <row r="9">
          <cell r="A9" t="str">
            <v>A</v>
          </cell>
        </row>
      </sheetData>
      <sheetData sheetId="23546">
        <row r="9">
          <cell r="A9" t="str">
            <v>A</v>
          </cell>
        </row>
      </sheetData>
      <sheetData sheetId="23547" refreshError="1"/>
      <sheetData sheetId="23548" refreshError="1"/>
      <sheetData sheetId="23549" refreshError="1"/>
      <sheetData sheetId="23550" refreshError="1"/>
      <sheetData sheetId="23551" refreshError="1"/>
      <sheetData sheetId="23552" refreshError="1"/>
      <sheetData sheetId="23553" refreshError="1"/>
      <sheetData sheetId="23554">
        <row r="9">
          <cell r="A9" t="str">
            <v>A</v>
          </cell>
        </row>
      </sheetData>
      <sheetData sheetId="23555">
        <row r="9">
          <cell r="A9" t="str">
            <v>A</v>
          </cell>
        </row>
      </sheetData>
      <sheetData sheetId="23556">
        <row r="9">
          <cell r="A9" t="str">
            <v>A</v>
          </cell>
        </row>
      </sheetData>
      <sheetData sheetId="23557" refreshError="1"/>
      <sheetData sheetId="23558" refreshError="1"/>
      <sheetData sheetId="23559" refreshError="1"/>
      <sheetData sheetId="23560" refreshError="1"/>
      <sheetData sheetId="23561" refreshError="1"/>
      <sheetData sheetId="23562" refreshError="1"/>
      <sheetData sheetId="23563" refreshError="1"/>
      <sheetData sheetId="23564" refreshError="1"/>
      <sheetData sheetId="23565" refreshError="1"/>
      <sheetData sheetId="23566" refreshError="1"/>
      <sheetData sheetId="23567" refreshError="1"/>
      <sheetData sheetId="23568" refreshError="1"/>
      <sheetData sheetId="23569" refreshError="1"/>
      <sheetData sheetId="23570" refreshError="1"/>
      <sheetData sheetId="23571" refreshError="1"/>
      <sheetData sheetId="23572" refreshError="1"/>
      <sheetData sheetId="23573" refreshError="1"/>
      <sheetData sheetId="23574" refreshError="1"/>
      <sheetData sheetId="23575" refreshError="1"/>
      <sheetData sheetId="23576" refreshError="1"/>
      <sheetData sheetId="23577" refreshError="1"/>
      <sheetData sheetId="23578" refreshError="1"/>
      <sheetData sheetId="23579" refreshError="1"/>
      <sheetData sheetId="23580" refreshError="1"/>
      <sheetData sheetId="23581" refreshError="1"/>
      <sheetData sheetId="23582" refreshError="1"/>
      <sheetData sheetId="23583" refreshError="1"/>
      <sheetData sheetId="23584" refreshError="1"/>
      <sheetData sheetId="23585" refreshError="1"/>
      <sheetData sheetId="23586" refreshError="1"/>
      <sheetData sheetId="23587" refreshError="1"/>
      <sheetData sheetId="23588" refreshError="1"/>
      <sheetData sheetId="23589" refreshError="1"/>
      <sheetData sheetId="23590" refreshError="1"/>
      <sheetData sheetId="23591" refreshError="1"/>
      <sheetData sheetId="23592" refreshError="1"/>
      <sheetData sheetId="23593" refreshError="1"/>
      <sheetData sheetId="23594" refreshError="1"/>
      <sheetData sheetId="23595" refreshError="1"/>
      <sheetData sheetId="23596" refreshError="1"/>
      <sheetData sheetId="23597" refreshError="1"/>
      <sheetData sheetId="23598" refreshError="1"/>
      <sheetData sheetId="23599" refreshError="1"/>
      <sheetData sheetId="23600" refreshError="1"/>
      <sheetData sheetId="23601" refreshError="1"/>
      <sheetData sheetId="23602" refreshError="1"/>
      <sheetData sheetId="23603" refreshError="1"/>
      <sheetData sheetId="23604" refreshError="1"/>
      <sheetData sheetId="23605" refreshError="1"/>
      <sheetData sheetId="23606" refreshError="1"/>
      <sheetData sheetId="23607" refreshError="1"/>
      <sheetData sheetId="23608" refreshError="1"/>
      <sheetData sheetId="23609" refreshError="1"/>
      <sheetData sheetId="23610" refreshError="1"/>
      <sheetData sheetId="23611" refreshError="1"/>
      <sheetData sheetId="23612" refreshError="1"/>
      <sheetData sheetId="23613" refreshError="1"/>
      <sheetData sheetId="23614" refreshError="1"/>
      <sheetData sheetId="23615" refreshError="1"/>
      <sheetData sheetId="23616" refreshError="1"/>
      <sheetData sheetId="23617" refreshError="1"/>
      <sheetData sheetId="23618" refreshError="1"/>
      <sheetData sheetId="23619" refreshError="1"/>
      <sheetData sheetId="23620" refreshError="1"/>
      <sheetData sheetId="23621" refreshError="1"/>
      <sheetData sheetId="23622" refreshError="1"/>
      <sheetData sheetId="23623" refreshError="1"/>
      <sheetData sheetId="23624" refreshError="1"/>
      <sheetData sheetId="23625" refreshError="1"/>
      <sheetData sheetId="23626" refreshError="1"/>
      <sheetData sheetId="23627" refreshError="1"/>
      <sheetData sheetId="23628" refreshError="1"/>
      <sheetData sheetId="23629" refreshError="1"/>
      <sheetData sheetId="23630" refreshError="1"/>
      <sheetData sheetId="23631">
        <row r="9">
          <cell r="A9" t="str">
            <v>A</v>
          </cell>
        </row>
      </sheetData>
      <sheetData sheetId="23632" refreshError="1"/>
      <sheetData sheetId="23633" refreshError="1"/>
      <sheetData sheetId="23634" refreshError="1"/>
      <sheetData sheetId="23635">
        <row r="9">
          <cell r="A9" t="str">
            <v>A</v>
          </cell>
        </row>
      </sheetData>
      <sheetData sheetId="23636">
        <row r="9">
          <cell r="A9" t="str">
            <v>A</v>
          </cell>
        </row>
      </sheetData>
      <sheetData sheetId="23637" refreshError="1"/>
      <sheetData sheetId="23638">
        <row r="9">
          <cell r="A9" t="str">
            <v>A</v>
          </cell>
        </row>
      </sheetData>
      <sheetData sheetId="23639">
        <row r="9">
          <cell r="A9" t="str">
            <v>A</v>
          </cell>
        </row>
      </sheetData>
      <sheetData sheetId="23640">
        <row r="9">
          <cell r="A9" t="str">
            <v>A</v>
          </cell>
        </row>
      </sheetData>
      <sheetData sheetId="23641">
        <row r="9">
          <cell r="A9" t="str">
            <v>A</v>
          </cell>
        </row>
      </sheetData>
      <sheetData sheetId="23642">
        <row r="9">
          <cell r="A9" t="str">
            <v>A</v>
          </cell>
        </row>
      </sheetData>
      <sheetData sheetId="23643">
        <row r="9">
          <cell r="A9" t="str">
            <v>A</v>
          </cell>
        </row>
      </sheetData>
      <sheetData sheetId="23644">
        <row r="9">
          <cell r="A9" t="str">
            <v>A</v>
          </cell>
        </row>
      </sheetData>
      <sheetData sheetId="23645">
        <row r="9">
          <cell r="A9" t="str">
            <v>A</v>
          </cell>
        </row>
      </sheetData>
      <sheetData sheetId="23646">
        <row r="9">
          <cell r="A9" t="str">
            <v>A</v>
          </cell>
        </row>
      </sheetData>
      <sheetData sheetId="23647">
        <row r="9">
          <cell r="A9" t="str">
            <v>A</v>
          </cell>
        </row>
      </sheetData>
      <sheetData sheetId="23648">
        <row r="9">
          <cell r="A9" t="str">
            <v>A</v>
          </cell>
        </row>
      </sheetData>
      <sheetData sheetId="23649">
        <row r="9">
          <cell r="A9" t="str">
            <v>A</v>
          </cell>
        </row>
      </sheetData>
      <sheetData sheetId="23650">
        <row r="9">
          <cell r="A9" t="str">
            <v>A</v>
          </cell>
        </row>
      </sheetData>
      <sheetData sheetId="23651">
        <row r="9">
          <cell r="A9" t="str">
            <v>A</v>
          </cell>
        </row>
      </sheetData>
      <sheetData sheetId="23652">
        <row r="9">
          <cell r="A9" t="str">
            <v>A</v>
          </cell>
        </row>
      </sheetData>
      <sheetData sheetId="23653">
        <row r="9">
          <cell r="A9" t="str">
            <v>A</v>
          </cell>
        </row>
      </sheetData>
      <sheetData sheetId="23654">
        <row r="9">
          <cell r="A9" t="str">
            <v>A</v>
          </cell>
        </row>
      </sheetData>
      <sheetData sheetId="23655">
        <row r="9">
          <cell r="A9" t="str">
            <v>A</v>
          </cell>
        </row>
      </sheetData>
      <sheetData sheetId="23656">
        <row r="9">
          <cell r="A9" t="str">
            <v>A</v>
          </cell>
        </row>
      </sheetData>
      <sheetData sheetId="23657">
        <row r="9">
          <cell r="A9" t="str">
            <v>A</v>
          </cell>
        </row>
      </sheetData>
      <sheetData sheetId="23658" refreshError="1"/>
      <sheetData sheetId="23659">
        <row r="9">
          <cell r="A9" t="str">
            <v>A</v>
          </cell>
        </row>
      </sheetData>
      <sheetData sheetId="23660">
        <row r="9">
          <cell r="A9" t="str">
            <v>A</v>
          </cell>
        </row>
      </sheetData>
      <sheetData sheetId="23661">
        <row r="9">
          <cell r="A9" t="str">
            <v>A</v>
          </cell>
        </row>
      </sheetData>
      <sheetData sheetId="23662">
        <row r="9">
          <cell r="A9" t="str">
            <v>A</v>
          </cell>
        </row>
      </sheetData>
      <sheetData sheetId="23663">
        <row r="9">
          <cell r="A9" t="str">
            <v>A</v>
          </cell>
        </row>
      </sheetData>
      <sheetData sheetId="23664">
        <row r="9">
          <cell r="A9" t="str">
            <v>A</v>
          </cell>
        </row>
      </sheetData>
      <sheetData sheetId="23665">
        <row r="9">
          <cell r="A9" t="str">
            <v>A</v>
          </cell>
        </row>
      </sheetData>
      <sheetData sheetId="23666" refreshError="1"/>
      <sheetData sheetId="23667" refreshError="1"/>
      <sheetData sheetId="23668">
        <row r="9">
          <cell r="A9" t="str">
            <v>A</v>
          </cell>
        </row>
      </sheetData>
      <sheetData sheetId="23669">
        <row r="9">
          <cell r="A9" t="str">
            <v>A</v>
          </cell>
        </row>
      </sheetData>
      <sheetData sheetId="23670">
        <row r="9">
          <cell r="A9" t="str">
            <v>A</v>
          </cell>
        </row>
      </sheetData>
      <sheetData sheetId="23671">
        <row r="9">
          <cell r="A9" t="str">
            <v>A</v>
          </cell>
        </row>
      </sheetData>
      <sheetData sheetId="23672">
        <row r="9">
          <cell r="A9" t="str">
            <v>A</v>
          </cell>
        </row>
      </sheetData>
      <sheetData sheetId="23673">
        <row r="9">
          <cell r="A9" t="str">
            <v>A</v>
          </cell>
        </row>
      </sheetData>
      <sheetData sheetId="23674">
        <row r="9">
          <cell r="A9" t="str">
            <v>A</v>
          </cell>
        </row>
      </sheetData>
      <sheetData sheetId="23675">
        <row r="9">
          <cell r="A9" t="str">
            <v>A</v>
          </cell>
        </row>
      </sheetData>
      <sheetData sheetId="23676">
        <row r="9">
          <cell r="A9" t="str">
            <v>A</v>
          </cell>
        </row>
      </sheetData>
      <sheetData sheetId="23677">
        <row r="9">
          <cell r="A9" t="str">
            <v>A</v>
          </cell>
        </row>
      </sheetData>
      <sheetData sheetId="23678">
        <row r="9">
          <cell r="A9" t="str">
            <v>A</v>
          </cell>
        </row>
      </sheetData>
      <sheetData sheetId="23679">
        <row r="9">
          <cell r="A9" t="str">
            <v>A</v>
          </cell>
        </row>
      </sheetData>
      <sheetData sheetId="23680">
        <row r="9">
          <cell r="A9" t="str">
            <v>A</v>
          </cell>
        </row>
      </sheetData>
      <sheetData sheetId="23681">
        <row r="9">
          <cell r="A9" t="str">
            <v>A</v>
          </cell>
        </row>
      </sheetData>
      <sheetData sheetId="23682">
        <row r="9">
          <cell r="A9" t="str">
            <v>A</v>
          </cell>
        </row>
      </sheetData>
      <sheetData sheetId="23683">
        <row r="9">
          <cell r="A9" t="str">
            <v>A</v>
          </cell>
        </row>
      </sheetData>
      <sheetData sheetId="23684">
        <row r="9">
          <cell r="A9" t="str">
            <v>A</v>
          </cell>
        </row>
      </sheetData>
      <sheetData sheetId="23685">
        <row r="9">
          <cell r="A9" t="str">
            <v>A</v>
          </cell>
        </row>
      </sheetData>
      <sheetData sheetId="23686">
        <row r="9">
          <cell r="A9" t="str">
            <v>A</v>
          </cell>
        </row>
      </sheetData>
      <sheetData sheetId="23687">
        <row r="9">
          <cell r="A9" t="str">
            <v>A</v>
          </cell>
        </row>
      </sheetData>
      <sheetData sheetId="23688">
        <row r="9">
          <cell r="A9" t="str">
            <v>A</v>
          </cell>
        </row>
      </sheetData>
      <sheetData sheetId="23689">
        <row r="9">
          <cell r="A9" t="str">
            <v>A</v>
          </cell>
        </row>
      </sheetData>
      <sheetData sheetId="23690">
        <row r="9">
          <cell r="A9" t="str">
            <v>A</v>
          </cell>
        </row>
      </sheetData>
      <sheetData sheetId="23691">
        <row r="9">
          <cell r="A9" t="str">
            <v>A</v>
          </cell>
        </row>
      </sheetData>
      <sheetData sheetId="23692">
        <row r="9">
          <cell r="A9" t="str">
            <v>A</v>
          </cell>
        </row>
      </sheetData>
      <sheetData sheetId="23693">
        <row r="9">
          <cell r="A9" t="str">
            <v>A</v>
          </cell>
        </row>
      </sheetData>
      <sheetData sheetId="23694">
        <row r="9">
          <cell r="A9" t="str">
            <v>A</v>
          </cell>
        </row>
      </sheetData>
      <sheetData sheetId="23695">
        <row r="9">
          <cell r="A9" t="str">
            <v>A</v>
          </cell>
        </row>
      </sheetData>
      <sheetData sheetId="23696">
        <row r="9">
          <cell r="A9" t="str">
            <v>A</v>
          </cell>
        </row>
      </sheetData>
      <sheetData sheetId="23697">
        <row r="9">
          <cell r="A9" t="str">
            <v>A</v>
          </cell>
        </row>
      </sheetData>
      <sheetData sheetId="23698">
        <row r="9">
          <cell r="A9" t="str">
            <v>A</v>
          </cell>
        </row>
      </sheetData>
      <sheetData sheetId="23699">
        <row r="9">
          <cell r="A9" t="str">
            <v>A</v>
          </cell>
        </row>
      </sheetData>
      <sheetData sheetId="23700">
        <row r="9">
          <cell r="A9" t="str">
            <v>A</v>
          </cell>
        </row>
      </sheetData>
      <sheetData sheetId="23701">
        <row r="9">
          <cell r="A9" t="str">
            <v>A</v>
          </cell>
        </row>
      </sheetData>
      <sheetData sheetId="23702">
        <row r="9">
          <cell r="A9" t="str">
            <v>A</v>
          </cell>
        </row>
      </sheetData>
      <sheetData sheetId="23703">
        <row r="9">
          <cell r="A9" t="str">
            <v>A</v>
          </cell>
        </row>
      </sheetData>
      <sheetData sheetId="23704">
        <row r="9">
          <cell r="A9" t="str">
            <v>A</v>
          </cell>
        </row>
      </sheetData>
      <sheetData sheetId="23705">
        <row r="9">
          <cell r="A9" t="str">
            <v>A</v>
          </cell>
        </row>
      </sheetData>
      <sheetData sheetId="23706">
        <row r="9">
          <cell r="A9" t="str">
            <v>A</v>
          </cell>
        </row>
      </sheetData>
      <sheetData sheetId="23707">
        <row r="9">
          <cell r="A9" t="str">
            <v>A</v>
          </cell>
        </row>
      </sheetData>
      <sheetData sheetId="23708">
        <row r="9">
          <cell r="A9" t="str">
            <v>A</v>
          </cell>
        </row>
      </sheetData>
      <sheetData sheetId="23709">
        <row r="9">
          <cell r="A9" t="str">
            <v>A</v>
          </cell>
        </row>
      </sheetData>
      <sheetData sheetId="23710">
        <row r="9">
          <cell r="A9" t="str">
            <v>A</v>
          </cell>
        </row>
      </sheetData>
      <sheetData sheetId="23711">
        <row r="9">
          <cell r="A9" t="str">
            <v>A</v>
          </cell>
        </row>
      </sheetData>
      <sheetData sheetId="23712">
        <row r="9">
          <cell r="A9" t="str">
            <v>A</v>
          </cell>
        </row>
      </sheetData>
      <sheetData sheetId="23713">
        <row r="9">
          <cell r="A9" t="str">
            <v>A</v>
          </cell>
        </row>
      </sheetData>
      <sheetData sheetId="23714">
        <row r="9">
          <cell r="A9" t="str">
            <v>A</v>
          </cell>
        </row>
      </sheetData>
      <sheetData sheetId="23715">
        <row r="9">
          <cell r="A9" t="str">
            <v>A</v>
          </cell>
        </row>
      </sheetData>
      <sheetData sheetId="23716">
        <row r="9">
          <cell r="A9" t="str">
            <v>A</v>
          </cell>
        </row>
      </sheetData>
      <sheetData sheetId="23717">
        <row r="9">
          <cell r="A9" t="str">
            <v>A</v>
          </cell>
        </row>
      </sheetData>
      <sheetData sheetId="23718">
        <row r="9">
          <cell r="A9" t="str">
            <v>A</v>
          </cell>
        </row>
      </sheetData>
      <sheetData sheetId="23719">
        <row r="9">
          <cell r="A9" t="str">
            <v>A</v>
          </cell>
        </row>
      </sheetData>
      <sheetData sheetId="23720">
        <row r="9">
          <cell r="A9" t="str">
            <v>A</v>
          </cell>
        </row>
      </sheetData>
      <sheetData sheetId="23721">
        <row r="9">
          <cell r="A9" t="str">
            <v>A</v>
          </cell>
        </row>
      </sheetData>
      <sheetData sheetId="23722">
        <row r="9">
          <cell r="A9" t="str">
            <v>A</v>
          </cell>
        </row>
      </sheetData>
      <sheetData sheetId="23723">
        <row r="9">
          <cell r="A9" t="str">
            <v>A</v>
          </cell>
        </row>
      </sheetData>
      <sheetData sheetId="23724">
        <row r="9">
          <cell r="A9" t="str">
            <v>A</v>
          </cell>
        </row>
      </sheetData>
      <sheetData sheetId="23725">
        <row r="9">
          <cell r="A9" t="str">
            <v>A</v>
          </cell>
        </row>
      </sheetData>
      <sheetData sheetId="23726">
        <row r="9">
          <cell r="A9" t="str">
            <v>A</v>
          </cell>
        </row>
      </sheetData>
      <sheetData sheetId="23727">
        <row r="9">
          <cell r="A9" t="str">
            <v>A</v>
          </cell>
        </row>
      </sheetData>
      <sheetData sheetId="23728">
        <row r="9">
          <cell r="A9" t="str">
            <v>A</v>
          </cell>
        </row>
      </sheetData>
      <sheetData sheetId="23729">
        <row r="9">
          <cell r="A9" t="str">
            <v>A</v>
          </cell>
        </row>
      </sheetData>
      <sheetData sheetId="23730">
        <row r="9">
          <cell r="A9" t="str">
            <v>A</v>
          </cell>
        </row>
      </sheetData>
      <sheetData sheetId="23731">
        <row r="9">
          <cell r="A9" t="str">
            <v>A</v>
          </cell>
        </row>
      </sheetData>
      <sheetData sheetId="23732">
        <row r="9">
          <cell r="A9" t="str">
            <v>A</v>
          </cell>
        </row>
      </sheetData>
      <sheetData sheetId="23733">
        <row r="9">
          <cell r="A9" t="str">
            <v>A</v>
          </cell>
        </row>
      </sheetData>
      <sheetData sheetId="23734">
        <row r="9">
          <cell r="A9" t="str">
            <v>A</v>
          </cell>
        </row>
      </sheetData>
      <sheetData sheetId="23735">
        <row r="9">
          <cell r="A9" t="str">
            <v>A</v>
          </cell>
        </row>
      </sheetData>
      <sheetData sheetId="23736">
        <row r="9">
          <cell r="A9" t="str">
            <v>A</v>
          </cell>
        </row>
      </sheetData>
      <sheetData sheetId="23737">
        <row r="9">
          <cell r="A9" t="str">
            <v>A</v>
          </cell>
        </row>
      </sheetData>
      <sheetData sheetId="23738">
        <row r="9">
          <cell r="A9" t="str">
            <v>A</v>
          </cell>
        </row>
      </sheetData>
      <sheetData sheetId="23739">
        <row r="9">
          <cell r="A9" t="str">
            <v>A</v>
          </cell>
        </row>
      </sheetData>
      <sheetData sheetId="23740" refreshError="1"/>
      <sheetData sheetId="23741">
        <row r="9">
          <cell r="A9" t="str">
            <v>A</v>
          </cell>
        </row>
      </sheetData>
      <sheetData sheetId="23742">
        <row r="9">
          <cell r="A9" t="str">
            <v>A</v>
          </cell>
        </row>
      </sheetData>
      <sheetData sheetId="23743">
        <row r="9">
          <cell r="A9" t="str">
            <v>A</v>
          </cell>
        </row>
      </sheetData>
      <sheetData sheetId="23744">
        <row r="9">
          <cell r="A9" t="str">
            <v>A</v>
          </cell>
        </row>
      </sheetData>
      <sheetData sheetId="23745">
        <row r="9">
          <cell r="A9" t="str">
            <v>A</v>
          </cell>
        </row>
      </sheetData>
      <sheetData sheetId="23746">
        <row r="9">
          <cell r="A9" t="str">
            <v>A</v>
          </cell>
        </row>
      </sheetData>
      <sheetData sheetId="23747">
        <row r="9">
          <cell r="A9" t="str">
            <v>A</v>
          </cell>
        </row>
      </sheetData>
      <sheetData sheetId="23748">
        <row r="9">
          <cell r="A9" t="str">
            <v>A</v>
          </cell>
        </row>
      </sheetData>
      <sheetData sheetId="23749">
        <row r="9">
          <cell r="A9" t="str">
            <v>A</v>
          </cell>
        </row>
      </sheetData>
      <sheetData sheetId="23750">
        <row r="9">
          <cell r="A9" t="str">
            <v>A</v>
          </cell>
        </row>
      </sheetData>
      <sheetData sheetId="23751">
        <row r="9">
          <cell r="A9" t="str">
            <v>A</v>
          </cell>
        </row>
      </sheetData>
      <sheetData sheetId="23752">
        <row r="9">
          <cell r="A9" t="str">
            <v>A</v>
          </cell>
        </row>
      </sheetData>
      <sheetData sheetId="23753">
        <row r="9">
          <cell r="A9" t="str">
            <v>A</v>
          </cell>
        </row>
      </sheetData>
      <sheetData sheetId="23754">
        <row r="9">
          <cell r="A9" t="str">
            <v>A</v>
          </cell>
        </row>
      </sheetData>
      <sheetData sheetId="23755">
        <row r="9">
          <cell r="A9" t="str">
            <v>A</v>
          </cell>
        </row>
      </sheetData>
      <sheetData sheetId="23756">
        <row r="9">
          <cell r="A9" t="str">
            <v>A</v>
          </cell>
        </row>
      </sheetData>
      <sheetData sheetId="23757">
        <row r="9">
          <cell r="A9" t="str">
            <v>A</v>
          </cell>
        </row>
      </sheetData>
      <sheetData sheetId="23758">
        <row r="9">
          <cell r="A9" t="str">
            <v>A</v>
          </cell>
        </row>
      </sheetData>
      <sheetData sheetId="23759" refreshError="1"/>
      <sheetData sheetId="23760">
        <row r="9">
          <cell r="A9" t="str">
            <v>A</v>
          </cell>
        </row>
      </sheetData>
      <sheetData sheetId="23761">
        <row r="9">
          <cell r="A9" t="str">
            <v>A</v>
          </cell>
        </row>
      </sheetData>
      <sheetData sheetId="23762">
        <row r="9">
          <cell r="A9" t="str">
            <v>A</v>
          </cell>
        </row>
      </sheetData>
      <sheetData sheetId="23763">
        <row r="9">
          <cell r="A9" t="str">
            <v>A</v>
          </cell>
        </row>
      </sheetData>
      <sheetData sheetId="23764" refreshError="1"/>
      <sheetData sheetId="23765" refreshError="1"/>
      <sheetData sheetId="23766" refreshError="1"/>
      <sheetData sheetId="23767">
        <row r="9">
          <cell r="A9" t="str">
            <v>A</v>
          </cell>
        </row>
      </sheetData>
      <sheetData sheetId="23768">
        <row r="9">
          <cell r="A9" t="str">
            <v>A</v>
          </cell>
        </row>
      </sheetData>
      <sheetData sheetId="23769">
        <row r="9">
          <cell r="A9" t="str">
            <v>A</v>
          </cell>
        </row>
      </sheetData>
      <sheetData sheetId="23770">
        <row r="9">
          <cell r="A9" t="str">
            <v>A</v>
          </cell>
        </row>
      </sheetData>
      <sheetData sheetId="23771">
        <row r="9">
          <cell r="A9" t="str">
            <v>A</v>
          </cell>
        </row>
      </sheetData>
      <sheetData sheetId="23772">
        <row r="9">
          <cell r="A9" t="str">
            <v>A</v>
          </cell>
        </row>
      </sheetData>
      <sheetData sheetId="23773">
        <row r="9">
          <cell r="A9" t="str">
            <v>A</v>
          </cell>
        </row>
      </sheetData>
      <sheetData sheetId="23774">
        <row r="9">
          <cell r="A9" t="str">
            <v>A</v>
          </cell>
        </row>
      </sheetData>
      <sheetData sheetId="23775">
        <row r="9">
          <cell r="A9" t="str">
            <v>A</v>
          </cell>
        </row>
      </sheetData>
      <sheetData sheetId="23776" refreshError="1"/>
      <sheetData sheetId="23777" refreshError="1"/>
      <sheetData sheetId="23778" refreshError="1"/>
      <sheetData sheetId="23779" refreshError="1"/>
      <sheetData sheetId="23780">
        <row r="9">
          <cell r="A9" t="str">
            <v>A</v>
          </cell>
        </row>
      </sheetData>
      <sheetData sheetId="23781">
        <row r="9">
          <cell r="A9" t="str">
            <v>A</v>
          </cell>
        </row>
      </sheetData>
      <sheetData sheetId="23782">
        <row r="9">
          <cell r="A9" t="str">
            <v>A</v>
          </cell>
        </row>
      </sheetData>
      <sheetData sheetId="23783">
        <row r="9">
          <cell r="A9" t="str">
            <v>A</v>
          </cell>
        </row>
      </sheetData>
      <sheetData sheetId="23784">
        <row r="9">
          <cell r="A9" t="str">
            <v>A</v>
          </cell>
        </row>
      </sheetData>
      <sheetData sheetId="23785">
        <row r="9">
          <cell r="A9" t="str">
            <v>A</v>
          </cell>
        </row>
      </sheetData>
      <sheetData sheetId="23786">
        <row r="9">
          <cell r="A9" t="str">
            <v>A</v>
          </cell>
        </row>
      </sheetData>
      <sheetData sheetId="23787">
        <row r="9">
          <cell r="A9" t="str">
            <v>A</v>
          </cell>
        </row>
      </sheetData>
      <sheetData sheetId="23788">
        <row r="9">
          <cell r="A9" t="str">
            <v>A</v>
          </cell>
        </row>
      </sheetData>
      <sheetData sheetId="23789">
        <row r="9">
          <cell r="A9" t="str">
            <v>A</v>
          </cell>
        </row>
      </sheetData>
      <sheetData sheetId="23790">
        <row r="9">
          <cell r="A9" t="str">
            <v>A</v>
          </cell>
        </row>
      </sheetData>
      <sheetData sheetId="23791">
        <row r="9">
          <cell r="A9" t="str">
            <v>A</v>
          </cell>
        </row>
      </sheetData>
      <sheetData sheetId="23792">
        <row r="9">
          <cell r="A9" t="str">
            <v>A</v>
          </cell>
        </row>
      </sheetData>
      <sheetData sheetId="23793">
        <row r="9">
          <cell r="A9" t="str">
            <v>A</v>
          </cell>
        </row>
      </sheetData>
      <sheetData sheetId="23794">
        <row r="9">
          <cell r="A9" t="str">
            <v>A</v>
          </cell>
        </row>
      </sheetData>
      <sheetData sheetId="23795">
        <row r="9">
          <cell r="A9" t="str">
            <v>A</v>
          </cell>
        </row>
      </sheetData>
      <sheetData sheetId="23796" refreshError="1"/>
      <sheetData sheetId="23797">
        <row r="9">
          <cell r="A9" t="str">
            <v>A</v>
          </cell>
        </row>
      </sheetData>
      <sheetData sheetId="23798">
        <row r="9">
          <cell r="A9" t="str">
            <v>A</v>
          </cell>
        </row>
      </sheetData>
      <sheetData sheetId="23799">
        <row r="9">
          <cell r="A9" t="str">
            <v>A</v>
          </cell>
        </row>
      </sheetData>
      <sheetData sheetId="23800">
        <row r="9">
          <cell r="A9" t="str">
            <v>A</v>
          </cell>
        </row>
      </sheetData>
      <sheetData sheetId="23801">
        <row r="9">
          <cell r="A9" t="str">
            <v>A</v>
          </cell>
        </row>
      </sheetData>
      <sheetData sheetId="23802">
        <row r="9">
          <cell r="A9" t="str">
            <v>A</v>
          </cell>
        </row>
      </sheetData>
      <sheetData sheetId="23803">
        <row r="9">
          <cell r="A9" t="str">
            <v>A</v>
          </cell>
        </row>
      </sheetData>
      <sheetData sheetId="23804">
        <row r="9">
          <cell r="A9" t="str">
            <v>A</v>
          </cell>
        </row>
      </sheetData>
      <sheetData sheetId="23805">
        <row r="9">
          <cell r="A9" t="str">
            <v>A</v>
          </cell>
        </row>
      </sheetData>
      <sheetData sheetId="23806">
        <row r="9">
          <cell r="A9" t="str">
            <v>A</v>
          </cell>
        </row>
      </sheetData>
      <sheetData sheetId="23807">
        <row r="9">
          <cell r="A9" t="str">
            <v>A</v>
          </cell>
        </row>
      </sheetData>
      <sheetData sheetId="23808">
        <row r="9">
          <cell r="A9" t="str">
            <v>A</v>
          </cell>
        </row>
      </sheetData>
      <sheetData sheetId="23809">
        <row r="9">
          <cell r="A9" t="str">
            <v>A</v>
          </cell>
        </row>
      </sheetData>
      <sheetData sheetId="23810">
        <row r="9">
          <cell r="A9" t="str">
            <v>A</v>
          </cell>
        </row>
      </sheetData>
      <sheetData sheetId="23811">
        <row r="9">
          <cell r="A9" t="str">
            <v>A</v>
          </cell>
        </row>
      </sheetData>
      <sheetData sheetId="23812">
        <row r="9">
          <cell r="A9" t="str">
            <v>A</v>
          </cell>
        </row>
      </sheetData>
      <sheetData sheetId="23813">
        <row r="9">
          <cell r="A9" t="str">
            <v>A</v>
          </cell>
        </row>
      </sheetData>
      <sheetData sheetId="23814">
        <row r="9">
          <cell r="A9" t="str">
            <v>A</v>
          </cell>
        </row>
      </sheetData>
      <sheetData sheetId="23815">
        <row r="9">
          <cell r="A9" t="str">
            <v>A</v>
          </cell>
        </row>
      </sheetData>
      <sheetData sheetId="23816">
        <row r="9">
          <cell r="A9" t="str">
            <v>A</v>
          </cell>
        </row>
      </sheetData>
      <sheetData sheetId="23817">
        <row r="9">
          <cell r="A9" t="str">
            <v>A</v>
          </cell>
        </row>
      </sheetData>
      <sheetData sheetId="23818">
        <row r="9">
          <cell r="A9" t="str">
            <v>A</v>
          </cell>
        </row>
      </sheetData>
      <sheetData sheetId="23819">
        <row r="9">
          <cell r="A9" t="str">
            <v>A</v>
          </cell>
        </row>
      </sheetData>
      <sheetData sheetId="23820">
        <row r="9">
          <cell r="A9" t="str">
            <v>A</v>
          </cell>
        </row>
      </sheetData>
      <sheetData sheetId="23821">
        <row r="9">
          <cell r="A9" t="str">
            <v>A</v>
          </cell>
        </row>
      </sheetData>
      <sheetData sheetId="23822">
        <row r="9">
          <cell r="A9" t="str">
            <v>A</v>
          </cell>
        </row>
      </sheetData>
      <sheetData sheetId="23823">
        <row r="9">
          <cell r="A9" t="str">
            <v>A</v>
          </cell>
        </row>
      </sheetData>
      <sheetData sheetId="23824">
        <row r="9">
          <cell r="A9" t="str">
            <v>A</v>
          </cell>
        </row>
      </sheetData>
      <sheetData sheetId="23825">
        <row r="9">
          <cell r="A9" t="str">
            <v>A</v>
          </cell>
        </row>
      </sheetData>
      <sheetData sheetId="23826" refreshError="1"/>
      <sheetData sheetId="23827" refreshError="1"/>
      <sheetData sheetId="23828">
        <row r="9">
          <cell r="A9" t="str">
            <v>A</v>
          </cell>
        </row>
      </sheetData>
      <sheetData sheetId="23829">
        <row r="9">
          <cell r="A9" t="str">
            <v>A</v>
          </cell>
        </row>
      </sheetData>
      <sheetData sheetId="23830">
        <row r="9">
          <cell r="A9" t="str">
            <v>A</v>
          </cell>
        </row>
      </sheetData>
      <sheetData sheetId="23831">
        <row r="9">
          <cell r="A9" t="str">
            <v>A</v>
          </cell>
        </row>
      </sheetData>
      <sheetData sheetId="23832">
        <row r="9">
          <cell r="A9" t="str">
            <v>A</v>
          </cell>
        </row>
      </sheetData>
      <sheetData sheetId="23833">
        <row r="9">
          <cell r="A9" t="str">
            <v>A</v>
          </cell>
        </row>
      </sheetData>
      <sheetData sheetId="23834">
        <row r="9">
          <cell r="A9" t="str">
            <v>A</v>
          </cell>
        </row>
      </sheetData>
      <sheetData sheetId="23835">
        <row r="9">
          <cell r="A9" t="str">
            <v>A</v>
          </cell>
        </row>
      </sheetData>
      <sheetData sheetId="23836">
        <row r="9">
          <cell r="A9" t="str">
            <v>A</v>
          </cell>
        </row>
      </sheetData>
      <sheetData sheetId="23837">
        <row r="9">
          <cell r="A9" t="str">
            <v>A</v>
          </cell>
        </row>
      </sheetData>
      <sheetData sheetId="23838">
        <row r="9">
          <cell r="A9" t="str">
            <v>A</v>
          </cell>
        </row>
      </sheetData>
      <sheetData sheetId="23839">
        <row r="9">
          <cell r="A9" t="str">
            <v>A</v>
          </cell>
        </row>
      </sheetData>
      <sheetData sheetId="23840">
        <row r="9">
          <cell r="A9" t="str">
            <v>A</v>
          </cell>
        </row>
      </sheetData>
      <sheetData sheetId="23841">
        <row r="9">
          <cell r="A9" t="str">
            <v>A</v>
          </cell>
        </row>
      </sheetData>
      <sheetData sheetId="23842" refreshError="1"/>
      <sheetData sheetId="23843">
        <row r="9">
          <cell r="A9" t="str">
            <v>A</v>
          </cell>
        </row>
      </sheetData>
      <sheetData sheetId="23844" refreshError="1"/>
      <sheetData sheetId="23845" refreshError="1"/>
      <sheetData sheetId="23846" refreshError="1"/>
      <sheetData sheetId="23847" refreshError="1"/>
      <sheetData sheetId="23848" refreshError="1"/>
      <sheetData sheetId="23849">
        <row r="9">
          <cell r="A9" t="str">
            <v>A</v>
          </cell>
        </row>
      </sheetData>
      <sheetData sheetId="23850">
        <row r="9">
          <cell r="A9" t="str">
            <v>A</v>
          </cell>
        </row>
      </sheetData>
      <sheetData sheetId="23851">
        <row r="9">
          <cell r="A9" t="str">
            <v>A</v>
          </cell>
        </row>
      </sheetData>
      <sheetData sheetId="23852">
        <row r="9">
          <cell r="A9" t="str">
            <v>A</v>
          </cell>
        </row>
      </sheetData>
      <sheetData sheetId="23853">
        <row r="9">
          <cell r="A9" t="str">
            <v>A</v>
          </cell>
        </row>
      </sheetData>
      <sheetData sheetId="23854">
        <row r="9">
          <cell r="A9" t="str">
            <v>A</v>
          </cell>
        </row>
      </sheetData>
      <sheetData sheetId="23855">
        <row r="9">
          <cell r="A9" t="str">
            <v>A</v>
          </cell>
        </row>
      </sheetData>
      <sheetData sheetId="23856">
        <row r="9">
          <cell r="A9" t="str">
            <v>A</v>
          </cell>
        </row>
      </sheetData>
      <sheetData sheetId="23857">
        <row r="9">
          <cell r="A9" t="str">
            <v>A</v>
          </cell>
        </row>
      </sheetData>
      <sheetData sheetId="23858">
        <row r="9">
          <cell r="A9" t="str">
            <v>A</v>
          </cell>
        </row>
      </sheetData>
      <sheetData sheetId="23859">
        <row r="9">
          <cell r="A9" t="str">
            <v>A</v>
          </cell>
        </row>
      </sheetData>
      <sheetData sheetId="23860">
        <row r="9">
          <cell r="A9" t="str">
            <v>A</v>
          </cell>
        </row>
      </sheetData>
      <sheetData sheetId="23861">
        <row r="9">
          <cell r="A9" t="str">
            <v>A</v>
          </cell>
        </row>
      </sheetData>
      <sheetData sheetId="23862">
        <row r="9">
          <cell r="A9" t="str">
            <v>A</v>
          </cell>
        </row>
      </sheetData>
      <sheetData sheetId="23863">
        <row r="9">
          <cell r="A9" t="str">
            <v>A</v>
          </cell>
        </row>
      </sheetData>
      <sheetData sheetId="23864">
        <row r="9">
          <cell r="A9" t="str">
            <v>A</v>
          </cell>
        </row>
      </sheetData>
      <sheetData sheetId="23865">
        <row r="9">
          <cell r="A9" t="str">
            <v>A</v>
          </cell>
        </row>
      </sheetData>
      <sheetData sheetId="23866">
        <row r="9">
          <cell r="A9" t="str">
            <v>A</v>
          </cell>
        </row>
      </sheetData>
      <sheetData sheetId="23867">
        <row r="9">
          <cell r="A9" t="str">
            <v>A</v>
          </cell>
        </row>
      </sheetData>
      <sheetData sheetId="23868">
        <row r="9">
          <cell r="A9" t="str">
            <v>A</v>
          </cell>
        </row>
      </sheetData>
      <sheetData sheetId="23869">
        <row r="9">
          <cell r="A9" t="str">
            <v>A</v>
          </cell>
        </row>
      </sheetData>
      <sheetData sheetId="23870">
        <row r="9">
          <cell r="A9" t="str">
            <v>A</v>
          </cell>
        </row>
      </sheetData>
      <sheetData sheetId="23871">
        <row r="9">
          <cell r="A9" t="str">
            <v>A</v>
          </cell>
        </row>
      </sheetData>
      <sheetData sheetId="23872">
        <row r="9">
          <cell r="A9" t="str">
            <v>A</v>
          </cell>
        </row>
      </sheetData>
      <sheetData sheetId="23873">
        <row r="9">
          <cell r="A9" t="str">
            <v>A</v>
          </cell>
        </row>
      </sheetData>
      <sheetData sheetId="23874">
        <row r="9">
          <cell r="A9" t="str">
            <v>A</v>
          </cell>
        </row>
      </sheetData>
      <sheetData sheetId="23875">
        <row r="9">
          <cell r="A9" t="str">
            <v>A</v>
          </cell>
        </row>
      </sheetData>
      <sheetData sheetId="23876">
        <row r="9">
          <cell r="A9" t="str">
            <v>A</v>
          </cell>
        </row>
      </sheetData>
      <sheetData sheetId="23877">
        <row r="9">
          <cell r="A9" t="str">
            <v>A</v>
          </cell>
        </row>
      </sheetData>
      <sheetData sheetId="23878">
        <row r="9">
          <cell r="A9" t="str">
            <v>A</v>
          </cell>
        </row>
      </sheetData>
      <sheetData sheetId="23879">
        <row r="9">
          <cell r="A9" t="str">
            <v>A</v>
          </cell>
        </row>
      </sheetData>
      <sheetData sheetId="23880">
        <row r="9">
          <cell r="A9" t="str">
            <v>A</v>
          </cell>
        </row>
      </sheetData>
      <sheetData sheetId="23881">
        <row r="9">
          <cell r="A9" t="str">
            <v>A</v>
          </cell>
        </row>
      </sheetData>
      <sheetData sheetId="23882">
        <row r="9">
          <cell r="A9" t="str">
            <v>A</v>
          </cell>
        </row>
      </sheetData>
      <sheetData sheetId="23883">
        <row r="9">
          <cell r="A9" t="str">
            <v>A</v>
          </cell>
        </row>
      </sheetData>
      <sheetData sheetId="23884">
        <row r="9">
          <cell r="A9" t="str">
            <v>A</v>
          </cell>
        </row>
      </sheetData>
      <sheetData sheetId="23885">
        <row r="9">
          <cell r="A9" t="str">
            <v>A</v>
          </cell>
        </row>
      </sheetData>
      <sheetData sheetId="23886">
        <row r="9">
          <cell r="A9" t="str">
            <v>A</v>
          </cell>
        </row>
      </sheetData>
      <sheetData sheetId="23887">
        <row r="9">
          <cell r="A9" t="str">
            <v>A</v>
          </cell>
        </row>
      </sheetData>
      <sheetData sheetId="23888">
        <row r="9">
          <cell r="A9" t="str">
            <v>A</v>
          </cell>
        </row>
      </sheetData>
      <sheetData sheetId="23889">
        <row r="9">
          <cell r="A9" t="str">
            <v>A</v>
          </cell>
        </row>
      </sheetData>
      <sheetData sheetId="23890">
        <row r="9">
          <cell r="A9" t="str">
            <v>A</v>
          </cell>
        </row>
      </sheetData>
      <sheetData sheetId="23891" refreshError="1"/>
      <sheetData sheetId="23892" refreshError="1"/>
      <sheetData sheetId="23893">
        <row r="9">
          <cell r="A9" t="str">
            <v>A</v>
          </cell>
        </row>
      </sheetData>
      <sheetData sheetId="23894" refreshError="1"/>
      <sheetData sheetId="23895" refreshError="1"/>
      <sheetData sheetId="23896" refreshError="1"/>
      <sheetData sheetId="23897">
        <row r="9">
          <cell r="A9" t="str">
            <v>A</v>
          </cell>
        </row>
      </sheetData>
      <sheetData sheetId="23898">
        <row r="9">
          <cell r="A9" t="str">
            <v>A</v>
          </cell>
        </row>
      </sheetData>
      <sheetData sheetId="23899">
        <row r="9">
          <cell r="A9" t="str">
            <v>A</v>
          </cell>
        </row>
      </sheetData>
      <sheetData sheetId="23900">
        <row r="9">
          <cell r="A9" t="str">
            <v>A</v>
          </cell>
        </row>
      </sheetData>
      <sheetData sheetId="23901">
        <row r="9">
          <cell r="A9" t="str">
            <v>A</v>
          </cell>
        </row>
      </sheetData>
      <sheetData sheetId="23902">
        <row r="9">
          <cell r="A9" t="str">
            <v>A</v>
          </cell>
        </row>
      </sheetData>
      <sheetData sheetId="23903">
        <row r="9">
          <cell r="A9" t="str">
            <v>A</v>
          </cell>
        </row>
      </sheetData>
      <sheetData sheetId="23904" refreshError="1"/>
      <sheetData sheetId="23905" refreshError="1"/>
      <sheetData sheetId="23906" refreshError="1"/>
      <sheetData sheetId="23907" refreshError="1"/>
      <sheetData sheetId="23908" refreshError="1"/>
      <sheetData sheetId="23909" refreshError="1"/>
      <sheetData sheetId="23910" refreshError="1"/>
      <sheetData sheetId="23911" refreshError="1"/>
      <sheetData sheetId="23912" refreshError="1"/>
      <sheetData sheetId="23913" refreshError="1"/>
      <sheetData sheetId="23914" refreshError="1"/>
      <sheetData sheetId="23915" refreshError="1"/>
      <sheetData sheetId="23916" refreshError="1"/>
      <sheetData sheetId="23917" refreshError="1"/>
      <sheetData sheetId="23918" refreshError="1"/>
      <sheetData sheetId="23919" refreshError="1"/>
      <sheetData sheetId="23920" refreshError="1"/>
      <sheetData sheetId="23921" refreshError="1"/>
      <sheetData sheetId="23922" refreshError="1"/>
      <sheetData sheetId="23923" refreshError="1"/>
      <sheetData sheetId="23924" refreshError="1"/>
      <sheetData sheetId="23925" refreshError="1"/>
      <sheetData sheetId="23926" refreshError="1"/>
      <sheetData sheetId="23927" refreshError="1"/>
      <sheetData sheetId="23928" refreshError="1"/>
      <sheetData sheetId="23929" refreshError="1"/>
      <sheetData sheetId="23930" refreshError="1"/>
      <sheetData sheetId="23931" refreshError="1"/>
      <sheetData sheetId="23932" refreshError="1"/>
      <sheetData sheetId="23933" refreshError="1"/>
      <sheetData sheetId="23934" refreshError="1"/>
      <sheetData sheetId="23935" refreshError="1"/>
      <sheetData sheetId="23936" refreshError="1"/>
      <sheetData sheetId="23937" refreshError="1"/>
      <sheetData sheetId="23938" refreshError="1"/>
      <sheetData sheetId="23939" refreshError="1"/>
      <sheetData sheetId="23940" refreshError="1"/>
      <sheetData sheetId="23941" refreshError="1"/>
      <sheetData sheetId="23942" refreshError="1"/>
      <sheetData sheetId="23943" refreshError="1"/>
      <sheetData sheetId="23944" refreshError="1"/>
      <sheetData sheetId="23945" refreshError="1"/>
      <sheetData sheetId="23946" refreshError="1"/>
      <sheetData sheetId="23947" refreshError="1"/>
      <sheetData sheetId="23948" refreshError="1"/>
      <sheetData sheetId="23949" refreshError="1"/>
      <sheetData sheetId="23950" refreshError="1"/>
      <sheetData sheetId="23951" refreshError="1"/>
      <sheetData sheetId="23952" refreshError="1"/>
      <sheetData sheetId="23953" refreshError="1"/>
      <sheetData sheetId="23954" refreshError="1"/>
      <sheetData sheetId="23955" refreshError="1"/>
      <sheetData sheetId="23956" refreshError="1"/>
      <sheetData sheetId="23957" refreshError="1"/>
      <sheetData sheetId="23958" refreshError="1"/>
      <sheetData sheetId="23959" refreshError="1"/>
      <sheetData sheetId="23960" refreshError="1"/>
      <sheetData sheetId="23961" refreshError="1"/>
      <sheetData sheetId="23962" refreshError="1"/>
      <sheetData sheetId="23963" refreshError="1"/>
      <sheetData sheetId="23964" refreshError="1"/>
      <sheetData sheetId="23965" refreshError="1"/>
      <sheetData sheetId="23966" refreshError="1"/>
      <sheetData sheetId="23967" refreshError="1"/>
      <sheetData sheetId="23968" refreshError="1"/>
      <sheetData sheetId="23969" refreshError="1"/>
      <sheetData sheetId="23970" refreshError="1"/>
      <sheetData sheetId="23971" refreshError="1"/>
      <sheetData sheetId="23972" refreshError="1"/>
      <sheetData sheetId="23973" refreshError="1"/>
      <sheetData sheetId="23974" refreshError="1"/>
      <sheetData sheetId="23975">
        <row r="9">
          <cell r="A9" t="str">
            <v>A</v>
          </cell>
        </row>
      </sheetData>
      <sheetData sheetId="23976" refreshError="1"/>
      <sheetData sheetId="23977">
        <row r="9">
          <cell r="A9" t="str">
            <v>A</v>
          </cell>
        </row>
      </sheetData>
      <sheetData sheetId="23978">
        <row r="9">
          <cell r="A9" t="str">
            <v>A</v>
          </cell>
        </row>
      </sheetData>
      <sheetData sheetId="23979">
        <row r="9">
          <cell r="A9" t="str">
            <v>A</v>
          </cell>
        </row>
      </sheetData>
      <sheetData sheetId="23980">
        <row r="9">
          <cell r="A9" t="str">
            <v>A</v>
          </cell>
        </row>
      </sheetData>
      <sheetData sheetId="23981">
        <row r="9">
          <cell r="A9" t="str">
            <v>A</v>
          </cell>
        </row>
      </sheetData>
      <sheetData sheetId="23982">
        <row r="9">
          <cell r="A9" t="str">
            <v>A</v>
          </cell>
        </row>
      </sheetData>
      <sheetData sheetId="23983">
        <row r="9">
          <cell r="A9" t="str">
            <v>A</v>
          </cell>
        </row>
      </sheetData>
      <sheetData sheetId="23984">
        <row r="9">
          <cell r="A9" t="str">
            <v>A</v>
          </cell>
        </row>
      </sheetData>
      <sheetData sheetId="23985">
        <row r="9">
          <cell r="A9" t="str">
            <v>A</v>
          </cell>
        </row>
      </sheetData>
      <sheetData sheetId="23986">
        <row r="9">
          <cell r="A9" t="str">
            <v>A</v>
          </cell>
        </row>
      </sheetData>
      <sheetData sheetId="23987">
        <row r="9">
          <cell r="A9" t="str">
            <v>A</v>
          </cell>
        </row>
      </sheetData>
      <sheetData sheetId="23988">
        <row r="9">
          <cell r="A9" t="str">
            <v>A</v>
          </cell>
        </row>
      </sheetData>
      <sheetData sheetId="23989">
        <row r="9">
          <cell r="A9" t="str">
            <v>A</v>
          </cell>
        </row>
      </sheetData>
      <sheetData sheetId="23990">
        <row r="9">
          <cell r="A9" t="str">
            <v>A</v>
          </cell>
        </row>
      </sheetData>
      <sheetData sheetId="23991">
        <row r="9">
          <cell r="A9" t="str">
            <v>A</v>
          </cell>
        </row>
      </sheetData>
      <sheetData sheetId="23992">
        <row r="9">
          <cell r="A9" t="str">
            <v>A</v>
          </cell>
        </row>
      </sheetData>
      <sheetData sheetId="23993" refreshError="1"/>
      <sheetData sheetId="23994" refreshError="1"/>
      <sheetData sheetId="23995" refreshError="1"/>
      <sheetData sheetId="23996" refreshError="1"/>
      <sheetData sheetId="23997" refreshError="1"/>
      <sheetData sheetId="23998" refreshError="1"/>
      <sheetData sheetId="23999" refreshError="1"/>
      <sheetData sheetId="24000" refreshError="1"/>
      <sheetData sheetId="24001" refreshError="1"/>
      <sheetData sheetId="24002" refreshError="1"/>
      <sheetData sheetId="24003" refreshError="1"/>
      <sheetData sheetId="24004" refreshError="1"/>
      <sheetData sheetId="24005" refreshError="1"/>
      <sheetData sheetId="24006" refreshError="1"/>
      <sheetData sheetId="24007" refreshError="1"/>
      <sheetData sheetId="24008" refreshError="1"/>
      <sheetData sheetId="24009" refreshError="1"/>
      <sheetData sheetId="24010" refreshError="1"/>
      <sheetData sheetId="24011" refreshError="1"/>
      <sheetData sheetId="24012" refreshError="1"/>
      <sheetData sheetId="24013" refreshError="1"/>
      <sheetData sheetId="24014" refreshError="1"/>
      <sheetData sheetId="24015" refreshError="1"/>
      <sheetData sheetId="24016" refreshError="1"/>
      <sheetData sheetId="24017" refreshError="1"/>
      <sheetData sheetId="24018" refreshError="1"/>
      <sheetData sheetId="24019" refreshError="1"/>
      <sheetData sheetId="24020" refreshError="1"/>
      <sheetData sheetId="24021">
        <row r="9">
          <cell r="A9" t="str">
            <v>A</v>
          </cell>
        </row>
      </sheetData>
      <sheetData sheetId="24022">
        <row r="9">
          <cell r="A9" t="str">
            <v>A</v>
          </cell>
        </row>
      </sheetData>
      <sheetData sheetId="24023">
        <row r="9">
          <cell r="A9" t="str">
            <v>A</v>
          </cell>
        </row>
      </sheetData>
      <sheetData sheetId="24024">
        <row r="9">
          <cell r="A9" t="str">
            <v>A</v>
          </cell>
        </row>
      </sheetData>
      <sheetData sheetId="24025">
        <row r="9">
          <cell r="A9" t="str">
            <v>A</v>
          </cell>
        </row>
      </sheetData>
      <sheetData sheetId="24026">
        <row r="9">
          <cell r="A9" t="str">
            <v>A</v>
          </cell>
        </row>
      </sheetData>
      <sheetData sheetId="24027">
        <row r="9">
          <cell r="A9" t="str">
            <v>A</v>
          </cell>
        </row>
      </sheetData>
      <sheetData sheetId="24028">
        <row r="9">
          <cell r="A9" t="str">
            <v>A</v>
          </cell>
        </row>
      </sheetData>
      <sheetData sheetId="24029">
        <row r="9">
          <cell r="A9" t="str">
            <v>A</v>
          </cell>
        </row>
      </sheetData>
      <sheetData sheetId="24030">
        <row r="9">
          <cell r="A9" t="str">
            <v>A</v>
          </cell>
        </row>
      </sheetData>
      <sheetData sheetId="24031">
        <row r="9">
          <cell r="A9" t="str">
            <v>A</v>
          </cell>
        </row>
      </sheetData>
      <sheetData sheetId="24032">
        <row r="9">
          <cell r="A9" t="str">
            <v>A</v>
          </cell>
        </row>
      </sheetData>
      <sheetData sheetId="24033">
        <row r="9">
          <cell r="A9" t="str">
            <v>A</v>
          </cell>
        </row>
      </sheetData>
      <sheetData sheetId="24034">
        <row r="9">
          <cell r="A9" t="str">
            <v>A</v>
          </cell>
        </row>
      </sheetData>
      <sheetData sheetId="24035">
        <row r="9">
          <cell r="A9" t="str">
            <v>A</v>
          </cell>
        </row>
      </sheetData>
      <sheetData sheetId="24036">
        <row r="9">
          <cell r="A9" t="str">
            <v>A</v>
          </cell>
        </row>
      </sheetData>
      <sheetData sheetId="24037">
        <row r="9">
          <cell r="A9" t="str">
            <v>A</v>
          </cell>
        </row>
      </sheetData>
      <sheetData sheetId="24038">
        <row r="9">
          <cell r="A9" t="str">
            <v>A</v>
          </cell>
        </row>
      </sheetData>
      <sheetData sheetId="24039">
        <row r="9">
          <cell r="A9" t="str">
            <v>A</v>
          </cell>
        </row>
      </sheetData>
      <sheetData sheetId="24040">
        <row r="9">
          <cell r="A9" t="str">
            <v>A</v>
          </cell>
        </row>
      </sheetData>
      <sheetData sheetId="24041">
        <row r="9">
          <cell r="A9" t="str">
            <v>A</v>
          </cell>
        </row>
      </sheetData>
      <sheetData sheetId="24042">
        <row r="9">
          <cell r="A9" t="str">
            <v>A</v>
          </cell>
        </row>
      </sheetData>
      <sheetData sheetId="24043">
        <row r="9">
          <cell r="A9" t="str">
            <v>A</v>
          </cell>
        </row>
      </sheetData>
      <sheetData sheetId="24044">
        <row r="9">
          <cell r="A9" t="str">
            <v>A</v>
          </cell>
        </row>
      </sheetData>
      <sheetData sheetId="24045">
        <row r="9">
          <cell r="A9" t="str">
            <v>A</v>
          </cell>
        </row>
      </sheetData>
      <sheetData sheetId="24046" refreshError="1"/>
      <sheetData sheetId="24047" refreshError="1"/>
      <sheetData sheetId="24048">
        <row r="9">
          <cell r="A9" t="str">
            <v>A</v>
          </cell>
        </row>
      </sheetData>
      <sheetData sheetId="24049">
        <row r="9">
          <cell r="A9" t="str">
            <v>A</v>
          </cell>
        </row>
      </sheetData>
      <sheetData sheetId="24050">
        <row r="9">
          <cell r="A9" t="str">
            <v>A</v>
          </cell>
        </row>
      </sheetData>
      <sheetData sheetId="24051">
        <row r="9">
          <cell r="A9" t="str">
            <v>A</v>
          </cell>
        </row>
      </sheetData>
      <sheetData sheetId="24052">
        <row r="9">
          <cell r="A9" t="str">
            <v>A</v>
          </cell>
        </row>
      </sheetData>
      <sheetData sheetId="24053">
        <row r="9">
          <cell r="A9" t="str">
            <v>A</v>
          </cell>
        </row>
      </sheetData>
      <sheetData sheetId="24054">
        <row r="9">
          <cell r="A9" t="str">
            <v>A</v>
          </cell>
        </row>
      </sheetData>
      <sheetData sheetId="24055">
        <row r="9">
          <cell r="A9" t="str">
            <v>A</v>
          </cell>
        </row>
      </sheetData>
      <sheetData sheetId="24056">
        <row r="9">
          <cell r="A9" t="str">
            <v>A</v>
          </cell>
        </row>
      </sheetData>
      <sheetData sheetId="24057">
        <row r="9">
          <cell r="A9" t="str">
            <v>A</v>
          </cell>
        </row>
      </sheetData>
      <sheetData sheetId="24058">
        <row r="9">
          <cell r="A9" t="str">
            <v>A</v>
          </cell>
        </row>
      </sheetData>
      <sheetData sheetId="24059">
        <row r="9">
          <cell r="A9" t="str">
            <v>A</v>
          </cell>
        </row>
      </sheetData>
      <sheetData sheetId="24060">
        <row r="9">
          <cell r="A9" t="str">
            <v>A</v>
          </cell>
        </row>
      </sheetData>
      <sheetData sheetId="24061">
        <row r="9">
          <cell r="A9" t="str">
            <v>A</v>
          </cell>
        </row>
      </sheetData>
      <sheetData sheetId="24062" refreshError="1"/>
      <sheetData sheetId="24063" refreshError="1"/>
      <sheetData sheetId="24064" refreshError="1"/>
      <sheetData sheetId="24065">
        <row r="9">
          <cell r="A9" t="str">
            <v>A</v>
          </cell>
        </row>
      </sheetData>
      <sheetData sheetId="24066">
        <row r="9">
          <cell r="A9" t="str">
            <v>A</v>
          </cell>
        </row>
      </sheetData>
      <sheetData sheetId="24067" refreshError="1"/>
      <sheetData sheetId="24068">
        <row r="9">
          <cell r="A9" t="str">
            <v>A</v>
          </cell>
        </row>
      </sheetData>
      <sheetData sheetId="24069">
        <row r="9">
          <cell r="A9" t="str">
            <v>A</v>
          </cell>
        </row>
      </sheetData>
      <sheetData sheetId="24070">
        <row r="9">
          <cell r="A9" t="str">
            <v>A</v>
          </cell>
        </row>
      </sheetData>
      <sheetData sheetId="24071">
        <row r="9">
          <cell r="A9" t="str">
            <v>A</v>
          </cell>
        </row>
      </sheetData>
      <sheetData sheetId="24072" refreshError="1"/>
      <sheetData sheetId="24073">
        <row r="9">
          <cell r="A9" t="str">
            <v>A</v>
          </cell>
        </row>
      </sheetData>
      <sheetData sheetId="24074">
        <row r="9">
          <cell r="A9" t="str">
            <v>A</v>
          </cell>
        </row>
      </sheetData>
      <sheetData sheetId="24075">
        <row r="9">
          <cell r="A9" t="str">
            <v>A</v>
          </cell>
        </row>
      </sheetData>
      <sheetData sheetId="24076">
        <row r="9">
          <cell r="A9" t="str">
            <v>A</v>
          </cell>
        </row>
      </sheetData>
      <sheetData sheetId="24077">
        <row r="9">
          <cell r="A9" t="str">
            <v>A</v>
          </cell>
        </row>
      </sheetData>
      <sheetData sheetId="24078">
        <row r="9">
          <cell r="A9" t="str">
            <v>A</v>
          </cell>
        </row>
      </sheetData>
      <sheetData sheetId="24079" refreshError="1"/>
      <sheetData sheetId="24080">
        <row r="9">
          <cell r="A9" t="str">
            <v>A</v>
          </cell>
        </row>
      </sheetData>
      <sheetData sheetId="24081">
        <row r="9">
          <cell r="A9" t="str">
            <v>A</v>
          </cell>
        </row>
      </sheetData>
      <sheetData sheetId="24082" refreshError="1"/>
      <sheetData sheetId="24083" refreshError="1"/>
      <sheetData sheetId="24084" refreshError="1"/>
      <sheetData sheetId="24085">
        <row r="9">
          <cell r="A9" t="str">
            <v>A</v>
          </cell>
        </row>
      </sheetData>
      <sheetData sheetId="24086">
        <row r="9">
          <cell r="A9" t="str">
            <v>A</v>
          </cell>
        </row>
      </sheetData>
      <sheetData sheetId="24087">
        <row r="9">
          <cell r="A9" t="str">
            <v>A</v>
          </cell>
        </row>
      </sheetData>
      <sheetData sheetId="24088">
        <row r="9">
          <cell r="A9" t="str">
            <v>A</v>
          </cell>
        </row>
      </sheetData>
      <sheetData sheetId="24089">
        <row r="9">
          <cell r="A9" t="str">
            <v>A</v>
          </cell>
        </row>
      </sheetData>
      <sheetData sheetId="24090">
        <row r="9">
          <cell r="A9" t="str">
            <v>A</v>
          </cell>
        </row>
      </sheetData>
      <sheetData sheetId="24091">
        <row r="9">
          <cell r="A9" t="str">
            <v>A</v>
          </cell>
        </row>
      </sheetData>
      <sheetData sheetId="24092">
        <row r="9">
          <cell r="A9" t="str">
            <v>A</v>
          </cell>
        </row>
      </sheetData>
      <sheetData sheetId="24093">
        <row r="9">
          <cell r="A9" t="str">
            <v>A</v>
          </cell>
        </row>
      </sheetData>
      <sheetData sheetId="24094">
        <row r="9">
          <cell r="A9" t="str">
            <v>A</v>
          </cell>
        </row>
      </sheetData>
      <sheetData sheetId="24095" refreshError="1"/>
      <sheetData sheetId="24096">
        <row r="9">
          <cell r="A9" t="str">
            <v>A</v>
          </cell>
        </row>
      </sheetData>
      <sheetData sheetId="24097">
        <row r="9">
          <cell r="A9" t="str">
            <v>A</v>
          </cell>
        </row>
      </sheetData>
      <sheetData sheetId="24098">
        <row r="9">
          <cell r="A9" t="str">
            <v>A</v>
          </cell>
        </row>
      </sheetData>
      <sheetData sheetId="24099">
        <row r="9">
          <cell r="A9" t="str">
            <v>A</v>
          </cell>
        </row>
      </sheetData>
      <sheetData sheetId="24100">
        <row r="9">
          <cell r="A9" t="str">
            <v>A</v>
          </cell>
        </row>
      </sheetData>
      <sheetData sheetId="24101">
        <row r="9">
          <cell r="A9" t="str">
            <v>A</v>
          </cell>
        </row>
      </sheetData>
      <sheetData sheetId="24102">
        <row r="9">
          <cell r="A9" t="str">
            <v>A</v>
          </cell>
        </row>
      </sheetData>
      <sheetData sheetId="24103">
        <row r="9">
          <cell r="A9" t="str">
            <v>A</v>
          </cell>
        </row>
      </sheetData>
      <sheetData sheetId="24104">
        <row r="9">
          <cell r="A9" t="str">
            <v>A</v>
          </cell>
        </row>
      </sheetData>
      <sheetData sheetId="24105">
        <row r="9">
          <cell r="A9" t="str">
            <v>A</v>
          </cell>
        </row>
      </sheetData>
      <sheetData sheetId="24106">
        <row r="9">
          <cell r="A9" t="str">
            <v>A</v>
          </cell>
        </row>
      </sheetData>
      <sheetData sheetId="24107">
        <row r="9">
          <cell r="A9" t="str">
            <v>A</v>
          </cell>
        </row>
      </sheetData>
      <sheetData sheetId="24108" refreshError="1"/>
      <sheetData sheetId="24109" refreshError="1"/>
      <sheetData sheetId="24110" refreshError="1"/>
      <sheetData sheetId="24111" refreshError="1"/>
      <sheetData sheetId="24112" refreshError="1"/>
      <sheetData sheetId="24113">
        <row r="9">
          <cell r="A9" t="str">
            <v>A</v>
          </cell>
        </row>
      </sheetData>
      <sheetData sheetId="24114">
        <row r="9">
          <cell r="A9" t="str">
            <v>A</v>
          </cell>
        </row>
      </sheetData>
      <sheetData sheetId="24115">
        <row r="9">
          <cell r="A9" t="str">
            <v>A</v>
          </cell>
        </row>
      </sheetData>
      <sheetData sheetId="24116">
        <row r="9">
          <cell r="A9" t="str">
            <v>A</v>
          </cell>
        </row>
      </sheetData>
      <sheetData sheetId="24117">
        <row r="9">
          <cell r="A9" t="str">
            <v>A</v>
          </cell>
        </row>
      </sheetData>
      <sheetData sheetId="24118">
        <row r="9">
          <cell r="A9" t="str">
            <v>A</v>
          </cell>
        </row>
      </sheetData>
      <sheetData sheetId="24119">
        <row r="9">
          <cell r="A9" t="str">
            <v>A</v>
          </cell>
        </row>
      </sheetData>
      <sheetData sheetId="24120">
        <row r="9">
          <cell r="A9" t="str">
            <v>A</v>
          </cell>
        </row>
      </sheetData>
      <sheetData sheetId="24121">
        <row r="9">
          <cell r="A9" t="str">
            <v>A</v>
          </cell>
        </row>
      </sheetData>
      <sheetData sheetId="24122">
        <row r="9">
          <cell r="A9" t="str">
            <v>A</v>
          </cell>
        </row>
      </sheetData>
      <sheetData sheetId="24123">
        <row r="9">
          <cell r="A9" t="str">
            <v>A</v>
          </cell>
        </row>
      </sheetData>
      <sheetData sheetId="24124">
        <row r="9">
          <cell r="A9" t="str">
            <v>A</v>
          </cell>
        </row>
      </sheetData>
      <sheetData sheetId="24125">
        <row r="9">
          <cell r="A9" t="str">
            <v>A</v>
          </cell>
        </row>
      </sheetData>
      <sheetData sheetId="24126">
        <row r="9">
          <cell r="A9" t="str">
            <v>A</v>
          </cell>
        </row>
      </sheetData>
      <sheetData sheetId="24127">
        <row r="9">
          <cell r="A9" t="str">
            <v>A</v>
          </cell>
        </row>
      </sheetData>
      <sheetData sheetId="24128">
        <row r="9">
          <cell r="A9" t="str">
            <v>A</v>
          </cell>
        </row>
      </sheetData>
      <sheetData sheetId="24129">
        <row r="9">
          <cell r="A9" t="str">
            <v>A</v>
          </cell>
        </row>
      </sheetData>
      <sheetData sheetId="24130">
        <row r="9">
          <cell r="A9" t="str">
            <v>A</v>
          </cell>
        </row>
      </sheetData>
      <sheetData sheetId="24131">
        <row r="9">
          <cell r="A9" t="str">
            <v>A</v>
          </cell>
        </row>
      </sheetData>
      <sheetData sheetId="24132">
        <row r="9">
          <cell r="A9" t="str">
            <v>A</v>
          </cell>
        </row>
      </sheetData>
      <sheetData sheetId="24133">
        <row r="9">
          <cell r="A9" t="str">
            <v>A</v>
          </cell>
        </row>
      </sheetData>
      <sheetData sheetId="24134">
        <row r="9">
          <cell r="A9" t="str">
            <v>A</v>
          </cell>
        </row>
      </sheetData>
      <sheetData sheetId="24135">
        <row r="9">
          <cell r="A9" t="str">
            <v>A</v>
          </cell>
        </row>
      </sheetData>
      <sheetData sheetId="24136">
        <row r="9">
          <cell r="A9" t="str">
            <v>A</v>
          </cell>
        </row>
      </sheetData>
      <sheetData sheetId="24137">
        <row r="9">
          <cell r="A9" t="str">
            <v>A</v>
          </cell>
        </row>
      </sheetData>
      <sheetData sheetId="24138">
        <row r="9">
          <cell r="A9" t="str">
            <v>A</v>
          </cell>
        </row>
      </sheetData>
      <sheetData sheetId="24139">
        <row r="9">
          <cell r="A9" t="str">
            <v>A</v>
          </cell>
        </row>
      </sheetData>
      <sheetData sheetId="24140">
        <row r="9">
          <cell r="A9" t="str">
            <v>A</v>
          </cell>
        </row>
      </sheetData>
      <sheetData sheetId="24141">
        <row r="9">
          <cell r="A9" t="str">
            <v>A</v>
          </cell>
        </row>
      </sheetData>
      <sheetData sheetId="24142">
        <row r="9">
          <cell r="A9" t="str">
            <v>A</v>
          </cell>
        </row>
      </sheetData>
      <sheetData sheetId="24143">
        <row r="9">
          <cell r="A9" t="str">
            <v>A</v>
          </cell>
        </row>
      </sheetData>
      <sheetData sheetId="24144">
        <row r="9">
          <cell r="A9" t="str">
            <v>A</v>
          </cell>
        </row>
      </sheetData>
      <sheetData sheetId="24145">
        <row r="9">
          <cell r="A9" t="str">
            <v>A</v>
          </cell>
        </row>
      </sheetData>
      <sheetData sheetId="24146">
        <row r="9">
          <cell r="A9" t="str">
            <v>A</v>
          </cell>
        </row>
      </sheetData>
      <sheetData sheetId="24147">
        <row r="9">
          <cell r="A9" t="str">
            <v>A</v>
          </cell>
        </row>
      </sheetData>
      <sheetData sheetId="24148">
        <row r="9">
          <cell r="A9" t="str">
            <v>A</v>
          </cell>
        </row>
      </sheetData>
      <sheetData sheetId="24149">
        <row r="9">
          <cell r="A9" t="str">
            <v>A</v>
          </cell>
        </row>
      </sheetData>
      <sheetData sheetId="24150">
        <row r="9">
          <cell r="A9" t="str">
            <v>A</v>
          </cell>
        </row>
      </sheetData>
      <sheetData sheetId="24151">
        <row r="9">
          <cell r="A9" t="str">
            <v>A</v>
          </cell>
        </row>
      </sheetData>
      <sheetData sheetId="24152">
        <row r="9">
          <cell r="A9" t="str">
            <v>A</v>
          </cell>
        </row>
      </sheetData>
      <sheetData sheetId="24153">
        <row r="9">
          <cell r="A9" t="str">
            <v>A</v>
          </cell>
        </row>
      </sheetData>
      <sheetData sheetId="24154">
        <row r="9">
          <cell r="A9" t="str">
            <v>A</v>
          </cell>
        </row>
      </sheetData>
      <sheetData sheetId="24155">
        <row r="9">
          <cell r="A9" t="str">
            <v>A</v>
          </cell>
        </row>
      </sheetData>
      <sheetData sheetId="24156">
        <row r="9">
          <cell r="A9" t="str">
            <v>A</v>
          </cell>
        </row>
      </sheetData>
      <sheetData sheetId="24157">
        <row r="9">
          <cell r="A9" t="str">
            <v>A</v>
          </cell>
        </row>
      </sheetData>
      <sheetData sheetId="24158">
        <row r="9">
          <cell r="A9" t="str">
            <v>A</v>
          </cell>
        </row>
      </sheetData>
      <sheetData sheetId="24159">
        <row r="9">
          <cell r="A9" t="str">
            <v>A</v>
          </cell>
        </row>
      </sheetData>
      <sheetData sheetId="24160">
        <row r="9">
          <cell r="A9" t="str">
            <v>A</v>
          </cell>
        </row>
      </sheetData>
      <sheetData sheetId="24161">
        <row r="9">
          <cell r="A9" t="str">
            <v>A</v>
          </cell>
        </row>
      </sheetData>
      <sheetData sheetId="24162">
        <row r="9">
          <cell r="A9" t="str">
            <v>A</v>
          </cell>
        </row>
      </sheetData>
      <sheetData sheetId="24163">
        <row r="9">
          <cell r="A9" t="str">
            <v>A</v>
          </cell>
        </row>
      </sheetData>
      <sheetData sheetId="24164">
        <row r="9">
          <cell r="A9" t="str">
            <v>A</v>
          </cell>
        </row>
      </sheetData>
      <sheetData sheetId="24165">
        <row r="9">
          <cell r="A9" t="str">
            <v>A</v>
          </cell>
        </row>
      </sheetData>
      <sheetData sheetId="24166" refreshError="1"/>
      <sheetData sheetId="24167" refreshError="1"/>
      <sheetData sheetId="24168" refreshError="1"/>
      <sheetData sheetId="24169" refreshError="1"/>
      <sheetData sheetId="24170">
        <row r="9">
          <cell r="A9" t="str">
            <v>A</v>
          </cell>
        </row>
      </sheetData>
      <sheetData sheetId="24171">
        <row r="9">
          <cell r="A9" t="str">
            <v>A</v>
          </cell>
        </row>
      </sheetData>
      <sheetData sheetId="24172">
        <row r="9">
          <cell r="A9" t="str">
            <v>A</v>
          </cell>
        </row>
      </sheetData>
      <sheetData sheetId="24173">
        <row r="9">
          <cell r="A9" t="str">
            <v>A</v>
          </cell>
        </row>
      </sheetData>
      <sheetData sheetId="24174">
        <row r="9">
          <cell r="A9" t="str">
            <v>A</v>
          </cell>
        </row>
      </sheetData>
      <sheetData sheetId="24175">
        <row r="9">
          <cell r="A9" t="str">
            <v>A</v>
          </cell>
        </row>
      </sheetData>
      <sheetData sheetId="24176">
        <row r="9">
          <cell r="A9" t="str">
            <v>A</v>
          </cell>
        </row>
      </sheetData>
      <sheetData sheetId="24177">
        <row r="9">
          <cell r="A9" t="str">
            <v>A</v>
          </cell>
        </row>
      </sheetData>
      <sheetData sheetId="24178">
        <row r="9">
          <cell r="A9" t="str">
            <v>A</v>
          </cell>
        </row>
      </sheetData>
      <sheetData sheetId="24179">
        <row r="9">
          <cell r="A9" t="str">
            <v>A</v>
          </cell>
        </row>
      </sheetData>
      <sheetData sheetId="24180">
        <row r="9">
          <cell r="A9" t="str">
            <v>A</v>
          </cell>
        </row>
      </sheetData>
      <sheetData sheetId="24181">
        <row r="9">
          <cell r="A9" t="str">
            <v>A</v>
          </cell>
        </row>
      </sheetData>
      <sheetData sheetId="24182">
        <row r="9">
          <cell r="A9" t="str">
            <v>A</v>
          </cell>
        </row>
      </sheetData>
      <sheetData sheetId="24183">
        <row r="9">
          <cell r="A9" t="str">
            <v>A</v>
          </cell>
        </row>
      </sheetData>
      <sheetData sheetId="24184">
        <row r="9">
          <cell r="A9" t="str">
            <v>A</v>
          </cell>
        </row>
      </sheetData>
      <sheetData sheetId="24185">
        <row r="9">
          <cell r="A9" t="str">
            <v>A</v>
          </cell>
        </row>
      </sheetData>
      <sheetData sheetId="24186">
        <row r="9">
          <cell r="A9" t="str">
            <v>A</v>
          </cell>
        </row>
      </sheetData>
      <sheetData sheetId="24187">
        <row r="9">
          <cell r="A9" t="str">
            <v>A</v>
          </cell>
        </row>
      </sheetData>
      <sheetData sheetId="24188">
        <row r="9">
          <cell r="A9" t="str">
            <v>A</v>
          </cell>
        </row>
      </sheetData>
      <sheetData sheetId="24189">
        <row r="9">
          <cell r="A9" t="str">
            <v>A</v>
          </cell>
        </row>
      </sheetData>
      <sheetData sheetId="24190" refreshError="1"/>
      <sheetData sheetId="24191">
        <row r="9">
          <cell r="A9" t="str">
            <v>A</v>
          </cell>
        </row>
      </sheetData>
      <sheetData sheetId="24192">
        <row r="9">
          <cell r="A9" t="str">
            <v>A</v>
          </cell>
        </row>
      </sheetData>
      <sheetData sheetId="24193" refreshError="1"/>
      <sheetData sheetId="24194">
        <row r="9">
          <cell r="A9" t="str">
            <v>A</v>
          </cell>
        </row>
      </sheetData>
      <sheetData sheetId="24195" refreshError="1"/>
      <sheetData sheetId="24196">
        <row r="9">
          <cell r="A9" t="str">
            <v>A</v>
          </cell>
        </row>
      </sheetData>
      <sheetData sheetId="24197">
        <row r="9">
          <cell r="A9" t="str">
            <v>A</v>
          </cell>
        </row>
      </sheetData>
      <sheetData sheetId="24198">
        <row r="9">
          <cell r="A9" t="str">
            <v>A</v>
          </cell>
        </row>
      </sheetData>
      <sheetData sheetId="24199">
        <row r="9">
          <cell r="A9" t="str">
            <v>A</v>
          </cell>
        </row>
      </sheetData>
      <sheetData sheetId="24200">
        <row r="9">
          <cell r="A9" t="str">
            <v>A</v>
          </cell>
        </row>
      </sheetData>
      <sheetData sheetId="24201">
        <row r="9">
          <cell r="A9" t="str">
            <v>A</v>
          </cell>
        </row>
      </sheetData>
      <sheetData sheetId="24202">
        <row r="9">
          <cell r="A9" t="str">
            <v>A</v>
          </cell>
        </row>
      </sheetData>
      <sheetData sheetId="24203">
        <row r="9">
          <cell r="A9" t="str">
            <v>A</v>
          </cell>
        </row>
      </sheetData>
      <sheetData sheetId="24204">
        <row r="9">
          <cell r="A9" t="str">
            <v>A</v>
          </cell>
        </row>
      </sheetData>
      <sheetData sheetId="24205">
        <row r="9">
          <cell r="A9" t="str">
            <v>A</v>
          </cell>
        </row>
      </sheetData>
      <sheetData sheetId="24206">
        <row r="9">
          <cell r="A9" t="str">
            <v>A</v>
          </cell>
        </row>
      </sheetData>
      <sheetData sheetId="24207">
        <row r="9">
          <cell r="A9" t="str">
            <v>A</v>
          </cell>
        </row>
      </sheetData>
      <sheetData sheetId="24208">
        <row r="9">
          <cell r="A9" t="str">
            <v>A</v>
          </cell>
        </row>
      </sheetData>
      <sheetData sheetId="24209">
        <row r="9">
          <cell r="A9" t="str">
            <v>A</v>
          </cell>
        </row>
      </sheetData>
      <sheetData sheetId="24210">
        <row r="9">
          <cell r="A9" t="str">
            <v>A</v>
          </cell>
        </row>
      </sheetData>
      <sheetData sheetId="24211">
        <row r="9">
          <cell r="A9" t="str">
            <v>A</v>
          </cell>
        </row>
      </sheetData>
      <sheetData sheetId="24212">
        <row r="9">
          <cell r="A9" t="str">
            <v>A</v>
          </cell>
        </row>
      </sheetData>
      <sheetData sheetId="24213">
        <row r="9">
          <cell r="A9" t="str">
            <v>A</v>
          </cell>
        </row>
      </sheetData>
      <sheetData sheetId="24214">
        <row r="9">
          <cell r="A9" t="str">
            <v>A</v>
          </cell>
        </row>
      </sheetData>
      <sheetData sheetId="24215">
        <row r="9">
          <cell r="A9" t="str">
            <v>A</v>
          </cell>
        </row>
      </sheetData>
      <sheetData sheetId="24216">
        <row r="9">
          <cell r="A9" t="str">
            <v>A</v>
          </cell>
        </row>
      </sheetData>
      <sheetData sheetId="24217">
        <row r="9">
          <cell r="A9" t="str">
            <v>A</v>
          </cell>
        </row>
      </sheetData>
      <sheetData sheetId="24218">
        <row r="9">
          <cell r="A9" t="str">
            <v>A</v>
          </cell>
        </row>
      </sheetData>
      <sheetData sheetId="24219">
        <row r="9">
          <cell r="A9" t="str">
            <v>A</v>
          </cell>
        </row>
      </sheetData>
      <sheetData sheetId="24220">
        <row r="9">
          <cell r="A9" t="str">
            <v>A</v>
          </cell>
        </row>
      </sheetData>
      <sheetData sheetId="24221">
        <row r="9">
          <cell r="A9" t="str">
            <v>A</v>
          </cell>
        </row>
      </sheetData>
      <sheetData sheetId="24222">
        <row r="9">
          <cell r="A9" t="str">
            <v>A</v>
          </cell>
        </row>
      </sheetData>
      <sheetData sheetId="24223">
        <row r="9">
          <cell r="A9" t="str">
            <v>A</v>
          </cell>
        </row>
      </sheetData>
      <sheetData sheetId="24224">
        <row r="9">
          <cell r="A9" t="str">
            <v>A</v>
          </cell>
        </row>
      </sheetData>
      <sheetData sheetId="24225" refreshError="1"/>
      <sheetData sheetId="24226">
        <row r="9">
          <cell r="A9" t="str">
            <v>A</v>
          </cell>
        </row>
      </sheetData>
      <sheetData sheetId="24227">
        <row r="9">
          <cell r="A9" t="str">
            <v>A</v>
          </cell>
        </row>
      </sheetData>
      <sheetData sheetId="24228">
        <row r="9">
          <cell r="A9" t="str">
            <v>A</v>
          </cell>
        </row>
      </sheetData>
      <sheetData sheetId="24229">
        <row r="9">
          <cell r="A9" t="str">
            <v>A</v>
          </cell>
        </row>
      </sheetData>
      <sheetData sheetId="24230">
        <row r="9">
          <cell r="A9" t="str">
            <v>A</v>
          </cell>
        </row>
      </sheetData>
      <sheetData sheetId="24231">
        <row r="9">
          <cell r="A9" t="str">
            <v>A</v>
          </cell>
        </row>
      </sheetData>
      <sheetData sheetId="24232">
        <row r="9">
          <cell r="A9" t="str">
            <v>A</v>
          </cell>
        </row>
      </sheetData>
      <sheetData sheetId="24233">
        <row r="9">
          <cell r="A9" t="str">
            <v>A</v>
          </cell>
        </row>
      </sheetData>
      <sheetData sheetId="24234">
        <row r="9">
          <cell r="A9" t="str">
            <v>A</v>
          </cell>
        </row>
      </sheetData>
      <sheetData sheetId="24235">
        <row r="9">
          <cell r="A9" t="str">
            <v>A</v>
          </cell>
        </row>
      </sheetData>
      <sheetData sheetId="24236">
        <row r="9">
          <cell r="A9" t="str">
            <v>A</v>
          </cell>
        </row>
      </sheetData>
      <sheetData sheetId="24237">
        <row r="9">
          <cell r="A9" t="str">
            <v>A</v>
          </cell>
        </row>
      </sheetData>
      <sheetData sheetId="24238">
        <row r="9">
          <cell r="A9" t="str">
            <v>A</v>
          </cell>
        </row>
      </sheetData>
      <sheetData sheetId="24239">
        <row r="9">
          <cell r="A9" t="str">
            <v>A</v>
          </cell>
        </row>
      </sheetData>
      <sheetData sheetId="24240">
        <row r="9">
          <cell r="A9" t="str">
            <v>A</v>
          </cell>
        </row>
      </sheetData>
      <sheetData sheetId="24241">
        <row r="9">
          <cell r="A9" t="str">
            <v>A</v>
          </cell>
        </row>
      </sheetData>
      <sheetData sheetId="24242">
        <row r="9">
          <cell r="A9" t="str">
            <v>A</v>
          </cell>
        </row>
      </sheetData>
      <sheetData sheetId="24243">
        <row r="9">
          <cell r="A9" t="str">
            <v>A</v>
          </cell>
        </row>
      </sheetData>
      <sheetData sheetId="24244">
        <row r="9">
          <cell r="A9" t="str">
            <v>A</v>
          </cell>
        </row>
      </sheetData>
      <sheetData sheetId="24245">
        <row r="9">
          <cell r="A9" t="str">
            <v>A</v>
          </cell>
        </row>
      </sheetData>
      <sheetData sheetId="24246">
        <row r="9">
          <cell r="A9" t="str">
            <v>A</v>
          </cell>
        </row>
      </sheetData>
      <sheetData sheetId="24247">
        <row r="9">
          <cell r="A9" t="str">
            <v>A</v>
          </cell>
        </row>
      </sheetData>
      <sheetData sheetId="24248">
        <row r="9">
          <cell r="A9" t="str">
            <v>A</v>
          </cell>
        </row>
      </sheetData>
      <sheetData sheetId="24249">
        <row r="9">
          <cell r="A9" t="str">
            <v>A</v>
          </cell>
        </row>
      </sheetData>
      <sheetData sheetId="24250">
        <row r="9">
          <cell r="A9" t="str">
            <v>A</v>
          </cell>
        </row>
      </sheetData>
      <sheetData sheetId="24251">
        <row r="9">
          <cell r="A9" t="str">
            <v>A</v>
          </cell>
        </row>
      </sheetData>
      <sheetData sheetId="24252">
        <row r="9">
          <cell r="A9" t="str">
            <v>A</v>
          </cell>
        </row>
      </sheetData>
      <sheetData sheetId="24253">
        <row r="9">
          <cell r="A9" t="str">
            <v>A</v>
          </cell>
        </row>
      </sheetData>
      <sheetData sheetId="24254">
        <row r="9">
          <cell r="A9" t="str">
            <v>A</v>
          </cell>
        </row>
      </sheetData>
      <sheetData sheetId="24255">
        <row r="9">
          <cell r="A9" t="str">
            <v>A</v>
          </cell>
        </row>
      </sheetData>
      <sheetData sheetId="24256">
        <row r="9">
          <cell r="A9" t="str">
            <v>A</v>
          </cell>
        </row>
      </sheetData>
      <sheetData sheetId="24257">
        <row r="9">
          <cell r="A9" t="str">
            <v>A</v>
          </cell>
        </row>
      </sheetData>
      <sheetData sheetId="24258">
        <row r="9">
          <cell r="A9" t="str">
            <v>A</v>
          </cell>
        </row>
      </sheetData>
      <sheetData sheetId="24259">
        <row r="9">
          <cell r="A9" t="str">
            <v>A</v>
          </cell>
        </row>
      </sheetData>
      <sheetData sheetId="24260">
        <row r="9">
          <cell r="A9" t="str">
            <v>A</v>
          </cell>
        </row>
      </sheetData>
      <sheetData sheetId="24261">
        <row r="9">
          <cell r="A9" t="str">
            <v>A</v>
          </cell>
        </row>
      </sheetData>
      <sheetData sheetId="24262">
        <row r="9">
          <cell r="A9" t="str">
            <v>A</v>
          </cell>
        </row>
      </sheetData>
      <sheetData sheetId="24263">
        <row r="9">
          <cell r="A9" t="str">
            <v>A</v>
          </cell>
        </row>
      </sheetData>
      <sheetData sheetId="24264">
        <row r="9">
          <cell r="A9" t="str">
            <v>A</v>
          </cell>
        </row>
      </sheetData>
      <sheetData sheetId="24265">
        <row r="9">
          <cell r="A9" t="str">
            <v>A</v>
          </cell>
        </row>
      </sheetData>
      <sheetData sheetId="24266">
        <row r="9">
          <cell r="A9" t="str">
            <v>A</v>
          </cell>
        </row>
      </sheetData>
      <sheetData sheetId="24267">
        <row r="9">
          <cell r="A9" t="str">
            <v>A</v>
          </cell>
        </row>
      </sheetData>
      <sheetData sheetId="24268">
        <row r="9">
          <cell r="A9" t="str">
            <v>A</v>
          </cell>
        </row>
      </sheetData>
      <sheetData sheetId="24269">
        <row r="9">
          <cell r="A9" t="str">
            <v>A</v>
          </cell>
        </row>
      </sheetData>
      <sheetData sheetId="24270">
        <row r="9">
          <cell r="A9" t="str">
            <v>A</v>
          </cell>
        </row>
      </sheetData>
      <sheetData sheetId="24271">
        <row r="9">
          <cell r="A9" t="str">
            <v>A</v>
          </cell>
        </row>
      </sheetData>
      <sheetData sheetId="24272">
        <row r="9">
          <cell r="A9" t="str">
            <v>A</v>
          </cell>
        </row>
      </sheetData>
      <sheetData sheetId="24273">
        <row r="9">
          <cell r="A9" t="str">
            <v>A</v>
          </cell>
        </row>
      </sheetData>
      <sheetData sheetId="24274">
        <row r="9">
          <cell r="A9" t="str">
            <v>A</v>
          </cell>
        </row>
      </sheetData>
      <sheetData sheetId="24275">
        <row r="9">
          <cell r="A9" t="str">
            <v>A</v>
          </cell>
        </row>
      </sheetData>
      <sheetData sheetId="24276">
        <row r="9">
          <cell r="A9" t="str">
            <v>A</v>
          </cell>
        </row>
      </sheetData>
      <sheetData sheetId="24277">
        <row r="9">
          <cell r="A9" t="str">
            <v>A</v>
          </cell>
        </row>
      </sheetData>
      <sheetData sheetId="24278">
        <row r="9">
          <cell r="A9" t="str">
            <v>A</v>
          </cell>
        </row>
      </sheetData>
      <sheetData sheetId="24279">
        <row r="9">
          <cell r="A9" t="str">
            <v>A</v>
          </cell>
        </row>
      </sheetData>
      <sheetData sheetId="24280">
        <row r="9">
          <cell r="A9" t="str">
            <v>A</v>
          </cell>
        </row>
      </sheetData>
      <sheetData sheetId="24281">
        <row r="9">
          <cell r="A9" t="str">
            <v>A</v>
          </cell>
        </row>
      </sheetData>
      <sheetData sheetId="24282">
        <row r="9">
          <cell r="A9" t="str">
            <v>A</v>
          </cell>
        </row>
      </sheetData>
      <sheetData sheetId="24283">
        <row r="9">
          <cell r="A9" t="str">
            <v>A</v>
          </cell>
        </row>
      </sheetData>
      <sheetData sheetId="24284">
        <row r="9">
          <cell r="A9" t="str">
            <v>A</v>
          </cell>
        </row>
      </sheetData>
      <sheetData sheetId="24285">
        <row r="9">
          <cell r="A9" t="str">
            <v>A</v>
          </cell>
        </row>
      </sheetData>
      <sheetData sheetId="24286">
        <row r="9">
          <cell r="A9" t="str">
            <v>A</v>
          </cell>
        </row>
      </sheetData>
      <sheetData sheetId="24287">
        <row r="9">
          <cell r="A9" t="str">
            <v>A</v>
          </cell>
        </row>
      </sheetData>
      <sheetData sheetId="24288">
        <row r="9">
          <cell r="A9" t="str">
            <v>A</v>
          </cell>
        </row>
      </sheetData>
      <sheetData sheetId="24289">
        <row r="9">
          <cell r="A9" t="str">
            <v>A</v>
          </cell>
        </row>
      </sheetData>
      <sheetData sheetId="24290">
        <row r="9">
          <cell r="A9" t="str">
            <v>A</v>
          </cell>
        </row>
      </sheetData>
      <sheetData sheetId="24291">
        <row r="9">
          <cell r="A9" t="str">
            <v>A</v>
          </cell>
        </row>
      </sheetData>
      <sheetData sheetId="24292">
        <row r="9">
          <cell r="A9" t="str">
            <v>A</v>
          </cell>
        </row>
      </sheetData>
      <sheetData sheetId="24293">
        <row r="9">
          <cell r="A9" t="str">
            <v>A</v>
          </cell>
        </row>
      </sheetData>
      <sheetData sheetId="24294">
        <row r="9">
          <cell r="A9" t="str">
            <v>A</v>
          </cell>
        </row>
      </sheetData>
      <sheetData sheetId="24295">
        <row r="9">
          <cell r="A9" t="str">
            <v>A</v>
          </cell>
        </row>
      </sheetData>
      <sheetData sheetId="24296">
        <row r="9">
          <cell r="A9" t="str">
            <v>A</v>
          </cell>
        </row>
      </sheetData>
      <sheetData sheetId="24297" refreshError="1"/>
      <sheetData sheetId="24298" refreshError="1"/>
      <sheetData sheetId="24299">
        <row r="9">
          <cell r="A9" t="str">
            <v>A</v>
          </cell>
        </row>
      </sheetData>
      <sheetData sheetId="24300">
        <row r="9">
          <cell r="A9" t="str">
            <v>A</v>
          </cell>
        </row>
      </sheetData>
      <sheetData sheetId="24301"/>
      <sheetData sheetId="24302" refreshError="1"/>
      <sheetData sheetId="24303"/>
      <sheetData sheetId="24304"/>
      <sheetData sheetId="24305">
        <row r="9">
          <cell r="A9" t="str">
            <v>A</v>
          </cell>
        </row>
      </sheetData>
      <sheetData sheetId="24306"/>
      <sheetData sheetId="24307"/>
      <sheetData sheetId="24308"/>
      <sheetData sheetId="24309"/>
      <sheetData sheetId="24310" refreshError="1"/>
      <sheetData sheetId="24311" refreshError="1"/>
      <sheetData sheetId="24312" refreshError="1"/>
      <sheetData sheetId="24313" refreshError="1"/>
      <sheetData sheetId="24314" refreshError="1"/>
      <sheetData sheetId="24315" refreshError="1"/>
      <sheetData sheetId="24316" refreshError="1"/>
      <sheetData sheetId="24317" refreshError="1"/>
      <sheetData sheetId="24318" refreshError="1"/>
      <sheetData sheetId="24319" refreshError="1"/>
      <sheetData sheetId="24320" refreshError="1"/>
      <sheetData sheetId="24321" refreshError="1"/>
      <sheetData sheetId="24322" refreshError="1"/>
      <sheetData sheetId="24323" refreshError="1"/>
      <sheetData sheetId="24324" refreshError="1"/>
      <sheetData sheetId="24325" refreshError="1"/>
      <sheetData sheetId="24326" refreshError="1"/>
      <sheetData sheetId="24327" refreshError="1"/>
      <sheetData sheetId="24328" refreshError="1"/>
      <sheetData sheetId="24329" refreshError="1"/>
      <sheetData sheetId="24330" refreshError="1"/>
      <sheetData sheetId="24331" refreshError="1"/>
      <sheetData sheetId="24332" refreshError="1"/>
      <sheetData sheetId="24333" refreshError="1"/>
      <sheetData sheetId="24334" refreshError="1"/>
      <sheetData sheetId="24335" refreshError="1"/>
      <sheetData sheetId="24336" refreshError="1"/>
      <sheetData sheetId="24337" refreshError="1"/>
      <sheetData sheetId="24338" refreshError="1"/>
      <sheetData sheetId="24339" refreshError="1"/>
      <sheetData sheetId="24340" refreshError="1"/>
      <sheetData sheetId="24341" refreshError="1"/>
      <sheetData sheetId="24342" refreshError="1"/>
      <sheetData sheetId="24343" refreshError="1"/>
      <sheetData sheetId="24344" refreshError="1"/>
      <sheetData sheetId="24345" refreshError="1"/>
      <sheetData sheetId="24346" refreshError="1"/>
      <sheetData sheetId="24347" refreshError="1"/>
      <sheetData sheetId="24348" refreshError="1"/>
      <sheetData sheetId="24349" refreshError="1"/>
      <sheetData sheetId="24350" refreshError="1"/>
      <sheetData sheetId="24351" refreshError="1"/>
      <sheetData sheetId="24352" refreshError="1"/>
      <sheetData sheetId="24353" refreshError="1"/>
      <sheetData sheetId="24354" refreshError="1"/>
      <sheetData sheetId="24355" refreshError="1"/>
      <sheetData sheetId="24356" refreshError="1"/>
      <sheetData sheetId="24357" refreshError="1"/>
      <sheetData sheetId="24358" refreshError="1"/>
      <sheetData sheetId="24359" refreshError="1"/>
      <sheetData sheetId="24360" refreshError="1"/>
      <sheetData sheetId="24361" refreshError="1"/>
      <sheetData sheetId="24362" refreshError="1"/>
      <sheetData sheetId="24363" refreshError="1"/>
      <sheetData sheetId="24364" refreshError="1"/>
      <sheetData sheetId="24365" refreshError="1"/>
      <sheetData sheetId="24366" refreshError="1"/>
      <sheetData sheetId="24367" refreshError="1"/>
      <sheetData sheetId="24368" refreshError="1"/>
      <sheetData sheetId="24369" refreshError="1"/>
      <sheetData sheetId="24370" refreshError="1"/>
      <sheetData sheetId="24371" refreshError="1"/>
      <sheetData sheetId="24372" refreshError="1"/>
      <sheetData sheetId="24373" refreshError="1"/>
      <sheetData sheetId="24374" refreshError="1"/>
      <sheetData sheetId="24375" refreshError="1"/>
      <sheetData sheetId="24376" refreshError="1"/>
      <sheetData sheetId="24377" refreshError="1"/>
      <sheetData sheetId="24378" refreshError="1"/>
      <sheetData sheetId="24379" refreshError="1"/>
      <sheetData sheetId="24380" refreshError="1"/>
      <sheetData sheetId="24381">
        <row r="9">
          <cell r="A9" t="str">
            <v>A</v>
          </cell>
        </row>
      </sheetData>
      <sheetData sheetId="24382">
        <row r="9">
          <cell r="A9" t="str">
            <v>A</v>
          </cell>
        </row>
      </sheetData>
      <sheetData sheetId="24383">
        <row r="9">
          <cell r="A9" t="str">
            <v>A</v>
          </cell>
        </row>
      </sheetData>
      <sheetData sheetId="24384">
        <row r="9">
          <cell r="A9" t="str">
            <v>A</v>
          </cell>
        </row>
      </sheetData>
      <sheetData sheetId="24385"/>
      <sheetData sheetId="24386"/>
      <sheetData sheetId="24387">
        <row r="9">
          <cell r="A9" t="str">
            <v>A</v>
          </cell>
        </row>
      </sheetData>
      <sheetData sheetId="24388">
        <row r="9">
          <cell r="A9" t="str">
            <v>A</v>
          </cell>
        </row>
      </sheetData>
      <sheetData sheetId="24389">
        <row r="9">
          <cell r="A9" t="str">
            <v>A</v>
          </cell>
        </row>
      </sheetData>
      <sheetData sheetId="24390">
        <row r="9">
          <cell r="A9" t="str">
            <v>A</v>
          </cell>
        </row>
      </sheetData>
      <sheetData sheetId="24391"/>
      <sheetData sheetId="24392">
        <row r="9">
          <cell r="A9" t="str">
            <v>A</v>
          </cell>
        </row>
      </sheetData>
      <sheetData sheetId="24393">
        <row r="9">
          <cell r="A9" t="str">
            <v>A</v>
          </cell>
        </row>
      </sheetData>
      <sheetData sheetId="24394"/>
      <sheetData sheetId="24395"/>
      <sheetData sheetId="24396">
        <row r="9">
          <cell r="A9" t="str">
            <v>A</v>
          </cell>
        </row>
      </sheetData>
      <sheetData sheetId="24397">
        <row r="9">
          <cell r="A9" t="str">
            <v>A</v>
          </cell>
        </row>
      </sheetData>
      <sheetData sheetId="24398">
        <row r="9">
          <cell r="A9" t="str">
            <v>A</v>
          </cell>
        </row>
      </sheetData>
      <sheetData sheetId="24399">
        <row r="9">
          <cell r="A9" t="str">
            <v>A</v>
          </cell>
        </row>
      </sheetData>
      <sheetData sheetId="24400">
        <row r="9">
          <cell r="A9" t="str">
            <v>A</v>
          </cell>
        </row>
      </sheetData>
      <sheetData sheetId="24401">
        <row r="9">
          <cell r="A9" t="str">
            <v>A</v>
          </cell>
        </row>
      </sheetData>
      <sheetData sheetId="24402">
        <row r="9">
          <cell r="A9" t="str">
            <v>A</v>
          </cell>
        </row>
      </sheetData>
      <sheetData sheetId="24403">
        <row r="9">
          <cell r="A9" t="str">
            <v>A</v>
          </cell>
        </row>
      </sheetData>
      <sheetData sheetId="24404">
        <row r="9">
          <cell r="A9" t="str">
            <v>A</v>
          </cell>
        </row>
      </sheetData>
      <sheetData sheetId="24405">
        <row r="9">
          <cell r="A9" t="str">
            <v>A</v>
          </cell>
        </row>
      </sheetData>
      <sheetData sheetId="24406">
        <row r="9">
          <cell r="A9" t="str">
            <v>A</v>
          </cell>
        </row>
      </sheetData>
      <sheetData sheetId="24407">
        <row r="9">
          <cell r="A9" t="str">
            <v>A</v>
          </cell>
        </row>
      </sheetData>
      <sheetData sheetId="24408">
        <row r="9">
          <cell r="A9" t="str">
            <v>A</v>
          </cell>
        </row>
      </sheetData>
      <sheetData sheetId="24409">
        <row r="9">
          <cell r="A9" t="str">
            <v>A</v>
          </cell>
        </row>
      </sheetData>
      <sheetData sheetId="24410" refreshError="1"/>
      <sheetData sheetId="24411" refreshError="1"/>
      <sheetData sheetId="24412">
        <row r="9">
          <cell r="A9" t="str">
            <v>A</v>
          </cell>
        </row>
      </sheetData>
      <sheetData sheetId="24413" refreshError="1"/>
      <sheetData sheetId="24414" refreshError="1"/>
      <sheetData sheetId="24415" refreshError="1"/>
      <sheetData sheetId="24416" refreshError="1"/>
      <sheetData sheetId="24417" refreshError="1"/>
      <sheetData sheetId="24418" refreshError="1"/>
      <sheetData sheetId="24419" refreshError="1"/>
      <sheetData sheetId="24420" refreshError="1"/>
      <sheetData sheetId="24421" refreshError="1"/>
      <sheetData sheetId="24422" refreshError="1"/>
      <sheetData sheetId="24423" refreshError="1"/>
      <sheetData sheetId="24424" refreshError="1"/>
      <sheetData sheetId="24425" refreshError="1"/>
      <sheetData sheetId="24426" refreshError="1"/>
      <sheetData sheetId="24427">
        <row r="9">
          <cell r="A9" t="str">
            <v>A</v>
          </cell>
        </row>
      </sheetData>
      <sheetData sheetId="24428">
        <row r="9">
          <cell r="A9" t="str">
            <v>A</v>
          </cell>
        </row>
      </sheetData>
      <sheetData sheetId="24429">
        <row r="9">
          <cell r="A9" t="str">
            <v>A</v>
          </cell>
        </row>
      </sheetData>
      <sheetData sheetId="24430">
        <row r="9">
          <cell r="A9" t="str">
            <v>A</v>
          </cell>
        </row>
      </sheetData>
      <sheetData sheetId="24431">
        <row r="9">
          <cell r="A9" t="str">
            <v>A</v>
          </cell>
        </row>
      </sheetData>
      <sheetData sheetId="24432">
        <row r="9">
          <cell r="A9" t="str">
            <v>A</v>
          </cell>
        </row>
      </sheetData>
      <sheetData sheetId="24433">
        <row r="9">
          <cell r="A9" t="str">
            <v>A</v>
          </cell>
        </row>
      </sheetData>
      <sheetData sheetId="24434">
        <row r="9">
          <cell r="A9" t="str">
            <v>A</v>
          </cell>
        </row>
      </sheetData>
      <sheetData sheetId="24435">
        <row r="9">
          <cell r="A9" t="str">
            <v>A</v>
          </cell>
        </row>
      </sheetData>
      <sheetData sheetId="24436">
        <row r="9">
          <cell r="A9" t="str">
            <v>A</v>
          </cell>
        </row>
      </sheetData>
      <sheetData sheetId="24437">
        <row r="9">
          <cell r="A9" t="str">
            <v>A</v>
          </cell>
        </row>
      </sheetData>
      <sheetData sheetId="24438">
        <row r="9">
          <cell r="A9" t="str">
            <v>A</v>
          </cell>
        </row>
      </sheetData>
      <sheetData sheetId="24439">
        <row r="9">
          <cell r="A9" t="str">
            <v>A</v>
          </cell>
        </row>
      </sheetData>
      <sheetData sheetId="24440">
        <row r="9">
          <cell r="A9" t="str">
            <v>A</v>
          </cell>
        </row>
      </sheetData>
      <sheetData sheetId="24441">
        <row r="9">
          <cell r="A9" t="str">
            <v>A</v>
          </cell>
        </row>
      </sheetData>
      <sheetData sheetId="24442">
        <row r="9">
          <cell r="A9" t="str">
            <v>A</v>
          </cell>
        </row>
      </sheetData>
      <sheetData sheetId="24443">
        <row r="9">
          <cell r="A9" t="str">
            <v>A</v>
          </cell>
        </row>
      </sheetData>
      <sheetData sheetId="24444">
        <row r="9">
          <cell r="A9" t="str">
            <v>A</v>
          </cell>
        </row>
      </sheetData>
      <sheetData sheetId="24445"/>
      <sheetData sheetId="24446"/>
      <sheetData sheetId="24447">
        <row r="9">
          <cell r="A9" t="str">
            <v>A</v>
          </cell>
        </row>
      </sheetData>
      <sheetData sheetId="24448">
        <row r="9">
          <cell r="A9" t="str">
            <v>A</v>
          </cell>
        </row>
      </sheetData>
      <sheetData sheetId="24449"/>
      <sheetData sheetId="24450"/>
      <sheetData sheetId="24451"/>
      <sheetData sheetId="24452" refreshError="1"/>
      <sheetData sheetId="24453" refreshError="1"/>
      <sheetData sheetId="24454"/>
      <sheetData sheetId="24455">
        <row r="9">
          <cell r="A9" t="str">
            <v>A</v>
          </cell>
        </row>
      </sheetData>
      <sheetData sheetId="24456">
        <row r="9">
          <cell r="A9" t="str">
            <v>A</v>
          </cell>
        </row>
      </sheetData>
      <sheetData sheetId="24457">
        <row r="9">
          <cell r="A9" t="str">
            <v>A</v>
          </cell>
        </row>
      </sheetData>
      <sheetData sheetId="24458"/>
      <sheetData sheetId="24459"/>
      <sheetData sheetId="24460">
        <row r="9">
          <cell r="A9" t="str">
            <v>A</v>
          </cell>
        </row>
      </sheetData>
      <sheetData sheetId="24461">
        <row r="9">
          <cell r="A9" t="str">
            <v>A</v>
          </cell>
        </row>
      </sheetData>
      <sheetData sheetId="24462">
        <row r="9">
          <cell r="A9" t="str">
            <v>A</v>
          </cell>
        </row>
      </sheetData>
      <sheetData sheetId="24463">
        <row r="9">
          <cell r="A9" t="str">
            <v>A</v>
          </cell>
        </row>
      </sheetData>
      <sheetData sheetId="24464">
        <row r="9">
          <cell r="A9" t="str">
            <v>A</v>
          </cell>
        </row>
      </sheetData>
      <sheetData sheetId="24465">
        <row r="9">
          <cell r="A9" t="str">
            <v>A</v>
          </cell>
        </row>
      </sheetData>
      <sheetData sheetId="24466">
        <row r="9">
          <cell r="A9" t="str">
            <v>A</v>
          </cell>
        </row>
      </sheetData>
      <sheetData sheetId="24467">
        <row r="9">
          <cell r="A9" t="str">
            <v>A</v>
          </cell>
        </row>
      </sheetData>
      <sheetData sheetId="24468" refreshError="1"/>
      <sheetData sheetId="24469" refreshError="1"/>
      <sheetData sheetId="24470" refreshError="1"/>
      <sheetData sheetId="24471" refreshError="1"/>
      <sheetData sheetId="24472" refreshError="1"/>
      <sheetData sheetId="24473" refreshError="1"/>
      <sheetData sheetId="24474" refreshError="1"/>
      <sheetData sheetId="24475" refreshError="1"/>
      <sheetData sheetId="24476" refreshError="1"/>
      <sheetData sheetId="24477" refreshError="1"/>
      <sheetData sheetId="24478" refreshError="1"/>
      <sheetData sheetId="24479" refreshError="1"/>
      <sheetData sheetId="24480" refreshError="1"/>
      <sheetData sheetId="24481" refreshError="1"/>
      <sheetData sheetId="24482" refreshError="1"/>
      <sheetData sheetId="24483" refreshError="1"/>
      <sheetData sheetId="24484" refreshError="1"/>
      <sheetData sheetId="24485" refreshError="1"/>
      <sheetData sheetId="24486" refreshError="1"/>
      <sheetData sheetId="24487" refreshError="1"/>
      <sheetData sheetId="24488" refreshError="1"/>
      <sheetData sheetId="24489" refreshError="1"/>
      <sheetData sheetId="24490" refreshError="1"/>
      <sheetData sheetId="24491" refreshError="1"/>
      <sheetData sheetId="24492" refreshError="1"/>
      <sheetData sheetId="24493" refreshError="1"/>
      <sheetData sheetId="24494">
        <row r="9">
          <cell r="A9" t="str">
            <v>A</v>
          </cell>
        </row>
      </sheetData>
      <sheetData sheetId="24495">
        <row r="9">
          <cell r="A9" t="str">
            <v>A</v>
          </cell>
        </row>
      </sheetData>
      <sheetData sheetId="24496">
        <row r="9">
          <cell r="A9" t="str">
            <v>A</v>
          </cell>
        </row>
      </sheetData>
      <sheetData sheetId="24497" refreshError="1"/>
      <sheetData sheetId="24498" refreshError="1"/>
      <sheetData sheetId="24499" refreshError="1"/>
      <sheetData sheetId="24500" refreshError="1"/>
      <sheetData sheetId="24501" refreshError="1"/>
      <sheetData sheetId="24502">
        <row r="9">
          <cell r="A9" t="str">
            <v>A</v>
          </cell>
        </row>
      </sheetData>
      <sheetData sheetId="24503">
        <row r="9">
          <cell r="A9" t="str">
            <v>A</v>
          </cell>
        </row>
      </sheetData>
      <sheetData sheetId="24504">
        <row r="9">
          <cell r="A9" t="str">
            <v>A</v>
          </cell>
        </row>
      </sheetData>
      <sheetData sheetId="24505" refreshError="1"/>
      <sheetData sheetId="24506">
        <row r="9">
          <cell r="A9" t="str">
            <v>A</v>
          </cell>
        </row>
      </sheetData>
      <sheetData sheetId="24507" refreshError="1"/>
      <sheetData sheetId="24508">
        <row r="9">
          <cell r="A9" t="str">
            <v>A</v>
          </cell>
        </row>
      </sheetData>
      <sheetData sheetId="24509">
        <row r="9">
          <cell r="A9" t="str">
            <v>A</v>
          </cell>
        </row>
      </sheetData>
      <sheetData sheetId="24510" refreshError="1"/>
      <sheetData sheetId="24511" refreshError="1"/>
      <sheetData sheetId="24512">
        <row r="9">
          <cell r="A9" t="str">
            <v>A</v>
          </cell>
        </row>
      </sheetData>
      <sheetData sheetId="24513">
        <row r="9">
          <cell r="A9" t="str">
            <v>A</v>
          </cell>
        </row>
      </sheetData>
      <sheetData sheetId="24514">
        <row r="9">
          <cell r="A9" t="str">
            <v>A</v>
          </cell>
        </row>
      </sheetData>
      <sheetData sheetId="24515">
        <row r="9">
          <cell r="A9" t="str">
            <v>A</v>
          </cell>
        </row>
      </sheetData>
      <sheetData sheetId="24516">
        <row r="9">
          <cell r="A9" t="str">
            <v>A</v>
          </cell>
        </row>
      </sheetData>
      <sheetData sheetId="24517">
        <row r="9">
          <cell r="A9" t="str">
            <v>A</v>
          </cell>
        </row>
      </sheetData>
      <sheetData sheetId="24518">
        <row r="9">
          <cell r="A9" t="str">
            <v>A</v>
          </cell>
        </row>
      </sheetData>
      <sheetData sheetId="24519">
        <row r="9">
          <cell r="A9" t="str">
            <v>A</v>
          </cell>
        </row>
      </sheetData>
      <sheetData sheetId="24520">
        <row r="9">
          <cell r="A9" t="str">
            <v>A</v>
          </cell>
        </row>
      </sheetData>
      <sheetData sheetId="24521">
        <row r="9">
          <cell r="A9" t="str">
            <v>A</v>
          </cell>
        </row>
      </sheetData>
      <sheetData sheetId="24522">
        <row r="9">
          <cell r="A9" t="str">
            <v>A</v>
          </cell>
        </row>
      </sheetData>
      <sheetData sheetId="24523">
        <row r="9">
          <cell r="A9" t="str">
            <v>A</v>
          </cell>
        </row>
      </sheetData>
      <sheetData sheetId="24524">
        <row r="9">
          <cell r="A9" t="str">
            <v>A</v>
          </cell>
        </row>
      </sheetData>
      <sheetData sheetId="24525">
        <row r="9">
          <cell r="A9" t="str">
            <v>A</v>
          </cell>
        </row>
      </sheetData>
      <sheetData sheetId="24526" refreshError="1"/>
      <sheetData sheetId="24527" refreshError="1"/>
      <sheetData sheetId="24528" refreshError="1"/>
      <sheetData sheetId="24529">
        <row r="9">
          <cell r="A9" t="str">
            <v>A</v>
          </cell>
        </row>
      </sheetData>
      <sheetData sheetId="24530">
        <row r="9">
          <cell r="A9" t="str">
            <v>A</v>
          </cell>
        </row>
      </sheetData>
      <sheetData sheetId="24531">
        <row r="9">
          <cell r="A9" t="str">
            <v>A</v>
          </cell>
        </row>
      </sheetData>
      <sheetData sheetId="24532">
        <row r="9">
          <cell r="A9" t="str">
            <v>A</v>
          </cell>
        </row>
      </sheetData>
      <sheetData sheetId="24533">
        <row r="9">
          <cell r="A9" t="str">
            <v>A</v>
          </cell>
        </row>
      </sheetData>
      <sheetData sheetId="24534" refreshError="1"/>
      <sheetData sheetId="24535" refreshError="1"/>
      <sheetData sheetId="24536">
        <row r="9">
          <cell r="A9" t="str">
            <v>A</v>
          </cell>
        </row>
      </sheetData>
      <sheetData sheetId="24537">
        <row r="9">
          <cell r="A9" t="str">
            <v>A</v>
          </cell>
        </row>
      </sheetData>
      <sheetData sheetId="24538">
        <row r="9">
          <cell r="A9" t="str">
            <v>A</v>
          </cell>
        </row>
      </sheetData>
      <sheetData sheetId="24539">
        <row r="9">
          <cell r="A9" t="str">
            <v>A</v>
          </cell>
        </row>
      </sheetData>
      <sheetData sheetId="24540">
        <row r="9">
          <cell r="A9" t="str">
            <v>A</v>
          </cell>
        </row>
      </sheetData>
      <sheetData sheetId="24541">
        <row r="9">
          <cell r="A9" t="str">
            <v>A</v>
          </cell>
        </row>
      </sheetData>
      <sheetData sheetId="24542">
        <row r="9">
          <cell r="A9" t="str">
            <v>A</v>
          </cell>
        </row>
      </sheetData>
      <sheetData sheetId="24543">
        <row r="9">
          <cell r="A9" t="str">
            <v>A</v>
          </cell>
        </row>
      </sheetData>
      <sheetData sheetId="24544">
        <row r="9">
          <cell r="A9" t="str">
            <v>A</v>
          </cell>
        </row>
      </sheetData>
      <sheetData sheetId="24545">
        <row r="9">
          <cell r="A9" t="str">
            <v>A</v>
          </cell>
        </row>
      </sheetData>
      <sheetData sheetId="24546">
        <row r="9">
          <cell r="A9" t="str">
            <v>A</v>
          </cell>
        </row>
      </sheetData>
      <sheetData sheetId="24547">
        <row r="9">
          <cell r="A9" t="str">
            <v>A</v>
          </cell>
        </row>
      </sheetData>
      <sheetData sheetId="24548">
        <row r="9">
          <cell r="A9" t="str">
            <v>A</v>
          </cell>
        </row>
      </sheetData>
      <sheetData sheetId="24549">
        <row r="9">
          <cell r="A9" t="str">
            <v>A</v>
          </cell>
        </row>
      </sheetData>
      <sheetData sheetId="24550">
        <row r="9">
          <cell r="A9" t="str">
            <v>A</v>
          </cell>
        </row>
      </sheetData>
      <sheetData sheetId="24551">
        <row r="9">
          <cell r="A9" t="str">
            <v>A</v>
          </cell>
        </row>
      </sheetData>
      <sheetData sheetId="24552">
        <row r="9">
          <cell r="A9" t="str">
            <v>A</v>
          </cell>
        </row>
      </sheetData>
      <sheetData sheetId="24553">
        <row r="9">
          <cell r="A9" t="str">
            <v>A</v>
          </cell>
        </row>
      </sheetData>
      <sheetData sheetId="24554">
        <row r="9">
          <cell r="A9" t="str">
            <v>A</v>
          </cell>
        </row>
      </sheetData>
      <sheetData sheetId="24555"/>
      <sheetData sheetId="24556">
        <row r="9">
          <cell r="A9" t="str">
            <v>A</v>
          </cell>
        </row>
      </sheetData>
      <sheetData sheetId="24557">
        <row r="9">
          <cell r="A9" t="str">
            <v>A</v>
          </cell>
        </row>
      </sheetData>
      <sheetData sheetId="24558">
        <row r="9">
          <cell r="A9" t="str">
            <v>A</v>
          </cell>
        </row>
      </sheetData>
      <sheetData sheetId="24559">
        <row r="9">
          <cell r="A9" t="str">
            <v>A</v>
          </cell>
        </row>
      </sheetData>
      <sheetData sheetId="24560">
        <row r="9">
          <cell r="A9" t="str">
            <v>A</v>
          </cell>
        </row>
      </sheetData>
      <sheetData sheetId="24561">
        <row r="9">
          <cell r="A9" t="str">
            <v>A</v>
          </cell>
        </row>
      </sheetData>
      <sheetData sheetId="24562">
        <row r="9">
          <cell r="A9" t="str">
            <v>A</v>
          </cell>
        </row>
      </sheetData>
      <sheetData sheetId="24563">
        <row r="9">
          <cell r="A9" t="str">
            <v>A</v>
          </cell>
        </row>
      </sheetData>
      <sheetData sheetId="24564"/>
      <sheetData sheetId="24565">
        <row r="9">
          <cell r="A9" t="str">
            <v>A</v>
          </cell>
        </row>
      </sheetData>
      <sheetData sheetId="24566"/>
      <sheetData sheetId="24567">
        <row r="9">
          <cell r="A9" t="str">
            <v>A</v>
          </cell>
        </row>
      </sheetData>
      <sheetData sheetId="24568">
        <row r="9">
          <cell r="A9" t="str">
            <v>A</v>
          </cell>
        </row>
      </sheetData>
      <sheetData sheetId="24569">
        <row r="9">
          <cell r="A9" t="str">
            <v>A</v>
          </cell>
        </row>
      </sheetData>
      <sheetData sheetId="24570"/>
      <sheetData sheetId="24571"/>
      <sheetData sheetId="24572"/>
      <sheetData sheetId="24573"/>
      <sheetData sheetId="24574"/>
      <sheetData sheetId="24575">
        <row r="9">
          <cell r="A9" t="str">
            <v>A</v>
          </cell>
        </row>
      </sheetData>
      <sheetData sheetId="24576">
        <row r="9">
          <cell r="A9" t="str">
            <v>A</v>
          </cell>
        </row>
      </sheetData>
      <sheetData sheetId="24577">
        <row r="9">
          <cell r="A9" t="str">
            <v>A</v>
          </cell>
        </row>
      </sheetData>
      <sheetData sheetId="24578"/>
      <sheetData sheetId="24579"/>
      <sheetData sheetId="24580"/>
      <sheetData sheetId="24581"/>
      <sheetData sheetId="24582"/>
      <sheetData sheetId="24583"/>
      <sheetData sheetId="24584">
        <row r="9">
          <cell r="A9" t="str">
            <v>A</v>
          </cell>
        </row>
      </sheetData>
      <sheetData sheetId="24585">
        <row r="9">
          <cell r="A9" t="str">
            <v>A</v>
          </cell>
        </row>
      </sheetData>
      <sheetData sheetId="24586">
        <row r="9">
          <cell r="A9" t="str">
            <v>A</v>
          </cell>
        </row>
      </sheetData>
      <sheetData sheetId="24587">
        <row r="9">
          <cell r="A9" t="str">
            <v>A</v>
          </cell>
        </row>
      </sheetData>
      <sheetData sheetId="24588">
        <row r="9">
          <cell r="A9" t="str">
            <v>A</v>
          </cell>
        </row>
      </sheetData>
      <sheetData sheetId="24589">
        <row r="9">
          <cell r="A9" t="str">
            <v>A</v>
          </cell>
        </row>
      </sheetData>
      <sheetData sheetId="24590">
        <row r="9">
          <cell r="A9" t="str">
            <v>A</v>
          </cell>
        </row>
      </sheetData>
      <sheetData sheetId="24591">
        <row r="9">
          <cell r="A9" t="str">
            <v>A</v>
          </cell>
        </row>
      </sheetData>
      <sheetData sheetId="24592">
        <row r="9">
          <cell r="A9" t="str">
            <v>A</v>
          </cell>
        </row>
      </sheetData>
      <sheetData sheetId="24593">
        <row r="9">
          <cell r="A9" t="str">
            <v>A</v>
          </cell>
        </row>
      </sheetData>
      <sheetData sheetId="24594">
        <row r="9">
          <cell r="A9" t="str">
            <v>A</v>
          </cell>
        </row>
      </sheetData>
      <sheetData sheetId="24595">
        <row r="9">
          <cell r="A9" t="str">
            <v>A</v>
          </cell>
        </row>
      </sheetData>
      <sheetData sheetId="24596">
        <row r="9">
          <cell r="A9" t="str">
            <v>A</v>
          </cell>
        </row>
      </sheetData>
      <sheetData sheetId="24597">
        <row r="9">
          <cell r="A9" t="str">
            <v>A</v>
          </cell>
        </row>
      </sheetData>
      <sheetData sheetId="24598">
        <row r="9">
          <cell r="A9" t="str">
            <v>A</v>
          </cell>
        </row>
      </sheetData>
      <sheetData sheetId="24599">
        <row r="9">
          <cell r="A9" t="str">
            <v>A</v>
          </cell>
        </row>
      </sheetData>
      <sheetData sheetId="24600">
        <row r="9">
          <cell r="A9" t="str">
            <v>A</v>
          </cell>
        </row>
      </sheetData>
      <sheetData sheetId="24601">
        <row r="9">
          <cell r="A9" t="str">
            <v>A</v>
          </cell>
        </row>
      </sheetData>
      <sheetData sheetId="24602">
        <row r="9">
          <cell r="A9" t="str">
            <v>A</v>
          </cell>
        </row>
      </sheetData>
      <sheetData sheetId="24603">
        <row r="9">
          <cell r="A9" t="str">
            <v>A</v>
          </cell>
        </row>
      </sheetData>
      <sheetData sheetId="24604">
        <row r="9">
          <cell r="A9" t="str">
            <v>A</v>
          </cell>
        </row>
      </sheetData>
      <sheetData sheetId="24605">
        <row r="9">
          <cell r="A9" t="str">
            <v>A</v>
          </cell>
        </row>
      </sheetData>
      <sheetData sheetId="24606">
        <row r="9">
          <cell r="A9" t="str">
            <v>A</v>
          </cell>
        </row>
      </sheetData>
      <sheetData sheetId="24607">
        <row r="9">
          <cell r="A9" t="str">
            <v>A</v>
          </cell>
        </row>
      </sheetData>
      <sheetData sheetId="24608">
        <row r="9">
          <cell r="A9" t="str">
            <v>A</v>
          </cell>
        </row>
      </sheetData>
      <sheetData sheetId="24609">
        <row r="9">
          <cell r="A9" t="str">
            <v>A</v>
          </cell>
        </row>
      </sheetData>
      <sheetData sheetId="24610">
        <row r="9">
          <cell r="A9" t="str">
            <v>A</v>
          </cell>
        </row>
      </sheetData>
      <sheetData sheetId="24611">
        <row r="9">
          <cell r="A9" t="str">
            <v>A</v>
          </cell>
        </row>
      </sheetData>
      <sheetData sheetId="24612">
        <row r="9">
          <cell r="A9" t="str">
            <v>A</v>
          </cell>
        </row>
      </sheetData>
      <sheetData sheetId="24613">
        <row r="9">
          <cell r="A9" t="str">
            <v>A</v>
          </cell>
        </row>
      </sheetData>
      <sheetData sheetId="24614">
        <row r="9">
          <cell r="A9" t="str">
            <v>A</v>
          </cell>
        </row>
      </sheetData>
      <sheetData sheetId="24615">
        <row r="9">
          <cell r="A9" t="str">
            <v>A</v>
          </cell>
        </row>
      </sheetData>
      <sheetData sheetId="24616">
        <row r="9">
          <cell r="A9" t="str">
            <v>A</v>
          </cell>
        </row>
      </sheetData>
      <sheetData sheetId="24617">
        <row r="9">
          <cell r="A9" t="str">
            <v>A</v>
          </cell>
        </row>
      </sheetData>
      <sheetData sheetId="24618">
        <row r="9">
          <cell r="A9" t="str">
            <v>A</v>
          </cell>
        </row>
      </sheetData>
      <sheetData sheetId="24619">
        <row r="9">
          <cell r="A9" t="str">
            <v>A</v>
          </cell>
        </row>
      </sheetData>
      <sheetData sheetId="24620">
        <row r="9">
          <cell r="A9" t="str">
            <v>A</v>
          </cell>
        </row>
      </sheetData>
      <sheetData sheetId="24621">
        <row r="9">
          <cell r="A9" t="str">
            <v>A</v>
          </cell>
        </row>
      </sheetData>
      <sheetData sheetId="24622">
        <row r="9">
          <cell r="A9" t="str">
            <v>A</v>
          </cell>
        </row>
      </sheetData>
      <sheetData sheetId="24623">
        <row r="9">
          <cell r="A9" t="str">
            <v>A</v>
          </cell>
        </row>
      </sheetData>
      <sheetData sheetId="24624">
        <row r="9">
          <cell r="A9" t="str">
            <v>A</v>
          </cell>
        </row>
      </sheetData>
      <sheetData sheetId="24625">
        <row r="9">
          <cell r="A9" t="str">
            <v>A</v>
          </cell>
        </row>
      </sheetData>
      <sheetData sheetId="24626">
        <row r="9">
          <cell r="A9" t="str">
            <v>A</v>
          </cell>
        </row>
      </sheetData>
      <sheetData sheetId="24627">
        <row r="9">
          <cell r="A9" t="str">
            <v>A</v>
          </cell>
        </row>
      </sheetData>
      <sheetData sheetId="24628" refreshError="1"/>
      <sheetData sheetId="24629" refreshError="1"/>
      <sheetData sheetId="24630">
        <row r="9">
          <cell r="A9" t="str">
            <v>A</v>
          </cell>
        </row>
      </sheetData>
      <sheetData sheetId="24631">
        <row r="9">
          <cell r="A9" t="str">
            <v>A</v>
          </cell>
        </row>
      </sheetData>
      <sheetData sheetId="24632">
        <row r="9">
          <cell r="A9" t="str">
            <v>A</v>
          </cell>
        </row>
      </sheetData>
      <sheetData sheetId="24633">
        <row r="9">
          <cell r="A9" t="str">
            <v>A</v>
          </cell>
        </row>
      </sheetData>
      <sheetData sheetId="24634">
        <row r="9">
          <cell r="A9" t="str">
            <v>A</v>
          </cell>
        </row>
      </sheetData>
      <sheetData sheetId="24635">
        <row r="9">
          <cell r="A9" t="str">
            <v>A</v>
          </cell>
        </row>
      </sheetData>
      <sheetData sheetId="24636">
        <row r="9">
          <cell r="A9" t="str">
            <v>A</v>
          </cell>
        </row>
      </sheetData>
      <sheetData sheetId="24637" refreshError="1"/>
      <sheetData sheetId="24638" refreshError="1"/>
      <sheetData sheetId="24639">
        <row r="9">
          <cell r="A9" t="str">
            <v>A</v>
          </cell>
        </row>
      </sheetData>
      <sheetData sheetId="24640">
        <row r="9">
          <cell r="A9" t="str">
            <v>A</v>
          </cell>
        </row>
      </sheetData>
      <sheetData sheetId="24641">
        <row r="9">
          <cell r="A9" t="str">
            <v>A</v>
          </cell>
        </row>
      </sheetData>
      <sheetData sheetId="24642">
        <row r="9">
          <cell r="A9" t="str">
            <v>A</v>
          </cell>
        </row>
      </sheetData>
      <sheetData sheetId="24643">
        <row r="9">
          <cell r="A9" t="str">
            <v>A</v>
          </cell>
        </row>
      </sheetData>
      <sheetData sheetId="24644">
        <row r="9">
          <cell r="A9" t="str">
            <v>A</v>
          </cell>
        </row>
      </sheetData>
      <sheetData sheetId="24645">
        <row r="9">
          <cell r="A9" t="str">
            <v>A</v>
          </cell>
        </row>
      </sheetData>
      <sheetData sheetId="24646">
        <row r="9">
          <cell r="A9" t="str">
            <v>A</v>
          </cell>
        </row>
      </sheetData>
      <sheetData sheetId="24647">
        <row r="9">
          <cell r="A9" t="str">
            <v>A</v>
          </cell>
        </row>
      </sheetData>
      <sheetData sheetId="24648" refreshError="1"/>
      <sheetData sheetId="24649" refreshError="1"/>
      <sheetData sheetId="24650" refreshError="1"/>
      <sheetData sheetId="24651" refreshError="1"/>
      <sheetData sheetId="24652">
        <row r="9">
          <cell r="A9" t="str">
            <v>A</v>
          </cell>
        </row>
      </sheetData>
      <sheetData sheetId="24653">
        <row r="9">
          <cell r="A9" t="str">
            <v>A</v>
          </cell>
        </row>
      </sheetData>
      <sheetData sheetId="24654">
        <row r="9">
          <cell r="A9" t="str">
            <v>A</v>
          </cell>
        </row>
      </sheetData>
      <sheetData sheetId="24655">
        <row r="9">
          <cell r="A9" t="str">
            <v>A</v>
          </cell>
        </row>
      </sheetData>
      <sheetData sheetId="24656">
        <row r="9">
          <cell r="A9" t="str">
            <v>A</v>
          </cell>
        </row>
      </sheetData>
      <sheetData sheetId="24657">
        <row r="9">
          <cell r="A9" t="str">
            <v>A</v>
          </cell>
        </row>
      </sheetData>
      <sheetData sheetId="24658">
        <row r="9">
          <cell r="A9" t="str">
            <v>A</v>
          </cell>
        </row>
      </sheetData>
      <sheetData sheetId="24659">
        <row r="9">
          <cell r="A9" t="str">
            <v>A</v>
          </cell>
        </row>
      </sheetData>
      <sheetData sheetId="24660">
        <row r="9">
          <cell r="A9" t="str">
            <v>A</v>
          </cell>
        </row>
      </sheetData>
      <sheetData sheetId="24661">
        <row r="9">
          <cell r="A9" t="str">
            <v>A</v>
          </cell>
        </row>
      </sheetData>
      <sheetData sheetId="24662">
        <row r="9">
          <cell r="A9" t="str">
            <v>A</v>
          </cell>
        </row>
      </sheetData>
      <sheetData sheetId="24663">
        <row r="9">
          <cell r="A9" t="str">
            <v>A</v>
          </cell>
        </row>
      </sheetData>
      <sheetData sheetId="24664">
        <row r="9">
          <cell r="A9" t="str">
            <v>A</v>
          </cell>
        </row>
      </sheetData>
      <sheetData sheetId="24665">
        <row r="9">
          <cell r="A9" t="str">
            <v>A</v>
          </cell>
        </row>
      </sheetData>
      <sheetData sheetId="24666">
        <row r="9">
          <cell r="A9" t="str">
            <v>A</v>
          </cell>
        </row>
      </sheetData>
      <sheetData sheetId="24667">
        <row r="9">
          <cell r="A9" t="str">
            <v>A</v>
          </cell>
        </row>
      </sheetData>
      <sheetData sheetId="24668" refreshError="1"/>
      <sheetData sheetId="24669">
        <row r="9">
          <cell r="A9" t="str">
            <v>A</v>
          </cell>
        </row>
      </sheetData>
      <sheetData sheetId="24670">
        <row r="9">
          <cell r="A9" t="str">
            <v>A</v>
          </cell>
        </row>
      </sheetData>
      <sheetData sheetId="24671">
        <row r="9">
          <cell r="A9" t="str">
            <v>A</v>
          </cell>
        </row>
      </sheetData>
      <sheetData sheetId="24672">
        <row r="9">
          <cell r="A9" t="str">
            <v>A</v>
          </cell>
        </row>
      </sheetData>
      <sheetData sheetId="24673">
        <row r="9">
          <cell r="A9" t="str">
            <v>A</v>
          </cell>
        </row>
      </sheetData>
      <sheetData sheetId="24674">
        <row r="9">
          <cell r="A9" t="str">
            <v>A</v>
          </cell>
        </row>
      </sheetData>
      <sheetData sheetId="24675">
        <row r="9">
          <cell r="A9" t="str">
            <v>A</v>
          </cell>
        </row>
      </sheetData>
      <sheetData sheetId="24676">
        <row r="9">
          <cell r="A9" t="str">
            <v>A</v>
          </cell>
        </row>
      </sheetData>
      <sheetData sheetId="24677">
        <row r="9">
          <cell r="A9" t="str">
            <v>A</v>
          </cell>
        </row>
      </sheetData>
      <sheetData sheetId="24678">
        <row r="9">
          <cell r="A9" t="str">
            <v>A</v>
          </cell>
        </row>
      </sheetData>
      <sheetData sheetId="24679">
        <row r="9">
          <cell r="A9" t="str">
            <v>A</v>
          </cell>
        </row>
      </sheetData>
      <sheetData sheetId="24680">
        <row r="9">
          <cell r="A9" t="str">
            <v>A</v>
          </cell>
        </row>
      </sheetData>
      <sheetData sheetId="24681">
        <row r="9">
          <cell r="A9" t="str">
            <v>A</v>
          </cell>
        </row>
      </sheetData>
      <sheetData sheetId="24682">
        <row r="9">
          <cell r="A9" t="str">
            <v>A</v>
          </cell>
        </row>
      </sheetData>
      <sheetData sheetId="24683">
        <row r="9">
          <cell r="A9" t="str">
            <v>A</v>
          </cell>
        </row>
      </sheetData>
      <sheetData sheetId="24684">
        <row r="9">
          <cell r="A9" t="str">
            <v>A</v>
          </cell>
        </row>
      </sheetData>
      <sheetData sheetId="24685">
        <row r="9">
          <cell r="A9" t="str">
            <v>A</v>
          </cell>
        </row>
      </sheetData>
      <sheetData sheetId="24686">
        <row r="9">
          <cell r="A9" t="str">
            <v>A</v>
          </cell>
        </row>
      </sheetData>
      <sheetData sheetId="24687">
        <row r="9">
          <cell r="A9" t="str">
            <v>A</v>
          </cell>
        </row>
      </sheetData>
      <sheetData sheetId="24688">
        <row r="9">
          <cell r="A9" t="str">
            <v>A</v>
          </cell>
        </row>
      </sheetData>
      <sheetData sheetId="24689">
        <row r="9">
          <cell r="A9" t="str">
            <v>A</v>
          </cell>
        </row>
      </sheetData>
      <sheetData sheetId="24690">
        <row r="9">
          <cell r="A9" t="str">
            <v>A</v>
          </cell>
        </row>
      </sheetData>
      <sheetData sheetId="24691">
        <row r="9">
          <cell r="A9" t="str">
            <v>A</v>
          </cell>
        </row>
      </sheetData>
      <sheetData sheetId="24692">
        <row r="9">
          <cell r="A9" t="str">
            <v>A</v>
          </cell>
        </row>
      </sheetData>
      <sheetData sheetId="24693">
        <row r="9">
          <cell r="A9" t="str">
            <v>A</v>
          </cell>
        </row>
      </sheetData>
      <sheetData sheetId="24694">
        <row r="9">
          <cell r="A9" t="str">
            <v>A</v>
          </cell>
        </row>
      </sheetData>
      <sheetData sheetId="24695">
        <row r="9">
          <cell r="A9" t="str">
            <v>A</v>
          </cell>
        </row>
      </sheetData>
      <sheetData sheetId="24696">
        <row r="9">
          <cell r="A9" t="str">
            <v>A</v>
          </cell>
        </row>
      </sheetData>
      <sheetData sheetId="24697">
        <row r="9">
          <cell r="A9" t="str">
            <v>A</v>
          </cell>
        </row>
      </sheetData>
      <sheetData sheetId="24698">
        <row r="9">
          <cell r="A9" t="str">
            <v>A</v>
          </cell>
        </row>
      </sheetData>
      <sheetData sheetId="24699">
        <row r="9">
          <cell r="A9" t="str">
            <v>A</v>
          </cell>
        </row>
      </sheetData>
      <sheetData sheetId="24700">
        <row r="9">
          <cell r="A9" t="str">
            <v>A</v>
          </cell>
        </row>
      </sheetData>
      <sheetData sheetId="24701">
        <row r="9">
          <cell r="A9" t="str">
            <v>A</v>
          </cell>
        </row>
      </sheetData>
      <sheetData sheetId="24702">
        <row r="9">
          <cell r="A9" t="str">
            <v>A</v>
          </cell>
        </row>
      </sheetData>
      <sheetData sheetId="24703">
        <row r="9">
          <cell r="A9" t="str">
            <v>A</v>
          </cell>
        </row>
      </sheetData>
      <sheetData sheetId="24704">
        <row r="9">
          <cell r="A9" t="str">
            <v>A</v>
          </cell>
        </row>
      </sheetData>
      <sheetData sheetId="24705">
        <row r="9">
          <cell r="A9" t="str">
            <v>A</v>
          </cell>
        </row>
      </sheetData>
      <sheetData sheetId="24706">
        <row r="9">
          <cell r="A9" t="str">
            <v>A</v>
          </cell>
        </row>
      </sheetData>
      <sheetData sheetId="24707">
        <row r="9">
          <cell r="A9" t="str">
            <v>A</v>
          </cell>
        </row>
      </sheetData>
      <sheetData sheetId="24708">
        <row r="9">
          <cell r="A9" t="str">
            <v>A</v>
          </cell>
        </row>
      </sheetData>
      <sheetData sheetId="24709">
        <row r="9">
          <cell r="A9" t="str">
            <v>A</v>
          </cell>
        </row>
      </sheetData>
      <sheetData sheetId="24710">
        <row r="9">
          <cell r="A9" t="str">
            <v>A</v>
          </cell>
        </row>
      </sheetData>
      <sheetData sheetId="24711">
        <row r="9">
          <cell r="A9" t="str">
            <v>A</v>
          </cell>
        </row>
      </sheetData>
      <sheetData sheetId="24712">
        <row r="9">
          <cell r="A9" t="str">
            <v>A</v>
          </cell>
        </row>
      </sheetData>
      <sheetData sheetId="24713">
        <row r="9">
          <cell r="A9" t="str">
            <v>A</v>
          </cell>
        </row>
      </sheetData>
      <sheetData sheetId="24714">
        <row r="9">
          <cell r="A9" t="str">
            <v>A</v>
          </cell>
        </row>
      </sheetData>
      <sheetData sheetId="24715">
        <row r="9">
          <cell r="A9" t="str">
            <v>A</v>
          </cell>
        </row>
      </sheetData>
      <sheetData sheetId="24716">
        <row r="9">
          <cell r="A9" t="str">
            <v>A</v>
          </cell>
        </row>
      </sheetData>
      <sheetData sheetId="24717">
        <row r="9">
          <cell r="A9" t="str">
            <v>A</v>
          </cell>
        </row>
      </sheetData>
      <sheetData sheetId="24718">
        <row r="9">
          <cell r="A9" t="str">
            <v>A</v>
          </cell>
        </row>
      </sheetData>
      <sheetData sheetId="24719">
        <row r="9">
          <cell r="A9" t="str">
            <v>A</v>
          </cell>
        </row>
      </sheetData>
      <sheetData sheetId="24720">
        <row r="9">
          <cell r="A9" t="str">
            <v>A</v>
          </cell>
        </row>
      </sheetData>
      <sheetData sheetId="24721">
        <row r="9">
          <cell r="A9" t="str">
            <v>A</v>
          </cell>
        </row>
      </sheetData>
      <sheetData sheetId="24722">
        <row r="9">
          <cell r="A9" t="str">
            <v>A</v>
          </cell>
        </row>
      </sheetData>
      <sheetData sheetId="24723">
        <row r="9">
          <cell r="A9" t="str">
            <v>A</v>
          </cell>
        </row>
      </sheetData>
      <sheetData sheetId="24724">
        <row r="9">
          <cell r="A9" t="str">
            <v>A</v>
          </cell>
        </row>
      </sheetData>
      <sheetData sheetId="24725">
        <row r="9">
          <cell r="A9" t="str">
            <v>A</v>
          </cell>
        </row>
      </sheetData>
      <sheetData sheetId="24726">
        <row r="9">
          <cell r="A9" t="str">
            <v>A</v>
          </cell>
        </row>
      </sheetData>
      <sheetData sheetId="24727">
        <row r="9">
          <cell r="A9" t="str">
            <v>A</v>
          </cell>
        </row>
      </sheetData>
      <sheetData sheetId="24728">
        <row r="9">
          <cell r="A9" t="str">
            <v>A</v>
          </cell>
        </row>
      </sheetData>
      <sheetData sheetId="24729">
        <row r="9">
          <cell r="A9" t="str">
            <v>A</v>
          </cell>
        </row>
      </sheetData>
      <sheetData sheetId="24730">
        <row r="9">
          <cell r="A9" t="str">
            <v>A</v>
          </cell>
        </row>
      </sheetData>
      <sheetData sheetId="24731">
        <row r="9">
          <cell r="A9" t="str">
            <v>A</v>
          </cell>
        </row>
      </sheetData>
      <sheetData sheetId="24732">
        <row r="9">
          <cell r="A9" t="str">
            <v>A</v>
          </cell>
        </row>
      </sheetData>
      <sheetData sheetId="24733">
        <row r="9">
          <cell r="A9" t="str">
            <v>A</v>
          </cell>
        </row>
      </sheetData>
      <sheetData sheetId="24734">
        <row r="9">
          <cell r="A9" t="str">
            <v>A</v>
          </cell>
        </row>
      </sheetData>
      <sheetData sheetId="24735">
        <row r="9">
          <cell r="A9" t="str">
            <v>A</v>
          </cell>
        </row>
      </sheetData>
      <sheetData sheetId="24736"/>
      <sheetData sheetId="24737">
        <row r="9">
          <cell r="A9" t="str">
            <v>A</v>
          </cell>
        </row>
      </sheetData>
      <sheetData sheetId="24738">
        <row r="9">
          <cell r="A9" t="str">
            <v>A</v>
          </cell>
        </row>
      </sheetData>
      <sheetData sheetId="24739">
        <row r="9">
          <cell r="A9" t="str">
            <v>A</v>
          </cell>
        </row>
      </sheetData>
      <sheetData sheetId="24740" refreshError="1"/>
      <sheetData sheetId="24741" refreshError="1"/>
      <sheetData sheetId="24742">
        <row r="9">
          <cell r="A9" t="str">
            <v>A</v>
          </cell>
        </row>
      </sheetData>
      <sheetData sheetId="24743">
        <row r="9">
          <cell r="A9" t="str">
            <v>A</v>
          </cell>
        </row>
      </sheetData>
      <sheetData sheetId="24744">
        <row r="9">
          <cell r="A9" t="str">
            <v>A</v>
          </cell>
        </row>
      </sheetData>
      <sheetData sheetId="24745">
        <row r="9">
          <cell r="A9" t="str">
            <v>A</v>
          </cell>
        </row>
      </sheetData>
      <sheetData sheetId="24746" refreshError="1"/>
      <sheetData sheetId="24747" refreshError="1"/>
      <sheetData sheetId="24748" refreshError="1"/>
      <sheetData sheetId="24749" refreshError="1"/>
      <sheetData sheetId="24750" refreshError="1"/>
      <sheetData sheetId="24751" refreshError="1"/>
      <sheetData sheetId="24752" refreshError="1"/>
      <sheetData sheetId="24753" refreshError="1"/>
      <sheetData sheetId="24754" refreshError="1"/>
      <sheetData sheetId="24755" refreshError="1"/>
      <sheetData sheetId="24756" refreshError="1"/>
      <sheetData sheetId="24757" refreshError="1"/>
      <sheetData sheetId="24758" refreshError="1"/>
      <sheetData sheetId="24759" refreshError="1"/>
      <sheetData sheetId="24760" refreshError="1"/>
      <sheetData sheetId="24761" refreshError="1"/>
      <sheetData sheetId="24762" refreshError="1"/>
      <sheetData sheetId="24763" refreshError="1"/>
      <sheetData sheetId="24764" refreshError="1"/>
      <sheetData sheetId="24765" refreshError="1"/>
      <sheetData sheetId="24766" refreshError="1"/>
      <sheetData sheetId="24767" refreshError="1"/>
      <sheetData sheetId="24768" refreshError="1"/>
      <sheetData sheetId="24769" refreshError="1"/>
      <sheetData sheetId="24770" refreshError="1"/>
      <sheetData sheetId="24771" refreshError="1"/>
      <sheetData sheetId="24772" refreshError="1"/>
      <sheetData sheetId="24773" refreshError="1"/>
      <sheetData sheetId="24774" refreshError="1"/>
      <sheetData sheetId="24775" refreshError="1"/>
      <sheetData sheetId="24776" refreshError="1"/>
      <sheetData sheetId="24777" refreshError="1"/>
      <sheetData sheetId="24778" refreshError="1"/>
      <sheetData sheetId="24779" refreshError="1"/>
      <sheetData sheetId="24780" refreshError="1"/>
      <sheetData sheetId="24781" refreshError="1"/>
      <sheetData sheetId="24782" refreshError="1"/>
      <sheetData sheetId="24783" refreshError="1"/>
      <sheetData sheetId="24784" refreshError="1"/>
      <sheetData sheetId="24785" refreshError="1"/>
      <sheetData sheetId="24786" refreshError="1"/>
      <sheetData sheetId="24787" refreshError="1"/>
      <sheetData sheetId="24788" refreshError="1"/>
      <sheetData sheetId="24789" refreshError="1"/>
      <sheetData sheetId="24790" refreshError="1"/>
      <sheetData sheetId="24791" refreshError="1"/>
      <sheetData sheetId="24792" refreshError="1"/>
      <sheetData sheetId="24793" refreshError="1"/>
      <sheetData sheetId="24794" refreshError="1"/>
      <sheetData sheetId="24795" refreshError="1"/>
      <sheetData sheetId="24796" refreshError="1"/>
      <sheetData sheetId="24797" refreshError="1"/>
      <sheetData sheetId="24798" refreshError="1"/>
      <sheetData sheetId="24799" refreshError="1"/>
      <sheetData sheetId="24800" refreshError="1"/>
      <sheetData sheetId="24801" refreshError="1"/>
      <sheetData sheetId="24802" refreshError="1"/>
      <sheetData sheetId="24803" refreshError="1"/>
      <sheetData sheetId="24804" refreshError="1"/>
      <sheetData sheetId="24805" refreshError="1"/>
      <sheetData sheetId="24806" refreshError="1"/>
      <sheetData sheetId="24807" refreshError="1"/>
      <sheetData sheetId="24808" refreshError="1"/>
      <sheetData sheetId="24809" refreshError="1"/>
      <sheetData sheetId="24810" refreshError="1"/>
      <sheetData sheetId="24811" refreshError="1"/>
      <sheetData sheetId="24812" refreshError="1"/>
      <sheetData sheetId="24813" refreshError="1"/>
      <sheetData sheetId="24814" refreshError="1"/>
      <sheetData sheetId="24815" refreshError="1"/>
      <sheetData sheetId="24816" refreshError="1"/>
      <sheetData sheetId="24817" refreshError="1"/>
      <sheetData sheetId="24818">
        <row r="9">
          <cell r="A9" t="str">
            <v>A</v>
          </cell>
        </row>
      </sheetData>
      <sheetData sheetId="24819"/>
      <sheetData sheetId="24820">
        <row r="9">
          <cell r="A9" t="str">
            <v>A</v>
          </cell>
        </row>
      </sheetData>
      <sheetData sheetId="24821">
        <row r="9">
          <cell r="A9" t="str">
            <v>A</v>
          </cell>
        </row>
      </sheetData>
      <sheetData sheetId="24822">
        <row r="9">
          <cell r="A9" t="str">
            <v>A</v>
          </cell>
        </row>
      </sheetData>
      <sheetData sheetId="24823">
        <row r="9">
          <cell r="A9" t="str">
            <v>A</v>
          </cell>
        </row>
      </sheetData>
      <sheetData sheetId="24824">
        <row r="9">
          <cell r="A9" t="str">
            <v>A</v>
          </cell>
        </row>
      </sheetData>
      <sheetData sheetId="24825">
        <row r="9">
          <cell r="A9" t="str">
            <v>A</v>
          </cell>
        </row>
      </sheetData>
      <sheetData sheetId="24826">
        <row r="9">
          <cell r="A9" t="str">
            <v>A</v>
          </cell>
        </row>
      </sheetData>
      <sheetData sheetId="24827">
        <row r="9">
          <cell r="A9" t="str">
            <v>A</v>
          </cell>
        </row>
      </sheetData>
      <sheetData sheetId="24828"/>
      <sheetData sheetId="24829" refreshError="1"/>
      <sheetData sheetId="24830" refreshError="1"/>
      <sheetData sheetId="24831" refreshError="1"/>
      <sheetData sheetId="24832" refreshError="1"/>
      <sheetData sheetId="24833">
        <row r="9">
          <cell r="A9" t="str">
            <v>A</v>
          </cell>
        </row>
      </sheetData>
      <sheetData sheetId="24834">
        <row r="9">
          <cell r="A9" t="str">
            <v>A</v>
          </cell>
        </row>
      </sheetData>
      <sheetData sheetId="24835" refreshError="1"/>
      <sheetData sheetId="24836" refreshError="1"/>
      <sheetData sheetId="24837" refreshError="1"/>
      <sheetData sheetId="24838" refreshError="1"/>
      <sheetData sheetId="24839" refreshError="1"/>
      <sheetData sheetId="24840" refreshError="1"/>
      <sheetData sheetId="24841" refreshError="1"/>
      <sheetData sheetId="24842" refreshError="1"/>
      <sheetData sheetId="24843">
        <row r="9">
          <cell r="A9" t="str">
            <v>A</v>
          </cell>
        </row>
      </sheetData>
      <sheetData sheetId="24844">
        <row r="9">
          <cell r="A9" t="str">
            <v>A</v>
          </cell>
        </row>
      </sheetData>
      <sheetData sheetId="24845">
        <row r="9">
          <cell r="A9" t="str">
            <v>A</v>
          </cell>
        </row>
      </sheetData>
      <sheetData sheetId="24846" refreshError="1"/>
      <sheetData sheetId="24847">
        <row r="9">
          <cell r="A9" t="str">
            <v>A</v>
          </cell>
        </row>
      </sheetData>
      <sheetData sheetId="24848">
        <row r="9">
          <cell r="A9" t="str">
            <v>A</v>
          </cell>
        </row>
      </sheetData>
      <sheetData sheetId="24849">
        <row r="9">
          <cell r="A9" t="str">
            <v>A</v>
          </cell>
        </row>
      </sheetData>
      <sheetData sheetId="24850">
        <row r="9">
          <cell r="A9" t="str">
            <v>A</v>
          </cell>
        </row>
      </sheetData>
      <sheetData sheetId="24851">
        <row r="9">
          <cell r="A9" t="str">
            <v>A</v>
          </cell>
        </row>
      </sheetData>
      <sheetData sheetId="24852">
        <row r="9">
          <cell r="A9" t="str">
            <v>A</v>
          </cell>
        </row>
      </sheetData>
      <sheetData sheetId="24853">
        <row r="9">
          <cell r="A9" t="str">
            <v>A</v>
          </cell>
        </row>
      </sheetData>
      <sheetData sheetId="24854" refreshError="1"/>
      <sheetData sheetId="24855" refreshError="1"/>
      <sheetData sheetId="24856">
        <row r="9">
          <cell r="A9" t="str">
            <v>A</v>
          </cell>
        </row>
      </sheetData>
      <sheetData sheetId="24857">
        <row r="9">
          <cell r="A9" t="str">
            <v>A</v>
          </cell>
        </row>
      </sheetData>
      <sheetData sheetId="24858">
        <row r="9">
          <cell r="A9" t="str">
            <v>A</v>
          </cell>
        </row>
      </sheetData>
      <sheetData sheetId="24859">
        <row r="9">
          <cell r="A9" t="str">
            <v>A</v>
          </cell>
        </row>
      </sheetData>
      <sheetData sheetId="24860">
        <row r="9">
          <cell r="A9" t="str">
            <v>A</v>
          </cell>
        </row>
      </sheetData>
      <sheetData sheetId="24861">
        <row r="9">
          <cell r="A9" t="str">
            <v>A</v>
          </cell>
        </row>
      </sheetData>
      <sheetData sheetId="24862">
        <row r="9">
          <cell r="A9" t="str">
            <v>A</v>
          </cell>
        </row>
      </sheetData>
      <sheetData sheetId="24863">
        <row r="9">
          <cell r="A9" t="str">
            <v>A</v>
          </cell>
        </row>
      </sheetData>
      <sheetData sheetId="24864">
        <row r="9">
          <cell r="A9" t="str">
            <v>A</v>
          </cell>
        </row>
      </sheetData>
      <sheetData sheetId="24865">
        <row r="9">
          <cell r="A9" t="str">
            <v>A</v>
          </cell>
        </row>
      </sheetData>
      <sheetData sheetId="24866">
        <row r="9">
          <cell r="A9" t="str">
            <v>A</v>
          </cell>
        </row>
      </sheetData>
      <sheetData sheetId="24867">
        <row r="9">
          <cell r="A9" t="str">
            <v>A</v>
          </cell>
        </row>
      </sheetData>
      <sheetData sheetId="24868">
        <row r="9">
          <cell r="A9" t="str">
            <v>A</v>
          </cell>
        </row>
      </sheetData>
      <sheetData sheetId="24869">
        <row r="9">
          <cell r="A9" t="str">
            <v>A</v>
          </cell>
        </row>
      </sheetData>
      <sheetData sheetId="24870" refreshError="1"/>
      <sheetData sheetId="24871" refreshError="1"/>
      <sheetData sheetId="24872" refreshError="1"/>
      <sheetData sheetId="24873" refreshError="1"/>
      <sheetData sheetId="24874" refreshError="1"/>
      <sheetData sheetId="24875" refreshError="1"/>
      <sheetData sheetId="24876" refreshError="1"/>
      <sheetData sheetId="24877" refreshError="1"/>
      <sheetData sheetId="24878" refreshError="1"/>
      <sheetData sheetId="24879" refreshError="1"/>
      <sheetData sheetId="24880" refreshError="1"/>
      <sheetData sheetId="24881" refreshError="1"/>
      <sheetData sheetId="24882" refreshError="1"/>
      <sheetData sheetId="24883" refreshError="1"/>
      <sheetData sheetId="24884" refreshError="1"/>
      <sheetData sheetId="24885" refreshError="1"/>
      <sheetData sheetId="24886">
        <row r="9">
          <cell r="A9" t="str">
            <v>A</v>
          </cell>
        </row>
      </sheetData>
      <sheetData sheetId="24887">
        <row r="9">
          <cell r="A9" t="str">
            <v>A</v>
          </cell>
        </row>
      </sheetData>
      <sheetData sheetId="24888">
        <row r="9">
          <cell r="A9" t="str">
            <v>A</v>
          </cell>
        </row>
      </sheetData>
      <sheetData sheetId="24889">
        <row r="9">
          <cell r="A9" t="str">
            <v>A</v>
          </cell>
        </row>
      </sheetData>
      <sheetData sheetId="24890">
        <row r="9">
          <cell r="A9" t="str">
            <v>A</v>
          </cell>
        </row>
      </sheetData>
      <sheetData sheetId="24891">
        <row r="9">
          <cell r="A9" t="str">
            <v>A</v>
          </cell>
        </row>
      </sheetData>
      <sheetData sheetId="24892">
        <row r="9">
          <cell r="A9" t="str">
            <v>A</v>
          </cell>
        </row>
      </sheetData>
      <sheetData sheetId="24893">
        <row r="9">
          <cell r="A9" t="str">
            <v>A</v>
          </cell>
        </row>
      </sheetData>
      <sheetData sheetId="24894">
        <row r="9">
          <cell r="A9" t="str">
            <v>A</v>
          </cell>
        </row>
      </sheetData>
      <sheetData sheetId="24895">
        <row r="9">
          <cell r="A9" t="str">
            <v>A</v>
          </cell>
        </row>
      </sheetData>
      <sheetData sheetId="24896">
        <row r="9">
          <cell r="A9" t="str">
            <v>A</v>
          </cell>
        </row>
      </sheetData>
      <sheetData sheetId="24897">
        <row r="9">
          <cell r="A9" t="str">
            <v>A</v>
          </cell>
        </row>
      </sheetData>
      <sheetData sheetId="24898">
        <row r="9">
          <cell r="A9" t="str">
            <v>A</v>
          </cell>
        </row>
      </sheetData>
      <sheetData sheetId="24899">
        <row r="9">
          <cell r="A9" t="str">
            <v>A</v>
          </cell>
        </row>
      </sheetData>
      <sheetData sheetId="24900">
        <row r="9">
          <cell r="A9" t="str">
            <v>A</v>
          </cell>
        </row>
      </sheetData>
      <sheetData sheetId="24901">
        <row r="9">
          <cell r="A9" t="str">
            <v>A</v>
          </cell>
        </row>
      </sheetData>
      <sheetData sheetId="24902">
        <row r="9">
          <cell r="A9" t="str">
            <v>A</v>
          </cell>
        </row>
      </sheetData>
      <sheetData sheetId="24903">
        <row r="9">
          <cell r="A9" t="str">
            <v>A</v>
          </cell>
        </row>
      </sheetData>
      <sheetData sheetId="24904">
        <row r="9">
          <cell r="A9" t="str">
            <v>A</v>
          </cell>
        </row>
      </sheetData>
      <sheetData sheetId="24905">
        <row r="9">
          <cell r="A9" t="str">
            <v>A</v>
          </cell>
        </row>
      </sheetData>
      <sheetData sheetId="24906">
        <row r="9">
          <cell r="A9" t="str">
            <v>A</v>
          </cell>
        </row>
      </sheetData>
      <sheetData sheetId="24907">
        <row r="9">
          <cell r="A9" t="str">
            <v>A</v>
          </cell>
        </row>
      </sheetData>
      <sheetData sheetId="24908">
        <row r="9">
          <cell r="A9" t="str">
            <v>A</v>
          </cell>
        </row>
      </sheetData>
      <sheetData sheetId="24909">
        <row r="9">
          <cell r="A9" t="str">
            <v>A</v>
          </cell>
        </row>
      </sheetData>
      <sheetData sheetId="24910">
        <row r="9">
          <cell r="A9" t="str">
            <v>A</v>
          </cell>
        </row>
      </sheetData>
      <sheetData sheetId="24911" refreshError="1"/>
      <sheetData sheetId="24912" refreshError="1"/>
      <sheetData sheetId="24913" refreshError="1"/>
      <sheetData sheetId="24914" refreshError="1"/>
      <sheetData sheetId="24915" refreshError="1"/>
      <sheetData sheetId="24916" refreshError="1"/>
      <sheetData sheetId="24917" refreshError="1"/>
      <sheetData sheetId="24918" refreshError="1"/>
      <sheetData sheetId="24919" refreshError="1"/>
      <sheetData sheetId="24920" refreshError="1"/>
      <sheetData sheetId="24921" refreshError="1"/>
      <sheetData sheetId="24922" refreshError="1"/>
      <sheetData sheetId="24923" refreshError="1"/>
      <sheetData sheetId="24924" refreshError="1"/>
      <sheetData sheetId="24925" refreshError="1"/>
      <sheetData sheetId="24926" refreshError="1"/>
      <sheetData sheetId="24927" refreshError="1"/>
      <sheetData sheetId="24928" refreshError="1"/>
      <sheetData sheetId="24929" refreshError="1"/>
      <sheetData sheetId="24930" refreshError="1"/>
      <sheetData sheetId="24931" refreshError="1"/>
      <sheetData sheetId="24932" refreshError="1"/>
      <sheetData sheetId="24933" refreshError="1"/>
      <sheetData sheetId="24934" refreshError="1"/>
      <sheetData sheetId="24935" refreshError="1"/>
      <sheetData sheetId="24936" refreshError="1"/>
      <sheetData sheetId="24937">
        <row r="9">
          <cell r="A9" t="str">
            <v>A</v>
          </cell>
        </row>
      </sheetData>
      <sheetData sheetId="24938">
        <row r="9">
          <cell r="A9" t="str">
            <v>A</v>
          </cell>
        </row>
      </sheetData>
      <sheetData sheetId="24939">
        <row r="9">
          <cell r="A9" t="str">
            <v>A</v>
          </cell>
        </row>
      </sheetData>
      <sheetData sheetId="24940" refreshError="1"/>
      <sheetData sheetId="24941" refreshError="1"/>
      <sheetData sheetId="24942" refreshError="1"/>
      <sheetData sheetId="24943" refreshError="1"/>
      <sheetData sheetId="24944" refreshError="1"/>
      <sheetData sheetId="24945" refreshError="1"/>
      <sheetData sheetId="24946">
        <row r="9">
          <cell r="A9" t="str">
            <v>A</v>
          </cell>
        </row>
      </sheetData>
      <sheetData sheetId="24947">
        <row r="9">
          <cell r="A9" t="str">
            <v>A</v>
          </cell>
        </row>
      </sheetData>
      <sheetData sheetId="24948">
        <row r="9">
          <cell r="A9" t="str">
            <v>A</v>
          </cell>
        </row>
      </sheetData>
      <sheetData sheetId="24949">
        <row r="9">
          <cell r="A9" t="str">
            <v>A</v>
          </cell>
        </row>
      </sheetData>
      <sheetData sheetId="24950">
        <row r="9">
          <cell r="A9" t="str">
            <v>A</v>
          </cell>
        </row>
      </sheetData>
      <sheetData sheetId="24951">
        <row r="9">
          <cell r="A9" t="str">
            <v>A</v>
          </cell>
        </row>
      </sheetData>
      <sheetData sheetId="24952">
        <row r="9">
          <cell r="A9" t="str">
            <v>A</v>
          </cell>
        </row>
      </sheetData>
      <sheetData sheetId="24953">
        <row r="9">
          <cell r="A9" t="str">
            <v>A</v>
          </cell>
        </row>
      </sheetData>
      <sheetData sheetId="24954">
        <row r="9">
          <cell r="A9" t="str">
            <v>A</v>
          </cell>
        </row>
      </sheetData>
      <sheetData sheetId="24955">
        <row r="9">
          <cell r="A9" t="str">
            <v>A</v>
          </cell>
        </row>
      </sheetData>
      <sheetData sheetId="24956">
        <row r="9">
          <cell r="A9" t="str">
            <v>A</v>
          </cell>
        </row>
      </sheetData>
      <sheetData sheetId="24957">
        <row r="9">
          <cell r="A9" t="str">
            <v>A</v>
          </cell>
        </row>
      </sheetData>
      <sheetData sheetId="24958">
        <row r="9">
          <cell r="A9" t="str">
            <v>A</v>
          </cell>
        </row>
      </sheetData>
      <sheetData sheetId="24959">
        <row r="9">
          <cell r="A9" t="str">
            <v>A</v>
          </cell>
        </row>
      </sheetData>
      <sheetData sheetId="24960">
        <row r="9">
          <cell r="A9" t="str">
            <v>A</v>
          </cell>
        </row>
      </sheetData>
      <sheetData sheetId="24961">
        <row r="9">
          <cell r="A9" t="str">
            <v>A</v>
          </cell>
        </row>
      </sheetData>
      <sheetData sheetId="24962">
        <row r="9">
          <cell r="A9" t="str">
            <v>A</v>
          </cell>
        </row>
      </sheetData>
      <sheetData sheetId="24963">
        <row r="9">
          <cell r="A9" t="str">
            <v>A</v>
          </cell>
        </row>
      </sheetData>
      <sheetData sheetId="24964">
        <row r="9">
          <cell r="A9" t="str">
            <v>A</v>
          </cell>
        </row>
      </sheetData>
      <sheetData sheetId="24965">
        <row r="9">
          <cell r="A9" t="str">
            <v>A</v>
          </cell>
        </row>
      </sheetData>
      <sheetData sheetId="24966">
        <row r="9">
          <cell r="A9" t="str">
            <v>A</v>
          </cell>
        </row>
      </sheetData>
      <sheetData sheetId="24967">
        <row r="9">
          <cell r="A9" t="str">
            <v>A</v>
          </cell>
        </row>
      </sheetData>
      <sheetData sheetId="24968">
        <row r="9">
          <cell r="A9" t="str">
            <v>A</v>
          </cell>
        </row>
      </sheetData>
      <sheetData sheetId="24969">
        <row r="9">
          <cell r="A9" t="str">
            <v>A</v>
          </cell>
        </row>
      </sheetData>
      <sheetData sheetId="24970">
        <row r="9">
          <cell r="A9" t="str">
            <v>A</v>
          </cell>
        </row>
      </sheetData>
      <sheetData sheetId="24971">
        <row r="9">
          <cell r="A9" t="str">
            <v>A</v>
          </cell>
        </row>
      </sheetData>
      <sheetData sheetId="24972">
        <row r="9">
          <cell r="A9" t="str">
            <v>A</v>
          </cell>
        </row>
      </sheetData>
      <sheetData sheetId="24973">
        <row r="9">
          <cell r="A9" t="str">
            <v>A</v>
          </cell>
        </row>
      </sheetData>
      <sheetData sheetId="24974">
        <row r="9">
          <cell r="A9" t="str">
            <v>A</v>
          </cell>
        </row>
      </sheetData>
      <sheetData sheetId="24975">
        <row r="9">
          <cell r="A9" t="str">
            <v>A</v>
          </cell>
        </row>
      </sheetData>
      <sheetData sheetId="24976">
        <row r="9">
          <cell r="A9" t="str">
            <v>A</v>
          </cell>
        </row>
      </sheetData>
      <sheetData sheetId="24977">
        <row r="9">
          <cell r="A9" t="str">
            <v>A</v>
          </cell>
        </row>
      </sheetData>
      <sheetData sheetId="24978">
        <row r="9">
          <cell r="A9" t="str">
            <v>A</v>
          </cell>
        </row>
      </sheetData>
      <sheetData sheetId="24979">
        <row r="9">
          <cell r="A9" t="str">
            <v>A</v>
          </cell>
        </row>
      </sheetData>
      <sheetData sheetId="24980">
        <row r="9">
          <cell r="A9" t="str">
            <v>A</v>
          </cell>
        </row>
      </sheetData>
      <sheetData sheetId="24981">
        <row r="9">
          <cell r="A9" t="str">
            <v>A</v>
          </cell>
        </row>
      </sheetData>
      <sheetData sheetId="24982">
        <row r="9">
          <cell r="A9" t="str">
            <v>A</v>
          </cell>
        </row>
      </sheetData>
      <sheetData sheetId="24983">
        <row r="9">
          <cell r="A9" t="str">
            <v>A</v>
          </cell>
        </row>
      </sheetData>
      <sheetData sheetId="24984">
        <row r="9">
          <cell r="A9" t="str">
            <v>A</v>
          </cell>
        </row>
      </sheetData>
      <sheetData sheetId="24985">
        <row r="9">
          <cell r="A9" t="str">
            <v>A</v>
          </cell>
        </row>
      </sheetData>
      <sheetData sheetId="24986">
        <row r="9">
          <cell r="A9" t="str">
            <v>A</v>
          </cell>
        </row>
      </sheetData>
      <sheetData sheetId="24987">
        <row r="9">
          <cell r="A9" t="str">
            <v>A</v>
          </cell>
        </row>
      </sheetData>
      <sheetData sheetId="24988">
        <row r="9">
          <cell r="A9" t="str">
            <v>A</v>
          </cell>
        </row>
      </sheetData>
      <sheetData sheetId="24989">
        <row r="9">
          <cell r="A9" t="str">
            <v>A</v>
          </cell>
        </row>
      </sheetData>
      <sheetData sheetId="24990">
        <row r="9">
          <cell r="A9" t="str">
            <v>A</v>
          </cell>
        </row>
      </sheetData>
      <sheetData sheetId="24991">
        <row r="9">
          <cell r="A9" t="str">
            <v>A</v>
          </cell>
        </row>
      </sheetData>
      <sheetData sheetId="24992">
        <row r="9">
          <cell r="A9" t="str">
            <v>A</v>
          </cell>
        </row>
      </sheetData>
      <sheetData sheetId="24993">
        <row r="9">
          <cell r="A9" t="str">
            <v>A</v>
          </cell>
        </row>
      </sheetData>
      <sheetData sheetId="24994">
        <row r="9">
          <cell r="A9" t="str">
            <v>A</v>
          </cell>
        </row>
      </sheetData>
      <sheetData sheetId="24995">
        <row r="9">
          <cell r="A9" t="str">
            <v>A</v>
          </cell>
        </row>
      </sheetData>
      <sheetData sheetId="24996">
        <row r="9">
          <cell r="A9" t="str">
            <v>A</v>
          </cell>
        </row>
      </sheetData>
      <sheetData sheetId="24997">
        <row r="9">
          <cell r="A9" t="str">
            <v>A</v>
          </cell>
        </row>
      </sheetData>
      <sheetData sheetId="24998">
        <row r="9">
          <cell r="A9" t="str">
            <v>A</v>
          </cell>
        </row>
      </sheetData>
      <sheetData sheetId="24999">
        <row r="9">
          <cell r="A9" t="str">
            <v>A</v>
          </cell>
        </row>
      </sheetData>
      <sheetData sheetId="25000">
        <row r="9">
          <cell r="A9" t="str">
            <v>A</v>
          </cell>
        </row>
      </sheetData>
      <sheetData sheetId="25001">
        <row r="9">
          <cell r="A9" t="str">
            <v>A</v>
          </cell>
        </row>
      </sheetData>
      <sheetData sheetId="25002">
        <row r="9">
          <cell r="A9" t="str">
            <v>A</v>
          </cell>
        </row>
      </sheetData>
      <sheetData sheetId="25003">
        <row r="9">
          <cell r="A9" t="str">
            <v>A</v>
          </cell>
        </row>
      </sheetData>
      <sheetData sheetId="25004">
        <row r="9">
          <cell r="A9" t="str">
            <v>A</v>
          </cell>
        </row>
      </sheetData>
      <sheetData sheetId="25005">
        <row r="9">
          <cell r="A9" t="str">
            <v>A</v>
          </cell>
        </row>
      </sheetData>
      <sheetData sheetId="25006">
        <row r="9">
          <cell r="A9" t="str">
            <v>A</v>
          </cell>
        </row>
      </sheetData>
      <sheetData sheetId="25007">
        <row r="9">
          <cell r="A9" t="str">
            <v>A</v>
          </cell>
        </row>
      </sheetData>
      <sheetData sheetId="25008">
        <row r="9">
          <cell r="A9" t="str">
            <v>A</v>
          </cell>
        </row>
      </sheetData>
      <sheetData sheetId="25009">
        <row r="9">
          <cell r="A9" t="str">
            <v>A</v>
          </cell>
        </row>
      </sheetData>
      <sheetData sheetId="25010" refreshError="1"/>
      <sheetData sheetId="25011" refreshError="1"/>
      <sheetData sheetId="25012" refreshError="1"/>
      <sheetData sheetId="25013" refreshError="1"/>
      <sheetData sheetId="25014" refreshError="1"/>
      <sheetData sheetId="25015" refreshError="1"/>
      <sheetData sheetId="25016" refreshError="1"/>
      <sheetData sheetId="25017" refreshError="1"/>
      <sheetData sheetId="25018" refreshError="1"/>
      <sheetData sheetId="25019" refreshError="1"/>
      <sheetData sheetId="25020" refreshError="1"/>
      <sheetData sheetId="25021" refreshError="1"/>
      <sheetData sheetId="25022" refreshError="1"/>
      <sheetData sheetId="25023" refreshError="1"/>
      <sheetData sheetId="25024" refreshError="1"/>
      <sheetData sheetId="25025" refreshError="1"/>
      <sheetData sheetId="25026" refreshError="1"/>
      <sheetData sheetId="25027" refreshError="1"/>
      <sheetData sheetId="25028" refreshError="1"/>
      <sheetData sheetId="25029" refreshError="1"/>
      <sheetData sheetId="25030" refreshError="1"/>
      <sheetData sheetId="25031" refreshError="1"/>
      <sheetData sheetId="25032" refreshError="1"/>
      <sheetData sheetId="25033" refreshError="1"/>
      <sheetData sheetId="25034" refreshError="1"/>
      <sheetData sheetId="25035" refreshError="1"/>
      <sheetData sheetId="25036" refreshError="1"/>
      <sheetData sheetId="25037" refreshError="1"/>
      <sheetData sheetId="25038" refreshError="1"/>
      <sheetData sheetId="25039" refreshError="1"/>
      <sheetData sheetId="25040" refreshError="1"/>
      <sheetData sheetId="25041" refreshError="1"/>
      <sheetData sheetId="25042" refreshError="1"/>
      <sheetData sheetId="25043" refreshError="1"/>
      <sheetData sheetId="25044" refreshError="1"/>
      <sheetData sheetId="25045" refreshError="1"/>
      <sheetData sheetId="25046" refreshError="1"/>
      <sheetData sheetId="25047" refreshError="1"/>
      <sheetData sheetId="25048" refreshError="1"/>
      <sheetData sheetId="25049" refreshError="1"/>
      <sheetData sheetId="25050" refreshError="1"/>
      <sheetData sheetId="25051" refreshError="1"/>
      <sheetData sheetId="25052" refreshError="1"/>
      <sheetData sheetId="25053" refreshError="1"/>
      <sheetData sheetId="25054" refreshError="1"/>
      <sheetData sheetId="25055" refreshError="1"/>
      <sheetData sheetId="25056" refreshError="1"/>
      <sheetData sheetId="25057" refreshError="1"/>
      <sheetData sheetId="25058" refreshError="1"/>
      <sheetData sheetId="25059" refreshError="1"/>
      <sheetData sheetId="25060" refreshError="1"/>
      <sheetData sheetId="25061" refreshError="1"/>
      <sheetData sheetId="25062" refreshError="1"/>
      <sheetData sheetId="25063" refreshError="1"/>
      <sheetData sheetId="25064" refreshError="1"/>
      <sheetData sheetId="25065" refreshError="1"/>
      <sheetData sheetId="25066" refreshError="1"/>
      <sheetData sheetId="25067" refreshError="1"/>
      <sheetData sheetId="25068" refreshError="1"/>
      <sheetData sheetId="25069" refreshError="1"/>
      <sheetData sheetId="25070" refreshError="1"/>
      <sheetData sheetId="25071" refreshError="1"/>
      <sheetData sheetId="25072" refreshError="1"/>
      <sheetData sheetId="25073" refreshError="1"/>
      <sheetData sheetId="25074" refreshError="1"/>
      <sheetData sheetId="25075" refreshError="1"/>
      <sheetData sheetId="25076" refreshError="1"/>
      <sheetData sheetId="25077" refreshError="1"/>
      <sheetData sheetId="25078" refreshError="1"/>
      <sheetData sheetId="25079" refreshError="1"/>
      <sheetData sheetId="25080" refreshError="1"/>
      <sheetData sheetId="25081" refreshError="1"/>
      <sheetData sheetId="25082" refreshError="1"/>
      <sheetData sheetId="25083" refreshError="1"/>
      <sheetData sheetId="25084" refreshError="1"/>
      <sheetData sheetId="25085" refreshError="1"/>
      <sheetData sheetId="25086" refreshError="1"/>
      <sheetData sheetId="25087" refreshError="1"/>
      <sheetData sheetId="25088" refreshError="1"/>
      <sheetData sheetId="25089" refreshError="1"/>
      <sheetData sheetId="25090" refreshError="1"/>
      <sheetData sheetId="25091" refreshError="1"/>
      <sheetData sheetId="25092" refreshError="1"/>
      <sheetData sheetId="25093" refreshError="1"/>
      <sheetData sheetId="25094" refreshError="1"/>
      <sheetData sheetId="25095" refreshError="1"/>
      <sheetData sheetId="25096" refreshError="1"/>
      <sheetData sheetId="25097" refreshError="1"/>
      <sheetData sheetId="25098" refreshError="1"/>
      <sheetData sheetId="25099" refreshError="1"/>
      <sheetData sheetId="25100" refreshError="1"/>
      <sheetData sheetId="25101" refreshError="1"/>
      <sheetData sheetId="25102" refreshError="1"/>
      <sheetData sheetId="25103" refreshError="1"/>
      <sheetData sheetId="25104" refreshError="1"/>
      <sheetData sheetId="25105" refreshError="1"/>
      <sheetData sheetId="25106" refreshError="1"/>
      <sheetData sheetId="25107" refreshError="1"/>
      <sheetData sheetId="25108" refreshError="1"/>
      <sheetData sheetId="25109" refreshError="1"/>
      <sheetData sheetId="25110" refreshError="1"/>
      <sheetData sheetId="25111" refreshError="1"/>
      <sheetData sheetId="25112" refreshError="1"/>
      <sheetData sheetId="25113" refreshError="1"/>
      <sheetData sheetId="25114" refreshError="1"/>
      <sheetData sheetId="25115" refreshError="1"/>
      <sheetData sheetId="25116" refreshError="1"/>
      <sheetData sheetId="25117" refreshError="1"/>
      <sheetData sheetId="25118" refreshError="1"/>
      <sheetData sheetId="25119" refreshError="1"/>
      <sheetData sheetId="25120" refreshError="1"/>
      <sheetData sheetId="25121" refreshError="1"/>
      <sheetData sheetId="25122" refreshError="1"/>
      <sheetData sheetId="25123" refreshError="1"/>
      <sheetData sheetId="25124" refreshError="1"/>
      <sheetData sheetId="25125" refreshError="1"/>
      <sheetData sheetId="25126" refreshError="1"/>
      <sheetData sheetId="25127" refreshError="1"/>
      <sheetData sheetId="25128" refreshError="1"/>
      <sheetData sheetId="25129" refreshError="1"/>
      <sheetData sheetId="25130" refreshError="1"/>
      <sheetData sheetId="25131" refreshError="1"/>
      <sheetData sheetId="25132" refreshError="1"/>
      <sheetData sheetId="25133" refreshError="1"/>
      <sheetData sheetId="25134" refreshError="1"/>
      <sheetData sheetId="25135" refreshError="1"/>
      <sheetData sheetId="25136" refreshError="1"/>
      <sheetData sheetId="25137" refreshError="1"/>
      <sheetData sheetId="25138" refreshError="1"/>
      <sheetData sheetId="25139" refreshError="1"/>
      <sheetData sheetId="25140" refreshError="1"/>
      <sheetData sheetId="25141" refreshError="1"/>
      <sheetData sheetId="25142" refreshError="1"/>
      <sheetData sheetId="25143" refreshError="1"/>
      <sheetData sheetId="25144" refreshError="1"/>
      <sheetData sheetId="25145" refreshError="1"/>
      <sheetData sheetId="25146" refreshError="1"/>
      <sheetData sheetId="25147" refreshError="1"/>
      <sheetData sheetId="25148" refreshError="1"/>
      <sheetData sheetId="25149" refreshError="1"/>
      <sheetData sheetId="25150" refreshError="1"/>
      <sheetData sheetId="25151" refreshError="1"/>
      <sheetData sheetId="25152" refreshError="1"/>
      <sheetData sheetId="25153" refreshError="1"/>
      <sheetData sheetId="25154" refreshError="1"/>
      <sheetData sheetId="25155" refreshError="1"/>
      <sheetData sheetId="25156" refreshError="1"/>
      <sheetData sheetId="25157" refreshError="1"/>
      <sheetData sheetId="25158" refreshError="1"/>
      <sheetData sheetId="25159" refreshError="1"/>
      <sheetData sheetId="25160" refreshError="1"/>
      <sheetData sheetId="25161" refreshError="1"/>
      <sheetData sheetId="25162" refreshError="1"/>
      <sheetData sheetId="25163" refreshError="1"/>
      <sheetData sheetId="25164" refreshError="1"/>
      <sheetData sheetId="25165" refreshError="1"/>
      <sheetData sheetId="25166" refreshError="1"/>
      <sheetData sheetId="25167" refreshError="1"/>
      <sheetData sheetId="25168" refreshError="1"/>
      <sheetData sheetId="25169" refreshError="1"/>
      <sheetData sheetId="25170" refreshError="1"/>
      <sheetData sheetId="25171" refreshError="1"/>
      <sheetData sheetId="25172" refreshError="1"/>
      <sheetData sheetId="25173" refreshError="1"/>
      <sheetData sheetId="25174" refreshError="1"/>
      <sheetData sheetId="25175" refreshError="1"/>
      <sheetData sheetId="25176" refreshError="1"/>
      <sheetData sheetId="25177" refreshError="1"/>
      <sheetData sheetId="25178" refreshError="1"/>
      <sheetData sheetId="25179" refreshError="1"/>
      <sheetData sheetId="25180" refreshError="1"/>
      <sheetData sheetId="25181" refreshError="1"/>
      <sheetData sheetId="25182" refreshError="1"/>
      <sheetData sheetId="25183" refreshError="1"/>
      <sheetData sheetId="25184" refreshError="1"/>
      <sheetData sheetId="25185" refreshError="1"/>
      <sheetData sheetId="25186" refreshError="1"/>
      <sheetData sheetId="25187" refreshError="1"/>
      <sheetData sheetId="25188" refreshError="1"/>
      <sheetData sheetId="25189" refreshError="1"/>
      <sheetData sheetId="25190" refreshError="1"/>
      <sheetData sheetId="25191" refreshError="1"/>
      <sheetData sheetId="25192" refreshError="1"/>
      <sheetData sheetId="25193" refreshError="1"/>
      <sheetData sheetId="25194" refreshError="1"/>
      <sheetData sheetId="25195" refreshError="1"/>
      <sheetData sheetId="25196" refreshError="1"/>
      <sheetData sheetId="25197" refreshError="1"/>
      <sheetData sheetId="25198" refreshError="1"/>
      <sheetData sheetId="25199" refreshError="1"/>
      <sheetData sheetId="25200" refreshError="1"/>
      <sheetData sheetId="25201" refreshError="1"/>
      <sheetData sheetId="25202" refreshError="1"/>
      <sheetData sheetId="25203" refreshError="1"/>
      <sheetData sheetId="25204" refreshError="1"/>
      <sheetData sheetId="25205" refreshError="1"/>
      <sheetData sheetId="25206" refreshError="1"/>
      <sheetData sheetId="25207" refreshError="1"/>
      <sheetData sheetId="25208" refreshError="1"/>
      <sheetData sheetId="25209" refreshError="1"/>
      <sheetData sheetId="25210" refreshError="1"/>
      <sheetData sheetId="25211" refreshError="1"/>
      <sheetData sheetId="25212" refreshError="1"/>
      <sheetData sheetId="25213" refreshError="1"/>
      <sheetData sheetId="25214" refreshError="1"/>
      <sheetData sheetId="25215" refreshError="1"/>
      <sheetData sheetId="25216" refreshError="1"/>
      <sheetData sheetId="25217" refreshError="1"/>
      <sheetData sheetId="25218" refreshError="1"/>
      <sheetData sheetId="25219" refreshError="1"/>
      <sheetData sheetId="25220" refreshError="1"/>
      <sheetData sheetId="25221" refreshError="1"/>
      <sheetData sheetId="25222" refreshError="1"/>
      <sheetData sheetId="25223" refreshError="1"/>
      <sheetData sheetId="25224" refreshError="1"/>
      <sheetData sheetId="25225" refreshError="1"/>
      <sheetData sheetId="25226" refreshError="1"/>
      <sheetData sheetId="25227" refreshError="1"/>
      <sheetData sheetId="25228" refreshError="1"/>
      <sheetData sheetId="25229" refreshError="1"/>
      <sheetData sheetId="25230" refreshError="1"/>
      <sheetData sheetId="25231" refreshError="1"/>
      <sheetData sheetId="25232" refreshError="1"/>
      <sheetData sheetId="25233" refreshError="1"/>
      <sheetData sheetId="25234" refreshError="1"/>
      <sheetData sheetId="25235" refreshError="1"/>
      <sheetData sheetId="25236" refreshError="1"/>
      <sheetData sheetId="25237" refreshError="1"/>
      <sheetData sheetId="25238" refreshError="1"/>
      <sheetData sheetId="25239" refreshError="1"/>
      <sheetData sheetId="25240" refreshError="1"/>
      <sheetData sheetId="25241" refreshError="1"/>
      <sheetData sheetId="25242" refreshError="1"/>
      <sheetData sheetId="25243" refreshError="1"/>
      <sheetData sheetId="25244" refreshError="1"/>
      <sheetData sheetId="25245" refreshError="1"/>
      <sheetData sheetId="25246" refreshError="1"/>
      <sheetData sheetId="25247" refreshError="1"/>
      <sheetData sheetId="25248" refreshError="1"/>
      <sheetData sheetId="25249" refreshError="1"/>
      <sheetData sheetId="25250" refreshError="1"/>
      <sheetData sheetId="25251" refreshError="1"/>
      <sheetData sheetId="25252" refreshError="1"/>
      <sheetData sheetId="25253" refreshError="1"/>
      <sheetData sheetId="25254" refreshError="1"/>
      <sheetData sheetId="25255" refreshError="1"/>
      <sheetData sheetId="25256" refreshError="1"/>
      <sheetData sheetId="25257" refreshError="1"/>
      <sheetData sheetId="25258" refreshError="1"/>
      <sheetData sheetId="25259" refreshError="1"/>
      <sheetData sheetId="25260" refreshError="1"/>
      <sheetData sheetId="25261" refreshError="1"/>
      <sheetData sheetId="25262" refreshError="1"/>
      <sheetData sheetId="25263" refreshError="1"/>
      <sheetData sheetId="25264" refreshError="1"/>
      <sheetData sheetId="25265" refreshError="1"/>
      <sheetData sheetId="25266" refreshError="1"/>
      <sheetData sheetId="25267" refreshError="1"/>
      <sheetData sheetId="25268" refreshError="1"/>
      <sheetData sheetId="25269" refreshError="1"/>
      <sheetData sheetId="25270" refreshError="1"/>
      <sheetData sheetId="25271" refreshError="1"/>
      <sheetData sheetId="25272" refreshError="1"/>
      <sheetData sheetId="25273" refreshError="1"/>
      <sheetData sheetId="25274" refreshError="1"/>
      <sheetData sheetId="25275" refreshError="1"/>
      <sheetData sheetId="25276" refreshError="1"/>
      <sheetData sheetId="25277" refreshError="1"/>
      <sheetData sheetId="25278" refreshError="1"/>
      <sheetData sheetId="25279" refreshError="1"/>
      <sheetData sheetId="25280" refreshError="1"/>
      <sheetData sheetId="25281" refreshError="1"/>
      <sheetData sheetId="25282" refreshError="1"/>
      <sheetData sheetId="25283" refreshError="1"/>
      <sheetData sheetId="25284" refreshError="1"/>
      <sheetData sheetId="25285" refreshError="1"/>
      <sheetData sheetId="25286" refreshError="1"/>
      <sheetData sheetId="25287" refreshError="1"/>
      <sheetData sheetId="25288" refreshError="1"/>
      <sheetData sheetId="25289" refreshError="1"/>
      <sheetData sheetId="25290" refreshError="1"/>
      <sheetData sheetId="25291" refreshError="1"/>
      <sheetData sheetId="25292" refreshError="1"/>
      <sheetData sheetId="25293" refreshError="1"/>
      <sheetData sheetId="25294" refreshError="1"/>
      <sheetData sheetId="25295" refreshError="1"/>
      <sheetData sheetId="25296" refreshError="1"/>
      <sheetData sheetId="25297" refreshError="1"/>
      <sheetData sheetId="25298" refreshError="1"/>
      <sheetData sheetId="25299" refreshError="1"/>
      <sheetData sheetId="25300" refreshError="1"/>
      <sheetData sheetId="25301" refreshError="1"/>
      <sheetData sheetId="25302" refreshError="1"/>
      <sheetData sheetId="25303" refreshError="1"/>
      <sheetData sheetId="25304" refreshError="1"/>
      <sheetData sheetId="25305" refreshError="1"/>
      <sheetData sheetId="25306" refreshError="1"/>
      <sheetData sheetId="25307" refreshError="1"/>
      <sheetData sheetId="25308" refreshError="1"/>
      <sheetData sheetId="25309" refreshError="1"/>
      <sheetData sheetId="25310" refreshError="1"/>
      <sheetData sheetId="25311" refreshError="1"/>
      <sheetData sheetId="25312" refreshError="1"/>
      <sheetData sheetId="25313" refreshError="1"/>
      <sheetData sheetId="25314" refreshError="1"/>
      <sheetData sheetId="25315" refreshError="1"/>
      <sheetData sheetId="25316" refreshError="1"/>
      <sheetData sheetId="25317" refreshError="1"/>
      <sheetData sheetId="25318" refreshError="1"/>
      <sheetData sheetId="25319" refreshError="1"/>
      <sheetData sheetId="25320" refreshError="1"/>
      <sheetData sheetId="25321" refreshError="1"/>
      <sheetData sheetId="25322" refreshError="1"/>
      <sheetData sheetId="25323" refreshError="1"/>
      <sheetData sheetId="25324" refreshError="1"/>
      <sheetData sheetId="25325" refreshError="1"/>
      <sheetData sheetId="25326" refreshError="1"/>
      <sheetData sheetId="25327" refreshError="1"/>
      <sheetData sheetId="25328" refreshError="1"/>
      <sheetData sheetId="25329" refreshError="1"/>
      <sheetData sheetId="25330" refreshError="1"/>
      <sheetData sheetId="25331" refreshError="1"/>
      <sheetData sheetId="25332" refreshError="1"/>
      <sheetData sheetId="25333" refreshError="1"/>
      <sheetData sheetId="25334" refreshError="1"/>
      <sheetData sheetId="25335" refreshError="1"/>
      <sheetData sheetId="25336" refreshError="1"/>
      <sheetData sheetId="25337" refreshError="1"/>
      <sheetData sheetId="25338" refreshError="1"/>
      <sheetData sheetId="25339" refreshError="1"/>
      <sheetData sheetId="25340" refreshError="1"/>
      <sheetData sheetId="25341" refreshError="1"/>
      <sheetData sheetId="25342" refreshError="1"/>
      <sheetData sheetId="25343" refreshError="1"/>
      <sheetData sheetId="25344" refreshError="1"/>
      <sheetData sheetId="25345" refreshError="1"/>
      <sheetData sheetId="25346" refreshError="1"/>
      <sheetData sheetId="25347" refreshError="1"/>
      <sheetData sheetId="25348" refreshError="1"/>
      <sheetData sheetId="25349" refreshError="1"/>
      <sheetData sheetId="25350" refreshError="1"/>
      <sheetData sheetId="25351" refreshError="1"/>
      <sheetData sheetId="25352" refreshError="1"/>
      <sheetData sheetId="25353" refreshError="1"/>
      <sheetData sheetId="25354" refreshError="1"/>
      <sheetData sheetId="25355" refreshError="1"/>
      <sheetData sheetId="25356" refreshError="1"/>
      <sheetData sheetId="25357" refreshError="1"/>
      <sheetData sheetId="25358" refreshError="1"/>
      <sheetData sheetId="25359" refreshError="1"/>
      <sheetData sheetId="25360" refreshError="1"/>
      <sheetData sheetId="25361" refreshError="1"/>
      <sheetData sheetId="25362" refreshError="1"/>
      <sheetData sheetId="25363" refreshError="1"/>
      <sheetData sheetId="25364" refreshError="1"/>
      <sheetData sheetId="25365" refreshError="1"/>
      <sheetData sheetId="25366" refreshError="1"/>
      <sheetData sheetId="25367" refreshError="1"/>
      <sheetData sheetId="25368" refreshError="1"/>
      <sheetData sheetId="25369" refreshError="1"/>
      <sheetData sheetId="25370" refreshError="1"/>
      <sheetData sheetId="25371" refreshError="1"/>
      <sheetData sheetId="25372" refreshError="1"/>
      <sheetData sheetId="25373" refreshError="1"/>
      <sheetData sheetId="25374" refreshError="1"/>
      <sheetData sheetId="25375" refreshError="1"/>
      <sheetData sheetId="25376" refreshError="1"/>
      <sheetData sheetId="25377" refreshError="1"/>
      <sheetData sheetId="25378" refreshError="1"/>
      <sheetData sheetId="25379" refreshError="1"/>
      <sheetData sheetId="25380" refreshError="1"/>
      <sheetData sheetId="25381" refreshError="1"/>
      <sheetData sheetId="25382" refreshError="1"/>
      <sheetData sheetId="25383" refreshError="1"/>
      <sheetData sheetId="25384" refreshError="1"/>
      <sheetData sheetId="25385" refreshError="1"/>
      <sheetData sheetId="25386" refreshError="1"/>
      <sheetData sheetId="25387" refreshError="1"/>
      <sheetData sheetId="25388" refreshError="1"/>
      <sheetData sheetId="25389" refreshError="1"/>
      <sheetData sheetId="25390" refreshError="1"/>
      <sheetData sheetId="25391" refreshError="1"/>
      <sheetData sheetId="25392" refreshError="1"/>
      <sheetData sheetId="25393" refreshError="1"/>
      <sheetData sheetId="25394" refreshError="1"/>
      <sheetData sheetId="25395" refreshError="1"/>
      <sheetData sheetId="25396" refreshError="1"/>
      <sheetData sheetId="25397" refreshError="1"/>
      <sheetData sheetId="25398" refreshError="1"/>
      <sheetData sheetId="25399" refreshError="1"/>
      <sheetData sheetId="25400" refreshError="1"/>
      <sheetData sheetId="25401" refreshError="1"/>
      <sheetData sheetId="25402" refreshError="1"/>
      <sheetData sheetId="25403" refreshError="1"/>
      <sheetData sheetId="25404" refreshError="1"/>
      <sheetData sheetId="25405" refreshError="1"/>
      <sheetData sheetId="25406" refreshError="1"/>
      <sheetData sheetId="25407" refreshError="1"/>
      <sheetData sheetId="25408" refreshError="1"/>
      <sheetData sheetId="25409" refreshError="1"/>
      <sheetData sheetId="25410" refreshError="1"/>
      <sheetData sheetId="25411" refreshError="1"/>
      <sheetData sheetId="25412" refreshError="1"/>
      <sheetData sheetId="25413" refreshError="1"/>
      <sheetData sheetId="25414" refreshError="1"/>
      <sheetData sheetId="25415" refreshError="1"/>
      <sheetData sheetId="25416" refreshError="1"/>
      <sheetData sheetId="25417" refreshError="1"/>
      <sheetData sheetId="25418" refreshError="1"/>
      <sheetData sheetId="25419" refreshError="1"/>
      <sheetData sheetId="25420" refreshError="1"/>
      <sheetData sheetId="25421" refreshError="1"/>
      <sheetData sheetId="25422" refreshError="1"/>
      <sheetData sheetId="25423" refreshError="1"/>
      <sheetData sheetId="25424" refreshError="1"/>
      <sheetData sheetId="25425" refreshError="1"/>
      <sheetData sheetId="25426" refreshError="1"/>
      <sheetData sheetId="25427" refreshError="1"/>
      <sheetData sheetId="25428" refreshError="1"/>
      <sheetData sheetId="25429" refreshError="1"/>
      <sheetData sheetId="25430" refreshError="1"/>
      <sheetData sheetId="25431" refreshError="1"/>
      <sheetData sheetId="25432" refreshError="1"/>
      <sheetData sheetId="25433" refreshError="1"/>
      <sheetData sheetId="25434" refreshError="1"/>
      <sheetData sheetId="25435" refreshError="1"/>
      <sheetData sheetId="25436" refreshError="1"/>
      <sheetData sheetId="25437" refreshError="1"/>
      <sheetData sheetId="25438" refreshError="1"/>
      <sheetData sheetId="25439" refreshError="1"/>
      <sheetData sheetId="25440" refreshError="1"/>
      <sheetData sheetId="25441" refreshError="1"/>
      <sheetData sheetId="25442" refreshError="1"/>
      <sheetData sheetId="25443" refreshError="1"/>
      <sheetData sheetId="25444" refreshError="1"/>
      <sheetData sheetId="25445" refreshError="1"/>
      <sheetData sheetId="25446" refreshError="1"/>
      <sheetData sheetId="25447" refreshError="1"/>
      <sheetData sheetId="25448" refreshError="1"/>
      <sheetData sheetId="25449" refreshError="1"/>
      <sheetData sheetId="25450" refreshError="1"/>
      <sheetData sheetId="25451" refreshError="1"/>
      <sheetData sheetId="25452" refreshError="1"/>
      <sheetData sheetId="25453" refreshError="1"/>
      <sheetData sheetId="25454" refreshError="1"/>
      <sheetData sheetId="25455" refreshError="1"/>
      <sheetData sheetId="25456" refreshError="1"/>
      <sheetData sheetId="25457" refreshError="1"/>
      <sheetData sheetId="25458" refreshError="1"/>
      <sheetData sheetId="25459" refreshError="1"/>
      <sheetData sheetId="25460" refreshError="1"/>
      <sheetData sheetId="25461" refreshError="1"/>
      <sheetData sheetId="25462" refreshError="1"/>
      <sheetData sheetId="25463" refreshError="1"/>
      <sheetData sheetId="25464" refreshError="1"/>
      <sheetData sheetId="25465" refreshError="1"/>
      <sheetData sheetId="25466" refreshError="1"/>
      <sheetData sheetId="25467" refreshError="1"/>
      <sheetData sheetId="25468" refreshError="1"/>
      <sheetData sheetId="25469" refreshError="1"/>
      <sheetData sheetId="25470" refreshError="1"/>
      <sheetData sheetId="25471" refreshError="1"/>
      <sheetData sheetId="25472" refreshError="1"/>
      <sheetData sheetId="25473" refreshError="1"/>
      <sheetData sheetId="25474" refreshError="1"/>
      <sheetData sheetId="25475" refreshError="1"/>
      <sheetData sheetId="25476" refreshError="1"/>
      <sheetData sheetId="25477" refreshError="1"/>
      <sheetData sheetId="25478" refreshError="1"/>
      <sheetData sheetId="25479" refreshError="1"/>
      <sheetData sheetId="25480" refreshError="1"/>
      <sheetData sheetId="25481" refreshError="1"/>
      <sheetData sheetId="25482" refreshError="1"/>
      <sheetData sheetId="25483" refreshError="1"/>
      <sheetData sheetId="25484" refreshError="1"/>
      <sheetData sheetId="25485" refreshError="1"/>
      <sheetData sheetId="25486" refreshError="1"/>
      <sheetData sheetId="25487" refreshError="1"/>
      <sheetData sheetId="25488" refreshError="1"/>
      <sheetData sheetId="25489" refreshError="1"/>
      <sheetData sheetId="25490" refreshError="1"/>
      <sheetData sheetId="25491" refreshError="1"/>
      <sheetData sheetId="25492" refreshError="1"/>
      <sheetData sheetId="25493" refreshError="1"/>
      <sheetData sheetId="25494" refreshError="1"/>
      <sheetData sheetId="25495" refreshError="1"/>
      <sheetData sheetId="25496" refreshError="1"/>
      <sheetData sheetId="25497" refreshError="1"/>
      <sheetData sheetId="25498" refreshError="1"/>
      <sheetData sheetId="25499" refreshError="1"/>
      <sheetData sheetId="25500" refreshError="1"/>
      <sheetData sheetId="25501" refreshError="1"/>
      <sheetData sheetId="25502" refreshError="1"/>
      <sheetData sheetId="25503" refreshError="1"/>
      <sheetData sheetId="25504" refreshError="1"/>
      <sheetData sheetId="25505" refreshError="1"/>
      <sheetData sheetId="25506" refreshError="1"/>
      <sheetData sheetId="25507" refreshError="1"/>
      <sheetData sheetId="25508" refreshError="1"/>
      <sheetData sheetId="25509" refreshError="1"/>
      <sheetData sheetId="25510" refreshError="1"/>
      <sheetData sheetId="25511" refreshError="1"/>
      <sheetData sheetId="25512" refreshError="1"/>
      <sheetData sheetId="25513" refreshError="1"/>
      <sheetData sheetId="25514" refreshError="1"/>
      <sheetData sheetId="25515" refreshError="1"/>
      <sheetData sheetId="25516" refreshError="1"/>
      <sheetData sheetId="25517" refreshError="1"/>
      <sheetData sheetId="25518" refreshError="1"/>
      <sheetData sheetId="25519" refreshError="1"/>
      <sheetData sheetId="25520" refreshError="1"/>
      <sheetData sheetId="25521" refreshError="1"/>
      <sheetData sheetId="25522" refreshError="1"/>
      <sheetData sheetId="25523" refreshError="1"/>
      <sheetData sheetId="25524" refreshError="1"/>
      <sheetData sheetId="25525" refreshError="1"/>
      <sheetData sheetId="25526" refreshError="1"/>
      <sheetData sheetId="25527" refreshError="1"/>
      <sheetData sheetId="25528" refreshError="1"/>
      <sheetData sheetId="25529" refreshError="1"/>
      <sheetData sheetId="25530" refreshError="1"/>
      <sheetData sheetId="25531" refreshError="1"/>
      <sheetData sheetId="25532" refreshError="1"/>
      <sheetData sheetId="25533" refreshError="1"/>
      <sheetData sheetId="25534" refreshError="1"/>
      <sheetData sheetId="25535" refreshError="1"/>
      <sheetData sheetId="25536" refreshError="1"/>
      <sheetData sheetId="25537" refreshError="1"/>
      <sheetData sheetId="25538" refreshError="1"/>
      <sheetData sheetId="25539" refreshError="1"/>
      <sheetData sheetId="25540" refreshError="1"/>
      <sheetData sheetId="25541" refreshError="1"/>
      <sheetData sheetId="25542" refreshError="1"/>
      <sheetData sheetId="25543" refreshError="1"/>
      <sheetData sheetId="25544" refreshError="1"/>
      <sheetData sheetId="25545" refreshError="1"/>
      <sheetData sheetId="25546" refreshError="1"/>
      <sheetData sheetId="25547" refreshError="1"/>
      <sheetData sheetId="25548" refreshError="1"/>
      <sheetData sheetId="25549" refreshError="1"/>
      <sheetData sheetId="25550" refreshError="1"/>
      <sheetData sheetId="25551" refreshError="1"/>
      <sheetData sheetId="25552" refreshError="1"/>
      <sheetData sheetId="25553" refreshError="1"/>
      <sheetData sheetId="25554" refreshError="1"/>
      <sheetData sheetId="25555" refreshError="1"/>
      <sheetData sheetId="25556" refreshError="1"/>
      <sheetData sheetId="25557" refreshError="1"/>
      <sheetData sheetId="25558" refreshError="1"/>
      <sheetData sheetId="25559" refreshError="1"/>
      <sheetData sheetId="25560" refreshError="1"/>
      <sheetData sheetId="25561" refreshError="1"/>
      <sheetData sheetId="25562" refreshError="1"/>
      <sheetData sheetId="25563" refreshError="1"/>
      <sheetData sheetId="25564" refreshError="1"/>
      <sheetData sheetId="25565" refreshError="1"/>
      <sheetData sheetId="25566" refreshError="1"/>
      <sheetData sheetId="25567" refreshError="1"/>
      <sheetData sheetId="25568" refreshError="1"/>
      <sheetData sheetId="25569" refreshError="1"/>
      <sheetData sheetId="25570" refreshError="1"/>
      <sheetData sheetId="25571" refreshError="1"/>
      <sheetData sheetId="25572" refreshError="1"/>
      <sheetData sheetId="25573" refreshError="1"/>
      <sheetData sheetId="25574" refreshError="1"/>
      <sheetData sheetId="25575" refreshError="1"/>
      <sheetData sheetId="25576" refreshError="1"/>
      <sheetData sheetId="25577" refreshError="1"/>
      <sheetData sheetId="25578" refreshError="1"/>
      <sheetData sheetId="25579" refreshError="1"/>
      <sheetData sheetId="25580" refreshError="1"/>
      <sheetData sheetId="25581" refreshError="1"/>
      <sheetData sheetId="25582" refreshError="1"/>
      <sheetData sheetId="25583" refreshError="1"/>
      <sheetData sheetId="25584" refreshError="1"/>
      <sheetData sheetId="25585" refreshError="1"/>
      <sheetData sheetId="25586" refreshError="1"/>
      <sheetData sheetId="25587" refreshError="1"/>
      <sheetData sheetId="25588" refreshError="1"/>
      <sheetData sheetId="25589" refreshError="1"/>
      <sheetData sheetId="25590" refreshError="1"/>
      <sheetData sheetId="25591" refreshError="1"/>
      <sheetData sheetId="25592" refreshError="1"/>
      <sheetData sheetId="25593" refreshError="1"/>
      <sheetData sheetId="25594" refreshError="1"/>
      <sheetData sheetId="25595" refreshError="1"/>
      <sheetData sheetId="25596" refreshError="1"/>
      <sheetData sheetId="25597" refreshError="1"/>
      <sheetData sheetId="25598" refreshError="1"/>
      <sheetData sheetId="25599" refreshError="1"/>
      <sheetData sheetId="25600" refreshError="1"/>
      <sheetData sheetId="25601" refreshError="1"/>
      <sheetData sheetId="25602" refreshError="1"/>
      <sheetData sheetId="25603" refreshError="1"/>
      <sheetData sheetId="25604" refreshError="1"/>
      <sheetData sheetId="25605" refreshError="1"/>
      <sheetData sheetId="25606" refreshError="1"/>
      <sheetData sheetId="25607" refreshError="1"/>
      <sheetData sheetId="25608" refreshError="1"/>
      <sheetData sheetId="25609" refreshError="1"/>
      <sheetData sheetId="25610" refreshError="1"/>
      <sheetData sheetId="25611" refreshError="1"/>
      <sheetData sheetId="25612" refreshError="1"/>
      <sheetData sheetId="25613" refreshError="1"/>
      <sheetData sheetId="25614" refreshError="1"/>
      <sheetData sheetId="25615" refreshError="1"/>
      <sheetData sheetId="25616" refreshError="1"/>
      <sheetData sheetId="25617" refreshError="1"/>
      <sheetData sheetId="25618" refreshError="1"/>
      <sheetData sheetId="25619" refreshError="1"/>
      <sheetData sheetId="25620" refreshError="1"/>
      <sheetData sheetId="25621" refreshError="1"/>
      <sheetData sheetId="25622" refreshError="1"/>
      <sheetData sheetId="25623" refreshError="1"/>
      <sheetData sheetId="25624" refreshError="1"/>
      <sheetData sheetId="25625" refreshError="1"/>
      <sheetData sheetId="25626" refreshError="1"/>
      <sheetData sheetId="25627" refreshError="1"/>
      <sheetData sheetId="25628" refreshError="1"/>
      <sheetData sheetId="25629" refreshError="1"/>
      <sheetData sheetId="25630" refreshError="1"/>
      <sheetData sheetId="25631" refreshError="1"/>
      <sheetData sheetId="25632" refreshError="1"/>
      <sheetData sheetId="25633" refreshError="1"/>
      <sheetData sheetId="25634" refreshError="1"/>
      <sheetData sheetId="25635" refreshError="1"/>
      <sheetData sheetId="25636" refreshError="1"/>
      <sheetData sheetId="25637" refreshError="1"/>
      <sheetData sheetId="25638" refreshError="1"/>
      <sheetData sheetId="25639" refreshError="1"/>
      <sheetData sheetId="25640" refreshError="1"/>
      <sheetData sheetId="25641" refreshError="1"/>
      <sheetData sheetId="25642" refreshError="1"/>
      <sheetData sheetId="25643" refreshError="1"/>
      <sheetData sheetId="25644" refreshError="1"/>
      <sheetData sheetId="25645" refreshError="1"/>
      <sheetData sheetId="25646" refreshError="1"/>
      <sheetData sheetId="25647" refreshError="1"/>
      <sheetData sheetId="25648" refreshError="1"/>
      <sheetData sheetId="25649" refreshError="1"/>
      <sheetData sheetId="25650" refreshError="1"/>
      <sheetData sheetId="25651" refreshError="1"/>
      <sheetData sheetId="25652" refreshError="1"/>
      <sheetData sheetId="25653" refreshError="1"/>
      <sheetData sheetId="25654" refreshError="1"/>
      <sheetData sheetId="25655" refreshError="1"/>
      <sheetData sheetId="25656" refreshError="1"/>
      <sheetData sheetId="25657" refreshError="1"/>
      <sheetData sheetId="25658" refreshError="1"/>
      <sheetData sheetId="25659" refreshError="1"/>
      <sheetData sheetId="25660" refreshError="1"/>
      <sheetData sheetId="25661" refreshError="1"/>
      <sheetData sheetId="25662" refreshError="1"/>
      <sheetData sheetId="25663" refreshError="1"/>
      <sheetData sheetId="25664" refreshError="1"/>
      <sheetData sheetId="25665" refreshError="1"/>
      <sheetData sheetId="25666" refreshError="1"/>
      <sheetData sheetId="25667" refreshError="1"/>
      <sheetData sheetId="25668" refreshError="1"/>
      <sheetData sheetId="25669" refreshError="1"/>
      <sheetData sheetId="25670" refreshError="1"/>
      <sheetData sheetId="25671" refreshError="1"/>
      <sheetData sheetId="25672" refreshError="1"/>
      <sheetData sheetId="25673" refreshError="1"/>
      <sheetData sheetId="25674" refreshError="1"/>
      <sheetData sheetId="25675" refreshError="1"/>
      <sheetData sheetId="25676" refreshError="1"/>
      <sheetData sheetId="25677" refreshError="1"/>
      <sheetData sheetId="25678" refreshError="1"/>
      <sheetData sheetId="25679" refreshError="1"/>
      <sheetData sheetId="25680" refreshError="1"/>
      <sheetData sheetId="25681" refreshError="1"/>
      <sheetData sheetId="25682" refreshError="1"/>
      <sheetData sheetId="25683" refreshError="1"/>
      <sheetData sheetId="25684" refreshError="1"/>
      <sheetData sheetId="25685" refreshError="1"/>
      <sheetData sheetId="25686" refreshError="1"/>
      <sheetData sheetId="25687" refreshError="1"/>
      <sheetData sheetId="25688" refreshError="1"/>
      <sheetData sheetId="25689" refreshError="1"/>
      <sheetData sheetId="25690" refreshError="1"/>
      <sheetData sheetId="25691" refreshError="1"/>
      <sheetData sheetId="25692" refreshError="1"/>
      <sheetData sheetId="25693" refreshError="1"/>
      <sheetData sheetId="25694" refreshError="1"/>
      <sheetData sheetId="25695" refreshError="1"/>
      <sheetData sheetId="25696" refreshError="1"/>
      <sheetData sheetId="25697" refreshError="1"/>
      <sheetData sheetId="25698" refreshError="1"/>
      <sheetData sheetId="25699" refreshError="1"/>
      <sheetData sheetId="25700" refreshError="1"/>
      <sheetData sheetId="25701" refreshError="1"/>
      <sheetData sheetId="25702" refreshError="1"/>
      <sheetData sheetId="25703" refreshError="1"/>
      <sheetData sheetId="25704" refreshError="1"/>
      <sheetData sheetId="25705" refreshError="1"/>
      <sheetData sheetId="25706" refreshError="1"/>
      <sheetData sheetId="25707" refreshError="1"/>
      <sheetData sheetId="25708" refreshError="1"/>
      <sheetData sheetId="25709" refreshError="1"/>
      <sheetData sheetId="25710" refreshError="1"/>
      <sheetData sheetId="25711" refreshError="1"/>
      <sheetData sheetId="25712" refreshError="1"/>
      <sheetData sheetId="25713" refreshError="1"/>
      <sheetData sheetId="25714" refreshError="1"/>
      <sheetData sheetId="25715" refreshError="1"/>
      <sheetData sheetId="25716" refreshError="1"/>
      <sheetData sheetId="25717" refreshError="1"/>
      <sheetData sheetId="25718" refreshError="1"/>
      <sheetData sheetId="25719" refreshError="1"/>
      <sheetData sheetId="25720" refreshError="1"/>
      <sheetData sheetId="25721" refreshError="1"/>
      <sheetData sheetId="25722" refreshError="1"/>
      <sheetData sheetId="25723" refreshError="1"/>
      <sheetData sheetId="25724" refreshError="1"/>
      <sheetData sheetId="25725" refreshError="1"/>
      <sheetData sheetId="25726" refreshError="1"/>
      <sheetData sheetId="25727" refreshError="1"/>
      <sheetData sheetId="25728" refreshError="1"/>
      <sheetData sheetId="25729" refreshError="1"/>
      <sheetData sheetId="25730" refreshError="1"/>
      <sheetData sheetId="25731" refreshError="1"/>
      <sheetData sheetId="25732" refreshError="1"/>
      <sheetData sheetId="25733" refreshError="1"/>
      <sheetData sheetId="25734" refreshError="1"/>
      <sheetData sheetId="25735" refreshError="1"/>
      <sheetData sheetId="25736" refreshError="1"/>
      <sheetData sheetId="25737" refreshError="1"/>
      <sheetData sheetId="25738" refreshError="1"/>
      <sheetData sheetId="25739" refreshError="1"/>
      <sheetData sheetId="25740" refreshError="1"/>
      <sheetData sheetId="25741" refreshError="1"/>
      <sheetData sheetId="25742" refreshError="1"/>
      <sheetData sheetId="25743" refreshError="1"/>
      <sheetData sheetId="25744" refreshError="1"/>
      <sheetData sheetId="25745" refreshError="1"/>
      <sheetData sheetId="25746" refreshError="1"/>
      <sheetData sheetId="25747" refreshError="1"/>
      <sheetData sheetId="25748" refreshError="1"/>
      <sheetData sheetId="25749" refreshError="1"/>
      <sheetData sheetId="25750" refreshError="1"/>
      <sheetData sheetId="25751" refreshError="1"/>
      <sheetData sheetId="25752" refreshError="1"/>
      <sheetData sheetId="25753" refreshError="1"/>
      <sheetData sheetId="25754" refreshError="1"/>
      <sheetData sheetId="25755" refreshError="1"/>
      <sheetData sheetId="25756" refreshError="1"/>
      <sheetData sheetId="25757" refreshError="1"/>
      <sheetData sheetId="25758" refreshError="1"/>
      <sheetData sheetId="25759" refreshError="1"/>
      <sheetData sheetId="25760" refreshError="1"/>
      <sheetData sheetId="25761" refreshError="1"/>
      <sheetData sheetId="25762" refreshError="1"/>
      <sheetData sheetId="25763" refreshError="1"/>
      <sheetData sheetId="25764" refreshError="1"/>
      <sheetData sheetId="25765" refreshError="1"/>
      <sheetData sheetId="25766" refreshError="1"/>
      <sheetData sheetId="25767" refreshError="1"/>
      <sheetData sheetId="25768" refreshError="1"/>
      <sheetData sheetId="25769" refreshError="1"/>
      <sheetData sheetId="25770" refreshError="1"/>
      <sheetData sheetId="25771" refreshError="1"/>
      <sheetData sheetId="25772" refreshError="1"/>
      <sheetData sheetId="25773" refreshError="1"/>
      <sheetData sheetId="25774" refreshError="1"/>
      <sheetData sheetId="25775" refreshError="1"/>
      <sheetData sheetId="25776" refreshError="1"/>
      <sheetData sheetId="25777" refreshError="1"/>
      <sheetData sheetId="25778" refreshError="1"/>
      <sheetData sheetId="25779" refreshError="1"/>
      <sheetData sheetId="25780" refreshError="1"/>
      <sheetData sheetId="25781" refreshError="1"/>
      <sheetData sheetId="25782" refreshError="1"/>
      <sheetData sheetId="25783" refreshError="1"/>
      <sheetData sheetId="25784" refreshError="1"/>
      <sheetData sheetId="25785" refreshError="1"/>
      <sheetData sheetId="25786" refreshError="1"/>
      <sheetData sheetId="25787" refreshError="1"/>
      <sheetData sheetId="25788" refreshError="1"/>
      <sheetData sheetId="25789" refreshError="1"/>
      <sheetData sheetId="25790" refreshError="1"/>
      <sheetData sheetId="25791" refreshError="1"/>
      <sheetData sheetId="25792" refreshError="1"/>
      <sheetData sheetId="25793" refreshError="1"/>
      <sheetData sheetId="25794" refreshError="1"/>
      <sheetData sheetId="25795" refreshError="1"/>
      <sheetData sheetId="25796" refreshError="1"/>
      <sheetData sheetId="25797" refreshError="1"/>
      <sheetData sheetId="25798" refreshError="1"/>
      <sheetData sheetId="25799" refreshError="1"/>
      <sheetData sheetId="25800" refreshError="1"/>
      <sheetData sheetId="25801" refreshError="1"/>
      <sheetData sheetId="25802" refreshError="1"/>
      <sheetData sheetId="25803" refreshError="1"/>
      <sheetData sheetId="25804" refreshError="1"/>
      <sheetData sheetId="25805" refreshError="1"/>
      <sheetData sheetId="25806" refreshError="1"/>
      <sheetData sheetId="25807" refreshError="1"/>
      <sheetData sheetId="25808" refreshError="1"/>
      <sheetData sheetId="25809" refreshError="1"/>
      <sheetData sheetId="25810" refreshError="1"/>
      <sheetData sheetId="25811" refreshError="1"/>
      <sheetData sheetId="25812" refreshError="1"/>
      <sheetData sheetId="25813" refreshError="1"/>
      <sheetData sheetId="25814" refreshError="1"/>
      <sheetData sheetId="25815" refreshError="1"/>
      <sheetData sheetId="25816" refreshError="1"/>
      <sheetData sheetId="25817" refreshError="1"/>
      <sheetData sheetId="25818" refreshError="1"/>
      <sheetData sheetId="25819" refreshError="1"/>
      <sheetData sheetId="25820" refreshError="1"/>
      <sheetData sheetId="25821" refreshError="1"/>
      <sheetData sheetId="25822" refreshError="1"/>
      <sheetData sheetId="25823" refreshError="1"/>
      <sheetData sheetId="25824" refreshError="1"/>
      <sheetData sheetId="25825" refreshError="1"/>
      <sheetData sheetId="25826" refreshError="1"/>
      <sheetData sheetId="25827" refreshError="1"/>
      <sheetData sheetId="25828" refreshError="1"/>
      <sheetData sheetId="25829" refreshError="1"/>
      <sheetData sheetId="25830" refreshError="1"/>
      <sheetData sheetId="25831" refreshError="1"/>
      <sheetData sheetId="25832" refreshError="1"/>
      <sheetData sheetId="25833" refreshError="1"/>
      <sheetData sheetId="25834" refreshError="1"/>
      <sheetData sheetId="25835" refreshError="1"/>
      <sheetData sheetId="25836" refreshError="1"/>
      <sheetData sheetId="25837" refreshError="1"/>
      <sheetData sheetId="25838" refreshError="1"/>
      <sheetData sheetId="25839" refreshError="1"/>
      <sheetData sheetId="25840" refreshError="1"/>
      <sheetData sheetId="25841" refreshError="1"/>
      <sheetData sheetId="25842" refreshError="1"/>
      <sheetData sheetId="25843" refreshError="1"/>
      <sheetData sheetId="25844" refreshError="1"/>
      <sheetData sheetId="25845" refreshError="1"/>
      <sheetData sheetId="25846" refreshError="1"/>
      <sheetData sheetId="25847" refreshError="1"/>
      <sheetData sheetId="25848" refreshError="1"/>
      <sheetData sheetId="25849" refreshError="1"/>
      <sheetData sheetId="25850" refreshError="1"/>
      <sheetData sheetId="25851" refreshError="1"/>
      <sheetData sheetId="25852" refreshError="1"/>
      <sheetData sheetId="25853" refreshError="1"/>
      <sheetData sheetId="25854" refreshError="1"/>
      <sheetData sheetId="25855" refreshError="1"/>
      <sheetData sheetId="25856" refreshError="1"/>
      <sheetData sheetId="25857" refreshError="1"/>
      <sheetData sheetId="25858" refreshError="1"/>
      <sheetData sheetId="25859" refreshError="1"/>
      <sheetData sheetId="25860" refreshError="1"/>
      <sheetData sheetId="25861" refreshError="1"/>
      <sheetData sheetId="25862" refreshError="1"/>
      <sheetData sheetId="25863" refreshError="1"/>
      <sheetData sheetId="25864" refreshError="1"/>
      <sheetData sheetId="25865" refreshError="1"/>
      <sheetData sheetId="25866" refreshError="1"/>
      <sheetData sheetId="25867" refreshError="1"/>
      <sheetData sheetId="25868" refreshError="1"/>
      <sheetData sheetId="25869" refreshError="1"/>
      <sheetData sheetId="25870" refreshError="1"/>
      <sheetData sheetId="25871" refreshError="1"/>
      <sheetData sheetId="25872" refreshError="1"/>
      <sheetData sheetId="25873" refreshError="1"/>
      <sheetData sheetId="25874" refreshError="1"/>
      <sheetData sheetId="25875" refreshError="1"/>
      <sheetData sheetId="25876" refreshError="1"/>
      <sheetData sheetId="25877" refreshError="1"/>
      <sheetData sheetId="25878" refreshError="1"/>
      <sheetData sheetId="25879" refreshError="1"/>
      <sheetData sheetId="25880" refreshError="1"/>
      <sheetData sheetId="25881" refreshError="1"/>
      <sheetData sheetId="25882" refreshError="1"/>
      <sheetData sheetId="25883" refreshError="1"/>
      <sheetData sheetId="25884" refreshError="1"/>
      <sheetData sheetId="25885" refreshError="1"/>
      <sheetData sheetId="25886" refreshError="1"/>
      <sheetData sheetId="25887" refreshError="1"/>
      <sheetData sheetId="25888" refreshError="1"/>
      <sheetData sheetId="25889" refreshError="1"/>
      <sheetData sheetId="25890" refreshError="1"/>
      <sheetData sheetId="25891" refreshError="1"/>
      <sheetData sheetId="25892" refreshError="1"/>
      <sheetData sheetId="25893" refreshError="1"/>
      <sheetData sheetId="25894" refreshError="1"/>
      <sheetData sheetId="25895" refreshError="1"/>
      <sheetData sheetId="25896" refreshError="1"/>
      <sheetData sheetId="25897" refreshError="1"/>
      <sheetData sheetId="25898" refreshError="1"/>
      <sheetData sheetId="25899" refreshError="1"/>
      <sheetData sheetId="25900" refreshError="1"/>
      <sheetData sheetId="25901" refreshError="1"/>
      <sheetData sheetId="25902" refreshError="1"/>
      <sheetData sheetId="25903" refreshError="1"/>
      <sheetData sheetId="25904" refreshError="1"/>
      <sheetData sheetId="25905" refreshError="1"/>
      <sheetData sheetId="25906" refreshError="1"/>
      <sheetData sheetId="25907" refreshError="1"/>
      <sheetData sheetId="25908" refreshError="1"/>
      <sheetData sheetId="25909" refreshError="1"/>
      <sheetData sheetId="25910" refreshError="1"/>
      <sheetData sheetId="25911" refreshError="1"/>
      <sheetData sheetId="25912" refreshError="1"/>
      <sheetData sheetId="25913" refreshError="1"/>
      <sheetData sheetId="25914" refreshError="1"/>
      <sheetData sheetId="25915" refreshError="1"/>
      <sheetData sheetId="25916" refreshError="1"/>
      <sheetData sheetId="25917" refreshError="1"/>
      <sheetData sheetId="25918" refreshError="1"/>
      <sheetData sheetId="25919" refreshError="1"/>
      <sheetData sheetId="25920" refreshError="1"/>
      <sheetData sheetId="25921" refreshError="1"/>
      <sheetData sheetId="25922" refreshError="1"/>
      <sheetData sheetId="25923" refreshError="1"/>
      <sheetData sheetId="25924" refreshError="1"/>
      <sheetData sheetId="25925" refreshError="1"/>
      <sheetData sheetId="25926" refreshError="1"/>
      <sheetData sheetId="25927" refreshError="1"/>
      <sheetData sheetId="25928" refreshError="1"/>
      <sheetData sheetId="25929" refreshError="1"/>
      <sheetData sheetId="25930" refreshError="1"/>
      <sheetData sheetId="25931" refreshError="1"/>
      <sheetData sheetId="25932" refreshError="1"/>
      <sheetData sheetId="25933" refreshError="1"/>
      <sheetData sheetId="25934" refreshError="1"/>
      <sheetData sheetId="25935" refreshError="1"/>
      <sheetData sheetId="25936" refreshError="1"/>
      <sheetData sheetId="25937" refreshError="1"/>
      <sheetData sheetId="25938" refreshError="1"/>
      <sheetData sheetId="25939" refreshError="1"/>
      <sheetData sheetId="25940" refreshError="1"/>
      <sheetData sheetId="25941" refreshError="1"/>
      <sheetData sheetId="25942" refreshError="1"/>
      <sheetData sheetId="25943" refreshError="1"/>
      <sheetData sheetId="25944" refreshError="1"/>
      <sheetData sheetId="25945" refreshError="1"/>
      <sheetData sheetId="25946" refreshError="1"/>
      <sheetData sheetId="25947" refreshError="1"/>
      <sheetData sheetId="25948" refreshError="1"/>
      <sheetData sheetId="25949" refreshError="1"/>
      <sheetData sheetId="25950" refreshError="1"/>
      <sheetData sheetId="25951" refreshError="1"/>
      <sheetData sheetId="25952" refreshError="1"/>
      <sheetData sheetId="25953" refreshError="1"/>
      <sheetData sheetId="25954" refreshError="1"/>
      <sheetData sheetId="25955" refreshError="1"/>
      <sheetData sheetId="25956" refreshError="1"/>
      <sheetData sheetId="25957" refreshError="1"/>
      <sheetData sheetId="25958" refreshError="1"/>
      <sheetData sheetId="25959" refreshError="1"/>
      <sheetData sheetId="25960" refreshError="1"/>
      <sheetData sheetId="25961" refreshError="1"/>
      <sheetData sheetId="25962" refreshError="1"/>
      <sheetData sheetId="25963" refreshError="1"/>
      <sheetData sheetId="25964" refreshError="1"/>
      <sheetData sheetId="25965" refreshError="1"/>
      <sheetData sheetId="25966" refreshError="1"/>
      <sheetData sheetId="25967" refreshError="1"/>
      <sheetData sheetId="25968" refreshError="1"/>
      <sheetData sheetId="25969" refreshError="1"/>
      <sheetData sheetId="25970" refreshError="1"/>
      <sheetData sheetId="25971" refreshError="1"/>
      <sheetData sheetId="25972" refreshError="1"/>
      <sheetData sheetId="25973" refreshError="1"/>
      <sheetData sheetId="25974" refreshError="1"/>
      <sheetData sheetId="25975" refreshError="1"/>
      <sheetData sheetId="25976" refreshError="1"/>
      <sheetData sheetId="25977" refreshError="1"/>
      <sheetData sheetId="25978" refreshError="1"/>
      <sheetData sheetId="25979" refreshError="1"/>
      <sheetData sheetId="25980" refreshError="1"/>
      <sheetData sheetId="25981" refreshError="1"/>
      <sheetData sheetId="25982" refreshError="1"/>
      <sheetData sheetId="25983" refreshError="1"/>
      <sheetData sheetId="25984" refreshError="1"/>
      <sheetData sheetId="25985" refreshError="1"/>
      <sheetData sheetId="25986" refreshError="1"/>
      <sheetData sheetId="25987" refreshError="1"/>
      <sheetData sheetId="25988" refreshError="1"/>
      <sheetData sheetId="25989" refreshError="1"/>
      <sheetData sheetId="25990" refreshError="1"/>
      <sheetData sheetId="25991" refreshError="1"/>
      <sheetData sheetId="25992" refreshError="1"/>
      <sheetData sheetId="25993" refreshError="1"/>
      <sheetData sheetId="25994" refreshError="1"/>
      <sheetData sheetId="25995" refreshError="1"/>
      <sheetData sheetId="25996" refreshError="1"/>
      <sheetData sheetId="25997" refreshError="1"/>
      <sheetData sheetId="25998" refreshError="1"/>
      <sheetData sheetId="25999" refreshError="1"/>
      <sheetData sheetId="26000" refreshError="1"/>
      <sheetData sheetId="26001" refreshError="1"/>
      <sheetData sheetId="26002" refreshError="1"/>
      <sheetData sheetId="26003" refreshError="1"/>
      <sheetData sheetId="26004" refreshError="1"/>
      <sheetData sheetId="26005" refreshError="1"/>
      <sheetData sheetId="26006" refreshError="1"/>
      <sheetData sheetId="26007" refreshError="1"/>
      <sheetData sheetId="26008" refreshError="1"/>
      <sheetData sheetId="26009" refreshError="1"/>
      <sheetData sheetId="26010" refreshError="1"/>
      <sheetData sheetId="26011" refreshError="1"/>
      <sheetData sheetId="26012" refreshError="1"/>
      <sheetData sheetId="26013" refreshError="1"/>
      <sheetData sheetId="26014" refreshError="1"/>
      <sheetData sheetId="26015" refreshError="1"/>
      <sheetData sheetId="26016" refreshError="1"/>
      <sheetData sheetId="26017" refreshError="1"/>
      <sheetData sheetId="26018" refreshError="1"/>
      <sheetData sheetId="26019" refreshError="1"/>
      <sheetData sheetId="26020" refreshError="1"/>
      <sheetData sheetId="26021" refreshError="1"/>
      <sheetData sheetId="26022" refreshError="1"/>
      <sheetData sheetId="26023" refreshError="1"/>
      <sheetData sheetId="26024" refreshError="1"/>
      <sheetData sheetId="26025" refreshError="1"/>
      <sheetData sheetId="26026" refreshError="1"/>
      <sheetData sheetId="26027" refreshError="1"/>
      <sheetData sheetId="26028" refreshError="1"/>
      <sheetData sheetId="26029" refreshError="1"/>
      <sheetData sheetId="26030" refreshError="1"/>
      <sheetData sheetId="26031" refreshError="1"/>
      <sheetData sheetId="26032" refreshError="1"/>
      <sheetData sheetId="26033" refreshError="1"/>
      <sheetData sheetId="26034" refreshError="1"/>
      <sheetData sheetId="26035" refreshError="1"/>
      <sheetData sheetId="26036" refreshError="1"/>
      <sheetData sheetId="26037" refreshError="1"/>
      <sheetData sheetId="26038" refreshError="1"/>
      <sheetData sheetId="26039" refreshError="1"/>
      <sheetData sheetId="26040" refreshError="1"/>
      <sheetData sheetId="26041" refreshError="1"/>
      <sheetData sheetId="26042" refreshError="1"/>
      <sheetData sheetId="26043" refreshError="1"/>
      <sheetData sheetId="26044" refreshError="1"/>
      <sheetData sheetId="26045" refreshError="1"/>
      <sheetData sheetId="26046" refreshError="1"/>
      <sheetData sheetId="26047" refreshError="1"/>
      <sheetData sheetId="26048" refreshError="1"/>
      <sheetData sheetId="26049" refreshError="1"/>
      <sheetData sheetId="26050" refreshError="1"/>
      <sheetData sheetId="26051" refreshError="1"/>
      <sheetData sheetId="26052" refreshError="1"/>
      <sheetData sheetId="26053" refreshError="1"/>
      <sheetData sheetId="26054" refreshError="1"/>
      <sheetData sheetId="26055" refreshError="1"/>
      <sheetData sheetId="26056" refreshError="1"/>
      <sheetData sheetId="26057" refreshError="1"/>
      <sheetData sheetId="26058" refreshError="1"/>
      <sheetData sheetId="26059" refreshError="1"/>
      <sheetData sheetId="26060" refreshError="1"/>
      <sheetData sheetId="26061" refreshError="1"/>
      <sheetData sheetId="26062" refreshError="1"/>
      <sheetData sheetId="26063" refreshError="1"/>
      <sheetData sheetId="26064" refreshError="1"/>
      <sheetData sheetId="26065" refreshError="1"/>
      <sheetData sheetId="26066" refreshError="1"/>
      <sheetData sheetId="26067" refreshError="1"/>
      <sheetData sheetId="26068" refreshError="1"/>
      <sheetData sheetId="26069" refreshError="1"/>
      <sheetData sheetId="26070" refreshError="1"/>
      <sheetData sheetId="26071" refreshError="1"/>
      <sheetData sheetId="26072" refreshError="1"/>
      <sheetData sheetId="26073" refreshError="1"/>
      <sheetData sheetId="26074" refreshError="1"/>
      <sheetData sheetId="26075" refreshError="1"/>
      <sheetData sheetId="26076" refreshError="1"/>
      <sheetData sheetId="26077" refreshError="1"/>
      <sheetData sheetId="26078" refreshError="1"/>
      <sheetData sheetId="26079" refreshError="1"/>
      <sheetData sheetId="26080" refreshError="1"/>
      <sheetData sheetId="26081" refreshError="1"/>
      <sheetData sheetId="26082" refreshError="1"/>
      <sheetData sheetId="26083" refreshError="1"/>
      <sheetData sheetId="26084" refreshError="1"/>
      <sheetData sheetId="26085" refreshError="1"/>
      <sheetData sheetId="26086" refreshError="1"/>
      <sheetData sheetId="26087" refreshError="1"/>
      <sheetData sheetId="26088" refreshError="1"/>
      <sheetData sheetId="26089" refreshError="1"/>
      <sheetData sheetId="26090" refreshError="1"/>
      <sheetData sheetId="26091" refreshError="1"/>
      <sheetData sheetId="26092" refreshError="1"/>
      <sheetData sheetId="26093" refreshError="1"/>
      <sheetData sheetId="26094" refreshError="1"/>
      <sheetData sheetId="26095" refreshError="1"/>
      <sheetData sheetId="26096" refreshError="1"/>
      <sheetData sheetId="26097" refreshError="1"/>
      <sheetData sheetId="26098" refreshError="1"/>
      <sheetData sheetId="26099" refreshError="1"/>
      <sheetData sheetId="26100" refreshError="1"/>
      <sheetData sheetId="26101" refreshError="1"/>
      <sheetData sheetId="26102" refreshError="1"/>
      <sheetData sheetId="26103" refreshError="1"/>
      <sheetData sheetId="26104" refreshError="1"/>
      <sheetData sheetId="26105" refreshError="1"/>
      <sheetData sheetId="26106" refreshError="1"/>
      <sheetData sheetId="26107" refreshError="1"/>
      <sheetData sheetId="26108" refreshError="1"/>
      <sheetData sheetId="26109" refreshError="1"/>
      <sheetData sheetId="26110" refreshError="1"/>
      <sheetData sheetId="26111" refreshError="1"/>
      <sheetData sheetId="26112" refreshError="1"/>
      <sheetData sheetId="26113" refreshError="1"/>
      <sheetData sheetId="26114" refreshError="1"/>
      <sheetData sheetId="26115" refreshError="1"/>
      <sheetData sheetId="26116" refreshError="1"/>
      <sheetData sheetId="26117" refreshError="1"/>
      <sheetData sheetId="26118" refreshError="1"/>
      <sheetData sheetId="26119" refreshError="1"/>
      <sheetData sheetId="26120" refreshError="1"/>
      <sheetData sheetId="26121" refreshError="1"/>
      <sheetData sheetId="26122" refreshError="1"/>
      <sheetData sheetId="26123" refreshError="1"/>
      <sheetData sheetId="26124" refreshError="1"/>
      <sheetData sheetId="26125" refreshError="1"/>
      <sheetData sheetId="26126" refreshError="1"/>
      <sheetData sheetId="26127" refreshError="1"/>
      <sheetData sheetId="26128" refreshError="1"/>
      <sheetData sheetId="26129" refreshError="1"/>
      <sheetData sheetId="26130" refreshError="1"/>
      <sheetData sheetId="26131" refreshError="1"/>
      <sheetData sheetId="26132" refreshError="1"/>
      <sheetData sheetId="26133" refreshError="1"/>
      <sheetData sheetId="26134" refreshError="1"/>
      <sheetData sheetId="26135" refreshError="1"/>
      <sheetData sheetId="26136" refreshError="1"/>
      <sheetData sheetId="26137" refreshError="1"/>
      <sheetData sheetId="26138" refreshError="1"/>
      <sheetData sheetId="26139" refreshError="1"/>
      <sheetData sheetId="26140" refreshError="1"/>
      <sheetData sheetId="26141" refreshError="1"/>
      <sheetData sheetId="26142" refreshError="1"/>
      <sheetData sheetId="26143" refreshError="1"/>
      <sheetData sheetId="26144" refreshError="1"/>
      <sheetData sheetId="26145" refreshError="1"/>
      <sheetData sheetId="26146" refreshError="1"/>
      <sheetData sheetId="26147" refreshError="1"/>
      <sheetData sheetId="26148" refreshError="1"/>
      <sheetData sheetId="26149" refreshError="1"/>
      <sheetData sheetId="26150" refreshError="1"/>
      <sheetData sheetId="26151" refreshError="1"/>
      <sheetData sheetId="26152" refreshError="1"/>
      <sheetData sheetId="26153" refreshError="1"/>
      <sheetData sheetId="26154" refreshError="1"/>
      <sheetData sheetId="26155" refreshError="1"/>
      <sheetData sheetId="26156" refreshError="1"/>
      <sheetData sheetId="26157" refreshError="1"/>
      <sheetData sheetId="26158" refreshError="1"/>
      <sheetData sheetId="26159" refreshError="1"/>
      <sheetData sheetId="26160" refreshError="1"/>
      <sheetData sheetId="26161" refreshError="1"/>
      <sheetData sheetId="26162" refreshError="1"/>
      <sheetData sheetId="26163" refreshError="1"/>
      <sheetData sheetId="26164" refreshError="1"/>
      <sheetData sheetId="26165" refreshError="1"/>
      <sheetData sheetId="26166" refreshError="1"/>
      <sheetData sheetId="26167" refreshError="1"/>
      <sheetData sheetId="26168" refreshError="1"/>
      <sheetData sheetId="26169" refreshError="1"/>
      <sheetData sheetId="26170" refreshError="1"/>
      <sheetData sheetId="26171" refreshError="1"/>
      <sheetData sheetId="26172" refreshError="1"/>
      <sheetData sheetId="26173" refreshError="1"/>
      <sheetData sheetId="26174" refreshError="1"/>
      <sheetData sheetId="26175" refreshError="1"/>
      <sheetData sheetId="26176" refreshError="1"/>
      <sheetData sheetId="26177" refreshError="1"/>
      <sheetData sheetId="26178" refreshError="1"/>
      <sheetData sheetId="26179" refreshError="1"/>
      <sheetData sheetId="26180" refreshError="1"/>
      <sheetData sheetId="26181" refreshError="1"/>
      <sheetData sheetId="26182" refreshError="1"/>
      <sheetData sheetId="26183" refreshError="1"/>
      <sheetData sheetId="26184" refreshError="1"/>
      <sheetData sheetId="26185" refreshError="1"/>
      <sheetData sheetId="26186" refreshError="1"/>
      <sheetData sheetId="26187" refreshError="1"/>
      <sheetData sheetId="26188" refreshError="1"/>
      <sheetData sheetId="26189" refreshError="1"/>
      <sheetData sheetId="26190" refreshError="1"/>
      <sheetData sheetId="26191" refreshError="1"/>
      <sheetData sheetId="26192" refreshError="1"/>
      <sheetData sheetId="26193" refreshError="1"/>
      <sheetData sheetId="26194" refreshError="1"/>
      <sheetData sheetId="26195" refreshError="1"/>
      <sheetData sheetId="26196" refreshError="1"/>
      <sheetData sheetId="26197" refreshError="1"/>
      <sheetData sheetId="26198" refreshError="1"/>
      <sheetData sheetId="26199" refreshError="1"/>
      <sheetData sheetId="26200" refreshError="1"/>
      <sheetData sheetId="26201" refreshError="1"/>
      <sheetData sheetId="26202" refreshError="1"/>
      <sheetData sheetId="26203" refreshError="1"/>
      <sheetData sheetId="26204" refreshError="1"/>
      <sheetData sheetId="26205" refreshError="1"/>
      <sheetData sheetId="26206" refreshError="1"/>
      <sheetData sheetId="26207" refreshError="1"/>
      <sheetData sheetId="26208" refreshError="1"/>
      <sheetData sheetId="26209" refreshError="1"/>
      <sheetData sheetId="26210" refreshError="1"/>
      <sheetData sheetId="26211" refreshError="1"/>
      <sheetData sheetId="26212" refreshError="1"/>
      <sheetData sheetId="26213" refreshError="1"/>
      <sheetData sheetId="26214" refreshError="1"/>
      <sheetData sheetId="26215" refreshError="1"/>
      <sheetData sheetId="26216" refreshError="1"/>
      <sheetData sheetId="26217" refreshError="1"/>
      <sheetData sheetId="26218" refreshError="1"/>
      <sheetData sheetId="26219" refreshError="1"/>
      <sheetData sheetId="26220" refreshError="1"/>
      <sheetData sheetId="26221" refreshError="1"/>
      <sheetData sheetId="26222" refreshError="1"/>
      <sheetData sheetId="26223" refreshError="1"/>
      <sheetData sheetId="26224" refreshError="1"/>
      <sheetData sheetId="26225" refreshError="1"/>
      <sheetData sheetId="26226" refreshError="1"/>
      <sheetData sheetId="26227" refreshError="1"/>
      <sheetData sheetId="26228" refreshError="1"/>
      <sheetData sheetId="26229" refreshError="1"/>
      <sheetData sheetId="26230" refreshError="1"/>
      <sheetData sheetId="26231" refreshError="1"/>
      <sheetData sheetId="26232" refreshError="1"/>
      <sheetData sheetId="26233" refreshError="1"/>
      <sheetData sheetId="26234" refreshError="1"/>
      <sheetData sheetId="26235" refreshError="1"/>
      <sheetData sheetId="26236" refreshError="1"/>
      <sheetData sheetId="26237" refreshError="1"/>
      <sheetData sheetId="26238" refreshError="1"/>
      <sheetData sheetId="26239" refreshError="1"/>
      <sheetData sheetId="26240" refreshError="1"/>
      <sheetData sheetId="26241" refreshError="1"/>
      <sheetData sheetId="26242" refreshError="1"/>
      <sheetData sheetId="26243" refreshError="1"/>
      <sheetData sheetId="26244" refreshError="1"/>
      <sheetData sheetId="26245" refreshError="1"/>
      <sheetData sheetId="26246" refreshError="1"/>
      <sheetData sheetId="26247" refreshError="1"/>
      <sheetData sheetId="26248" refreshError="1"/>
      <sheetData sheetId="26249" refreshError="1"/>
      <sheetData sheetId="26250" refreshError="1"/>
      <sheetData sheetId="26251" refreshError="1"/>
      <sheetData sheetId="26252" refreshError="1"/>
      <sheetData sheetId="26253" refreshError="1"/>
      <sheetData sheetId="26254" refreshError="1"/>
      <sheetData sheetId="26255" refreshError="1"/>
      <sheetData sheetId="26256" refreshError="1"/>
      <sheetData sheetId="26257" refreshError="1"/>
      <sheetData sheetId="26258" refreshError="1"/>
      <sheetData sheetId="26259" refreshError="1"/>
      <sheetData sheetId="26260" refreshError="1"/>
      <sheetData sheetId="26261" refreshError="1"/>
      <sheetData sheetId="26262" refreshError="1"/>
      <sheetData sheetId="26263" refreshError="1"/>
      <sheetData sheetId="26264" refreshError="1"/>
      <sheetData sheetId="26265" refreshError="1"/>
      <sheetData sheetId="26266" refreshError="1"/>
      <sheetData sheetId="26267" refreshError="1"/>
      <sheetData sheetId="26268" refreshError="1"/>
      <sheetData sheetId="26269" refreshError="1"/>
      <sheetData sheetId="26270" refreshError="1"/>
      <sheetData sheetId="26271" refreshError="1"/>
      <sheetData sheetId="26272" refreshError="1"/>
      <sheetData sheetId="26273" refreshError="1"/>
      <sheetData sheetId="26274" refreshError="1"/>
      <sheetData sheetId="26275" refreshError="1"/>
      <sheetData sheetId="26276" refreshError="1"/>
      <sheetData sheetId="26277" refreshError="1"/>
      <sheetData sheetId="26278" refreshError="1"/>
      <sheetData sheetId="26279" refreshError="1"/>
      <sheetData sheetId="26280" refreshError="1"/>
      <sheetData sheetId="26281" refreshError="1"/>
      <sheetData sheetId="26282" refreshError="1"/>
      <sheetData sheetId="26283" refreshError="1"/>
      <sheetData sheetId="26284" refreshError="1"/>
      <sheetData sheetId="26285" refreshError="1"/>
      <sheetData sheetId="26286" refreshError="1"/>
      <sheetData sheetId="26287" refreshError="1"/>
      <sheetData sheetId="26288" refreshError="1"/>
      <sheetData sheetId="26289" refreshError="1"/>
      <sheetData sheetId="26290" refreshError="1"/>
      <sheetData sheetId="26291" refreshError="1"/>
      <sheetData sheetId="26292" refreshError="1"/>
      <sheetData sheetId="26293" refreshError="1"/>
      <sheetData sheetId="26294" refreshError="1"/>
      <sheetData sheetId="26295" refreshError="1"/>
      <sheetData sheetId="26296" refreshError="1"/>
      <sheetData sheetId="26297" refreshError="1"/>
      <sheetData sheetId="26298" refreshError="1"/>
      <sheetData sheetId="26299" refreshError="1"/>
      <sheetData sheetId="26300" refreshError="1"/>
      <sheetData sheetId="26301" refreshError="1"/>
      <sheetData sheetId="26302" refreshError="1"/>
      <sheetData sheetId="26303" refreshError="1"/>
      <sheetData sheetId="26304" refreshError="1"/>
      <sheetData sheetId="26305" refreshError="1"/>
      <sheetData sheetId="26306" refreshError="1"/>
      <sheetData sheetId="26307" refreshError="1"/>
      <sheetData sheetId="26308" refreshError="1"/>
      <sheetData sheetId="26309" refreshError="1"/>
      <sheetData sheetId="26310" refreshError="1"/>
      <sheetData sheetId="26311" refreshError="1"/>
      <sheetData sheetId="26312" refreshError="1"/>
      <sheetData sheetId="26313" refreshError="1"/>
      <sheetData sheetId="26314" refreshError="1"/>
      <sheetData sheetId="26315" refreshError="1"/>
      <sheetData sheetId="26316" refreshError="1"/>
      <sheetData sheetId="26317" refreshError="1"/>
      <sheetData sheetId="26318" refreshError="1"/>
      <sheetData sheetId="26319" refreshError="1"/>
      <sheetData sheetId="26320" refreshError="1"/>
      <sheetData sheetId="26321" refreshError="1"/>
      <sheetData sheetId="26322" refreshError="1"/>
      <sheetData sheetId="26323" refreshError="1"/>
      <sheetData sheetId="26324" refreshError="1"/>
      <sheetData sheetId="26325" refreshError="1"/>
      <sheetData sheetId="26326" refreshError="1"/>
      <sheetData sheetId="26327" refreshError="1"/>
      <sheetData sheetId="26328" refreshError="1"/>
      <sheetData sheetId="26329" refreshError="1"/>
      <sheetData sheetId="26330" refreshError="1"/>
      <sheetData sheetId="26331" refreshError="1"/>
      <sheetData sheetId="26332" refreshError="1"/>
      <sheetData sheetId="26333" refreshError="1"/>
      <sheetData sheetId="26334" refreshError="1"/>
      <sheetData sheetId="26335" refreshError="1"/>
      <sheetData sheetId="26336" refreshError="1"/>
      <sheetData sheetId="26337" refreshError="1"/>
      <sheetData sheetId="26338" refreshError="1"/>
      <sheetData sheetId="26339" refreshError="1"/>
      <sheetData sheetId="26340" refreshError="1"/>
      <sheetData sheetId="26341" refreshError="1"/>
      <sheetData sheetId="26342" refreshError="1"/>
      <sheetData sheetId="26343" refreshError="1"/>
      <sheetData sheetId="26344" refreshError="1"/>
      <sheetData sheetId="26345" refreshError="1"/>
      <sheetData sheetId="26346" refreshError="1"/>
      <sheetData sheetId="26347" refreshError="1"/>
      <sheetData sheetId="26348" refreshError="1"/>
      <sheetData sheetId="26349" refreshError="1"/>
      <sheetData sheetId="26350" refreshError="1"/>
      <sheetData sheetId="26351" refreshError="1"/>
      <sheetData sheetId="26352" refreshError="1"/>
      <sheetData sheetId="26353" refreshError="1"/>
      <sheetData sheetId="26354" refreshError="1"/>
      <sheetData sheetId="26355" refreshError="1"/>
      <sheetData sheetId="26356" refreshError="1"/>
      <sheetData sheetId="26357" refreshError="1"/>
      <sheetData sheetId="26358" refreshError="1"/>
      <sheetData sheetId="26359" refreshError="1"/>
      <sheetData sheetId="26360" refreshError="1"/>
      <sheetData sheetId="26361" refreshError="1"/>
      <sheetData sheetId="26362" refreshError="1"/>
      <sheetData sheetId="26363" refreshError="1"/>
      <sheetData sheetId="26364" refreshError="1"/>
      <sheetData sheetId="26365" refreshError="1"/>
      <sheetData sheetId="26366" refreshError="1"/>
      <sheetData sheetId="26367" refreshError="1"/>
      <sheetData sheetId="26368" refreshError="1"/>
      <sheetData sheetId="26369" refreshError="1"/>
      <sheetData sheetId="26370" refreshError="1"/>
      <sheetData sheetId="26371" refreshError="1"/>
      <sheetData sheetId="26372" refreshError="1"/>
      <sheetData sheetId="26373" refreshError="1"/>
      <sheetData sheetId="26374" refreshError="1"/>
      <sheetData sheetId="26375" refreshError="1"/>
      <sheetData sheetId="26376" refreshError="1"/>
      <sheetData sheetId="26377" refreshError="1"/>
      <sheetData sheetId="26378" refreshError="1"/>
      <sheetData sheetId="26379" refreshError="1"/>
      <sheetData sheetId="26380" refreshError="1"/>
      <sheetData sheetId="26381" refreshError="1"/>
      <sheetData sheetId="26382" refreshError="1"/>
      <sheetData sheetId="26383" refreshError="1"/>
      <sheetData sheetId="26384" refreshError="1"/>
      <sheetData sheetId="26385" refreshError="1"/>
      <sheetData sheetId="26386" refreshError="1"/>
      <sheetData sheetId="26387" refreshError="1"/>
      <sheetData sheetId="26388" refreshError="1"/>
      <sheetData sheetId="26389" refreshError="1"/>
      <sheetData sheetId="26390" refreshError="1"/>
      <sheetData sheetId="26391" refreshError="1"/>
      <sheetData sheetId="26392" refreshError="1"/>
      <sheetData sheetId="26393" refreshError="1"/>
      <sheetData sheetId="26394" refreshError="1"/>
      <sheetData sheetId="26395" refreshError="1"/>
      <sheetData sheetId="26396" refreshError="1"/>
      <sheetData sheetId="26397" refreshError="1"/>
      <sheetData sheetId="26398" refreshError="1"/>
      <sheetData sheetId="26399" refreshError="1"/>
      <sheetData sheetId="26400" refreshError="1"/>
      <sheetData sheetId="26401" refreshError="1"/>
      <sheetData sheetId="26402" refreshError="1"/>
      <sheetData sheetId="26403" refreshError="1"/>
      <sheetData sheetId="26404" refreshError="1"/>
      <sheetData sheetId="26405" refreshError="1"/>
      <sheetData sheetId="26406" refreshError="1"/>
      <sheetData sheetId="26407" refreshError="1"/>
      <sheetData sheetId="26408" refreshError="1"/>
      <sheetData sheetId="26409" refreshError="1"/>
      <sheetData sheetId="26410" refreshError="1"/>
      <sheetData sheetId="26411" refreshError="1"/>
      <sheetData sheetId="26412" refreshError="1"/>
      <sheetData sheetId="26413" refreshError="1"/>
      <sheetData sheetId="26414" refreshError="1"/>
      <sheetData sheetId="26415" refreshError="1"/>
      <sheetData sheetId="26416" refreshError="1"/>
      <sheetData sheetId="26417" refreshError="1"/>
      <sheetData sheetId="26418" refreshError="1"/>
      <sheetData sheetId="26419" refreshError="1"/>
      <sheetData sheetId="26420" refreshError="1"/>
      <sheetData sheetId="26421" refreshError="1"/>
      <sheetData sheetId="26422" refreshError="1"/>
      <sheetData sheetId="26423" refreshError="1"/>
      <sheetData sheetId="26424" refreshError="1"/>
      <sheetData sheetId="26425" refreshError="1"/>
      <sheetData sheetId="26426" refreshError="1"/>
      <sheetData sheetId="26427" refreshError="1"/>
      <sheetData sheetId="26428" refreshError="1"/>
      <sheetData sheetId="26429" refreshError="1"/>
      <sheetData sheetId="26430" refreshError="1"/>
      <sheetData sheetId="26431" refreshError="1"/>
      <sheetData sheetId="26432" refreshError="1"/>
      <sheetData sheetId="26433" refreshError="1"/>
      <sheetData sheetId="26434" refreshError="1"/>
      <sheetData sheetId="26435" refreshError="1"/>
      <sheetData sheetId="26436" refreshError="1"/>
      <sheetData sheetId="26437" refreshError="1"/>
      <sheetData sheetId="26438" refreshError="1"/>
      <sheetData sheetId="26439" refreshError="1"/>
      <sheetData sheetId="26440" refreshError="1"/>
      <sheetData sheetId="26441" refreshError="1"/>
      <sheetData sheetId="26442" refreshError="1"/>
      <sheetData sheetId="26443" refreshError="1"/>
      <sheetData sheetId="26444" refreshError="1"/>
      <sheetData sheetId="26445" refreshError="1"/>
      <sheetData sheetId="26446" refreshError="1"/>
      <sheetData sheetId="26447" refreshError="1"/>
      <sheetData sheetId="26448" refreshError="1"/>
      <sheetData sheetId="26449" refreshError="1"/>
      <sheetData sheetId="26450" refreshError="1"/>
      <sheetData sheetId="26451" refreshError="1"/>
      <sheetData sheetId="26452" refreshError="1"/>
      <sheetData sheetId="26453" refreshError="1"/>
      <sheetData sheetId="26454" refreshError="1"/>
      <sheetData sheetId="26455" refreshError="1"/>
      <sheetData sheetId="26456" refreshError="1"/>
      <sheetData sheetId="26457" refreshError="1"/>
      <sheetData sheetId="26458" refreshError="1"/>
      <sheetData sheetId="26459" refreshError="1"/>
      <sheetData sheetId="26460" refreshError="1"/>
      <sheetData sheetId="26461" refreshError="1"/>
      <sheetData sheetId="26462" refreshError="1"/>
      <sheetData sheetId="26463" refreshError="1"/>
      <sheetData sheetId="26464" refreshError="1"/>
      <sheetData sheetId="26465" refreshError="1"/>
      <sheetData sheetId="26466" refreshError="1"/>
      <sheetData sheetId="26467" refreshError="1"/>
      <sheetData sheetId="26468" refreshError="1"/>
      <sheetData sheetId="26469" refreshError="1"/>
      <sheetData sheetId="26470" refreshError="1"/>
      <sheetData sheetId="26471" refreshError="1"/>
      <sheetData sheetId="26472" refreshError="1"/>
      <sheetData sheetId="26473" refreshError="1"/>
      <sheetData sheetId="26474" refreshError="1"/>
      <sheetData sheetId="26475" refreshError="1"/>
      <sheetData sheetId="26476" refreshError="1"/>
      <sheetData sheetId="26477" refreshError="1"/>
      <sheetData sheetId="26478" refreshError="1"/>
      <sheetData sheetId="26479" refreshError="1"/>
      <sheetData sheetId="26480" refreshError="1"/>
      <sheetData sheetId="26481" refreshError="1"/>
      <sheetData sheetId="26482" refreshError="1"/>
      <sheetData sheetId="26483" refreshError="1"/>
      <sheetData sheetId="26484" refreshError="1"/>
      <sheetData sheetId="26485" refreshError="1"/>
      <sheetData sheetId="26486" refreshError="1"/>
      <sheetData sheetId="26487" refreshError="1"/>
      <sheetData sheetId="26488" refreshError="1"/>
      <sheetData sheetId="26489" refreshError="1"/>
      <sheetData sheetId="26490" refreshError="1"/>
      <sheetData sheetId="26491" refreshError="1"/>
      <sheetData sheetId="26492" refreshError="1"/>
      <sheetData sheetId="26493" refreshError="1"/>
      <sheetData sheetId="26494" refreshError="1"/>
      <sheetData sheetId="26495" refreshError="1"/>
      <sheetData sheetId="26496" refreshError="1"/>
      <sheetData sheetId="26497" refreshError="1"/>
      <sheetData sheetId="26498" refreshError="1"/>
      <sheetData sheetId="26499" refreshError="1"/>
      <sheetData sheetId="26500" refreshError="1"/>
      <sheetData sheetId="26501" refreshError="1"/>
      <sheetData sheetId="26502" refreshError="1"/>
      <sheetData sheetId="26503" refreshError="1"/>
      <sheetData sheetId="26504" refreshError="1"/>
      <sheetData sheetId="26505" refreshError="1"/>
      <sheetData sheetId="26506" refreshError="1"/>
      <sheetData sheetId="26507" refreshError="1"/>
      <sheetData sheetId="26508" refreshError="1"/>
      <sheetData sheetId="26509" refreshError="1"/>
      <sheetData sheetId="26510" refreshError="1"/>
      <sheetData sheetId="26511" refreshError="1"/>
      <sheetData sheetId="26512" refreshError="1"/>
      <sheetData sheetId="26513" refreshError="1"/>
      <sheetData sheetId="26514" refreshError="1"/>
      <sheetData sheetId="26515" refreshError="1"/>
      <sheetData sheetId="26516" refreshError="1"/>
      <sheetData sheetId="26517" refreshError="1"/>
      <sheetData sheetId="26518" refreshError="1"/>
      <sheetData sheetId="26519" refreshError="1"/>
      <sheetData sheetId="26520" refreshError="1"/>
      <sheetData sheetId="26521" refreshError="1"/>
      <sheetData sheetId="26522" refreshError="1"/>
      <sheetData sheetId="26523" refreshError="1"/>
      <sheetData sheetId="26524" refreshError="1"/>
      <sheetData sheetId="26525" refreshError="1"/>
      <sheetData sheetId="26526" refreshError="1"/>
      <sheetData sheetId="26527" refreshError="1"/>
      <sheetData sheetId="26528" refreshError="1"/>
      <sheetData sheetId="26529" refreshError="1"/>
      <sheetData sheetId="26530" refreshError="1"/>
      <sheetData sheetId="26531" refreshError="1"/>
      <sheetData sheetId="26532" refreshError="1"/>
      <sheetData sheetId="26533" refreshError="1"/>
      <sheetData sheetId="26534" refreshError="1"/>
      <sheetData sheetId="26535" refreshError="1"/>
      <sheetData sheetId="26536" refreshError="1"/>
      <sheetData sheetId="26537" refreshError="1"/>
      <sheetData sheetId="26538" refreshError="1"/>
      <sheetData sheetId="26539" refreshError="1"/>
      <sheetData sheetId="26540" refreshError="1"/>
      <sheetData sheetId="26541" refreshError="1"/>
      <sheetData sheetId="26542" refreshError="1"/>
      <sheetData sheetId="26543" refreshError="1"/>
      <sheetData sheetId="26544" refreshError="1"/>
      <sheetData sheetId="26545" refreshError="1"/>
      <sheetData sheetId="26546" refreshError="1"/>
      <sheetData sheetId="26547" refreshError="1"/>
      <sheetData sheetId="26548" refreshError="1"/>
      <sheetData sheetId="26549" refreshError="1"/>
      <sheetData sheetId="26550" refreshError="1"/>
      <sheetData sheetId="26551" refreshError="1"/>
      <sheetData sheetId="26552" refreshError="1"/>
      <sheetData sheetId="26553" refreshError="1"/>
      <sheetData sheetId="26554" refreshError="1"/>
      <sheetData sheetId="26555" refreshError="1"/>
      <sheetData sheetId="26556" refreshError="1"/>
      <sheetData sheetId="26557" refreshError="1"/>
      <sheetData sheetId="26558" refreshError="1"/>
      <sheetData sheetId="26559" refreshError="1"/>
      <sheetData sheetId="26560" refreshError="1"/>
      <sheetData sheetId="26561" refreshError="1"/>
      <sheetData sheetId="26562" refreshError="1"/>
      <sheetData sheetId="26563" refreshError="1"/>
      <sheetData sheetId="26564" refreshError="1"/>
      <sheetData sheetId="26565" refreshError="1"/>
      <sheetData sheetId="26566" refreshError="1"/>
      <sheetData sheetId="26567" refreshError="1"/>
      <sheetData sheetId="26568" refreshError="1"/>
      <sheetData sheetId="26569" refreshError="1"/>
      <sheetData sheetId="26570" refreshError="1"/>
      <sheetData sheetId="26571" refreshError="1"/>
      <sheetData sheetId="26572" refreshError="1"/>
      <sheetData sheetId="26573" refreshError="1"/>
      <sheetData sheetId="26574" refreshError="1"/>
      <sheetData sheetId="26575" refreshError="1"/>
      <sheetData sheetId="26576" refreshError="1"/>
      <sheetData sheetId="26577" refreshError="1"/>
      <sheetData sheetId="26578" refreshError="1"/>
      <sheetData sheetId="26579" refreshError="1"/>
      <sheetData sheetId="26580" refreshError="1"/>
      <sheetData sheetId="26581" refreshError="1"/>
      <sheetData sheetId="26582" refreshError="1"/>
      <sheetData sheetId="26583" refreshError="1"/>
      <sheetData sheetId="26584" refreshError="1"/>
      <sheetData sheetId="26585" refreshError="1"/>
      <sheetData sheetId="26586" refreshError="1"/>
      <sheetData sheetId="26587" refreshError="1"/>
      <sheetData sheetId="26588" refreshError="1"/>
      <sheetData sheetId="26589" refreshError="1"/>
      <sheetData sheetId="26590" refreshError="1"/>
      <sheetData sheetId="26591" refreshError="1"/>
      <sheetData sheetId="26592" refreshError="1"/>
      <sheetData sheetId="26593">
        <row r="9">
          <cell r="A9" t="str">
            <v>A</v>
          </cell>
        </row>
      </sheetData>
      <sheetData sheetId="26594">
        <row r="9">
          <cell r="A9" t="str">
            <v>A</v>
          </cell>
        </row>
      </sheetData>
      <sheetData sheetId="26595">
        <row r="9">
          <cell r="A9" t="str">
            <v>A</v>
          </cell>
        </row>
      </sheetData>
      <sheetData sheetId="26596">
        <row r="9">
          <cell r="A9" t="str">
            <v>A</v>
          </cell>
        </row>
      </sheetData>
      <sheetData sheetId="26597">
        <row r="9">
          <cell r="A9" t="str">
            <v>A</v>
          </cell>
        </row>
      </sheetData>
      <sheetData sheetId="26598">
        <row r="9">
          <cell r="A9" t="str">
            <v>A</v>
          </cell>
        </row>
      </sheetData>
      <sheetData sheetId="26599">
        <row r="9">
          <cell r="A9" t="str">
            <v>A</v>
          </cell>
        </row>
      </sheetData>
      <sheetData sheetId="26600">
        <row r="9">
          <cell r="A9" t="str">
            <v>A</v>
          </cell>
        </row>
      </sheetData>
      <sheetData sheetId="26601">
        <row r="9">
          <cell r="A9" t="str">
            <v>A</v>
          </cell>
        </row>
      </sheetData>
      <sheetData sheetId="26602">
        <row r="9">
          <cell r="A9" t="str">
            <v>A</v>
          </cell>
        </row>
      </sheetData>
      <sheetData sheetId="26603">
        <row r="9">
          <cell r="A9" t="str">
            <v>A</v>
          </cell>
        </row>
      </sheetData>
      <sheetData sheetId="26604">
        <row r="9">
          <cell r="A9" t="str">
            <v>A</v>
          </cell>
        </row>
      </sheetData>
      <sheetData sheetId="26605">
        <row r="9">
          <cell r="A9" t="str">
            <v>A</v>
          </cell>
        </row>
      </sheetData>
      <sheetData sheetId="26606">
        <row r="9">
          <cell r="A9" t="str">
            <v>A</v>
          </cell>
        </row>
      </sheetData>
      <sheetData sheetId="26607">
        <row r="9">
          <cell r="A9" t="str">
            <v>A</v>
          </cell>
        </row>
      </sheetData>
      <sheetData sheetId="26608">
        <row r="9">
          <cell r="A9" t="str">
            <v>A</v>
          </cell>
        </row>
      </sheetData>
      <sheetData sheetId="26609">
        <row r="9">
          <cell r="A9" t="str">
            <v>A</v>
          </cell>
        </row>
      </sheetData>
      <sheetData sheetId="26610">
        <row r="9">
          <cell r="A9" t="str">
            <v>A</v>
          </cell>
        </row>
      </sheetData>
      <sheetData sheetId="26611">
        <row r="9">
          <cell r="A9" t="str">
            <v>A</v>
          </cell>
        </row>
      </sheetData>
      <sheetData sheetId="26612">
        <row r="9">
          <cell r="A9" t="str">
            <v>A</v>
          </cell>
        </row>
      </sheetData>
      <sheetData sheetId="26613">
        <row r="9">
          <cell r="A9" t="str">
            <v>A</v>
          </cell>
        </row>
      </sheetData>
      <sheetData sheetId="26614">
        <row r="9">
          <cell r="A9" t="str">
            <v>A</v>
          </cell>
        </row>
      </sheetData>
      <sheetData sheetId="26615">
        <row r="9">
          <cell r="A9" t="str">
            <v>A</v>
          </cell>
        </row>
      </sheetData>
      <sheetData sheetId="26616">
        <row r="9">
          <cell r="A9" t="str">
            <v>A</v>
          </cell>
        </row>
      </sheetData>
      <sheetData sheetId="26617">
        <row r="9">
          <cell r="A9" t="str">
            <v>A</v>
          </cell>
        </row>
      </sheetData>
      <sheetData sheetId="26618">
        <row r="9">
          <cell r="A9" t="str">
            <v>A</v>
          </cell>
        </row>
      </sheetData>
      <sheetData sheetId="26619">
        <row r="9">
          <cell r="A9" t="str">
            <v>A</v>
          </cell>
        </row>
      </sheetData>
      <sheetData sheetId="26620">
        <row r="9">
          <cell r="A9" t="str">
            <v>A</v>
          </cell>
        </row>
      </sheetData>
      <sheetData sheetId="26621">
        <row r="9">
          <cell r="A9" t="str">
            <v>A</v>
          </cell>
        </row>
      </sheetData>
      <sheetData sheetId="26622">
        <row r="9">
          <cell r="A9" t="str">
            <v>A</v>
          </cell>
        </row>
      </sheetData>
      <sheetData sheetId="26623">
        <row r="9">
          <cell r="A9" t="str">
            <v>A</v>
          </cell>
        </row>
      </sheetData>
      <sheetData sheetId="26624">
        <row r="9">
          <cell r="A9" t="str">
            <v>A</v>
          </cell>
        </row>
      </sheetData>
      <sheetData sheetId="26625">
        <row r="9">
          <cell r="A9" t="str">
            <v>A</v>
          </cell>
        </row>
      </sheetData>
      <sheetData sheetId="26626">
        <row r="9">
          <cell r="A9" t="str">
            <v>A</v>
          </cell>
        </row>
      </sheetData>
      <sheetData sheetId="26627">
        <row r="9">
          <cell r="A9" t="str">
            <v>A</v>
          </cell>
        </row>
      </sheetData>
      <sheetData sheetId="26628">
        <row r="9">
          <cell r="A9" t="str">
            <v>A</v>
          </cell>
        </row>
      </sheetData>
      <sheetData sheetId="26629">
        <row r="9">
          <cell r="A9" t="str">
            <v>A</v>
          </cell>
        </row>
      </sheetData>
      <sheetData sheetId="26630">
        <row r="9">
          <cell r="A9" t="str">
            <v>A</v>
          </cell>
        </row>
      </sheetData>
      <sheetData sheetId="26631">
        <row r="9">
          <cell r="A9" t="str">
            <v>A</v>
          </cell>
        </row>
      </sheetData>
      <sheetData sheetId="26632">
        <row r="9">
          <cell r="A9" t="str">
            <v>A</v>
          </cell>
        </row>
      </sheetData>
      <sheetData sheetId="26633">
        <row r="9">
          <cell r="A9" t="str">
            <v>A</v>
          </cell>
        </row>
      </sheetData>
      <sheetData sheetId="26634">
        <row r="9">
          <cell r="A9" t="str">
            <v>A</v>
          </cell>
        </row>
      </sheetData>
      <sheetData sheetId="26635">
        <row r="9">
          <cell r="A9" t="str">
            <v>A</v>
          </cell>
        </row>
      </sheetData>
      <sheetData sheetId="26636">
        <row r="9">
          <cell r="A9" t="str">
            <v>A</v>
          </cell>
        </row>
      </sheetData>
      <sheetData sheetId="26637">
        <row r="9">
          <cell r="A9" t="str">
            <v>A</v>
          </cell>
        </row>
      </sheetData>
      <sheetData sheetId="26638">
        <row r="9">
          <cell r="A9" t="str">
            <v>A</v>
          </cell>
        </row>
      </sheetData>
      <sheetData sheetId="26639">
        <row r="9">
          <cell r="A9" t="str">
            <v>A</v>
          </cell>
        </row>
      </sheetData>
      <sheetData sheetId="26640">
        <row r="9">
          <cell r="A9" t="str">
            <v>A</v>
          </cell>
        </row>
      </sheetData>
      <sheetData sheetId="26641">
        <row r="9">
          <cell r="A9" t="str">
            <v>A</v>
          </cell>
        </row>
      </sheetData>
      <sheetData sheetId="26642">
        <row r="9">
          <cell r="A9" t="str">
            <v>A</v>
          </cell>
        </row>
      </sheetData>
      <sheetData sheetId="26643">
        <row r="9">
          <cell r="A9" t="str">
            <v>A</v>
          </cell>
        </row>
      </sheetData>
      <sheetData sheetId="26644">
        <row r="9">
          <cell r="A9" t="str">
            <v>A</v>
          </cell>
        </row>
      </sheetData>
      <sheetData sheetId="26645">
        <row r="9">
          <cell r="A9" t="str">
            <v>A</v>
          </cell>
        </row>
      </sheetData>
      <sheetData sheetId="26646">
        <row r="9">
          <cell r="A9" t="str">
            <v>A</v>
          </cell>
        </row>
      </sheetData>
      <sheetData sheetId="26647">
        <row r="9">
          <cell r="A9" t="str">
            <v>A</v>
          </cell>
        </row>
      </sheetData>
      <sheetData sheetId="26648">
        <row r="9">
          <cell r="A9" t="str">
            <v>A</v>
          </cell>
        </row>
      </sheetData>
      <sheetData sheetId="26649">
        <row r="9">
          <cell r="A9" t="str">
            <v>A</v>
          </cell>
        </row>
      </sheetData>
      <sheetData sheetId="26650">
        <row r="9">
          <cell r="A9" t="str">
            <v>A</v>
          </cell>
        </row>
      </sheetData>
      <sheetData sheetId="26651">
        <row r="9">
          <cell r="A9" t="str">
            <v>A</v>
          </cell>
        </row>
      </sheetData>
      <sheetData sheetId="26652">
        <row r="9">
          <cell r="A9" t="str">
            <v>A</v>
          </cell>
        </row>
      </sheetData>
      <sheetData sheetId="26653">
        <row r="9">
          <cell r="A9" t="str">
            <v>A</v>
          </cell>
        </row>
      </sheetData>
      <sheetData sheetId="26654">
        <row r="9">
          <cell r="A9" t="str">
            <v>A</v>
          </cell>
        </row>
      </sheetData>
      <sheetData sheetId="26655">
        <row r="9">
          <cell r="A9" t="str">
            <v>A</v>
          </cell>
        </row>
      </sheetData>
      <sheetData sheetId="26656">
        <row r="9">
          <cell r="A9" t="str">
            <v>A</v>
          </cell>
        </row>
      </sheetData>
      <sheetData sheetId="26657">
        <row r="9">
          <cell r="A9" t="str">
            <v>A</v>
          </cell>
        </row>
      </sheetData>
      <sheetData sheetId="26658">
        <row r="9">
          <cell r="A9" t="str">
            <v>A</v>
          </cell>
        </row>
      </sheetData>
      <sheetData sheetId="26659">
        <row r="9">
          <cell r="A9" t="str">
            <v>A</v>
          </cell>
        </row>
      </sheetData>
      <sheetData sheetId="26660">
        <row r="9">
          <cell r="A9" t="str">
            <v>A</v>
          </cell>
        </row>
      </sheetData>
      <sheetData sheetId="26661">
        <row r="9">
          <cell r="A9" t="str">
            <v>A</v>
          </cell>
        </row>
      </sheetData>
      <sheetData sheetId="26662">
        <row r="9">
          <cell r="A9" t="str">
            <v>A</v>
          </cell>
        </row>
      </sheetData>
      <sheetData sheetId="26663">
        <row r="9">
          <cell r="A9" t="str">
            <v>A</v>
          </cell>
        </row>
      </sheetData>
      <sheetData sheetId="26664">
        <row r="9">
          <cell r="A9" t="str">
            <v>A</v>
          </cell>
        </row>
      </sheetData>
      <sheetData sheetId="26665">
        <row r="9">
          <cell r="A9" t="str">
            <v>A</v>
          </cell>
        </row>
      </sheetData>
      <sheetData sheetId="26666">
        <row r="9">
          <cell r="A9" t="str">
            <v>A</v>
          </cell>
        </row>
      </sheetData>
      <sheetData sheetId="26667">
        <row r="9">
          <cell r="A9" t="str">
            <v>A</v>
          </cell>
        </row>
      </sheetData>
      <sheetData sheetId="26668">
        <row r="9">
          <cell r="A9" t="str">
            <v>A</v>
          </cell>
        </row>
      </sheetData>
      <sheetData sheetId="26669">
        <row r="9">
          <cell r="A9" t="str">
            <v>A</v>
          </cell>
        </row>
      </sheetData>
      <sheetData sheetId="26670">
        <row r="9">
          <cell r="A9" t="str">
            <v>A</v>
          </cell>
        </row>
      </sheetData>
      <sheetData sheetId="26671">
        <row r="9">
          <cell r="A9" t="str">
            <v>A</v>
          </cell>
        </row>
      </sheetData>
      <sheetData sheetId="26672">
        <row r="9">
          <cell r="A9" t="str">
            <v>A</v>
          </cell>
        </row>
      </sheetData>
      <sheetData sheetId="26673">
        <row r="9">
          <cell r="A9" t="str">
            <v>A</v>
          </cell>
        </row>
      </sheetData>
      <sheetData sheetId="26674">
        <row r="9">
          <cell r="A9" t="str">
            <v>A</v>
          </cell>
        </row>
      </sheetData>
      <sheetData sheetId="26675">
        <row r="9">
          <cell r="A9" t="str">
            <v>A</v>
          </cell>
        </row>
      </sheetData>
      <sheetData sheetId="26676">
        <row r="9">
          <cell r="A9" t="str">
            <v>A</v>
          </cell>
        </row>
      </sheetData>
      <sheetData sheetId="26677">
        <row r="9">
          <cell r="A9" t="str">
            <v>A</v>
          </cell>
        </row>
      </sheetData>
      <sheetData sheetId="26678" refreshError="1"/>
      <sheetData sheetId="26679" refreshError="1"/>
      <sheetData sheetId="26680">
        <row r="9">
          <cell r="A9" t="str">
            <v>A</v>
          </cell>
        </row>
      </sheetData>
      <sheetData sheetId="26681">
        <row r="9">
          <cell r="A9" t="str">
            <v>A</v>
          </cell>
        </row>
      </sheetData>
      <sheetData sheetId="26682">
        <row r="9">
          <cell r="A9" t="str">
            <v>A</v>
          </cell>
        </row>
      </sheetData>
      <sheetData sheetId="26683">
        <row r="9">
          <cell r="A9" t="str">
            <v>A</v>
          </cell>
        </row>
      </sheetData>
      <sheetData sheetId="26684">
        <row r="9">
          <cell r="A9" t="str">
            <v>A</v>
          </cell>
        </row>
      </sheetData>
      <sheetData sheetId="26685">
        <row r="9">
          <cell r="A9" t="str">
            <v>A</v>
          </cell>
        </row>
      </sheetData>
      <sheetData sheetId="26686">
        <row r="9">
          <cell r="A9" t="str">
            <v>A</v>
          </cell>
        </row>
      </sheetData>
      <sheetData sheetId="26687">
        <row r="9">
          <cell r="A9" t="str">
            <v>A</v>
          </cell>
        </row>
      </sheetData>
      <sheetData sheetId="26688">
        <row r="9">
          <cell r="A9" t="str">
            <v>A</v>
          </cell>
        </row>
      </sheetData>
      <sheetData sheetId="26689">
        <row r="9">
          <cell r="A9" t="str">
            <v>A</v>
          </cell>
        </row>
      </sheetData>
      <sheetData sheetId="26690">
        <row r="9">
          <cell r="A9" t="str">
            <v>A</v>
          </cell>
        </row>
      </sheetData>
      <sheetData sheetId="26691">
        <row r="9">
          <cell r="A9" t="str">
            <v>A</v>
          </cell>
        </row>
      </sheetData>
      <sheetData sheetId="26692">
        <row r="9">
          <cell r="A9" t="str">
            <v>A</v>
          </cell>
        </row>
      </sheetData>
      <sheetData sheetId="26693">
        <row r="9">
          <cell r="A9" t="str">
            <v>A</v>
          </cell>
        </row>
      </sheetData>
      <sheetData sheetId="26694">
        <row r="9">
          <cell r="A9" t="str">
            <v>A</v>
          </cell>
        </row>
      </sheetData>
      <sheetData sheetId="26695" refreshError="1"/>
      <sheetData sheetId="26696" refreshError="1"/>
      <sheetData sheetId="26697">
        <row r="9">
          <cell r="A9" t="str">
            <v>A</v>
          </cell>
        </row>
      </sheetData>
      <sheetData sheetId="26698">
        <row r="9">
          <cell r="A9" t="str">
            <v>A</v>
          </cell>
        </row>
      </sheetData>
      <sheetData sheetId="26699">
        <row r="9">
          <cell r="A9" t="str">
            <v>A</v>
          </cell>
        </row>
      </sheetData>
      <sheetData sheetId="26700">
        <row r="9">
          <cell r="A9" t="str">
            <v>A</v>
          </cell>
        </row>
      </sheetData>
      <sheetData sheetId="26701">
        <row r="9">
          <cell r="A9" t="str">
            <v>A</v>
          </cell>
        </row>
      </sheetData>
      <sheetData sheetId="26702">
        <row r="9">
          <cell r="A9" t="str">
            <v>A</v>
          </cell>
        </row>
      </sheetData>
      <sheetData sheetId="26703">
        <row r="9">
          <cell r="A9" t="str">
            <v>A</v>
          </cell>
        </row>
      </sheetData>
      <sheetData sheetId="26704">
        <row r="9">
          <cell r="A9" t="str">
            <v>A</v>
          </cell>
        </row>
      </sheetData>
      <sheetData sheetId="26705">
        <row r="9">
          <cell r="A9" t="str">
            <v>A</v>
          </cell>
        </row>
      </sheetData>
      <sheetData sheetId="26706">
        <row r="9">
          <cell r="A9" t="str">
            <v>A</v>
          </cell>
        </row>
      </sheetData>
      <sheetData sheetId="26707">
        <row r="9">
          <cell r="A9" t="str">
            <v>A</v>
          </cell>
        </row>
      </sheetData>
      <sheetData sheetId="26708">
        <row r="9">
          <cell r="A9" t="str">
            <v>A</v>
          </cell>
        </row>
      </sheetData>
      <sheetData sheetId="26709">
        <row r="9">
          <cell r="A9" t="str">
            <v>A</v>
          </cell>
        </row>
      </sheetData>
      <sheetData sheetId="26710">
        <row r="9">
          <cell r="A9" t="str">
            <v>A</v>
          </cell>
        </row>
      </sheetData>
      <sheetData sheetId="26711">
        <row r="9">
          <cell r="A9" t="str">
            <v>A</v>
          </cell>
        </row>
      </sheetData>
      <sheetData sheetId="26712">
        <row r="9">
          <cell r="A9" t="str">
            <v>A</v>
          </cell>
        </row>
      </sheetData>
      <sheetData sheetId="26713">
        <row r="9">
          <cell r="A9" t="str">
            <v>A</v>
          </cell>
        </row>
      </sheetData>
      <sheetData sheetId="26714">
        <row r="9">
          <cell r="A9" t="str">
            <v>A</v>
          </cell>
        </row>
      </sheetData>
      <sheetData sheetId="26715">
        <row r="9">
          <cell r="A9" t="str">
            <v>A</v>
          </cell>
        </row>
      </sheetData>
      <sheetData sheetId="26716">
        <row r="9">
          <cell r="A9" t="str">
            <v>A</v>
          </cell>
        </row>
      </sheetData>
      <sheetData sheetId="26717">
        <row r="9">
          <cell r="A9" t="str">
            <v>A</v>
          </cell>
        </row>
      </sheetData>
      <sheetData sheetId="26718">
        <row r="9">
          <cell r="A9" t="str">
            <v>A</v>
          </cell>
        </row>
      </sheetData>
      <sheetData sheetId="26719">
        <row r="9">
          <cell r="A9" t="str">
            <v>A</v>
          </cell>
        </row>
      </sheetData>
      <sheetData sheetId="26720">
        <row r="9">
          <cell r="A9" t="str">
            <v>A</v>
          </cell>
        </row>
      </sheetData>
      <sheetData sheetId="26721">
        <row r="9">
          <cell r="A9" t="str">
            <v>A</v>
          </cell>
        </row>
      </sheetData>
      <sheetData sheetId="26722">
        <row r="9">
          <cell r="A9" t="str">
            <v>A</v>
          </cell>
        </row>
      </sheetData>
      <sheetData sheetId="26723">
        <row r="9">
          <cell r="A9" t="str">
            <v>A</v>
          </cell>
        </row>
      </sheetData>
      <sheetData sheetId="26724">
        <row r="9">
          <cell r="A9" t="str">
            <v>A</v>
          </cell>
        </row>
      </sheetData>
      <sheetData sheetId="26725">
        <row r="9">
          <cell r="A9" t="str">
            <v>A</v>
          </cell>
        </row>
      </sheetData>
      <sheetData sheetId="26726">
        <row r="9">
          <cell r="A9" t="str">
            <v>A</v>
          </cell>
        </row>
      </sheetData>
      <sheetData sheetId="26727">
        <row r="9">
          <cell r="A9" t="str">
            <v>A</v>
          </cell>
        </row>
      </sheetData>
      <sheetData sheetId="26728">
        <row r="9">
          <cell r="A9" t="str">
            <v>A</v>
          </cell>
        </row>
      </sheetData>
      <sheetData sheetId="26729">
        <row r="9">
          <cell r="A9" t="str">
            <v>A</v>
          </cell>
        </row>
      </sheetData>
      <sheetData sheetId="26730">
        <row r="9">
          <cell r="A9" t="str">
            <v>A</v>
          </cell>
        </row>
      </sheetData>
      <sheetData sheetId="26731">
        <row r="9">
          <cell r="A9" t="str">
            <v>A</v>
          </cell>
        </row>
      </sheetData>
      <sheetData sheetId="26732">
        <row r="9">
          <cell r="A9" t="str">
            <v>A</v>
          </cell>
        </row>
      </sheetData>
      <sheetData sheetId="26733">
        <row r="9">
          <cell r="A9" t="str">
            <v>A</v>
          </cell>
        </row>
      </sheetData>
      <sheetData sheetId="26734">
        <row r="9">
          <cell r="A9" t="str">
            <v>A</v>
          </cell>
        </row>
      </sheetData>
      <sheetData sheetId="26735">
        <row r="9">
          <cell r="A9" t="str">
            <v>A</v>
          </cell>
        </row>
      </sheetData>
      <sheetData sheetId="26736">
        <row r="9">
          <cell r="A9" t="str">
            <v>A</v>
          </cell>
        </row>
      </sheetData>
      <sheetData sheetId="26737">
        <row r="9">
          <cell r="A9" t="str">
            <v>A</v>
          </cell>
        </row>
      </sheetData>
      <sheetData sheetId="26738">
        <row r="9">
          <cell r="A9" t="str">
            <v>A</v>
          </cell>
        </row>
      </sheetData>
      <sheetData sheetId="26739">
        <row r="9">
          <cell r="A9" t="str">
            <v>A</v>
          </cell>
        </row>
      </sheetData>
      <sheetData sheetId="26740">
        <row r="9">
          <cell r="A9" t="str">
            <v>A</v>
          </cell>
        </row>
      </sheetData>
      <sheetData sheetId="26741">
        <row r="9">
          <cell r="A9" t="str">
            <v>A</v>
          </cell>
        </row>
      </sheetData>
      <sheetData sheetId="26742">
        <row r="9">
          <cell r="A9" t="str">
            <v>A</v>
          </cell>
        </row>
      </sheetData>
      <sheetData sheetId="26743">
        <row r="9">
          <cell r="A9" t="str">
            <v>A</v>
          </cell>
        </row>
      </sheetData>
      <sheetData sheetId="26744">
        <row r="9">
          <cell r="A9" t="str">
            <v>A</v>
          </cell>
        </row>
      </sheetData>
      <sheetData sheetId="26745">
        <row r="9">
          <cell r="A9" t="str">
            <v>A</v>
          </cell>
        </row>
      </sheetData>
      <sheetData sheetId="26746">
        <row r="9">
          <cell r="A9" t="str">
            <v>A</v>
          </cell>
        </row>
      </sheetData>
      <sheetData sheetId="26747">
        <row r="9">
          <cell r="A9" t="str">
            <v>A</v>
          </cell>
        </row>
      </sheetData>
      <sheetData sheetId="26748">
        <row r="9">
          <cell r="A9" t="str">
            <v>A</v>
          </cell>
        </row>
      </sheetData>
      <sheetData sheetId="26749">
        <row r="9">
          <cell r="A9" t="str">
            <v>A</v>
          </cell>
        </row>
      </sheetData>
      <sheetData sheetId="26750">
        <row r="9">
          <cell r="A9" t="str">
            <v>A</v>
          </cell>
        </row>
      </sheetData>
      <sheetData sheetId="26751">
        <row r="9">
          <cell r="A9" t="str">
            <v>A</v>
          </cell>
        </row>
      </sheetData>
      <sheetData sheetId="26752">
        <row r="9">
          <cell r="A9" t="str">
            <v>A</v>
          </cell>
        </row>
      </sheetData>
      <sheetData sheetId="26753">
        <row r="9">
          <cell r="A9" t="str">
            <v>A</v>
          </cell>
        </row>
      </sheetData>
      <sheetData sheetId="26754">
        <row r="9">
          <cell r="A9" t="str">
            <v>A</v>
          </cell>
        </row>
      </sheetData>
      <sheetData sheetId="26755">
        <row r="9">
          <cell r="A9" t="str">
            <v>A</v>
          </cell>
        </row>
      </sheetData>
      <sheetData sheetId="26756">
        <row r="9">
          <cell r="A9" t="str">
            <v>A</v>
          </cell>
        </row>
      </sheetData>
      <sheetData sheetId="26757">
        <row r="9">
          <cell r="A9" t="str">
            <v>A</v>
          </cell>
        </row>
      </sheetData>
      <sheetData sheetId="26758">
        <row r="9">
          <cell r="A9" t="str">
            <v>A</v>
          </cell>
        </row>
      </sheetData>
      <sheetData sheetId="26759">
        <row r="9">
          <cell r="A9" t="str">
            <v>A</v>
          </cell>
        </row>
      </sheetData>
      <sheetData sheetId="26760">
        <row r="9">
          <cell r="A9" t="str">
            <v>A</v>
          </cell>
        </row>
      </sheetData>
      <sheetData sheetId="26761">
        <row r="9">
          <cell r="A9" t="str">
            <v>A</v>
          </cell>
        </row>
      </sheetData>
      <sheetData sheetId="26762">
        <row r="9">
          <cell r="A9" t="str">
            <v>A</v>
          </cell>
        </row>
      </sheetData>
      <sheetData sheetId="26763">
        <row r="9">
          <cell r="A9" t="str">
            <v>A</v>
          </cell>
        </row>
      </sheetData>
      <sheetData sheetId="26764">
        <row r="9">
          <cell r="A9" t="str">
            <v>A</v>
          </cell>
        </row>
      </sheetData>
      <sheetData sheetId="26765">
        <row r="9">
          <cell r="A9" t="str">
            <v>A</v>
          </cell>
        </row>
      </sheetData>
      <sheetData sheetId="26766">
        <row r="9">
          <cell r="A9" t="str">
            <v>A</v>
          </cell>
        </row>
      </sheetData>
      <sheetData sheetId="26767">
        <row r="9">
          <cell r="A9" t="str">
            <v>A</v>
          </cell>
        </row>
      </sheetData>
      <sheetData sheetId="26768">
        <row r="9">
          <cell r="A9" t="str">
            <v>A</v>
          </cell>
        </row>
      </sheetData>
      <sheetData sheetId="26769">
        <row r="9">
          <cell r="A9" t="str">
            <v>A</v>
          </cell>
        </row>
      </sheetData>
      <sheetData sheetId="26770">
        <row r="9">
          <cell r="A9" t="str">
            <v>A</v>
          </cell>
        </row>
      </sheetData>
      <sheetData sheetId="26771">
        <row r="9">
          <cell r="A9" t="str">
            <v>A</v>
          </cell>
        </row>
      </sheetData>
      <sheetData sheetId="26772">
        <row r="9">
          <cell r="A9" t="str">
            <v>A</v>
          </cell>
        </row>
      </sheetData>
      <sheetData sheetId="26773">
        <row r="9">
          <cell r="A9" t="str">
            <v>A</v>
          </cell>
        </row>
      </sheetData>
      <sheetData sheetId="26774">
        <row r="9">
          <cell r="A9" t="str">
            <v>A</v>
          </cell>
        </row>
      </sheetData>
      <sheetData sheetId="26775">
        <row r="9">
          <cell r="A9" t="str">
            <v>A</v>
          </cell>
        </row>
      </sheetData>
      <sheetData sheetId="26776">
        <row r="9">
          <cell r="A9" t="str">
            <v>A</v>
          </cell>
        </row>
      </sheetData>
      <sheetData sheetId="26777">
        <row r="9">
          <cell r="A9" t="str">
            <v>A</v>
          </cell>
        </row>
      </sheetData>
      <sheetData sheetId="26778">
        <row r="9">
          <cell r="A9" t="str">
            <v>A</v>
          </cell>
        </row>
      </sheetData>
      <sheetData sheetId="26779">
        <row r="9">
          <cell r="A9" t="str">
            <v>A</v>
          </cell>
        </row>
      </sheetData>
      <sheetData sheetId="26780">
        <row r="9">
          <cell r="A9" t="str">
            <v>A</v>
          </cell>
        </row>
      </sheetData>
      <sheetData sheetId="26781">
        <row r="9">
          <cell r="A9" t="str">
            <v>A</v>
          </cell>
        </row>
      </sheetData>
      <sheetData sheetId="26782">
        <row r="9">
          <cell r="A9" t="str">
            <v>A</v>
          </cell>
        </row>
      </sheetData>
      <sheetData sheetId="26783">
        <row r="9">
          <cell r="A9" t="str">
            <v>A</v>
          </cell>
        </row>
      </sheetData>
      <sheetData sheetId="26784">
        <row r="9">
          <cell r="A9" t="str">
            <v>A</v>
          </cell>
        </row>
      </sheetData>
      <sheetData sheetId="26785">
        <row r="9">
          <cell r="A9" t="str">
            <v>A</v>
          </cell>
        </row>
      </sheetData>
      <sheetData sheetId="26786" refreshError="1"/>
      <sheetData sheetId="26787">
        <row r="9">
          <cell r="A9" t="str">
            <v>A</v>
          </cell>
        </row>
      </sheetData>
      <sheetData sheetId="26788">
        <row r="9">
          <cell r="A9" t="str">
            <v>A</v>
          </cell>
        </row>
      </sheetData>
      <sheetData sheetId="26789">
        <row r="9">
          <cell r="A9" t="str">
            <v>A</v>
          </cell>
        </row>
      </sheetData>
      <sheetData sheetId="26790">
        <row r="9">
          <cell r="A9" t="str">
            <v>A</v>
          </cell>
        </row>
      </sheetData>
      <sheetData sheetId="26791">
        <row r="9">
          <cell r="A9" t="str">
            <v>A</v>
          </cell>
        </row>
      </sheetData>
      <sheetData sheetId="26792">
        <row r="9">
          <cell r="A9" t="str">
            <v>A</v>
          </cell>
        </row>
      </sheetData>
      <sheetData sheetId="26793">
        <row r="9">
          <cell r="A9" t="str">
            <v>A</v>
          </cell>
        </row>
      </sheetData>
      <sheetData sheetId="26794">
        <row r="9">
          <cell r="A9" t="str">
            <v>A</v>
          </cell>
        </row>
      </sheetData>
      <sheetData sheetId="26795">
        <row r="9">
          <cell r="A9" t="str">
            <v>A</v>
          </cell>
        </row>
      </sheetData>
      <sheetData sheetId="26796">
        <row r="9">
          <cell r="A9" t="str">
            <v>A</v>
          </cell>
        </row>
      </sheetData>
      <sheetData sheetId="26797">
        <row r="9">
          <cell r="A9" t="str">
            <v>A</v>
          </cell>
        </row>
      </sheetData>
      <sheetData sheetId="26798">
        <row r="9">
          <cell r="A9" t="str">
            <v>A</v>
          </cell>
        </row>
      </sheetData>
      <sheetData sheetId="26799">
        <row r="9">
          <cell r="A9" t="str">
            <v>A</v>
          </cell>
        </row>
      </sheetData>
      <sheetData sheetId="26800">
        <row r="9">
          <cell r="A9" t="str">
            <v>A</v>
          </cell>
        </row>
      </sheetData>
      <sheetData sheetId="26801">
        <row r="9">
          <cell r="A9" t="str">
            <v>A</v>
          </cell>
        </row>
      </sheetData>
      <sheetData sheetId="26802">
        <row r="9">
          <cell r="A9" t="str">
            <v>A</v>
          </cell>
        </row>
      </sheetData>
      <sheetData sheetId="26803">
        <row r="9">
          <cell r="A9" t="str">
            <v>A</v>
          </cell>
        </row>
      </sheetData>
      <sheetData sheetId="26804">
        <row r="9">
          <cell r="A9" t="str">
            <v>A</v>
          </cell>
        </row>
      </sheetData>
      <sheetData sheetId="26805">
        <row r="9">
          <cell r="A9" t="str">
            <v>A</v>
          </cell>
        </row>
      </sheetData>
      <sheetData sheetId="26806">
        <row r="9">
          <cell r="A9" t="str">
            <v>A</v>
          </cell>
        </row>
      </sheetData>
      <sheetData sheetId="26807">
        <row r="9">
          <cell r="A9" t="str">
            <v>A</v>
          </cell>
        </row>
      </sheetData>
      <sheetData sheetId="26808">
        <row r="9">
          <cell r="A9" t="str">
            <v>A</v>
          </cell>
        </row>
      </sheetData>
      <sheetData sheetId="26809">
        <row r="9">
          <cell r="A9" t="str">
            <v>A</v>
          </cell>
        </row>
      </sheetData>
      <sheetData sheetId="26810">
        <row r="9">
          <cell r="A9" t="str">
            <v>A</v>
          </cell>
        </row>
      </sheetData>
      <sheetData sheetId="26811">
        <row r="9">
          <cell r="A9" t="str">
            <v>A</v>
          </cell>
        </row>
      </sheetData>
      <sheetData sheetId="26812">
        <row r="9">
          <cell r="A9" t="str">
            <v>A</v>
          </cell>
        </row>
      </sheetData>
      <sheetData sheetId="26813">
        <row r="9">
          <cell r="A9" t="str">
            <v>A</v>
          </cell>
        </row>
      </sheetData>
      <sheetData sheetId="26814">
        <row r="9">
          <cell r="A9" t="str">
            <v>A</v>
          </cell>
        </row>
      </sheetData>
      <sheetData sheetId="26815">
        <row r="9">
          <cell r="A9" t="str">
            <v>A</v>
          </cell>
        </row>
      </sheetData>
      <sheetData sheetId="26816">
        <row r="9">
          <cell r="A9" t="str">
            <v>A</v>
          </cell>
        </row>
      </sheetData>
      <sheetData sheetId="26817">
        <row r="9">
          <cell r="A9" t="str">
            <v>A</v>
          </cell>
        </row>
      </sheetData>
      <sheetData sheetId="26818">
        <row r="9">
          <cell r="A9" t="str">
            <v>A</v>
          </cell>
        </row>
      </sheetData>
      <sheetData sheetId="26819">
        <row r="9">
          <cell r="A9" t="str">
            <v>A</v>
          </cell>
        </row>
      </sheetData>
      <sheetData sheetId="26820">
        <row r="9">
          <cell r="A9" t="str">
            <v>A</v>
          </cell>
        </row>
      </sheetData>
      <sheetData sheetId="26821">
        <row r="9">
          <cell r="A9" t="str">
            <v>A</v>
          </cell>
        </row>
      </sheetData>
      <sheetData sheetId="26822">
        <row r="9">
          <cell r="A9" t="str">
            <v>A</v>
          </cell>
        </row>
      </sheetData>
      <sheetData sheetId="26823">
        <row r="9">
          <cell r="A9" t="str">
            <v>A</v>
          </cell>
        </row>
      </sheetData>
      <sheetData sheetId="26824">
        <row r="9">
          <cell r="A9" t="str">
            <v>A</v>
          </cell>
        </row>
      </sheetData>
      <sheetData sheetId="26825">
        <row r="9">
          <cell r="A9" t="str">
            <v>A</v>
          </cell>
        </row>
      </sheetData>
      <sheetData sheetId="26826">
        <row r="9">
          <cell r="A9" t="str">
            <v>A</v>
          </cell>
        </row>
      </sheetData>
      <sheetData sheetId="26827">
        <row r="9">
          <cell r="A9" t="str">
            <v>A</v>
          </cell>
        </row>
      </sheetData>
      <sheetData sheetId="26828">
        <row r="9">
          <cell r="A9" t="str">
            <v>A</v>
          </cell>
        </row>
      </sheetData>
      <sheetData sheetId="26829">
        <row r="9">
          <cell r="A9" t="str">
            <v>A</v>
          </cell>
        </row>
      </sheetData>
      <sheetData sheetId="26830">
        <row r="9">
          <cell r="A9" t="str">
            <v>A</v>
          </cell>
        </row>
      </sheetData>
      <sheetData sheetId="26831">
        <row r="9">
          <cell r="A9" t="str">
            <v>A</v>
          </cell>
        </row>
      </sheetData>
      <sheetData sheetId="26832">
        <row r="9">
          <cell r="A9" t="str">
            <v>A</v>
          </cell>
        </row>
      </sheetData>
      <sheetData sheetId="26833">
        <row r="9">
          <cell r="A9" t="str">
            <v>A</v>
          </cell>
        </row>
      </sheetData>
      <sheetData sheetId="26834">
        <row r="9">
          <cell r="A9" t="str">
            <v>A</v>
          </cell>
        </row>
      </sheetData>
      <sheetData sheetId="26835">
        <row r="9">
          <cell r="A9" t="str">
            <v>A</v>
          </cell>
        </row>
      </sheetData>
      <sheetData sheetId="26836">
        <row r="9">
          <cell r="A9" t="str">
            <v>A</v>
          </cell>
        </row>
      </sheetData>
      <sheetData sheetId="26837">
        <row r="9">
          <cell r="A9" t="str">
            <v>A</v>
          </cell>
        </row>
      </sheetData>
      <sheetData sheetId="26838">
        <row r="9">
          <cell r="A9" t="str">
            <v>A</v>
          </cell>
        </row>
      </sheetData>
      <sheetData sheetId="26839">
        <row r="9">
          <cell r="A9" t="str">
            <v>A</v>
          </cell>
        </row>
      </sheetData>
      <sheetData sheetId="26840">
        <row r="9">
          <cell r="A9" t="str">
            <v>A</v>
          </cell>
        </row>
      </sheetData>
      <sheetData sheetId="26841">
        <row r="9">
          <cell r="A9" t="str">
            <v>A</v>
          </cell>
        </row>
      </sheetData>
      <sheetData sheetId="26842">
        <row r="9">
          <cell r="A9" t="str">
            <v>A</v>
          </cell>
        </row>
      </sheetData>
      <sheetData sheetId="26843">
        <row r="9">
          <cell r="A9" t="str">
            <v>A</v>
          </cell>
        </row>
      </sheetData>
      <sheetData sheetId="26844">
        <row r="9">
          <cell r="A9" t="str">
            <v>A</v>
          </cell>
        </row>
      </sheetData>
      <sheetData sheetId="26845">
        <row r="9">
          <cell r="A9" t="str">
            <v>A</v>
          </cell>
        </row>
      </sheetData>
      <sheetData sheetId="26846">
        <row r="9">
          <cell r="A9" t="str">
            <v>A</v>
          </cell>
        </row>
      </sheetData>
      <sheetData sheetId="26847">
        <row r="9">
          <cell r="A9" t="str">
            <v>A</v>
          </cell>
        </row>
      </sheetData>
      <sheetData sheetId="26848">
        <row r="9">
          <cell r="A9" t="str">
            <v>A</v>
          </cell>
        </row>
      </sheetData>
      <sheetData sheetId="26849">
        <row r="9">
          <cell r="A9" t="str">
            <v>A</v>
          </cell>
        </row>
      </sheetData>
      <sheetData sheetId="26850">
        <row r="9">
          <cell r="A9" t="str">
            <v>A</v>
          </cell>
        </row>
      </sheetData>
      <sheetData sheetId="26851">
        <row r="9">
          <cell r="A9" t="str">
            <v>A</v>
          </cell>
        </row>
      </sheetData>
      <sheetData sheetId="26852">
        <row r="9">
          <cell r="A9" t="str">
            <v>A</v>
          </cell>
        </row>
      </sheetData>
      <sheetData sheetId="26853">
        <row r="9">
          <cell r="A9" t="str">
            <v>A</v>
          </cell>
        </row>
      </sheetData>
      <sheetData sheetId="26854">
        <row r="9">
          <cell r="A9" t="str">
            <v>A</v>
          </cell>
        </row>
      </sheetData>
      <sheetData sheetId="26855">
        <row r="9">
          <cell r="A9" t="str">
            <v>A</v>
          </cell>
        </row>
      </sheetData>
      <sheetData sheetId="26856">
        <row r="9">
          <cell r="A9" t="str">
            <v>A</v>
          </cell>
        </row>
      </sheetData>
      <sheetData sheetId="26857">
        <row r="9">
          <cell r="A9" t="str">
            <v>A</v>
          </cell>
        </row>
      </sheetData>
      <sheetData sheetId="26858">
        <row r="9">
          <cell r="A9" t="str">
            <v>A</v>
          </cell>
        </row>
      </sheetData>
      <sheetData sheetId="26859">
        <row r="9">
          <cell r="A9" t="str">
            <v>A</v>
          </cell>
        </row>
      </sheetData>
      <sheetData sheetId="26860">
        <row r="9">
          <cell r="A9" t="str">
            <v>A</v>
          </cell>
        </row>
      </sheetData>
      <sheetData sheetId="26861">
        <row r="9">
          <cell r="A9" t="str">
            <v>A</v>
          </cell>
        </row>
      </sheetData>
      <sheetData sheetId="26862">
        <row r="9">
          <cell r="A9" t="str">
            <v>A</v>
          </cell>
        </row>
      </sheetData>
      <sheetData sheetId="26863">
        <row r="9">
          <cell r="A9" t="str">
            <v>A</v>
          </cell>
        </row>
      </sheetData>
      <sheetData sheetId="26864" refreshError="1"/>
      <sheetData sheetId="26865">
        <row r="9">
          <cell r="A9" t="str">
            <v>A</v>
          </cell>
        </row>
      </sheetData>
      <sheetData sheetId="26866">
        <row r="9">
          <cell r="A9" t="str">
            <v>A</v>
          </cell>
        </row>
      </sheetData>
      <sheetData sheetId="26867">
        <row r="9">
          <cell r="A9" t="str">
            <v>A</v>
          </cell>
        </row>
      </sheetData>
      <sheetData sheetId="26868">
        <row r="9">
          <cell r="A9" t="str">
            <v>A</v>
          </cell>
        </row>
      </sheetData>
      <sheetData sheetId="26869">
        <row r="9">
          <cell r="A9" t="str">
            <v>A</v>
          </cell>
        </row>
      </sheetData>
      <sheetData sheetId="26870">
        <row r="9">
          <cell r="A9" t="str">
            <v>A</v>
          </cell>
        </row>
      </sheetData>
      <sheetData sheetId="26871">
        <row r="9">
          <cell r="A9" t="str">
            <v>A</v>
          </cell>
        </row>
      </sheetData>
      <sheetData sheetId="26872">
        <row r="9">
          <cell r="A9" t="str">
            <v>A</v>
          </cell>
        </row>
      </sheetData>
      <sheetData sheetId="26873">
        <row r="9">
          <cell r="A9" t="str">
            <v>A</v>
          </cell>
        </row>
      </sheetData>
      <sheetData sheetId="26874">
        <row r="9">
          <cell r="A9" t="str">
            <v>A</v>
          </cell>
        </row>
      </sheetData>
      <sheetData sheetId="26875">
        <row r="9">
          <cell r="A9" t="str">
            <v>A</v>
          </cell>
        </row>
      </sheetData>
      <sheetData sheetId="26876">
        <row r="9">
          <cell r="A9" t="str">
            <v>A</v>
          </cell>
        </row>
      </sheetData>
      <sheetData sheetId="26877">
        <row r="9">
          <cell r="A9" t="str">
            <v>A</v>
          </cell>
        </row>
      </sheetData>
      <sheetData sheetId="26878">
        <row r="9">
          <cell r="A9" t="str">
            <v>A</v>
          </cell>
        </row>
      </sheetData>
      <sheetData sheetId="26879">
        <row r="9">
          <cell r="A9" t="str">
            <v>A</v>
          </cell>
        </row>
      </sheetData>
      <sheetData sheetId="26880">
        <row r="9">
          <cell r="A9" t="str">
            <v>A</v>
          </cell>
        </row>
      </sheetData>
      <sheetData sheetId="26881">
        <row r="9">
          <cell r="A9" t="str">
            <v>A</v>
          </cell>
        </row>
      </sheetData>
      <sheetData sheetId="26882">
        <row r="9">
          <cell r="A9" t="str">
            <v>A</v>
          </cell>
        </row>
      </sheetData>
      <sheetData sheetId="26883">
        <row r="9">
          <cell r="A9" t="str">
            <v>A</v>
          </cell>
        </row>
      </sheetData>
      <sheetData sheetId="26884">
        <row r="9">
          <cell r="A9" t="str">
            <v>A</v>
          </cell>
        </row>
      </sheetData>
      <sheetData sheetId="26885">
        <row r="9">
          <cell r="A9" t="str">
            <v>A</v>
          </cell>
        </row>
      </sheetData>
      <sheetData sheetId="26886">
        <row r="9">
          <cell r="A9" t="str">
            <v>A</v>
          </cell>
        </row>
      </sheetData>
      <sheetData sheetId="26887">
        <row r="9">
          <cell r="A9" t="str">
            <v>A</v>
          </cell>
        </row>
      </sheetData>
      <sheetData sheetId="26888">
        <row r="9">
          <cell r="A9" t="str">
            <v>A</v>
          </cell>
        </row>
      </sheetData>
      <sheetData sheetId="26889">
        <row r="9">
          <cell r="A9" t="str">
            <v>A</v>
          </cell>
        </row>
      </sheetData>
      <sheetData sheetId="26890">
        <row r="9">
          <cell r="A9" t="str">
            <v>A</v>
          </cell>
        </row>
      </sheetData>
      <sheetData sheetId="26891">
        <row r="9">
          <cell r="A9" t="str">
            <v>A</v>
          </cell>
        </row>
      </sheetData>
      <sheetData sheetId="26892">
        <row r="9">
          <cell r="A9" t="str">
            <v>A</v>
          </cell>
        </row>
      </sheetData>
      <sheetData sheetId="26893">
        <row r="9">
          <cell r="A9" t="str">
            <v>A</v>
          </cell>
        </row>
      </sheetData>
      <sheetData sheetId="26894">
        <row r="9">
          <cell r="A9" t="str">
            <v>A</v>
          </cell>
        </row>
      </sheetData>
      <sheetData sheetId="26895">
        <row r="9">
          <cell r="A9" t="str">
            <v>A</v>
          </cell>
        </row>
      </sheetData>
      <sheetData sheetId="26896">
        <row r="9">
          <cell r="A9" t="str">
            <v>A</v>
          </cell>
        </row>
      </sheetData>
      <sheetData sheetId="26897">
        <row r="9">
          <cell r="A9" t="str">
            <v>A</v>
          </cell>
        </row>
      </sheetData>
      <sheetData sheetId="26898">
        <row r="9">
          <cell r="A9" t="str">
            <v>A</v>
          </cell>
        </row>
      </sheetData>
      <sheetData sheetId="26899">
        <row r="9">
          <cell r="A9" t="str">
            <v>A</v>
          </cell>
        </row>
      </sheetData>
      <sheetData sheetId="26900">
        <row r="9">
          <cell r="A9" t="str">
            <v>A</v>
          </cell>
        </row>
      </sheetData>
      <sheetData sheetId="26901">
        <row r="9">
          <cell r="A9" t="str">
            <v>A</v>
          </cell>
        </row>
      </sheetData>
      <sheetData sheetId="26902">
        <row r="9">
          <cell r="A9" t="str">
            <v>A</v>
          </cell>
        </row>
      </sheetData>
      <sheetData sheetId="26903">
        <row r="9">
          <cell r="A9" t="str">
            <v>A</v>
          </cell>
        </row>
      </sheetData>
      <sheetData sheetId="26904">
        <row r="9">
          <cell r="A9" t="str">
            <v>A</v>
          </cell>
        </row>
      </sheetData>
      <sheetData sheetId="26905">
        <row r="9">
          <cell r="A9" t="str">
            <v>A</v>
          </cell>
        </row>
      </sheetData>
      <sheetData sheetId="26906">
        <row r="9">
          <cell r="A9" t="str">
            <v>A</v>
          </cell>
        </row>
      </sheetData>
      <sheetData sheetId="26907">
        <row r="9">
          <cell r="A9" t="str">
            <v>A</v>
          </cell>
        </row>
      </sheetData>
      <sheetData sheetId="26908">
        <row r="9">
          <cell r="A9" t="str">
            <v>A</v>
          </cell>
        </row>
      </sheetData>
      <sheetData sheetId="26909">
        <row r="9">
          <cell r="A9" t="str">
            <v>A</v>
          </cell>
        </row>
      </sheetData>
      <sheetData sheetId="26910" refreshError="1"/>
      <sheetData sheetId="26911" refreshError="1"/>
      <sheetData sheetId="26912" refreshError="1"/>
      <sheetData sheetId="26913" refreshError="1"/>
      <sheetData sheetId="26914" refreshError="1"/>
      <sheetData sheetId="26915" refreshError="1"/>
      <sheetData sheetId="26916" refreshError="1"/>
      <sheetData sheetId="26917" refreshError="1"/>
      <sheetData sheetId="26918" refreshError="1"/>
      <sheetData sheetId="26919" refreshError="1"/>
      <sheetData sheetId="26920" refreshError="1"/>
      <sheetData sheetId="26921" refreshError="1"/>
      <sheetData sheetId="26922" refreshError="1"/>
      <sheetData sheetId="26923" refreshError="1"/>
      <sheetData sheetId="26924" refreshError="1"/>
      <sheetData sheetId="26925" refreshError="1"/>
      <sheetData sheetId="26926">
        <row r="9">
          <cell r="A9" t="str">
            <v>A</v>
          </cell>
        </row>
      </sheetData>
      <sheetData sheetId="26927">
        <row r="9">
          <cell r="A9" t="str">
            <v>A</v>
          </cell>
        </row>
      </sheetData>
      <sheetData sheetId="26928">
        <row r="9">
          <cell r="A9" t="str">
            <v>A</v>
          </cell>
        </row>
      </sheetData>
      <sheetData sheetId="26929">
        <row r="9">
          <cell r="A9" t="str">
            <v>A</v>
          </cell>
        </row>
      </sheetData>
      <sheetData sheetId="26930">
        <row r="9">
          <cell r="A9" t="str">
            <v>A</v>
          </cell>
        </row>
      </sheetData>
      <sheetData sheetId="26931">
        <row r="9">
          <cell r="A9" t="str">
            <v>A</v>
          </cell>
        </row>
      </sheetData>
      <sheetData sheetId="26932">
        <row r="9">
          <cell r="A9" t="str">
            <v>A</v>
          </cell>
        </row>
      </sheetData>
      <sheetData sheetId="26933">
        <row r="9">
          <cell r="A9" t="str">
            <v>A</v>
          </cell>
        </row>
      </sheetData>
      <sheetData sheetId="26934">
        <row r="9">
          <cell r="A9" t="str">
            <v>A</v>
          </cell>
        </row>
      </sheetData>
      <sheetData sheetId="26935">
        <row r="9">
          <cell r="A9" t="str">
            <v>A</v>
          </cell>
        </row>
      </sheetData>
      <sheetData sheetId="26936">
        <row r="9">
          <cell r="A9" t="str">
            <v>A</v>
          </cell>
        </row>
      </sheetData>
      <sheetData sheetId="26937">
        <row r="9">
          <cell r="A9" t="str">
            <v>A</v>
          </cell>
        </row>
      </sheetData>
      <sheetData sheetId="26938">
        <row r="9">
          <cell r="A9" t="str">
            <v>A</v>
          </cell>
        </row>
      </sheetData>
      <sheetData sheetId="26939">
        <row r="9">
          <cell r="A9" t="str">
            <v>A</v>
          </cell>
        </row>
      </sheetData>
      <sheetData sheetId="26940">
        <row r="9">
          <cell r="A9" t="str">
            <v>A</v>
          </cell>
        </row>
      </sheetData>
      <sheetData sheetId="26941">
        <row r="9">
          <cell r="A9" t="str">
            <v>A</v>
          </cell>
        </row>
      </sheetData>
      <sheetData sheetId="26942">
        <row r="9">
          <cell r="A9" t="str">
            <v>A</v>
          </cell>
        </row>
      </sheetData>
      <sheetData sheetId="26943">
        <row r="9">
          <cell r="A9" t="str">
            <v>A</v>
          </cell>
        </row>
      </sheetData>
      <sheetData sheetId="26944">
        <row r="9">
          <cell r="A9" t="str">
            <v>A</v>
          </cell>
        </row>
      </sheetData>
      <sheetData sheetId="26945">
        <row r="9">
          <cell r="A9" t="str">
            <v>A</v>
          </cell>
        </row>
      </sheetData>
      <sheetData sheetId="26946">
        <row r="9">
          <cell r="A9" t="str">
            <v>A</v>
          </cell>
        </row>
      </sheetData>
      <sheetData sheetId="26947">
        <row r="9">
          <cell r="A9" t="str">
            <v>A</v>
          </cell>
        </row>
      </sheetData>
      <sheetData sheetId="26948">
        <row r="9">
          <cell r="A9" t="str">
            <v>A</v>
          </cell>
        </row>
      </sheetData>
      <sheetData sheetId="26949">
        <row r="9">
          <cell r="A9" t="str">
            <v>A</v>
          </cell>
        </row>
      </sheetData>
      <sheetData sheetId="26950">
        <row r="9">
          <cell r="A9" t="str">
            <v>A</v>
          </cell>
        </row>
      </sheetData>
      <sheetData sheetId="26951">
        <row r="9">
          <cell r="A9" t="str">
            <v>A</v>
          </cell>
        </row>
      </sheetData>
      <sheetData sheetId="26952">
        <row r="9">
          <cell r="A9" t="str">
            <v>A</v>
          </cell>
        </row>
      </sheetData>
      <sheetData sheetId="26953">
        <row r="9">
          <cell r="A9" t="str">
            <v>A</v>
          </cell>
        </row>
      </sheetData>
      <sheetData sheetId="26954">
        <row r="9">
          <cell r="A9" t="str">
            <v>A</v>
          </cell>
        </row>
      </sheetData>
      <sheetData sheetId="26955">
        <row r="9">
          <cell r="A9" t="str">
            <v>A</v>
          </cell>
        </row>
      </sheetData>
      <sheetData sheetId="26956">
        <row r="9">
          <cell r="A9" t="str">
            <v>A</v>
          </cell>
        </row>
      </sheetData>
      <sheetData sheetId="26957">
        <row r="9">
          <cell r="A9" t="str">
            <v>A</v>
          </cell>
        </row>
      </sheetData>
      <sheetData sheetId="26958">
        <row r="9">
          <cell r="A9" t="str">
            <v>A</v>
          </cell>
        </row>
      </sheetData>
      <sheetData sheetId="26959">
        <row r="9">
          <cell r="A9" t="str">
            <v>A</v>
          </cell>
        </row>
      </sheetData>
      <sheetData sheetId="26960" refreshError="1"/>
      <sheetData sheetId="26961" refreshError="1"/>
      <sheetData sheetId="26962" refreshError="1"/>
      <sheetData sheetId="26963" refreshError="1"/>
      <sheetData sheetId="26964" refreshError="1"/>
      <sheetData sheetId="26965" refreshError="1"/>
      <sheetData sheetId="26966" refreshError="1"/>
      <sheetData sheetId="26967" refreshError="1"/>
      <sheetData sheetId="26968" refreshError="1"/>
      <sheetData sheetId="26969" refreshError="1"/>
      <sheetData sheetId="26970" refreshError="1"/>
      <sheetData sheetId="26971" refreshError="1"/>
      <sheetData sheetId="26972" refreshError="1"/>
      <sheetData sheetId="26973" refreshError="1"/>
      <sheetData sheetId="26974" refreshError="1"/>
      <sheetData sheetId="26975" refreshError="1"/>
      <sheetData sheetId="26976" refreshError="1"/>
      <sheetData sheetId="26977" refreshError="1"/>
      <sheetData sheetId="26978" refreshError="1"/>
      <sheetData sheetId="26979" refreshError="1"/>
      <sheetData sheetId="26980" refreshError="1"/>
      <sheetData sheetId="26981" refreshError="1"/>
      <sheetData sheetId="26982" refreshError="1"/>
      <sheetData sheetId="26983" refreshError="1"/>
      <sheetData sheetId="26984" refreshError="1"/>
      <sheetData sheetId="26985">
        <row r="9">
          <cell r="A9" t="str">
            <v>A</v>
          </cell>
        </row>
      </sheetData>
      <sheetData sheetId="26986">
        <row r="9">
          <cell r="A9" t="str">
            <v>A</v>
          </cell>
        </row>
      </sheetData>
      <sheetData sheetId="26987">
        <row r="9">
          <cell r="A9" t="str">
            <v>A</v>
          </cell>
        </row>
      </sheetData>
      <sheetData sheetId="26988">
        <row r="9">
          <cell r="A9" t="str">
            <v>A</v>
          </cell>
        </row>
      </sheetData>
      <sheetData sheetId="26989">
        <row r="9">
          <cell r="A9" t="str">
            <v>A</v>
          </cell>
        </row>
      </sheetData>
      <sheetData sheetId="26990">
        <row r="9">
          <cell r="A9" t="str">
            <v>A</v>
          </cell>
        </row>
      </sheetData>
      <sheetData sheetId="26991">
        <row r="9">
          <cell r="A9" t="str">
            <v>A</v>
          </cell>
        </row>
      </sheetData>
      <sheetData sheetId="26992">
        <row r="9">
          <cell r="A9" t="str">
            <v>A</v>
          </cell>
        </row>
      </sheetData>
      <sheetData sheetId="26993">
        <row r="9">
          <cell r="A9" t="str">
            <v>A</v>
          </cell>
        </row>
      </sheetData>
      <sheetData sheetId="26994">
        <row r="9">
          <cell r="A9" t="str">
            <v>A</v>
          </cell>
        </row>
      </sheetData>
      <sheetData sheetId="26995">
        <row r="9">
          <cell r="A9" t="str">
            <v>A</v>
          </cell>
        </row>
      </sheetData>
      <sheetData sheetId="26996">
        <row r="9">
          <cell r="A9" t="str">
            <v>A</v>
          </cell>
        </row>
      </sheetData>
      <sheetData sheetId="26997">
        <row r="9">
          <cell r="A9" t="str">
            <v>A</v>
          </cell>
        </row>
      </sheetData>
      <sheetData sheetId="26998">
        <row r="9">
          <cell r="A9" t="str">
            <v>A</v>
          </cell>
        </row>
      </sheetData>
      <sheetData sheetId="26999">
        <row r="9">
          <cell r="A9" t="str">
            <v>A</v>
          </cell>
        </row>
      </sheetData>
      <sheetData sheetId="27000">
        <row r="9">
          <cell r="A9" t="str">
            <v>A</v>
          </cell>
        </row>
      </sheetData>
      <sheetData sheetId="27001">
        <row r="9">
          <cell r="A9" t="str">
            <v>A</v>
          </cell>
        </row>
      </sheetData>
      <sheetData sheetId="27002">
        <row r="9">
          <cell r="A9" t="str">
            <v>A</v>
          </cell>
        </row>
      </sheetData>
      <sheetData sheetId="27003">
        <row r="9">
          <cell r="A9" t="str">
            <v>A</v>
          </cell>
        </row>
      </sheetData>
      <sheetData sheetId="27004">
        <row r="9">
          <cell r="A9" t="str">
            <v>A</v>
          </cell>
        </row>
      </sheetData>
      <sheetData sheetId="27005">
        <row r="9">
          <cell r="A9" t="str">
            <v>A</v>
          </cell>
        </row>
      </sheetData>
      <sheetData sheetId="27006">
        <row r="9">
          <cell r="A9" t="str">
            <v>A</v>
          </cell>
        </row>
      </sheetData>
      <sheetData sheetId="27007" refreshError="1"/>
      <sheetData sheetId="27008" refreshError="1"/>
      <sheetData sheetId="27009" refreshError="1"/>
      <sheetData sheetId="27010" refreshError="1"/>
      <sheetData sheetId="27011" refreshError="1"/>
      <sheetData sheetId="27012" refreshError="1"/>
      <sheetData sheetId="27013" refreshError="1"/>
      <sheetData sheetId="27014" refreshError="1"/>
      <sheetData sheetId="27015" refreshError="1"/>
      <sheetData sheetId="27016" refreshError="1"/>
      <sheetData sheetId="27017" refreshError="1"/>
      <sheetData sheetId="27018" refreshError="1"/>
      <sheetData sheetId="27019" refreshError="1"/>
      <sheetData sheetId="27020" refreshError="1"/>
      <sheetData sheetId="27021" refreshError="1"/>
      <sheetData sheetId="27022" refreshError="1"/>
      <sheetData sheetId="27023" refreshError="1"/>
      <sheetData sheetId="27024" refreshError="1"/>
      <sheetData sheetId="27025" refreshError="1"/>
      <sheetData sheetId="27026" refreshError="1"/>
      <sheetData sheetId="27027" refreshError="1"/>
      <sheetData sheetId="27028" refreshError="1"/>
      <sheetData sheetId="27029" refreshError="1"/>
      <sheetData sheetId="27030" refreshError="1"/>
      <sheetData sheetId="27031" refreshError="1"/>
      <sheetData sheetId="27032" refreshError="1"/>
      <sheetData sheetId="27033" refreshError="1"/>
      <sheetData sheetId="27034" refreshError="1"/>
      <sheetData sheetId="27035" refreshError="1"/>
      <sheetData sheetId="27036" refreshError="1"/>
      <sheetData sheetId="27037" refreshError="1"/>
      <sheetData sheetId="27038" refreshError="1"/>
      <sheetData sheetId="27039" refreshError="1"/>
      <sheetData sheetId="27040" refreshError="1"/>
      <sheetData sheetId="27041" refreshError="1"/>
      <sheetData sheetId="27042" refreshError="1"/>
      <sheetData sheetId="27043" refreshError="1"/>
      <sheetData sheetId="27044" refreshError="1"/>
      <sheetData sheetId="27045" refreshError="1"/>
      <sheetData sheetId="27046" refreshError="1"/>
      <sheetData sheetId="27047">
        <row r="9">
          <cell r="A9" t="str">
            <v>A</v>
          </cell>
        </row>
      </sheetData>
      <sheetData sheetId="27048">
        <row r="9">
          <cell r="A9" t="str">
            <v>A</v>
          </cell>
        </row>
      </sheetData>
      <sheetData sheetId="27049">
        <row r="9">
          <cell r="A9" t="str">
            <v>A</v>
          </cell>
        </row>
      </sheetData>
      <sheetData sheetId="27050">
        <row r="9">
          <cell r="A9" t="str">
            <v>A</v>
          </cell>
        </row>
      </sheetData>
      <sheetData sheetId="27051">
        <row r="9">
          <cell r="A9" t="str">
            <v>A</v>
          </cell>
        </row>
      </sheetData>
      <sheetData sheetId="27052">
        <row r="9">
          <cell r="A9" t="str">
            <v>A</v>
          </cell>
        </row>
      </sheetData>
      <sheetData sheetId="27053">
        <row r="9">
          <cell r="A9" t="str">
            <v>A</v>
          </cell>
        </row>
      </sheetData>
      <sheetData sheetId="27054">
        <row r="9">
          <cell r="A9" t="str">
            <v>A</v>
          </cell>
        </row>
      </sheetData>
      <sheetData sheetId="27055">
        <row r="9">
          <cell r="A9" t="str">
            <v>A</v>
          </cell>
        </row>
      </sheetData>
      <sheetData sheetId="27056">
        <row r="9">
          <cell r="A9" t="str">
            <v>A</v>
          </cell>
        </row>
      </sheetData>
      <sheetData sheetId="27057">
        <row r="9">
          <cell r="A9" t="str">
            <v>A</v>
          </cell>
        </row>
      </sheetData>
      <sheetData sheetId="27058">
        <row r="9">
          <cell r="A9" t="str">
            <v>A</v>
          </cell>
        </row>
      </sheetData>
      <sheetData sheetId="27059">
        <row r="9">
          <cell r="A9" t="str">
            <v>A</v>
          </cell>
        </row>
      </sheetData>
      <sheetData sheetId="27060">
        <row r="9">
          <cell r="A9" t="str">
            <v>A</v>
          </cell>
        </row>
      </sheetData>
      <sheetData sheetId="27061">
        <row r="9">
          <cell r="A9" t="str">
            <v>A</v>
          </cell>
        </row>
      </sheetData>
      <sheetData sheetId="27062">
        <row r="9">
          <cell r="A9" t="str">
            <v>A</v>
          </cell>
        </row>
      </sheetData>
      <sheetData sheetId="27063">
        <row r="9">
          <cell r="A9" t="str">
            <v>A</v>
          </cell>
        </row>
      </sheetData>
      <sheetData sheetId="27064">
        <row r="9">
          <cell r="A9" t="str">
            <v>A</v>
          </cell>
        </row>
      </sheetData>
      <sheetData sheetId="27065">
        <row r="9">
          <cell r="A9" t="str">
            <v>A</v>
          </cell>
        </row>
      </sheetData>
      <sheetData sheetId="27066">
        <row r="9">
          <cell r="A9" t="str">
            <v>A</v>
          </cell>
        </row>
      </sheetData>
      <sheetData sheetId="27067">
        <row r="9">
          <cell r="A9" t="str">
            <v>A</v>
          </cell>
        </row>
      </sheetData>
      <sheetData sheetId="27068">
        <row r="9">
          <cell r="A9" t="str">
            <v>A</v>
          </cell>
        </row>
      </sheetData>
      <sheetData sheetId="27069">
        <row r="9">
          <cell r="A9" t="str">
            <v>A</v>
          </cell>
        </row>
      </sheetData>
      <sheetData sheetId="27070">
        <row r="9">
          <cell r="A9" t="str">
            <v>A</v>
          </cell>
        </row>
      </sheetData>
      <sheetData sheetId="27071">
        <row r="9">
          <cell r="A9" t="str">
            <v>A</v>
          </cell>
        </row>
      </sheetData>
      <sheetData sheetId="27072">
        <row r="9">
          <cell r="A9" t="str">
            <v>A</v>
          </cell>
        </row>
      </sheetData>
      <sheetData sheetId="27073">
        <row r="9">
          <cell r="A9" t="str">
            <v>A</v>
          </cell>
        </row>
      </sheetData>
      <sheetData sheetId="27074">
        <row r="9">
          <cell r="A9" t="str">
            <v>A</v>
          </cell>
        </row>
      </sheetData>
      <sheetData sheetId="27075">
        <row r="9">
          <cell r="A9" t="str">
            <v>A</v>
          </cell>
        </row>
      </sheetData>
      <sheetData sheetId="27076">
        <row r="9">
          <cell r="A9" t="str">
            <v>A</v>
          </cell>
        </row>
      </sheetData>
      <sheetData sheetId="27077">
        <row r="9">
          <cell r="A9" t="str">
            <v>A</v>
          </cell>
        </row>
      </sheetData>
      <sheetData sheetId="27078">
        <row r="9">
          <cell r="A9" t="str">
            <v>A</v>
          </cell>
        </row>
      </sheetData>
      <sheetData sheetId="27079">
        <row r="9">
          <cell r="A9" t="str">
            <v>A</v>
          </cell>
        </row>
      </sheetData>
      <sheetData sheetId="27080">
        <row r="9">
          <cell r="A9" t="str">
            <v>A</v>
          </cell>
        </row>
      </sheetData>
      <sheetData sheetId="27081">
        <row r="9">
          <cell r="A9" t="str">
            <v>A</v>
          </cell>
        </row>
      </sheetData>
      <sheetData sheetId="27082">
        <row r="9">
          <cell r="A9" t="str">
            <v>A</v>
          </cell>
        </row>
      </sheetData>
      <sheetData sheetId="27083">
        <row r="9">
          <cell r="A9" t="str">
            <v>A</v>
          </cell>
        </row>
      </sheetData>
      <sheetData sheetId="27084">
        <row r="9">
          <cell r="A9" t="str">
            <v>A</v>
          </cell>
        </row>
      </sheetData>
      <sheetData sheetId="27085">
        <row r="9">
          <cell r="A9" t="str">
            <v>A</v>
          </cell>
        </row>
      </sheetData>
      <sheetData sheetId="27086">
        <row r="9">
          <cell r="A9" t="str">
            <v>A</v>
          </cell>
        </row>
      </sheetData>
      <sheetData sheetId="27087">
        <row r="9">
          <cell r="A9" t="str">
            <v>A</v>
          </cell>
        </row>
      </sheetData>
      <sheetData sheetId="27088">
        <row r="9">
          <cell r="A9" t="str">
            <v>A</v>
          </cell>
        </row>
      </sheetData>
      <sheetData sheetId="27089">
        <row r="9">
          <cell r="A9" t="str">
            <v>A</v>
          </cell>
        </row>
      </sheetData>
      <sheetData sheetId="27090">
        <row r="9">
          <cell r="A9" t="str">
            <v>A</v>
          </cell>
        </row>
      </sheetData>
      <sheetData sheetId="27091">
        <row r="9">
          <cell r="A9" t="str">
            <v>A</v>
          </cell>
        </row>
      </sheetData>
      <sheetData sheetId="27092">
        <row r="9">
          <cell r="A9" t="str">
            <v>A</v>
          </cell>
        </row>
      </sheetData>
      <sheetData sheetId="27093">
        <row r="9">
          <cell r="A9" t="str">
            <v>A</v>
          </cell>
        </row>
      </sheetData>
      <sheetData sheetId="27094">
        <row r="9">
          <cell r="A9" t="str">
            <v>A</v>
          </cell>
        </row>
      </sheetData>
      <sheetData sheetId="27095">
        <row r="9">
          <cell r="A9" t="str">
            <v>A</v>
          </cell>
        </row>
      </sheetData>
      <sheetData sheetId="27096">
        <row r="9">
          <cell r="A9" t="str">
            <v>A</v>
          </cell>
        </row>
      </sheetData>
      <sheetData sheetId="27097">
        <row r="9">
          <cell r="A9" t="str">
            <v>A</v>
          </cell>
        </row>
      </sheetData>
      <sheetData sheetId="27098">
        <row r="9">
          <cell r="A9" t="str">
            <v>A</v>
          </cell>
        </row>
      </sheetData>
      <sheetData sheetId="27099">
        <row r="9">
          <cell r="A9" t="str">
            <v>A</v>
          </cell>
        </row>
      </sheetData>
      <sheetData sheetId="27100">
        <row r="9">
          <cell r="A9" t="str">
            <v>A</v>
          </cell>
        </row>
      </sheetData>
      <sheetData sheetId="27101">
        <row r="9">
          <cell r="A9" t="str">
            <v>A</v>
          </cell>
        </row>
      </sheetData>
      <sheetData sheetId="27102">
        <row r="9">
          <cell r="A9" t="str">
            <v>A</v>
          </cell>
        </row>
      </sheetData>
      <sheetData sheetId="27103">
        <row r="9">
          <cell r="A9" t="str">
            <v>A</v>
          </cell>
        </row>
      </sheetData>
      <sheetData sheetId="27104">
        <row r="9">
          <cell r="A9" t="str">
            <v>A</v>
          </cell>
        </row>
      </sheetData>
      <sheetData sheetId="27105">
        <row r="9">
          <cell r="A9" t="str">
            <v>A</v>
          </cell>
        </row>
      </sheetData>
      <sheetData sheetId="27106">
        <row r="9">
          <cell r="A9" t="str">
            <v>A</v>
          </cell>
        </row>
      </sheetData>
      <sheetData sheetId="27107">
        <row r="9">
          <cell r="A9" t="str">
            <v>A</v>
          </cell>
        </row>
      </sheetData>
      <sheetData sheetId="27108">
        <row r="9">
          <cell r="A9" t="str">
            <v>A</v>
          </cell>
        </row>
      </sheetData>
      <sheetData sheetId="27109">
        <row r="9">
          <cell r="A9" t="str">
            <v>A</v>
          </cell>
        </row>
      </sheetData>
      <sheetData sheetId="27110">
        <row r="9">
          <cell r="A9" t="str">
            <v>A</v>
          </cell>
        </row>
      </sheetData>
      <sheetData sheetId="27111">
        <row r="9">
          <cell r="A9" t="str">
            <v>A</v>
          </cell>
        </row>
      </sheetData>
      <sheetData sheetId="27112">
        <row r="9">
          <cell r="A9" t="str">
            <v>A</v>
          </cell>
        </row>
      </sheetData>
      <sheetData sheetId="27113">
        <row r="9">
          <cell r="A9" t="str">
            <v>A</v>
          </cell>
        </row>
      </sheetData>
      <sheetData sheetId="27114" refreshError="1"/>
      <sheetData sheetId="27115">
        <row r="9">
          <cell r="A9" t="str">
            <v>A</v>
          </cell>
        </row>
      </sheetData>
      <sheetData sheetId="27116" refreshError="1"/>
      <sheetData sheetId="27117" refreshError="1"/>
      <sheetData sheetId="27118" refreshError="1"/>
      <sheetData sheetId="27119" refreshError="1"/>
      <sheetData sheetId="27120" refreshError="1"/>
      <sheetData sheetId="27121" refreshError="1"/>
      <sheetData sheetId="27122">
        <row r="9">
          <cell r="A9" t="str">
            <v>A</v>
          </cell>
        </row>
      </sheetData>
      <sheetData sheetId="27123" refreshError="1"/>
      <sheetData sheetId="27124">
        <row r="9">
          <cell r="A9" t="str">
            <v>A</v>
          </cell>
        </row>
      </sheetData>
      <sheetData sheetId="27125">
        <row r="9">
          <cell r="A9" t="str">
            <v>A</v>
          </cell>
        </row>
      </sheetData>
      <sheetData sheetId="27126" refreshError="1"/>
      <sheetData sheetId="27127">
        <row r="9">
          <cell r="A9" t="str">
            <v>A</v>
          </cell>
        </row>
      </sheetData>
      <sheetData sheetId="27128">
        <row r="9">
          <cell r="A9" t="str">
            <v>A</v>
          </cell>
        </row>
      </sheetData>
      <sheetData sheetId="27129">
        <row r="9">
          <cell r="A9" t="str">
            <v>A</v>
          </cell>
        </row>
      </sheetData>
      <sheetData sheetId="27130">
        <row r="9">
          <cell r="A9" t="str">
            <v>A</v>
          </cell>
        </row>
      </sheetData>
      <sheetData sheetId="27131">
        <row r="9">
          <cell r="A9" t="str">
            <v>A</v>
          </cell>
        </row>
      </sheetData>
      <sheetData sheetId="27132">
        <row r="9">
          <cell r="A9" t="str">
            <v>A</v>
          </cell>
        </row>
      </sheetData>
      <sheetData sheetId="27133">
        <row r="9">
          <cell r="A9" t="str">
            <v>A</v>
          </cell>
        </row>
      </sheetData>
      <sheetData sheetId="27134">
        <row r="9">
          <cell r="A9" t="str">
            <v>A</v>
          </cell>
        </row>
      </sheetData>
      <sheetData sheetId="27135">
        <row r="9">
          <cell r="A9" t="str">
            <v>A</v>
          </cell>
        </row>
      </sheetData>
      <sheetData sheetId="27136">
        <row r="9">
          <cell r="A9" t="str">
            <v>A</v>
          </cell>
        </row>
      </sheetData>
      <sheetData sheetId="27137">
        <row r="9">
          <cell r="A9" t="str">
            <v>A</v>
          </cell>
        </row>
      </sheetData>
      <sheetData sheetId="27138">
        <row r="9">
          <cell r="A9" t="str">
            <v>A</v>
          </cell>
        </row>
      </sheetData>
      <sheetData sheetId="27139">
        <row r="9">
          <cell r="A9" t="str">
            <v>A</v>
          </cell>
        </row>
      </sheetData>
      <sheetData sheetId="27140">
        <row r="9">
          <cell r="A9" t="str">
            <v>A</v>
          </cell>
        </row>
      </sheetData>
      <sheetData sheetId="27141">
        <row r="9">
          <cell r="A9" t="str">
            <v>A</v>
          </cell>
        </row>
      </sheetData>
      <sheetData sheetId="27142">
        <row r="9">
          <cell r="A9" t="str">
            <v>A</v>
          </cell>
        </row>
      </sheetData>
      <sheetData sheetId="27143">
        <row r="9">
          <cell r="A9" t="str">
            <v>A</v>
          </cell>
        </row>
      </sheetData>
      <sheetData sheetId="27144">
        <row r="9">
          <cell r="A9" t="str">
            <v>A</v>
          </cell>
        </row>
      </sheetData>
      <sheetData sheetId="27145">
        <row r="9">
          <cell r="A9" t="str">
            <v>A</v>
          </cell>
        </row>
      </sheetData>
      <sheetData sheetId="27146">
        <row r="9">
          <cell r="A9" t="str">
            <v>A</v>
          </cell>
        </row>
      </sheetData>
      <sheetData sheetId="27147">
        <row r="9">
          <cell r="A9" t="str">
            <v>A</v>
          </cell>
        </row>
      </sheetData>
      <sheetData sheetId="27148">
        <row r="9">
          <cell r="A9" t="str">
            <v>A</v>
          </cell>
        </row>
      </sheetData>
      <sheetData sheetId="27149">
        <row r="9">
          <cell r="A9" t="str">
            <v>A</v>
          </cell>
        </row>
      </sheetData>
      <sheetData sheetId="27150" refreshError="1"/>
      <sheetData sheetId="27151" refreshError="1"/>
      <sheetData sheetId="27152">
        <row r="9">
          <cell r="A9" t="str">
            <v>A</v>
          </cell>
        </row>
      </sheetData>
      <sheetData sheetId="27153">
        <row r="9">
          <cell r="A9" t="str">
            <v>A</v>
          </cell>
        </row>
      </sheetData>
      <sheetData sheetId="27154">
        <row r="9">
          <cell r="A9" t="str">
            <v>A</v>
          </cell>
        </row>
      </sheetData>
      <sheetData sheetId="27155">
        <row r="9">
          <cell r="A9" t="str">
            <v>A</v>
          </cell>
        </row>
      </sheetData>
      <sheetData sheetId="27156">
        <row r="9">
          <cell r="A9" t="str">
            <v>A</v>
          </cell>
        </row>
      </sheetData>
      <sheetData sheetId="27157">
        <row r="9">
          <cell r="A9" t="str">
            <v>A</v>
          </cell>
        </row>
      </sheetData>
      <sheetData sheetId="27158">
        <row r="9">
          <cell r="A9" t="str">
            <v>A</v>
          </cell>
        </row>
      </sheetData>
      <sheetData sheetId="27159">
        <row r="9">
          <cell r="A9" t="str">
            <v>A</v>
          </cell>
        </row>
      </sheetData>
      <sheetData sheetId="27160">
        <row r="9">
          <cell r="A9" t="str">
            <v>A</v>
          </cell>
        </row>
      </sheetData>
      <sheetData sheetId="27161">
        <row r="9">
          <cell r="A9" t="str">
            <v>A</v>
          </cell>
        </row>
      </sheetData>
      <sheetData sheetId="27162">
        <row r="9">
          <cell r="A9" t="str">
            <v>A</v>
          </cell>
        </row>
      </sheetData>
      <sheetData sheetId="27163">
        <row r="9">
          <cell r="A9" t="str">
            <v>A</v>
          </cell>
        </row>
      </sheetData>
      <sheetData sheetId="27164">
        <row r="9">
          <cell r="A9" t="str">
            <v>A</v>
          </cell>
        </row>
      </sheetData>
      <sheetData sheetId="27165">
        <row r="9">
          <cell r="A9" t="str">
            <v>A</v>
          </cell>
        </row>
      </sheetData>
      <sheetData sheetId="27166">
        <row r="9">
          <cell r="A9" t="str">
            <v>A</v>
          </cell>
        </row>
      </sheetData>
      <sheetData sheetId="27167">
        <row r="9">
          <cell r="A9" t="str">
            <v>A</v>
          </cell>
        </row>
      </sheetData>
      <sheetData sheetId="27168">
        <row r="9">
          <cell r="A9" t="str">
            <v>A</v>
          </cell>
        </row>
      </sheetData>
      <sheetData sheetId="27169">
        <row r="9">
          <cell r="A9" t="str">
            <v>A</v>
          </cell>
        </row>
      </sheetData>
      <sheetData sheetId="27170">
        <row r="9">
          <cell r="A9" t="str">
            <v>A</v>
          </cell>
        </row>
      </sheetData>
      <sheetData sheetId="27171">
        <row r="9">
          <cell r="A9" t="str">
            <v>A</v>
          </cell>
        </row>
      </sheetData>
      <sheetData sheetId="27172">
        <row r="9">
          <cell r="A9" t="str">
            <v>A</v>
          </cell>
        </row>
      </sheetData>
      <sheetData sheetId="27173">
        <row r="9">
          <cell r="A9" t="str">
            <v>A</v>
          </cell>
        </row>
      </sheetData>
      <sheetData sheetId="27174">
        <row r="9">
          <cell r="A9" t="str">
            <v>A</v>
          </cell>
        </row>
      </sheetData>
      <sheetData sheetId="27175">
        <row r="9">
          <cell r="A9" t="str">
            <v>A</v>
          </cell>
        </row>
      </sheetData>
      <sheetData sheetId="27176">
        <row r="9">
          <cell r="A9" t="str">
            <v>A</v>
          </cell>
        </row>
      </sheetData>
      <sheetData sheetId="27177">
        <row r="9">
          <cell r="A9" t="str">
            <v>A</v>
          </cell>
        </row>
      </sheetData>
      <sheetData sheetId="27178">
        <row r="9">
          <cell r="A9" t="str">
            <v>A</v>
          </cell>
        </row>
      </sheetData>
      <sheetData sheetId="27179">
        <row r="9">
          <cell r="A9" t="str">
            <v>A</v>
          </cell>
        </row>
      </sheetData>
      <sheetData sheetId="27180">
        <row r="9">
          <cell r="A9" t="str">
            <v>A</v>
          </cell>
        </row>
      </sheetData>
      <sheetData sheetId="27181">
        <row r="9">
          <cell r="A9" t="str">
            <v>A</v>
          </cell>
        </row>
      </sheetData>
      <sheetData sheetId="27182">
        <row r="9">
          <cell r="A9" t="str">
            <v>A</v>
          </cell>
        </row>
      </sheetData>
      <sheetData sheetId="27183">
        <row r="9">
          <cell r="A9" t="str">
            <v>A</v>
          </cell>
        </row>
      </sheetData>
      <sheetData sheetId="27184">
        <row r="9">
          <cell r="A9" t="str">
            <v>A</v>
          </cell>
        </row>
      </sheetData>
      <sheetData sheetId="27185">
        <row r="9">
          <cell r="A9" t="str">
            <v>A</v>
          </cell>
        </row>
      </sheetData>
      <sheetData sheetId="27186">
        <row r="9">
          <cell r="A9" t="str">
            <v>A</v>
          </cell>
        </row>
      </sheetData>
      <sheetData sheetId="27187">
        <row r="9">
          <cell r="A9" t="str">
            <v>A</v>
          </cell>
        </row>
      </sheetData>
      <sheetData sheetId="27188">
        <row r="9">
          <cell r="A9" t="str">
            <v>A</v>
          </cell>
        </row>
      </sheetData>
      <sheetData sheetId="27189">
        <row r="9">
          <cell r="A9" t="str">
            <v>A</v>
          </cell>
        </row>
      </sheetData>
      <sheetData sheetId="27190">
        <row r="9">
          <cell r="A9" t="str">
            <v>A</v>
          </cell>
        </row>
      </sheetData>
      <sheetData sheetId="27191">
        <row r="9">
          <cell r="A9" t="str">
            <v>A</v>
          </cell>
        </row>
      </sheetData>
      <sheetData sheetId="27192">
        <row r="9">
          <cell r="A9" t="str">
            <v>A</v>
          </cell>
        </row>
      </sheetData>
      <sheetData sheetId="27193">
        <row r="9">
          <cell r="A9" t="str">
            <v>A</v>
          </cell>
        </row>
      </sheetData>
      <sheetData sheetId="27194">
        <row r="9">
          <cell r="A9" t="str">
            <v>A</v>
          </cell>
        </row>
      </sheetData>
      <sheetData sheetId="27195">
        <row r="9">
          <cell r="A9" t="str">
            <v>A</v>
          </cell>
        </row>
      </sheetData>
      <sheetData sheetId="27196">
        <row r="9">
          <cell r="A9" t="str">
            <v>A</v>
          </cell>
        </row>
      </sheetData>
      <sheetData sheetId="27197">
        <row r="9">
          <cell r="A9" t="str">
            <v>A</v>
          </cell>
        </row>
      </sheetData>
      <sheetData sheetId="27198">
        <row r="9">
          <cell r="A9" t="str">
            <v>A</v>
          </cell>
        </row>
      </sheetData>
      <sheetData sheetId="27199">
        <row r="9">
          <cell r="A9" t="str">
            <v>A</v>
          </cell>
        </row>
      </sheetData>
      <sheetData sheetId="27200">
        <row r="9">
          <cell r="A9" t="str">
            <v>A</v>
          </cell>
        </row>
      </sheetData>
      <sheetData sheetId="27201">
        <row r="9">
          <cell r="A9" t="str">
            <v>A</v>
          </cell>
        </row>
      </sheetData>
      <sheetData sheetId="27202">
        <row r="9">
          <cell r="A9" t="str">
            <v>A</v>
          </cell>
        </row>
      </sheetData>
      <sheetData sheetId="27203">
        <row r="9">
          <cell r="A9" t="str">
            <v>A</v>
          </cell>
        </row>
      </sheetData>
      <sheetData sheetId="27204">
        <row r="9">
          <cell r="A9" t="str">
            <v>A</v>
          </cell>
        </row>
      </sheetData>
      <sheetData sheetId="27205">
        <row r="9">
          <cell r="A9" t="str">
            <v>A</v>
          </cell>
        </row>
      </sheetData>
      <sheetData sheetId="27206">
        <row r="9">
          <cell r="A9" t="str">
            <v>A</v>
          </cell>
        </row>
      </sheetData>
      <sheetData sheetId="27207">
        <row r="9">
          <cell r="A9" t="str">
            <v>A</v>
          </cell>
        </row>
      </sheetData>
      <sheetData sheetId="27208">
        <row r="9">
          <cell r="A9" t="str">
            <v>A</v>
          </cell>
        </row>
      </sheetData>
      <sheetData sheetId="27209">
        <row r="9">
          <cell r="A9" t="str">
            <v>A</v>
          </cell>
        </row>
      </sheetData>
      <sheetData sheetId="27210">
        <row r="9">
          <cell r="A9" t="str">
            <v>A</v>
          </cell>
        </row>
      </sheetData>
      <sheetData sheetId="27211">
        <row r="9">
          <cell r="A9" t="str">
            <v>A</v>
          </cell>
        </row>
      </sheetData>
      <sheetData sheetId="27212">
        <row r="9">
          <cell r="A9" t="str">
            <v>A</v>
          </cell>
        </row>
      </sheetData>
      <sheetData sheetId="27213">
        <row r="9">
          <cell r="A9" t="str">
            <v>A</v>
          </cell>
        </row>
      </sheetData>
      <sheetData sheetId="27214">
        <row r="9">
          <cell r="A9" t="str">
            <v>A</v>
          </cell>
        </row>
      </sheetData>
      <sheetData sheetId="27215">
        <row r="9">
          <cell r="A9" t="str">
            <v>A</v>
          </cell>
        </row>
      </sheetData>
      <sheetData sheetId="27216">
        <row r="9">
          <cell r="A9" t="str">
            <v>A</v>
          </cell>
        </row>
      </sheetData>
      <sheetData sheetId="27217">
        <row r="9">
          <cell r="A9" t="str">
            <v>A</v>
          </cell>
        </row>
      </sheetData>
      <sheetData sheetId="27218">
        <row r="9">
          <cell r="A9" t="str">
            <v>A</v>
          </cell>
        </row>
      </sheetData>
      <sheetData sheetId="27219">
        <row r="9">
          <cell r="A9" t="str">
            <v>A</v>
          </cell>
        </row>
      </sheetData>
      <sheetData sheetId="27220">
        <row r="9">
          <cell r="A9" t="str">
            <v>A</v>
          </cell>
        </row>
      </sheetData>
      <sheetData sheetId="27221">
        <row r="9">
          <cell r="A9" t="str">
            <v>A</v>
          </cell>
        </row>
      </sheetData>
      <sheetData sheetId="27222">
        <row r="9">
          <cell r="A9" t="str">
            <v>A</v>
          </cell>
        </row>
      </sheetData>
      <sheetData sheetId="27223">
        <row r="9">
          <cell r="A9" t="str">
            <v>A</v>
          </cell>
        </row>
      </sheetData>
      <sheetData sheetId="27224">
        <row r="9">
          <cell r="A9" t="str">
            <v>A</v>
          </cell>
        </row>
      </sheetData>
      <sheetData sheetId="27225">
        <row r="9">
          <cell r="A9" t="str">
            <v>A</v>
          </cell>
        </row>
      </sheetData>
      <sheetData sheetId="27226">
        <row r="9">
          <cell r="A9" t="str">
            <v>A</v>
          </cell>
        </row>
      </sheetData>
      <sheetData sheetId="27227">
        <row r="9">
          <cell r="A9" t="str">
            <v>A</v>
          </cell>
        </row>
      </sheetData>
      <sheetData sheetId="27228">
        <row r="9">
          <cell r="A9" t="str">
            <v>A</v>
          </cell>
        </row>
      </sheetData>
      <sheetData sheetId="27229">
        <row r="9">
          <cell r="A9" t="str">
            <v>A</v>
          </cell>
        </row>
      </sheetData>
      <sheetData sheetId="27230">
        <row r="9">
          <cell r="A9" t="str">
            <v>A</v>
          </cell>
        </row>
      </sheetData>
      <sheetData sheetId="27231">
        <row r="9">
          <cell r="A9" t="str">
            <v>A</v>
          </cell>
        </row>
      </sheetData>
      <sheetData sheetId="27232">
        <row r="9">
          <cell r="A9" t="str">
            <v>A</v>
          </cell>
        </row>
      </sheetData>
      <sheetData sheetId="27233">
        <row r="9">
          <cell r="A9" t="str">
            <v>A</v>
          </cell>
        </row>
      </sheetData>
      <sheetData sheetId="27234">
        <row r="9">
          <cell r="A9" t="str">
            <v>A</v>
          </cell>
        </row>
      </sheetData>
      <sheetData sheetId="27235">
        <row r="9">
          <cell r="A9" t="str">
            <v>A</v>
          </cell>
        </row>
      </sheetData>
      <sheetData sheetId="27236">
        <row r="9">
          <cell r="A9" t="str">
            <v>A</v>
          </cell>
        </row>
      </sheetData>
      <sheetData sheetId="27237">
        <row r="9">
          <cell r="A9" t="str">
            <v>A</v>
          </cell>
        </row>
      </sheetData>
      <sheetData sheetId="27238">
        <row r="9">
          <cell r="A9" t="str">
            <v>A</v>
          </cell>
        </row>
      </sheetData>
      <sheetData sheetId="27239">
        <row r="9">
          <cell r="A9" t="str">
            <v>A</v>
          </cell>
        </row>
      </sheetData>
      <sheetData sheetId="27240" refreshError="1"/>
      <sheetData sheetId="27241">
        <row r="9">
          <cell r="A9" t="str">
            <v>A</v>
          </cell>
        </row>
      </sheetData>
      <sheetData sheetId="27242">
        <row r="9">
          <cell r="A9" t="str">
            <v>A</v>
          </cell>
        </row>
      </sheetData>
      <sheetData sheetId="27243">
        <row r="9">
          <cell r="A9" t="str">
            <v>A</v>
          </cell>
        </row>
      </sheetData>
      <sheetData sheetId="27244">
        <row r="9">
          <cell r="A9" t="str">
            <v>A</v>
          </cell>
        </row>
      </sheetData>
      <sheetData sheetId="27245">
        <row r="9">
          <cell r="A9" t="str">
            <v>A</v>
          </cell>
        </row>
      </sheetData>
      <sheetData sheetId="27246">
        <row r="9">
          <cell r="A9" t="str">
            <v>A</v>
          </cell>
        </row>
      </sheetData>
      <sheetData sheetId="27247" refreshError="1"/>
      <sheetData sheetId="27248" refreshError="1"/>
      <sheetData sheetId="27249">
        <row r="9">
          <cell r="A9" t="str">
            <v>A</v>
          </cell>
        </row>
      </sheetData>
      <sheetData sheetId="27250">
        <row r="9">
          <cell r="A9" t="str">
            <v>A</v>
          </cell>
        </row>
      </sheetData>
      <sheetData sheetId="27251">
        <row r="9">
          <cell r="A9" t="str">
            <v>A</v>
          </cell>
        </row>
      </sheetData>
      <sheetData sheetId="27252">
        <row r="9">
          <cell r="A9" t="str">
            <v>A</v>
          </cell>
        </row>
      </sheetData>
      <sheetData sheetId="27253">
        <row r="9">
          <cell r="A9" t="str">
            <v>A</v>
          </cell>
        </row>
      </sheetData>
      <sheetData sheetId="27254">
        <row r="9">
          <cell r="A9" t="str">
            <v>A</v>
          </cell>
        </row>
      </sheetData>
      <sheetData sheetId="27255">
        <row r="9">
          <cell r="A9" t="str">
            <v>A</v>
          </cell>
        </row>
      </sheetData>
      <sheetData sheetId="27256">
        <row r="9">
          <cell r="A9" t="str">
            <v>A</v>
          </cell>
        </row>
      </sheetData>
      <sheetData sheetId="27257">
        <row r="9">
          <cell r="A9" t="str">
            <v>A</v>
          </cell>
        </row>
      </sheetData>
      <sheetData sheetId="27258">
        <row r="9">
          <cell r="A9" t="str">
            <v>A</v>
          </cell>
        </row>
      </sheetData>
      <sheetData sheetId="27259" refreshError="1"/>
      <sheetData sheetId="27260">
        <row r="9">
          <cell r="A9" t="str">
            <v>A</v>
          </cell>
        </row>
      </sheetData>
      <sheetData sheetId="27261" refreshError="1"/>
      <sheetData sheetId="27262">
        <row r="9">
          <cell r="A9" t="str">
            <v>A</v>
          </cell>
        </row>
      </sheetData>
      <sheetData sheetId="27263">
        <row r="9">
          <cell r="A9" t="str">
            <v>A</v>
          </cell>
        </row>
      </sheetData>
      <sheetData sheetId="27264">
        <row r="9">
          <cell r="A9" t="str">
            <v>A</v>
          </cell>
        </row>
      </sheetData>
      <sheetData sheetId="27265">
        <row r="9">
          <cell r="A9" t="str">
            <v>A</v>
          </cell>
        </row>
      </sheetData>
      <sheetData sheetId="27266">
        <row r="9">
          <cell r="A9" t="str">
            <v>A</v>
          </cell>
        </row>
      </sheetData>
      <sheetData sheetId="27267">
        <row r="9">
          <cell r="A9" t="str">
            <v>A</v>
          </cell>
        </row>
      </sheetData>
      <sheetData sheetId="27268">
        <row r="9">
          <cell r="A9" t="str">
            <v>A</v>
          </cell>
        </row>
      </sheetData>
      <sheetData sheetId="27269">
        <row r="9">
          <cell r="A9" t="str">
            <v>A</v>
          </cell>
        </row>
      </sheetData>
      <sheetData sheetId="27270">
        <row r="9">
          <cell r="A9" t="str">
            <v>A</v>
          </cell>
        </row>
      </sheetData>
      <sheetData sheetId="27271">
        <row r="9">
          <cell r="A9" t="str">
            <v>A</v>
          </cell>
        </row>
      </sheetData>
      <sheetData sheetId="27272">
        <row r="9">
          <cell r="A9" t="str">
            <v>A</v>
          </cell>
        </row>
      </sheetData>
      <sheetData sheetId="27273">
        <row r="9">
          <cell r="A9" t="str">
            <v>A</v>
          </cell>
        </row>
      </sheetData>
      <sheetData sheetId="27274">
        <row r="9">
          <cell r="A9" t="str">
            <v>A</v>
          </cell>
        </row>
      </sheetData>
      <sheetData sheetId="27275">
        <row r="9">
          <cell r="A9" t="str">
            <v>A</v>
          </cell>
        </row>
      </sheetData>
      <sheetData sheetId="27276">
        <row r="9">
          <cell r="A9" t="str">
            <v>A</v>
          </cell>
        </row>
      </sheetData>
      <sheetData sheetId="27277">
        <row r="9">
          <cell r="A9" t="str">
            <v>A</v>
          </cell>
        </row>
      </sheetData>
      <sheetData sheetId="27278">
        <row r="9">
          <cell r="A9" t="str">
            <v>A</v>
          </cell>
        </row>
      </sheetData>
      <sheetData sheetId="27279">
        <row r="9">
          <cell r="A9" t="str">
            <v>A</v>
          </cell>
        </row>
      </sheetData>
      <sheetData sheetId="27280">
        <row r="9">
          <cell r="A9" t="str">
            <v>A</v>
          </cell>
        </row>
      </sheetData>
      <sheetData sheetId="27281">
        <row r="9">
          <cell r="A9" t="str">
            <v>A</v>
          </cell>
        </row>
      </sheetData>
      <sheetData sheetId="27282">
        <row r="9">
          <cell r="A9" t="str">
            <v>A</v>
          </cell>
        </row>
      </sheetData>
      <sheetData sheetId="27283">
        <row r="9">
          <cell r="A9" t="str">
            <v>A</v>
          </cell>
        </row>
      </sheetData>
      <sheetData sheetId="27284">
        <row r="9">
          <cell r="A9" t="str">
            <v>A</v>
          </cell>
        </row>
      </sheetData>
      <sheetData sheetId="27285">
        <row r="9">
          <cell r="A9" t="str">
            <v>A</v>
          </cell>
        </row>
      </sheetData>
      <sheetData sheetId="27286">
        <row r="9">
          <cell r="A9" t="str">
            <v>A</v>
          </cell>
        </row>
      </sheetData>
      <sheetData sheetId="27287">
        <row r="9">
          <cell r="A9" t="str">
            <v>A</v>
          </cell>
        </row>
      </sheetData>
      <sheetData sheetId="27288">
        <row r="9">
          <cell r="A9" t="str">
            <v>A</v>
          </cell>
        </row>
      </sheetData>
      <sheetData sheetId="27289">
        <row r="9">
          <cell r="A9" t="str">
            <v>A</v>
          </cell>
        </row>
      </sheetData>
      <sheetData sheetId="27290">
        <row r="9">
          <cell r="A9" t="str">
            <v>A</v>
          </cell>
        </row>
      </sheetData>
      <sheetData sheetId="27291" refreshError="1"/>
      <sheetData sheetId="27292" refreshError="1"/>
      <sheetData sheetId="27293" refreshError="1"/>
      <sheetData sheetId="27294" refreshError="1"/>
      <sheetData sheetId="27295" refreshError="1"/>
      <sheetData sheetId="27296" refreshError="1"/>
      <sheetData sheetId="27297">
        <row r="9">
          <cell r="A9" t="str">
            <v>A</v>
          </cell>
        </row>
      </sheetData>
      <sheetData sheetId="27298">
        <row r="9">
          <cell r="A9" t="str">
            <v>A</v>
          </cell>
        </row>
      </sheetData>
      <sheetData sheetId="27299">
        <row r="9">
          <cell r="A9" t="str">
            <v>A</v>
          </cell>
        </row>
      </sheetData>
      <sheetData sheetId="27300">
        <row r="9">
          <cell r="A9" t="str">
            <v>A</v>
          </cell>
        </row>
      </sheetData>
      <sheetData sheetId="27301">
        <row r="9">
          <cell r="A9" t="str">
            <v>A</v>
          </cell>
        </row>
      </sheetData>
      <sheetData sheetId="27302">
        <row r="9">
          <cell r="A9" t="str">
            <v>A</v>
          </cell>
        </row>
      </sheetData>
      <sheetData sheetId="27303">
        <row r="9">
          <cell r="A9" t="str">
            <v>A</v>
          </cell>
        </row>
      </sheetData>
      <sheetData sheetId="27304">
        <row r="9">
          <cell r="A9" t="str">
            <v>A</v>
          </cell>
        </row>
      </sheetData>
      <sheetData sheetId="27305">
        <row r="9">
          <cell r="A9" t="str">
            <v>A</v>
          </cell>
        </row>
      </sheetData>
      <sheetData sheetId="27306">
        <row r="9">
          <cell r="A9" t="str">
            <v>A</v>
          </cell>
        </row>
      </sheetData>
      <sheetData sheetId="27307">
        <row r="9">
          <cell r="A9" t="str">
            <v>A</v>
          </cell>
        </row>
      </sheetData>
      <sheetData sheetId="27308">
        <row r="9">
          <cell r="A9" t="str">
            <v>A</v>
          </cell>
        </row>
      </sheetData>
      <sheetData sheetId="27309">
        <row r="9">
          <cell r="A9" t="str">
            <v>A</v>
          </cell>
        </row>
      </sheetData>
      <sheetData sheetId="27310">
        <row r="9">
          <cell r="A9" t="str">
            <v>A</v>
          </cell>
        </row>
      </sheetData>
      <sheetData sheetId="27311">
        <row r="9">
          <cell r="A9" t="str">
            <v>A</v>
          </cell>
        </row>
      </sheetData>
      <sheetData sheetId="27312">
        <row r="9">
          <cell r="A9" t="str">
            <v>A</v>
          </cell>
        </row>
      </sheetData>
      <sheetData sheetId="27313">
        <row r="9">
          <cell r="A9" t="str">
            <v>A</v>
          </cell>
        </row>
      </sheetData>
      <sheetData sheetId="27314">
        <row r="9">
          <cell r="A9" t="str">
            <v>A</v>
          </cell>
        </row>
      </sheetData>
      <sheetData sheetId="27315">
        <row r="9">
          <cell r="A9" t="str">
            <v>A</v>
          </cell>
        </row>
      </sheetData>
      <sheetData sheetId="27316">
        <row r="9">
          <cell r="A9" t="str">
            <v>A</v>
          </cell>
        </row>
      </sheetData>
      <sheetData sheetId="27317">
        <row r="9">
          <cell r="A9" t="str">
            <v>A</v>
          </cell>
        </row>
      </sheetData>
      <sheetData sheetId="27318">
        <row r="9">
          <cell r="A9" t="str">
            <v>A</v>
          </cell>
        </row>
      </sheetData>
      <sheetData sheetId="27319">
        <row r="9">
          <cell r="A9" t="str">
            <v>A</v>
          </cell>
        </row>
      </sheetData>
      <sheetData sheetId="27320">
        <row r="9">
          <cell r="A9" t="str">
            <v>A</v>
          </cell>
        </row>
      </sheetData>
      <sheetData sheetId="27321">
        <row r="9">
          <cell r="A9" t="str">
            <v>A</v>
          </cell>
        </row>
      </sheetData>
      <sheetData sheetId="27322">
        <row r="9">
          <cell r="A9" t="str">
            <v>A</v>
          </cell>
        </row>
      </sheetData>
      <sheetData sheetId="27323">
        <row r="9">
          <cell r="A9" t="str">
            <v>A</v>
          </cell>
        </row>
      </sheetData>
      <sheetData sheetId="27324">
        <row r="9">
          <cell r="A9" t="str">
            <v>A</v>
          </cell>
        </row>
      </sheetData>
      <sheetData sheetId="27325">
        <row r="9">
          <cell r="A9" t="str">
            <v>A</v>
          </cell>
        </row>
      </sheetData>
      <sheetData sheetId="27326">
        <row r="9">
          <cell r="A9" t="str">
            <v>A</v>
          </cell>
        </row>
      </sheetData>
      <sheetData sheetId="27327">
        <row r="9">
          <cell r="A9" t="str">
            <v>A</v>
          </cell>
        </row>
      </sheetData>
      <sheetData sheetId="27328">
        <row r="9">
          <cell r="A9" t="str">
            <v>A</v>
          </cell>
        </row>
      </sheetData>
      <sheetData sheetId="27329">
        <row r="9">
          <cell r="A9" t="str">
            <v>A</v>
          </cell>
        </row>
      </sheetData>
      <sheetData sheetId="27330">
        <row r="9">
          <cell r="A9" t="str">
            <v>A</v>
          </cell>
        </row>
      </sheetData>
      <sheetData sheetId="27331">
        <row r="9">
          <cell r="A9" t="str">
            <v>A</v>
          </cell>
        </row>
      </sheetData>
      <sheetData sheetId="27332">
        <row r="9">
          <cell r="A9" t="str">
            <v>A</v>
          </cell>
        </row>
      </sheetData>
      <sheetData sheetId="27333">
        <row r="9">
          <cell r="A9" t="str">
            <v>A</v>
          </cell>
        </row>
      </sheetData>
      <sheetData sheetId="27334">
        <row r="9">
          <cell r="A9" t="str">
            <v>A</v>
          </cell>
        </row>
      </sheetData>
      <sheetData sheetId="27335">
        <row r="9">
          <cell r="A9" t="str">
            <v>A</v>
          </cell>
        </row>
      </sheetData>
      <sheetData sheetId="27336">
        <row r="9">
          <cell r="A9" t="str">
            <v>A</v>
          </cell>
        </row>
      </sheetData>
      <sheetData sheetId="27337">
        <row r="9">
          <cell r="A9" t="str">
            <v>A</v>
          </cell>
        </row>
      </sheetData>
      <sheetData sheetId="27338">
        <row r="9">
          <cell r="A9" t="str">
            <v>A</v>
          </cell>
        </row>
      </sheetData>
      <sheetData sheetId="27339">
        <row r="9">
          <cell r="A9" t="str">
            <v>A</v>
          </cell>
        </row>
      </sheetData>
      <sheetData sheetId="27340">
        <row r="9">
          <cell r="A9" t="str">
            <v>A</v>
          </cell>
        </row>
      </sheetData>
      <sheetData sheetId="27341">
        <row r="9">
          <cell r="A9" t="str">
            <v>A</v>
          </cell>
        </row>
      </sheetData>
      <sheetData sheetId="27342">
        <row r="9">
          <cell r="A9" t="str">
            <v>A</v>
          </cell>
        </row>
      </sheetData>
      <sheetData sheetId="27343">
        <row r="9">
          <cell r="A9" t="str">
            <v>A</v>
          </cell>
        </row>
      </sheetData>
      <sheetData sheetId="27344">
        <row r="9">
          <cell r="A9" t="str">
            <v>A</v>
          </cell>
        </row>
      </sheetData>
      <sheetData sheetId="27345">
        <row r="9">
          <cell r="A9" t="str">
            <v>A</v>
          </cell>
        </row>
      </sheetData>
      <sheetData sheetId="27346" refreshError="1"/>
      <sheetData sheetId="27347">
        <row r="9">
          <cell r="A9" t="str">
            <v>A</v>
          </cell>
        </row>
      </sheetData>
      <sheetData sheetId="27348">
        <row r="9">
          <cell r="A9" t="str">
            <v>A</v>
          </cell>
        </row>
      </sheetData>
      <sheetData sheetId="27349">
        <row r="9">
          <cell r="A9" t="str">
            <v>A</v>
          </cell>
        </row>
      </sheetData>
      <sheetData sheetId="27350">
        <row r="9">
          <cell r="A9" t="str">
            <v>A</v>
          </cell>
        </row>
      </sheetData>
      <sheetData sheetId="27351">
        <row r="9">
          <cell r="A9" t="str">
            <v>A</v>
          </cell>
        </row>
      </sheetData>
      <sheetData sheetId="27352">
        <row r="9">
          <cell r="A9" t="str">
            <v>A</v>
          </cell>
        </row>
      </sheetData>
      <sheetData sheetId="27353">
        <row r="9">
          <cell r="A9" t="str">
            <v>A</v>
          </cell>
        </row>
      </sheetData>
      <sheetData sheetId="27354">
        <row r="9">
          <cell r="A9" t="str">
            <v>A</v>
          </cell>
        </row>
      </sheetData>
      <sheetData sheetId="27355">
        <row r="9">
          <cell r="A9" t="str">
            <v>A</v>
          </cell>
        </row>
      </sheetData>
      <sheetData sheetId="27356">
        <row r="9">
          <cell r="A9" t="str">
            <v>A</v>
          </cell>
        </row>
      </sheetData>
      <sheetData sheetId="27357" refreshError="1"/>
      <sheetData sheetId="27358" refreshError="1"/>
      <sheetData sheetId="27359">
        <row r="9">
          <cell r="A9" t="str">
            <v>A</v>
          </cell>
        </row>
      </sheetData>
      <sheetData sheetId="27360">
        <row r="9">
          <cell r="A9" t="str">
            <v>A</v>
          </cell>
        </row>
      </sheetData>
      <sheetData sheetId="27361">
        <row r="9">
          <cell r="A9" t="str">
            <v>A</v>
          </cell>
        </row>
      </sheetData>
      <sheetData sheetId="27362" refreshError="1"/>
      <sheetData sheetId="27363">
        <row r="9">
          <cell r="A9" t="str">
            <v>A</v>
          </cell>
        </row>
      </sheetData>
      <sheetData sheetId="27364">
        <row r="9">
          <cell r="A9" t="str">
            <v>A</v>
          </cell>
        </row>
      </sheetData>
      <sheetData sheetId="27365">
        <row r="9">
          <cell r="A9" t="str">
            <v>A</v>
          </cell>
        </row>
      </sheetData>
      <sheetData sheetId="27366">
        <row r="9">
          <cell r="A9" t="str">
            <v>A</v>
          </cell>
        </row>
      </sheetData>
      <sheetData sheetId="27367">
        <row r="9">
          <cell r="A9" t="str">
            <v>A</v>
          </cell>
        </row>
      </sheetData>
      <sheetData sheetId="27368">
        <row r="9">
          <cell r="A9" t="str">
            <v>A</v>
          </cell>
        </row>
      </sheetData>
      <sheetData sheetId="27369">
        <row r="9">
          <cell r="A9" t="str">
            <v>A</v>
          </cell>
        </row>
      </sheetData>
      <sheetData sheetId="27370">
        <row r="9">
          <cell r="A9" t="str">
            <v>A</v>
          </cell>
        </row>
      </sheetData>
      <sheetData sheetId="27371"/>
      <sheetData sheetId="27372">
        <row r="9">
          <cell r="A9" t="str">
            <v>A</v>
          </cell>
        </row>
      </sheetData>
      <sheetData sheetId="27373">
        <row r="9">
          <cell r="A9" t="str">
            <v>A</v>
          </cell>
        </row>
      </sheetData>
      <sheetData sheetId="27374">
        <row r="9">
          <cell r="A9" t="str">
            <v>A</v>
          </cell>
        </row>
      </sheetData>
      <sheetData sheetId="27375">
        <row r="9">
          <cell r="A9" t="str">
            <v>A</v>
          </cell>
        </row>
      </sheetData>
      <sheetData sheetId="27376">
        <row r="9">
          <cell r="A9" t="str">
            <v>A</v>
          </cell>
        </row>
      </sheetData>
      <sheetData sheetId="27377"/>
      <sheetData sheetId="27378">
        <row r="9">
          <cell r="A9" t="str">
            <v>A</v>
          </cell>
        </row>
      </sheetData>
      <sheetData sheetId="27379">
        <row r="9">
          <cell r="A9" t="str">
            <v>A</v>
          </cell>
        </row>
      </sheetData>
      <sheetData sheetId="27380">
        <row r="9">
          <cell r="A9" t="str">
            <v>A</v>
          </cell>
        </row>
      </sheetData>
      <sheetData sheetId="27381">
        <row r="9">
          <cell r="A9" t="str">
            <v>A</v>
          </cell>
        </row>
      </sheetData>
      <sheetData sheetId="27382">
        <row r="9">
          <cell r="A9" t="str">
            <v>A</v>
          </cell>
        </row>
      </sheetData>
      <sheetData sheetId="27383">
        <row r="9">
          <cell r="A9" t="str">
            <v>A</v>
          </cell>
        </row>
      </sheetData>
      <sheetData sheetId="27384" refreshError="1"/>
      <sheetData sheetId="27385" refreshError="1"/>
      <sheetData sheetId="27386" refreshError="1"/>
      <sheetData sheetId="27387" refreshError="1"/>
      <sheetData sheetId="27388" refreshError="1"/>
      <sheetData sheetId="27389" refreshError="1"/>
      <sheetData sheetId="27390" refreshError="1"/>
      <sheetData sheetId="27391" refreshError="1"/>
      <sheetData sheetId="27392" refreshError="1"/>
      <sheetData sheetId="27393" refreshError="1"/>
      <sheetData sheetId="27394" refreshError="1"/>
      <sheetData sheetId="27395" refreshError="1"/>
      <sheetData sheetId="27396" refreshError="1"/>
      <sheetData sheetId="27397" refreshError="1"/>
      <sheetData sheetId="27398" refreshError="1"/>
      <sheetData sheetId="27399" refreshError="1"/>
      <sheetData sheetId="27400" refreshError="1"/>
      <sheetData sheetId="27401" refreshError="1"/>
      <sheetData sheetId="27402" refreshError="1"/>
      <sheetData sheetId="27403" refreshError="1"/>
      <sheetData sheetId="27404" refreshError="1"/>
      <sheetData sheetId="27405" refreshError="1"/>
      <sheetData sheetId="27406" refreshError="1"/>
      <sheetData sheetId="27407" refreshError="1"/>
      <sheetData sheetId="27408" refreshError="1"/>
      <sheetData sheetId="27409" refreshError="1"/>
      <sheetData sheetId="27410" refreshError="1"/>
      <sheetData sheetId="27411" refreshError="1"/>
      <sheetData sheetId="27412" refreshError="1"/>
      <sheetData sheetId="27413" refreshError="1"/>
      <sheetData sheetId="27414" refreshError="1"/>
      <sheetData sheetId="27415" refreshError="1"/>
      <sheetData sheetId="27416" refreshError="1"/>
      <sheetData sheetId="27417" refreshError="1"/>
      <sheetData sheetId="27418" refreshError="1"/>
      <sheetData sheetId="27419" refreshError="1"/>
      <sheetData sheetId="27420" refreshError="1"/>
      <sheetData sheetId="27421" refreshError="1"/>
      <sheetData sheetId="27422" refreshError="1"/>
      <sheetData sheetId="27423" refreshError="1"/>
      <sheetData sheetId="27424" refreshError="1"/>
      <sheetData sheetId="27425" refreshError="1"/>
      <sheetData sheetId="27426" refreshError="1"/>
      <sheetData sheetId="27427" refreshError="1"/>
      <sheetData sheetId="27428" refreshError="1"/>
      <sheetData sheetId="27429" refreshError="1"/>
      <sheetData sheetId="27430" refreshError="1"/>
      <sheetData sheetId="27431" refreshError="1"/>
      <sheetData sheetId="27432" refreshError="1"/>
      <sheetData sheetId="27433" refreshError="1"/>
      <sheetData sheetId="27434" refreshError="1"/>
      <sheetData sheetId="27435" refreshError="1"/>
      <sheetData sheetId="27436" refreshError="1"/>
      <sheetData sheetId="27437" refreshError="1"/>
      <sheetData sheetId="27438" refreshError="1"/>
      <sheetData sheetId="27439" refreshError="1"/>
      <sheetData sheetId="27440" refreshError="1"/>
      <sheetData sheetId="27441" refreshError="1"/>
      <sheetData sheetId="27442" refreshError="1"/>
      <sheetData sheetId="27443" refreshError="1"/>
      <sheetData sheetId="27444" refreshError="1"/>
      <sheetData sheetId="27445" refreshError="1"/>
      <sheetData sheetId="27446" refreshError="1"/>
      <sheetData sheetId="27447" refreshError="1"/>
      <sheetData sheetId="27448" refreshError="1"/>
      <sheetData sheetId="27449" refreshError="1"/>
      <sheetData sheetId="27450" refreshError="1"/>
      <sheetData sheetId="27451" refreshError="1"/>
      <sheetData sheetId="27452" refreshError="1"/>
      <sheetData sheetId="27453" refreshError="1"/>
      <sheetData sheetId="27454" refreshError="1"/>
      <sheetData sheetId="27455" refreshError="1"/>
      <sheetData sheetId="27456" refreshError="1"/>
      <sheetData sheetId="27457">
        <row r="9">
          <cell r="A9" t="str">
            <v>A</v>
          </cell>
        </row>
      </sheetData>
      <sheetData sheetId="27458" refreshError="1"/>
      <sheetData sheetId="27459">
        <row r="9">
          <cell r="A9" t="str">
            <v>A</v>
          </cell>
        </row>
      </sheetData>
      <sheetData sheetId="27460">
        <row r="9">
          <cell r="A9" t="str">
            <v>A</v>
          </cell>
        </row>
      </sheetData>
      <sheetData sheetId="27461">
        <row r="9">
          <cell r="A9" t="str">
            <v>A</v>
          </cell>
        </row>
      </sheetData>
      <sheetData sheetId="27462">
        <row r="9">
          <cell r="A9" t="str">
            <v>A</v>
          </cell>
        </row>
      </sheetData>
      <sheetData sheetId="27463">
        <row r="9">
          <cell r="A9" t="str">
            <v>A</v>
          </cell>
        </row>
      </sheetData>
      <sheetData sheetId="27464">
        <row r="9">
          <cell r="A9" t="str">
            <v>A</v>
          </cell>
        </row>
      </sheetData>
      <sheetData sheetId="27465">
        <row r="9">
          <cell r="A9" t="str">
            <v>A</v>
          </cell>
        </row>
      </sheetData>
      <sheetData sheetId="27466">
        <row r="9">
          <cell r="A9" t="str">
            <v>A</v>
          </cell>
        </row>
      </sheetData>
      <sheetData sheetId="27467">
        <row r="9">
          <cell r="A9" t="str">
            <v>A</v>
          </cell>
        </row>
      </sheetData>
      <sheetData sheetId="27468">
        <row r="9">
          <cell r="A9" t="str">
            <v>A</v>
          </cell>
        </row>
      </sheetData>
      <sheetData sheetId="27469">
        <row r="9">
          <cell r="A9" t="str">
            <v>A</v>
          </cell>
        </row>
      </sheetData>
      <sheetData sheetId="27470">
        <row r="9">
          <cell r="A9" t="str">
            <v>A</v>
          </cell>
        </row>
      </sheetData>
      <sheetData sheetId="27471" refreshError="1"/>
      <sheetData sheetId="27472" refreshError="1"/>
      <sheetData sheetId="27473" refreshError="1"/>
      <sheetData sheetId="27474" refreshError="1"/>
      <sheetData sheetId="27475" refreshError="1"/>
      <sheetData sheetId="27476" refreshError="1"/>
      <sheetData sheetId="27477" refreshError="1"/>
      <sheetData sheetId="27478" refreshError="1"/>
      <sheetData sheetId="27479" refreshError="1"/>
      <sheetData sheetId="27480" refreshError="1"/>
      <sheetData sheetId="27481" refreshError="1"/>
      <sheetData sheetId="27482" refreshError="1"/>
      <sheetData sheetId="27483" refreshError="1"/>
      <sheetData sheetId="27484" refreshError="1"/>
      <sheetData sheetId="27485" refreshError="1"/>
      <sheetData sheetId="27486" refreshError="1"/>
      <sheetData sheetId="27487">
        <row r="9">
          <cell r="A9" t="str">
            <v>A</v>
          </cell>
        </row>
      </sheetData>
      <sheetData sheetId="27488">
        <row r="9">
          <cell r="A9" t="str">
            <v>A</v>
          </cell>
        </row>
      </sheetData>
      <sheetData sheetId="27489">
        <row r="9">
          <cell r="A9" t="str">
            <v>A</v>
          </cell>
        </row>
      </sheetData>
      <sheetData sheetId="27490">
        <row r="9">
          <cell r="A9" t="str">
            <v>A</v>
          </cell>
        </row>
      </sheetData>
      <sheetData sheetId="27491">
        <row r="9">
          <cell r="A9" t="str">
            <v>A</v>
          </cell>
        </row>
      </sheetData>
      <sheetData sheetId="27492">
        <row r="9">
          <cell r="A9" t="str">
            <v>A</v>
          </cell>
        </row>
      </sheetData>
      <sheetData sheetId="27493">
        <row r="9">
          <cell r="A9" t="str">
            <v>A</v>
          </cell>
        </row>
      </sheetData>
      <sheetData sheetId="27494">
        <row r="9">
          <cell r="A9" t="str">
            <v>A</v>
          </cell>
        </row>
      </sheetData>
      <sheetData sheetId="27495">
        <row r="9">
          <cell r="A9" t="str">
            <v>A</v>
          </cell>
        </row>
      </sheetData>
      <sheetData sheetId="27496">
        <row r="9">
          <cell r="A9" t="str">
            <v>A</v>
          </cell>
        </row>
      </sheetData>
      <sheetData sheetId="27497">
        <row r="9">
          <cell r="A9" t="str">
            <v>A</v>
          </cell>
        </row>
      </sheetData>
      <sheetData sheetId="27498">
        <row r="9">
          <cell r="A9" t="str">
            <v>A</v>
          </cell>
        </row>
      </sheetData>
      <sheetData sheetId="27499">
        <row r="9">
          <cell r="A9" t="str">
            <v>A</v>
          </cell>
        </row>
      </sheetData>
      <sheetData sheetId="27500">
        <row r="9">
          <cell r="A9" t="str">
            <v>A</v>
          </cell>
        </row>
      </sheetData>
      <sheetData sheetId="27501">
        <row r="9">
          <cell r="A9" t="str">
            <v>A</v>
          </cell>
        </row>
      </sheetData>
      <sheetData sheetId="27502">
        <row r="9">
          <cell r="A9" t="str">
            <v>A</v>
          </cell>
        </row>
      </sheetData>
      <sheetData sheetId="27503">
        <row r="9">
          <cell r="A9" t="str">
            <v>A</v>
          </cell>
        </row>
      </sheetData>
      <sheetData sheetId="27504">
        <row r="9">
          <cell r="A9" t="str">
            <v>A</v>
          </cell>
        </row>
      </sheetData>
      <sheetData sheetId="27505">
        <row r="9">
          <cell r="A9" t="str">
            <v>A</v>
          </cell>
        </row>
      </sheetData>
      <sheetData sheetId="27506">
        <row r="9">
          <cell r="A9" t="str">
            <v>A</v>
          </cell>
        </row>
      </sheetData>
      <sheetData sheetId="27507">
        <row r="9">
          <cell r="A9" t="str">
            <v>A</v>
          </cell>
        </row>
      </sheetData>
      <sheetData sheetId="27508">
        <row r="9">
          <cell r="A9" t="str">
            <v>A</v>
          </cell>
        </row>
      </sheetData>
      <sheetData sheetId="27509">
        <row r="9">
          <cell r="A9" t="str">
            <v>A</v>
          </cell>
        </row>
      </sheetData>
      <sheetData sheetId="27510">
        <row r="9">
          <cell r="A9" t="str">
            <v>A</v>
          </cell>
        </row>
      </sheetData>
      <sheetData sheetId="27511">
        <row r="9">
          <cell r="A9" t="str">
            <v>A</v>
          </cell>
        </row>
      </sheetData>
      <sheetData sheetId="27512">
        <row r="9">
          <cell r="A9" t="str">
            <v>A</v>
          </cell>
        </row>
      </sheetData>
      <sheetData sheetId="27513">
        <row r="9">
          <cell r="A9" t="str">
            <v>A</v>
          </cell>
        </row>
      </sheetData>
      <sheetData sheetId="27514">
        <row r="9">
          <cell r="A9" t="str">
            <v>A</v>
          </cell>
        </row>
      </sheetData>
      <sheetData sheetId="27515">
        <row r="9">
          <cell r="A9" t="str">
            <v>A</v>
          </cell>
        </row>
      </sheetData>
      <sheetData sheetId="27516">
        <row r="9">
          <cell r="A9" t="str">
            <v>A</v>
          </cell>
        </row>
      </sheetData>
      <sheetData sheetId="27517">
        <row r="9">
          <cell r="A9" t="str">
            <v>A</v>
          </cell>
        </row>
      </sheetData>
      <sheetData sheetId="27518">
        <row r="9">
          <cell r="A9" t="str">
            <v>A</v>
          </cell>
        </row>
      </sheetData>
      <sheetData sheetId="27519">
        <row r="9">
          <cell r="A9" t="str">
            <v>A</v>
          </cell>
        </row>
      </sheetData>
      <sheetData sheetId="27520">
        <row r="9">
          <cell r="A9" t="str">
            <v>A</v>
          </cell>
        </row>
      </sheetData>
      <sheetData sheetId="27521" refreshError="1"/>
      <sheetData sheetId="27522" refreshError="1"/>
      <sheetData sheetId="27523">
        <row r="9">
          <cell r="A9" t="str">
            <v>A</v>
          </cell>
        </row>
      </sheetData>
      <sheetData sheetId="27524">
        <row r="9">
          <cell r="A9" t="str">
            <v>A</v>
          </cell>
        </row>
      </sheetData>
      <sheetData sheetId="27525">
        <row r="9">
          <cell r="A9" t="str">
            <v>A</v>
          </cell>
        </row>
      </sheetData>
      <sheetData sheetId="27526">
        <row r="9">
          <cell r="A9" t="str">
            <v>A</v>
          </cell>
        </row>
      </sheetData>
      <sheetData sheetId="27527" refreshError="1"/>
      <sheetData sheetId="27528" refreshError="1"/>
      <sheetData sheetId="27529" refreshError="1"/>
      <sheetData sheetId="27530" refreshError="1"/>
      <sheetData sheetId="27531" refreshError="1"/>
      <sheetData sheetId="27532" refreshError="1"/>
      <sheetData sheetId="27533" refreshError="1"/>
      <sheetData sheetId="27534" refreshError="1"/>
      <sheetData sheetId="27535" refreshError="1"/>
      <sheetData sheetId="27536" refreshError="1"/>
      <sheetData sheetId="27537" refreshError="1"/>
      <sheetData sheetId="27538" refreshError="1"/>
      <sheetData sheetId="27539" refreshError="1"/>
      <sheetData sheetId="27540" refreshError="1"/>
      <sheetData sheetId="27541" refreshError="1"/>
      <sheetData sheetId="27542" refreshError="1"/>
      <sheetData sheetId="27543" refreshError="1"/>
      <sheetData sheetId="27544" refreshError="1"/>
      <sheetData sheetId="27545" refreshError="1"/>
      <sheetData sheetId="27546">
        <row r="9">
          <cell r="A9" t="str">
            <v>A</v>
          </cell>
        </row>
      </sheetData>
      <sheetData sheetId="27547">
        <row r="9">
          <cell r="A9" t="str">
            <v>A</v>
          </cell>
        </row>
      </sheetData>
      <sheetData sheetId="27548">
        <row r="9">
          <cell r="A9" t="str">
            <v>A</v>
          </cell>
        </row>
      </sheetData>
      <sheetData sheetId="27549">
        <row r="9">
          <cell r="A9" t="str">
            <v>A</v>
          </cell>
        </row>
      </sheetData>
      <sheetData sheetId="27550">
        <row r="9">
          <cell r="A9" t="str">
            <v>A</v>
          </cell>
        </row>
      </sheetData>
      <sheetData sheetId="27551">
        <row r="9">
          <cell r="A9" t="str">
            <v>A</v>
          </cell>
        </row>
      </sheetData>
      <sheetData sheetId="27552">
        <row r="9">
          <cell r="A9" t="str">
            <v>A</v>
          </cell>
        </row>
      </sheetData>
      <sheetData sheetId="27553">
        <row r="9">
          <cell r="A9" t="str">
            <v>A</v>
          </cell>
        </row>
      </sheetData>
      <sheetData sheetId="27554" refreshError="1"/>
      <sheetData sheetId="27555">
        <row r="9">
          <cell r="A9" t="str">
            <v>A</v>
          </cell>
        </row>
      </sheetData>
      <sheetData sheetId="27556">
        <row r="9">
          <cell r="A9" t="str">
            <v>A</v>
          </cell>
        </row>
      </sheetData>
      <sheetData sheetId="27557">
        <row r="9">
          <cell r="A9" t="str">
            <v>A</v>
          </cell>
        </row>
      </sheetData>
      <sheetData sheetId="27558">
        <row r="9">
          <cell r="A9" t="str">
            <v>A</v>
          </cell>
        </row>
      </sheetData>
      <sheetData sheetId="27559">
        <row r="9">
          <cell r="A9" t="str">
            <v>A</v>
          </cell>
        </row>
      </sheetData>
      <sheetData sheetId="27560">
        <row r="9">
          <cell r="A9" t="str">
            <v>A</v>
          </cell>
        </row>
      </sheetData>
      <sheetData sheetId="27561">
        <row r="9">
          <cell r="A9" t="str">
            <v>A</v>
          </cell>
        </row>
      </sheetData>
      <sheetData sheetId="27562">
        <row r="9">
          <cell r="A9" t="str">
            <v>A</v>
          </cell>
        </row>
      </sheetData>
      <sheetData sheetId="27563">
        <row r="9">
          <cell r="A9" t="str">
            <v>A</v>
          </cell>
        </row>
      </sheetData>
      <sheetData sheetId="27564">
        <row r="9">
          <cell r="A9" t="str">
            <v>A</v>
          </cell>
        </row>
      </sheetData>
      <sheetData sheetId="27565">
        <row r="9">
          <cell r="A9" t="str">
            <v>A</v>
          </cell>
        </row>
      </sheetData>
      <sheetData sheetId="27566">
        <row r="9">
          <cell r="A9" t="str">
            <v>A</v>
          </cell>
        </row>
      </sheetData>
      <sheetData sheetId="27567">
        <row r="9">
          <cell r="A9" t="str">
            <v>A</v>
          </cell>
        </row>
      </sheetData>
      <sheetData sheetId="27568">
        <row r="9">
          <cell r="A9" t="str">
            <v>A</v>
          </cell>
        </row>
      </sheetData>
      <sheetData sheetId="27569">
        <row r="9">
          <cell r="A9" t="str">
            <v>A</v>
          </cell>
        </row>
      </sheetData>
      <sheetData sheetId="27570">
        <row r="9">
          <cell r="A9" t="str">
            <v>A</v>
          </cell>
        </row>
      </sheetData>
      <sheetData sheetId="27571">
        <row r="9">
          <cell r="A9" t="str">
            <v>A</v>
          </cell>
        </row>
      </sheetData>
      <sheetData sheetId="27572" refreshError="1"/>
      <sheetData sheetId="27573" refreshError="1"/>
      <sheetData sheetId="27574">
        <row r="9">
          <cell r="A9" t="str">
            <v>A</v>
          </cell>
        </row>
      </sheetData>
      <sheetData sheetId="27575">
        <row r="9">
          <cell r="A9" t="str">
            <v>A</v>
          </cell>
        </row>
      </sheetData>
      <sheetData sheetId="27576">
        <row r="9">
          <cell r="A9" t="str">
            <v>A</v>
          </cell>
        </row>
      </sheetData>
      <sheetData sheetId="27577">
        <row r="9">
          <cell r="A9" t="str">
            <v>A</v>
          </cell>
        </row>
      </sheetData>
      <sheetData sheetId="27578">
        <row r="9">
          <cell r="A9" t="str">
            <v>A</v>
          </cell>
        </row>
      </sheetData>
      <sheetData sheetId="27579">
        <row r="9">
          <cell r="A9" t="str">
            <v>A</v>
          </cell>
        </row>
      </sheetData>
      <sheetData sheetId="27580">
        <row r="9">
          <cell r="A9" t="str">
            <v>A</v>
          </cell>
        </row>
      </sheetData>
      <sheetData sheetId="27581">
        <row r="9">
          <cell r="A9" t="str">
            <v>A</v>
          </cell>
        </row>
      </sheetData>
      <sheetData sheetId="27582">
        <row r="9">
          <cell r="A9" t="str">
            <v>A</v>
          </cell>
        </row>
      </sheetData>
      <sheetData sheetId="27583">
        <row r="9">
          <cell r="A9" t="str">
            <v>A</v>
          </cell>
        </row>
      </sheetData>
      <sheetData sheetId="27584">
        <row r="9">
          <cell r="A9" t="str">
            <v>A</v>
          </cell>
        </row>
      </sheetData>
      <sheetData sheetId="27585">
        <row r="9">
          <cell r="A9" t="str">
            <v>A</v>
          </cell>
        </row>
      </sheetData>
      <sheetData sheetId="27586">
        <row r="9">
          <cell r="A9" t="str">
            <v>A</v>
          </cell>
        </row>
      </sheetData>
      <sheetData sheetId="27587">
        <row r="9">
          <cell r="A9" t="str">
            <v>A</v>
          </cell>
        </row>
      </sheetData>
      <sheetData sheetId="27588">
        <row r="9">
          <cell r="A9" t="str">
            <v>A</v>
          </cell>
        </row>
      </sheetData>
      <sheetData sheetId="27589">
        <row r="9">
          <cell r="A9" t="str">
            <v>A</v>
          </cell>
        </row>
      </sheetData>
      <sheetData sheetId="27590">
        <row r="9">
          <cell r="A9" t="str">
            <v>A</v>
          </cell>
        </row>
      </sheetData>
      <sheetData sheetId="27591">
        <row r="9">
          <cell r="A9" t="str">
            <v>A</v>
          </cell>
        </row>
      </sheetData>
      <sheetData sheetId="27592">
        <row r="9">
          <cell r="A9" t="str">
            <v>A</v>
          </cell>
        </row>
      </sheetData>
      <sheetData sheetId="27593">
        <row r="9">
          <cell r="A9" t="str">
            <v>A</v>
          </cell>
        </row>
      </sheetData>
      <sheetData sheetId="27594">
        <row r="9">
          <cell r="A9" t="str">
            <v>A</v>
          </cell>
        </row>
      </sheetData>
      <sheetData sheetId="27595">
        <row r="9">
          <cell r="A9" t="str">
            <v>A</v>
          </cell>
        </row>
      </sheetData>
      <sheetData sheetId="27596">
        <row r="9">
          <cell r="A9" t="str">
            <v>A</v>
          </cell>
        </row>
      </sheetData>
      <sheetData sheetId="27597">
        <row r="9">
          <cell r="A9" t="str">
            <v>A</v>
          </cell>
        </row>
      </sheetData>
      <sheetData sheetId="27598">
        <row r="9">
          <cell r="A9" t="str">
            <v>A</v>
          </cell>
        </row>
      </sheetData>
      <sheetData sheetId="27599">
        <row r="9">
          <cell r="A9" t="str">
            <v>A</v>
          </cell>
        </row>
      </sheetData>
      <sheetData sheetId="27600">
        <row r="9">
          <cell r="A9" t="str">
            <v>A</v>
          </cell>
        </row>
      </sheetData>
      <sheetData sheetId="27601">
        <row r="9">
          <cell r="A9" t="str">
            <v>A</v>
          </cell>
        </row>
      </sheetData>
      <sheetData sheetId="27602">
        <row r="9">
          <cell r="A9" t="str">
            <v>A</v>
          </cell>
        </row>
      </sheetData>
      <sheetData sheetId="27603">
        <row r="9">
          <cell r="A9" t="str">
            <v>A</v>
          </cell>
        </row>
      </sheetData>
      <sheetData sheetId="27604">
        <row r="9">
          <cell r="A9" t="str">
            <v>A</v>
          </cell>
        </row>
      </sheetData>
      <sheetData sheetId="27605">
        <row r="9">
          <cell r="A9" t="str">
            <v>A</v>
          </cell>
        </row>
      </sheetData>
      <sheetData sheetId="27606">
        <row r="9">
          <cell r="A9" t="str">
            <v>A</v>
          </cell>
        </row>
      </sheetData>
      <sheetData sheetId="27607">
        <row r="9">
          <cell r="A9" t="str">
            <v>A</v>
          </cell>
        </row>
      </sheetData>
      <sheetData sheetId="27608">
        <row r="9">
          <cell r="A9" t="str">
            <v>A</v>
          </cell>
        </row>
      </sheetData>
      <sheetData sheetId="27609">
        <row r="9">
          <cell r="A9" t="str">
            <v>A</v>
          </cell>
        </row>
      </sheetData>
      <sheetData sheetId="27610">
        <row r="9">
          <cell r="A9" t="str">
            <v>A</v>
          </cell>
        </row>
      </sheetData>
      <sheetData sheetId="27611">
        <row r="9">
          <cell r="A9" t="str">
            <v>A</v>
          </cell>
        </row>
      </sheetData>
      <sheetData sheetId="27612">
        <row r="9">
          <cell r="A9" t="str">
            <v>A</v>
          </cell>
        </row>
      </sheetData>
      <sheetData sheetId="27613">
        <row r="9">
          <cell r="A9" t="str">
            <v>A</v>
          </cell>
        </row>
      </sheetData>
      <sheetData sheetId="27614">
        <row r="9">
          <cell r="A9" t="str">
            <v>A</v>
          </cell>
        </row>
      </sheetData>
      <sheetData sheetId="27615">
        <row r="9">
          <cell r="A9" t="str">
            <v>A</v>
          </cell>
        </row>
      </sheetData>
      <sheetData sheetId="27616">
        <row r="9">
          <cell r="A9" t="str">
            <v>A</v>
          </cell>
        </row>
      </sheetData>
      <sheetData sheetId="27617">
        <row r="9">
          <cell r="A9" t="str">
            <v>A</v>
          </cell>
        </row>
      </sheetData>
      <sheetData sheetId="27618">
        <row r="9">
          <cell r="A9" t="str">
            <v>A</v>
          </cell>
        </row>
      </sheetData>
      <sheetData sheetId="27619">
        <row r="9">
          <cell r="A9" t="str">
            <v>A</v>
          </cell>
        </row>
      </sheetData>
      <sheetData sheetId="27620">
        <row r="9">
          <cell r="A9" t="str">
            <v>A</v>
          </cell>
        </row>
      </sheetData>
      <sheetData sheetId="27621">
        <row r="9">
          <cell r="A9" t="str">
            <v>A</v>
          </cell>
        </row>
      </sheetData>
      <sheetData sheetId="27622">
        <row r="9">
          <cell r="A9" t="str">
            <v>A</v>
          </cell>
        </row>
      </sheetData>
      <sheetData sheetId="27623">
        <row r="9">
          <cell r="A9" t="str">
            <v>A</v>
          </cell>
        </row>
      </sheetData>
      <sheetData sheetId="27624">
        <row r="9">
          <cell r="A9" t="str">
            <v>A</v>
          </cell>
        </row>
      </sheetData>
      <sheetData sheetId="27625">
        <row r="9">
          <cell r="A9" t="str">
            <v>A</v>
          </cell>
        </row>
      </sheetData>
      <sheetData sheetId="27626">
        <row r="9">
          <cell r="A9" t="str">
            <v>A</v>
          </cell>
        </row>
      </sheetData>
      <sheetData sheetId="27627">
        <row r="9">
          <cell r="A9" t="str">
            <v>A</v>
          </cell>
        </row>
      </sheetData>
      <sheetData sheetId="27628">
        <row r="9">
          <cell r="A9" t="str">
            <v>A</v>
          </cell>
        </row>
      </sheetData>
      <sheetData sheetId="27629">
        <row r="9">
          <cell r="A9" t="str">
            <v>A</v>
          </cell>
        </row>
      </sheetData>
      <sheetData sheetId="27630">
        <row r="9">
          <cell r="A9" t="str">
            <v>A</v>
          </cell>
        </row>
      </sheetData>
      <sheetData sheetId="27631">
        <row r="9">
          <cell r="A9" t="str">
            <v>A</v>
          </cell>
        </row>
      </sheetData>
      <sheetData sheetId="27632">
        <row r="9">
          <cell r="A9" t="str">
            <v>A</v>
          </cell>
        </row>
      </sheetData>
      <sheetData sheetId="27633">
        <row r="9">
          <cell r="A9" t="str">
            <v>A</v>
          </cell>
        </row>
      </sheetData>
      <sheetData sheetId="27634">
        <row r="9">
          <cell r="A9" t="str">
            <v>A</v>
          </cell>
        </row>
      </sheetData>
      <sheetData sheetId="27635">
        <row r="9">
          <cell r="A9" t="str">
            <v>A</v>
          </cell>
        </row>
      </sheetData>
      <sheetData sheetId="27636">
        <row r="9">
          <cell r="A9" t="str">
            <v>A</v>
          </cell>
        </row>
      </sheetData>
      <sheetData sheetId="27637">
        <row r="9">
          <cell r="A9" t="str">
            <v>A</v>
          </cell>
        </row>
      </sheetData>
      <sheetData sheetId="27638">
        <row r="9">
          <cell r="A9" t="str">
            <v>A</v>
          </cell>
        </row>
      </sheetData>
      <sheetData sheetId="27639">
        <row r="9">
          <cell r="A9" t="str">
            <v>A</v>
          </cell>
        </row>
      </sheetData>
      <sheetData sheetId="27640">
        <row r="9">
          <cell r="A9" t="str">
            <v>A</v>
          </cell>
        </row>
      </sheetData>
      <sheetData sheetId="27641">
        <row r="9">
          <cell r="A9" t="str">
            <v>A</v>
          </cell>
        </row>
      </sheetData>
      <sheetData sheetId="27642">
        <row r="9">
          <cell r="A9" t="str">
            <v>A</v>
          </cell>
        </row>
      </sheetData>
      <sheetData sheetId="27643">
        <row r="9">
          <cell r="A9" t="str">
            <v>A</v>
          </cell>
        </row>
      </sheetData>
      <sheetData sheetId="27644">
        <row r="9">
          <cell r="A9" t="str">
            <v>A</v>
          </cell>
        </row>
      </sheetData>
      <sheetData sheetId="27645">
        <row r="9">
          <cell r="A9" t="str">
            <v>A</v>
          </cell>
        </row>
      </sheetData>
      <sheetData sheetId="27646" refreshError="1"/>
      <sheetData sheetId="27647">
        <row r="9">
          <cell r="A9" t="str">
            <v>A</v>
          </cell>
        </row>
      </sheetData>
      <sheetData sheetId="27648">
        <row r="9">
          <cell r="A9" t="str">
            <v>A</v>
          </cell>
        </row>
      </sheetData>
      <sheetData sheetId="27649">
        <row r="9">
          <cell r="A9" t="str">
            <v>A</v>
          </cell>
        </row>
      </sheetData>
      <sheetData sheetId="27650" refreshError="1"/>
      <sheetData sheetId="27651" refreshError="1"/>
      <sheetData sheetId="27652" refreshError="1"/>
      <sheetData sheetId="27653" refreshError="1"/>
      <sheetData sheetId="27654" refreshError="1"/>
      <sheetData sheetId="27655" refreshError="1"/>
      <sheetData sheetId="27656" refreshError="1"/>
      <sheetData sheetId="27657" refreshError="1"/>
      <sheetData sheetId="27658" refreshError="1"/>
      <sheetData sheetId="27659" refreshError="1"/>
      <sheetData sheetId="27660" refreshError="1"/>
      <sheetData sheetId="27661" refreshError="1"/>
      <sheetData sheetId="27662" refreshError="1"/>
      <sheetData sheetId="27663" refreshError="1"/>
      <sheetData sheetId="27664" refreshError="1"/>
      <sheetData sheetId="27665" refreshError="1"/>
      <sheetData sheetId="27666" refreshError="1"/>
      <sheetData sheetId="27667" refreshError="1"/>
      <sheetData sheetId="27668" refreshError="1"/>
      <sheetData sheetId="27669" refreshError="1"/>
      <sheetData sheetId="27670" refreshError="1"/>
      <sheetData sheetId="27671" refreshError="1"/>
      <sheetData sheetId="27672" refreshError="1"/>
      <sheetData sheetId="27673" refreshError="1"/>
      <sheetData sheetId="27674" refreshError="1"/>
      <sheetData sheetId="27675" refreshError="1"/>
      <sheetData sheetId="27676" refreshError="1"/>
      <sheetData sheetId="27677" refreshError="1"/>
      <sheetData sheetId="27678" refreshError="1"/>
      <sheetData sheetId="27679" refreshError="1"/>
      <sheetData sheetId="27680" refreshError="1"/>
      <sheetData sheetId="27681" refreshError="1"/>
      <sheetData sheetId="27682" refreshError="1"/>
      <sheetData sheetId="27683" refreshError="1"/>
      <sheetData sheetId="27684" refreshError="1"/>
      <sheetData sheetId="27685" refreshError="1"/>
      <sheetData sheetId="27686" refreshError="1"/>
      <sheetData sheetId="27687" refreshError="1"/>
      <sheetData sheetId="27688" refreshError="1"/>
      <sheetData sheetId="27689" refreshError="1"/>
      <sheetData sheetId="27690">
        <row r="9">
          <cell r="A9" t="str">
            <v>A</v>
          </cell>
        </row>
      </sheetData>
      <sheetData sheetId="27691">
        <row r="9">
          <cell r="A9" t="str">
            <v>A</v>
          </cell>
        </row>
      </sheetData>
      <sheetData sheetId="27692">
        <row r="9">
          <cell r="A9" t="str">
            <v>A</v>
          </cell>
        </row>
      </sheetData>
      <sheetData sheetId="27693">
        <row r="9">
          <cell r="A9" t="str">
            <v>A</v>
          </cell>
        </row>
      </sheetData>
      <sheetData sheetId="27694">
        <row r="9">
          <cell r="A9" t="str">
            <v>A</v>
          </cell>
        </row>
      </sheetData>
      <sheetData sheetId="27695">
        <row r="9">
          <cell r="A9" t="str">
            <v>A</v>
          </cell>
        </row>
      </sheetData>
      <sheetData sheetId="27696">
        <row r="9">
          <cell r="A9" t="str">
            <v>A</v>
          </cell>
        </row>
      </sheetData>
      <sheetData sheetId="27697">
        <row r="9">
          <cell r="A9" t="str">
            <v>A</v>
          </cell>
        </row>
      </sheetData>
      <sheetData sheetId="27698">
        <row r="9">
          <cell r="A9" t="str">
            <v>A</v>
          </cell>
        </row>
      </sheetData>
      <sheetData sheetId="27699">
        <row r="9">
          <cell r="A9" t="str">
            <v>A</v>
          </cell>
        </row>
      </sheetData>
      <sheetData sheetId="27700">
        <row r="9">
          <cell r="A9" t="str">
            <v>A</v>
          </cell>
        </row>
      </sheetData>
      <sheetData sheetId="27701">
        <row r="9">
          <cell r="A9" t="str">
            <v>A</v>
          </cell>
        </row>
      </sheetData>
      <sheetData sheetId="27702">
        <row r="9">
          <cell r="A9" t="str">
            <v>A</v>
          </cell>
        </row>
      </sheetData>
      <sheetData sheetId="27703">
        <row r="9">
          <cell r="A9" t="str">
            <v>A</v>
          </cell>
        </row>
      </sheetData>
      <sheetData sheetId="27704">
        <row r="9">
          <cell r="A9" t="str">
            <v>A</v>
          </cell>
        </row>
      </sheetData>
      <sheetData sheetId="27705">
        <row r="9">
          <cell r="A9" t="str">
            <v>A</v>
          </cell>
        </row>
      </sheetData>
      <sheetData sheetId="27706">
        <row r="9">
          <cell r="A9" t="str">
            <v>A</v>
          </cell>
        </row>
      </sheetData>
      <sheetData sheetId="27707">
        <row r="9">
          <cell r="A9" t="str">
            <v>A</v>
          </cell>
        </row>
      </sheetData>
      <sheetData sheetId="27708">
        <row r="9">
          <cell r="A9" t="str">
            <v>A</v>
          </cell>
        </row>
      </sheetData>
      <sheetData sheetId="27709">
        <row r="9">
          <cell r="A9" t="str">
            <v>A</v>
          </cell>
        </row>
      </sheetData>
      <sheetData sheetId="27710">
        <row r="9">
          <cell r="A9" t="str">
            <v>A</v>
          </cell>
        </row>
      </sheetData>
      <sheetData sheetId="27711">
        <row r="9">
          <cell r="A9" t="str">
            <v>A</v>
          </cell>
        </row>
      </sheetData>
      <sheetData sheetId="27712">
        <row r="9">
          <cell r="A9" t="str">
            <v>A</v>
          </cell>
        </row>
      </sheetData>
      <sheetData sheetId="27713">
        <row r="9">
          <cell r="A9" t="str">
            <v>A</v>
          </cell>
        </row>
      </sheetData>
      <sheetData sheetId="27714">
        <row r="9">
          <cell r="A9" t="str">
            <v>A</v>
          </cell>
        </row>
      </sheetData>
      <sheetData sheetId="27715">
        <row r="9">
          <cell r="A9" t="str">
            <v>A</v>
          </cell>
        </row>
      </sheetData>
      <sheetData sheetId="27716">
        <row r="9">
          <cell r="A9" t="str">
            <v>A</v>
          </cell>
        </row>
      </sheetData>
      <sheetData sheetId="27717">
        <row r="9">
          <cell r="A9" t="str">
            <v>A</v>
          </cell>
        </row>
      </sheetData>
      <sheetData sheetId="27718">
        <row r="9">
          <cell r="A9" t="str">
            <v>A</v>
          </cell>
        </row>
      </sheetData>
      <sheetData sheetId="27719">
        <row r="9">
          <cell r="A9" t="str">
            <v>A</v>
          </cell>
        </row>
      </sheetData>
      <sheetData sheetId="27720">
        <row r="9">
          <cell r="A9" t="str">
            <v>A</v>
          </cell>
        </row>
      </sheetData>
      <sheetData sheetId="27721">
        <row r="9">
          <cell r="A9" t="str">
            <v>A</v>
          </cell>
        </row>
      </sheetData>
      <sheetData sheetId="27722">
        <row r="9">
          <cell r="A9" t="str">
            <v>A</v>
          </cell>
        </row>
      </sheetData>
      <sheetData sheetId="27723">
        <row r="9">
          <cell r="A9" t="str">
            <v>A</v>
          </cell>
        </row>
      </sheetData>
      <sheetData sheetId="27724">
        <row r="9">
          <cell r="A9" t="str">
            <v>A</v>
          </cell>
        </row>
      </sheetData>
      <sheetData sheetId="27725">
        <row r="9">
          <cell r="A9" t="str">
            <v>A</v>
          </cell>
        </row>
      </sheetData>
      <sheetData sheetId="27726">
        <row r="9">
          <cell r="A9" t="str">
            <v>A</v>
          </cell>
        </row>
      </sheetData>
      <sheetData sheetId="27727">
        <row r="9">
          <cell r="A9" t="str">
            <v>A</v>
          </cell>
        </row>
      </sheetData>
      <sheetData sheetId="27728">
        <row r="9">
          <cell r="A9" t="str">
            <v>A</v>
          </cell>
        </row>
      </sheetData>
      <sheetData sheetId="27729">
        <row r="9">
          <cell r="A9" t="str">
            <v>A</v>
          </cell>
        </row>
      </sheetData>
      <sheetData sheetId="27730">
        <row r="9">
          <cell r="A9" t="str">
            <v>A</v>
          </cell>
        </row>
      </sheetData>
      <sheetData sheetId="27731">
        <row r="9">
          <cell r="A9" t="str">
            <v>A</v>
          </cell>
        </row>
      </sheetData>
      <sheetData sheetId="27732">
        <row r="9">
          <cell r="A9" t="str">
            <v>A</v>
          </cell>
        </row>
      </sheetData>
      <sheetData sheetId="27733">
        <row r="9">
          <cell r="A9" t="str">
            <v>A</v>
          </cell>
        </row>
      </sheetData>
      <sheetData sheetId="27734">
        <row r="9">
          <cell r="A9" t="str">
            <v>A</v>
          </cell>
        </row>
      </sheetData>
      <sheetData sheetId="27735">
        <row r="9">
          <cell r="A9" t="str">
            <v>A</v>
          </cell>
        </row>
      </sheetData>
      <sheetData sheetId="27736">
        <row r="9">
          <cell r="A9" t="str">
            <v>A</v>
          </cell>
        </row>
      </sheetData>
      <sheetData sheetId="27737">
        <row r="9">
          <cell r="A9" t="str">
            <v>A</v>
          </cell>
        </row>
      </sheetData>
      <sheetData sheetId="27738">
        <row r="9">
          <cell r="A9" t="str">
            <v>A</v>
          </cell>
        </row>
      </sheetData>
      <sheetData sheetId="27739">
        <row r="9">
          <cell r="A9" t="str">
            <v>A</v>
          </cell>
        </row>
      </sheetData>
      <sheetData sheetId="27740">
        <row r="9">
          <cell r="A9" t="str">
            <v>A</v>
          </cell>
        </row>
      </sheetData>
      <sheetData sheetId="27741">
        <row r="9">
          <cell r="A9" t="str">
            <v>A</v>
          </cell>
        </row>
      </sheetData>
      <sheetData sheetId="27742">
        <row r="9">
          <cell r="A9" t="str">
            <v>A</v>
          </cell>
        </row>
      </sheetData>
      <sheetData sheetId="27743">
        <row r="9">
          <cell r="A9" t="str">
            <v>A</v>
          </cell>
        </row>
      </sheetData>
      <sheetData sheetId="27744">
        <row r="9">
          <cell r="A9" t="str">
            <v>A</v>
          </cell>
        </row>
      </sheetData>
      <sheetData sheetId="27745">
        <row r="9">
          <cell r="A9" t="str">
            <v>A</v>
          </cell>
        </row>
      </sheetData>
      <sheetData sheetId="27746">
        <row r="9">
          <cell r="A9" t="str">
            <v>A</v>
          </cell>
        </row>
      </sheetData>
      <sheetData sheetId="27747">
        <row r="9">
          <cell r="A9" t="str">
            <v>A</v>
          </cell>
        </row>
      </sheetData>
      <sheetData sheetId="27748">
        <row r="9">
          <cell r="A9" t="str">
            <v>A</v>
          </cell>
        </row>
      </sheetData>
      <sheetData sheetId="27749">
        <row r="9">
          <cell r="A9" t="str">
            <v>A</v>
          </cell>
        </row>
      </sheetData>
      <sheetData sheetId="27750">
        <row r="9">
          <cell r="A9" t="str">
            <v>A</v>
          </cell>
        </row>
      </sheetData>
      <sheetData sheetId="27751">
        <row r="9">
          <cell r="A9" t="str">
            <v>A</v>
          </cell>
        </row>
      </sheetData>
      <sheetData sheetId="27752">
        <row r="9">
          <cell r="A9" t="str">
            <v>A</v>
          </cell>
        </row>
      </sheetData>
      <sheetData sheetId="27753">
        <row r="9">
          <cell r="A9" t="str">
            <v>A</v>
          </cell>
        </row>
      </sheetData>
      <sheetData sheetId="27754">
        <row r="9">
          <cell r="A9" t="str">
            <v>A</v>
          </cell>
        </row>
      </sheetData>
      <sheetData sheetId="27755">
        <row r="9">
          <cell r="A9" t="str">
            <v>A</v>
          </cell>
        </row>
      </sheetData>
      <sheetData sheetId="27756">
        <row r="9">
          <cell r="A9" t="str">
            <v>A</v>
          </cell>
        </row>
      </sheetData>
      <sheetData sheetId="27757">
        <row r="9">
          <cell r="A9" t="str">
            <v>A</v>
          </cell>
        </row>
      </sheetData>
      <sheetData sheetId="27758">
        <row r="9">
          <cell r="A9" t="str">
            <v>A</v>
          </cell>
        </row>
      </sheetData>
      <sheetData sheetId="27759">
        <row r="9">
          <cell r="A9" t="str">
            <v>A</v>
          </cell>
        </row>
      </sheetData>
      <sheetData sheetId="27760">
        <row r="9">
          <cell r="A9" t="str">
            <v>A</v>
          </cell>
        </row>
      </sheetData>
      <sheetData sheetId="27761">
        <row r="9">
          <cell r="A9" t="str">
            <v>A</v>
          </cell>
        </row>
      </sheetData>
      <sheetData sheetId="27762">
        <row r="9">
          <cell r="A9" t="str">
            <v>A</v>
          </cell>
        </row>
      </sheetData>
      <sheetData sheetId="27763">
        <row r="9">
          <cell r="A9" t="str">
            <v>A</v>
          </cell>
        </row>
      </sheetData>
      <sheetData sheetId="27764">
        <row r="9">
          <cell r="A9" t="str">
            <v>A</v>
          </cell>
        </row>
      </sheetData>
      <sheetData sheetId="27765">
        <row r="9">
          <cell r="A9" t="str">
            <v>A</v>
          </cell>
        </row>
      </sheetData>
      <sheetData sheetId="27766">
        <row r="9">
          <cell r="A9" t="str">
            <v>A</v>
          </cell>
        </row>
      </sheetData>
      <sheetData sheetId="27767">
        <row r="9">
          <cell r="A9" t="str">
            <v>A</v>
          </cell>
        </row>
      </sheetData>
      <sheetData sheetId="27768">
        <row r="9">
          <cell r="A9" t="str">
            <v>A</v>
          </cell>
        </row>
      </sheetData>
      <sheetData sheetId="27769">
        <row r="9">
          <cell r="A9" t="str">
            <v>A</v>
          </cell>
        </row>
      </sheetData>
      <sheetData sheetId="27770">
        <row r="9">
          <cell r="A9" t="str">
            <v>A</v>
          </cell>
        </row>
      </sheetData>
      <sheetData sheetId="27771">
        <row r="9">
          <cell r="A9" t="str">
            <v>A</v>
          </cell>
        </row>
      </sheetData>
      <sheetData sheetId="27772">
        <row r="9">
          <cell r="A9" t="str">
            <v>A</v>
          </cell>
        </row>
      </sheetData>
      <sheetData sheetId="27773">
        <row r="9">
          <cell r="A9" t="str">
            <v>A</v>
          </cell>
        </row>
      </sheetData>
      <sheetData sheetId="27774">
        <row r="9">
          <cell r="A9" t="str">
            <v>A</v>
          </cell>
        </row>
      </sheetData>
      <sheetData sheetId="27775">
        <row r="9">
          <cell r="A9" t="str">
            <v>A</v>
          </cell>
        </row>
      </sheetData>
      <sheetData sheetId="27776">
        <row r="9">
          <cell r="A9" t="str">
            <v>A</v>
          </cell>
        </row>
      </sheetData>
      <sheetData sheetId="27777">
        <row r="9">
          <cell r="A9" t="str">
            <v>A</v>
          </cell>
        </row>
      </sheetData>
      <sheetData sheetId="27778">
        <row r="9">
          <cell r="A9" t="str">
            <v>A</v>
          </cell>
        </row>
      </sheetData>
      <sheetData sheetId="27779">
        <row r="9">
          <cell r="A9" t="str">
            <v>A</v>
          </cell>
        </row>
      </sheetData>
      <sheetData sheetId="27780">
        <row r="9">
          <cell r="A9" t="str">
            <v>A</v>
          </cell>
        </row>
      </sheetData>
      <sheetData sheetId="27781">
        <row r="9">
          <cell r="A9" t="str">
            <v>A</v>
          </cell>
        </row>
      </sheetData>
      <sheetData sheetId="27782">
        <row r="9">
          <cell r="A9" t="str">
            <v>A</v>
          </cell>
        </row>
      </sheetData>
      <sheetData sheetId="27783">
        <row r="9">
          <cell r="A9" t="str">
            <v>A</v>
          </cell>
        </row>
      </sheetData>
      <sheetData sheetId="27784">
        <row r="9">
          <cell r="A9" t="str">
            <v>A</v>
          </cell>
        </row>
      </sheetData>
      <sheetData sheetId="27785">
        <row r="9">
          <cell r="A9" t="str">
            <v>A</v>
          </cell>
        </row>
      </sheetData>
      <sheetData sheetId="27786">
        <row r="9">
          <cell r="A9" t="str">
            <v>A</v>
          </cell>
        </row>
      </sheetData>
      <sheetData sheetId="27787">
        <row r="9">
          <cell r="A9" t="str">
            <v>A</v>
          </cell>
        </row>
      </sheetData>
      <sheetData sheetId="27788">
        <row r="9">
          <cell r="A9" t="str">
            <v>A</v>
          </cell>
        </row>
      </sheetData>
      <sheetData sheetId="27789">
        <row r="9">
          <cell r="A9" t="str">
            <v>A</v>
          </cell>
        </row>
      </sheetData>
      <sheetData sheetId="27790">
        <row r="9">
          <cell r="A9" t="str">
            <v>A</v>
          </cell>
        </row>
      </sheetData>
      <sheetData sheetId="27791">
        <row r="9">
          <cell r="A9" t="str">
            <v>A</v>
          </cell>
        </row>
      </sheetData>
      <sheetData sheetId="27792">
        <row r="9">
          <cell r="A9" t="str">
            <v>A</v>
          </cell>
        </row>
      </sheetData>
      <sheetData sheetId="27793">
        <row r="9">
          <cell r="A9" t="str">
            <v>A</v>
          </cell>
        </row>
      </sheetData>
      <sheetData sheetId="27794">
        <row r="9">
          <cell r="A9" t="str">
            <v>A</v>
          </cell>
        </row>
      </sheetData>
      <sheetData sheetId="27795">
        <row r="9">
          <cell r="A9" t="str">
            <v>A</v>
          </cell>
        </row>
      </sheetData>
      <sheetData sheetId="27796">
        <row r="9">
          <cell r="A9" t="str">
            <v>A</v>
          </cell>
        </row>
      </sheetData>
      <sheetData sheetId="27797">
        <row r="9">
          <cell r="A9" t="str">
            <v>A</v>
          </cell>
        </row>
      </sheetData>
      <sheetData sheetId="27798">
        <row r="9">
          <cell r="A9" t="str">
            <v>A</v>
          </cell>
        </row>
      </sheetData>
      <sheetData sheetId="27799">
        <row r="9">
          <cell r="A9" t="str">
            <v>A</v>
          </cell>
        </row>
      </sheetData>
      <sheetData sheetId="27800">
        <row r="9">
          <cell r="A9" t="str">
            <v>A</v>
          </cell>
        </row>
      </sheetData>
      <sheetData sheetId="27801">
        <row r="9">
          <cell r="A9" t="str">
            <v>A</v>
          </cell>
        </row>
      </sheetData>
      <sheetData sheetId="27802">
        <row r="9">
          <cell r="A9" t="str">
            <v>A</v>
          </cell>
        </row>
      </sheetData>
      <sheetData sheetId="27803">
        <row r="9">
          <cell r="A9" t="str">
            <v>A</v>
          </cell>
        </row>
      </sheetData>
      <sheetData sheetId="27804">
        <row r="9">
          <cell r="A9" t="str">
            <v>A</v>
          </cell>
        </row>
      </sheetData>
      <sheetData sheetId="27805">
        <row r="9">
          <cell r="A9" t="str">
            <v>A</v>
          </cell>
        </row>
      </sheetData>
      <sheetData sheetId="27806">
        <row r="9">
          <cell r="A9" t="str">
            <v>A</v>
          </cell>
        </row>
      </sheetData>
      <sheetData sheetId="27807">
        <row r="9">
          <cell r="A9" t="str">
            <v>A</v>
          </cell>
        </row>
      </sheetData>
      <sheetData sheetId="27808">
        <row r="9">
          <cell r="A9" t="str">
            <v>A</v>
          </cell>
        </row>
      </sheetData>
      <sheetData sheetId="27809">
        <row r="9">
          <cell r="A9" t="str">
            <v>A</v>
          </cell>
        </row>
      </sheetData>
      <sheetData sheetId="27810">
        <row r="9">
          <cell r="A9" t="str">
            <v>A</v>
          </cell>
        </row>
      </sheetData>
      <sheetData sheetId="27811">
        <row r="9">
          <cell r="A9" t="str">
            <v>A</v>
          </cell>
        </row>
      </sheetData>
      <sheetData sheetId="27812">
        <row r="9">
          <cell r="A9" t="str">
            <v>A</v>
          </cell>
        </row>
      </sheetData>
      <sheetData sheetId="27813">
        <row r="9">
          <cell r="A9" t="str">
            <v>A</v>
          </cell>
        </row>
      </sheetData>
      <sheetData sheetId="27814"/>
      <sheetData sheetId="27815">
        <row r="9">
          <cell r="A9" t="str">
            <v>A</v>
          </cell>
        </row>
      </sheetData>
      <sheetData sheetId="27816">
        <row r="9">
          <cell r="A9" t="str">
            <v>A</v>
          </cell>
        </row>
      </sheetData>
      <sheetData sheetId="27817">
        <row r="9">
          <cell r="A9" t="str">
            <v>A</v>
          </cell>
        </row>
      </sheetData>
      <sheetData sheetId="27818">
        <row r="9">
          <cell r="A9" t="str">
            <v>A</v>
          </cell>
        </row>
      </sheetData>
      <sheetData sheetId="27819">
        <row r="9">
          <cell r="A9" t="str">
            <v>A</v>
          </cell>
        </row>
      </sheetData>
      <sheetData sheetId="27820">
        <row r="9">
          <cell r="A9" t="str">
            <v>A</v>
          </cell>
        </row>
      </sheetData>
      <sheetData sheetId="27821">
        <row r="9">
          <cell r="A9" t="str">
            <v>A</v>
          </cell>
        </row>
      </sheetData>
      <sheetData sheetId="27822"/>
      <sheetData sheetId="27823">
        <row r="9">
          <cell r="A9" t="str">
            <v>A</v>
          </cell>
        </row>
      </sheetData>
      <sheetData sheetId="27824">
        <row r="9">
          <cell r="A9" t="str">
            <v>A</v>
          </cell>
        </row>
      </sheetData>
      <sheetData sheetId="27825">
        <row r="9">
          <cell r="A9" t="str">
            <v>A</v>
          </cell>
        </row>
      </sheetData>
      <sheetData sheetId="27826">
        <row r="9">
          <cell r="A9" t="str">
            <v>A</v>
          </cell>
        </row>
      </sheetData>
      <sheetData sheetId="27827">
        <row r="9">
          <cell r="A9" t="str">
            <v>A</v>
          </cell>
        </row>
      </sheetData>
      <sheetData sheetId="27828">
        <row r="9">
          <cell r="A9" t="str">
            <v>A</v>
          </cell>
        </row>
      </sheetData>
      <sheetData sheetId="27829">
        <row r="9">
          <cell r="A9" t="str">
            <v>A</v>
          </cell>
        </row>
      </sheetData>
      <sheetData sheetId="27830"/>
      <sheetData sheetId="27831"/>
      <sheetData sheetId="27832">
        <row r="9">
          <cell r="A9" t="str">
            <v>A</v>
          </cell>
        </row>
      </sheetData>
      <sheetData sheetId="27833">
        <row r="9">
          <cell r="A9" t="str">
            <v>A</v>
          </cell>
        </row>
      </sheetData>
      <sheetData sheetId="27834">
        <row r="9">
          <cell r="A9" t="str">
            <v>A</v>
          </cell>
        </row>
      </sheetData>
      <sheetData sheetId="27835">
        <row r="9">
          <cell r="A9" t="str">
            <v>A</v>
          </cell>
        </row>
      </sheetData>
      <sheetData sheetId="27836">
        <row r="9">
          <cell r="A9" t="str">
            <v>A</v>
          </cell>
        </row>
      </sheetData>
      <sheetData sheetId="27837">
        <row r="9">
          <cell r="A9" t="str">
            <v>A</v>
          </cell>
        </row>
      </sheetData>
      <sheetData sheetId="27838">
        <row r="9">
          <cell r="A9" t="str">
            <v>A</v>
          </cell>
        </row>
      </sheetData>
      <sheetData sheetId="27839">
        <row r="9">
          <cell r="A9" t="str">
            <v>A</v>
          </cell>
        </row>
      </sheetData>
      <sheetData sheetId="27840">
        <row r="9">
          <cell r="A9" t="str">
            <v>A</v>
          </cell>
        </row>
      </sheetData>
      <sheetData sheetId="27841">
        <row r="9">
          <cell r="A9" t="str">
            <v>A</v>
          </cell>
        </row>
      </sheetData>
      <sheetData sheetId="27842">
        <row r="9">
          <cell r="A9" t="str">
            <v>A</v>
          </cell>
        </row>
      </sheetData>
      <sheetData sheetId="27843">
        <row r="9">
          <cell r="A9" t="str">
            <v>A</v>
          </cell>
        </row>
      </sheetData>
      <sheetData sheetId="27844">
        <row r="9">
          <cell r="A9" t="str">
            <v>A</v>
          </cell>
        </row>
      </sheetData>
      <sheetData sheetId="27845">
        <row r="9">
          <cell r="A9" t="str">
            <v>A</v>
          </cell>
        </row>
      </sheetData>
      <sheetData sheetId="27846">
        <row r="9">
          <cell r="A9" t="str">
            <v>A</v>
          </cell>
        </row>
      </sheetData>
      <sheetData sheetId="27847">
        <row r="9">
          <cell r="A9" t="str">
            <v>A</v>
          </cell>
        </row>
      </sheetData>
      <sheetData sheetId="27848">
        <row r="9">
          <cell r="A9" t="str">
            <v>A</v>
          </cell>
        </row>
      </sheetData>
      <sheetData sheetId="27849">
        <row r="9">
          <cell r="A9" t="str">
            <v>A</v>
          </cell>
        </row>
      </sheetData>
      <sheetData sheetId="27850">
        <row r="9">
          <cell r="A9" t="str">
            <v>A</v>
          </cell>
        </row>
      </sheetData>
      <sheetData sheetId="27851">
        <row r="9">
          <cell r="A9" t="str">
            <v>A</v>
          </cell>
        </row>
      </sheetData>
      <sheetData sheetId="27852">
        <row r="9">
          <cell r="A9" t="str">
            <v>A</v>
          </cell>
        </row>
      </sheetData>
      <sheetData sheetId="27853">
        <row r="9">
          <cell r="A9" t="str">
            <v>A</v>
          </cell>
        </row>
      </sheetData>
      <sheetData sheetId="27854">
        <row r="9">
          <cell r="A9" t="str">
            <v>A</v>
          </cell>
        </row>
      </sheetData>
      <sheetData sheetId="27855">
        <row r="9">
          <cell r="A9" t="str">
            <v>A</v>
          </cell>
        </row>
      </sheetData>
      <sheetData sheetId="27856">
        <row r="9">
          <cell r="A9" t="str">
            <v>A</v>
          </cell>
        </row>
      </sheetData>
      <sheetData sheetId="27857">
        <row r="9">
          <cell r="A9" t="str">
            <v>A</v>
          </cell>
        </row>
      </sheetData>
      <sheetData sheetId="27858">
        <row r="9">
          <cell r="A9" t="str">
            <v>A</v>
          </cell>
        </row>
      </sheetData>
      <sheetData sheetId="27859">
        <row r="9">
          <cell r="A9" t="str">
            <v>A</v>
          </cell>
        </row>
      </sheetData>
      <sheetData sheetId="27860">
        <row r="9">
          <cell r="A9" t="str">
            <v>A</v>
          </cell>
        </row>
      </sheetData>
      <sheetData sheetId="27861">
        <row r="9">
          <cell r="A9" t="str">
            <v>A</v>
          </cell>
        </row>
      </sheetData>
      <sheetData sheetId="27862">
        <row r="9">
          <cell r="A9" t="str">
            <v>A</v>
          </cell>
        </row>
      </sheetData>
      <sheetData sheetId="27863" refreshError="1"/>
      <sheetData sheetId="27864" refreshError="1"/>
      <sheetData sheetId="27865" refreshError="1"/>
      <sheetData sheetId="27866" refreshError="1"/>
      <sheetData sheetId="27867" refreshError="1"/>
      <sheetData sheetId="27868" refreshError="1"/>
      <sheetData sheetId="27869" refreshError="1"/>
      <sheetData sheetId="27870" refreshError="1"/>
      <sheetData sheetId="27871" refreshError="1"/>
      <sheetData sheetId="27872" refreshError="1"/>
      <sheetData sheetId="27873" refreshError="1"/>
      <sheetData sheetId="27874" refreshError="1"/>
      <sheetData sheetId="27875" refreshError="1"/>
      <sheetData sheetId="27876" refreshError="1"/>
      <sheetData sheetId="27877" refreshError="1"/>
      <sheetData sheetId="27878" refreshError="1"/>
      <sheetData sheetId="27879">
        <row r="9">
          <cell r="A9" t="str">
            <v>A</v>
          </cell>
        </row>
      </sheetData>
      <sheetData sheetId="27880"/>
      <sheetData sheetId="27881" refreshError="1"/>
      <sheetData sheetId="27882" refreshError="1"/>
      <sheetData sheetId="27883" refreshError="1"/>
      <sheetData sheetId="27884" refreshError="1"/>
      <sheetData sheetId="27885" refreshError="1"/>
      <sheetData sheetId="27886" refreshError="1"/>
      <sheetData sheetId="27887" refreshError="1"/>
      <sheetData sheetId="27888" refreshError="1"/>
      <sheetData sheetId="27889" refreshError="1"/>
      <sheetData sheetId="27890" refreshError="1"/>
      <sheetData sheetId="27891" refreshError="1"/>
      <sheetData sheetId="27892" refreshError="1"/>
      <sheetData sheetId="27893" refreshError="1"/>
      <sheetData sheetId="27894" refreshError="1"/>
      <sheetData sheetId="27895" refreshError="1"/>
      <sheetData sheetId="27896" refreshError="1"/>
      <sheetData sheetId="27897" refreshError="1"/>
      <sheetData sheetId="27898" refreshError="1"/>
      <sheetData sheetId="27899" refreshError="1"/>
      <sheetData sheetId="27900" refreshError="1"/>
      <sheetData sheetId="27901" refreshError="1"/>
      <sheetData sheetId="27902" refreshError="1"/>
      <sheetData sheetId="27903" refreshError="1"/>
      <sheetData sheetId="27904" refreshError="1"/>
      <sheetData sheetId="27905" refreshError="1"/>
      <sheetData sheetId="27906" refreshError="1"/>
      <sheetData sheetId="27907" refreshError="1"/>
      <sheetData sheetId="27908" refreshError="1"/>
      <sheetData sheetId="27909" refreshError="1"/>
      <sheetData sheetId="27910" refreshError="1"/>
      <sheetData sheetId="27911" refreshError="1"/>
      <sheetData sheetId="27912" refreshError="1"/>
      <sheetData sheetId="27913" refreshError="1"/>
      <sheetData sheetId="27914" refreshError="1"/>
      <sheetData sheetId="27915" refreshError="1"/>
      <sheetData sheetId="27916" refreshError="1"/>
      <sheetData sheetId="27917" refreshError="1"/>
      <sheetData sheetId="27918" refreshError="1"/>
      <sheetData sheetId="27919" refreshError="1"/>
      <sheetData sheetId="27920" refreshError="1"/>
      <sheetData sheetId="27921" refreshError="1"/>
      <sheetData sheetId="27922" refreshError="1"/>
      <sheetData sheetId="27923" refreshError="1"/>
      <sheetData sheetId="27924" refreshError="1"/>
      <sheetData sheetId="27925" refreshError="1"/>
      <sheetData sheetId="27926" refreshError="1"/>
      <sheetData sheetId="27927" refreshError="1"/>
      <sheetData sheetId="27928" refreshError="1"/>
      <sheetData sheetId="27929" refreshError="1"/>
      <sheetData sheetId="27930" refreshError="1"/>
      <sheetData sheetId="27931" refreshError="1"/>
      <sheetData sheetId="27932" refreshError="1"/>
      <sheetData sheetId="27933" refreshError="1"/>
      <sheetData sheetId="27934" refreshError="1"/>
      <sheetData sheetId="27935" refreshError="1"/>
      <sheetData sheetId="27936" refreshError="1"/>
      <sheetData sheetId="27937" refreshError="1"/>
      <sheetData sheetId="27938" refreshError="1"/>
      <sheetData sheetId="27939" refreshError="1"/>
      <sheetData sheetId="27940" refreshError="1"/>
      <sheetData sheetId="27941" refreshError="1"/>
      <sheetData sheetId="27942" refreshError="1"/>
      <sheetData sheetId="27943" refreshError="1"/>
      <sheetData sheetId="27944">
        <row r="9">
          <cell r="A9" t="str">
            <v>A</v>
          </cell>
        </row>
      </sheetData>
      <sheetData sheetId="27945">
        <row r="9">
          <cell r="A9" t="str">
            <v>A</v>
          </cell>
        </row>
      </sheetData>
      <sheetData sheetId="27946">
        <row r="9">
          <cell r="A9" t="str">
            <v>A</v>
          </cell>
        </row>
      </sheetData>
      <sheetData sheetId="27947">
        <row r="9">
          <cell r="A9" t="str">
            <v>A</v>
          </cell>
        </row>
      </sheetData>
      <sheetData sheetId="27948">
        <row r="9">
          <cell r="A9" t="str">
            <v>A</v>
          </cell>
        </row>
      </sheetData>
      <sheetData sheetId="27949">
        <row r="9">
          <cell r="A9" t="str">
            <v>A</v>
          </cell>
        </row>
      </sheetData>
      <sheetData sheetId="27950">
        <row r="9">
          <cell r="A9" t="str">
            <v>A</v>
          </cell>
        </row>
      </sheetData>
      <sheetData sheetId="27951">
        <row r="9">
          <cell r="A9" t="str">
            <v>A</v>
          </cell>
        </row>
      </sheetData>
      <sheetData sheetId="27952">
        <row r="9">
          <cell r="A9" t="str">
            <v>A</v>
          </cell>
        </row>
      </sheetData>
      <sheetData sheetId="27953">
        <row r="9">
          <cell r="A9" t="str">
            <v>A</v>
          </cell>
        </row>
      </sheetData>
      <sheetData sheetId="27954">
        <row r="9">
          <cell r="A9" t="str">
            <v>A</v>
          </cell>
        </row>
      </sheetData>
      <sheetData sheetId="27955">
        <row r="9">
          <cell r="A9" t="str">
            <v>A</v>
          </cell>
        </row>
      </sheetData>
      <sheetData sheetId="27956">
        <row r="9">
          <cell r="A9" t="str">
            <v>A</v>
          </cell>
        </row>
      </sheetData>
      <sheetData sheetId="27957">
        <row r="9">
          <cell r="A9" t="str">
            <v>A</v>
          </cell>
        </row>
      </sheetData>
      <sheetData sheetId="27958">
        <row r="9">
          <cell r="A9" t="str">
            <v>A</v>
          </cell>
        </row>
      </sheetData>
      <sheetData sheetId="27959">
        <row r="9">
          <cell r="A9" t="str">
            <v>A</v>
          </cell>
        </row>
      </sheetData>
      <sheetData sheetId="27960" refreshError="1"/>
      <sheetData sheetId="27961"/>
      <sheetData sheetId="27962"/>
      <sheetData sheetId="27963"/>
      <sheetData sheetId="27964"/>
      <sheetData sheetId="27965"/>
      <sheetData sheetId="27966"/>
      <sheetData sheetId="27967"/>
      <sheetData sheetId="27968"/>
      <sheetData sheetId="27969"/>
      <sheetData sheetId="27970"/>
      <sheetData sheetId="27971"/>
      <sheetData sheetId="27972"/>
      <sheetData sheetId="27973"/>
      <sheetData sheetId="27974"/>
      <sheetData sheetId="27975"/>
      <sheetData sheetId="27976"/>
      <sheetData sheetId="27977"/>
      <sheetData sheetId="27978" refreshError="1"/>
      <sheetData sheetId="27979" refreshError="1"/>
      <sheetData sheetId="27980" refreshError="1"/>
      <sheetData sheetId="27981" refreshError="1"/>
      <sheetData sheetId="27982" refreshError="1"/>
      <sheetData sheetId="27983" refreshError="1"/>
      <sheetData sheetId="27984" refreshError="1"/>
      <sheetData sheetId="27985" refreshError="1"/>
      <sheetData sheetId="27986" refreshError="1"/>
      <sheetData sheetId="27987" refreshError="1"/>
      <sheetData sheetId="27988" refreshError="1"/>
      <sheetData sheetId="27989" refreshError="1"/>
      <sheetData sheetId="27990" refreshError="1"/>
      <sheetData sheetId="27991" refreshError="1"/>
      <sheetData sheetId="27992" refreshError="1"/>
      <sheetData sheetId="27993" refreshError="1"/>
      <sheetData sheetId="27994" refreshError="1"/>
      <sheetData sheetId="27995" refreshError="1"/>
      <sheetData sheetId="27996" refreshError="1"/>
      <sheetData sheetId="27997" refreshError="1"/>
      <sheetData sheetId="27998" refreshError="1"/>
      <sheetData sheetId="27999" refreshError="1"/>
      <sheetData sheetId="28000" refreshError="1"/>
      <sheetData sheetId="28001" refreshError="1"/>
      <sheetData sheetId="28002" refreshError="1"/>
      <sheetData sheetId="28003" refreshError="1"/>
      <sheetData sheetId="28004" refreshError="1"/>
      <sheetData sheetId="28005"/>
      <sheetData sheetId="28006"/>
      <sheetData sheetId="28007"/>
      <sheetData sheetId="28008"/>
      <sheetData sheetId="28009"/>
      <sheetData sheetId="28010"/>
      <sheetData sheetId="28011"/>
      <sheetData sheetId="28012"/>
      <sheetData sheetId="28013"/>
      <sheetData sheetId="28014"/>
      <sheetData sheetId="28015"/>
      <sheetData sheetId="28016"/>
      <sheetData sheetId="28017"/>
      <sheetData sheetId="28018"/>
      <sheetData sheetId="28019"/>
      <sheetData sheetId="28020"/>
      <sheetData sheetId="28021"/>
      <sheetData sheetId="28022"/>
      <sheetData sheetId="28023"/>
      <sheetData sheetId="28024"/>
      <sheetData sheetId="28025"/>
      <sheetData sheetId="28026"/>
      <sheetData sheetId="28027"/>
      <sheetData sheetId="28028"/>
      <sheetData sheetId="28029"/>
      <sheetData sheetId="28030"/>
      <sheetData sheetId="28031"/>
      <sheetData sheetId="28032"/>
      <sheetData sheetId="28033"/>
      <sheetData sheetId="28034"/>
      <sheetData sheetId="28035"/>
      <sheetData sheetId="28036"/>
      <sheetData sheetId="28037"/>
      <sheetData sheetId="28038"/>
      <sheetData sheetId="28039"/>
      <sheetData sheetId="28040"/>
      <sheetData sheetId="28041"/>
      <sheetData sheetId="28042"/>
      <sheetData sheetId="28043"/>
      <sheetData sheetId="28044"/>
      <sheetData sheetId="28045"/>
      <sheetData sheetId="28046"/>
      <sheetData sheetId="28047"/>
      <sheetData sheetId="28048"/>
      <sheetData sheetId="28049"/>
      <sheetData sheetId="28050"/>
      <sheetData sheetId="28051"/>
      <sheetData sheetId="28052"/>
      <sheetData sheetId="28053" refreshError="1"/>
      <sheetData sheetId="28054">
        <row r="9">
          <cell r="A9" t="str">
            <v>A</v>
          </cell>
        </row>
      </sheetData>
      <sheetData sheetId="28055"/>
      <sheetData sheetId="28056"/>
      <sheetData sheetId="28057"/>
      <sheetData sheetId="28058"/>
      <sheetData sheetId="28059"/>
      <sheetData sheetId="28060"/>
      <sheetData sheetId="28061"/>
      <sheetData sheetId="28062"/>
      <sheetData sheetId="28063"/>
      <sheetData sheetId="28064"/>
      <sheetData sheetId="28065" refreshError="1"/>
      <sheetData sheetId="28066" refreshError="1"/>
      <sheetData sheetId="28067" refreshError="1"/>
      <sheetData sheetId="28068" refreshError="1"/>
      <sheetData sheetId="28069" refreshError="1"/>
      <sheetData sheetId="28070" refreshError="1"/>
      <sheetData sheetId="28071" refreshError="1"/>
      <sheetData sheetId="28072" refreshError="1"/>
      <sheetData sheetId="28073" refreshError="1"/>
      <sheetData sheetId="28074" refreshError="1"/>
      <sheetData sheetId="28075" refreshError="1"/>
      <sheetData sheetId="28076" refreshError="1"/>
      <sheetData sheetId="28077" refreshError="1"/>
      <sheetData sheetId="28078" refreshError="1"/>
      <sheetData sheetId="28079" refreshError="1"/>
      <sheetData sheetId="28080" refreshError="1"/>
      <sheetData sheetId="28081" refreshError="1"/>
      <sheetData sheetId="28082" refreshError="1"/>
      <sheetData sheetId="28083" refreshError="1"/>
      <sheetData sheetId="28084" refreshError="1"/>
      <sheetData sheetId="28085" refreshError="1"/>
      <sheetData sheetId="28086" refreshError="1"/>
      <sheetData sheetId="28087" refreshError="1"/>
      <sheetData sheetId="28088" refreshError="1"/>
      <sheetData sheetId="28089" refreshError="1"/>
      <sheetData sheetId="28090" refreshError="1"/>
      <sheetData sheetId="28091" refreshError="1"/>
      <sheetData sheetId="28092" refreshError="1"/>
      <sheetData sheetId="28093" refreshError="1"/>
      <sheetData sheetId="28094" refreshError="1"/>
      <sheetData sheetId="28095" refreshError="1"/>
      <sheetData sheetId="28096" refreshError="1"/>
      <sheetData sheetId="28097" refreshError="1"/>
      <sheetData sheetId="28098" refreshError="1"/>
      <sheetData sheetId="28099" refreshError="1"/>
      <sheetData sheetId="28100" refreshError="1"/>
      <sheetData sheetId="28101" refreshError="1"/>
      <sheetData sheetId="28102" refreshError="1"/>
      <sheetData sheetId="28103" refreshError="1"/>
      <sheetData sheetId="28104" refreshError="1"/>
      <sheetData sheetId="28105" refreshError="1"/>
      <sheetData sheetId="28106" refreshError="1"/>
      <sheetData sheetId="28107" refreshError="1"/>
      <sheetData sheetId="28108" refreshError="1"/>
      <sheetData sheetId="28109" refreshError="1"/>
      <sheetData sheetId="28110" refreshError="1"/>
      <sheetData sheetId="28111" refreshError="1"/>
      <sheetData sheetId="28112" refreshError="1"/>
      <sheetData sheetId="28113" refreshError="1"/>
      <sheetData sheetId="28114" refreshError="1"/>
      <sheetData sheetId="28115" refreshError="1"/>
      <sheetData sheetId="28116" refreshError="1"/>
      <sheetData sheetId="28117" refreshError="1"/>
      <sheetData sheetId="28118" refreshError="1"/>
      <sheetData sheetId="28119" refreshError="1"/>
      <sheetData sheetId="28120" refreshError="1"/>
      <sheetData sheetId="28121" refreshError="1"/>
      <sheetData sheetId="28122" refreshError="1"/>
      <sheetData sheetId="28123" refreshError="1"/>
      <sheetData sheetId="28124" refreshError="1"/>
      <sheetData sheetId="28125" refreshError="1"/>
      <sheetData sheetId="28126" refreshError="1"/>
      <sheetData sheetId="28127" refreshError="1"/>
      <sheetData sheetId="28128" refreshError="1"/>
      <sheetData sheetId="28129" refreshError="1"/>
      <sheetData sheetId="28130" refreshError="1"/>
      <sheetData sheetId="28131" refreshError="1"/>
      <sheetData sheetId="28132" refreshError="1"/>
      <sheetData sheetId="28133" refreshError="1"/>
      <sheetData sheetId="28134" refreshError="1"/>
      <sheetData sheetId="28135" refreshError="1"/>
      <sheetData sheetId="28136" refreshError="1"/>
      <sheetData sheetId="28137" refreshError="1"/>
      <sheetData sheetId="28138" refreshError="1"/>
      <sheetData sheetId="28139" refreshError="1"/>
      <sheetData sheetId="28140" refreshError="1"/>
      <sheetData sheetId="28141" refreshError="1"/>
      <sheetData sheetId="28142" refreshError="1"/>
      <sheetData sheetId="28143" refreshError="1"/>
      <sheetData sheetId="28144" refreshError="1"/>
      <sheetData sheetId="28145" refreshError="1"/>
      <sheetData sheetId="28146" refreshError="1"/>
      <sheetData sheetId="28147" refreshError="1"/>
      <sheetData sheetId="28148" refreshError="1"/>
      <sheetData sheetId="28149" refreshError="1"/>
      <sheetData sheetId="28150" refreshError="1"/>
      <sheetData sheetId="28151" refreshError="1"/>
      <sheetData sheetId="28152" refreshError="1"/>
      <sheetData sheetId="28153" refreshError="1"/>
      <sheetData sheetId="28154" refreshError="1"/>
      <sheetData sheetId="28155" refreshError="1"/>
      <sheetData sheetId="28156" refreshError="1"/>
      <sheetData sheetId="28157" refreshError="1"/>
      <sheetData sheetId="28158" refreshError="1"/>
      <sheetData sheetId="28159" refreshError="1"/>
      <sheetData sheetId="28160" refreshError="1"/>
      <sheetData sheetId="28161" refreshError="1"/>
      <sheetData sheetId="28162" refreshError="1"/>
      <sheetData sheetId="28163" refreshError="1"/>
      <sheetData sheetId="28164" refreshError="1"/>
      <sheetData sheetId="28165" refreshError="1"/>
      <sheetData sheetId="28166" refreshError="1"/>
      <sheetData sheetId="28167" refreshError="1"/>
      <sheetData sheetId="28168" refreshError="1"/>
      <sheetData sheetId="28169" refreshError="1"/>
      <sheetData sheetId="28170" refreshError="1"/>
      <sheetData sheetId="28171" refreshError="1"/>
      <sheetData sheetId="28172" refreshError="1"/>
      <sheetData sheetId="28173" refreshError="1"/>
      <sheetData sheetId="28174" refreshError="1"/>
      <sheetData sheetId="28175" refreshError="1"/>
      <sheetData sheetId="28176" refreshError="1"/>
      <sheetData sheetId="28177" refreshError="1"/>
      <sheetData sheetId="28178" refreshError="1"/>
      <sheetData sheetId="28179" refreshError="1"/>
      <sheetData sheetId="28180" refreshError="1"/>
      <sheetData sheetId="28181" refreshError="1"/>
      <sheetData sheetId="28182" refreshError="1"/>
      <sheetData sheetId="28183" refreshError="1"/>
      <sheetData sheetId="28184" refreshError="1"/>
      <sheetData sheetId="28185" refreshError="1"/>
      <sheetData sheetId="28186" refreshError="1"/>
      <sheetData sheetId="28187" refreshError="1"/>
      <sheetData sheetId="28188" refreshError="1"/>
      <sheetData sheetId="28189" refreshError="1"/>
      <sheetData sheetId="28190" refreshError="1"/>
      <sheetData sheetId="28191" refreshError="1"/>
      <sheetData sheetId="28192" refreshError="1"/>
      <sheetData sheetId="28193" refreshError="1"/>
      <sheetData sheetId="28194" refreshError="1"/>
      <sheetData sheetId="28195" refreshError="1"/>
      <sheetData sheetId="28196" refreshError="1"/>
      <sheetData sheetId="28197" refreshError="1"/>
      <sheetData sheetId="28198" refreshError="1"/>
      <sheetData sheetId="28199" refreshError="1"/>
      <sheetData sheetId="28200" refreshError="1"/>
      <sheetData sheetId="28201" refreshError="1"/>
      <sheetData sheetId="28202" refreshError="1"/>
      <sheetData sheetId="28203" refreshError="1"/>
      <sheetData sheetId="28204" refreshError="1"/>
      <sheetData sheetId="28205" refreshError="1"/>
      <sheetData sheetId="28206" refreshError="1"/>
      <sheetData sheetId="28207" refreshError="1"/>
      <sheetData sheetId="28208" refreshError="1"/>
      <sheetData sheetId="28209" refreshError="1"/>
      <sheetData sheetId="28210" refreshError="1"/>
      <sheetData sheetId="28211" refreshError="1"/>
      <sheetData sheetId="28212" refreshError="1"/>
      <sheetData sheetId="28213" refreshError="1"/>
      <sheetData sheetId="28214" refreshError="1"/>
      <sheetData sheetId="28215" refreshError="1"/>
      <sheetData sheetId="28216" refreshError="1"/>
      <sheetData sheetId="28217" refreshError="1"/>
      <sheetData sheetId="28218" refreshError="1"/>
      <sheetData sheetId="28219" refreshError="1"/>
      <sheetData sheetId="28220" refreshError="1"/>
      <sheetData sheetId="28221"/>
      <sheetData sheetId="28222"/>
      <sheetData sheetId="28223"/>
      <sheetData sheetId="28224"/>
      <sheetData sheetId="28225"/>
      <sheetData sheetId="28226"/>
      <sheetData sheetId="28227"/>
      <sheetData sheetId="28228"/>
      <sheetData sheetId="28229"/>
      <sheetData sheetId="28230">
        <row r="9">
          <cell r="A9" t="str">
            <v>A</v>
          </cell>
        </row>
      </sheetData>
      <sheetData sheetId="28231"/>
      <sheetData sheetId="28232"/>
      <sheetData sheetId="28233"/>
      <sheetData sheetId="28234"/>
      <sheetData sheetId="28235"/>
      <sheetData sheetId="28236"/>
      <sheetData sheetId="28237"/>
      <sheetData sheetId="28238"/>
      <sheetData sheetId="28239"/>
      <sheetData sheetId="28240"/>
      <sheetData sheetId="28241"/>
      <sheetData sheetId="28242"/>
      <sheetData sheetId="28243"/>
      <sheetData sheetId="28244"/>
      <sheetData sheetId="28245"/>
      <sheetData sheetId="28246"/>
      <sheetData sheetId="28247"/>
      <sheetData sheetId="28248"/>
      <sheetData sheetId="28249"/>
      <sheetData sheetId="28250"/>
      <sheetData sheetId="28251"/>
      <sheetData sheetId="28252"/>
      <sheetData sheetId="28253"/>
      <sheetData sheetId="28254"/>
      <sheetData sheetId="28255"/>
      <sheetData sheetId="28256"/>
      <sheetData sheetId="28257"/>
      <sheetData sheetId="28258"/>
      <sheetData sheetId="28259"/>
      <sheetData sheetId="28260"/>
      <sheetData sheetId="28261"/>
      <sheetData sheetId="28262"/>
      <sheetData sheetId="28263"/>
      <sheetData sheetId="28264"/>
      <sheetData sheetId="28265"/>
      <sheetData sheetId="28266"/>
      <sheetData sheetId="28267"/>
      <sheetData sheetId="28268"/>
      <sheetData sheetId="28269"/>
      <sheetData sheetId="28270"/>
      <sheetData sheetId="28271"/>
      <sheetData sheetId="28272"/>
      <sheetData sheetId="28273"/>
      <sheetData sheetId="28274"/>
      <sheetData sheetId="28275"/>
      <sheetData sheetId="28276"/>
      <sheetData sheetId="28277"/>
      <sheetData sheetId="28278"/>
      <sheetData sheetId="28279"/>
      <sheetData sheetId="28280"/>
      <sheetData sheetId="28281"/>
      <sheetData sheetId="28282"/>
      <sheetData sheetId="28283"/>
      <sheetData sheetId="28284"/>
      <sheetData sheetId="28285"/>
      <sheetData sheetId="28286"/>
      <sheetData sheetId="28287"/>
      <sheetData sheetId="28288"/>
      <sheetData sheetId="28289"/>
      <sheetData sheetId="28290"/>
      <sheetData sheetId="28291"/>
      <sheetData sheetId="28292"/>
      <sheetData sheetId="28293"/>
      <sheetData sheetId="28294"/>
      <sheetData sheetId="28295"/>
      <sheetData sheetId="28296"/>
      <sheetData sheetId="28297">
        <row r="9">
          <cell r="A9" t="str">
            <v>A</v>
          </cell>
        </row>
      </sheetData>
      <sheetData sheetId="28298"/>
      <sheetData sheetId="28299"/>
      <sheetData sheetId="28300"/>
      <sheetData sheetId="28301"/>
      <sheetData sheetId="28302"/>
      <sheetData sheetId="28303">
        <row r="9">
          <cell r="A9" t="str">
            <v>A</v>
          </cell>
        </row>
      </sheetData>
      <sheetData sheetId="28304"/>
      <sheetData sheetId="28305"/>
      <sheetData sheetId="28306"/>
      <sheetData sheetId="28307"/>
      <sheetData sheetId="28308"/>
      <sheetData sheetId="28309"/>
      <sheetData sheetId="28310"/>
      <sheetData sheetId="28311"/>
      <sheetData sheetId="28312"/>
      <sheetData sheetId="28313"/>
      <sheetData sheetId="28314"/>
      <sheetData sheetId="28315"/>
      <sheetData sheetId="28316"/>
      <sheetData sheetId="28317"/>
      <sheetData sheetId="28318"/>
      <sheetData sheetId="28319"/>
      <sheetData sheetId="28320"/>
      <sheetData sheetId="28321"/>
      <sheetData sheetId="28322"/>
      <sheetData sheetId="28323"/>
      <sheetData sheetId="28324"/>
      <sheetData sheetId="28325"/>
      <sheetData sheetId="28326"/>
      <sheetData sheetId="28327">
        <row r="9">
          <cell r="A9" t="str">
            <v>A</v>
          </cell>
        </row>
      </sheetData>
      <sheetData sheetId="28328">
        <row r="9">
          <cell r="A9" t="str">
            <v>A</v>
          </cell>
        </row>
      </sheetData>
      <sheetData sheetId="28329"/>
      <sheetData sheetId="28330"/>
      <sheetData sheetId="28331"/>
      <sheetData sheetId="28332"/>
      <sheetData sheetId="28333">
        <row r="9">
          <cell r="A9" t="str">
            <v>A</v>
          </cell>
        </row>
      </sheetData>
      <sheetData sheetId="28334">
        <row r="9">
          <cell r="A9" t="str">
            <v>A</v>
          </cell>
        </row>
      </sheetData>
      <sheetData sheetId="28335"/>
      <sheetData sheetId="28336">
        <row r="9">
          <cell r="A9" t="str">
            <v>A</v>
          </cell>
        </row>
      </sheetData>
      <sheetData sheetId="28337">
        <row r="9">
          <cell r="A9" t="str">
            <v>A</v>
          </cell>
        </row>
      </sheetData>
      <sheetData sheetId="28338">
        <row r="9">
          <cell r="A9" t="str">
            <v>A</v>
          </cell>
        </row>
      </sheetData>
      <sheetData sheetId="28339">
        <row r="9">
          <cell r="A9" t="str">
            <v>A</v>
          </cell>
        </row>
      </sheetData>
      <sheetData sheetId="28340">
        <row r="9">
          <cell r="A9" t="str">
            <v>A</v>
          </cell>
        </row>
      </sheetData>
      <sheetData sheetId="28341">
        <row r="9">
          <cell r="A9" t="str">
            <v>A</v>
          </cell>
        </row>
      </sheetData>
      <sheetData sheetId="28342">
        <row r="9">
          <cell r="A9" t="str">
            <v>A</v>
          </cell>
        </row>
      </sheetData>
      <sheetData sheetId="28343">
        <row r="9">
          <cell r="A9" t="str">
            <v>A</v>
          </cell>
        </row>
      </sheetData>
      <sheetData sheetId="28344">
        <row r="9">
          <cell r="A9" t="str">
            <v>A</v>
          </cell>
        </row>
      </sheetData>
      <sheetData sheetId="28345">
        <row r="9">
          <cell r="A9" t="str">
            <v>A</v>
          </cell>
        </row>
      </sheetData>
      <sheetData sheetId="28346">
        <row r="9">
          <cell r="A9" t="str">
            <v>A</v>
          </cell>
        </row>
      </sheetData>
      <sheetData sheetId="28347">
        <row r="9">
          <cell r="A9" t="str">
            <v>A</v>
          </cell>
        </row>
      </sheetData>
      <sheetData sheetId="28348"/>
      <sheetData sheetId="28349"/>
      <sheetData sheetId="28350"/>
      <sheetData sheetId="28351"/>
      <sheetData sheetId="28352">
        <row r="9">
          <cell r="A9" t="str">
            <v>A</v>
          </cell>
        </row>
      </sheetData>
      <sheetData sheetId="28353">
        <row r="9">
          <cell r="A9" t="str">
            <v>A</v>
          </cell>
        </row>
      </sheetData>
      <sheetData sheetId="28354">
        <row r="9">
          <cell r="A9" t="str">
            <v>A</v>
          </cell>
        </row>
      </sheetData>
      <sheetData sheetId="28355"/>
      <sheetData sheetId="28356"/>
      <sheetData sheetId="28357"/>
      <sheetData sheetId="28358">
        <row r="9">
          <cell r="A9" t="str">
            <v>A</v>
          </cell>
        </row>
      </sheetData>
      <sheetData sheetId="28359">
        <row r="9">
          <cell r="A9" t="str">
            <v>A</v>
          </cell>
        </row>
      </sheetData>
      <sheetData sheetId="28360">
        <row r="9">
          <cell r="A9" t="str">
            <v>A</v>
          </cell>
        </row>
      </sheetData>
      <sheetData sheetId="28361"/>
      <sheetData sheetId="28362"/>
      <sheetData sheetId="28363"/>
      <sheetData sheetId="28364"/>
      <sheetData sheetId="28365"/>
      <sheetData sheetId="28366"/>
      <sheetData sheetId="28367"/>
      <sheetData sheetId="28368"/>
      <sheetData sheetId="28369"/>
      <sheetData sheetId="28370"/>
      <sheetData sheetId="28371"/>
      <sheetData sheetId="28372"/>
      <sheetData sheetId="28373"/>
      <sheetData sheetId="28374"/>
      <sheetData sheetId="28375"/>
      <sheetData sheetId="28376"/>
      <sheetData sheetId="28377"/>
      <sheetData sheetId="28378"/>
      <sheetData sheetId="28379"/>
      <sheetData sheetId="28380"/>
      <sheetData sheetId="28381"/>
      <sheetData sheetId="28382"/>
      <sheetData sheetId="28383"/>
      <sheetData sheetId="28384"/>
      <sheetData sheetId="28385"/>
      <sheetData sheetId="28386"/>
      <sheetData sheetId="28387"/>
      <sheetData sheetId="28388"/>
      <sheetData sheetId="28389"/>
      <sheetData sheetId="28390"/>
      <sheetData sheetId="28391"/>
      <sheetData sheetId="28392"/>
      <sheetData sheetId="28393"/>
      <sheetData sheetId="28394"/>
      <sheetData sheetId="28395"/>
      <sheetData sheetId="28396"/>
      <sheetData sheetId="28397"/>
      <sheetData sheetId="28398"/>
      <sheetData sheetId="28399"/>
      <sheetData sheetId="28400"/>
      <sheetData sheetId="28401"/>
      <sheetData sheetId="28402"/>
      <sheetData sheetId="28403"/>
      <sheetData sheetId="28404"/>
      <sheetData sheetId="28405"/>
      <sheetData sheetId="28406"/>
      <sheetData sheetId="28407"/>
      <sheetData sheetId="28408"/>
      <sheetData sheetId="28409"/>
      <sheetData sheetId="28410"/>
      <sheetData sheetId="28411"/>
      <sheetData sheetId="28412"/>
      <sheetData sheetId="28413"/>
      <sheetData sheetId="28414"/>
      <sheetData sheetId="28415"/>
      <sheetData sheetId="28416"/>
      <sheetData sheetId="28417"/>
      <sheetData sheetId="28418"/>
      <sheetData sheetId="28419"/>
      <sheetData sheetId="28420"/>
      <sheetData sheetId="28421"/>
      <sheetData sheetId="28422"/>
      <sheetData sheetId="28423"/>
      <sheetData sheetId="28424"/>
      <sheetData sheetId="28425"/>
      <sheetData sheetId="28426">
        <row r="9">
          <cell r="A9" t="str">
            <v>A</v>
          </cell>
        </row>
      </sheetData>
      <sheetData sheetId="28427"/>
      <sheetData sheetId="28428"/>
      <sheetData sheetId="28429"/>
      <sheetData sheetId="28430"/>
      <sheetData sheetId="28431"/>
      <sheetData sheetId="28432"/>
      <sheetData sheetId="28433"/>
      <sheetData sheetId="28434">
        <row r="9">
          <cell r="A9" t="str">
            <v>A</v>
          </cell>
        </row>
      </sheetData>
      <sheetData sheetId="28435">
        <row r="9">
          <cell r="A9" t="str">
            <v>A</v>
          </cell>
        </row>
      </sheetData>
      <sheetData sheetId="28436">
        <row r="9">
          <cell r="A9" t="str">
            <v>A</v>
          </cell>
        </row>
      </sheetData>
      <sheetData sheetId="28437">
        <row r="9">
          <cell r="A9" t="str">
            <v>A</v>
          </cell>
        </row>
      </sheetData>
      <sheetData sheetId="28438">
        <row r="9">
          <cell r="A9" t="str">
            <v>A</v>
          </cell>
        </row>
      </sheetData>
      <sheetData sheetId="28439">
        <row r="9">
          <cell r="A9" t="str">
            <v>A</v>
          </cell>
        </row>
      </sheetData>
      <sheetData sheetId="28440"/>
      <sheetData sheetId="28441">
        <row r="9">
          <cell r="A9" t="str">
            <v>A</v>
          </cell>
        </row>
      </sheetData>
      <sheetData sheetId="28442">
        <row r="9">
          <cell r="A9" t="str">
            <v>A</v>
          </cell>
        </row>
      </sheetData>
      <sheetData sheetId="28443">
        <row r="9">
          <cell r="A9" t="str">
            <v>A</v>
          </cell>
        </row>
      </sheetData>
      <sheetData sheetId="28444">
        <row r="9">
          <cell r="A9" t="str">
            <v>A</v>
          </cell>
        </row>
      </sheetData>
      <sheetData sheetId="28445">
        <row r="9">
          <cell r="A9" t="str">
            <v>A</v>
          </cell>
        </row>
      </sheetData>
      <sheetData sheetId="28446">
        <row r="9">
          <cell r="A9" t="str">
            <v>A</v>
          </cell>
        </row>
      </sheetData>
      <sheetData sheetId="28447">
        <row r="9">
          <cell r="A9" t="str">
            <v>A</v>
          </cell>
        </row>
      </sheetData>
      <sheetData sheetId="28448">
        <row r="9">
          <cell r="A9" t="str">
            <v>A</v>
          </cell>
        </row>
      </sheetData>
      <sheetData sheetId="28449">
        <row r="9">
          <cell r="A9" t="str">
            <v>A</v>
          </cell>
        </row>
      </sheetData>
      <sheetData sheetId="28450">
        <row r="9">
          <cell r="A9" t="str">
            <v>A</v>
          </cell>
        </row>
      </sheetData>
      <sheetData sheetId="28451">
        <row r="9">
          <cell r="A9" t="str">
            <v>A</v>
          </cell>
        </row>
      </sheetData>
      <sheetData sheetId="28452">
        <row r="9">
          <cell r="A9" t="str">
            <v>A</v>
          </cell>
        </row>
      </sheetData>
      <sheetData sheetId="28453">
        <row r="9">
          <cell r="A9" t="str">
            <v>A</v>
          </cell>
        </row>
      </sheetData>
      <sheetData sheetId="28454">
        <row r="9">
          <cell r="A9" t="str">
            <v>A</v>
          </cell>
        </row>
      </sheetData>
      <sheetData sheetId="28455">
        <row r="9">
          <cell r="A9" t="str">
            <v>A</v>
          </cell>
        </row>
      </sheetData>
      <sheetData sheetId="28456">
        <row r="9">
          <cell r="A9" t="str">
            <v>A</v>
          </cell>
        </row>
      </sheetData>
      <sheetData sheetId="28457"/>
      <sheetData sheetId="28458"/>
      <sheetData sheetId="28459"/>
      <sheetData sheetId="28460">
        <row r="9">
          <cell r="A9" t="str">
            <v>A</v>
          </cell>
        </row>
      </sheetData>
      <sheetData sheetId="28461">
        <row r="9">
          <cell r="A9" t="str">
            <v>A</v>
          </cell>
        </row>
      </sheetData>
      <sheetData sheetId="28462">
        <row r="9">
          <cell r="A9" t="str">
            <v>A</v>
          </cell>
        </row>
      </sheetData>
      <sheetData sheetId="28463"/>
      <sheetData sheetId="28464"/>
      <sheetData sheetId="28465"/>
      <sheetData sheetId="28466"/>
      <sheetData sheetId="28467"/>
      <sheetData sheetId="28468"/>
      <sheetData sheetId="28469"/>
      <sheetData sheetId="28470"/>
      <sheetData sheetId="28471"/>
      <sheetData sheetId="28472"/>
      <sheetData sheetId="28473"/>
      <sheetData sheetId="28474">
        <row r="9">
          <cell r="A9" t="str">
            <v>A</v>
          </cell>
        </row>
      </sheetData>
      <sheetData sheetId="28475">
        <row r="9">
          <cell r="A9" t="str">
            <v>A</v>
          </cell>
        </row>
      </sheetData>
      <sheetData sheetId="28476">
        <row r="9">
          <cell r="A9" t="str">
            <v>A</v>
          </cell>
        </row>
      </sheetData>
      <sheetData sheetId="28477">
        <row r="9">
          <cell r="A9" t="str">
            <v>A</v>
          </cell>
        </row>
      </sheetData>
      <sheetData sheetId="28478"/>
      <sheetData sheetId="28479"/>
      <sheetData sheetId="28480">
        <row r="9">
          <cell r="A9" t="str">
            <v>A</v>
          </cell>
        </row>
      </sheetData>
      <sheetData sheetId="28481">
        <row r="9">
          <cell r="A9" t="str">
            <v>A</v>
          </cell>
        </row>
      </sheetData>
      <sheetData sheetId="28482">
        <row r="9">
          <cell r="A9" t="str">
            <v>A</v>
          </cell>
        </row>
      </sheetData>
      <sheetData sheetId="28483">
        <row r="9">
          <cell r="A9" t="str">
            <v>A</v>
          </cell>
        </row>
      </sheetData>
      <sheetData sheetId="28484">
        <row r="9">
          <cell r="A9" t="str">
            <v>A</v>
          </cell>
        </row>
      </sheetData>
      <sheetData sheetId="28485">
        <row r="9">
          <cell r="A9" t="str">
            <v>A</v>
          </cell>
        </row>
      </sheetData>
      <sheetData sheetId="28486">
        <row r="9">
          <cell r="A9" t="str">
            <v>A</v>
          </cell>
        </row>
      </sheetData>
      <sheetData sheetId="28487">
        <row r="9">
          <cell r="A9" t="str">
            <v>A</v>
          </cell>
        </row>
      </sheetData>
      <sheetData sheetId="28488">
        <row r="9">
          <cell r="A9" t="str">
            <v>A</v>
          </cell>
        </row>
      </sheetData>
      <sheetData sheetId="28489">
        <row r="9">
          <cell r="A9" t="str">
            <v>A</v>
          </cell>
        </row>
      </sheetData>
      <sheetData sheetId="28490">
        <row r="9">
          <cell r="A9" t="str">
            <v>A</v>
          </cell>
        </row>
      </sheetData>
      <sheetData sheetId="28491">
        <row r="9">
          <cell r="A9" t="str">
            <v>A</v>
          </cell>
        </row>
      </sheetData>
      <sheetData sheetId="28492">
        <row r="9">
          <cell r="A9" t="str">
            <v>A</v>
          </cell>
        </row>
      </sheetData>
      <sheetData sheetId="28493">
        <row r="9">
          <cell r="A9" t="str">
            <v>A</v>
          </cell>
        </row>
      </sheetData>
      <sheetData sheetId="28494">
        <row r="9">
          <cell r="A9" t="str">
            <v>A</v>
          </cell>
        </row>
      </sheetData>
      <sheetData sheetId="28495">
        <row r="9">
          <cell r="A9" t="str">
            <v>A</v>
          </cell>
        </row>
      </sheetData>
      <sheetData sheetId="28496">
        <row r="9">
          <cell r="A9" t="str">
            <v>A</v>
          </cell>
        </row>
      </sheetData>
      <sheetData sheetId="28497">
        <row r="9">
          <cell r="A9" t="str">
            <v>A</v>
          </cell>
        </row>
      </sheetData>
      <sheetData sheetId="28498">
        <row r="9">
          <cell r="A9" t="str">
            <v>A</v>
          </cell>
        </row>
      </sheetData>
      <sheetData sheetId="28499">
        <row r="9">
          <cell r="A9" t="str">
            <v>A</v>
          </cell>
        </row>
      </sheetData>
      <sheetData sheetId="28500">
        <row r="9">
          <cell r="A9" t="str">
            <v>A</v>
          </cell>
        </row>
      </sheetData>
      <sheetData sheetId="28501">
        <row r="9">
          <cell r="A9" t="str">
            <v>A</v>
          </cell>
        </row>
      </sheetData>
      <sheetData sheetId="28502">
        <row r="9">
          <cell r="A9" t="str">
            <v>A</v>
          </cell>
        </row>
      </sheetData>
      <sheetData sheetId="28503">
        <row r="9">
          <cell r="A9" t="str">
            <v>A</v>
          </cell>
        </row>
      </sheetData>
      <sheetData sheetId="28504">
        <row r="9">
          <cell r="A9" t="str">
            <v>A</v>
          </cell>
        </row>
      </sheetData>
      <sheetData sheetId="28505">
        <row r="9">
          <cell r="A9" t="str">
            <v>A</v>
          </cell>
        </row>
      </sheetData>
      <sheetData sheetId="28506">
        <row r="9">
          <cell r="A9" t="str">
            <v>A</v>
          </cell>
        </row>
      </sheetData>
      <sheetData sheetId="28507">
        <row r="9">
          <cell r="A9" t="str">
            <v>A</v>
          </cell>
        </row>
      </sheetData>
      <sheetData sheetId="28508">
        <row r="9">
          <cell r="A9" t="str">
            <v>A</v>
          </cell>
        </row>
      </sheetData>
      <sheetData sheetId="28509">
        <row r="9">
          <cell r="A9" t="str">
            <v>A</v>
          </cell>
        </row>
      </sheetData>
      <sheetData sheetId="28510">
        <row r="9">
          <cell r="A9" t="str">
            <v>A</v>
          </cell>
        </row>
      </sheetData>
      <sheetData sheetId="28511">
        <row r="9">
          <cell r="A9" t="str">
            <v>A</v>
          </cell>
        </row>
      </sheetData>
      <sheetData sheetId="28512">
        <row r="9">
          <cell r="A9" t="str">
            <v>A</v>
          </cell>
        </row>
      </sheetData>
      <sheetData sheetId="28513">
        <row r="9">
          <cell r="A9" t="str">
            <v>A</v>
          </cell>
        </row>
      </sheetData>
      <sheetData sheetId="28514"/>
      <sheetData sheetId="28515">
        <row r="9">
          <cell r="A9" t="str">
            <v>A</v>
          </cell>
        </row>
      </sheetData>
      <sheetData sheetId="28516">
        <row r="9">
          <cell r="A9" t="str">
            <v>A</v>
          </cell>
        </row>
      </sheetData>
      <sheetData sheetId="28517">
        <row r="9">
          <cell r="A9" t="str">
            <v>A</v>
          </cell>
        </row>
      </sheetData>
      <sheetData sheetId="28518">
        <row r="9">
          <cell r="A9" t="str">
            <v>A</v>
          </cell>
        </row>
      </sheetData>
      <sheetData sheetId="28519"/>
      <sheetData sheetId="28520">
        <row r="9">
          <cell r="A9" t="str">
            <v>A</v>
          </cell>
        </row>
      </sheetData>
      <sheetData sheetId="28521">
        <row r="9">
          <cell r="A9" t="str">
            <v>A</v>
          </cell>
        </row>
      </sheetData>
      <sheetData sheetId="28522">
        <row r="9">
          <cell r="A9" t="str">
            <v>A</v>
          </cell>
        </row>
      </sheetData>
      <sheetData sheetId="28523">
        <row r="9">
          <cell r="A9" t="str">
            <v>A</v>
          </cell>
        </row>
      </sheetData>
      <sheetData sheetId="28524">
        <row r="9">
          <cell r="A9" t="str">
            <v>A</v>
          </cell>
        </row>
      </sheetData>
      <sheetData sheetId="28525">
        <row r="9">
          <cell r="A9" t="str">
            <v>A</v>
          </cell>
        </row>
      </sheetData>
      <sheetData sheetId="28526">
        <row r="9">
          <cell r="A9" t="str">
            <v>A</v>
          </cell>
        </row>
      </sheetData>
      <sheetData sheetId="28527">
        <row r="9">
          <cell r="A9" t="str">
            <v>A</v>
          </cell>
        </row>
      </sheetData>
      <sheetData sheetId="28528">
        <row r="9">
          <cell r="A9" t="str">
            <v>A</v>
          </cell>
        </row>
      </sheetData>
      <sheetData sheetId="28529">
        <row r="9">
          <cell r="A9" t="str">
            <v>A</v>
          </cell>
        </row>
      </sheetData>
      <sheetData sheetId="28530">
        <row r="9">
          <cell r="A9" t="str">
            <v>A</v>
          </cell>
        </row>
      </sheetData>
      <sheetData sheetId="28531">
        <row r="9">
          <cell r="A9" t="str">
            <v>A</v>
          </cell>
        </row>
      </sheetData>
      <sheetData sheetId="28532">
        <row r="9">
          <cell r="A9" t="str">
            <v>A</v>
          </cell>
        </row>
      </sheetData>
      <sheetData sheetId="28533"/>
      <sheetData sheetId="28534">
        <row r="9">
          <cell r="A9" t="str">
            <v>A</v>
          </cell>
        </row>
      </sheetData>
      <sheetData sheetId="28535">
        <row r="9">
          <cell r="A9" t="str">
            <v>A</v>
          </cell>
        </row>
      </sheetData>
      <sheetData sheetId="28536">
        <row r="9">
          <cell r="A9" t="str">
            <v>A</v>
          </cell>
        </row>
      </sheetData>
      <sheetData sheetId="28537"/>
      <sheetData sheetId="28538"/>
      <sheetData sheetId="28539"/>
      <sheetData sheetId="28540"/>
      <sheetData sheetId="28541"/>
      <sheetData sheetId="28542"/>
      <sheetData sheetId="28543"/>
      <sheetData sheetId="28544"/>
      <sheetData sheetId="28545"/>
      <sheetData sheetId="28546"/>
      <sheetData sheetId="28547"/>
      <sheetData sheetId="28548"/>
      <sheetData sheetId="28549"/>
      <sheetData sheetId="28550"/>
      <sheetData sheetId="28551"/>
      <sheetData sheetId="28552"/>
      <sheetData sheetId="28553"/>
      <sheetData sheetId="28554"/>
      <sheetData sheetId="28555"/>
      <sheetData sheetId="28556"/>
      <sheetData sheetId="28557"/>
      <sheetData sheetId="28558"/>
      <sheetData sheetId="28559"/>
      <sheetData sheetId="28560"/>
      <sheetData sheetId="28561"/>
      <sheetData sheetId="28562"/>
      <sheetData sheetId="28563"/>
      <sheetData sheetId="28564"/>
      <sheetData sheetId="28565"/>
      <sheetData sheetId="28566"/>
      <sheetData sheetId="28567"/>
      <sheetData sheetId="28568"/>
      <sheetData sheetId="28569"/>
      <sheetData sheetId="28570"/>
      <sheetData sheetId="28571"/>
      <sheetData sheetId="28572"/>
      <sheetData sheetId="28573"/>
      <sheetData sheetId="28574"/>
      <sheetData sheetId="28575"/>
      <sheetData sheetId="28576"/>
      <sheetData sheetId="28577"/>
      <sheetData sheetId="28578"/>
      <sheetData sheetId="28579"/>
      <sheetData sheetId="28580"/>
      <sheetData sheetId="28581"/>
      <sheetData sheetId="28582"/>
      <sheetData sheetId="28583"/>
      <sheetData sheetId="28584"/>
      <sheetData sheetId="28585"/>
      <sheetData sheetId="28586"/>
      <sheetData sheetId="28587"/>
      <sheetData sheetId="28588"/>
      <sheetData sheetId="28589"/>
      <sheetData sheetId="28590"/>
      <sheetData sheetId="28591"/>
      <sheetData sheetId="28592"/>
      <sheetData sheetId="28593"/>
      <sheetData sheetId="28594"/>
      <sheetData sheetId="28595"/>
      <sheetData sheetId="28596"/>
      <sheetData sheetId="28597"/>
      <sheetData sheetId="28598"/>
      <sheetData sheetId="28599"/>
      <sheetData sheetId="28600"/>
      <sheetData sheetId="28601"/>
      <sheetData sheetId="28602"/>
      <sheetData sheetId="28603"/>
      <sheetData sheetId="28604"/>
      <sheetData sheetId="28605"/>
      <sheetData sheetId="28606"/>
      <sheetData sheetId="28607"/>
      <sheetData sheetId="28608"/>
      <sheetData sheetId="28609"/>
      <sheetData sheetId="28610"/>
      <sheetData sheetId="28611"/>
      <sheetData sheetId="28612"/>
      <sheetData sheetId="28613"/>
      <sheetData sheetId="28614"/>
      <sheetData sheetId="28615"/>
      <sheetData sheetId="28616"/>
      <sheetData sheetId="28617"/>
      <sheetData sheetId="28618"/>
      <sheetData sheetId="28619"/>
      <sheetData sheetId="28620"/>
      <sheetData sheetId="28621"/>
      <sheetData sheetId="28622"/>
      <sheetData sheetId="28623"/>
      <sheetData sheetId="28624"/>
      <sheetData sheetId="28625"/>
      <sheetData sheetId="28626"/>
      <sheetData sheetId="28627"/>
      <sheetData sheetId="28628"/>
      <sheetData sheetId="28629"/>
      <sheetData sheetId="28630"/>
      <sheetData sheetId="28631"/>
      <sheetData sheetId="28632"/>
      <sheetData sheetId="28633"/>
      <sheetData sheetId="28634"/>
      <sheetData sheetId="28635"/>
      <sheetData sheetId="28636"/>
      <sheetData sheetId="28637"/>
      <sheetData sheetId="28638"/>
      <sheetData sheetId="28639"/>
      <sheetData sheetId="28640"/>
      <sheetData sheetId="28641"/>
      <sheetData sheetId="28642"/>
      <sheetData sheetId="28643"/>
      <sheetData sheetId="28644"/>
      <sheetData sheetId="28645"/>
      <sheetData sheetId="28646"/>
      <sheetData sheetId="28647"/>
      <sheetData sheetId="28648"/>
      <sheetData sheetId="28649"/>
      <sheetData sheetId="28650"/>
      <sheetData sheetId="28651"/>
      <sheetData sheetId="28652"/>
      <sheetData sheetId="28653"/>
      <sheetData sheetId="28654"/>
      <sheetData sheetId="28655"/>
      <sheetData sheetId="28656"/>
      <sheetData sheetId="28657"/>
      <sheetData sheetId="28658"/>
      <sheetData sheetId="28659"/>
      <sheetData sheetId="28660"/>
      <sheetData sheetId="28661"/>
      <sheetData sheetId="28662"/>
      <sheetData sheetId="28663"/>
      <sheetData sheetId="28664"/>
      <sheetData sheetId="28665"/>
      <sheetData sheetId="28666"/>
      <sheetData sheetId="28667"/>
      <sheetData sheetId="28668"/>
      <sheetData sheetId="28669"/>
      <sheetData sheetId="28670"/>
      <sheetData sheetId="28671"/>
      <sheetData sheetId="28672"/>
      <sheetData sheetId="28673"/>
      <sheetData sheetId="28674"/>
      <sheetData sheetId="28675"/>
      <sheetData sheetId="28676"/>
      <sheetData sheetId="28677"/>
      <sheetData sheetId="28678"/>
      <sheetData sheetId="28679"/>
      <sheetData sheetId="28680"/>
      <sheetData sheetId="28681"/>
      <sheetData sheetId="28682"/>
      <sheetData sheetId="28683"/>
      <sheetData sheetId="28684"/>
      <sheetData sheetId="28685"/>
      <sheetData sheetId="28686"/>
      <sheetData sheetId="28687"/>
      <sheetData sheetId="28688"/>
      <sheetData sheetId="28689"/>
      <sheetData sheetId="28690"/>
      <sheetData sheetId="28691"/>
      <sheetData sheetId="28692"/>
      <sheetData sheetId="28693"/>
      <sheetData sheetId="28694"/>
      <sheetData sheetId="28695"/>
      <sheetData sheetId="28696"/>
      <sheetData sheetId="28697"/>
      <sheetData sheetId="28698"/>
      <sheetData sheetId="28699"/>
      <sheetData sheetId="28700"/>
      <sheetData sheetId="28701"/>
      <sheetData sheetId="28702"/>
      <sheetData sheetId="28703"/>
      <sheetData sheetId="28704"/>
      <sheetData sheetId="28705"/>
      <sheetData sheetId="28706"/>
      <sheetData sheetId="28707"/>
      <sheetData sheetId="28708"/>
      <sheetData sheetId="28709"/>
      <sheetData sheetId="28710"/>
      <sheetData sheetId="28711"/>
      <sheetData sheetId="28712"/>
      <sheetData sheetId="28713"/>
      <sheetData sheetId="28714"/>
      <sheetData sheetId="28715"/>
      <sheetData sheetId="28716"/>
      <sheetData sheetId="28717"/>
      <sheetData sheetId="28718"/>
      <sheetData sheetId="28719"/>
      <sheetData sheetId="28720"/>
      <sheetData sheetId="28721"/>
      <sheetData sheetId="28722"/>
      <sheetData sheetId="28723"/>
      <sheetData sheetId="28724"/>
      <sheetData sheetId="28725"/>
      <sheetData sheetId="28726"/>
      <sheetData sheetId="28727"/>
      <sheetData sheetId="28728"/>
      <sheetData sheetId="28729"/>
      <sheetData sheetId="28730"/>
      <sheetData sheetId="28731"/>
      <sheetData sheetId="28732"/>
      <sheetData sheetId="28733"/>
      <sheetData sheetId="28734"/>
      <sheetData sheetId="28735"/>
      <sheetData sheetId="28736"/>
      <sheetData sheetId="28737"/>
      <sheetData sheetId="28738"/>
      <sheetData sheetId="28739"/>
      <sheetData sheetId="28740"/>
      <sheetData sheetId="28741"/>
      <sheetData sheetId="28742"/>
      <sheetData sheetId="28743"/>
      <sheetData sheetId="28744"/>
      <sheetData sheetId="28745"/>
      <sheetData sheetId="28746"/>
      <sheetData sheetId="28747"/>
      <sheetData sheetId="28748"/>
      <sheetData sheetId="28749"/>
      <sheetData sheetId="28750"/>
      <sheetData sheetId="28751"/>
      <sheetData sheetId="28752"/>
      <sheetData sheetId="28753"/>
      <sheetData sheetId="28754"/>
      <sheetData sheetId="28755"/>
      <sheetData sheetId="28756"/>
      <sheetData sheetId="28757"/>
      <sheetData sheetId="28758"/>
      <sheetData sheetId="28759"/>
      <sheetData sheetId="28760"/>
      <sheetData sheetId="28761"/>
      <sheetData sheetId="28762"/>
      <sheetData sheetId="28763"/>
      <sheetData sheetId="28764"/>
      <sheetData sheetId="28765"/>
      <sheetData sheetId="28766"/>
      <sheetData sheetId="28767"/>
      <sheetData sheetId="28768"/>
      <sheetData sheetId="28769"/>
      <sheetData sheetId="28770"/>
      <sheetData sheetId="28771"/>
      <sheetData sheetId="28772"/>
      <sheetData sheetId="28773"/>
      <sheetData sheetId="28774"/>
      <sheetData sheetId="28775"/>
      <sheetData sheetId="28776"/>
      <sheetData sheetId="28777"/>
      <sheetData sheetId="28778"/>
      <sheetData sheetId="28779"/>
      <sheetData sheetId="28780"/>
      <sheetData sheetId="28781"/>
      <sheetData sheetId="28782"/>
      <sheetData sheetId="28783"/>
      <sheetData sheetId="28784"/>
      <sheetData sheetId="28785"/>
      <sheetData sheetId="28786"/>
      <sheetData sheetId="28787"/>
      <sheetData sheetId="28788"/>
      <sheetData sheetId="28789"/>
      <sheetData sheetId="28790"/>
      <sheetData sheetId="28791"/>
      <sheetData sheetId="28792"/>
      <sheetData sheetId="28793"/>
      <sheetData sheetId="28794"/>
      <sheetData sheetId="28795"/>
      <sheetData sheetId="28796"/>
      <sheetData sheetId="28797"/>
      <sheetData sheetId="28798"/>
      <sheetData sheetId="28799"/>
      <sheetData sheetId="28800"/>
      <sheetData sheetId="28801"/>
      <sheetData sheetId="28802"/>
      <sheetData sheetId="28803"/>
      <sheetData sheetId="28804"/>
      <sheetData sheetId="28805"/>
      <sheetData sheetId="28806"/>
      <sheetData sheetId="28807"/>
      <sheetData sheetId="28808"/>
      <sheetData sheetId="28809"/>
      <sheetData sheetId="28810"/>
      <sheetData sheetId="28811"/>
      <sheetData sheetId="28812"/>
      <sheetData sheetId="28813"/>
      <sheetData sheetId="28814"/>
      <sheetData sheetId="28815"/>
      <sheetData sheetId="28816"/>
      <sheetData sheetId="28817"/>
      <sheetData sheetId="28818"/>
      <sheetData sheetId="28819"/>
      <sheetData sheetId="28820"/>
      <sheetData sheetId="28821"/>
      <sheetData sheetId="28822"/>
      <sheetData sheetId="28823"/>
      <sheetData sheetId="28824"/>
      <sheetData sheetId="28825"/>
      <sheetData sheetId="28826"/>
      <sheetData sheetId="28827"/>
      <sheetData sheetId="28828"/>
      <sheetData sheetId="28829"/>
      <sheetData sheetId="28830"/>
      <sheetData sheetId="28831"/>
      <sheetData sheetId="28832"/>
      <sheetData sheetId="28833"/>
      <sheetData sheetId="28834"/>
      <sheetData sheetId="28835"/>
      <sheetData sheetId="28836"/>
      <sheetData sheetId="28837"/>
      <sheetData sheetId="28838"/>
      <sheetData sheetId="28839"/>
      <sheetData sheetId="28840"/>
      <sheetData sheetId="28841"/>
      <sheetData sheetId="28842"/>
      <sheetData sheetId="28843"/>
      <sheetData sheetId="28844"/>
      <sheetData sheetId="28845"/>
      <sheetData sheetId="28846"/>
      <sheetData sheetId="28847"/>
      <sheetData sheetId="28848"/>
      <sheetData sheetId="28849"/>
      <sheetData sheetId="28850"/>
      <sheetData sheetId="28851"/>
      <sheetData sheetId="28852"/>
      <sheetData sheetId="28853"/>
      <sheetData sheetId="28854"/>
      <sheetData sheetId="28855"/>
      <sheetData sheetId="28856"/>
      <sheetData sheetId="28857"/>
      <sheetData sheetId="28858"/>
      <sheetData sheetId="28859"/>
      <sheetData sheetId="28860"/>
      <sheetData sheetId="28861"/>
      <sheetData sheetId="28862"/>
      <sheetData sheetId="28863"/>
      <sheetData sheetId="28864"/>
      <sheetData sheetId="28865"/>
      <sheetData sheetId="28866"/>
      <sheetData sheetId="28867"/>
      <sheetData sheetId="28868" refreshError="1"/>
      <sheetData sheetId="28869" refreshError="1"/>
      <sheetData sheetId="28870" refreshError="1"/>
      <sheetData sheetId="28871" refreshError="1"/>
      <sheetData sheetId="28872" refreshError="1"/>
      <sheetData sheetId="28873"/>
      <sheetData sheetId="28874" refreshError="1"/>
      <sheetData sheetId="28875" refreshError="1"/>
      <sheetData sheetId="28876" refreshError="1"/>
      <sheetData sheetId="28877" refreshError="1"/>
      <sheetData sheetId="28878" refreshError="1"/>
      <sheetData sheetId="28879" refreshError="1"/>
      <sheetData sheetId="28880" refreshError="1"/>
      <sheetData sheetId="28881"/>
      <sheetData sheetId="28882">
        <row r="9">
          <cell r="A9" t="str">
            <v>A</v>
          </cell>
        </row>
      </sheetData>
      <sheetData sheetId="28883" refreshError="1"/>
      <sheetData sheetId="28884"/>
      <sheetData sheetId="28885" refreshError="1"/>
      <sheetData sheetId="28886">
        <row r="9">
          <cell r="A9" t="str">
            <v>A</v>
          </cell>
        </row>
      </sheetData>
      <sheetData sheetId="28887" refreshError="1"/>
      <sheetData sheetId="28888">
        <row r="9">
          <cell r="A9" t="str">
            <v>A</v>
          </cell>
        </row>
      </sheetData>
      <sheetData sheetId="28889"/>
      <sheetData sheetId="28890">
        <row r="9">
          <cell r="A9" t="str">
            <v>A</v>
          </cell>
        </row>
      </sheetData>
      <sheetData sheetId="28891">
        <row r="9">
          <cell r="A9" t="str">
            <v>A</v>
          </cell>
        </row>
      </sheetData>
      <sheetData sheetId="28892"/>
      <sheetData sheetId="28893">
        <row r="9">
          <cell r="A9" t="str">
            <v>A</v>
          </cell>
        </row>
      </sheetData>
      <sheetData sheetId="28894"/>
      <sheetData sheetId="28895"/>
      <sheetData sheetId="28896">
        <row r="9">
          <cell r="A9" t="str">
            <v>A</v>
          </cell>
        </row>
      </sheetData>
      <sheetData sheetId="28897">
        <row r="9">
          <cell r="A9" t="str">
            <v>A</v>
          </cell>
        </row>
      </sheetData>
      <sheetData sheetId="28898">
        <row r="9">
          <cell r="A9" t="str">
            <v>A</v>
          </cell>
        </row>
      </sheetData>
      <sheetData sheetId="28899">
        <row r="9">
          <cell r="A9" t="str">
            <v>A</v>
          </cell>
        </row>
      </sheetData>
      <sheetData sheetId="28900">
        <row r="9">
          <cell r="A9" t="str">
            <v>A</v>
          </cell>
        </row>
      </sheetData>
      <sheetData sheetId="28901">
        <row r="9">
          <cell r="A9" t="str">
            <v>A</v>
          </cell>
        </row>
      </sheetData>
      <sheetData sheetId="28902">
        <row r="9">
          <cell r="A9" t="str">
            <v>A</v>
          </cell>
        </row>
      </sheetData>
      <sheetData sheetId="28903">
        <row r="9">
          <cell r="A9" t="str">
            <v>A</v>
          </cell>
        </row>
      </sheetData>
      <sheetData sheetId="28904" refreshError="1"/>
      <sheetData sheetId="28905" refreshError="1"/>
      <sheetData sheetId="28906">
        <row r="9">
          <cell r="A9" t="str">
            <v>A</v>
          </cell>
        </row>
      </sheetData>
      <sheetData sheetId="28907">
        <row r="9">
          <cell r="A9" t="str">
            <v>A</v>
          </cell>
        </row>
      </sheetData>
      <sheetData sheetId="28908">
        <row r="9">
          <cell r="A9" t="str">
            <v>A</v>
          </cell>
        </row>
      </sheetData>
      <sheetData sheetId="28909">
        <row r="9">
          <cell r="A9" t="str">
            <v>A</v>
          </cell>
        </row>
      </sheetData>
      <sheetData sheetId="28910">
        <row r="9">
          <cell r="A9" t="str">
            <v>A</v>
          </cell>
        </row>
      </sheetData>
      <sheetData sheetId="28911">
        <row r="9">
          <cell r="A9" t="str">
            <v>A</v>
          </cell>
        </row>
      </sheetData>
      <sheetData sheetId="28912">
        <row r="9">
          <cell r="A9" t="str">
            <v>A</v>
          </cell>
        </row>
      </sheetData>
      <sheetData sheetId="28913">
        <row r="9">
          <cell r="A9" t="str">
            <v>A</v>
          </cell>
        </row>
      </sheetData>
      <sheetData sheetId="28914">
        <row r="9">
          <cell r="A9" t="str">
            <v>A</v>
          </cell>
        </row>
      </sheetData>
      <sheetData sheetId="28915">
        <row r="9">
          <cell r="A9" t="str">
            <v>A</v>
          </cell>
        </row>
      </sheetData>
      <sheetData sheetId="28916"/>
      <sheetData sheetId="28917"/>
      <sheetData sheetId="28918">
        <row r="9">
          <cell r="A9" t="str">
            <v>A</v>
          </cell>
        </row>
      </sheetData>
      <sheetData sheetId="28919">
        <row r="9">
          <cell r="A9" t="str">
            <v>A</v>
          </cell>
        </row>
      </sheetData>
      <sheetData sheetId="28920">
        <row r="9">
          <cell r="A9" t="str">
            <v>A</v>
          </cell>
        </row>
      </sheetData>
      <sheetData sheetId="28921">
        <row r="9">
          <cell r="A9" t="str">
            <v>A</v>
          </cell>
        </row>
      </sheetData>
      <sheetData sheetId="28922">
        <row r="9">
          <cell r="A9" t="str">
            <v>A</v>
          </cell>
        </row>
      </sheetData>
      <sheetData sheetId="28923">
        <row r="9">
          <cell r="A9" t="str">
            <v>A</v>
          </cell>
        </row>
      </sheetData>
      <sheetData sheetId="28924">
        <row r="9">
          <cell r="A9" t="str">
            <v>A</v>
          </cell>
        </row>
      </sheetData>
      <sheetData sheetId="28925">
        <row r="9">
          <cell r="A9" t="str">
            <v>A</v>
          </cell>
        </row>
      </sheetData>
      <sheetData sheetId="28926">
        <row r="9">
          <cell r="A9" t="str">
            <v>A</v>
          </cell>
        </row>
      </sheetData>
      <sheetData sheetId="28927" refreshError="1"/>
      <sheetData sheetId="28928" refreshError="1"/>
      <sheetData sheetId="28929">
        <row r="9">
          <cell r="A9" t="str">
            <v>A</v>
          </cell>
        </row>
      </sheetData>
      <sheetData sheetId="28930">
        <row r="9">
          <cell r="A9" t="str">
            <v>A</v>
          </cell>
        </row>
      </sheetData>
      <sheetData sheetId="28931" refreshError="1"/>
      <sheetData sheetId="28932">
        <row r="9">
          <cell r="A9" t="str">
            <v>A</v>
          </cell>
        </row>
      </sheetData>
      <sheetData sheetId="28933">
        <row r="9">
          <cell r="A9" t="str">
            <v>A</v>
          </cell>
        </row>
      </sheetData>
      <sheetData sheetId="28934">
        <row r="9">
          <cell r="A9" t="str">
            <v>A</v>
          </cell>
        </row>
      </sheetData>
      <sheetData sheetId="28935">
        <row r="9">
          <cell r="A9" t="str">
            <v>A</v>
          </cell>
        </row>
      </sheetData>
      <sheetData sheetId="28936">
        <row r="9">
          <cell r="A9" t="str">
            <v>A</v>
          </cell>
        </row>
      </sheetData>
      <sheetData sheetId="28937">
        <row r="9">
          <cell r="A9" t="str">
            <v>A</v>
          </cell>
        </row>
      </sheetData>
      <sheetData sheetId="28938">
        <row r="9">
          <cell r="A9" t="str">
            <v>A</v>
          </cell>
        </row>
      </sheetData>
      <sheetData sheetId="28939">
        <row r="9">
          <cell r="A9" t="str">
            <v>A</v>
          </cell>
        </row>
      </sheetData>
      <sheetData sheetId="28940">
        <row r="9">
          <cell r="A9" t="str">
            <v>A</v>
          </cell>
        </row>
      </sheetData>
      <sheetData sheetId="28941">
        <row r="9">
          <cell r="A9" t="str">
            <v>A</v>
          </cell>
        </row>
      </sheetData>
      <sheetData sheetId="28942">
        <row r="9">
          <cell r="A9" t="str">
            <v>A</v>
          </cell>
        </row>
      </sheetData>
      <sheetData sheetId="28943">
        <row r="9">
          <cell r="A9" t="str">
            <v>A</v>
          </cell>
        </row>
      </sheetData>
      <sheetData sheetId="28944">
        <row r="9">
          <cell r="A9" t="str">
            <v>A</v>
          </cell>
        </row>
      </sheetData>
      <sheetData sheetId="28945">
        <row r="9">
          <cell r="A9" t="str">
            <v>A</v>
          </cell>
        </row>
      </sheetData>
      <sheetData sheetId="28946">
        <row r="9">
          <cell r="A9" t="str">
            <v>A</v>
          </cell>
        </row>
      </sheetData>
      <sheetData sheetId="28947">
        <row r="9">
          <cell r="A9" t="str">
            <v>A</v>
          </cell>
        </row>
      </sheetData>
      <sheetData sheetId="28948">
        <row r="9">
          <cell r="A9" t="str">
            <v>A</v>
          </cell>
        </row>
      </sheetData>
      <sheetData sheetId="28949">
        <row r="9">
          <cell r="A9" t="str">
            <v>A</v>
          </cell>
        </row>
      </sheetData>
      <sheetData sheetId="28950">
        <row r="9">
          <cell r="A9" t="str">
            <v>A</v>
          </cell>
        </row>
      </sheetData>
      <sheetData sheetId="28951">
        <row r="9">
          <cell r="A9" t="str">
            <v>A</v>
          </cell>
        </row>
      </sheetData>
      <sheetData sheetId="28952">
        <row r="9">
          <cell r="A9" t="str">
            <v>A</v>
          </cell>
        </row>
      </sheetData>
      <sheetData sheetId="28953">
        <row r="9">
          <cell r="A9" t="str">
            <v>A</v>
          </cell>
        </row>
      </sheetData>
      <sheetData sheetId="28954">
        <row r="9">
          <cell r="A9" t="str">
            <v>A</v>
          </cell>
        </row>
      </sheetData>
      <sheetData sheetId="28955">
        <row r="9">
          <cell r="A9" t="str">
            <v>A</v>
          </cell>
        </row>
      </sheetData>
      <sheetData sheetId="28956">
        <row r="9">
          <cell r="A9" t="str">
            <v>A</v>
          </cell>
        </row>
      </sheetData>
      <sheetData sheetId="28957">
        <row r="9">
          <cell r="A9" t="str">
            <v>A</v>
          </cell>
        </row>
      </sheetData>
      <sheetData sheetId="28958">
        <row r="9">
          <cell r="A9" t="str">
            <v>A</v>
          </cell>
        </row>
      </sheetData>
      <sheetData sheetId="28959">
        <row r="9">
          <cell r="A9" t="str">
            <v>A</v>
          </cell>
        </row>
      </sheetData>
      <sheetData sheetId="28960">
        <row r="9">
          <cell r="A9" t="str">
            <v>A</v>
          </cell>
        </row>
      </sheetData>
      <sheetData sheetId="28961">
        <row r="9">
          <cell r="A9" t="str">
            <v>A</v>
          </cell>
        </row>
      </sheetData>
      <sheetData sheetId="28962">
        <row r="9">
          <cell r="A9" t="str">
            <v>A</v>
          </cell>
        </row>
      </sheetData>
      <sheetData sheetId="28963">
        <row r="9">
          <cell r="A9" t="str">
            <v>A</v>
          </cell>
        </row>
      </sheetData>
      <sheetData sheetId="28964">
        <row r="9">
          <cell r="A9" t="str">
            <v>A</v>
          </cell>
        </row>
      </sheetData>
      <sheetData sheetId="28965">
        <row r="9">
          <cell r="A9" t="str">
            <v>A</v>
          </cell>
        </row>
      </sheetData>
      <sheetData sheetId="28966">
        <row r="9">
          <cell r="A9" t="str">
            <v>A</v>
          </cell>
        </row>
      </sheetData>
      <sheetData sheetId="28967">
        <row r="9">
          <cell r="A9" t="str">
            <v>A</v>
          </cell>
        </row>
      </sheetData>
      <sheetData sheetId="28968">
        <row r="9">
          <cell r="A9" t="str">
            <v>A</v>
          </cell>
        </row>
      </sheetData>
      <sheetData sheetId="28969">
        <row r="9">
          <cell r="A9" t="str">
            <v>A</v>
          </cell>
        </row>
      </sheetData>
      <sheetData sheetId="28970">
        <row r="9">
          <cell r="A9" t="str">
            <v>A</v>
          </cell>
        </row>
      </sheetData>
      <sheetData sheetId="28971">
        <row r="9">
          <cell r="A9" t="str">
            <v>A</v>
          </cell>
        </row>
      </sheetData>
      <sheetData sheetId="28972">
        <row r="9">
          <cell r="A9" t="str">
            <v>A</v>
          </cell>
        </row>
      </sheetData>
      <sheetData sheetId="28973">
        <row r="9">
          <cell r="A9" t="str">
            <v>A</v>
          </cell>
        </row>
      </sheetData>
      <sheetData sheetId="28974">
        <row r="9">
          <cell r="A9" t="str">
            <v>A</v>
          </cell>
        </row>
      </sheetData>
      <sheetData sheetId="28975">
        <row r="9">
          <cell r="A9" t="str">
            <v>A</v>
          </cell>
        </row>
      </sheetData>
      <sheetData sheetId="28976">
        <row r="9">
          <cell r="A9" t="str">
            <v>A</v>
          </cell>
        </row>
      </sheetData>
      <sheetData sheetId="28977">
        <row r="9">
          <cell r="A9" t="str">
            <v>A</v>
          </cell>
        </row>
      </sheetData>
      <sheetData sheetId="28978">
        <row r="9">
          <cell r="A9" t="str">
            <v>A</v>
          </cell>
        </row>
      </sheetData>
      <sheetData sheetId="28979">
        <row r="9">
          <cell r="A9" t="str">
            <v>A</v>
          </cell>
        </row>
      </sheetData>
      <sheetData sheetId="28980">
        <row r="9">
          <cell r="A9" t="str">
            <v>A</v>
          </cell>
        </row>
      </sheetData>
      <sheetData sheetId="28981">
        <row r="9">
          <cell r="A9" t="str">
            <v>A</v>
          </cell>
        </row>
      </sheetData>
      <sheetData sheetId="28982">
        <row r="9">
          <cell r="A9" t="str">
            <v>A</v>
          </cell>
        </row>
      </sheetData>
      <sheetData sheetId="28983">
        <row r="9">
          <cell r="A9" t="str">
            <v>A</v>
          </cell>
        </row>
      </sheetData>
      <sheetData sheetId="28984">
        <row r="9">
          <cell r="A9" t="str">
            <v>A</v>
          </cell>
        </row>
      </sheetData>
      <sheetData sheetId="28985">
        <row r="9">
          <cell r="A9" t="str">
            <v>A</v>
          </cell>
        </row>
      </sheetData>
      <sheetData sheetId="28986">
        <row r="9">
          <cell r="A9" t="str">
            <v>A</v>
          </cell>
        </row>
      </sheetData>
      <sheetData sheetId="28987">
        <row r="9">
          <cell r="A9" t="str">
            <v>A</v>
          </cell>
        </row>
      </sheetData>
      <sheetData sheetId="28988">
        <row r="9">
          <cell r="A9" t="str">
            <v>A</v>
          </cell>
        </row>
      </sheetData>
      <sheetData sheetId="28989">
        <row r="9">
          <cell r="A9" t="str">
            <v>A</v>
          </cell>
        </row>
      </sheetData>
      <sheetData sheetId="28990">
        <row r="9">
          <cell r="A9" t="str">
            <v>A</v>
          </cell>
        </row>
      </sheetData>
      <sheetData sheetId="28991">
        <row r="9">
          <cell r="A9" t="str">
            <v>A</v>
          </cell>
        </row>
      </sheetData>
      <sheetData sheetId="28992">
        <row r="9">
          <cell r="A9" t="str">
            <v>A</v>
          </cell>
        </row>
      </sheetData>
      <sheetData sheetId="28993">
        <row r="9">
          <cell r="A9" t="str">
            <v>A</v>
          </cell>
        </row>
      </sheetData>
      <sheetData sheetId="28994">
        <row r="9">
          <cell r="A9" t="str">
            <v>A</v>
          </cell>
        </row>
      </sheetData>
      <sheetData sheetId="28995">
        <row r="9">
          <cell r="A9" t="str">
            <v>A</v>
          </cell>
        </row>
      </sheetData>
      <sheetData sheetId="28996">
        <row r="9">
          <cell r="A9" t="str">
            <v>A</v>
          </cell>
        </row>
      </sheetData>
      <sheetData sheetId="28997">
        <row r="9">
          <cell r="A9" t="str">
            <v>A</v>
          </cell>
        </row>
      </sheetData>
      <sheetData sheetId="28998">
        <row r="9">
          <cell r="A9" t="str">
            <v>A</v>
          </cell>
        </row>
      </sheetData>
      <sheetData sheetId="28999">
        <row r="9">
          <cell r="A9" t="str">
            <v>A</v>
          </cell>
        </row>
      </sheetData>
      <sheetData sheetId="29000">
        <row r="9">
          <cell r="A9" t="str">
            <v>A</v>
          </cell>
        </row>
      </sheetData>
      <sheetData sheetId="29001">
        <row r="9">
          <cell r="A9" t="str">
            <v>A</v>
          </cell>
        </row>
      </sheetData>
      <sheetData sheetId="29002">
        <row r="9">
          <cell r="A9" t="str">
            <v>A</v>
          </cell>
        </row>
      </sheetData>
      <sheetData sheetId="29003">
        <row r="9">
          <cell r="A9" t="str">
            <v>A</v>
          </cell>
        </row>
      </sheetData>
      <sheetData sheetId="29004">
        <row r="9">
          <cell r="A9" t="str">
            <v>A</v>
          </cell>
        </row>
      </sheetData>
      <sheetData sheetId="29005">
        <row r="9">
          <cell r="A9" t="str">
            <v>A</v>
          </cell>
        </row>
      </sheetData>
      <sheetData sheetId="29006"/>
      <sheetData sheetId="29007" refreshError="1"/>
      <sheetData sheetId="29008">
        <row r="9">
          <cell r="A9" t="str">
            <v>A</v>
          </cell>
        </row>
      </sheetData>
      <sheetData sheetId="29009">
        <row r="9">
          <cell r="A9" t="str">
            <v>A</v>
          </cell>
        </row>
      </sheetData>
      <sheetData sheetId="29010">
        <row r="9">
          <cell r="A9" t="str">
            <v>A</v>
          </cell>
        </row>
      </sheetData>
      <sheetData sheetId="29011">
        <row r="9">
          <cell r="A9" t="str">
            <v>A</v>
          </cell>
        </row>
      </sheetData>
      <sheetData sheetId="29012">
        <row r="9">
          <cell r="A9" t="str">
            <v>A</v>
          </cell>
        </row>
      </sheetData>
      <sheetData sheetId="29013"/>
      <sheetData sheetId="29014"/>
      <sheetData sheetId="29015">
        <row r="9">
          <cell r="A9" t="str">
            <v>A</v>
          </cell>
        </row>
      </sheetData>
      <sheetData sheetId="29016">
        <row r="9">
          <cell r="A9" t="str">
            <v>A</v>
          </cell>
        </row>
      </sheetData>
      <sheetData sheetId="29017">
        <row r="9">
          <cell r="A9" t="str">
            <v>A</v>
          </cell>
        </row>
      </sheetData>
      <sheetData sheetId="29018" refreshError="1"/>
      <sheetData sheetId="29019" refreshError="1"/>
      <sheetData sheetId="29020" refreshError="1"/>
      <sheetData sheetId="29021" refreshError="1"/>
      <sheetData sheetId="29022" refreshError="1"/>
      <sheetData sheetId="29023" refreshError="1"/>
      <sheetData sheetId="29024">
        <row r="9">
          <cell r="A9" t="str">
            <v>A</v>
          </cell>
        </row>
      </sheetData>
      <sheetData sheetId="29025"/>
      <sheetData sheetId="29026">
        <row r="9">
          <cell r="A9" t="str">
            <v>A</v>
          </cell>
        </row>
      </sheetData>
      <sheetData sheetId="29027"/>
      <sheetData sheetId="29028">
        <row r="9">
          <cell r="A9" t="str">
            <v>A</v>
          </cell>
        </row>
      </sheetData>
      <sheetData sheetId="29029">
        <row r="9">
          <cell r="A9" t="str">
            <v>A</v>
          </cell>
        </row>
      </sheetData>
      <sheetData sheetId="29030">
        <row r="9">
          <cell r="A9" t="str">
            <v>A</v>
          </cell>
        </row>
      </sheetData>
      <sheetData sheetId="29031">
        <row r="9">
          <cell r="A9" t="str">
            <v>A</v>
          </cell>
        </row>
      </sheetData>
      <sheetData sheetId="29032">
        <row r="9">
          <cell r="A9" t="str">
            <v>A</v>
          </cell>
        </row>
      </sheetData>
      <sheetData sheetId="29033">
        <row r="9">
          <cell r="A9" t="str">
            <v>A</v>
          </cell>
        </row>
      </sheetData>
      <sheetData sheetId="29034">
        <row r="9">
          <cell r="A9" t="str">
            <v>A</v>
          </cell>
        </row>
      </sheetData>
      <sheetData sheetId="29035">
        <row r="9">
          <cell r="A9" t="str">
            <v>A</v>
          </cell>
        </row>
      </sheetData>
      <sheetData sheetId="29036">
        <row r="9">
          <cell r="A9" t="str">
            <v>A</v>
          </cell>
        </row>
      </sheetData>
      <sheetData sheetId="29037">
        <row r="9">
          <cell r="A9" t="str">
            <v>A</v>
          </cell>
        </row>
      </sheetData>
      <sheetData sheetId="29038">
        <row r="9">
          <cell r="A9" t="str">
            <v>A</v>
          </cell>
        </row>
      </sheetData>
      <sheetData sheetId="29039">
        <row r="9">
          <cell r="A9" t="str">
            <v>A</v>
          </cell>
        </row>
      </sheetData>
      <sheetData sheetId="29040">
        <row r="9">
          <cell r="A9" t="str">
            <v>A</v>
          </cell>
        </row>
      </sheetData>
      <sheetData sheetId="29041">
        <row r="9">
          <cell r="A9" t="str">
            <v>A</v>
          </cell>
        </row>
      </sheetData>
      <sheetData sheetId="29042">
        <row r="9">
          <cell r="A9" t="str">
            <v>A</v>
          </cell>
        </row>
      </sheetData>
      <sheetData sheetId="29043">
        <row r="9">
          <cell r="A9" t="str">
            <v>A</v>
          </cell>
        </row>
      </sheetData>
      <sheetData sheetId="29044">
        <row r="9">
          <cell r="A9" t="str">
            <v>A</v>
          </cell>
        </row>
      </sheetData>
      <sheetData sheetId="29045">
        <row r="9">
          <cell r="A9" t="str">
            <v>A</v>
          </cell>
        </row>
      </sheetData>
      <sheetData sheetId="29046">
        <row r="9">
          <cell r="A9" t="str">
            <v>A</v>
          </cell>
        </row>
      </sheetData>
      <sheetData sheetId="29047">
        <row r="9">
          <cell r="A9" t="str">
            <v>A</v>
          </cell>
        </row>
      </sheetData>
      <sheetData sheetId="29048">
        <row r="9">
          <cell r="A9" t="str">
            <v>A</v>
          </cell>
        </row>
      </sheetData>
      <sheetData sheetId="29049">
        <row r="9">
          <cell r="A9" t="str">
            <v>A</v>
          </cell>
        </row>
      </sheetData>
      <sheetData sheetId="29050">
        <row r="9">
          <cell r="A9" t="str">
            <v>A</v>
          </cell>
        </row>
      </sheetData>
      <sheetData sheetId="29051">
        <row r="9">
          <cell r="A9" t="str">
            <v>A</v>
          </cell>
        </row>
      </sheetData>
      <sheetData sheetId="29052">
        <row r="9">
          <cell r="A9" t="str">
            <v>A</v>
          </cell>
        </row>
      </sheetData>
      <sheetData sheetId="29053">
        <row r="9">
          <cell r="A9" t="str">
            <v>A</v>
          </cell>
        </row>
      </sheetData>
      <sheetData sheetId="29054">
        <row r="9">
          <cell r="A9" t="str">
            <v>A</v>
          </cell>
        </row>
      </sheetData>
      <sheetData sheetId="29055">
        <row r="9">
          <cell r="A9" t="str">
            <v>A</v>
          </cell>
        </row>
      </sheetData>
      <sheetData sheetId="29056">
        <row r="9">
          <cell r="A9" t="str">
            <v>A</v>
          </cell>
        </row>
      </sheetData>
      <sheetData sheetId="29057"/>
      <sheetData sheetId="29058"/>
      <sheetData sheetId="29059"/>
      <sheetData sheetId="29060"/>
      <sheetData sheetId="29061"/>
      <sheetData sheetId="29062"/>
      <sheetData sheetId="29063">
        <row r="9">
          <cell r="A9" t="str">
            <v>A</v>
          </cell>
        </row>
      </sheetData>
      <sheetData sheetId="29064">
        <row r="9">
          <cell r="A9" t="str">
            <v>A</v>
          </cell>
        </row>
      </sheetData>
      <sheetData sheetId="29065">
        <row r="9">
          <cell r="A9" t="str">
            <v>A</v>
          </cell>
        </row>
      </sheetData>
      <sheetData sheetId="29066">
        <row r="9">
          <cell r="A9" t="str">
            <v>A</v>
          </cell>
        </row>
      </sheetData>
      <sheetData sheetId="29067">
        <row r="9">
          <cell r="A9" t="str">
            <v>A</v>
          </cell>
        </row>
      </sheetData>
      <sheetData sheetId="29068">
        <row r="9">
          <cell r="A9" t="str">
            <v>A</v>
          </cell>
        </row>
      </sheetData>
      <sheetData sheetId="29069">
        <row r="9">
          <cell r="A9" t="str">
            <v>A</v>
          </cell>
        </row>
      </sheetData>
      <sheetData sheetId="29070">
        <row r="9">
          <cell r="A9" t="str">
            <v>A</v>
          </cell>
        </row>
      </sheetData>
      <sheetData sheetId="29071">
        <row r="9">
          <cell r="A9" t="str">
            <v>A</v>
          </cell>
        </row>
      </sheetData>
      <sheetData sheetId="29072">
        <row r="9">
          <cell r="A9" t="str">
            <v>A</v>
          </cell>
        </row>
      </sheetData>
      <sheetData sheetId="29073">
        <row r="9">
          <cell r="A9" t="str">
            <v>A</v>
          </cell>
        </row>
      </sheetData>
      <sheetData sheetId="29074">
        <row r="9">
          <cell r="A9" t="str">
            <v>A</v>
          </cell>
        </row>
      </sheetData>
      <sheetData sheetId="29075">
        <row r="9">
          <cell r="A9" t="str">
            <v>A</v>
          </cell>
        </row>
      </sheetData>
      <sheetData sheetId="29076">
        <row r="9">
          <cell r="A9" t="str">
            <v>A</v>
          </cell>
        </row>
      </sheetData>
      <sheetData sheetId="29077">
        <row r="9">
          <cell r="A9" t="str">
            <v>A</v>
          </cell>
        </row>
      </sheetData>
      <sheetData sheetId="29078">
        <row r="9">
          <cell r="A9" t="str">
            <v>A</v>
          </cell>
        </row>
      </sheetData>
      <sheetData sheetId="29079">
        <row r="9">
          <cell r="A9" t="str">
            <v>A</v>
          </cell>
        </row>
      </sheetData>
      <sheetData sheetId="29080">
        <row r="9">
          <cell r="A9" t="str">
            <v>A</v>
          </cell>
        </row>
      </sheetData>
      <sheetData sheetId="29081">
        <row r="9">
          <cell r="A9" t="str">
            <v>A</v>
          </cell>
        </row>
      </sheetData>
      <sheetData sheetId="29082">
        <row r="9">
          <cell r="A9" t="str">
            <v>A</v>
          </cell>
        </row>
      </sheetData>
      <sheetData sheetId="29083">
        <row r="9">
          <cell r="A9" t="str">
            <v>A</v>
          </cell>
        </row>
      </sheetData>
      <sheetData sheetId="29084">
        <row r="9">
          <cell r="A9" t="str">
            <v>A</v>
          </cell>
        </row>
      </sheetData>
      <sheetData sheetId="29085">
        <row r="9">
          <cell r="A9" t="str">
            <v>A</v>
          </cell>
        </row>
      </sheetData>
      <sheetData sheetId="29086">
        <row r="9">
          <cell r="A9" t="str">
            <v>A</v>
          </cell>
        </row>
      </sheetData>
      <sheetData sheetId="29087">
        <row r="9">
          <cell r="A9" t="str">
            <v>A</v>
          </cell>
        </row>
      </sheetData>
      <sheetData sheetId="29088">
        <row r="9">
          <cell r="A9" t="str">
            <v>A</v>
          </cell>
        </row>
      </sheetData>
      <sheetData sheetId="29089">
        <row r="9">
          <cell r="A9" t="str">
            <v>A</v>
          </cell>
        </row>
      </sheetData>
      <sheetData sheetId="29090">
        <row r="9">
          <cell r="A9" t="str">
            <v>A</v>
          </cell>
        </row>
      </sheetData>
      <sheetData sheetId="29091">
        <row r="9">
          <cell r="A9" t="str">
            <v>A</v>
          </cell>
        </row>
      </sheetData>
      <sheetData sheetId="29092">
        <row r="9">
          <cell r="A9" t="str">
            <v>A</v>
          </cell>
        </row>
      </sheetData>
      <sheetData sheetId="29093">
        <row r="9">
          <cell r="A9" t="str">
            <v>A</v>
          </cell>
        </row>
      </sheetData>
      <sheetData sheetId="29094">
        <row r="9">
          <cell r="A9" t="str">
            <v>A</v>
          </cell>
        </row>
      </sheetData>
      <sheetData sheetId="29095">
        <row r="9">
          <cell r="A9" t="str">
            <v>A</v>
          </cell>
        </row>
      </sheetData>
      <sheetData sheetId="29096">
        <row r="9">
          <cell r="A9" t="str">
            <v>A</v>
          </cell>
        </row>
      </sheetData>
      <sheetData sheetId="29097">
        <row r="9">
          <cell r="A9" t="str">
            <v>A</v>
          </cell>
        </row>
      </sheetData>
      <sheetData sheetId="29098">
        <row r="9">
          <cell r="A9" t="str">
            <v>A</v>
          </cell>
        </row>
      </sheetData>
      <sheetData sheetId="29099">
        <row r="9">
          <cell r="A9" t="str">
            <v>A</v>
          </cell>
        </row>
      </sheetData>
      <sheetData sheetId="29100" refreshError="1"/>
      <sheetData sheetId="29101" refreshError="1"/>
      <sheetData sheetId="29102" refreshError="1"/>
      <sheetData sheetId="29103">
        <row r="9">
          <cell r="A9" t="str">
            <v>A</v>
          </cell>
        </row>
      </sheetData>
      <sheetData sheetId="29104">
        <row r="9">
          <cell r="A9" t="str">
            <v>A</v>
          </cell>
        </row>
      </sheetData>
      <sheetData sheetId="29105">
        <row r="9">
          <cell r="A9" t="str">
            <v>A</v>
          </cell>
        </row>
      </sheetData>
      <sheetData sheetId="29106">
        <row r="9">
          <cell r="A9" t="str">
            <v>A</v>
          </cell>
        </row>
      </sheetData>
      <sheetData sheetId="29107">
        <row r="9">
          <cell r="A9" t="str">
            <v>A</v>
          </cell>
        </row>
      </sheetData>
      <sheetData sheetId="29108">
        <row r="9">
          <cell r="A9" t="str">
            <v>A</v>
          </cell>
        </row>
      </sheetData>
      <sheetData sheetId="29109">
        <row r="9">
          <cell r="A9" t="str">
            <v>A</v>
          </cell>
        </row>
      </sheetData>
      <sheetData sheetId="29110">
        <row r="9">
          <cell r="A9" t="str">
            <v>A</v>
          </cell>
        </row>
      </sheetData>
      <sheetData sheetId="29111">
        <row r="9">
          <cell r="A9" t="str">
            <v>A</v>
          </cell>
        </row>
      </sheetData>
      <sheetData sheetId="29112"/>
      <sheetData sheetId="29113">
        <row r="9">
          <cell r="A9" t="str">
            <v>A</v>
          </cell>
        </row>
      </sheetData>
      <sheetData sheetId="29114">
        <row r="9">
          <cell r="A9" t="str">
            <v>A</v>
          </cell>
        </row>
      </sheetData>
      <sheetData sheetId="29115">
        <row r="9">
          <cell r="A9" t="str">
            <v>A</v>
          </cell>
        </row>
      </sheetData>
      <sheetData sheetId="29116" refreshError="1"/>
      <sheetData sheetId="29117" refreshError="1"/>
      <sheetData sheetId="29118" refreshError="1"/>
      <sheetData sheetId="29119" refreshError="1"/>
      <sheetData sheetId="29120" refreshError="1"/>
      <sheetData sheetId="29121" refreshError="1"/>
      <sheetData sheetId="29122" refreshError="1"/>
      <sheetData sheetId="29123" refreshError="1"/>
      <sheetData sheetId="29124" refreshError="1"/>
      <sheetData sheetId="29125" refreshError="1"/>
      <sheetData sheetId="29126" refreshError="1"/>
      <sheetData sheetId="29127" refreshError="1"/>
      <sheetData sheetId="29128" refreshError="1"/>
      <sheetData sheetId="29129" refreshError="1"/>
      <sheetData sheetId="29130" refreshError="1"/>
      <sheetData sheetId="29131" refreshError="1"/>
      <sheetData sheetId="29132" refreshError="1"/>
      <sheetData sheetId="29133" refreshError="1"/>
      <sheetData sheetId="29134" refreshError="1"/>
      <sheetData sheetId="29135" refreshError="1"/>
      <sheetData sheetId="29136" refreshError="1"/>
      <sheetData sheetId="29137" refreshError="1"/>
      <sheetData sheetId="29138" refreshError="1"/>
      <sheetData sheetId="29139" refreshError="1"/>
      <sheetData sheetId="29140" refreshError="1"/>
      <sheetData sheetId="29141" refreshError="1"/>
      <sheetData sheetId="29142" refreshError="1"/>
      <sheetData sheetId="29143" refreshError="1"/>
      <sheetData sheetId="29144" refreshError="1"/>
      <sheetData sheetId="29145" refreshError="1"/>
      <sheetData sheetId="29146" refreshError="1"/>
      <sheetData sheetId="29147" refreshError="1"/>
      <sheetData sheetId="29148" refreshError="1"/>
      <sheetData sheetId="29149" refreshError="1"/>
      <sheetData sheetId="29150" refreshError="1"/>
      <sheetData sheetId="29151" refreshError="1"/>
      <sheetData sheetId="29152" refreshError="1"/>
      <sheetData sheetId="29153" refreshError="1"/>
      <sheetData sheetId="29154" refreshError="1"/>
      <sheetData sheetId="29155" refreshError="1"/>
      <sheetData sheetId="29156" refreshError="1"/>
      <sheetData sheetId="29157" refreshError="1"/>
      <sheetData sheetId="29158" refreshError="1"/>
      <sheetData sheetId="29159" refreshError="1"/>
      <sheetData sheetId="29160" refreshError="1"/>
      <sheetData sheetId="29161" refreshError="1"/>
      <sheetData sheetId="29162" refreshError="1"/>
      <sheetData sheetId="29163" refreshError="1"/>
      <sheetData sheetId="29164" refreshError="1"/>
      <sheetData sheetId="29165" refreshError="1"/>
      <sheetData sheetId="29166" refreshError="1"/>
      <sheetData sheetId="29167" refreshError="1"/>
      <sheetData sheetId="29168" refreshError="1"/>
      <sheetData sheetId="29169" refreshError="1"/>
      <sheetData sheetId="29170" refreshError="1"/>
      <sheetData sheetId="29171" refreshError="1"/>
      <sheetData sheetId="29172" refreshError="1"/>
      <sheetData sheetId="29173" refreshError="1"/>
      <sheetData sheetId="29174" refreshError="1"/>
      <sheetData sheetId="29175" refreshError="1"/>
      <sheetData sheetId="29176" refreshError="1"/>
      <sheetData sheetId="29177" refreshError="1"/>
      <sheetData sheetId="29178" refreshError="1"/>
      <sheetData sheetId="29179" refreshError="1"/>
      <sheetData sheetId="29180" refreshError="1"/>
      <sheetData sheetId="29181" refreshError="1"/>
      <sheetData sheetId="29182" refreshError="1"/>
      <sheetData sheetId="29183" refreshError="1"/>
      <sheetData sheetId="29184" refreshError="1"/>
      <sheetData sheetId="29185" refreshError="1"/>
      <sheetData sheetId="29186" refreshError="1"/>
      <sheetData sheetId="29187" refreshError="1"/>
      <sheetData sheetId="29188" refreshError="1"/>
      <sheetData sheetId="29189"/>
      <sheetData sheetId="29190"/>
      <sheetData sheetId="29191"/>
      <sheetData sheetId="29192"/>
      <sheetData sheetId="29193"/>
      <sheetData sheetId="29194"/>
      <sheetData sheetId="29195"/>
      <sheetData sheetId="29196"/>
      <sheetData sheetId="29197"/>
      <sheetData sheetId="29198"/>
      <sheetData sheetId="29199"/>
      <sheetData sheetId="29200"/>
      <sheetData sheetId="29201"/>
      <sheetData sheetId="29202"/>
      <sheetData sheetId="29203"/>
      <sheetData sheetId="29204"/>
      <sheetData sheetId="29205"/>
      <sheetData sheetId="29206"/>
      <sheetData sheetId="29207"/>
      <sheetData sheetId="29208"/>
      <sheetData sheetId="29209"/>
      <sheetData sheetId="29210"/>
      <sheetData sheetId="29211"/>
      <sheetData sheetId="29212"/>
      <sheetData sheetId="29213"/>
      <sheetData sheetId="29214"/>
      <sheetData sheetId="29215"/>
      <sheetData sheetId="29216"/>
      <sheetData sheetId="29217"/>
      <sheetData sheetId="29218"/>
      <sheetData sheetId="29219"/>
      <sheetData sheetId="29220"/>
      <sheetData sheetId="29221" refreshError="1"/>
      <sheetData sheetId="29222"/>
      <sheetData sheetId="29223">
        <row r="9">
          <cell r="A9" t="str">
            <v>A</v>
          </cell>
        </row>
      </sheetData>
      <sheetData sheetId="29224" refreshError="1"/>
      <sheetData sheetId="29225">
        <row r="9">
          <cell r="A9" t="str">
            <v>A</v>
          </cell>
        </row>
      </sheetData>
      <sheetData sheetId="29226" refreshError="1"/>
      <sheetData sheetId="29227" refreshError="1"/>
      <sheetData sheetId="29228" refreshError="1"/>
      <sheetData sheetId="29229" refreshError="1"/>
      <sheetData sheetId="29230" refreshError="1"/>
      <sheetData sheetId="29231" refreshError="1"/>
      <sheetData sheetId="29232" refreshError="1"/>
      <sheetData sheetId="29233" refreshError="1"/>
      <sheetData sheetId="29234" refreshError="1"/>
      <sheetData sheetId="29235" refreshError="1"/>
      <sheetData sheetId="29236" refreshError="1"/>
      <sheetData sheetId="29237" refreshError="1"/>
      <sheetData sheetId="29238" refreshError="1"/>
      <sheetData sheetId="29239" refreshError="1"/>
      <sheetData sheetId="29240" refreshError="1"/>
      <sheetData sheetId="29241" refreshError="1"/>
      <sheetData sheetId="29242"/>
      <sheetData sheetId="29243"/>
      <sheetData sheetId="29244"/>
      <sheetData sheetId="29245"/>
      <sheetData sheetId="29246"/>
      <sheetData sheetId="29247"/>
      <sheetData sheetId="29248"/>
      <sheetData sheetId="29249"/>
      <sheetData sheetId="29250"/>
      <sheetData sheetId="29251"/>
      <sheetData sheetId="29252"/>
      <sheetData sheetId="29253">
        <row r="9">
          <cell r="A9" t="str">
            <v>A</v>
          </cell>
        </row>
      </sheetData>
      <sheetData sheetId="29254">
        <row r="9">
          <cell r="A9" t="str">
            <v>A</v>
          </cell>
        </row>
      </sheetData>
      <sheetData sheetId="29255">
        <row r="9">
          <cell r="A9" t="str">
            <v>A</v>
          </cell>
        </row>
      </sheetData>
      <sheetData sheetId="29256">
        <row r="9">
          <cell r="A9" t="str">
            <v>A</v>
          </cell>
        </row>
      </sheetData>
      <sheetData sheetId="29257">
        <row r="9">
          <cell r="A9" t="str">
            <v>A</v>
          </cell>
        </row>
      </sheetData>
      <sheetData sheetId="29258">
        <row r="9">
          <cell r="A9" t="str">
            <v>A</v>
          </cell>
        </row>
      </sheetData>
      <sheetData sheetId="29259">
        <row r="9">
          <cell r="A9" t="str">
            <v>A</v>
          </cell>
        </row>
      </sheetData>
      <sheetData sheetId="29260">
        <row r="9">
          <cell r="A9" t="str">
            <v>A</v>
          </cell>
        </row>
      </sheetData>
      <sheetData sheetId="29261">
        <row r="9">
          <cell r="A9" t="str">
            <v>A</v>
          </cell>
        </row>
      </sheetData>
      <sheetData sheetId="29262">
        <row r="9">
          <cell r="A9" t="str">
            <v>A</v>
          </cell>
        </row>
      </sheetData>
      <sheetData sheetId="29263">
        <row r="9">
          <cell r="A9" t="str">
            <v>A</v>
          </cell>
        </row>
      </sheetData>
      <sheetData sheetId="29264">
        <row r="9">
          <cell r="A9" t="str">
            <v>A</v>
          </cell>
        </row>
      </sheetData>
      <sheetData sheetId="29265">
        <row r="9">
          <cell r="A9" t="str">
            <v>A</v>
          </cell>
        </row>
      </sheetData>
      <sheetData sheetId="29266">
        <row r="9">
          <cell r="A9" t="str">
            <v>A</v>
          </cell>
        </row>
      </sheetData>
      <sheetData sheetId="29267">
        <row r="9">
          <cell r="A9" t="str">
            <v>A</v>
          </cell>
        </row>
      </sheetData>
      <sheetData sheetId="29268">
        <row r="9">
          <cell r="A9" t="str">
            <v>A</v>
          </cell>
        </row>
      </sheetData>
      <sheetData sheetId="29269">
        <row r="9">
          <cell r="A9" t="str">
            <v>A</v>
          </cell>
        </row>
      </sheetData>
      <sheetData sheetId="29270" refreshError="1"/>
      <sheetData sheetId="29271" refreshError="1"/>
      <sheetData sheetId="29272" refreshError="1"/>
      <sheetData sheetId="29273" refreshError="1"/>
      <sheetData sheetId="29274" refreshError="1"/>
      <sheetData sheetId="29275" refreshError="1"/>
      <sheetData sheetId="29276" refreshError="1"/>
      <sheetData sheetId="29277" refreshError="1"/>
      <sheetData sheetId="29278" refreshError="1"/>
      <sheetData sheetId="29279" refreshError="1"/>
      <sheetData sheetId="29280" refreshError="1"/>
      <sheetData sheetId="29281" refreshError="1"/>
      <sheetData sheetId="29282" refreshError="1"/>
      <sheetData sheetId="29283" refreshError="1"/>
      <sheetData sheetId="29284" refreshError="1"/>
      <sheetData sheetId="29285" refreshError="1"/>
      <sheetData sheetId="29286" refreshError="1"/>
      <sheetData sheetId="29287" refreshError="1"/>
      <sheetData sheetId="29288" refreshError="1"/>
      <sheetData sheetId="29289" refreshError="1"/>
      <sheetData sheetId="29290" refreshError="1"/>
      <sheetData sheetId="29291" refreshError="1"/>
      <sheetData sheetId="29292" refreshError="1"/>
      <sheetData sheetId="29293" refreshError="1"/>
      <sheetData sheetId="29294" refreshError="1"/>
      <sheetData sheetId="29295"/>
      <sheetData sheetId="29296"/>
      <sheetData sheetId="29297"/>
      <sheetData sheetId="29298"/>
      <sheetData sheetId="29299"/>
      <sheetData sheetId="29300"/>
      <sheetData sheetId="29301"/>
      <sheetData sheetId="29302"/>
      <sheetData sheetId="29303"/>
      <sheetData sheetId="29304"/>
      <sheetData sheetId="29305" refreshError="1"/>
      <sheetData sheetId="29306"/>
      <sheetData sheetId="29307"/>
      <sheetData sheetId="29308"/>
      <sheetData sheetId="29309"/>
      <sheetData sheetId="29310"/>
      <sheetData sheetId="29311" refreshError="1"/>
      <sheetData sheetId="29312" refreshError="1"/>
      <sheetData sheetId="29313">
        <row r="9">
          <cell r="A9" t="str">
            <v>A</v>
          </cell>
        </row>
      </sheetData>
      <sheetData sheetId="29314" refreshError="1"/>
      <sheetData sheetId="29315">
        <row r="9">
          <cell r="A9" t="str">
            <v>A</v>
          </cell>
        </row>
      </sheetData>
      <sheetData sheetId="29316">
        <row r="9">
          <cell r="A9" t="str">
            <v>A</v>
          </cell>
        </row>
      </sheetData>
      <sheetData sheetId="29317">
        <row r="9">
          <cell r="A9" t="str">
            <v>A</v>
          </cell>
        </row>
      </sheetData>
      <sheetData sheetId="29318">
        <row r="9">
          <cell r="A9" t="str">
            <v>A</v>
          </cell>
        </row>
      </sheetData>
      <sheetData sheetId="29319">
        <row r="9">
          <cell r="A9" t="str">
            <v>A</v>
          </cell>
        </row>
      </sheetData>
      <sheetData sheetId="29320"/>
      <sheetData sheetId="29321">
        <row r="9">
          <cell r="A9" t="str">
            <v>A</v>
          </cell>
        </row>
      </sheetData>
      <sheetData sheetId="29322">
        <row r="9">
          <cell r="A9" t="str">
            <v>A</v>
          </cell>
        </row>
      </sheetData>
      <sheetData sheetId="29323">
        <row r="9">
          <cell r="A9" t="str">
            <v>A</v>
          </cell>
        </row>
      </sheetData>
      <sheetData sheetId="29324">
        <row r="9">
          <cell r="A9" t="str">
            <v>A</v>
          </cell>
        </row>
      </sheetData>
      <sheetData sheetId="29325" refreshError="1"/>
      <sheetData sheetId="29326">
        <row r="9">
          <cell r="A9" t="str">
            <v>A</v>
          </cell>
        </row>
      </sheetData>
      <sheetData sheetId="29327">
        <row r="9">
          <cell r="A9" t="str">
            <v>A</v>
          </cell>
        </row>
      </sheetData>
      <sheetData sheetId="29328">
        <row r="9">
          <cell r="A9" t="str">
            <v>A</v>
          </cell>
        </row>
      </sheetData>
      <sheetData sheetId="29329">
        <row r="9">
          <cell r="A9" t="str">
            <v>A</v>
          </cell>
        </row>
      </sheetData>
      <sheetData sheetId="29330">
        <row r="9">
          <cell r="A9" t="str">
            <v>A</v>
          </cell>
        </row>
      </sheetData>
      <sheetData sheetId="29331">
        <row r="9">
          <cell r="A9" t="str">
            <v>A</v>
          </cell>
        </row>
      </sheetData>
      <sheetData sheetId="29332">
        <row r="9">
          <cell r="A9" t="str">
            <v>A</v>
          </cell>
        </row>
      </sheetData>
      <sheetData sheetId="29333">
        <row r="9">
          <cell r="A9" t="str">
            <v>A</v>
          </cell>
        </row>
      </sheetData>
      <sheetData sheetId="29334">
        <row r="9">
          <cell r="A9" t="str">
            <v>A</v>
          </cell>
        </row>
      </sheetData>
      <sheetData sheetId="29335">
        <row r="9">
          <cell r="A9" t="str">
            <v>A</v>
          </cell>
        </row>
      </sheetData>
      <sheetData sheetId="29336" refreshError="1"/>
      <sheetData sheetId="29337" refreshError="1"/>
      <sheetData sheetId="29338" refreshError="1"/>
      <sheetData sheetId="29339" refreshError="1"/>
      <sheetData sheetId="29340" refreshError="1"/>
      <sheetData sheetId="29341" refreshError="1"/>
      <sheetData sheetId="29342" refreshError="1"/>
      <sheetData sheetId="29343" refreshError="1"/>
      <sheetData sheetId="29344" refreshError="1"/>
      <sheetData sheetId="29345" refreshError="1"/>
      <sheetData sheetId="29346" refreshError="1"/>
      <sheetData sheetId="29347" refreshError="1"/>
      <sheetData sheetId="29348" refreshError="1"/>
      <sheetData sheetId="29349" refreshError="1"/>
      <sheetData sheetId="29350" refreshError="1"/>
      <sheetData sheetId="29351" refreshError="1"/>
      <sheetData sheetId="29352" refreshError="1"/>
      <sheetData sheetId="29353" refreshError="1"/>
      <sheetData sheetId="29354" refreshError="1"/>
      <sheetData sheetId="29355" refreshError="1"/>
      <sheetData sheetId="29356" refreshError="1"/>
      <sheetData sheetId="29357" refreshError="1"/>
      <sheetData sheetId="29358" refreshError="1"/>
      <sheetData sheetId="29359" refreshError="1"/>
      <sheetData sheetId="29360" refreshError="1"/>
      <sheetData sheetId="29361" refreshError="1"/>
      <sheetData sheetId="29362" refreshError="1"/>
      <sheetData sheetId="29363" refreshError="1"/>
      <sheetData sheetId="29364">
        <row r="9">
          <cell r="A9" t="str">
            <v>A</v>
          </cell>
        </row>
      </sheetData>
      <sheetData sheetId="29365" refreshError="1"/>
      <sheetData sheetId="29366" refreshError="1"/>
      <sheetData sheetId="29367" refreshError="1"/>
      <sheetData sheetId="29368" refreshError="1"/>
      <sheetData sheetId="29369" refreshError="1"/>
      <sheetData sheetId="29370" refreshError="1"/>
      <sheetData sheetId="29371" refreshError="1"/>
      <sheetData sheetId="29372" refreshError="1"/>
      <sheetData sheetId="29373" refreshError="1"/>
      <sheetData sheetId="29374" refreshError="1"/>
      <sheetData sheetId="29375" refreshError="1"/>
      <sheetData sheetId="29376" refreshError="1"/>
      <sheetData sheetId="29377">
        <row r="9">
          <cell r="A9" t="str">
            <v>A</v>
          </cell>
        </row>
      </sheetData>
      <sheetData sheetId="29378">
        <row r="9">
          <cell r="A9" t="str">
            <v>A</v>
          </cell>
        </row>
      </sheetData>
      <sheetData sheetId="29379">
        <row r="9">
          <cell r="A9" t="str">
            <v>A</v>
          </cell>
        </row>
      </sheetData>
      <sheetData sheetId="29380">
        <row r="9">
          <cell r="A9" t="str">
            <v>A</v>
          </cell>
        </row>
      </sheetData>
      <sheetData sheetId="29381">
        <row r="9">
          <cell r="A9" t="str">
            <v>A</v>
          </cell>
        </row>
      </sheetData>
      <sheetData sheetId="29382">
        <row r="9">
          <cell r="A9" t="str">
            <v>A</v>
          </cell>
        </row>
      </sheetData>
      <sheetData sheetId="29383">
        <row r="9">
          <cell r="A9" t="str">
            <v>A</v>
          </cell>
        </row>
      </sheetData>
      <sheetData sheetId="29384">
        <row r="9">
          <cell r="A9" t="str">
            <v>A</v>
          </cell>
        </row>
      </sheetData>
      <sheetData sheetId="29385">
        <row r="9">
          <cell r="A9" t="str">
            <v>A</v>
          </cell>
        </row>
      </sheetData>
      <sheetData sheetId="29386">
        <row r="9">
          <cell r="A9" t="str">
            <v>A</v>
          </cell>
        </row>
      </sheetData>
      <sheetData sheetId="29387">
        <row r="9">
          <cell r="A9" t="str">
            <v>A</v>
          </cell>
        </row>
      </sheetData>
      <sheetData sheetId="29388">
        <row r="9">
          <cell r="A9" t="str">
            <v>A</v>
          </cell>
        </row>
      </sheetData>
      <sheetData sheetId="29389">
        <row r="9">
          <cell r="A9" t="str">
            <v>A</v>
          </cell>
        </row>
      </sheetData>
      <sheetData sheetId="29390">
        <row r="9">
          <cell r="A9" t="str">
            <v>A</v>
          </cell>
        </row>
      </sheetData>
      <sheetData sheetId="29391" refreshError="1"/>
      <sheetData sheetId="29392" refreshError="1"/>
      <sheetData sheetId="29393" refreshError="1"/>
      <sheetData sheetId="29394" refreshError="1"/>
      <sheetData sheetId="29395" refreshError="1"/>
      <sheetData sheetId="29396" refreshError="1"/>
      <sheetData sheetId="29397" refreshError="1"/>
      <sheetData sheetId="29398" refreshError="1"/>
      <sheetData sheetId="29399" refreshError="1"/>
      <sheetData sheetId="29400" refreshError="1"/>
      <sheetData sheetId="29401" refreshError="1"/>
      <sheetData sheetId="29402" refreshError="1"/>
      <sheetData sheetId="29403" refreshError="1"/>
      <sheetData sheetId="29404" refreshError="1"/>
      <sheetData sheetId="29405" refreshError="1"/>
      <sheetData sheetId="29406" refreshError="1"/>
      <sheetData sheetId="29407" refreshError="1"/>
      <sheetData sheetId="29408" refreshError="1"/>
      <sheetData sheetId="29409" refreshError="1"/>
      <sheetData sheetId="29410" refreshError="1"/>
      <sheetData sheetId="29411" refreshError="1"/>
      <sheetData sheetId="29412" refreshError="1"/>
      <sheetData sheetId="29413" refreshError="1"/>
      <sheetData sheetId="29414" refreshError="1"/>
      <sheetData sheetId="29415" refreshError="1"/>
      <sheetData sheetId="29416" refreshError="1"/>
      <sheetData sheetId="29417" refreshError="1"/>
      <sheetData sheetId="29418" refreshError="1"/>
      <sheetData sheetId="29419" refreshError="1"/>
      <sheetData sheetId="29420" refreshError="1"/>
      <sheetData sheetId="29421" refreshError="1"/>
      <sheetData sheetId="29422" refreshError="1"/>
      <sheetData sheetId="29423" refreshError="1"/>
      <sheetData sheetId="29424" refreshError="1"/>
      <sheetData sheetId="29425" refreshError="1"/>
      <sheetData sheetId="29426" refreshError="1"/>
      <sheetData sheetId="29427" refreshError="1"/>
      <sheetData sheetId="29428" refreshError="1"/>
      <sheetData sheetId="29429" refreshError="1"/>
      <sheetData sheetId="29430" refreshError="1"/>
      <sheetData sheetId="29431" refreshError="1"/>
      <sheetData sheetId="29432" refreshError="1"/>
      <sheetData sheetId="29433" refreshError="1"/>
      <sheetData sheetId="29434" refreshError="1"/>
      <sheetData sheetId="29435" refreshError="1"/>
      <sheetData sheetId="29436" refreshError="1"/>
      <sheetData sheetId="29437" refreshError="1"/>
      <sheetData sheetId="29438" refreshError="1"/>
      <sheetData sheetId="29439" refreshError="1"/>
      <sheetData sheetId="29440" refreshError="1"/>
      <sheetData sheetId="29441" refreshError="1"/>
      <sheetData sheetId="29442" refreshError="1"/>
      <sheetData sheetId="29443" refreshError="1"/>
      <sheetData sheetId="29444" refreshError="1"/>
      <sheetData sheetId="29445" refreshError="1"/>
      <sheetData sheetId="29446"/>
      <sheetData sheetId="29447"/>
      <sheetData sheetId="29448"/>
      <sheetData sheetId="29449"/>
      <sheetData sheetId="29450"/>
      <sheetData sheetId="29451"/>
      <sheetData sheetId="29452"/>
      <sheetData sheetId="29453"/>
      <sheetData sheetId="29454"/>
      <sheetData sheetId="29455"/>
      <sheetData sheetId="29456" refreshError="1"/>
      <sheetData sheetId="29457">
        <row r="9">
          <cell r="A9" t="str">
            <v>A</v>
          </cell>
        </row>
      </sheetData>
      <sheetData sheetId="29458">
        <row r="9">
          <cell r="A9" t="str">
            <v>A</v>
          </cell>
        </row>
      </sheetData>
      <sheetData sheetId="29459">
        <row r="9">
          <cell r="A9" t="str">
            <v>A</v>
          </cell>
        </row>
      </sheetData>
      <sheetData sheetId="29460">
        <row r="9">
          <cell r="A9" t="str">
            <v>A</v>
          </cell>
        </row>
      </sheetData>
      <sheetData sheetId="29461">
        <row r="9">
          <cell r="A9" t="str">
            <v>A</v>
          </cell>
        </row>
      </sheetData>
      <sheetData sheetId="29462">
        <row r="9">
          <cell r="A9" t="str">
            <v>A</v>
          </cell>
        </row>
      </sheetData>
      <sheetData sheetId="29463">
        <row r="9">
          <cell r="A9" t="str">
            <v>A</v>
          </cell>
        </row>
      </sheetData>
      <sheetData sheetId="29464">
        <row r="9">
          <cell r="A9" t="str">
            <v>A</v>
          </cell>
        </row>
      </sheetData>
      <sheetData sheetId="29465">
        <row r="9">
          <cell r="A9" t="str">
            <v>A</v>
          </cell>
        </row>
      </sheetData>
      <sheetData sheetId="29466">
        <row r="9">
          <cell r="A9" t="str">
            <v>A</v>
          </cell>
        </row>
      </sheetData>
      <sheetData sheetId="29467">
        <row r="9">
          <cell r="A9" t="str">
            <v>A</v>
          </cell>
        </row>
      </sheetData>
      <sheetData sheetId="29468">
        <row r="9">
          <cell r="A9" t="str">
            <v>A</v>
          </cell>
        </row>
      </sheetData>
      <sheetData sheetId="29469">
        <row r="9">
          <cell r="A9" t="str">
            <v>A</v>
          </cell>
        </row>
      </sheetData>
      <sheetData sheetId="29470">
        <row r="9">
          <cell r="A9" t="str">
            <v>A</v>
          </cell>
        </row>
      </sheetData>
      <sheetData sheetId="29471">
        <row r="9">
          <cell r="A9" t="str">
            <v>A</v>
          </cell>
        </row>
      </sheetData>
      <sheetData sheetId="29472">
        <row r="9">
          <cell r="A9" t="str">
            <v>A</v>
          </cell>
        </row>
      </sheetData>
      <sheetData sheetId="29473">
        <row r="9">
          <cell r="A9" t="str">
            <v>A</v>
          </cell>
        </row>
      </sheetData>
      <sheetData sheetId="29474">
        <row r="9">
          <cell r="A9" t="str">
            <v>A</v>
          </cell>
        </row>
      </sheetData>
      <sheetData sheetId="29475">
        <row r="9">
          <cell r="A9" t="str">
            <v>A</v>
          </cell>
        </row>
      </sheetData>
      <sheetData sheetId="29476">
        <row r="9">
          <cell r="A9" t="str">
            <v>A</v>
          </cell>
        </row>
      </sheetData>
      <sheetData sheetId="29477">
        <row r="9">
          <cell r="A9" t="str">
            <v>A</v>
          </cell>
        </row>
      </sheetData>
      <sheetData sheetId="29478">
        <row r="9">
          <cell r="A9" t="str">
            <v>A</v>
          </cell>
        </row>
      </sheetData>
      <sheetData sheetId="29479">
        <row r="9">
          <cell r="A9" t="str">
            <v>A</v>
          </cell>
        </row>
      </sheetData>
      <sheetData sheetId="29480">
        <row r="9">
          <cell r="A9" t="str">
            <v>A</v>
          </cell>
        </row>
      </sheetData>
      <sheetData sheetId="29481">
        <row r="9">
          <cell r="A9" t="str">
            <v>A</v>
          </cell>
        </row>
      </sheetData>
      <sheetData sheetId="29482">
        <row r="9">
          <cell r="A9" t="str">
            <v>A</v>
          </cell>
        </row>
      </sheetData>
      <sheetData sheetId="29483">
        <row r="9">
          <cell r="A9" t="str">
            <v>A</v>
          </cell>
        </row>
      </sheetData>
      <sheetData sheetId="29484">
        <row r="9">
          <cell r="A9" t="str">
            <v>A</v>
          </cell>
        </row>
      </sheetData>
      <sheetData sheetId="29485">
        <row r="9">
          <cell r="A9" t="str">
            <v>A</v>
          </cell>
        </row>
      </sheetData>
      <sheetData sheetId="29486">
        <row r="9">
          <cell r="A9" t="str">
            <v>A</v>
          </cell>
        </row>
      </sheetData>
      <sheetData sheetId="29487">
        <row r="9">
          <cell r="A9" t="str">
            <v>A</v>
          </cell>
        </row>
      </sheetData>
      <sheetData sheetId="29488">
        <row r="9">
          <cell r="A9" t="str">
            <v>A</v>
          </cell>
        </row>
      </sheetData>
      <sheetData sheetId="29489">
        <row r="9">
          <cell r="A9" t="str">
            <v>A</v>
          </cell>
        </row>
      </sheetData>
      <sheetData sheetId="29490">
        <row r="9">
          <cell r="A9" t="str">
            <v>A</v>
          </cell>
        </row>
      </sheetData>
      <sheetData sheetId="29491">
        <row r="9">
          <cell r="A9" t="str">
            <v>A</v>
          </cell>
        </row>
      </sheetData>
      <sheetData sheetId="29492">
        <row r="9">
          <cell r="A9" t="str">
            <v>A</v>
          </cell>
        </row>
      </sheetData>
      <sheetData sheetId="29493">
        <row r="9">
          <cell r="A9" t="str">
            <v>A</v>
          </cell>
        </row>
      </sheetData>
      <sheetData sheetId="29494">
        <row r="9">
          <cell r="A9" t="str">
            <v>A</v>
          </cell>
        </row>
      </sheetData>
      <sheetData sheetId="29495">
        <row r="9">
          <cell r="A9" t="str">
            <v>A</v>
          </cell>
        </row>
      </sheetData>
      <sheetData sheetId="29496">
        <row r="9">
          <cell r="A9" t="str">
            <v>A</v>
          </cell>
        </row>
      </sheetData>
      <sheetData sheetId="29497">
        <row r="9">
          <cell r="A9" t="str">
            <v>A</v>
          </cell>
        </row>
      </sheetData>
      <sheetData sheetId="29498">
        <row r="9">
          <cell r="A9" t="str">
            <v>A</v>
          </cell>
        </row>
      </sheetData>
      <sheetData sheetId="29499">
        <row r="9">
          <cell r="A9" t="str">
            <v>A</v>
          </cell>
        </row>
      </sheetData>
      <sheetData sheetId="29500">
        <row r="9">
          <cell r="A9" t="str">
            <v>A</v>
          </cell>
        </row>
      </sheetData>
      <sheetData sheetId="29501"/>
      <sheetData sheetId="29502" refreshError="1"/>
      <sheetData sheetId="29503" refreshError="1"/>
      <sheetData sheetId="29504" refreshError="1"/>
      <sheetData sheetId="29505" refreshError="1"/>
      <sheetData sheetId="29506" refreshError="1"/>
      <sheetData sheetId="29507" refreshError="1"/>
      <sheetData sheetId="29508" refreshError="1"/>
      <sheetData sheetId="29509" refreshError="1"/>
      <sheetData sheetId="29510" refreshError="1"/>
      <sheetData sheetId="29511" refreshError="1"/>
      <sheetData sheetId="29512" refreshError="1"/>
      <sheetData sheetId="29513" refreshError="1"/>
      <sheetData sheetId="29514" refreshError="1"/>
      <sheetData sheetId="29515" refreshError="1"/>
      <sheetData sheetId="29516" refreshError="1"/>
      <sheetData sheetId="29517" refreshError="1"/>
      <sheetData sheetId="29518" refreshError="1"/>
      <sheetData sheetId="29519" refreshError="1"/>
      <sheetData sheetId="29520" refreshError="1"/>
      <sheetData sheetId="29521" refreshError="1"/>
      <sheetData sheetId="29522" refreshError="1"/>
      <sheetData sheetId="29523" refreshError="1"/>
      <sheetData sheetId="29524" refreshError="1"/>
      <sheetData sheetId="29525" refreshError="1"/>
      <sheetData sheetId="29526" refreshError="1"/>
      <sheetData sheetId="29527" refreshError="1"/>
      <sheetData sheetId="29528" refreshError="1"/>
      <sheetData sheetId="29529" refreshError="1"/>
      <sheetData sheetId="29530" refreshError="1"/>
      <sheetData sheetId="29531" refreshError="1"/>
      <sheetData sheetId="29532" refreshError="1"/>
      <sheetData sheetId="29533" refreshError="1"/>
      <sheetData sheetId="29534" refreshError="1"/>
      <sheetData sheetId="29535" refreshError="1"/>
      <sheetData sheetId="29536" refreshError="1"/>
      <sheetData sheetId="29537">
        <row r="9">
          <cell r="A9" t="str">
            <v>A</v>
          </cell>
        </row>
      </sheetData>
      <sheetData sheetId="29538">
        <row r="9">
          <cell r="A9" t="str">
            <v>A</v>
          </cell>
        </row>
      </sheetData>
      <sheetData sheetId="29539">
        <row r="9">
          <cell r="A9" t="str">
            <v>A</v>
          </cell>
        </row>
      </sheetData>
      <sheetData sheetId="29540">
        <row r="9">
          <cell r="A9" t="str">
            <v>A</v>
          </cell>
        </row>
      </sheetData>
      <sheetData sheetId="29541">
        <row r="9">
          <cell r="A9" t="str">
            <v>A</v>
          </cell>
        </row>
      </sheetData>
      <sheetData sheetId="29542">
        <row r="9">
          <cell r="A9" t="str">
            <v>A</v>
          </cell>
        </row>
      </sheetData>
      <sheetData sheetId="29543">
        <row r="9">
          <cell r="A9" t="str">
            <v>A</v>
          </cell>
        </row>
      </sheetData>
      <sheetData sheetId="29544">
        <row r="9">
          <cell r="A9" t="str">
            <v>A</v>
          </cell>
        </row>
      </sheetData>
      <sheetData sheetId="29545">
        <row r="9">
          <cell r="A9" t="str">
            <v>A</v>
          </cell>
        </row>
      </sheetData>
      <sheetData sheetId="29546">
        <row r="9">
          <cell r="A9" t="str">
            <v>A</v>
          </cell>
        </row>
      </sheetData>
      <sheetData sheetId="29547">
        <row r="9">
          <cell r="A9" t="str">
            <v>A</v>
          </cell>
        </row>
      </sheetData>
      <sheetData sheetId="29548">
        <row r="9">
          <cell r="A9" t="str">
            <v>A</v>
          </cell>
        </row>
      </sheetData>
      <sheetData sheetId="29549">
        <row r="9">
          <cell r="A9" t="str">
            <v>A</v>
          </cell>
        </row>
      </sheetData>
      <sheetData sheetId="29550">
        <row r="9">
          <cell r="A9" t="str">
            <v>A</v>
          </cell>
        </row>
      </sheetData>
      <sheetData sheetId="29551">
        <row r="9">
          <cell r="A9" t="str">
            <v>A</v>
          </cell>
        </row>
      </sheetData>
      <sheetData sheetId="29552">
        <row r="9">
          <cell r="A9" t="str">
            <v>A</v>
          </cell>
        </row>
      </sheetData>
      <sheetData sheetId="29553">
        <row r="9">
          <cell r="A9" t="str">
            <v>A</v>
          </cell>
        </row>
      </sheetData>
      <sheetData sheetId="29554">
        <row r="9">
          <cell r="A9" t="str">
            <v>A</v>
          </cell>
        </row>
      </sheetData>
      <sheetData sheetId="29555">
        <row r="9">
          <cell r="A9" t="str">
            <v>A</v>
          </cell>
        </row>
      </sheetData>
      <sheetData sheetId="29556">
        <row r="9">
          <cell r="A9" t="str">
            <v>A</v>
          </cell>
        </row>
      </sheetData>
      <sheetData sheetId="29557">
        <row r="9">
          <cell r="A9" t="str">
            <v>A</v>
          </cell>
        </row>
      </sheetData>
      <sheetData sheetId="29558">
        <row r="9">
          <cell r="A9" t="str">
            <v>A</v>
          </cell>
        </row>
      </sheetData>
      <sheetData sheetId="29559">
        <row r="9">
          <cell r="A9" t="str">
            <v>A</v>
          </cell>
        </row>
      </sheetData>
      <sheetData sheetId="29560">
        <row r="9">
          <cell r="A9" t="str">
            <v>A</v>
          </cell>
        </row>
      </sheetData>
      <sheetData sheetId="29561">
        <row r="9">
          <cell r="A9" t="str">
            <v>A</v>
          </cell>
        </row>
      </sheetData>
      <sheetData sheetId="29562">
        <row r="9">
          <cell r="A9" t="str">
            <v>A</v>
          </cell>
        </row>
      </sheetData>
      <sheetData sheetId="29563">
        <row r="9">
          <cell r="A9" t="str">
            <v>A</v>
          </cell>
        </row>
      </sheetData>
      <sheetData sheetId="29564">
        <row r="9">
          <cell r="A9" t="str">
            <v>A</v>
          </cell>
        </row>
      </sheetData>
      <sheetData sheetId="29565">
        <row r="9">
          <cell r="A9" t="str">
            <v>A</v>
          </cell>
        </row>
      </sheetData>
      <sheetData sheetId="29566">
        <row r="9">
          <cell r="A9" t="str">
            <v>A</v>
          </cell>
        </row>
      </sheetData>
      <sheetData sheetId="29567">
        <row r="9">
          <cell r="A9" t="str">
            <v>A</v>
          </cell>
        </row>
      </sheetData>
      <sheetData sheetId="29568">
        <row r="9">
          <cell r="A9" t="str">
            <v>A</v>
          </cell>
        </row>
      </sheetData>
      <sheetData sheetId="29569">
        <row r="9">
          <cell r="A9" t="str">
            <v>A</v>
          </cell>
        </row>
      </sheetData>
      <sheetData sheetId="29570">
        <row r="9">
          <cell r="A9" t="str">
            <v>A</v>
          </cell>
        </row>
      </sheetData>
      <sheetData sheetId="29571">
        <row r="9">
          <cell r="A9" t="str">
            <v>A</v>
          </cell>
        </row>
      </sheetData>
      <sheetData sheetId="29572">
        <row r="9">
          <cell r="A9" t="str">
            <v>A</v>
          </cell>
        </row>
      </sheetData>
      <sheetData sheetId="29573">
        <row r="9">
          <cell r="A9" t="str">
            <v>A</v>
          </cell>
        </row>
      </sheetData>
      <sheetData sheetId="29574">
        <row r="9">
          <cell r="A9" t="str">
            <v>A</v>
          </cell>
        </row>
      </sheetData>
      <sheetData sheetId="29575">
        <row r="9">
          <cell r="A9" t="str">
            <v>A</v>
          </cell>
        </row>
      </sheetData>
      <sheetData sheetId="29576">
        <row r="9">
          <cell r="A9" t="str">
            <v>A</v>
          </cell>
        </row>
      </sheetData>
      <sheetData sheetId="29577">
        <row r="9">
          <cell r="A9" t="str">
            <v>A</v>
          </cell>
        </row>
      </sheetData>
      <sheetData sheetId="29578">
        <row r="9">
          <cell r="A9" t="str">
            <v>A</v>
          </cell>
        </row>
      </sheetData>
      <sheetData sheetId="29579">
        <row r="9">
          <cell r="A9" t="str">
            <v>A</v>
          </cell>
        </row>
      </sheetData>
      <sheetData sheetId="29580">
        <row r="9">
          <cell r="A9" t="str">
            <v>A</v>
          </cell>
        </row>
      </sheetData>
      <sheetData sheetId="29581">
        <row r="9">
          <cell r="A9" t="str">
            <v>A</v>
          </cell>
        </row>
      </sheetData>
      <sheetData sheetId="29582">
        <row r="9">
          <cell r="A9" t="str">
            <v>A</v>
          </cell>
        </row>
      </sheetData>
      <sheetData sheetId="29583">
        <row r="9">
          <cell r="A9" t="str">
            <v>A</v>
          </cell>
        </row>
      </sheetData>
      <sheetData sheetId="29584">
        <row r="9">
          <cell r="A9" t="str">
            <v>A</v>
          </cell>
        </row>
      </sheetData>
      <sheetData sheetId="29585">
        <row r="9">
          <cell r="A9" t="str">
            <v>A</v>
          </cell>
        </row>
      </sheetData>
      <sheetData sheetId="29586">
        <row r="9">
          <cell r="A9" t="str">
            <v>A</v>
          </cell>
        </row>
      </sheetData>
      <sheetData sheetId="29587">
        <row r="9">
          <cell r="A9" t="str">
            <v>A</v>
          </cell>
        </row>
      </sheetData>
      <sheetData sheetId="29588">
        <row r="9">
          <cell r="A9" t="str">
            <v>A</v>
          </cell>
        </row>
      </sheetData>
      <sheetData sheetId="29589">
        <row r="9">
          <cell r="A9" t="str">
            <v>A</v>
          </cell>
        </row>
      </sheetData>
      <sheetData sheetId="29590">
        <row r="9">
          <cell r="A9" t="str">
            <v>A</v>
          </cell>
        </row>
      </sheetData>
      <sheetData sheetId="29591">
        <row r="9">
          <cell r="A9" t="str">
            <v>A</v>
          </cell>
        </row>
      </sheetData>
      <sheetData sheetId="29592">
        <row r="9">
          <cell r="A9" t="str">
            <v>A</v>
          </cell>
        </row>
      </sheetData>
      <sheetData sheetId="29593">
        <row r="9">
          <cell r="A9" t="str">
            <v>A</v>
          </cell>
        </row>
      </sheetData>
      <sheetData sheetId="29594">
        <row r="9">
          <cell r="A9" t="str">
            <v>A</v>
          </cell>
        </row>
      </sheetData>
      <sheetData sheetId="29595">
        <row r="9">
          <cell r="A9" t="str">
            <v>A</v>
          </cell>
        </row>
      </sheetData>
      <sheetData sheetId="29596">
        <row r="9">
          <cell r="A9" t="str">
            <v>A</v>
          </cell>
        </row>
      </sheetData>
      <sheetData sheetId="29597">
        <row r="9">
          <cell r="A9" t="str">
            <v>A</v>
          </cell>
        </row>
      </sheetData>
      <sheetData sheetId="29598">
        <row r="9">
          <cell r="A9" t="str">
            <v>A</v>
          </cell>
        </row>
      </sheetData>
      <sheetData sheetId="29599" refreshError="1"/>
      <sheetData sheetId="29600" refreshError="1"/>
      <sheetData sheetId="29601" refreshError="1"/>
      <sheetData sheetId="29602" refreshError="1"/>
      <sheetData sheetId="29603" refreshError="1"/>
      <sheetData sheetId="29604" refreshError="1"/>
      <sheetData sheetId="29605" refreshError="1"/>
      <sheetData sheetId="29606" refreshError="1"/>
      <sheetData sheetId="29607" refreshError="1"/>
      <sheetData sheetId="29608" refreshError="1"/>
      <sheetData sheetId="29609" refreshError="1"/>
      <sheetData sheetId="29610" refreshError="1"/>
      <sheetData sheetId="29611">
        <row r="9">
          <cell r="A9" t="str">
            <v>A</v>
          </cell>
        </row>
      </sheetData>
      <sheetData sheetId="29612">
        <row r="9">
          <cell r="A9" t="str">
            <v>A</v>
          </cell>
        </row>
      </sheetData>
      <sheetData sheetId="29613">
        <row r="9">
          <cell r="A9" t="str">
            <v>A</v>
          </cell>
        </row>
      </sheetData>
      <sheetData sheetId="29614">
        <row r="9">
          <cell r="A9" t="str">
            <v>A</v>
          </cell>
        </row>
      </sheetData>
      <sheetData sheetId="29615" refreshError="1"/>
      <sheetData sheetId="29616" refreshError="1"/>
      <sheetData sheetId="29617">
        <row r="9">
          <cell r="A9" t="str">
            <v>A</v>
          </cell>
        </row>
      </sheetData>
      <sheetData sheetId="29618" refreshError="1"/>
      <sheetData sheetId="29619">
        <row r="9">
          <cell r="A9" t="str">
            <v>A</v>
          </cell>
        </row>
      </sheetData>
      <sheetData sheetId="29620">
        <row r="9">
          <cell r="A9" t="str">
            <v>A</v>
          </cell>
        </row>
      </sheetData>
      <sheetData sheetId="29621">
        <row r="9">
          <cell r="A9" t="str">
            <v>A</v>
          </cell>
        </row>
      </sheetData>
      <sheetData sheetId="29622">
        <row r="9">
          <cell r="A9" t="str">
            <v>A</v>
          </cell>
        </row>
      </sheetData>
      <sheetData sheetId="29623">
        <row r="9">
          <cell r="A9" t="str">
            <v>A</v>
          </cell>
        </row>
      </sheetData>
      <sheetData sheetId="29624">
        <row r="9">
          <cell r="A9" t="str">
            <v>A</v>
          </cell>
        </row>
      </sheetData>
      <sheetData sheetId="29625">
        <row r="9">
          <cell r="A9" t="str">
            <v>A</v>
          </cell>
        </row>
      </sheetData>
      <sheetData sheetId="29626">
        <row r="9">
          <cell r="A9" t="str">
            <v>A</v>
          </cell>
        </row>
      </sheetData>
      <sheetData sheetId="29627">
        <row r="9">
          <cell r="A9" t="str">
            <v>A</v>
          </cell>
        </row>
      </sheetData>
      <sheetData sheetId="29628">
        <row r="9">
          <cell r="A9" t="str">
            <v>A</v>
          </cell>
        </row>
      </sheetData>
      <sheetData sheetId="29629">
        <row r="9">
          <cell r="A9" t="str">
            <v>A</v>
          </cell>
        </row>
      </sheetData>
      <sheetData sheetId="29630">
        <row r="9">
          <cell r="A9" t="str">
            <v>A</v>
          </cell>
        </row>
      </sheetData>
      <sheetData sheetId="29631">
        <row r="9">
          <cell r="A9" t="str">
            <v>A</v>
          </cell>
        </row>
      </sheetData>
      <sheetData sheetId="29632">
        <row r="9">
          <cell r="A9" t="str">
            <v>A</v>
          </cell>
        </row>
      </sheetData>
      <sheetData sheetId="29633">
        <row r="9">
          <cell r="A9" t="str">
            <v>A</v>
          </cell>
        </row>
      </sheetData>
      <sheetData sheetId="29634">
        <row r="9">
          <cell r="A9" t="str">
            <v>A</v>
          </cell>
        </row>
      </sheetData>
      <sheetData sheetId="29635">
        <row r="9">
          <cell r="A9" t="str">
            <v>A</v>
          </cell>
        </row>
      </sheetData>
      <sheetData sheetId="29636">
        <row r="9">
          <cell r="A9" t="str">
            <v>A</v>
          </cell>
        </row>
      </sheetData>
      <sheetData sheetId="29637">
        <row r="9">
          <cell r="A9" t="str">
            <v>A</v>
          </cell>
        </row>
      </sheetData>
      <sheetData sheetId="29638" refreshError="1"/>
      <sheetData sheetId="29639">
        <row r="9">
          <cell r="A9" t="str">
            <v>A</v>
          </cell>
        </row>
      </sheetData>
      <sheetData sheetId="29640">
        <row r="9">
          <cell r="A9" t="str">
            <v>A</v>
          </cell>
        </row>
      </sheetData>
      <sheetData sheetId="29641">
        <row r="9">
          <cell r="A9" t="str">
            <v>A</v>
          </cell>
        </row>
      </sheetData>
      <sheetData sheetId="29642">
        <row r="9">
          <cell r="A9" t="str">
            <v>A</v>
          </cell>
        </row>
      </sheetData>
      <sheetData sheetId="29643">
        <row r="9">
          <cell r="A9" t="str">
            <v>A</v>
          </cell>
        </row>
      </sheetData>
      <sheetData sheetId="29644" refreshError="1"/>
      <sheetData sheetId="29645" refreshError="1"/>
      <sheetData sheetId="29646">
        <row r="9">
          <cell r="A9" t="str">
            <v>A</v>
          </cell>
        </row>
      </sheetData>
      <sheetData sheetId="29647">
        <row r="9">
          <cell r="A9" t="str">
            <v>A</v>
          </cell>
        </row>
      </sheetData>
      <sheetData sheetId="29648">
        <row r="9">
          <cell r="A9" t="str">
            <v>A</v>
          </cell>
        </row>
      </sheetData>
      <sheetData sheetId="29649" refreshError="1"/>
      <sheetData sheetId="29650" refreshError="1"/>
      <sheetData sheetId="29651" refreshError="1"/>
      <sheetData sheetId="29652">
        <row r="9">
          <cell r="A9" t="str">
            <v>A</v>
          </cell>
        </row>
      </sheetData>
      <sheetData sheetId="29653">
        <row r="9">
          <cell r="A9" t="str">
            <v>A</v>
          </cell>
        </row>
      </sheetData>
      <sheetData sheetId="29654">
        <row r="9">
          <cell r="A9" t="str">
            <v>A</v>
          </cell>
        </row>
      </sheetData>
      <sheetData sheetId="29655" refreshError="1"/>
      <sheetData sheetId="29656" refreshError="1"/>
      <sheetData sheetId="29657" refreshError="1"/>
      <sheetData sheetId="29658" refreshError="1"/>
      <sheetData sheetId="29659" refreshError="1"/>
      <sheetData sheetId="29660" refreshError="1"/>
      <sheetData sheetId="29661" refreshError="1"/>
      <sheetData sheetId="29662" refreshError="1"/>
      <sheetData sheetId="29663" refreshError="1"/>
      <sheetData sheetId="29664" refreshError="1"/>
      <sheetData sheetId="29665" refreshError="1"/>
      <sheetData sheetId="29666" refreshError="1"/>
      <sheetData sheetId="29667" refreshError="1"/>
      <sheetData sheetId="29668" refreshError="1"/>
      <sheetData sheetId="29669" refreshError="1"/>
      <sheetData sheetId="29670" refreshError="1"/>
      <sheetData sheetId="29671" refreshError="1"/>
      <sheetData sheetId="29672" refreshError="1"/>
      <sheetData sheetId="29673" refreshError="1"/>
      <sheetData sheetId="29674" refreshError="1"/>
      <sheetData sheetId="29675" refreshError="1"/>
      <sheetData sheetId="29676" refreshError="1"/>
      <sheetData sheetId="29677" refreshError="1"/>
      <sheetData sheetId="29678" refreshError="1"/>
      <sheetData sheetId="29679" refreshError="1"/>
      <sheetData sheetId="29680" refreshError="1"/>
      <sheetData sheetId="29681" refreshError="1"/>
      <sheetData sheetId="29682" refreshError="1"/>
      <sheetData sheetId="29683" refreshError="1"/>
      <sheetData sheetId="29684" refreshError="1"/>
      <sheetData sheetId="29685" refreshError="1"/>
      <sheetData sheetId="29686" refreshError="1"/>
      <sheetData sheetId="29687" refreshError="1"/>
      <sheetData sheetId="29688" refreshError="1"/>
      <sheetData sheetId="29689" refreshError="1"/>
      <sheetData sheetId="29690" refreshError="1"/>
      <sheetData sheetId="29691" refreshError="1"/>
      <sheetData sheetId="29692" refreshError="1"/>
      <sheetData sheetId="29693" refreshError="1"/>
      <sheetData sheetId="29694" refreshError="1"/>
      <sheetData sheetId="29695" refreshError="1"/>
      <sheetData sheetId="29696" refreshError="1"/>
      <sheetData sheetId="29697" refreshError="1"/>
      <sheetData sheetId="29698" refreshError="1"/>
      <sheetData sheetId="29699" refreshError="1"/>
      <sheetData sheetId="29700" refreshError="1"/>
      <sheetData sheetId="29701" refreshError="1"/>
      <sheetData sheetId="29702" refreshError="1"/>
      <sheetData sheetId="29703" refreshError="1"/>
      <sheetData sheetId="29704" refreshError="1"/>
      <sheetData sheetId="29705" refreshError="1"/>
      <sheetData sheetId="29706" refreshError="1"/>
      <sheetData sheetId="29707" refreshError="1"/>
      <sheetData sheetId="29708" refreshError="1"/>
      <sheetData sheetId="29709" refreshError="1"/>
      <sheetData sheetId="29710" refreshError="1"/>
      <sheetData sheetId="29711" refreshError="1"/>
      <sheetData sheetId="29712" refreshError="1"/>
      <sheetData sheetId="29713" refreshError="1"/>
      <sheetData sheetId="29714" refreshError="1"/>
      <sheetData sheetId="29715" refreshError="1"/>
      <sheetData sheetId="29716" refreshError="1"/>
      <sheetData sheetId="29717" refreshError="1"/>
      <sheetData sheetId="29718" refreshError="1"/>
      <sheetData sheetId="29719" refreshError="1"/>
      <sheetData sheetId="29720" refreshError="1"/>
      <sheetData sheetId="29721" refreshError="1"/>
      <sheetData sheetId="29722" refreshError="1"/>
      <sheetData sheetId="29723" refreshError="1"/>
      <sheetData sheetId="29724" refreshError="1"/>
      <sheetData sheetId="29725" refreshError="1"/>
      <sheetData sheetId="29726">
        <row r="9">
          <cell r="A9" t="str">
            <v>A</v>
          </cell>
        </row>
      </sheetData>
      <sheetData sheetId="29727" refreshError="1"/>
      <sheetData sheetId="29728" refreshError="1"/>
      <sheetData sheetId="29729" refreshError="1"/>
      <sheetData sheetId="29730">
        <row r="9">
          <cell r="A9" t="str">
            <v>A</v>
          </cell>
        </row>
      </sheetData>
      <sheetData sheetId="29731">
        <row r="9">
          <cell r="A9" t="str">
            <v>A</v>
          </cell>
        </row>
      </sheetData>
      <sheetData sheetId="29732">
        <row r="9">
          <cell r="A9" t="str">
            <v>A</v>
          </cell>
        </row>
      </sheetData>
      <sheetData sheetId="29733">
        <row r="9">
          <cell r="A9" t="str">
            <v>A</v>
          </cell>
        </row>
      </sheetData>
      <sheetData sheetId="29734">
        <row r="9">
          <cell r="A9" t="str">
            <v>A</v>
          </cell>
        </row>
      </sheetData>
      <sheetData sheetId="29735">
        <row r="9">
          <cell r="A9" t="str">
            <v>A</v>
          </cell>
        </row>
      </sheetData>
      <sheetData sheetId="29736">
        <row r="9">
          <cell r="A9" t="str">
            <v>A</v>
          </cell>
        </row>
      </sheetData>
      <sheetData sheetId="29737">
        <row r="9">
          <cell r="A9" t="str">
            <v>A</v>
          </cell>
        </row>
      </sheetData>
      <sheetData sheetId="29738">
        <row r="9">
          <cell r="A9" t="str">
            <v>A</v>
          </cell>
        </row>
      </sheetData>
      <sheetData sheetId="29739">
        <row r="9">
          <cell r="A9" t="str">
            <v>A</v>
          </cell>
        </row>
      </sheetData>
      <sheetData sheetId="29740">
        <row r="9">
          <cell r="A9" t="str">
            <v>A</v>
          </cell>
        </row>
      </sheetData>
      <sheetData sheetId="29741">
        <row r="9">
          <cell r="A9" t="str">
            <v>A</v>
          </cell>
        </row>
      </sheetData>
      <sheetData sheetId="29742">
        <row r="9">
          <cell r="A9" t="str">
            <v>A</v>
          </cell>
        </row>
      </sheetData>
      <sheetData sheetId="29743">
        <row r="9">
          <cell r="A9" t="str">
            <v>A</v>
          </cell>
        </row>
      </sheetData>
      <sheetData sheetId="29744">
        <row r="9">
          <cell r="A9" t="str">
            <v>A</v>
          </cell>
        </row>
      </sheetData>
      <sheetData sheetId="29745">
        <row r="9">
          <cell r="A9" t="str">
            <v>A</v>
          </cell>
        </row>
      </sheetData>
      <sheetData sheetId="29746">
        <row r="9">
          <cell r="A9" t="str">
            <v>A</v>
          </cell>
        </row>
      </sheetData>
      <sheetData sheetId="29747">
        <row r="9">
          <cell r="A9" t="str">
            <v>A</v>
          </cell>
        </row>
      </sheetData>
      <sheetData sheetId="29748" refreshError="1"/>
      <sheetData sheetId="29749" refreshError="1"/>
      <sheetData sheetId="29750" refreshError="1"/>
      <sheetData sheetId="29751" refreshError="1"/>
      <sheetData sheetId="29752" refreshError="1"/>
      <sheetData sheetId="29753" refreshError="1"/>
      <sheetData sheetId="29754" refreshError="1"/>
      <sheetData sheetId="29755" refreshError="1"/>
      <sheetData sheetId="29756" refreshError="1"/>
      <sheetData sheetId="29757" refreshError="1"/>
      <sheetData sheetId="29758" refreshError="1"/>
      <sheetData sheetId="29759" refreshError="1"/>
      <sheetData sheetId="29760" refreshError="1"/>
      <sheetData sheetId="29761" refreshError="1"/>
      <sheetData sheetId="29762" refreshError="1"/>
      <sheetData sheetId="29763" refreshError="1"/>
      <sheetData sheetId="29764" refreshError="1"/>
      <sheetData sheetId="29765" refreshError="1"/>
      <sheetData sheetId="29766" refreshError="1"/>
      <sheetData sheetId="29767" refreshError="1"/>
      <sheetData sheetId="29768" refreshError="1"/>
      <sheetData sheetId="29769" refreshError="1"/>
      <sheetData sheetId="29770" refreshError="1"/>
      <sheetData sheetId="29771" refreshError="1"/>
      <sheetData sheetId="29772" refreshError="1"/>
      <sheetData sheetId="29773" refreshError="1"/>
      <sheetData sheetId="29774" refreshError="1"/>
      <sheetData sheetId="29775" refreshError="1"/>
      <sheetData sheetId="29776" refreshError="1"/>
      <sheetData sheetId="29777" refreshError="1"/>
      <sheetData sheetId="29778" refreshError="1"/>
      <sheetData sheetId="29779" refreshError="1"/>
      <sheetData sheetId="29780" refreshError="1"/>
      <sheetData sheetId="29781" refreshError="1"/>
      <sheetData sheetId="29782" refreshError="1"/>
      <sheetData sheetId="29783" refreshError="1"/>
      <sheetData sheetId="29784" refreshError="1"/>
      <sheetData sheetId="29785" refreshError="1"/>
      <sheetData sheetId="29786" refreshError="1"/>
      <sheetData sheetId="29787" refreshError="1"/>
      <sheetData sheetId="29788" refreshError="1"/>
      <sheetData sheetId="29789" refreshError="1"/>
      <sheetData sheetId="29790" refreshError="1"/>
      <sheetData sheetId="29791" refreshError="1"/>
      <sheetData sheetId="29792" refreshError="1"/>
      <sheetData sheetId="29793" refreshError="1"/>
      <sheetData sheetId="29794" refreshError="1"/>
      <sheetData sheetId="29795" refreshError="1"/>
      <sheetData sheetId="29796" refreshError="1"/>
      <sheetData sheetId="29797" refreshError="1"/>
      <sheetData sheetId="29798" refreshError="1"/>
      <sheetData sheetId="29799" refreshError="1"/>
      <sheetData sheetId="29800" refreshError="1"/>
      <sheetData sheetId="29801" refreshError="1"/>
      <sheetData sheetId="29802" refreshError="1"/>
      <sheetData sheetId="29803" refreshError="1"/>
      <sheetData sheetId="29804">
        <row r="9">
          <cell r="A9" t="str">
            <v>A</v>
          </cell>
        </row>
      </sheetData>
      <sheetData sheetId="29805">
        <row r="9">
          <cell r="A9" t="str">
            <v>A</v>
          </cell>
        </row>
      </sheetData>
      <sheetData sheetId="29806">
        <row r="9">
          <cell r="A9" t="str">
            <v>A</v>
          </cell>
        </row>
      </sheetData>
      <sheetData sheetId="29807">
        <row r="9">
          <cell r="A9" t="str">
            <v>A</v>
          </cell>
        </row>
      </sheetData>
      <sheetData sheetId="29808">
        <row r="9">
          <cell r="A9" t="str">
            <v>A</v>
          </cell>
        </row>
      </sheetData>
      <sheetData sheetId="29809">
        <row r="9">
          <cell r="A9" t="str">
            <v>A</v>
          </cell>
        </row>
      </sheetData>
      <sheetData sheetId="29810">
        <row r="9">
          <cell r="A9" t="str">
            <v>A</v>
          </cell>
        </row>
      </sheetData>
      <sheetData sheetId="29811">
        <row r="9">
          <cell r="A9" t="str">
            <v>A</v>
          </cell>
        </row>
      </sheetData>
      <sheetData sheetId="29812">
        <row r="9">
          <cell r="A9" t="str">
            <v>A</v>
          </cell>
        </row>
      </sheetData>
      <sheetData sheetId="29813">
        <row r="9">
          <cell r="A9" t="str">
            <v>A</v>
          </cell>
        </row>
      </sheetData>
      <sheetData sheetId="29814">
        <row r="9">
          <cell r="A9" t="str">
            <v>A</v>
          </cell>
        </row>
      </sheetData>
      <sheetData sheetId="29815">
        <row r="9">
          <cell r="A9" t="str">
            <v>A</v>
          </cell>
        </row>
      </sheetData>
      <sheetData sheetId="29816">
        <row r="9">
          <cell r="A9" t="str">
            <v>A</v>
          </cell>
        </row>
      </sheetData>
      <sheetData sheetId="29817">
        <row r="9">
          <cell r="A9" t="str">
            <v>A</v>
          </cell>
        </row>
      </sheetData>
      <sheetData sheetId="29818">
        <row r="9">
          <cell r="A9" t="str">
            <v>A</v>
          </cell>
        </row>
      </sheetData>
      <sheetData sheetId="29819">
        <row r="9">
          <cell r="A9" t="str">
            <v>A</v>
          </cell>
        </row>
      </sheetData>
      <sheetData sheetId="29820">
        <row r="9">
          <cell r="A9" t="str">
            <v>A</v>
          </cell>
        </row>
      </sheetData>
      <sheetData sheetId="29821">
        <row r="9">
          <cell r="A9" t="str">
            <v>A</v>
          </cell>
        </row>
      </sheetData>
      <sheetData sheetId="29822">
        <row r="9">
          <cell r="A9" t="str">
            <v>A</v>
          </cell>
        </row>
      </sheetData>
      <sheetData sheetId="29823">
        <row r="9">
          <cell r="A9" t="str">
            <v>A</v>
          </cell>
        </row>
      </sheetData>
      <sheetData sheetId="29824">
        <row r="9">
          <cell r="A9" t="str">
            <v>A</v>
          </cell>
        </row>
      </sheetData>
      <sheetData sheetId="29825">
        <row r="9">
          <cell r="A9" t="str">
            <v>A</v>
          </cell>
        </row>
      </sheetData>
      <sheetData sheetId="29826">
        <row r="9">
          <cell r="A9" t="str">
            <v>A</v>
          </cell>
        </row>
      </sheetData>
      <sheetData sheetId="29827">
        <row r="9">
          <cell r="A9" t="str">
            <v>A</v>
          </cell>
        </row>
      </sheetData>
      <sheetData sheetId="29828">
        <row r="9">
          <cell r="A9" t="str">
            <v>A</v>
          </cell>
        </row>
      </sheetData>
      <sheetData sheetId="29829">
        <row r="9">
          <cell r="A9" t="str">
            <v>A</v>
          </cell>
        </row>
      </sheetData>
      <sheetData sheetId="29830">
        <row r="9">
          <cell r="A9" t="str">
            <v>A</v>
          </cell>
        </row>
      </sheetData>
      <sheetData sheetId="29831">
        <row r="9">
          <cell r="A9" t="str">
            <v>A</v>
          </cell>
        </row>
      </sheetData>
      <sheetData sheetId="29832">
        <row r="9">
          <cell r="A9" t="str">
            <v>A</v>
          </cell>
        </row>
      </sheetData>
      <sheetData sheetId="29833">
        <row r="9">
          <cell r="A9" t="str">
            <v>A</v>
          </cell>
        </row>
      </sheetData>
      <sheetData sheetId="29834">
        <row r="9">
          <cell r="A9" t="str">
            <v>A</v>
          </cell>
        </row>
      </sheetData>
      <sheetData sheetId="29835">
        <row r="9">
          <cell r="A9" t="str">
            <v>A</v>
          </cell>
        </row>
      </sheetData>
      <sheetData sheetId="29836">
        <row r="9">
          <cell r="A9" t="str">
            <v>A</v>
          </cell>
        </row>
      </sheetData>
      <sheetData sheetId="29837">
        <row r="9">
          <cell r="A9" t="str">
            <v>A</v>
          </cell>
        </row>
      </sheetData>
      <sheetData sheetId="29838">
        <row r="9">
          <cell r="A9" t="str">
            <v>A</v>
          </cell>
        </row>
      </sheetData>
      <sheetData sheetId="29839">
        <row r="9">
          <cell r="A9" t="str">
            <v>A</v>
          </cell>
        </row>
      </sheetData>
      <sheetData sheetId="29840">
        <row r="9">
          <cell r="A9" t="str">
            <v>A</v>
          </cell>
        </row>
      </sheetData>
      <sheetData sheetId="29841">
        <row r="9">
          <cell r="A9" t="str">
            <v>A</v>
          </cell>
        </row>
      </sheetData>
      <sheetData sheetId="29842">
        <row r="9">
          <cell r="A9" t="str">
            <v>A</v>
          </cell>
        </row>
      </sheetData>
      <sheetData sheetId="29843">
        <row r="9">
          <cell r="A9" t="str">
            <v>A</v>
          </cell>
        </row>
      </sheetData>
      <sheetData sheetId="29844">
        <row r="9">
          <cell r="A9" t="str">
            <v>A</v>
          </cell>
        </row>
      </sheetData>
      <sheetData sheetId="29845">
        <row r="9">
          <cell r="A9" t="str">
            <v>A</v>
          </cell>
        </row>
      </sheetData>
      <sheetData sheetId="29846">
        <row r="9">
          <cell r="A9" t="str">
            <v>A</v>
          </cell>
        </row>
      </sheetData>
      <sheetData sheetId="29847">
        <row r="9">
          <cell r="A9" t="str">
            <v>A</v>
          </cell>
        </row>
      </sheetData>
      <sheetData sheetId="29848">
        <row r="9">
          <cell r="A9" t="str">
            <v>A</v>
          </cell>
        </row>
      </sheetData>
      <sheetData sheetId="29849">
        <row r="9">
          <cell r="A9" t="str">
            <v>A</v>
          </cell>
        </row>
      </sheetData>
      <sheetData sheetId="29850">
        <row r="9">
          <cell r="A9" t="str">
            <v>A</v>
          </cell>
        </row>
      </sheetData>
      <sheetData sheetId="29851">
        <row r="9">
          <cell r="A9" t="str">
            <v>A</v>
          </cell>
        </row>
      </sheetData>
      <sheetData sheetId="29852">
        <row r="9">
          <cell r="A9" t="str">
            <v>A</v>
          </cell>
        </row>
      </sheetData>
      <sheetData sheetId="29853">
        <row r="9">
          <cell r="A9" t="str">
            <v>A</v>
          </cell>
        </row>
      </sheetData>
      <sheetData sheetId="29854">
        <row r="9">
          <cell r="A9" t="str">
            <v>A</v>
          </cell>
        </row>
      </sheetData>
      <sheetData sheetId="29855">
        <row r="9">
          <cell r="A9" t="str">
            <v>A</v>
          </cell>
        </row>
      </sheetData>
      <sheetData sheetId="29856">
        <row r="9">
          <cell r="A9" t="str">
            <v>A</v>
          </cell>
        </row>
      </sheetData>
      <sheetData sheetId="29857">
        <row r="9">
          <cell r="A9" t="str">
            <v>A</v>
          </cell>
        </row>
      </sheetData>
      <sheetData sheetId="29858">
        <row r="9">
          <cell r="A9" t="str">
            <v>A</v>
          </cell>
        </row>
      </sheetData>
      <sheetData sheetId="29859">
        <row r="9">
          <cell r="A9" t="str">
            <v>A</v>
          </cell>
        </row>
      </sheetData>
      <sheetData sheetId="29860">
        <row r="9">
          <cell r="A9" t="str">
            <v>A</v>
          </cell>
        </row>
      </sheetData>
      <sheetData sheetId="29861">
        <row r="9">
          <cell r="A9" t="str">
            <v>A</v>
          </cell>
        </row>
      </sheetData>
      <sheetData sheetId="29862">
        <row r="9">
          <cell r="A9" t="str">
            <v>A</v>
          </cell>
        </row>
      </sheetData>
      <sheetData sheetId="29863">
        <row r="9">
          <cell r="A9" t="str">
            <v>A</v>
          </cell>
        </row>
      </sheetData>
      <sheetData sheetId="29864">
        <row r="9">
          <cell r="A9" t="str">
            <v>A</v>
          </cell>
        </row>
      </sheetData>
      <sheetData sheetId="29865">
        <row r="9">
          <cell r="A9" t="str">
            <v>A</v>
          </cell>
        </row>
      </sheetData>
      <sheetData sheetId="29866">
        <row r="9">
          <cell r="A9" t="str">
            <v>A</v>
          </cell>
        </row>
      </sheetData>
      <sheetData sheetId="29867">
        <row r="9">
          <cell r="A9" t="str">
            <v>A</v>
          </cell>
        </row>
      </sheetData>
      <sheetData sheetId="29868">
        <row r="9">
          <cell r="A9" t="str">
            <v>A</v>
          </cell>
        </row>
      </sheetData>
      <sheetData sheetId="29869">
        <row r="9">
          <cell r="A9" t="str">
            <v>A</v>
          </cell>
        </row>
      </sheetData>
      <sheetData sheetId="29870">
        <row r="9">
          <cell r="A9" t="str">
            <v>A</v>
          </cell>
        </row>
      </sheetData>
      <sheetData sheetId="29871">
        <row r="9">
          <cell r="A9" t="str">
            <v>A</v>
          </cell>
        </row>
      </sheetData>
      <sheetData sheetId="29872">
        <row r="9">
          <cell r="A9" t="str">
            <v>A</v>
          </cell>
        </row>
      </sheetData>
      <sheetData sheetId="29873">
        <row r="9">
          <cell r="A9" t="str">
            <v>A</v>
          </cell>
        </row>
      </sheetData>
      <sheetData sheetId="29874">
        <row r="9">
          <cell r="A9" t="str">
            <v>A</v>
          </cell>
        </row>
      </sheetData>
      <sheetData sheetId="29875">
        <row r="9">
          <cell r="A9" t="str">
            <v>A</v>
          </cell>
        </row>
      </sheetData>
      <sheetData sheetId="29876">
        <row r="9">
          <cell r="A9" t="str">
            <v>A</v>
          </cell>
        </row>
      </sheetData>
      <sheetData sheetId="29877">
        <row r="9">
          <cell r="A9" t="str">
            <v>A</v>
          </cell>
        </row>
      </sheetData>
      <sheetData sheetId="29878">
        <row r="9">
          <cell r="A9" t="str">
            <v>A</v>
          </cell>
        </row>
      </sheetData>
      <sheetData sheetId="29879">
        <row r="9">
          <cell r="A9" t="str">
            <v>A</v>
          </cell>
        </row>
      </sheetData>
      <sheetData sheetId="29880">
        <row r="9">
          <cell r="A9" t="str">
            <v>A</v>
          </cell>
        </row>
      </sheetData>
      <sheetData sheetId="29881">
        <row r="9">
          <cell r="A9" t="str">
            <v>A</v>
          </cell>
        </row>
      </sheetData>
      <sheetData sheetId="29882">
        <row r="9">
          <cell r="A9" t="str">
            <v>A</v>
          </cell>
        </row>
      </sheetData>
      <sheetData sheetId="29883" refreshError="1"/>
      <sheetData sheetId="29884" refreshError="1"/>
      <sheetData sheetId="29885"/>
      <sheetData sheetId="29886" refreshError="1"/>
      <sheetData sheetId="29887"/>
      <sheetData sheetId="29888">
        <row r="9">
          <cell r="A9" t="str">
            <v>A</v>
          </cell>
        </row>
      </sheetData>
      <sheetData sheetId="29889" refreshError="1"/>
      <sheetData sheetId="29890" refreshError="1"/>
      <sheetData sheetId="29891">
        <row r="9">
          <cell r="A9" t="str">
            <v>A</v>
          </cell>
        </row>
      </sheetData>
      <sheetData sheetId="29892">
        <row r="9">
          <cell r="A9" t="str">
            <v>A</v>
          </cell>
        </row>
      </sheetData>
      <sheetData sheetId="29893">
        <row r="9">
          <cell r="A9" t="str">
            <v>A</v>
          </cell>
        </row>
      </sheetData>
      <sheetData sheetId="29894">
        <row r="9">
          <cell r="A9" t="str">
            <v>A</v>
          </cell>
        </row>
      </sheetData>
      <sheetData sheetId="29895">
        <row r="9">
          <cell r="A9" t="str">
            <v>A</v>
          </cell>
        </row>
      </sheetData>
      <sheetData sheetId="29896">
        <row r="9">
          <cell r="A9" t="str">
            <v>A</v>
          </cell>
        </row>
      </sheetData>
      <sheetData sheetId="29897">
        <row r="9">
          <cell r="A9" t="str">
            <v>A</v>
          </cell>
        </row>
      </sheetData>
      <sheetData sheetId="29898">
        <row r="9">
          <cell r="A9" t="str">
            <v>A</v>
          </cell>
        </row>
      </sheetData>
      <sheetData sheetId="29899">
        <row r="9">
          <cell r="A9" t="str">
            <v>A</v>
          </cell>
        </row>
      </sheetData>
      <sheetData sheetId="29900">
        <row r="9">
          <cell r="A9" t="str">
            <v>A</v>
          </cell>
        </row>
      </sheetData>
      <sheetData sheetId="29901">
        <row r="9">
          <cell r="A9" t="str">
            <v>A</v>
          </cell>
        </row>
      </sheetData>
      <sheetData sheetId="29902">
        <row r="9">
          <cell r="A9" t="str">
            <v>A</v>
          </cell>
        </row>
      </sheetData>
      <sheetData sheetId="29903">
        <row r="9">
          <cell r="A9" t="str">
            <v>A</v>
          </cell>
        </row>
      </sheetData>
      <sheetData sheetId="29904">
        <row r="9">
          <cell r="A9" t="str">
            <v>A</v>
          </cell>
        </row>
      </sheetData>
      <sheetData sheetId="29905">
        <row r="9">
          <cell r="A9" t="str">
            <v>A</v>
          </cell>
        </row>
      </sheetData>
      <sheetData sheetId="29906">
        <row r="9">
          <cell r="A9" t="str">
            <v>A</v>
          </cell>
        </row>
      </sheetData>
      <sheetData sheetId="29907">
        <row r="9">
          <cell r="A9" t="str">
            <v>A</v>
          </cell>
        </row>
      </sheetData>
      <sheetData sheetId="29908" refreshError="1"/>
      <sheetData sheetId="29909" refreshError="1"/>
      <sheetData sheetId="29910">
        <row r="9">
          <cell r="A9" t="str">
            <v>A</v>
          </cell>
        </row>
      </sheetData>
      <sheetData sheetId="29911">
        <row r="9">
          <cell r="A9" t="str">
            <v>A</v>
          </cell>
        </row>
      </sheetData>
      <sheetData sheetId="29912"/>
      <sheetData sheetId="29913"/>
      <sheetData sheetId="29914"/>
      <sheetData sheetId="29915">
        <row r="9">
          <cell r="A9" t="str">
            <v>A</v>
          </cell>
        </row>
      </sheetData>
      <sheetData sheetId="29916">
        <row r="9">
          <cell r="A9" t="str">
            <v>A</v>
          </cell>
        </row>
      </sheetData>
      <sheetData sheetId="29917">
        <row r="9">
          <cell r="A9" t="str">
            <v>A</v>
          </cell>
        </row>
      </sheetData>
      <sheetData sheetId="29918">
        <row r="9">
          <cell r="A9" t="str">
            <v>A</v>
          </cell>
        </row>
      </sheetData>
      <sheetData sheetId="29919"/>
      <sheetData sheetId="29920"/>
      <sheetData sheetId="29921">
        <row r="9">
          <cell r="A9" t="str">
            <v>A</v>
          </cell>
        </row>
      </sheetData>
      <sheetData sheetId="29922"/>
      <sheetData sheetId="29923">
        <row r="9">
          <cell r="A9" t="str">
            <v>A</v>
          </cell>
        </row>
      </sheetData>
      <sheetData sheetId="29924"/>
      <sheetData sheetId="29925"/>
      <sheetData sheetId="29926">
        <row r="9">
          <cell r="A9" t="str">
            <v>A</v>
          </cell>
        </row>
      </sheetData>
      <sheetData sheetId="29927">
        <row r="9">
          <cell r="A9" t="str">
            <v>A</v>
          </cell>
        </row>
      </sheetData>
      <sheetData sheetId="29928">
        <row r="9">
          <cell r="A9" t="str">
            <v>A</v>
          </cell>
        </row>
      </sheetData>
      <sheetData sheetId="29929"/>
      <sheetData sheetId="29930">
        <row r="9">
          <cell r="A9" t="str">
            <v>A</v>
          </cell>
        </row>
      </sheetData>
      <sheetData sheetId="29931">
        <row r="9">
          <cell r="A9" t="str">
            <v>A</v>
          </cell>
        </row>
      </sheetData>
      <sheetData sheetId="29932">
        <row r="9">
          <cell r="A9" t="str">
            <v>A</v>
          </cell>
        </row>
      </sheetData>
      <sheetData sheetId="29933">
        <row r="9">
          <cell r="A9" t="str">
            <v>A</v>
          </cell>
        </row>
      </sheetData>
      <sheetData sheetId="29934">
        <row r="9">
          <cell r="A9" t="str">
            <v>A</v>
          </cell>
        </row>
      </sheetData>
      <sheetData sheetId="29935">
        <row r="9">
          <cell r="A9" t="str">
            <v>A</v>
          </cell>
        </row>
      </sheetData>
      <sheetData sheetId="29936">
        <row r="9">
          <cell r="A9" t="str">
            <v>A</v>
          </cell>
        </row>
      </sheetData>
      <sheetData sheetId="29937">
        <row r="9">
          <cell r="A9" t="str">
            <v>A</v>
          </cell>
        </row>
      </sheetData>
      <sheetData sheetId="29938">
        <row r="9">
          <cell r="A9" t="str">
            <v>A</v>
          </cell>
        </row>
      </sheetData>
      <sheetData sheetId="29939">
        <row r="9">
          <cell r="A9" t="str">
            <v>A</v>
          </cell>
        </row>
      </sheetData>
      <sheetData sheetId="29940">
        <row r="9">
          <cell r="A9" t="str">
            <v>A</v>
          </cell>
        </row>
      </sheetData>
      <sheetData sheetId="29941">
        <row r="9">
          <cell r="A9" t="str">
            <v>A</v>
          </cell>
        </row>
      </sheetData>
      <sheetData sheetId="29942">
        <row r="9">
          <cell r="A9" t="str">
            <v>A</v>
          </cell>
        </row>
      </sheetData>
      <sheetData sheetId="29943">
        <row r="9">
          <cell r="A9" t="str">
            <v>A</v>
          </cell>
        </row>
      </sheetData>
      <sheetData sheetId="29944">
        <row r="9">
          <cell r="A9" t="str">
            <v>A</v>
          </cell>
        </row>
      </sheetData>
      <sheetData sheetId="29945">
        <row r="9">
          <cell r="A9" t="str">
            <v>A</v>
          </cell>
        </row>
      </sheetData>
      <sheetData sheetId="29946">
        <row r="9">
          <cell r="A9" t="str">
            <v>A</v>
          </cell>
        </row>
      </sheetData>
      <sheetData sheetId="29947">
        <row r="9">
          <cell r="A9" t="str">
            <v>A</v>
          </cell>
        </row>
      </sheetData>
      <sheetData sheetId="29948">
        <row r="9">
          <cell r="A9" t="str">
            <v>A</v>
          </cell>
        </row>
      </sheetData>
      <sheetData sheetId="29949">
        <row r="9">
          <cell r="A9" t="str">
            <v>A</v>
          </cell>
        </row>
      </sheetData>
      <sheetData sheetId="29950">
        <row r="9">
          <cell r="A9" t="str">
            <v>A</v>
          </cell>
        </row>
      </sheetData>
      <sheetData sheetId="29951">
        <row r="9">
          <cell r="A9" t="str">
            <v>A</v>
          </cell>
        </row>
      </sheetData>
      <sheetData sheetId="29952">
        <row r="9">
          <cell r="A9" t="str">
            <v>A</v>
          </cell>
        </row>
      </sheetData>
      <sheetData sheetId="29953">
        <row r="9">
          <cell r="A9" t="str">
            <v>A</v>
          </cell>
        </row>
      </sheetData>
      <sheetData sheetId="29954">
        <row r="9">
          <cell r="A9" t="str">
            <v>A</v>
          </cell>
        </row>
      </sheetData>
      <sheetData sheetId="29955">
        <row r="9">
          <cell r="A9" t="str">
            <v>A</v>
          </cell>
        </row>
      </sheetData>
      <sheetData sheetId="29956">
        <row r="9">
          <cell r="A9" t="str">
            <v>A</v>
          </cell>
        </row>
      </sheetData>
      <sheetData sheetId="29957">
        <row r="9">
          <cell r="A9" t="str">
            <v>A</v>
          </cell>
        </row>
      </sheetData>
      <sheetData sheetId="29958">
        <row r="9">
          <cell r="A9" t="str">
            <v>A</v>
          </cell>
        </row>
      </sheetData>
      <sheetData sheetId="29959">
        <row r="9">
          <cell r="A9" t="str">
            <v>A</v>
          </cell>
        </row>
      </sheetData>
      <sheetData sheetId="29960">
        <row r="9">
          <cell r="A9" t="str">
            <v>A</v>
          </cell>
        </row>
      </sheetData>
      <sheetData sheetId="29961">
        <row r="9">
          <cell r="A9" t="str">
            <v>A</v>
          </cell>
        </row>
      </sheetData>
      <sheetData sheetId="29962">
        <row r="9">
          <cell r="A9" t="str">
            <v>A</v>
          </cell>
        </row>
      </sheetData>
      <sheetData sheetId="29963">
        <row r="9">
          <cell r="A9" t="str">
            <v>A</v>
          </cell>
        </row>
      </sheetData>
      <sheetData sheetId="29964">
        <row r="9">
          <cell r="A9" t="str">
            <v>A</v>
          </cell>
        </row>
      </sheetData>
      <sheetData sheetId="29965">
        <row r="9">
          <cell r="A9" t="str">
            <v>A</v>
          </cell>
        </row>
      </sheetData>
      <sheetData sheetId="29966">
        <row r="9">
          <cell r="A9" t="str">
            <v>A</v>
          </cell>
        </row>
      </sheetData>
      <sheetData sheetId="29967">
        <row r="9">
          <cell r="A9" t="str">
            <v>A</v>
          </cell>
        </row>
      </sheetData>
      <sheetData sheetId="29968">
        <row r="9">
          <cell r="A9" t="str">
            <v>A</v>
          </cell>
        </row>
      </sheetData>
      <sheetData sheetId="29969">
        <row r="9">
          <cell r="A9" t="str">
            <v>A</v>
          </cell>
        </row>
      </sheetData>
      <sheetData sheetId="29970">
        <row r="9">
          <cell r="A9" t="str">
            <v>A</v>
          </cell>
        </row>
      </sheetData>
      <sheetData sheetId="29971">
        <row r="9">
          <cell r="A9" t="str">
            <v>A</v>
          </cell>
        </row>
      </sheetData>
      <sheetData sheetId="29972">
        <row r="9">
          <cell r="A9" t="str">
            <v>A</v>
          </cell>
        </row>
      </sheetData>
      <sheetData sheetId="29973">
        <row r="9">
          <cell r="A9" t="str">
            <v>A</v>
          </cell>
        </row>
      </sheetData>
      <sheetData sheetId="29974">
        <row r="9">
          <cell r="A9" t="str">
            <v>A</v>
          </cell>
        </row>
      </sheetData>
      <sheetData sheetId="29975">
        <row r="9">
          <cell r="A9" t="str">
            <v>A</v>
          </cell>
        </row>
      </sheetData>
      <sheetData sheetId="29976">
        <row r="9">
          <cell r="A9" t="str">
            <v>A</v>
          </cell>
        </row>
      </sheetData>
      <sheetData sheetId="29977">
        <row r="9">
          <cell r="A9" t="str">
            <v>A</v>
          </cell>
        </row>
      </sheetData>
      <sheetData sheetId="29978">
        <row r="9">
          <cell r="A9" t="str">
            <v>A</v>
          </cell>
        </row>
      </sheetData>
      <sheetData sheetId="29979">
        <row r="9">
          <cell r="A9" t="str">
            <v>A</v>
          </cell>
        </row>
      </sheetData>
      <sheetData sheetId="29980">
        <row r="9">
          <cell r="A9" t="str">
            <v>A</v>
          </cell>
        </row>
      </sheetData>
      <sheetData sheetId="29981">
        <row r="9">
          <cell r="A9" t="str">
            <v>A</v>
          </cell>
        </row>
      </sheetData>
      <sheetData sheetId="29982">
        <row r="9">
          <cell r="A9" t="str">
            <v>A</v>
          </cell>
        </row>
      </sheetData>
      <sheetData sheetId="29983">
        <row r="9">
          <cell r="A9" t="str">
            <v>A</v>
          </cell>
        </row>
      </sheetData>
      <sheetData sheetId="29984">
        <row r="9">
          <cell r="A9" t="str">
            <v>A</v>
          </cell>
        </row>
      </sheetData>
      <sheetData sheetId="29985">
        <row r="9">
          <cell r="A9" t="str">
            <v>A</v>
          </cell>
        </row>
      </sheetData>
      <sheetData sheetId="29986">
        <row r="9">
          <cell r="A9" t="str">
            <v>A</v>
          </cell>
        </row>
      </sheetData>
      <sheetData sheetId="29987">
        <row r="9">
          <cell r="A9" t="str">
            <v>A</v>
          </cell>
        </row>
      </sheetData>
      <sheetData sheetId="29988">
        <row r="9">
          <cell r="A9" t="str">
            <v>A</v>
          </cell>
        </row>
      </sheetData>
      <sheetData sheetId="29989">
        <row r="9">
          <cell r="A9" t="str">
            <v>A</v>
          </cell>
        </row>
      </sheetData>
      <sheetData sheetId="29990">
        <row r="9">
          <cell r="A9" t="str">
            <v>A</v>
          </cell>
        </row>
      </sheetData>
      <sheetData sheetId="29991">
        <row r="9">
          <cell r="A9" t="str">
            <v>A</v>
          </cell>
        </row>
      </sheetData>
      <sheetData sheetId="29992">
        <row r="9">
          <cell r="A9" t="str">
            <v>A</v>
          </cell>
        </row>
      </sheetData>
      <sheetData sheetId="29993">
        <row r="9">
          <cell r="A9" t="str">
            <v>A</v>
          </cell>
        </row>
      </sheetData>
      <sheetData sheetId="29994">
        <row r="9">
          <cell r="A9" t="str">
            <v>A</v>
          </cell>
        </row>
      </sheetData>
      <sheetData sheetId="29995">
        <row r="9">
          <cell r="A9" t="str">
            <v>A</v>
          </cell>
        </row>
      </sheetData>
      <sheetData sheetId="29996">
        <row r="9">
          <cell r="A9" t="str">
            <v>A</v>
          </cell>
        </row>
      </sheetData>
      <sheetData sheetId="29997">
        <row r="9">
          <cell r="A9" t="str">
            <v>A</v>
          </cell>
        </row>
      </sheetData>
      <sheetData sheetId="29998">
        <row r="9">
          <cell r="A9" t="str">
            <v>A</v>
          </cell>
        </row>
      </sheetData>
      <sheetData sheetId="29999" refreshError="1"/>
      <sheetData sheetId="30000">
        <row r="9">
          <cell r="A9" t="str">
            <v>A</v>
          </cell>
        </row>
      </sheetData>
      <sheetData sheetId="30001"/>
      <sheetData sheetId="30002">
        <row r="9">
          <cell r="A9" t="str">
            <v>A</v>
          </cell>
        </row>
      </sheetData>
      <sheetData sheetId="30003">
        <row r="9">
          <cell r="A9" t="str">
            <v>A</v>
          </cell>
        </row>
      </sheetData>
      <sheetData sheetId="30004">
        <row r="9">
          <cell r="A9" t="str">
            <v>A</v>
          </cell>
        </row>
      </sheetData>
      <sheetData sheetId="30005">
        <row r="9">
          <cell r="A9" t="str">
            <v>A</v>
          </cell>
        </row>
      </sheetData>
      <sheetData sheetId="30006">
        <row r="9">
          <cell r="A9" t="str">
            <v>A</v>
          </cell>
        </row>
      </sheetData>
      <sheetData sheetId="30007">
        <row r="9">
          <cell r="A9" t="str">
            <v>A</v>
          </cell>
        </row>
      </sheetData>
      <sheetData sheetId="30008">
        <row r="9">
          <cell r="A9" t="str">
            <v>A</v>
          </cell>
        </row>
      </sheetData>
      <sheetData sheetId="30009">
        <row r="9">
          <cell r="A9" t="str">
            <v>A</v>
          </cell>
        </row>
      </sheetData>
      <sheetData sheetId="30010">
        <row r="9">
          <cell r="A9" t="str">
            <v>A</v>
          </cell>
        </row>
      </sheetData>
      <sheetData sheetId="30011">
        <row r="9">
          <cell r="A9" t="str">
            <v>A</v>
          </cell>
        </row>
      </sheetData>
      <sheetData sheetId="30012">
        <row r="9">
          <cell r="A9" t="str">
            <v>A</v>
          </cell>
        </row>
      </sheetData>
      <sheetData sheetId="30013">
        <row r="9">
          <cell r="A9" t="str">
            <v>A</v>
          </cell>
        </row>
      </sheetData>
      <sheetData sheetId="30014">
        <row r="9">
          <cell r="A9" t="str">
            <v>A</v>
          </cell>
        </row>
      </sheetData>
      <sheetData sheetId="30015">
        <row r="9">
          <cell r="A9" t="str">
            <v>A</v>
          </cell>
        </row>
      </sheetData>
      <sheetData sheetId="30016">
        <row r="9">
          <cell r="A9" t="str">
            <v>A</v>
          </cell>
        </row>
      </sheetData>
      <sheetData sheetId="30017">
        <row r="9">
          <cell r="A9" t="str">
            <v>A</v>
          </cell>
        </row>
      </sheetData>
      <sheetData sheetId="30018">
        <row r="9">
          <cell r="A9" t="str">
            <v>A</v>
          </cell>
        </row>
      </sheetData>
      <sheetData sheetId="30019">
        <row r="9">
          <cell r="A9" t="str">
            <v>A</v>
          </cell>
        </row>
      </sheetData>
      <sheetData sheetId="30020">
        <row r="9">
          <cell r="A9" t="str">
            <v>A</v>
          </cell>
        </row>
      </sheetData>
      <sheetData sheetId="30021">
        <row r="9">
          <cell r="A9" t="str">
            <v>A</v>
          </cell>
        </row>
      </sheetData>
      <sheetData sheetId="30022">
        <row r="9">
          <cell r="A9" t="str">
            <v>A</v>
          </cell>
        </row>
      </sheetData>
      <sheetData sheetId="30023"/>
      <sheetData sheetId="30024">
        <row r="9">
          <cell r="A9" t="str">
            <v>A</v>
          </cell>
        </row>
      </sheetData>
      <sheetData sheetId="30025">
        <row r="9">
          <cell r="A9" t="str">
            <v>A</v>
          </cell>
        </row>
      </sheetData>
      <sheetData sheetId="30026">
        <row r="9">
          <cell r="A9" t="str">
            <v>A</v>
          </cell>
        </row>
      </sheetData>
      <sheetData sheetId="30027">
        <row r="9">
          <cell r="A9" t="str">
            <v>A</v>
          </cell>
        </row>
      </sheetData>
      <sheetData sheetId="30028">
        <row r="9">
          <cell r="A9" t="str">
            <v>A</v>
          </cell>
        </row>
      </sheetData>
      <sheetData sheetId="30029">
        <row r="9">
          <cell r="A9" t="str">
            <v>A</v>
          </cell>
        </row>
      </sheetData>
      <sheetData sheetId="30030">
        <row r="9">
          <cell r="A9" t="str">
            <v>A</v>
          </cell>
        </row>
      </sheetData>
      <sheetData sheetId="30031">
        <row r="9">
          <cell r="A9" t="str">
            <v>A</v>
          </cell>
        </row>
      </sheetData>
      <sheetData sheetId="30032">
        <row r="9">
          <cell r="A9" t="str">
            <v>A</v>
          </cell>
        </row>
      </sheetData>
      <sheetData sheetId="30033">
        <row r="9">
          <cell r="A9" t="str">
            <v>A</v>
          </cell>
        </row>
      </sheetData>
      <sheetData sheetId="30034">
        <row r="9">
          <cell r="A9" t="str">
            <v>A</v>
          </cell>
        </row>
      </sheetData>
      <sheetData sheetId="30035">
        <row r="9">
          <cell r="A9" t="str">
            <v>A</v>
          </cell>
        </row>
      </sheetData>
      <sheetData sheetId="30036">
        <row r="9">
          <cell r="A9" t="str">
            <v>A</v>
          </cell>
        </row>
      </sheetData>
      <sheetData sheetId="30037">
        <row r="9">
          <cell r="A9" t="str">
            <v>A</v>
          </cell>
        </row>
      </sheetData>
      <sheetData sheetId="30038">
        <row r="9">
          <cell r="A9" t="str">
            <v>A</v>
          </cell>
        </row>
      </sheetData>
      <sheetData sheetId="30039">
        <row r="9">
          <cell r="A9" t="str">
            <v>A</v>
          </cell>
        </row>
      </sheetData>
      <sheetData sheetId="30040">
        <row r="9">
          <cell r="A9" t="str">
            <v>A</v>
          </cell>
        </row>
      </sheetData>
      <sheetData sheetId="30041">
        <row r="9">
          <cell r="A9" t="str">
            <v>A</v>
          </cell>
        </row>
      </sheetData>
      <sheetData sheetId="30042">
        <row r="9">
          <cell r="A9" t="str">
            <v>A</v>
          </cell>
        </row>
      </sheetData>
      <sheetData sheetId="30043">
        <row r="9">
          <cell r="A9" t="str">
            <v>A</v>
          </cell>
        </row>
      </sheetData>
      <sheetData sheetId="30044">
        <row r="9">
          <cell r="A9" t="str">
            <v>A</v>
          </cell>
        </row>
      </sheetData>
      <sheetData sheetId="30045">
        <row r="9">
          <cell r="A9" t="str">
            <v>A</v>
          </cell>
        </row>
      </sheetData>
      <sheetData sheetId="30046">
        <row r="9">
          <cell r="A9" t="str">
            <v>A</v>
          </cell>
        </row>
      </sheetData>
      <sheetData sheetId="30047">
        <row r="9">
          <cell r="A9" t="str">
            <v>A</v>
          </cell>
        </row>
      </sheetData>
      <sheetData sheetId="30048">
        <row r="9">
          <cell r="A9" t="str">
            <v>A</v>
          </cell>
        </row>
      </sheetData>
      <sheetData sheetId="30049">
        <row r="9">
          <cell r="A9" t="str">
            <v>A</v>
          </cell>
        </row>
      </sheetData>
      <sheetData sheetId="30050">
        <row r="9">
          <cell r="A9" t="str">
            <v>A</v>
          </cell>
        </row>
      </sheetData>
      <sheetData sheetId="30051">
        <row r="9">
          <cell r="A9" t="str">
            <v>A</v>
          </cell>
        </row>
      </sheetData>
      <sheetData sheetId="30052">
        <row r="9">
          <cell r="A9" t="str">
            <v>A</v>
          </cell>
        </row>
      </sheetData>
      <sheetData sheetId="30053">
        <row r="9">
          <cell r="A9" t="str">
            <v>A</v>
          </cell>
        </row>
      </sheetData>
      <sheetData sheetId="30054">
        <row r="9">
          <cell r="A9" t="str">
            <v>A</v>
          </cell>
        </row>
      </sheetData>
      <sheetData sheetId="30055">
        <row r="9">
          <cell r="A9" t="str">
            <v>A</v>
          </cell>
        </row>
      </sheetData>
      <sheetData sheetId="30056">
        <row r="9">
          <cell r="A9" t="str">
            <v>A</v>
          </cell>
        </row>
      </sheetData>
      <sheetData sheetId="30057">
        <row r="9">
          <cell r="A9" t="str">
            <v>A</v>
          </cell>
        </row>
      </sheetData>
      <sheetData sheetId="30058">
        <row r="9">
          <cell r="A9" t="str">
            <v>A</v>
          </cell>
        </row>
      </sheetData>
      <sheetData sheetId="30059">
        <row r="9">
          <cell r="A9" t="str">
            <v>A</v>
          </cell>
        </row>
      </sheetData>
      <sheetData sheetId="30060">
        <row r="9">
          <cell r="A9" t="str">
            <v>A</v>
          </cell>
        </row>
      </sheetData>
      <sheetData sheetId="30061">
        <row r="9">
          <cell r="A9" t="str">
            <v>A</v>
          </cell>
        </row>
      </sheetData>
      <sheetData sheetId="30062">
        <row r="9">
          <cell r="A9" t="str">
            <v>A</v>
          </cell>
        </row>
      </sheetData>
      <sheetData sheetId="30063">
        <row r="9">
          <cell r="A9" t="str">
            <v>A</v>
          </cell>
        </row>
      </sheetData>
      <sheetData sheetId="30064">
        <row r="9">
          <cell r="A9" t="str">
            <v>A</v>
          </cell>
        </row>
      </sheetData>
      <sheetData sheetId="30065">
        <row r="9">
          <cell r="A9" t="str">
            <v>A</v>
          </cell>
        </row>
      </sheetData>
      <sheetData sheetId="30066">
        <row r="9">
          <cell r="A9" t="str">
            <v>A</v>
          </cell>
        </row>
      </sheetData>
      <sheetData sheetId="30067">
        <row r="9">
          <cell r="A9" t="str">
            <v>A</v>
          </cell>
        </row>
      </sheetData>
      <sheetData sheetId="30068">
        <row r="9">
          <cell r="A9" t="str">
            <v>A</v>
          </cell>
        </row>
      </sheetData>
      <sheetData sheetId="30069">
        <row r="9">
          <cell r="A9" t="str">
            <v>A</v>
          </cell>
        </row>
      </sheetData>
      <sheetData sheetId="30070">
        <row r="9">
          <cell r="A9" t="str">
            <v>A</v>
          </cell>
        </row>
      </sheetData>
      <sheetData sheetId="30071">
        <row r="9">
          <cell r="A9" t="str">
            <v>A</v>
          </cell>
        </row>
      </sheetData>
      <sheetData sheetId="30072">
        <row r="9">
          <cell r="A9" t="str">
            <v>A</v>
          </cell>
        </row>
      </sheetData>
      <sheetData sheetId="30073">
        <row r="9">
          <cell r="A9" t="str">
            <v>A</v>
          </cell>
        </row>
      </sheetData>
      <sheetData sheetId="30074">
        <row r="9">
          <cell r="A9" t="str">
            <v>A</v>
          </cell>
        </row>
      </sheetData>
      <sheetData sheetId="30075">
        <row r="9">
          <cell r="A9" t="str">
            <v>A</v>
          </cell>
        </row>
      </sheetData>
      <sheetData sheetId="30076">
        <row r="9">
          <cell r="A9" t="str">
            <v>A</v>
          </cell>
        </row>
      </sheetData>
      <sheetData sheetId="30077">
        <row r="9">
          <cell r="A9" t="str">
            <v>A</v>
          </cell>
        </row>
      </sheetData>
      <sheetData sheetId="30078">
        <row r="9">
          <cell r="A9" t="str">
            <v>A</v>
          </cell>
        </row>
      </sheetData>
      <sheetData sheetId="30079">
        <row r="9">
          <cell r="A9" t="str">
            <v>A</v>
          </cell>
        </row>
      </sheetData>
      <sheetData sheetId="30080">
        <row r="9">
          <cell r="A9" t="str">
            <v>A</v>
          </cell>
        </row>
      </sheetData>
      <sheetData sheetId="30081">
        <row r="9">
          <cell r="A9" t="str">
            <v>A</v>
          </cell>
        </row>
      </sheetData>
      <sheetData sheetId="30082">
        <row r="9">
          <cell r="A9" t="str">
            <v>A</v>
          </cell>
        </row>
      </sheetData>
      <sheetData sheetId="30083">
        <row r="9">
          <cell r="A9" t="str">
            <v>A</v>
          </cell>
        </row>
      </sheetData>
      <sheetData sheetId="30084">
        <row r="9">
          <cell r="A9" t="str">
            <v>A</v>
          </cell>
        </row>
      </sheetData>
      <sheetData sheetId="30085">
        <row r="9">
          <cell r="A9" t="str">
            <v>A</v>
          </cell>
        </row>
      </sheetData>
      <sheetData sheetId="30086">
        <row r="9">
          <cell r="A9" t="str">
            <v>A</v>
          </cell>
        </row>
      </sheetData>
      <sheetData sheetId="30087">
        <row r="9">
          <cell r="A9" t="str">
            <v>A</v>
          </cell>
        </row>
      </sheetData>
      <sheetData sheetId="30088" refreshError="1"/>
      <sheetData sheetId="30089">
        <row r="9">
          <cell r="A9" t="str">
            <v>A</v>
          </cell>
        </row>
      </sheetData>
      <sheetData sheetId="30090">
        <row r="9">
          <cell r="A9" t="str">
            <v>A</v>
          </cell>
        </row>
      </sheetData>
      <sheetData sheetId="30091">
        <row r="9">
          <cell r="A9" t="str">
            <v>A</v>
          </cell>
        </row>
      </sheetData>
      <sheetData sheetId="30092">
        <row r="9">
          <cell r="A9" t="str">
            <v>A</v>
          </cell>
        </row>
      </sheetData>
      <sheetData sheetId="30093">
        <row r="9">
          <cell r="A9" t="str">
            <v>A</v>
          </cell>
        </row>
      </sheetData>
      <sheetData sheetId="30094">
        <row r="9">
          <cell r="A9" t="str">
            <v>A</v>
          </cell>
        </row>
      </sheetData>
      <sheetData sheetId="30095">
        <row r="9">
          <cell r="A9" t="str">
            <v>A</v>
          </cell>
        </row>
      </sheetData>
      <sheetData sheetId="30096">
        <row r="9">
          <cell r="A9" t="str">
            <v>A</v>
          </cell>
        </row>
      </sheetData>
      <sheetData sheetId="30097">
        <row r="9">
          <cell r="A9" t="str">
            <v>A</v>
          </cell>
        </row>
      </sheetData>
      <sheetData sheetId="30098">
        <row r="9">
          <cell r="A9" t="str">
            <v>A</v>
          </cell>
        </row>
      </sheetData>
      <sheetData sheetId="30099">
        <row r="9">
          <cell r="A9" t="str">
            <v>A</v>
          </cell>
        </row>
      </sheetData>
      <sheetData sheetId="30100">
        <row r="9">
          <cell r="A9" t="str">
            <v>A</v>
          </cell>
        </row>
      </sheetData>
      <sheetData sheetId="30101">
        <row r="9">
          <cell r="A9" t="str">
            <v>A</v>
          </cell>
        </row>
      </sheetData>
      <sheetData sheetId="30102">
        <row r="9">
          <cell r="A9" t="str">
            <v>A</v>
          </cell>
        </row>
      </sheetData>
      <sheetData sheetId="30103">
        <row r="9">
          <cell r="A9" t="str">
            <v>A</v>
          </cell>
        </row>
      </sheetData>
      <sheetData sheetId="30104">
        <row r="9">
          <cell r="A9" t="str">
            <v>A</v>
          </cell>
        </row>
      </sheetData>
      <sheetData sheetId="30105">
        <row r="9">
          <cell r="A9" t="str">
            <v>A</v>
          </cell>
        </row>
      </sheetData>
      <sheetData sheetId="30106">
        <row r="9">
          <cell r="A9" t="str">
            <v>A</v>
          </cell>
        </row>
      </sheetData>
      <sheetData sheetId="30107">
        <row r="9">
          <cell r="A9" t="str">
            <v>A</v>
          </cell>
        </row>
      </sheetData>
      <sheetData sheetId="30108">
        <row r="9">
          <cell r="A9" t="str">
            <v>A</v>
          </cell>
        </row>
      </sheetData>
      <sheetData sheetId="30109">
        <row r="9">
          <cell r="A9" t="str">
            <v>A</v>
          </cell>
        </row>
      </sheetData>
      <sheetData sheetId="30110">
        <row r="9">
          <cell r="A9" t="str">
            <v>A</v>
          </cell>
        </row>
      </sheetData>
      <sheetData sheetId="30111">
        <row r="9">
          <cell r="A9" t="str">
            <v>A</v>
          </cell>
        </row>
      </sheetData>
      <sheetData sheetId="30112" refreshError="1"/>
      <sheetData sheetId="30113">
        <row r="9">
          <cell r="A9" t="str">
            <v>A</v>
          </cell>
        </row>
      </sheetData>
      <sheetData sheetId="30114">
        <row r="9">
          <cell r="A9" t="str">
            <v>A</v>
          </cell>
        </row>
      </sheetData>
      <sheetData sheetId="30115">
        <row r="9">
          <cell r="A9" t="str">
            <v>A</v>
          </cell>
        </row>
      </sheetData>
      <sheetData sheetId="30116">
        <row r="9">
          <cell r="A9" t="str">
            <v>A</v>
          </cell>
        </row>
      </sheetData>
      <sheetData sheetId="30117">
        <row r="9">
          <cell r="A9" t="str">
            <v>A</v>
          </cell>
        </row>
      </sheetData>
      <sheetData sheetId="30118">
        <row r="9">
          <cell r="A9" t="str">
            <v>A</v>
          </cell>
        </row>
      </sheetData>
      <sheetData sheetId="30119">
        <row r="9">
          <cell r="A9" t="str">
            <v>A</v>
          </cell>
        </row>
      </sheetData>
      <sheetData sheetId="30120">
        <row r="9">
          <cell r="A9" t="str">
            <v>A</v>
          </cell>
        </row>
      </sheetData>
      <sheetData sheetId="30121">
        <row r="9">
          <cell r="A9" t="str">
            <v>A</v>
          </cell>
        </row>
      </sheetData>
      <sheetData sheetId="30122">
        <row r="9">
          <cell r="A9" t="str">
            <v>A</v>
          </cell>
        </row>
      </sheetData>
      <sheetData sheetId="30123">
        <row r="9">
          <cell r="A9" t="str">
            <v>A</v>
          </cell>
        </row>
      </sheetData>
      <sheetData sheetId="30124">
        <row r="9">
          <cell r="A9" t="str">
            <v>A</v>
          </cell>
        </row>
      </sheetData>
      <sheetData sheetId="30125" refreshError="1"/>
      <sheetData sheetId="30126" refreshError="1"/>
      <sheetData sheetId="30127" refreshError="1"/>
      <sheetData sheetId="30128" refreshError="1"/>
      <sheetData sheetId="30129" refreshError="1"/>
      <sheetData sheetId="30130" refreshError="1"/>
      <sheetData sheetId="30131" refreshError="1"/>
      <sheetData sheetId="30132" refreshError="1"/>
      <sheetData sheetId="30133" refreshError="1"/>
      <sheetData sheetId="30134" refreshError="1"/>
      <sheetData sheetId="30135" refreshError="1"/>
      <sheetData sheetId="30136" refreshError="1"/>
      <sheetData sheetId="30137" refreshError="1"/>
      <sheetData sheetId="30138" refreshError="1"/>
      <sheetData sheetId="30139" refreshError="1"/>
      <sheetData sheetId="30140" refreshError="1"/>
      <sheetData sheetId="30141">
        <row r="9">
          <cell r="A9" t="str">
            <v>A</v>
          </cell>
        </row>
      </sheetData>
      <sheetData sheetId="30142">
        <row r="9">
          <cell r="A9" t="str">
            <v>A</v>
          </cell>
        </row>
      </sheetData>
      <sheetData sheetId="30143">
        <row r="9">
          <cell r="A9" t="str">
            <v>A</v>
          </cell>
        </row>
      </sheetData>
      <sheetData sheetId="30144">
        <row r="9">
          <cell r="A9" t="str">
            <v>A</v>
          </cell>
        </row>
      </sheetData>
      <sheetData sheetId="30145">
        <row r="9">
          <cell r="A9" t="str">
            <v>A</v>
          </cell>
        </row>
      </sheetData>
      <sheetData sheetId="30146">
        <row r="9">
          <cell r="A9" t="str">
            <v>A</v>
          </cell>
        </row>
      </sheetData>
      <sheetData sheetId="30147">
        <row r="9">
          <cell r="A9" t="str">
            <v>A</v>
          </cell>
        </row>
      </sheetData>
      <sheetData sheetId="30148">
        <row r="9">
          <cell r="A9" t="str">
            <v>A</v>
          </cell>
        </row>
      </sheetData>
      <sheetData sheetId="30149">
        <row r="9">
          <cell r="A9" t="str">
            <v>A</v>
          </cell>
        </row>
      </sheetData>
      <sheetData sheetId="30150">
        <row r="9">
          <cell r="A9" t="str">
            <v>A</v>
          </cell>
        </row>
      </sheetData>
      <sheetData sheetId="30151">
        <row r="9">
          <cell r="A9" t="str">
            <v>A</v>
          </cell>
        </row>
      </sheetData>
      <sheetData sheetId="30152">
        <row r="9">
          <cell r="A9" t="str">
            <v>A</v>
          </cell>
        </row>
      </sheetData>
      <sheetData sheetId="30153">
        <row r="9">
          <cell r="A9" t="str">
            <v>A</v>
          </cell>
        </row>
      </sheetData>
      <sheetData sheetId="30154">
        <row r="9">
          <cell r="A9" t="str">
            <v>A</v>
          </cell>
        </row>
      </sheetData>
      <sheetData sheetId="30155">
        <row r="9">
          <cell r="A9" t="str">
            <v>A</v>
          </cell>
        </row>
      </sheetData>
      <sheetData sheetId="30156">
        <row r="9">
          <cell r="A9" t="str">
            <v>A</v>
          </cell>
        </row>
      </sheetData>
      <sheetData sheetId="30157">
        <row r="9">
          <cell r="A9" t="str">
            <v>A</v>
          </cell>
        </row>
      </sheetData>
      <sheetData sheetId="30158">
        <row r="9">
          <cell r="A9" t="str">
            <v>A</v>
          </cell>
        </row>
      </sheetData>
      <sheetData sheetId="30159">
        <row r="9">
          <cell r="A9" t="str">
            <v>A</v>
          </cell>
        </row>
      </sheetData>
      <sheetData sheetId="30160">
        <row r="9">
          <cell r="A9" t="str">
            <v>A</v>
          </cell>
        </row>
      </sheetData>
      <sheetData sheetId="30161">
        <row r="9">
          <cell r="A9" t="str">
            <v>A</v>
          </cell>
        </row>
      </sheetData>
      <sheetData sheetId="30162">
        <row r="9">
          <cell r="A9" t="str">
            <v>A</v>
          </cell>
        </row>
      </sheetData>
      <sheetData sheetId="30163"/>
      <sheetData sheetId="30164"/>
      <sheetData sheetId="30165">
        <row r="9">
          <cell r="A9" t="str">
            <v>A</v>
          </cell>
        </row>
      </sheetData>
      <sheetData sheetId="30166">
        <row r="9">
          <cell r="A9" t="str">
            <v>A</v>
          </cell>
        </row>
      </sheetData>
      <sheetData sheetId="30167">
        <row r="9">
          <cell r="A9" t="str">
            <v>A</v>
          </cell>
        </row>
      </sheetData>
      <sheetData sheetId="30168">
        <row r="9">
          <cell r="A9" t="str">
            <v>A</v>
          </cell>
        </row>
      </sheetData>
      <sheetData sheetId="30169">
        <row r="9">
          <cell r="A9" t="str">
            <v>A</v>
          </cell>
        </row>
      </sheetData>
      <sheetData sheetId="30170"/>
      <sheetData sheetId="30171">
        <row r="9">
          <cell r="A9" t="str">
            <v>A</v>
          </cell>
        </row>
      </sheetData>
      <sheetData sheetId="30172">
        <row r="9">
          <cell r="A9" t="str">
            <v>A</v>
          </cell>
        </row>
      </sheetData>
      <sheetData sheetId="30173">
        <row r="9">
          <cell r="A9" t="str">
            <v>A</v>
          </cell>
        </row>
      </sheetData>
      <sheetData sheetId="30174">
        <row r="9">
          <cell r="A9" t="str">
            <v>A</v>
          </cell>
        </row>
      </sheetData>
      <sheetData sheetId="30175" refreshError="1"/>
      <sheetData sheetId="30176" refreshError="1"/>
      <sheetData sheetId="30177" refreshError="1"/>
      <sheetData sheetId="30178" refreshError="1"/>
      <sheetData sheetId="30179" refreshError="1"/>
      <sheetData sheetId="30180" refreshError="1"/>
      <sheetData sheetId="30181" refreshError="1"/>
      <sheetData sheetId="30182" refreshError="1"/>
      <sheetData sheetId="30183" refreshError="1"/>
      <sheetData sheetId="30184" refreshError="1"/>
      <sheetData sheetId="30185" refreshError="1"/>
      <sheetData sheetId="30186" refreshError="1"/>
      <sheetData sheetId="30187" refreshError="1"/>
      <sheetData sheetId="30188" refreshError="1"/>
      <sheetData sheetId="30189" refreshError="1"/>
      <sheetData sheetId="30190" refreshError="1"/>
      <sheetData sheetId="30191" refreshError="1"/>
      <sheetData sheetId="30192" refreshError="1"/>
      <sheetData sheetId="30193" refreshError="1"/>
      <sheetData sheetId="30194" refreshError="1"/>
      <sheetData sheetId="30195" refreshError="1"/>
      <sheetData sheetId="30196" refreshError="1"/>
      <sheetData sheetId="30197" refreshError="1"/>
      <sheetData sheetId="30198" refreshError="1"/>
      <sheetData sheetId="30199" refreshError="1"/>
      <sheetData sheetId="30200">
        <row r="9">
          <cell r="A9" t="str">
            <v>A</v>
          </cell>
        </row>
      </sheetData>
      <sheetData sheetId="30201">
        <row r="9">
          <cell r="A9" t="str">
            <v>A</v>
          </cell>
        </row>
      </sheetData>
      <sheetData sheetId="30202">
        <row r="9">
          <cell r="A9" t="str">
            <v>A</v>
          </cell>
        </row>
      </sheetData>
      <sheetData sheetId="30203">
        <row r="9">
          <cell r="A9" t="str">
            <v>A</v>
          </cell>
        </row>
      </sheetData>
      <sheetData sheetId="30204">
        <row r="9">
          <cell r="A9" t="str">
            <v>A</v>
          </cell>
        </row>
      </sheetData>
      <sheetData sheetId="30205">
        <row r="9">
          <cell r="A9" t="str">
            <v>A</v>
          </cell>
        </row>
      </sheetData>
      <sheetData sheetId="30206">
        <row r="9">
          <cell r="A9" t="str">
            <v>A</v>
          </cell>
        </row>
      </sheetData>
      <sheetData sheetId="30207">
        <row r="9">
          <cell r="A9" t="str">
            <v>A</v>
          </cell>
        </row>
      </sheetData>
      <sheetData sheetId="30208">
        <row r="9">
          <cell r="A9" t="str">
            <v>A</v>
          </cell>
        </row>
      </sheetData>
      <sheetData sheetId="30209">
        <row r="9">
          <cell r="A9" t="str">
            <v>A</v>
          </cell>
        </row>
      </sheetData>
      <sheetData sheetId="30210">
        <row r="9">
          <cell r="A9" t="str">
            <v>A</v>
          </cell>
        </row>
      </sheetData>
      <sheetData sheetId="30211">
        <row r="9">
          <cell r="A9" t="str">
            <v>A</v>
          </cell>
        </row>
      </sheetData>
      <sheetData sheetId="30212">
        <row r="9">
          <cell r="A9" t="str">
            <v>A</v>
          </cell>
        </row>
      </sheetData>
      <sheetData sheetId="30213">
        <row r="9">
          <cell r="A9" t="str">
            <v>A</v>
          </cell>
        </row>
      </sheetData>
      <sheetData sheetId="30214">
        <row r="9">
          <cell r="A9" t="str">
            <v>A</v>
          </cell>
        </row>
      </sheetData>
      <sheetData sheetId="30215">
        <row r="9">
          <cell r="A9" t="str">
            <v>A</v>
          </cell>
        </row>
      </sheetData>
      <sheetData sheetId="30216">
        <row r="9">
          <cell r="A9" t="str">
            <v>A</v>
          </cell>
        </row>
      </sheetData>
      <sheetData sheetId="30217">
        <row r="9">
          <cell r="A9" t="str">
            <v>A</v>
          </cell>
        </row>
      </sheetData>
      <sheetData sheetId="30218">
        <row r="9">
          <cell r="A9" t="str">
            <v>A</v>
          </cell>
        </row>
      </sheetData>
      <sheetData sheetId="30219">
        <row r="9">
          <cell r="A9" t="str">
            <v>A</v>
          </cell>
        </row>
      </sheetData>
      <sheetData sheetId="30220">
        <row r="9">
          <cell r="A9" t="str">
            <v>A</v>
          </cell>
        </row>
      </sheetData>
      <sheetData sheetId="30221">
        <row r="9">
          <cell r="A9" t="str">
            <v>A</v>
          </cell>
        </row>
      </sheetData>
      <sheetData sheetId="30222">
        <row r="9">
          <cell r="A9" t="str">
            <v>A</v>
          </cell>
        </row>
      </sheetData>
      <sheetData sheetId="30223">
        <row r="9">
          <cell r="A9" t="str">
            <v>A</v>
          </cell>
        </row>
      </sheetData>
      <sheetData sheetId="30224" refreshError="1"/>
      <sheetData sheetId="30225" refreshError="1"/>
      <sheetData sheetId="30226" refreshError="1"/>
      <sheetData sheetId="30227" refreshError="1"/>
      <sheetData sheetId="30228" refreshError="1"/>
      <sheetData sheetId="30229" refreshError="1"/>
      <sheetData sheetId="30230" refreshError="1"/>
      <sheetData sheetId="30231" refreshError="1"/>
      <sheetData sheetId="30232" refreshError="1"/>
      <sheetData sheetId="30233" refreshError="1"/>
      <sheetData sheetId="30234" refreshError="1"/>
      <sheetData sheetId="30235" refreshError="1"/>
      <sheetData sheetId="30236" refreshError="1"/>
      <sheetData sheetId="30237" refreshError="1"/>
      <sheetData sheetId="30238" refreshError="1"/>
      <sheetData sheetId="30239" refreshError="1"/>
      <sheetData sheetId="30240" refreshError="1"/>
      <sheetData sheetId="30241" refreshError="1"/>
      <sheetData sheetId="30242" refreshError="1"/>
      <sheetData sheetId="30243" refreshError="1"/>
      <sheetData sheetId="30244" refreshError="1"/>
      <sheetData sheetId="30245" refreshError="1"/>
      <sheetData sheetId="30246" refreshError="1"/>
      <sheetData sheetId="30247" refreshError="1"/>
      <sheetData sheetId="30248" refreshError="1"/>
      <sheetData sheetId="30249" refreshError="1"/>
      <sheetData sheetId="30250" refreshError="1"/>
      <sheetData sheetId="30251" refreshError="1"/>
      <sheetData sheetId="30252" refreshError="1"/>
      <sheetData sheetId="30253" refreshError="1"/>
      <sheetData sheetId="30254" refreshError="1"/>
      <sheetData sheetId="30255" refreshError="1"/>
      <sheetData sheetId="30256" refreshError="1"/>
      <sheetData sheetId="30257" refreshError="1"/>
      <sheetData sheetId="30258" refreshError="1"/>
      <sheetData sheetId="30259" refreshError="1"/>
      <sheetData sheetId="30260" refreshError="1"/>
      <sheetData sheetId="30261" refreshError="1"/>
      <sheetData sheetId="30262" refreshError="1"/>
      <sheetData sheetId="30263" refreshError="1"/>
      <sheetData sheetId="30264">
        <row r="9">
          <cell r="A9" t="str">
            <v>A</v>
          </cell>
        </row>
      </sheetData>
      <sheetData sheetId="30265">
        <row r="9">
          <cell r="A9" t="str">
            <v>A</v>
          </cell>
        </row>
      </sheetData>
      <sheetData sheetId="30266">
        <row r="9">
          <cell r="A9" t="str">
            <v>A</v>
          </cell>
        </row>
      </sheetData>
      <sheetData sheetId="30267">
        <row r="9">
          <cell r="A9" t="str">
            <v>A</v>
          </cell>
        </row>
      </sheetData>
      <sheetData sheetId="30268">
        <row r="9">
          <cell r="A9" t="str">
            <v>A</v>
          </cell>
        </row>
      </sheetData>
      <sheetData sheetId="30269">
        <row r="9">
          <cell r="A9" t="str">
            <v>A</v>
          </cell>
        </row>
      </sheetData>
      <sheetData sheetId="30270">
        <row r="9">
          <cell r="A9" t="str">
            <v>A</v>
          </cell>
        </row>
      </sheetData>
      <sheetData sheetId="30271">
        <row r="9">
          <cell r="A9" t="str">
            <v>A</v>
          </cell>
        </row>
      </sheetData>
      <sheetData sheetId="30272">
        <row r="9">
          <cell r="A9" t="str">
            <v>A</v>
          </cell>
        </row>
      </sheetData>
      <sheetData sheetId="30273">
        <row r="9">
          <cell r="A9" t="str">
            <v>A</v>
          </cell>
        </row>
      </sheetData>
      <sheetData sheetId="30274">
        <row r="9">
          <cell r="A9" t="str">
            <v>A</v>
          </cell>
        </row>
      </sheetData>
      <sheetData sheetId="30275">
        <row r="9">
          <cell r="A9" t="str">
            <v>A</v>
          </cell>
        </row>
      </sheetData>
      <sheetData sheetId="30276">
        <row r="9">
          <cell r="A9" t="str">
            <v>A</v>
          </cell>
        </row>
      </sheetData>
      <sheetData sheetId="30277">
        <row r="9">
          <cell r="A9" t="str">
            <v>A</v>
          </cell>
        </row>
      </sheetData>
      <sheetData sheetId="30278">
        <row r="9">
          <cell r="A9" t="str">
            <v>A</v>
          </cell>
        </row>
      </sheetData>
      <sheetData sheetId="30279">
        <row r="9">
          <cell r="A9" t="str">
            <v>A</v>
          </cell>
        </row>
      </sheetData>
      <sheetData sheetId="30280">
        <row r="9">
          <cell r="A9" t="str">
            <v>A</v>
          </cell>
        </row>
      </sheetData>
      <sheetData sheetId="30281">
        <row r="9">
          <cell r="A9" t="str">
            <v>A</v>
          </cell>
        </row>
      </sheetData>
      <sheetData sheetId="30282">
        <row r="9">
          <cell r="A9" t="str">
            <v>A</v>
          </cell>
        </row>
      </sheetData>
      <sheetData sheetId="30283">
        <row r="9">
          <cell r="A9" t="str">
            <v>A</v>
          </cell>
        </row>
      </sheetData>
      <sheetData sheetId="30284">
        <row r="9">
          <cell r="A9" t="str">
            <v>A</v>
          </cell>
        </row>
      </sheetData>
      <sheetData sheetId="30285">
        <row r="9">
          <cell r="A9" t="str">
            <v>A</v>
          </cell>
        </row>
      </sheetData>
      <sheetData sheetId="30286">
        <row r="9">
          <cell r="A9" t="str">
            <v>A</v>
          </cell>
        </row>
      </sheetData>
      <sheetData sheetId="30287">
        <row r="9">
          <cell r="A9" t="str">
            <v>A</v>
          </cell>
        </row>
      </sheetData>
      <sheetData sheetId="30288">
        <row r="9">
          <cell r="A9" t="str">
            <v>A</v>
          </cell>
        </row>
      </sheetData>
      <sheetData sheetId="30289">
        <row r="9">
          <cell r="A9" t="str">
            <v>A</v>
          </cell>
        </row>
      </sheetData>
      <sheetData sheetId="30290">
        <row r="9">
          <cell r="A9" t="str">
            <v>A</v>
          </cell>
        </row>
      </sheetData>
      <sheetData sheetId="30291">
        <row r="9">
          <cell r="A9" t="str">
            <v>A</v>
          </cell>
        </row>
      </sheetData>
      <sheetData sheetId="30292">
        <row r="9">
          <cell r="A9" t="str">
            <v>A</v>
          </cell>
        </row>
      </sheetData>
      <sheetData sheetId="30293">
        <row r="9">
          <cell r="A9" t="str">
            <v>A</v>
          </cell>
        </row>
      </sheetData>
      <sheetData sheetId="30294">
        <row r="9">
          <cell r="A9" t="str">
            <v>A</v>
          </cell>
        </row>
      </sheetData>
      <sheetData sheetId="30295">
        <row r="9">
          <cell r="A9" t="str">
            <v>A</v>
          </cell>
        </row>
      </sheetData>
      <sheetData sheetId="30296">
        <row r="9">
          <cell r="A9" t="str">
            <v>A</v>
          </cell>
        </row>
      </sheetData>
      <sheetData sheetId="30297">
        <row r="9">
          <cell r="A9" t="str">
            <v>A</v>
          </cell>
        </row>
      </sheetData>
      <sheetData sheetId="30298">
        <row r="9">
          <cell r="A9" t="str">
            <v>A</v>
          </cell>
        </row>
      </sheetData>
      <sheetData sheetId="30299">
        <row r="9">
          <cell r="A9" t="str">
            <v>A</v>
          </cell>
        </row>
      </sheetData>
      <sheetData sheetId="30300">
        <row r="9">
          <cell r="A9" t="str">
            <v>A</v>
          </cell>
        </row>
      </sheetData>
      <sheetData sheetId="30301">
        <row r="9">
          <cell r="A9" t="str">
            <v>A</v>
          </cell>
        </row>
      </sheetData>
      <sheetData sheetId="30302">
        <row r="9">
          <cell r="A9" t="str">
            <v>A</v>
          </cell>
        </row>
      </sheetData>
      <sheetData sheetId="30303">
        <row r="9">
          <cell r="A9" t="str">
            <v>A</v>
          </cell>
        </row>
      </sheetData>
      <sheetData sheetId="30304">
        <row r="9">
          <cell r="A9" t="str">
            <v>A</v>
          </cell>
        </row>
      </sheetData>
      <sheetData sheetId="30305">
        <row r="9">
          <cell r="A9" t="str">
            <v>A</v>
          </cell>
        </row>
      </sheetData>
      <sheetData sheetId="30306">
        <row r="9">
          <cell r="A9" t="str">
            <v>A</v>
          </cell>
        </row>
      </sheetData>
      <sheetData sheetId="30307">
        <row r="9">
          <cell r="A9" t="str">
            <v>A</v>
          </cell>
        </row>
      </sheetData>
      <sheetData sheetId="30308">
        <row r="9">
          <cell r="A9" t="str">
            <v>A</v>
          </cell>
        </row>
      </sheetData>
      <sheetData sheetId="30309">
        <row r="9">
          <cell r="A9" t="str">
            <v>A</v>
          </cell>
        </row>
      </sheetData>
      <sheetData sheetId="30310">
        <row r="9">
          <cell r="A9" t="str">
            <v>A</v>
          </cell>
        </row>
      </sheetData>
      <sheetData sheetId="30311">
        <row r="9">
          <cell r="A9" t="str">
            <v>A</v>
          </cell>
        </row>
      </sheetData>
      <sheetData sheetId="30312">
        <row r="9">
          <cell r="A9" t="str">
            <v>A</v>
          </cell>
        </row>
      </sheetData>
      <sheetData sheetId="30313">
        <row r="9">
          <cell r="A9" t="str">
            <v>A</v>
          </cell>
        </row>
      </sheetData>
      <sheetData sheetId="30314">
        <row r="9">
          <cell r="A9" t="str">
            <v>A</v>
          </cell>
        </row>
      </sheetData>
      <sheetData sheetId="30315">
        <row r="9">
          <cell r="A9" t="str">
            <v>A</v>
          </cell>
        </row>
      </sheetData>
      <sheetData sheetId="30316">
        <row r="9">
          <cell r="A9" t="str">
            <v>A</v>
          </cell>
        </row>
      </sheetData>
      <sheetData sheetId="30317">
        <row r="9">
          <cell r="A9" t="str">
            <v>A</v>
          </cell>
        </row>
      </sheetData>
      <sheetData sheetId="30318">
        <row r="9">
          <cell r="A9" t="str">
            <v>A</v>
          </cell>
        </row>
      </sheetData>
      <sheetData sheetId="30319">
        <row r="9">
          <cell r="A9" t="str">
            <v>A</v>
          </cell>
        </row>
      </sheetData>
      <sheetData sheetId="30320">
        <row r="9">
          <cell r="A9" t="str">
            <v>A</v>
          </cell>
        </row>
      </sheetData>
      <sheetData sheetId="30321">
        <row r="9">
          <cell r="A9" t="str">
            <v>A</v>
          </cell>
        </row>
      </sheetData>
      <sheetData sheetId="30322">
        <row r="9">
          <cell r="A9" t="str">
            <v>A</v>
          </cell>
        </row>
      </sheetData>
      <sheetData sheetId="30323">
        <row r="9">
          <cell r="A9" t="str">
            <v>A</v>
          </cell>
        </row>
      </sheetData>
      <sheetData sheetId="30324">
        <row r="9">
          <cell r="A9" t="str">
            <v>A</v>
          </cell>
        </row>
      </sheetData>
      <sheetData sheetId="30325">
        <row r="9">
          <cell r="A9" t="str">
            <v>A</v>
          </cell>
        </row>
      </sheetData>
      <sheetData sheetId="30326">
        <row r="9">
          <cell r="A9" t="str">
            <v>A</v>
          </cell>
        </row>
      </sheetData>
      <sheetData sheetId="30327">
        <row r="9">
          <cell r="A9" t="str">
            <v>A</v>
          </cell>
        </row>
      </sheetData>
      <sheetData sheetId="30328" refreshError="1"/>
      <sheetData sheetId="30329"/>
      <sheetData sheetId="30330"/>
      <sheetData sheetId="30331">
        <row r="9">
          <cell r="A9" t="str">
            <v>A</v>
          </cell>
        </row>
      </sheetData>
      <sheetData sheetId="30332">
        <row r="9">
          <cell r="A9" t="str">
            <v>A</v>
          </cell>
        </row>
      </sheetData>
      <sheetData sheetId="30333">
        <row r="9">
          <cell r="A9" t="str">
            <v>A</v>
          </cell>
        </row>
      </sheetData>
      <sheetData sheetId="30334" refreshError="1"/>
      <sheetData sheetId="30335">
        <row r="9">
          <cell r="A9" t="str">
            <v>A</v>
          </cell>
        </row>
      </sheetData>
      <sheetData sheetId="30336">
        <row r="9">
          <cell r="A9" t="str">
            <v>A</v>
          </cell>
        </row>
      </sheetData>
      <sheetData sheetId="30337">
        <row r="9">
          <cell r="A9" t="str">
            <v>A</v>
          </cell>
        </row>
      </sheetData>
      <sheetData sheetId="30338">
        <row r="9">
          <cell r="A9" t="str">
            <v>A</v>
          </cell>
        </row>
      </sheetData>
      <sheetData sheetId="30339">
        <row r="9">
          <cell r="A9" t="str">
            <v>A</v>
          </cell>
        </row>
      </sheetData>
      <sheetData sheetId="30340">
        <row r="9">
          <cell r="A9" t="str">
            <v>A</v>
          </cell>
        </row>
      </sheetData>
      <sheetData sheetId="30341">
        <row r="9">
          <cell r="A9" t="str">
            <v>A</v>
          </cell>
        </row>
      </sheetData>
      <sheetData sheetId="30342">
        <row r="9">
          <cell r="A9" t="str">
            <v>A</v>
          </cell>
        </row>
      </sheetData>
      <sheetData sheetId="30343">
        <row r="9">
          <cell r="A9" t="str">
            <v>A</v>
          </cell>
        </row>
      </sheetData>
      <sheetData sheetId="30344">
        <row r="9">
          <cell r="A9" t="str">
            <v>A</v>
          </cell>
        </row>
      </sheetData>
      <sheetData sheetId="30345">
        <row r="9">
          <cell r="A9" t="str">
            <v>A</v>
          </cell>
        </row>
      </sheetData>
      <sheetData sheetId="30346">
        <row r="9">
          <cell r="A9" t="str">
            <v>A</v>
          </cell>
        </row>
      </sheetData>
      <sheetData sheetId="30347">
        <row r="9">
          <cell r="A9" t="str">
            <v>A</v>
          </cell>
        </row>
      </sheetData>
      <sheetData sheetId="30348">
        <row r="9">
          <cell r="A9" t="str">
            <v>A</v>
          </cell>
        </row>
      </sheetData>
      <sheetData sheetId="30349">
        <row r="9">
          <cell r="A9" t="str">
            <v>A</v>
          </cell>
        </row>
      </sheetData>
      <sheetData sheetId="30350">
        <row r="9">
          <cell r="A9" t="str">
            <v>A</v>
          </cell>
        </row>
      </sheetData>
      <sheetData sheetId="30351">
        <row r="9">
          <cell r="A9" t="str">
            <v>A</v>
          </cell>
        </row>
      </sheetData>
      <sheetData sheetId="30352">
        <row r="9">
          <cell r="A9" t="str">
            <v>A</v>
          </cell>
        </row>
      </sheetData>
      <sheetData sheetId="30353">
        <row r="9">
          <cell r="A9" t="str">
            <v>A</v>
          </cell>
        </row>
      </sheetData>
      <sheetData sheetId="30354">
        <row r="9">
          <cell r="A9" t="str">
            <v>A</v>
          </cell>
        </row>
      </sheetData>
      <sheetData sheetId="30355">
        <row r="9">
          <cell r="A9" t="str">
            <v>A</v>
          </cell>
        </row>
      </sheetData>
      <sheetData sheetId="30356" refreshError="1"/>
      <sheetData sheetId="30357">
        <row r="9">
          <cell r="A9" t="str">
            <v>A</v>
          </cell>
        </row>
      </sheetData>
      <sheetData sheetId="30358">
        <row r="9">
          <cell r="A9" t="str">
            <v>A</v>
          </cell>
        </row>
      </sheetData>
      <sheetData sheetId="30359">
        <row r="9">
          <cell r="A9" t="str">
            <v>A</v>
          </cell>
        </row>
      </sheetData>
      <sheetData sheetId="30360" refreshError="1"/>
      <sheetData sheetId="30361" refreshError="1"/>
      <sheetData sheetId="30362" refreshError="1"/>
      <sheetData sheetId="30363" refreshError="1"/>
      <sheetData sheetId="30364">
        <row r="9">
          <cell r="A9" t="str">
            <v>A</v>
          </cell>
        </row>
      </sheetData>
      <sheetData sheetId="30365">
        <row r="9">
          <cell r="A9" t="str">
            <v>A</v>
          </cell>
        </row>
      </sheetData>
      <sheetData sheetId="30366">
        <row r="9">
          <cell r="A9" t="str">
            <v>A</v>
          </cell>
        </row>
      </sheetData>
      <sheetData sheetId="30367" refreshError="1"/>
      <sheetData sheetId="30368" refreshError="1"/>
      <sheetData sheetId="30369" refreshError="1"/>
      <sheetData sheetId="30370">
        <row r="9">
          <cell r="A9" t="str">
            <v>A</v>
          </cell>
        </row>
      </sheetData>
      <sheetData sheetId="30371" refreshError="1"/>
      <sheetData sheetId="30372" refreshError="1"/>
      <sheetData sheetId="30373" refreshError="1"/>
      <sheetData sheetId="30374" refreshError="1"/>
      <sheetData sheetId="30375" refreshError="1"/>
      <sheetData sheetId="30376" refreshError="1"/>
      <sheetData sheetId="30377" refreshError="1"/>
      <sheetData sheetId="30378" refreshError="1"/>
      <sheetData sheetId="30379" refreshError="1"/>
      <sheetData sheetId="30380" refreshError="1"/>
      <sheetData sheetId="30381" refreshError="1"/>
      <sheetData sheetId="30382" refreshError="1"/>
      <sheetData sheetId="30383" refreshError="1"/>
      <sheetData sheetId="30384" refreshError="1"/>
      <sheetData sheetId="30385" refreshError="1"/>
      <sheetData sheetId="30386" refreshError="1"/>
      <sheetData sheetId="30387" refreshError="1"/>
      <sheetData sheetId="30388" refreshError="1"/>
      <sheetData sheetId="30389" refreshError="1"/>
      <sheetData sheetId="30390" refreshError="1"/>
      <sheetData sheetId="30391" refreshError="1"/>
      <sheetData sheetId="30392" refreshError="1"/>
      <sheetData sheetId="30393" refreshError="1"/>
      <sheetData sheetId="30394" refreshError="1"/>
      <sheetData sheetId="30395" refreshError="1"/>
      <sheetData sheetId="30396" refreshError="1"/>
      <sheetData sheetId="30397" refreshError="1"/>
      <sheetData sheetId="30398" refreshError="1"/>
      <sheetData sheetId="30399" refreshError="1"/>
      <sheetData sheetId="30400" refreshError="1"/>
      <sheetData sheetId="30401" refreshError="1"/>
      <sheetData sheetId="30402" refreshError="1"/>
      <sheetData sheetId="30403" refreshError="1"/>
      <sheetData sheetId="30404" refreshError="1"/>
      <sheetData sheetId="30405" refreshError="1"/>
      <sheetData sheetId="30406" refreshError="1"/>
      <sheetData sheetId="30407" refreshError="1"/>
      <sheetData sheetId="30408" refreshError="1"/>
      <sheetData sheetId="30409" refreshError="1"/>
      <sheetData sheetId="30410" refreshError="1"/>
      <sheetData sheetId="30411" refreshError="1"/>
      <sheetData sheetId="30412" refreshError="1"/>
      <sheetData sheetId="30413" refreshError="1"/>
      <sheetData sheetId="30414" refreshError="1"/>
      <sheetData sheetId="30415" refreshError="1"/>
      <sheetData sheetId="30416" refreshError="1"/>
      <sheetData sheetId="30417" refreshError="1"/>
      <sheetData sheetId="30418" refreshError="1"/>
      <sheetData sheetId="30419" refreshError="1"/>
      <sheetData sheetId="30420" refreshError="1"/>
      <sheetData sheetId="30421" refreshError="1"/>
      <sheetData sheetId="30422" refreshError="1"/>
      <sheetData sheetId="30423" refreshError="1"/>
      <sheetData sheetId="30424" refreshError="1"/>
      <sheetData sheetId="30425" refreshError="1"/>
      <sheetData sheetId="30426" refreshError="1"/>
      <sheetData sheetId="30427" refreshError="1"/>
      <sheetData sheetId="30428" refreshError="1"/>
      <sheetData sheetId="30429" refreshError="1"/>
      <sheetData sheetId="30430" refreshError="1"/>
      <sheetData sheetId="30431" refreshError="1"/>
      <sheetData sheetId="30432" refreshError="1"/>
      <sheetData sheetId="30433" refreshError="1"/>
      <sheetData sheetId="30434" refreshError="1"/>
      <sheetData sheetId="30435" refreshError="1"/>
      <sheetData sheetId="30436" refreshError="1"/>
      <sheetData sheetId="30437" refreshError="1"/>
      <sheetData sheetId="30438" refreshError="1"/>
      <sheetData sheetId="30439" refreshError="1"/>
      <sheetData sheetId="30440" refreshError="1"/>
      <sheetData sheetId="30441" refreshError="1"/>
      <sheetData sheetId="30442" refreshError="1"/>
      <sheetData sheetId="30443" refreshError="1"/>
      <sheetData sheetId="30444">
        <row r="9">
          <cell r="A9" t="str">
            <v>A</v>
          </cell>
        </row>
      </sheetData>
      <sheetData sheetId="30445" refreshError="1"/>
      <sheetData sheetId="30446" refreshError="1"/>
      <sheetData sheetId="30447" refreshError="1"/>
      <sheetData sheetId="30448">
        <row r="9">
          <cell r="A9" t="str">
            <v>A</v>
          </cell>
        </row>
      </sheetData>
      <sheetData sheetId="30449">
        <row r="9">
          <cell r="A9" t="str">
            <v>A</v>
          </cell>
        </row>
      </sheetData>
      <sheetData sheetId="30450">
        <row r="9">
          <cell r="A9" t="str">
            <v>A</v>
          </cell>
        </row>
      </sheetData>
      <sheetData sheetId="30451">
        <row r="9">
          <cell r="A9" t="str">
            <v>A</v>
          </cell>
        </row>
      </sheetData>
      <sheetData sheetId="30452">
        <row r="9">
          <cell r="A9" t="str">
            <v>A</v>
          </cell>
        </row>
      </sheetData>
      <sheetData sheetId="30453">
        <row r="9">
          <cell r="A9" t="str">
            <v>A</v>
          </cell>
        </row>
      </sheetData>
      <sheetData sheetId="30454">
        <row r="9">
          <cell r="A9" t="str">
            <v>A</v>
          </cell>
        </row>
      </sheetData>
      <sheetData sheetId="30455">
        <row r="9">
          <cell r="A9" t="str">
            <v>A</v>
          </cell>
        </row>
      </sheetData>
      <sheetData sheetId="30456">
        <row r="9">
          <cell r="A9" t="str">
            <v>A</v>
          </cell>
        </row>
      </sheetData>
      <sheetData sheetId="30457">
        <row r="9">
          <cell r="A9" t="str">
            <v>A</v>
          </cell>
        </row>
      </sheetData>
      <sheetData sheetId="30458">
        <row r="9">
          <cell r="A9" t="str">
            <v>A</v>
          </cell>
        </row>
      </sheetData>
      <sheetData sheetId="30459">
        <row r="9">
          <cell r="A9" t="str">
            <v>A</v>
          </cell>
        </row>
      </sheetData>
      <sheetData sheetId="30460">
        <row r="9">
          <cell r="A9" t="str">
            <v>A</v>
          </cell>
        </row>
      </sheetData>
      <sheetData sheetId="30461">
        <row r="9">
          <cell r="A9" t="str">
            <v>A</v>
          </cell>
        </row>
      </sheetData>
      <sheetData sheetId="30462">
        <row r="9">
          <cell r="A9" t="str">
            <v>A</v>
          </cell>
        </row>
      </sheetData>
      <sheetData sheetId="30463">
        <row r="9">
          <cell r="A9" t="str">
            <v>A</v>
          </cell>
        </row>
      </sheetData>
      <sheetData sheetId="30464">
        <row r="9">
          <cell r="A9" t="str">
            <v>A</v>
          </cell>
        </row>
      </sheetData>
      <sheetData sheetId="30465">
        <row r="9">
          <cell r="A9" t="str">
            <v>A</v>
          </cell>
        </row>
      </sheetData>
      <sheetData sheetId="30466">
        <row r="9">
          <cell r="A9" t="str">
            <v>A</v>
          </cell>
        </row>
      </sheetData>
      <sheetData sheetId="30467">
        <row r="9">
          <cell r="A9" t="str">
            <v>A</v>
          </cell>
        </row>
      </sheetData>
      <sheetData sheetId="30468">
        <row r="9">
          <cell r="A9" t="str">
            <v>A</v>
          </cell>
        </row>
      </sheetData>
      <sheetData sheetId="30469">
        <row r="9">
          <cell r="A9" t="str">
            <v>A</v>
          </cell>
        </row>
      </sheetData>
      <sheetData sheetId="30470">
        <row r="9">
          <cell r="A9" t="str">
            <v>A</v>
          </cell>
        </row>
      </sheetData>
      <sheetData sheetId="30471">
        <row r="9">
          <cell r="A9" t="str">
            <v>A</v>
          </cell>
        </row>
      </sheetData>
      <sheetData sheetId="30472">
        <row r="9">
          <cell r="A9" t="str">
            <v>A</v>
          </cell>
        </row>
      </sheetData>
      <sheetData sheetId="30473">
        <row r="9">
          <cell r="A9" t="str">
            <v>A</v>
          </cell>
        </row>
      </sheetData>
      <sheetData sheetId="30474">
        <row r="9">
          <cell r="A9" t="str">
            <v>A</v>
          </cell>
        </row>
      </sheetData>
      <sheetData sheetId="30475">
        <row r="9">
          <cell r="A9" t="str">
            <v>A</v>
          </cell>
        </row>
      </sheetData>
      <sheetData sheetId="30476">
        <row r="9">
          <cell r="A9" t="str">
            <v>A</v>
          </cell>
        </row>
      </sheetData>
      <sheetData sheetId="30477">
        <row r="9">
          <cell r="A9" t="str">
            <v>A</v>
          </cell>
        </row>
      </sheetData>
      <sheetData sheetId="30478">
        <row r="9">
          <cell r="A9" t="str">
            <v>A</v>
          </cell>
        </row>
      </sheetData>
      <sheetData sheetId="30479">
        <row r="9">
          <cell r="A9" t="str">
            <v>A</v>
          </cell>
        </row>
      </sheetData>
      <sheetData sheetId="30480">
        <row r="9">
          <cell r="A9" t="str">
            <v>A</v>
          </cell>
        </row>
      </sheetData>
      <sheetData sheetId="30481">
        <row r="9">
          <cell r="A9" t="str">
            <v>A</v>
          </cell>
        </row>
      </sheetData>
      <sheetData sheetId="30482">
        <row r="9">
          <cell r="A9" t="str">
            <v>A</v>
          </cell>
        </row>
      </sheetData>
      <sheetData sheetId="30483">
        <row r="9">
          <cell r="A9" t="str">
            <v>A</v>
          </cell>
        </row>
      </sheetData>
      <sheetData sheetId="30484">
        <row r="9">
          <cell r="A9" t="str">
            <v>A</v>
          </cell>
        </row>
      </sheetData>
      <sheetData sheetId="30485">
        <row r="9">
          <cell r="A9" t="str">
            <v>A</v>
          </cell>
        </row>
      </sheetData>
      <sheetData sheetId="30486">
        <row r="9">
          <cell r="A9" t="str">
            <v>A</v>
          </cell>
        </row>
      </sheetData>
      <sheetData sheetId="30487">
        <row r="9">
          <cell r="A9" t="str">
            <v>A</v>
          </cell>
        </row>
      </sheetData>
      <sheetData sheetId="30488">
        <row r="9">
          <cell r="A9" t="str">
            <v>A</v>
          </cell>
        </row>
      </sheetData>
      <sheetData sheetId="30489">
        <row r="9">
          <cell r="A9" t="str">
            <v>A</v>
          </cell>
        </row>
      </sheetData>
      <sheetData sheetId="30490">
        <row r="9">
          <cell r="A9" t="str">
            <v>A</v>
          </cell>
        </row>
      </sheetData>
      <sheetData sheetId="30491">
        <row r="9">
          <cell r="A9" t="str">
            <v>A</v>
          </cell>
        </row>
      </sheetData>
      <sheetData sheetId="30492">
        <row r="9">
          <cell r="A9" t="str">
            <v>A</v>
          </cell>
        </row>
      </sheetData>
      <sheetData sheetId="30493">
        <row r="9">
          <cell r="A9" t="str">
            <v>A</v>
          </cell>
        </row>
      </sheetData>
      <sheetData sheetId="30494">
        <row r="9">
          <cell r="A9" t="str">
            <v>A</v>
          </cell>
        </row>
      </sheetData>
      <sheetData sheetId="30495">
        <row r="9">
          <cell r="A9" t="str">
            <v>A</v>
          </cell>
        </row>
      </sheetData>
      <sheetData sheetId="30496">
        <row r="9">
          <cell r="A9" t="str">
            <v>A</v>
          </cell>
        </row>
      </sheetData>
      <sheetData sheetId="30497">
        <row r="9">
          <cell r="A9" t="str">
            <v>A</v>
          </cell>
        </row>
      </sheetData>
      <sheetData sheetId="30498">
        <row r="9">
          <cell r="A9" t="str">
            <v>A</v>
          </cell>
        </row>
      </sheetData>
      <sheetData sheetId="30499">
        <row r="9">
          <cell r="A9" t="str">
            <v>A</v>
          </cell>
        </row>
      </sheetData>
      <sheetData sheetId="30500">
        <row r="9">
          <cell r="A9" t="str">
            <v>A</v>
          </cell>
        </row>
      </sheetData>
      <sheetData sheetId="30501">
        <row r="9">
          <cell r="A9" t="str">
            <v>A</v>
          </cell>
        </row>
      </sheetData>
      <sheetData sheetId="30502">
        <row r="9">
          <cell r="A9" t="str">
            <v>A</v>
          </cell>
        </row>
      </sheetData>
      <sheetData sheetId="30503">
        <row r="9">
          <cell r="A9" t="str">
            <v>A</v>
          </cell>
        </row>
      </sheetData>
      <sheetData sheetId="30504">
        <row r="9">
          <cell r="A9" t="str">
            <v>A</v>
          </cell>
        </row>
      </sheetData>
      <sheetData sheetId="30505">
        <row r="9">
          <cell r="A9" t="str">
            <v>A</v>
          </cell>
        </row>
      </sheetData>
      <sheetData sheetId="30506">
        <row r="9">
          <cell r="A9" t="str">
            <v>A</v>
          </cell>
        </row>
      </sheetData>
      <sheetData sheetId="30507">
        <row r="9">
          <cell r="A9" t="str">
            <v>A</v>
          </cell>
        </row>
      </sheetData>
      <sheetData sheetId="30508">
        <row r="9">
          <cell r="A9" t="str">
            <v>A</v>
          </cell>
        </row>
      </sheetData>
      <sheetData sheetId="30509">
        <row r="9">
          <cell r="A9" t="str">
            <v>A</v>
          </cell>
        </row>
      </sheetData>
      <sheetData sheetId="30510">
        <row r="9">
          <cell r="A9" t="str">
            <v>A</v>
          </cell>
        </row>
      </sheetData>
      <sheetData sheetId="30511">
        <row r="9">
          <cell r="A9" t="str">
            <v>A</v>
          </cell>
        </row>
      </sheetData>
      <sheetData sheetId="30512">
        <row r="9">
          <cell r="A9" t="str">
            <v>A</v>
          </cell>
        </row>
      </sheetData>
      <sheetData sheetId="30513">
        <row r="9">
          <cell r="A9" t="str">
            <v>A</v>
          </cell>
        </row>
      </sheetData>
      <sheetData sheetId="30514">
        <row r="9">
          <cell r="A9" t="str">
            <v>A</v>
          </cell>
        </row>
      </sheetData>
      <sheetData sheetId="30515">
        <row r="9">
          <cell r="A9" t="str">
            <v>A</v>
          </cell>
        </row>
      </sheetData>
      <sheetData sheetId="30516">
        <row r="9">
          <cell r="A9" t="str">
            <v>A</v>
          </cell>
        </row>
      </sheetData>
      <sheetData sheetId="30517">
        <row r="9">
          <cell r="A9" t="str">
            <v>A</v>
          </cell>
        </row>
      </sheetData>
      <sheetData sheetId="30518">
        <row r="9">
          <cell r="A9" t="str">
            <v>A</v>
          </cell>
        </row>
      </sheetData>
      <sheetData sheetId="30519">
        <row r="9">
          <cell r="A9" t="str">
            <v>A</v>
          </cell>
        </row>
      </sheetData>
      <sheetData sheetId="30520" refreshError="1"/>
      <sheetData sheetId="30521" refreshError="1"/>
      <sheetData sheetId="30522">
        <row r="9">
          <cell r="A9" t="str">
            <v>A</v>
          </cell>
        </row>
      </sheetData>
      <sheetData sheetId="30523">
        <row r="9">
          <cell r="A9" t="str">
            <v>A</v>
          </cell>
        </row>
      </sheetData>
      <sheetData sheetId="30524">
        <row r="9">
          <cell r="A9" t="str">
            <v>A</v>
          </cell>
        </row>
      </sheetData>
      <sheetData sheetId="30525">
        <row r="9">
          <cell r="A9" t="str">
            <v>A</v>
          </cell>
        </row>
      </sheetData>
      <sheetData sheetId="30526">
        <row r="9">
          <cell r="A9" t="str">
            <v>A</v>
          </cell>
        </row>
      </sheetData>
      <sheetData sheetId="30527">
        <row r="9">
          <cell r="A9" t="str">
            <v>A</v>
          </cell>
        </row>
      </sheetData>
      <sheetData sheetId="30528">
        <row r="9">
          <cell r="A9" t="str">
            <v>A</v>
          </cell>
        </row>
      </sheetData>
      <sheetData sheetId="30529">
        <row r="9">
          <cell r="A9" t="str">
            <v>A</v>
          </cell>
        </row>
      </sheetData>
      <sheetData sheetId="30530">
        <row r="9">
          <cell r="A9" t="str">
            <v>A</v>
          </cell>
        </row>
      </sheetData>
      <sheetData sheetId="30531">
        <row r="9">
          <cell r="A9" t="str">
            <v>A</v>
          </cell>
        </row>
      </sheetData>
      <sheetData sheetId="30532">
        <row r="9">
          <cell r="A9" t="str">
            <v>A</v>
          </cell>
        </row>
      </sheetData>
      <sheetData sheetId="30533">
        <row r="9">
          <cell r="A9" t="str">
            <v>A</v>
          </cell>
        </row>
      </sheetData>
      <sheetData sheetId="30534">
        <row r="9">
          <cell r="A9" t="str">
            <v>A</v>
          </cell>
        </row>
      </sheetData>
      <sheetData sheetId="30535">
        <row r="9">
          <cell r="A9" t="str">
            <v>A</v>
          </cell>
        </row>
      </sheetData>
      <sheetData sheetId="30536">
        <row r="9">
          <cell r="A9" t="str">
            <v>A</v>
          </cell>
        </row>
      </sheetData>
      <sheetData sheetId="30537">
        <row r="9">
          <cell r="A9" t="str">
            <v>A</v>
          </cell>
        </row>
      </sheetData>
      <sheetData sheetId="30538">
        <row r="9">
          <cell r="A9" t="str">
            <v>A</v>
          </cell>
        </row>
      </sheetData>
      <sheetData sheetId="30539">
        <row r="9">
          <cell r="A9" t="str">
            <v>A</v>
          </cell>
        </row>
      </sheetData>
      <sheetData sheetId="30540">
        <row r="9">
          <cell r="A9" t="str">
            <v>A</v>
          </cell>
        </row>
      </sheetData>
      <sheetData sheetId="30541">
        <row r="9">
          <cell r="A9" t="str">
            <v>A</v>
          </cell>
        </row>
      </sheetData>
      <sheetData sheetId="30542">
        <row r="9">
          <cell r="A9" t="str">
            <v>A</v>
          </cell>
        </row>
      </sheetData>
      <sheetData sheetId="30543">
        <row r="9">
          <cell r="A9" t="str">
            <v>A</v>
          </cell>
        </row>
      </sheetData>
      <sheetData sheetId="30544">
        <row r="9">
          <cell r="A9" t="str">
            <v>A</v>
          </cell>
        </row>
      </sheetData>
      <sheetData sheetId="30545">
        <row r="9">
          <cell r="A9" t="str">
            <v>A</v>
          </cell>
        </row>
      </sheetData>
      <sheetData sheetId="30546">
        <row r="9">
          <cell r="A9" t="str">
            <v>A</v>
          </cell>
        </row>
      </sheetData>
      <sheetData sheetId="30547">
        <row r="9">
          <cell r="A9" t="str">
            <v>A</v>
          </cell>
        </row>
      </sheetData>
      <sheetData sheetId="30548">
        <row r="9">
          <cell r="A9" t="str">
            <v>A</v>
          </cell>
        </row>
      </sheetData>
      <sheetData sheetId="30549">
        <row r="9">
          <cell r="A9" t="str">
            <v>A</v>
          </cell>
        </row>
      </sheetData>
      <sheetData sheetId="30550">
        <row r="9">
          <cell r="A9" t="str">
            <v>A</v>
          </cell>
        </row>
      </sheetData>
      <sheetData sheetId="30551">
        <row r="9">
          <cell r="A9" t="str">
            <v>A</v>
          </cell>
        </row>
      </sheetData>
      <sheetData sheetId="30552">
        <row r="9">
          <cell r="A9" t="str">
            <v>A</v>
          </cell>
        </row>
      </sheetData>
      <sheetData sheetId="30553">
        <row r="9">
          <cell r="A9" t="str">
            <v>A</v>
          </cell>
        </row>
      </sheetData>
      <sheetData sheetId="30554">
        <row r="9">
          <cell r="A9" t="str">
            <v>A</v>
          </cell>
        </row>
      </sheetData>
      <sheetData sheetId="30555">
        <row r="9">
          <cell r="A9" t="str">
            <v>A</v>
          </cell>
        </row>
      </sheetData>
      <sheetData sheetId="30556">
        <row r="9">
          <cell r="A9" t="str">
            <v>A</v>
          </cell>
        </row>
      </sheetData>
      <sheetData sheetId="30557">
        <row r="9">
          <cell r="A9" t="str">
            <v>A</v>
          </cell>
        </row>
      </sheetData>
      <sheetData sheetId="30558">
        <row r="9">
          <cell r="A9" t="str">
            <v>A</v>
          </cell>
        </row>
      </sheetData>
      <sheetData sheetId="30559">
        <row r="9">
          <cell r="A9" t="str">
            <v>A</v>
          </cell>
        </row>
      </sheetData>
      <sheetData sheetId="30560">
        <row r="9">
          <cell r="A9" t="str">
            <v>A</v>
          </cell>
        </row>
      </sheetData>
      <sheetData sheetId="30561">
        <row r="9">
          <cell r="A9" t="str">
            <v>A</v>
          </cell>
        </row>
      </sheetData>
      <sheetData sheetId="30562">
        <row r="9">
          <cell r="A9" t="str">
            <v>A</v>
          </cell>
        </row>
      </sheetData>
      <sheetData sheetId="30563">
        <row r="9">
          <cell r="A9" t="str">
            <v>A</v>
          </cell>
        </row>
      </sheetData>
      <sheetData sheetId="30564">
        <row r="9">
          <cell r="A9" t="str">
            <v>A</v>
          </cell>
        </row>
      </sheetData>
      <sheetData sheetId="30565">
        <row r="9">
          <cell r="A9" t="str">
            <v>A</v>
          </cell>
        </row>
      </sheetData>
      <sheetData sheetId="30566">
        <row r="9">
          <cell r="A9" t="str">
            <v>A</v>
          </cell>
        </row>
      </sheetData>
      <sheetData sheetId="30567">
        <row r="9">
          <cell r="A9" t="str">
            <v>A</v>
          </cell>
        </row>
      </sheetData>
      <sheetData sheetId="30568">
        <row r="9">
          <cell r="A9" t="str">
            <v>A</v>
          </cell>
        </row>
      </sheetData>
      <sheetData sheetId="30569">
        <row r="9">
          <cell r="A9" t="str">
            <v>A</v>
          </cell>
        </row>
      </sheetData>
      <sheetData sheetId="30570">
        <row r="9">
          <cell r="A9" t="str">
            <v>A</v>
          </cell>
        </row>
      </sheetData>
      <sheetData sheetId="30571">
        <row r="9">
          <cell r="A9" t="str">
            <v>A</v>
          </cell>
        </row>
      </sheetData>
      <sheetData sheetId="30572">
        <row r="9">
          <cell r="A9" t="str">
            <v>A</v>
          </cell>
        </row>
      </sheetData>
      <sheetData sheetId="30573">
        <row r="9">
          <cell r="A9" t="str">
            <v>A</v>
          </cell>
        </row>
      </sheetData>
      <sheetData sheetId="30574">
        <row r="9">
          <cell r="A9" t="str">
            <v>A</v>
          </cell>
        </row>
      </sheetData>
      <sheetData sheetId="30575">
        <row r="9">
          <cell r="A9" t="str">
            <v>A</v>
          </cell>
        </row>
      </sheetData>
      <sheetData sheetId="30576">
        <row r="9">
          <cell r="A9" t="str">
            <v>A</v>
          </cell>
        </row>
      </sheetData>
      <sheetData sheetId="30577">
        <row r="9">
          <cell r="A9" t="str">
            <v>A</v>
          </cell>
        </row>
      </sheetData>
      <sheetData sheetId="30578">
        <row r="9">
          <cell r="A9" t="str">
            <v>A</v>
          </cell>
        </row>
      </sheetData>
      <sheetData sheetId="30579">
        <row r="9">
          <cell r="A9" t="str">
            <v>A</v>
          </cell>
        </row>
      </sheetData>
      <sheetData sheetId="30580">
        <row r="9">
          <cell r="A9" t="str">
            <v>A</v>
          </cell>
        </row>
      </sheetData>
      <sheetData sheetId="30581">
        <row r="9">
          <cell r="A9" t="str">
            <v>A</v>
          </cell>
        </row>
      </sheetData>
      <sheetData sheetId="30582">
        <row r="9">
          <cell r="A9" t="str">
            <v>A</v>
          </cell>
        </row>
      </sheetData>
      <sheetData sheetId="30583">
        <row r="9">
          <cell r="A9" t="str">
            <v>A</v>
          </cell>
        </row>
      </sheetData>
      <sheetData sheetId="30584">
        <row r="9">
          <cell r="A9" t="str">
            <v>A</v>
          </cell>
        </row>
      </sheetData>
      <sheetData sheetId="30585">
        <row r="9">
          <cell r="A9" t="str">
            <v>A</v>
          </cell>
        </row>
      </sheetData>
      <sheetData sheetId="30586">
        <row r="9">
          <cell r="A9" t="str">
            <v>A</v>
          </cell>
        </row>
      </sheetData>
      <sheetData sheetId="30587">
        <row r="9">
          <cell r="A9" t="str">
            <v>A</v>
          </cell>
        </row>
      </sheetData>
      <sheetData sheetId="30588">
        <row r="9">
          <cell r="A9" t="str">
            <v>A</v>
          </cell>
        </row>
      </sheetData>
      <sheetData sheetId="30589">
        <row r="9">
          <cell r="A9" t="str">
            <v>A</v>
          </cell>
        </row>
      </sheetData>
      <sheetData sheetId="30590">
        <row r="9">
          <cell r="A9" t="str">
            <v>A</v>
          </cell>
        </row>
      </sheetData>
      <sheetData sheetId="30591">
        <row r="9">
          <cell r="A9" t="str">
            <v>A</v>
          </cell>
        </row>
      </sheetData>
      <sheetData sheetId="30592">
        <row r="9">
          <cell r="A9" t="str">
            <v>A</v>
          </cell>
        </row>
      </sheetData>
      <sheetData sheetId="30593">
        <row r="9">
          <cell r="A9" t="str">
            <v>A</v>
          </cell>
        </row>
      </sheetData>
      <sheetData sheetId="30594">
        <row r="9">
          <cell r="A9" t="str">
            <v>A</v>
          </cell>
        </row>
      </sheetData>
      <sheetData sheetId="30595">
        <row r="9">
          <cell r="A9" t="str">
            <v>A</v>
          </cell>
        </row>
      </sheetData>
      <sheetData sheetId="30596">
        <row r="9">
          <cell r="A9" t="str">
            <v>A</v>
          </cell>
        </row>
      </sheetData>
      <sheetData sheetId="30597">
        <row r="9">
          <cell r="A9" t="str">
            <v>A</v>
          </cell>
        </row>
      </sheetData>
      <sheetData sheetId="30598">
        <row r="9">
          <cell r="A9" t="str">
            <v>A</v>
          </cell>
        </row>
      </sheetData>
      <sheetData sheetId="30599">
        <row r="9">
          <cell r="A9" t="str">
            <v>A</v>
          </cell>
        </row>
      </sheetData>
      <sheetData sheetId="30600">
        <row r="9">
          <cell r="A9" t="str">
            <v>A</v>
          </cell>
        </row>
      </sheetData>
      <sheetData sheetId="30601" refreshError="1"/>
      <sheetData sheetId="30602" refreshError="1"/>
      <sheetData sheetId="30603" refreshError="1"/>
      <sheetData sheetId="30604" refreshError="1"/>
      <sheetData sheetId="30605" refreshError="1"/>
      <sheetData sheetId="30606" refreshError="1"/>
      <sheetData sheetId="30607">
        <row r="9">
          <cell r="A9" t="str">
            <v>A</v>
          </cell>
        </row>
      </sheetData>
      <sheetData sheetId="30608" refreshError="1"/>
      <sheetData sheetId="30609" refreshError="1"/>
      <sheetData sheetId="30610">
        <row r="9">
          <cell r="A9" t="str">
            <v>A</v>
          </cell>
        </row>
      </sheetData>
      <sheetData sheetId="30611">
        <row r="9">
          <cell r="A9" t="str">
            <v>A</v>
          </cell>
        </row>
      </sheetData>
      <sheetData sheetId="30612">
        <row r="9">
          <cell r="A9" t="str">
            <v>A</v>
          </cell>
        </row>
      </sheetData>
      <sheetData sheetId="30613">
        <row r="9">
          <cell r="A9" t="str">
            <v>A</v>
          </cell>
        </row>
      </sheetData>
      <sheetData sheetId="30614">
        <row r="9">
          <cell r="A9" t="str">
            <v>A</v>
          </cell>
        </row>
      </sheetData>
      <sheetData sheetId="30615">
        <row r="9">
          <cell r="A9" t="str">
            <v>A</v>
          </cell>
        </row>
      </sheetData>
      <sheetData sheetId="30616">
        <row r="9">
          <cell r="A9" t="str">
            <v>A</v>
          </cell>
        </row>
      </sheetData>
      <sheetData sheetId="30617"/>
      <sheetData sheetId="30618">
        <row r="9">
          <cell r="A9" t="str">
            <v>A</v>
          </cell>
        </row>
      </sheetData>
      <sheetData sheetId="30619">
        <row r="9">
          <cell r="A9" t="str">
            <v>A</v>
          </cell>
        </row>
      </sheetData>
      <sheetData sheetId="30620">
        <row r="9">
          <cell r="A9" t="str">
            <v>A</v>
          </cell>
        </row>
      </sheetData>
      <sheetData sheetId="30621">
        <row r="9">
          <cell r="A9" t="str">
            <v>A</v>
          </cell>
        </row>
      </sheetData>
      <sheetData sheetId="30622">
        <row r="9">
          <cell r="A9" t="str">
            <v>A</v>
          </cell>
        </row>
      </sheetData>
      <sheetData sheetId="30623">
        <row r="9">
          <cell r="A9" t="str">
            <v>A</v>
          </cell>
        </row>
      </sheetData>
      <sheetData sheetId="30624">
        <row r="9">
          <cell r="A9" t="str">
            <v>A</v>
          </cell>
        </row>
      </sheetData>
      <sheetData sheetId="30625">
        <row r="9">
          <cell r="A9" t="str">
            <v>A</v>
          </cell>
        </row>
      </sheetData>
      <sheetData sheetId="30626">
        <row r="9">
          <cell r="A9" t="str">
            <v>A</v>
          </cell>
        </row>
      </sheetData>
      <sheetData sheetId="30627" refreshError="1"/>
      <sheetData sheetId="30628" refreshError="1"/>
      <sheetData sheetId="30629">
        <row r="9">
          <cell r="A9" t="str">
            <v>A</v>
          </cell>
        </row>
      </sheetData>
      <sheetData sheetId="30630">
        <row r="9">
          <cell r="A9" t="str">
            <v>A</v>
          </cell>
        </row>
      </sheetData>
      <sheetData sheetId="30631">
        <row r="9">
          <cell r="A9" t="str">
            <v>A</v>
          </cell>
        </row>
      </sheetData>
      <sheetData sheetId="30632">
        <row r="9">
          <cell r="A9" t="str">
            <v>A</v>
          </cell>
        </row>
      </sheetData>
      <sheetData sheetId="30633">
        <row r="9">
          <cell r="A9" t="str">
            <v>A</v>
          </cell>
        </row>
      </sheetData>
      <sheetData sheetId="30634">
        <row r="9">
          <cell r="A9" t="str">
            <v>A</v>
          </cell>
        </row>
      </sheetData>
      <sheetData sheetId="30635">
        <row r="9">
          <cell r="A9" t="str">
            <v>A</v>
          </cell>
        </row>
      </sheetData>
      <sheetData sheetId="30636">
        <row r="9">
          <cell r="A9" t="str">
            <v>A</v>
          </cell>
        </row>
      </sheetData>
      <sheetData sheetId="30637">
        <row r="9">
          <cell r="A9" t="str">
            <v>A</v>
          </cell>
        </row>
      </sheetData>
      <sheetData sheetId="30638">
        <row r="9">
          <cell r="A9" t="str">
            <v>A</v>
          </cell>
        </row>
      </sheetData>
      <sheetData sheetId="30639">
        <row r="9">
          <cell r="A9" t="str">
            <v>A</v>
          </cell>
        </row>
      </sheetData>
      <sheetData sheetId="30640">
        <row r="9">
          <cell r="A9" t="str">
            <v>A</v>
          </cell>
        </row>
      </sheetData>
      <sheetData sheetId="30641">
        <row r="9">
          <cell r="A9" t="str">
            <v>A</v>
          </cell>
        </row>
      </sheetData>
      <sheetData sheetId="30642">
        <row r="9">
          <cell r="A9" t="str">
            <v>A</v>
          </cell>
        </row>
      </sheetData>
      <sheetData sheetId="30643">
        <row r="9">
          <cell r="A9" t="str">
            <v>A</v>
          </cell>
        </row>
      </sheetData>
      <sheetData sheetId="30644">
        <row r="9">
          <cell r="A9" t="str">
            <v>A</v>
          </cell>
        </row>
      </sheetData>
      <sheetData sheetId="30645">
        <row r="9">
          <cell r="A9" t="str">
            <v>A</v>
          </cell>
        </row>
      </sheetData>
      <sheetData sheetId="30646">
        <row r="9">
          <cell r="A9" t="str">
            <v>A</v>
          </cell>
        </row>
      </sheetData>
      <sheetData sheetId="30647">
        <row r="9">
          <cell r="A9" t="str">
            <v>A</v>
          </cell>
        </row>
      </sheetData>
      <sheetData sheetId="30648"/>
      <sheetData sheetId="30649">
        <row r="9">
          <cell r="A9" t="str">
            <v>A</v>
          </cell>
        </row>
      </sheetData>
      <sheetData sheetId="30650"/>
      <sheetData sheetId="30651">
        <row r="9">
          <cell r="A9" t="str">
            <v>A</v>
          </cell>
        </row>
      </sheetData>
      <sheetData sheetId="30652"/>
      <sheetData sheetId="30653">
        <row r="9">
          <cell r="A9" t="str">
            <v>A</v>
          </cell>
        </row>
      </sheetData>
      <sheetData sheetId="30654">
        <row r="9">
          <cell r="A9" t="str">
            <v>A</v>
          </cell>
        </row>
      </sheetData>
      <sheetData sheetId="30655">
        <row r="9">
          <cell r="A9" t="str">
            <v>A</v>
          </cell>
        </row>
      </sheetData>
      <sheetData sheetId="30656">
        <row r="9">
          <cell r="A9" t="str">
            <v>A</v>
          </cell>
        </row>
      </sheetData>
      <sheetData sheetId="30657">
        <row r="9">
          <cell r="A9" t="str">
            <v>A</v>
          </cell>
        </row>
      </sheetData>
      <sheetData sheetId="30658">
        <row r="9">
          <cell r="A9" t="str">
            <v>A</v>
          </cell>
        </row>
      </sheetData>
      <sheetData sheetId="30659">
        <row r="9">
          <cell r="A9" t="str">
            <v>A</v>
          </cell>
        </row>
      </sheetData>
      <sheetData sheetId="30660"/>
      <sheetData sheetId="30661"/>
      <sheetData sheetId="30662">
        <row r="9">
          <cell r="A9" t="str">
            <v>A</v>
          </cell>
        </row>
      </sheetData>
      <sheetData sheetId="30663">
        <row r="9">
          <cell r="A9" t="str">
            <v>A</v>
          </cell>
        </row>
      </sheetData>
      <sheetData sheetId="30664">
        <row r="9">
          <cell r="A9" t="str">
            <v>A</v>
          </cell>
        </row>
      </sheetData>
      <sheetData sheetId="30665">
        <row r="9">
          <cell r="A9" t="str">
            <v>A</v>
          </cell>
        </row>
      </sheetData>
      <sheetData sheetId="30666">
        <row r="9">
          <cell r="A9" t="str">
            <v>A</v>
          </cell>
        </row>
      </sheetData>
      <sheetData sheetId="30667"/>
      <sheetData sheetId="30668"/>
      <sheetData sheetId="30669">
        <row r="9">
          <cell r="A9" t="str">
            <v>A</v>
          </cell>
        </row>
      </sheetData>
      <sheetData sheetId="30670">
        <row r="9">
          <cell r="A9" t="str">
            <v>A</v>
          </cell>
        </row>
      </sheetData>
      <sheetData sheetId="30671"/>
      <sheetData sheetId="30672">
        <row r="9">
          <cell r="A9" t="str">
            <v>A</v>
          </cell>
        </row>
      </sheetData>
      <sheetData sheetId="30673">
        <row r="9">
          <cell r="A9" t="str">
            <v>A</v>
          </cell>
        </row>
      </sheetData>
      <sheetData sheetId="30674">
        <row r="9">
          <cell r="A9" t="str">
            <v>A</v>
          </cell>
        </row>
      </sheetData>
      <sheetData sheetId="30675">
        <row r="9">
          <cell r="A9" t="str">
            <v>A</v>
          </cell>
        </row>
      </sheetData>
      <sheetData sheetId="30676">
        <row r="9">
          <cell r="A9" t="str">
            <v>A</v>
          </cell>
        </row>
      </sheetData>
      <sheetData sheetId="30677">
        <row r="9">
          <cell r="A9" t="str">
            <v>A</v>
          </cell>
        </row>
      </sheetData>
      <sheetData sheetId="30678">
        <row r="9">
          <cell r="A9" t="str">
            <v>A</v>
          </cell>
        </row>
      </sheetData>
      <sheetData sheetId="30679">
        <row r="9">
          <cell r="A9" t="str">
            <v>A</v>
          </cell>
        </row>
      </sheetData>
      <sheetData sheetId="30680">
        <row r="9">
          <cell r="A9" t="str">
            <v>A</v>
          </cell>
        </row>
      </sheetData>
      <sheetData sheetId="30681">
        <row r="9">
          <cell r="A9" t="str">
            <v>A</v>
          </cell>
        </row>
      </sheetData>
      <sheetData sheetId="30682">
        <row r="9">
          <cell r="A9" t="str">
            <v>A</v>
          </cell>
        </row>
      </sheetData>
      <sheetData sheetId="30683">
        <row r="9">
          <cell r="A9" t="str">
            <v>A</v>
          </cell>
        </row>
      </sheetData>
      <sheetData sheetId="30684">
        <row r="9">
          <cell r="A9" t="str">
            <v>A</v>
          </cell>
        </row>
      </sheetData>
      <sheetData sheetId="30685">
        <row r="9">
          <cell r="A9" t="str">
            <v>A</v>
          </cell>
        </row>
      </sheetData>
      <sheetData sheetId="30686">
        <row r="9">
          <cell r="A9" t="str">
            <v>A</v>
          </cell>
        </row>
      </sheetData>
      <sheetData sheetId="30687">
        <row r="9">
          <cell r="A9" t="str">
            <v>A</v>
          </cell>
        </row>
      </sheetData>
      <sheetData sheetId="30688">
        <row r="9">
          <cell r="A9" t="str">
            <v>A</v>
          </cell>
        </row>
      </sheetData>
      <sheetData sheetId="30689">
        <row r="9">
          <cell r="A9" t="str">
            <v>A</v>
          </cell>
        </row>
      </sheetData>
      <sheetData sheetId="30690">
        <row r="9">
          <cell r="A9" t="str">
            <v>A</v>
          </cell>
        </row>
      </sheetData>
      <sheetData sheetId="30691">
        <row r="9">
          <cell r="A9" t="str">
            <v>A</v>
          </cell>
        </row>
      </sheetData>
      <sheetData sheetId="30692">
        <row r="9">
          <cell r="A9" t="str">
            <v>A</v>
          </cell>
        </row>
      </sheetData>
      <sheetData sheetId="30693">
        <row r="9">
          <cell r="A9" t="str">
            <v>A</v>
          </cell>
        </row>
      </sheetData>
      <sheetData sheetId="30694">
        <row r="9">
          <cell r="A9" t="str">
            <v>A</v>
          </cell>
        </row>
      </sheetData>
      <sheetData sheetId="30695">
        <row r="9">
          <cell r="A9" t="str">
            <v>A</v>
          </cell>
        </row>
      </sheetData>
      <sheetData sheetId="30696">
        <row r="9">
          <cell r="A9" t="str">
            <v>A</v>
          </cell>
        </row>
      </sheetData>
      <sheetData sheetId="30697">
        <row r="9">
          <cell r="A9" t="str">
            <v>A</v>
          </cell>
        </row>
      </sheetData>
      <sheetData sheetId="30698">
        <row r="9">
          <cell r="A9" t="str">
            <v>A</v>
          </cell>
        </row>
      </sheetData>
      <sheetData sheetId="30699">
        <row r="9">
          <cell r="A9" t="str">
            <v>A</v>
          </cell>
        </row>
      </sheetData>
      <sheetData sheetId="30700">
        <row r="9">
          <cell r="A9" t="str">
            <v>A</v>
          </cell>
        </row>
      </sheetData>
      <sheetData sheetId="30701">
        <row r="9">
          <cell r="A9" t="str">
            <v>A</v>
          </cell>
        </row>
      </sheetData>
      <sheetData sheetId="30702">
        <row r="9">
          <cell r="A9" t="str">
            <v>A</v>
          </cell>
        </row>
      </sheetData>
      <sheetData sheetId="30703">
        <row r="9">
          <cell r="A9" t="str">
            <v>A</v>
          </cell>
        </row>
      </sheetData>
      <sheetData sheetId="30704">
        <row r="9">
          <cell r="A9" t="str">
            <v>A</v>
          </cell>
        </row>
      </sheetData>
      <sheetData sheetId="30705">
        <row r="9">
          <cell r="A9" t="str">
            <v>A</v>
          </cell>
        </row>
      </sheetData>
      <sheetData sheetId="30706">
        <row r="9">
          <cell r="A9" t="str">
            <v>A</v>
          </cell>
        </row>
      </sheetData>
      <sheetData sheetId="30707">
        <row r="9">
          <cell r="A9" t="str">
            <v>A</v>
          </cell>
        </row>
      </sheetData>
      <sheetData sheetId="30708">
        <row r="9">
          <cell r="A9" t="str">
            <v>A</v>
          </cell>
        </row>
      </sheetData>
      <sheetData sheetId="30709">
        <row r="9">
          <cell r="A9" t="str">
            <v>A</v>
          </cell>
        </row>
      </sheetData>
      <sheetData sheetId="30710">
        <row r="9">
          <cell r="A9" t="str">
            <v>A</v>
          </cell>
        </row>
      </sheetData>
      <sheetData sheetId="30711">
        <row r="9">
          <cell r="A9" t="str">
            <v>A</v>
          </cell>
        </row>
      </sheetData>
      <sheetData sheetId="30712">
        <row r="9">
          <cell r="A9" t="str">
            <v>A</v>
          </cell>
        </row>
      </sheetData>
      <sheetData sheetId="30713">
        <row r="9">
          <cell r="A9" t="str">
            <v>A</v>
          </cell>
        </row>
      </sheetData>
      <sheetData sheetId="30714">
        <row r="9">
          <cell r="A9" t="str">
            <v>A</v>
          </cell>
        </row>
      </sheetData>
      <sheetData sheetId="30715">
        <row r="9">
          <cell r="A9" t="str">
            <v>A</v>
          </cell>
        </row>
      </sheetData>
      <sheetData sheetId="30716">
        <row r="9">
          <cell r="A9" t="str">
            <v>A</v>
          </cell>
        </row>
      </sheetData>
      <sheetData sheetId="30717">
        <row r="9">
          <cell r="A9" t="str">
            <v>A</v>
          </cell>
        </row>
      </sheetData>
      <sheetData sheetId="30718" refreshError="1"/>
      <sheetData sheetId="30719">
        <row r="9">
          <cell r="A9" t="str">
            <v>A</v>
          </cell>
        </row>
      </sheetData>
      <sheetData sheetId="30720" refreshError="1"/>
      <sheetData sheetId="30721">
        <row r="9">
          <cell r="A9" t="str">
            <v>A</v>
          </cell>
        </row>
      </sheetData>
      <sheetData sheetId="30722">
        <row r="9">
          <cell r="A9" t="str">
            <v>A</v>
          </cell>
        </row>
      </sheetData>
      <sheetData sheetId="30723">
        <row r="9">
          <cell r="A9" t="str">
            <v>A</v>
          </cell>
        </row>
      </sheetData>
      <sheetData sheetId="30724">
        <row r="9">
          <cell r="A9" t="str">
            <v>A</v>
          </cell>
        </row>
      </sheetData>
      <sheetData sheetId="30725">
        <row r="9">
          <cell r="A9" t="str">
            <v>A</v>
          </cell>
        </row>
      </sheetData>
      <sheetData sheetId="30726">
        <row r="9">
          <cell r="A9" t="str">
            <v>A</v>
          </cell>
        </row>
      </sheetData>
      <sheetData sheetId="30727">
        <row r="9">
          <cell r="A9" t="str">
            <v>A</v>
          </cell>
        </row>
      </sheetData>
      <sheetData sheetId="30728">
        <row r="9">
          <cell r="A9" t="str">
            <v>A</v>
          </cell>
        </row>
      </sheetData>
      <sheetData sheetId="30729">
        <row r="9">
          <cell r="A9" t="str">
            <v>A</v>
          </cell>
        </row>
      </sheetData>
      <sheetData sheetId="30730">
        <row r="9">
          <cell r="A9" t="str">
            <v>A</v>
          </cell>
        </row>
      </sheetData>
      <sheetData sheetId="30731">
        <row r="9">
          <cell r="A9" t="str">
            <v>A</v>
          </cell>
        </row>
      </sheetData>
      <sheetData sheetId="30732">
        <row r="9">
          <cell r="A9" t="str">
            <v>A</v>
          </cell>
        </row>
      </sheetData>
      <sheetData sheetId="30733">
        <row r="9">
          <cell r="A9" t="str">
            <v>A</v>
          </cell>
        </row>
      </sheetData>
      <sheetData sheetId="30734">
        <row r="9">
          <cell r="A9" t="str">
            <v>A</v>
          </cell>
        </row>
      </sheetData>
      <sheetData sheetId="30735">
        <row r="9">
          <cell r="A9" t="str">
            <v>A</v>
          </cell>
        </row>
      </sheetData>
      <sheetData sheetId="30736">
        <row r="9">
          <cell r="A9" t="str">
            <v>A</v>
          </cell>
        </row>
      </sheetData>
      <sheetData sheetId="30737">
        <row r="9">
          <cell r="A9" t="str">
            <v>A</v>
          </cell>
        </row>
      </sheetData>
      <sheetData sheetId="30738">
        <row r="9">
          <cell r="A9" t="str">
            <v>A</v>
          </cell>
        </row>
      </sheetData>
      <sheetData sheetId="30739">
        <row r="9">
          <cell r="A9" t="str">
            <v>A</v>
          </cell>
        </row>
      </sheetData>
      <sheetData sheetId="30740">
        <row r="9">
          <cell r="A9" t="str">
            <v>A</v>
          </cell>
        </row>
      </sheetData>
      <sheetData sheetId="30741">
        <row r="9">
          <cell r="A9" t="str">
            <v>A</v>
          </cell>
        </row>
      </sheetData>
      <sheetData sheetId="30742">
        <row r="9">
          <cell r="A9" t="str">
            <v>A</v>
          </cell>
        </row>
      </sheetData>
      <sheetData sheetId="30743">
        <row r="9">
          <cell r="A9" t="str">
            <v>A</v>
          </cell>
        </row>
      </sheetData>
      <sheetData sheetId="30744">
        <row r="9">
          <cell r="A9" t="str">
            <v>A</v>
          </cell>
        </row>
      </sheetData>
      <sheetData sheetId="30745">
        <row r="9">
          <cell r="A9" t="str">
            <v>A</v>
          </cell>
        </row>
      </sheetData>
      <sheetData sheetId="30746">
        <row r="9">
          <cell r="A9" t="str">
            <v>A</v>
          </cell>
        </row>
      </sheetData>
      <sheetData sheetId="30747">
        <row r="9">
          <cell r="A9" t="str">
            <v>A</v>
          </cell>
        </row>
      </sheetData>
      <sheetData sheetId="30748">
        <row r="9">
          <cell r="A9" t="str">
            <v>A</v>
          </cell>
        </row>
      </sheetData>
      <sheetData sheetId="30749">
        <row r="9">
          <cell r="A9" t="str">
            <v>A</v>
          </cell>
        </row>
      </sheetData>
      <sheetData sheetId="30750">
        <row r="9">
          <cell r="A9" t="str">
            <v>A</v>
          </cell>
        </row>
      </sheetData>
      <sheetData sheetId="30751">
        <row r="9">
          <cell r="A9" t="str">
            <v>A</v>
          </cell>
        </row>
      </sheetData>
      <sheetData sheetId="30752">
        <row r="9">
          <cell r="A9" t="str">
            <v>A</v>
          </cell>
        </row>
      </sheetData>
      <sheetData sheetId="30753">
        <row r="9">
          <cell r="A9" t="str">
            <v>A</v>
          </cell>
        </row>
      </sheetData>
      <sheetData sheetId="30754">
        <row r="9">
          <cell r="A9" t="str">
            <v>A</v>
          </cell>
        </row>
      </sheetData>
      <sheetData sheetId="30755">
        <row r="9">
          <cell r="A9" t="str">
            <v>A</v>
          </cell>
        </row>
      </sheetData>
      <sheetData sheetId="30756">
        <row r="9">
          <cell r="A9" t="str">
            <v>A</v>
          </cell>
        </row>
      </sheetData>
      <sheetData sheetId="30757">
        <row r="9">
          <cell r="A9" t="str">
            <v>A</v>
          </cell>
        </row>
      </sheetData>
      <sheetData sheetId="30758">
        <row r="9">
          <cell r="A9" t="str">
            <v>A</v>
          </cell>
        </row>
      </sheetData>
      <sheetData sheetId="30759">
        <row r="9">
          <cell r="A9" t="str">
            <v>A</v>
          </cell>
        </row>
      </sheetData>
      <sheetData sheetId="30760">
        <row r="9">
          <cell r="A9" t="str">
            <v>A</v>
          </cell>
        </row>
      </sheetData>
      <sheetData sheetId="30761">
        <row r="9">
          <cell r="A9" t="str">
            <v>A</v>
          </cell>
        </row>
      </sheetData>
      <sheetData sheetId="30762">
        <row r="9">
          <cell r="A9" t="str">
            <v>A</v>
          </cell>
        </row>
      </sheetData>
      <sheetData sheetId="30763">
        <row r="9">
          <cell r="A9" t="str">
            <v>A</v>
          </cell>
        </row>
      </sheetData>
      <sheetData sheetId="30764">
        <row r="9">
          <cell r="A9" t="str">
            <v>A</v>
          </cell>
        </row>
      </sheetData>
      <sheetData sheetId="30765">
        <row r="9">
          <cell r="A9" t="str">
            <v>A</v>
          </cell>
        </row>
      </sheetData>
      <sheetData sheetId="30766">
        <row r="9">
          <cell r="A9" t="str">
            <v>A</v>
          </cell>
        </row>
      </sheetData>
      <sheetData sheetId="30767">
        <row r="9">
          <cell r="A9" t="str">
            <v>A</v>
          </cell>
        </row>
      </sheetData>
      <sheetData sheetId="30768">
        <row r="9">
          <cell r="A9" t="str">
            <v>A</v>
          </cell>
        </row>
      </sheetData>
      <sheetData sheetId="30769">
        <row r="9">
          <cell r="A9" t="str">
            <v>A</v>
          </cell>
        </row>
      </sheetData>
      <sheetData sheetId="30770">
        <row r="9">
          <cell r="A9" t="str">
            <v>A</v>
          </cell>
        </row>
      </sheetData>
      <sheetData sheetId="30771">
        <row r="9">
          <cell r="A9" t="str">
            <v>A</v>
          </cell>
        </row>
      </sheetData>
      <sheetData sheetId="30772">
        <row r="9">
          <cell r="A9" t="str">
            <v>A</v>
          </cell>
        </row>
      </sheetData>
      <sheetData sheetId="30773">
        <row r="9">
          <cell r="A9" t="str">
            <v>A</v>
          </cell>
        </row>
      </sheetData>
      <sheetData sheetId="30774">
        <row r="9">
          <cell r="A9" t="str">
            <v>A</v>
          </cell>
        </row>
      </sheetData>
      <sheetData sheetId="30775">
        <row r="9">
          <cell r="A9" t="str">
            <v>A</v>
          </cell>
        </row>
      </sheetData>
      <sheetData sheetId="30776">
        <row r="9">
          <cell r="A9" t="str">
            <v>A</v>
          </cell>
        </row>
      </sheetData>
      <sheetData sheetId="30777">
        <row r="9">
          <cell r="A9" t="str">
            <v>A</v>
          </cell>
        </row>
      </sheetData>
      <sheetData sheetId="30778">
        <row r="9">
          <cell r="A9" t="str">
            <v>A</v>
          </cell>
        </row>
      </sheetData>
      <sheetData sheetId="30779">
        <row r="9">
          <cell r="A9" t="str">
            <v>A</v>
          </cell>
        </row>
      </sheetData>
      <sheetData sheetId="30780">
        <row r="9">
          <cell r="A9" t="str">
            <v>A</v>
          </cell>
        </row>
      </sheetData>
      <sheetData sheetId="30781">
        <row r="9">
          <cell r="A9" t="str">
            <v>A</v>
          </cell>
        </row>
      </sheetData>
      <sheetData sheetId="30782">
        <row r="9">
          <cell r="A9" t="str">
            <v>A</v>
          </cell>
        </row>
      </sheetData>
      <sheetData sheetId="30783">
        <row r="9">
          <cell r="A9" t="str">
            <v>A</v>
          </cell>
        </row>
      </sheetData>
      <sheetData sheetId="30784">
        <row r="9">
          <cell r="A9" t="str">
            <v>A</v>
          </cell>
        </row>
      </sheetData>
      <sheetData sheetId="30785">
        <row r="9">
          <cell r="A9" t="str">
            <v>A</v>
          </cell>
        </row>
      </sheetData>
      <sheetData sheetId="30786">
        <row r="9">
          <cell r="A9" t="str">
            <v>A</v>
          </cell>
        </row>
      </sheetData>
      <sheetData sheetId="30787">
        <row r="9">
          <cell r="A9" t="str">
            <v>A</v>
          </cell>
        </row>
      </sheetData>
      <sheetData sheetId="30788">
        <row r="9">
          <cell r="A9" t="str">
            <v>A</v>
          </cell>
        </row>
      </sheetData>
      <sheetData sheetId="30789">
        <row r="9">
          <cell r="A9" t="str">
            <v>A</v>
          </cell>
        </row>
      </sheetData>
      <sheetData sheetId="30790">
        <row r="9">
          <cell r="A9" t="str">
            <v>A</v>
          </cell>
        </row>
      </sheetData>
      <sheetData sheetId="30791">
        <row r="9">
          <cell r="A9" t="str">
            <v>A</v>
          </cell>
        </row>
      </sheetData>
      <sheetData sheetId="30792">
        <row r="9">
          <cell r="A9" t="str">
            <v>A</v>
          </cell>
        </row>
      </sheetData>
      <sheetData sheetId="30793">
        <row r="9">
          <cell r="A9" t="str">
            <v>A</v>
          </cell>
        </row>
      </sheetData>
      <sheetData sheetId="30794">
        <row r="9">
          <cell r="A9" t="str">
            <v>A</v>
          </cell>
        </row>
      </sheetData>
      <sheetData sheetId="30795">
        <row r="9">
          <cell r="A9" t="str">
            <v>A</v>
          </cell>
        </row>
      </sheetData>
      <sheetData sheetId="30796">
        <row r="9">
          <cell r="A9" t="str">
            <v>A</v>
          </cell>
        </row>
      </sheetData>
      <sheetData sheetId="30797">
        <row r="9">
          <cell r="A9" t="str">
            <v>A</v>
          </cell>
        </row>
      </sheetData>
      <sheetData sheetId="30798">
        <row r="9">
          <cell r="A9" t="str">
            <v>A</v>
          </cell>
        </row>
      </sheetData>
      <sheetData sheetId="30799">
        <row r="9">
          <cell r="A9" t="str">
            <v>A</v>
          </cell>
        </row>
      </sheetData>
      <sheetData sheetId="30800">
        <row r="9">
          <cell r="A9" t="str">
            <v>A</v>
          </cell>
        </row>
      </sheetData>
      <sheetData sheetId="30801">
        <row r="9">
          <cell r="A9" t="str">
            <v>A</v>
          </cell>
        </row>
      </sheetData>
      <sheetData sheetId="30802">
        <row r="9">
          <cell r="A9" t="str">
            <v>A</v>
          </cell>
        </row>
      </sheetData>
      <sheetData sheetId="30803">
        <row r="9">
          <cell r="A9" t="str">
            <v>A</v>
          </cell>
        </row>
      </sheetData>
      <sheetData sheetId="30804">
        <row r="9">
          <cell r="A9" t="str">
            <v>A</v>
          </cell>
        </row>
      </sheetData>
      <sheetData sheetId="30805">
        <row r="9">
          <cell r="A9" t="str">
            <v>A</v>
          </cell>
        </row>
      </sheetData>
      <sheetData sheetId="30806">
        <row r="9">
          <cell r="A9" t="str">
            <v>A</v>
          </cell>
        </row>
      </sheetData>
      <sheetData sheetId="30807" refreshError="1"/>
      <sheetData sheetId="30808">
        <row r="9">
          <cell r="A9" t="str">
            <v>A</v>
          </cell>
        </row>
      </sheetData>
      <sheetData sheetId="30809">
        <row r="9">
          <cell r="A9" t="str">
            <v>A</v>
          </cell>
        </row>
      </sheetData>
      <sheetData sheetId="30810">
        <row r="9">
          <cell r="A9" t="str">
            <v>A</v>
          </cell>
        </row>
      </sheetData>
      <sheetData sheetId="30811">
        <row r="9">
          <cell r="A9" t="str">
            <v>A</v>
          </cell>
        </row>
      </sheetData>
      <sheetData sheetId="30812">
        <row r="9">
          <cell r="A9" t="str">
            <v>A</v>
          </cell>
        </row>
      </sheetData>
      <sheetData sheetId="30813">
        <row r="9">
          <cell r="A9" t="str">
            <v>A</v>
          </cell>
        </row>
      </sheetData>
      <sheetData sheetId="30814">
        <row r="9">
          <cell r="A9" t="str">
            <v>A</v>
          </cell>
        </row>
      </sheetData>
      <sheetData sheetId="30815">
        <row r="9">
          <cell r="A9" t="str">
            <v>A</v>
          </cell>
        </row>
      </sheetData>
      <sheetData sheetId="30816">
        <row r="9">
          <cell r="A9" t="str">
            <v>A</v>
          </cell>
        </row>
      </sheetData>
      <sheetData sheetId="30817">
        <row r="9">
          <cell r="A9" t="str">
            <v>A</v>
          </cell>
        </row>
      </sheetData>
      <sheetData sheetId="30818">
        <row r="9">
          <cell r="A9" t="str">
            <v>A</v>
          </cell>
        </row>
      </sheetData>
      <sheetData sheetId="30819">
        <row r="9">
          <cell r="A9" t="str">
            <v>A</v>
          </cell>
        </row>
      </sheetData>
      <sheetData sheetId="30820">
        <row r="9">
          <cell r="A9" t="str">
            <v>A</v>
          </cell>
        </row>
      </sheetData>
      <sheetData sheetId="30821">
        <row r="9">
          <cell r="A9" t="str">
            <v>A</v>
          </cell>
        </row>
      </sheetData>
      <sheetData sheetId="30822">
        <row r="9">
          <cell r="A9" t="str">
            <v>A</v>
          </cell>
        </row>
      </sheetData>
      <sheetData sheetId="30823">
        <row r="9">
          <cell r="A9" t="str">
            <v>A</v>
          </cell>
        </row>
      </sheetData>
      <sheetData sheetId="30824">
        <row r="9">
          <cell r="A9" t="str">
            <v>A</v>
          </cell>
        </row>
      </sheetData>
      <sheetData sheetId="30825">
        <row r="9">
          <cell r="A9" t="str">
            <v>A</v>
          </cell>
        </row>
      </sheetData>
      <sheetData sheetId="30826">
        <row r="9">
          <cell r="A9" t="str">
            <v>A</v>
          </cell>
        </row>
      </sheetData>
      <sheetData sheetId="30827">
        <row r="9">
          <cell r="A9" t="str">
            <v>A</v>
          </cell>
        </row>
      </sheetData>
      <sheetData sheetId="30828">
        <row r="9">
          <cell r="A9" t="str">
            <v>A</v>
          </cell>
        </row>
      </sheetData>
      <sheetData sheetId="30829">
        <row r="9">
          <cell r="A9" t="str">
            <v>A</v>
          </cell>
        </row>
      </sheetData>
      <sheetData sheetId="30830">
        <row r="9">
          <cell r="A9" t="str">
            <v>A</v>
          </cell>
        </row>
      </sheetData>
      <sheetData sheetId="30831" refreshError="1"/>
      <sheetData sheetId="30832">
        <row r="9">
          <cell r="A9" t="str">
            <v>A</v>
          </cell>
        </row>
      </sheetData>
      <sheetData sheetId="30833">
        <row r="9">
          <cell r="A9" t="str">
            <v>A</v>
          </cell>
        </row>
      </sheetData>
      <sheetData sheetId="30834">
        <row r="9">
          <cell r="A9" t="str">
            <v>A</v>
          </cell>
        </row>
      </sheetData>
      <sheetData sheetId="30835">
        <row r="9">
          <cell r="A9" t="str">
            <v>A</v>
          </cell>
        </row>
      </sheetData>
      <sheetData sheetId="30836">
        <row r="9">
          <cell r="A9" t="str">
            <v>A</v>
          </cell>
        </row>
      </sheetData>
      <sheetData sheetId="30837">
        <row r="9">
          <cell r="A9" t="str">
            <v>A</v>
          </cell>
        </row>
      </sheetData>
      <sheetData sheetId="30838"/>
      <sheetData sheetId="30839">
        <row r="9">
          <cell r="A9" t="str">
            <v>A</v>
          </cell>
        </row>
      </sheetData>
      <sheetData sheetId="30840">
        <row r="9">
          <cell r="A9" t="str">
            <v>A</v>
          </cell>
        </row>
      </sheetData>
      <sheetData sheetId="30841">
        <row r="9">
          <cell r="A9" t="str">
            <v>A</v>
          </cell>
        </row>
      </sheetData>
      <sheetData sheetId="30842">
        <row r="9">
          <cell r="A9" t="str">
            <v>A</v>
          </cell>
        </row>
      </sheetData>
      <sheetData sheetId="30843">
        <row r="9">
          <cell r="A9" t="str">
            <v>A</v>
          </cell>
        </row>
      </sheetData>
      <sheetData sheetId="30844" refreshError="1"/>
      <sheetData sheetId="30845" refreshError="1"/>
      <sheetData sheetId="30846" refreshError="1"/>
      <sheetData sheetId="30847" refreshError="1"/>
      <sheetData sheetId="30848" refreshError="1"/>
      <sheetData sheetId="30849" refreshError="1"/>
      <sheetData sheetId="30850" refreshError="1"/>
      <sheetData sheetId="30851" refreshError="1"/>
      <sheetData sheetId="30852" refreshError="1"/>
      <sheetData sheetId="30853" refreshError="1"/>
      <sheetData sheetId="30854" refreshError="1"/>
      <sheetData sheetId="30855" refreshError="1"/>
      <sheetData sheetId="30856" refreshError="1"/>
      <sheetData sheetId="30857" refreshError="1"/>
      <sheetData sheetId="30858" refreshError="1"/>
      <sheetData sheetId="30859" refreshError="1"/>
      <sheetData sheetId="30860">
        <row r="9">
          <cell r="A9" t="str">
            <v>A</v>
          </cell>
        </row>
      </sheetData>
      <sheetData sheetId="30861">
        <row r="9">
          <cell r="A9" t="str">
            <v>A</v>
          </cell>
        </row>
      </sheetData>
      <sheetData sheetId="30862">
        <row r="9">
          <cell r="A9" t="str">
            <v>A</v>
          </cell>
        </row>
      </sheetData>
      <sheetData sheetId="30863">
        <row r="9">
          <cell r="A9" t="str">
            <v>A</v>
          </cell>
        </row>
      </sheetData>
      <sheetData sheetId="30864">
        <row r="9">
          <cell r="A9" t="str">
            <v>A</v>
          </cell>
        </row>
      </sheetData>
      <sheetData sheetId="30865">
        <row r="9">
          <cell r="A9" t="str">
            <v>A</v>
          </cell>
        </row>
      </sheetData>
      <sheetData sheetId="30866">
        <row r="9">
          <cell r="A9" t="str">
            <v>A</v>
          </cell>
        </row>
      </sheetData>
      <sheetData sheetId="30867">
        <row r="9">
          <cell r="A9" t="str">
            <v>A</v>
          </cell>
        </row>
      </sheetData>
      <sheetData sheetId="30868">
        <row r="9">
          <cell r="A9" t="str">
            <v>A</v>
          </cell>
        </row>
      </sheetData>
      <sheetData sheetId="30869">
        <row r="9">
          <cell r="A9" t="str">
            <v>A</v>
          </cell>
        </row>
      </sheetData>
      <sheetData sheetId="30870">
        <row r="9">
          <cell r="A9" t="str">
            <v>A</v>
          </cell>
        </row>
      </sheetData>
      <sheetData sheetId="30871">
        <row r="9">
          <cell r="A9" t="str">
            <v>A</v>
          </cell>
        </row>
      </sheetData>
      <sheetData sheetId="30872">
        <row r="9">
          <cell r="A9" t="str">
            <v>A</v>
          </cell>
        </row>
      </sheetData>
      <sheetData sheetId="30873">
        <row r="9">
          <cell r="A9" t="str">
            <v>A</v>
          </cell>
        </row>
      </sheetData>
      <sheetData sheetId="30874">
        <row r="9">
          <cell r="A9" t="str">
            <v>A</v>
          </cell>
        </row>
      </sheetData>
      <sheetData sheetId="30875">
        <row r="9">
          <cell r="A9" t="str">
            <v>A</v>
          </cell>
        </row>
      </sheetData>
      <sheetData sheetId="30876">
        <row r="9">
          <cell r="A9" t="str">
            <v>A</v>
          </cell>
        </row>
      </sheetData>
      <sheetData sheetId="30877">
        <row r="9">
          <cell r="A9" t="str">
            <v>A</v>
          </cell>
        </row>
      </sheetData>
      <sheetData sheetId="30878">
        <row r="9">
          <cell r="A9" t="str">
            <v>A</v>
          </cell>
        </row>
      </sheetData>
      <sheetData sheetId="30879">
        <row r="9">
          <cell r="A9" t="str">
            <v>A</v>
          </cell>
        </row>
      </sheetData>
      <sheetData sheetId="30880">
        <row r="9">
          <cell r="A9" t="str">
            <v>A</v>
          </cell>
        </row>
      </sheetData>
      <sheetData sheetId="30881">
        <row r="9">
          <cell r="A9" t="str">
            <v>A</v>
          </cell>
        </row>
      </sheetData>
      <sheetData sheetId="30882">
        <row r="9">
          <cell r="A9" t="str">
            <v>A</v>
          </cell>
        </row>
      </sheetData>
      <sheetData sheetId="30883">
        <row r="9">
          <cell r="A9" t="str">
            <v>A</v>
          </cell>
        </row>
      </sheetData>
      <sheetData sheetId="30884">
        <row r="9">
          <cell r="A9" t="str">
            <v>A</v>
          </cell>
        </row>
      </sheetData>
      <sheetData sheetId="30885">
        <row r="9">
          <cell r="A9" t="str">
            <v>A</v>
          </cell>
        </row>
      </sheetData>
      <sheetData sheetId="30886">
        <row r="9">
          <cell r="A9" t="str">
            <v>A</v>
          </cell>
        </row>
      </sheetData>
      <sheetData sheetId="30887">
        <row r="9">
          <cell r="A9" t="str">
            <v>A</v>
          </cell>
        </row>
      </sheetData>
      <sheetData sheetId="30888">
        <row r="9">
          <cell r="A9" t="str">
            <v>A</v>
          </cell>
        </row>
      </sheetData>
      <sheetData sheetId="30889">
        <row r="9">
          <cell r="A9" t="str">
            <v>A</v>
          </cell>
        </row>
      </sheetData>
      <sheetData sheetId="30890">
        <row r="9">
          <cell r="A9" t="str">
            <v>A</v>
          </cell>
        </row>
      </sheetData>
      <sheetData sheetId="30891">
        <row r="9">
          <cell r="A9" t="str">
            <v>A</v>
          </cell>
        </row>
      </sheetData>
      <sheetData sheetId="30892">
        <row r="9">
          <cell r="A9" t="str">
            <v>A</v>
          </cell>
        </row>
      </sheetData>
      <sheetData sheetId="30893">
        <row r="9">
          <cell r="A9" t="str">
            <v>A</v>
          </cell>
        </row>
      </sheetData>
      <sheetData sheetId="30894" refreshError="1"/>
      <sheetData sheetId="30895" refreshError="1"/>
      <sheetData sheetId="30896" refreshError="1"/>
      <sheetData sheetId="30897" refreshError="1"/>
      <sheetData sheetId="30898" refreshError="1"/>
      <sheetData sheetId="30899" refreshError="1"/>
      <sheetData sheetId="30900" refreshError="1"/>
      <sheetData sheetId="30901" refreshError="1"/>
      <sheetData sheetId="30902" refreshError="1"/>
      <sheetData sheetId="30903" refreshError="1"/>
      <sheetData sheetId="30904" refreshError="1"/>
      <sheetData sheetId="30905" refreshError="1"/>
      <sheetData sheetId="30906" refreshError="1"/>
      <sheetData sheetId="30907" refreshError="1"/>
      <sheetData sheetId="30908" refreshError="1"/>
      <sheetData sheetId="30909" refreshError="1"/>
      <sheetData sheetId="30910" refreshError="1"/>
      <sheetData sheetId="30911" refreshError="1"/>
      <sheetData sheetId="30912" refreshError="1"/>
      <sheetData sheetId="30913" refreshError="1"/>
      <sheetData sheetId="30914" refreshError="1"/>
      <sheetData sheetId="30915" refreshError="1"/>
      <sheetData sheetId="30916" refreshError="1"/>
      <sheetData sheetId="30917" refreshError="1"/>
      <sheetData sheetId="30918" refreshError="1"/>
      <sheetData sheetId="30919">
        <row r="9">
          <cell r="A9" t="str">
            <v>A</v>
          </cell>
        </row>
      </sheetData>
      <sheetData sheetId="30920">
        <row r="9">
          <cell r="A9" t="str">
            <v>A</v>
          </cell>
        </row>
      </sheetData>
      <sheetData sheetId="30921">
        <row r="9">
          <cell r="A9" t="str">
            <v>A</v>
          </cell>
        </row>
      </sheetData>
      <sheetData sheetId="30922">
        <row r="9">
          <cell r="A9" t="str">
            <v>A</v>
          </cell>
        </row>
      </sheetData>
      <sheetData sheetId="30923">
        <row r="9">
          <cell r="A9" t="str">
            <v>A</v>
          </cell>
        </row>
      </sheetData>
      <sheetData sheetId="30924">
        <row r="9">
          <cell r="A9" t="str">
            <v>A</v>
          </cell>
        </row>
      </sheetData>
      <sheetData sheetId="30925">
        <row r="9">
          <cell r="A9" t="str">
            <v>A</v>
          </cell>
        </row>
      </sheetData>
      <sheetData sheetId="30926">
        <row r="9">
          <cell r="A9" t="str">
            <v>A</v>
          </cell>
        </row>
      </sheetData>
      <sheetData sheetId="30927">
        <row r="9">
          <cell r="A9" t="str">
            <v>A</v>
          </cell>
        </row>
      </sheetData>
      <sheetData sheetId="30928">
        <row r="9">
          <cell r="A9" t="str">
            <v>A</v>
          </cell>
        </row>
      </sheetData>
      <sheetData sheetId="30929">
        <row r="9">
          <cell r="A9" t="str">
            <v>A</v>
          </cell>
        </row>
      </sheetData>
      <sheetData sheetId="30930">
        <row r="9">
          <cell r="A9" t="str">
            <v>A</v>
          </cell>
        </row>
      </sheetData>
      <sheetData sheetId="30931">
        <row r="9">
          <cell r="A9" t="str">
            <v>A</v>
          </cell>
        </row>
      </sheetData>
      <sheetData sheetId="30932">
        <row r="9">
          <cell r="A9" t="str">
            <v>A</v>
          </cell>
        </row>
      </sheetData>
      <sheetData sheetId="30933">
        <row r="9">
          <cell r="A9" t="str">
            <v>A</v>
          </cell>
        </row>
      </sheetData>
      <sheetData sheetId="30934">
        <row r="9">
          <cell r="A9" t="str">
            <v>A</v>
          </cell>
        </row>
      </sheetData>
      <sheetData sheetId="30935">
        <row r="9">
          <cell r="A9" t="str">
            <v>A</v>
          </cell>
        </row>
      </sheetData>
      <sheetData sheetId="30936">
        <row r="9">
          <cell r="A9" t="str">
            <v>A</v>
          </cell>
        </row>
      </sheetData>
      <sheetData sheetId="30937">
        <row r="9">
          <cell r="A9" t="str">
            <v>A</v>
          </cell>
        </row>
      </sheetData>
      <sheetData sheetId="30938">
        <row r="9">
          <cell r="A9" t="str">
            <v>A</v>
          </cell>
        </row>
      </sheetData>
      <sheetData sheetId="30939">
        <row r="9">
          <cell r="A9" t="str">
            <v>A</v>
          </cell>
        </row>
      </sheetData>
      <sheetData sheetId="30940">
        <row r="9">
          <cell r="A9" t="str">
            <v>A</v>
          </cell>
        </row>
      </sheetData>
      <sheetData sheetId="30941">
        <row r="9">
          <cell r="A9" t="str">
            <v>A</v>
          </cell>
        </row>
      </sheetData>
      <sheetData sheetId="30942">
        <row r="9">
          <cell r="A9" t="str">
            <v>A</v>
          </cell>
        </row>
      </sheetData>
      <sheetData sheetId="30943" refreshError="1"/>
      <sheetData sheetId="30944" refreshError="1"/>
      <sheetData sheetId="30945" refreshError="1"/>
      <sheetData sheetId="30946" refreshError="1"/>
      <sheetData sheetId="30947" refreshError="1"/>
      <sheetData sheetId="30948" refreshError="1"/>
      <sheetData sheetId="30949" refreshError="1"/>
      <sheetData sheetId="30950" refreshError="1"/>
      <sheetData sheetId="30951" refreshError="1"/>
      <sheetData sheetId="30952" refreshError="1"/>
      <sheetData sheetId="30953" refreshError="1"/>
      <sheetData sheetId="30954" refreshError="1"/>
      <sheetData sheetId="30955" refreshError="1"/>
      <sheetData sheetId="30956" refreshError="1"/>
      <sheetData sheetId="30957" refreshError="1"/>
      <sheetData sheetId="30958" refreshError="1"/>
      <sheetData sheetId="30959" refreshError="1"/>
      <sheetData sheetId="30960" refreshError="1"/>
      <sheetData sheetId="30961" refreshError="1"/>
      <sheetData sheetId="30962" refreshError="1"/>
      <sheetData sheetId="30963" refreshError="1"/>
      <sheetData sheetId="30964" refreshError="1"/>
      <sheetData sheetId="30965" refreshError="1"/>
      <sheetData sheetId="30966" refreshError="1"/>
      <sheetData sheetId="30967" refreshError="1"/>
      <sheetData sheetId="30968" refreshError="1"/>
      <sheetData sheetId="30969" refreshError="1"/>
      <sheetData sheetId="30970" refreshError="1"/>
      <sheetData sheetId="30971" refreshError="1"/>
      <sheetData sheetId="30972" refreshError="1"/>
      <sheetData sheetId="30973" refreshError="1"/>
      <sheetData sheetId="30974" refreshError="1"/>
      <sheetData sheetId="30975" refreshError="1"/>
      <sheetData sheetId="30976" refreshError="1"/>
      <sheetData sheetId="30977" refreshError="1"/>
      <sheetData sheetId="30978" refreshError="1"/>
      <sheetData sheetId="30979" refreshError="1"/>
      <sheetData sheetId="30980" refreshError="1"/>
      <sheetData sheetId="30981" refreshError="1"/>
      <sheetData sheetId="30982" refreshError="1"/>
      <sheetData sheetId="30983">
        <row r="9">
          <cell r="A9" t="str">
            <v>A</v>
          </cell>
        </row>
      </sheetData>
      <sheetData sheetId="30984">
        <row r="9">
          <cell r="A9" t="str">
            <v>A</v>
          </cell>
        </row>
      </sheetData>
      <sheetData sheetId="30985">
        <row r="9">
          <cell r="A9" t="str">
            <v>A</v>
          </cell>
        </row>
      </sheetData>
      <sheetData sheetId="30986">
        <row r="9">
          <cell r="A9" t="str">
            <v>A</v>
          </cell>
        </row>
      </sheetData>
      <sheetData sheetId="30987">
        <row r="9">
          <cell r="A9" t="str">
            <v>A</v>
          </cell>
        </row>
      </sheetData>
      <sheetData sheetId="30988">
        <row r="9">
          <cell r="A9" t="str">
            <v>A</v>
          </cell>
        </row>
      </sheetData>
      <sheetData sheetId="30989">
        <row r="9">
          <cell r="A9" t="str">
            <v>A</v>
          </cell>
        </row>
      </sheetData>
      <sheetData sheetId="30990">
        <row r="9">
          <cell r="A9" t="str">
            <v>A</v>
          </cell>
        </row>
      </sheetData>
      <sheetData sheetId="30991">
        <row r="9">
          <cell r="A9" t="str">
            <v>A</v>
          </cell>
        </row>
      </sheetData>
      <sheetData sheetId="30992">
        <row r="9">
          <cell r="A9" t="str">
            <v>A</v>
          </cell>
        </row>
      </sheetData>
      <sheetData sheetId="30993">
        <row r="9">
          <cell r="A9" t="str">
            <v>A</v>
          </cell>
        </row>
      </sheetData>
      <sheetData sheetId="30994">
        <row r="9">
          <cell r="A9" t="str">
            <v>A</v>
          </cell>
        </row>
      </sheetData>
      <sheetData sheetId="30995">
        <row r="9">
          <cell r="A9" t="str">
            <v>A</v>
          </cell>
        </row>
      </sheetData>
      <sheetData sheetId="30996">
        <row r="9">
          <cell r="A9" t="str">
            <v>A</v>
          </cell>
        </row>
      </sheetData>
      <sheetData sheetId="30997">
        <row r="9">
          <cell r="A9" t="str">
            <v>A</v>
          </cell>
        </row>
      </sheetData>
      <sheetData sheetId="30998">
        <row r="9">
          <cell r="A9" t="str">
            <v>A</v>
          </cell>
        </row>
      </sheetData>
      <sheetData sheetId="30999">
        <row r="9">
          <cell r="A9" t="str">
            <v>A</v>
          </cell>
        </row>
      </sheetData>
      <sheetData sheetId="31000">
        <row r="9">
          <cell r="A9" t="str">
            <v>A</v>
          </cell>
        </row>
      </sheetData>
      <sheetData sheetId="31001">
        <row r="9">
          <cell r="A9" t="str">
            <v>A</v>
          </cell>
        </row>
      </sheetData>
      <sheetData sheetId="31002">
        <row r="9">
          <cell r="A9" t="str">
            <v>A</v>
          </cell>
        </row>
      </sheetData>
      <sheetData sheetId="31003">
        <row r="9">
          <cell r="A9" t="str">
            <v>A</v>
          </cell>
        </row>
      </sheetData>
      <sheetData sheetId="31004">
        <row r="9">
          <cell r="A9" t="str">
            <v>A</v>
          </cell>
        </row>
      </sheetData>
      <sheetData sheetId="31005">
        <row r="9">
          <cell r="A9" t="str">
            <v>A</v>
          </cell>
        </row>
      </sheetData>
      <sheetData sheetId="31006">
        <row r="9">
          <cell r="A9" t="str">
            <v>A</v>
          </cell>
        </row>
      </sheetData>
      <sheetData sheetId="31007">
        <row r="9">
          <cell r="A9" t="str">
            <v>A</v>
          </cell>
        </row>
      </sheetData>
      <sheetData sheetId="31008">
        <row r="9">
          <cell r="A9" t="str">
            <v>A</v>
          </cell>
        </row>
      </sheetData>
      <sheetData sheetId="31009">
        <row r="9">
          <cell r="A9" t="str">
            <v>A</v>
          </cell>
        </row>
      </sheetData>
      <sheetData sheetId="31010">
        <row r="9">
          <cell r="A9" t="str">
            <v>A</v>
          </cell>
        </row>
      </sheetData>
      <sheetData sheetId="31011">
        <row r="9">
          <cell r="A9" t="str">
            <v>A</v>
          </cell>
        </row>
      </sheetData>
      <sheetData sheetId="31012">
        <row r="9">
          <cell r="A9" t="str">
            <v>A</v>
          </cell>
        </row>
      </sheetData>
      <sheetData sheetId="31013">
        <row r="9">
          <cell r="A9" t="str">
            <v>A</v>
          </cell>
        </row>
      </sheetData>
      <sheetData sheetId="31014">
        <row r="9">
          <cell r="A9" t="str">
            <v>A</v>
          </cell>
        </row>
      </sheetData>
      <sheetData sheetId="31015">
        <row r="9">
          <cell r="A9" t="str">
            <v>A</v>
          </cell>
        </row>
      </sheetData>
      <sheetData sheetId="31016">
        <row r="9">
          <cell r="A9" t="str">
            <v>A</v>
          </cell>
        </row>
      </sheetData>
      <sheetData sheetId="31017">
        <row r="9">
          <cell r="A9" t="str">
            <v>A</v>
          </cell>
        </row>
      </sheetData>
      <sheetData sheetId="31018">
        <row r="9">
          <cell r="A9" t="str">
            <v>A</v>
          </cell>
        </row>
      </sheetData>
      <sheetData sheetId="31019">
        <row r="9">
          <cell r="A9" t="str">
            <v>A</v>
          </cell>
        </row>
      </sheetData>
      <sheetData sheetId="31020">
        <row r="9">
          <cell r="A9" t="str">
            <v>A</v>
          </cell>
        </row>
      </sheetData>
      <sheetData sheetId="31021">
        <row r="9">
          <cell r="A9" t="str">
            <v>A</v>
          </cell>
        </row>
      </sheetData>
      <sheetData sheetId="31022">
        <row r="9">
          <cell r="A9" t="str">
            <v>A</v>
          </cell>
        </row>
      </sheetData>
      <sheetData sheetId="31023">
        <row r="9">
          <cell r="A9" t="str">
            <v>A</v>
          </cell>
        </row>
      </sheetData>
      <sheetData sheetId="31024">
        <row r="9">
          <cell r="A9" t="str">
            <v>A</v>
          </cell>
        </row>
      </sheetData>
      <sheetData sheetId="31025">
        <row r="9">
          <cell r="A9" t="str">
            <v>A</v>
          </cell>
        </row>
      </sheetData>
      <sheetData sheetId="31026">
        <row r="9">
          <cell r="A9" t="str">
            <v>A</v>
          </cell>
        </row>
      </sheetData>
      <sheetData sheetId="31027">
        <row r="9">
          <cell r="A9" t="str">
            <v>A</v>
          </cell>
        </row>
      </sheetData>
      <sheetData sheetId="31028">
        <row r="9">
          <cell r="A9" t="str">
            <v>A</v>
          </cell>
        </row>
      </sheetData>
      <sheetData sheetId="31029">
        <row r="9">
          <cell r="A9" t="str">
            <v>A</v>
          </cell>
        </row>
      </sheetData>
      <sheetData sheetId="31030">
        <row r="9">
          <cell r="A9" t="str">
            <v>A</v>
          </cell>
        </row>
      </sheetData>
      <sheetData sheetId="31031">
        <row r="9">
          <cell r="A9" t="str">
            <v>A</v>
          </cell>
        </row>
      </sheetData>
      <sheetData sheetId="31032"/>
      <sheetData sheetId="31033">
        <row r="9">
          <cell r="A9" t="str">
            <v>A</v>
          </cell>
        </row>
      </sheetData>
      <sheetData sheetId="31034">
        <row r="9">
          <cell r="A9" t="str">
            <v>A</v>
          </cell>
        </row>
      </sheetData>
      <sheetData sheetId="31035">
        <row r="9">
          <cell r="A9" t="str">
            <v>A</v>
          </cell>
        </row>
      </sheetData>
      <sheetData sheetId="31036">
        <row r="9">
          <cell r="A9" t="str">
            <v>A</v>
          </cell>
        </row>
      </sheetData>
      <sheetData sheetId="31037">
        <row r="9">
          <cell r="A9" t="str">
            <v>A</v>
          </cell>
        </row>
      </sheetData>
      <sheetData sheetId="31038">
        <row r="9">
          <cell r="A9" t="str">
            <v>A</v>
          </cell>
        </row>
      </sheetData>
      <sheetData sheetId="31039"/>
      <sheetData sheetId="31040">
        <row r="9">
          <cell r="A9" t="str">
            <v>A</v>
          </cell>
        </row>
      </sheetData>
      <sheetData sheetId="31041">
        <row r="9">
          <cell r="A9" t="str">
            <v>A</v>
          </cell>
        </row>
      </sheetData>
      <sheetData sheetId="31042">
        <row r="9">
          <cell r="A9" t="str">
            <v>A</v>
          </cell>
        </row>
      </sheetData>
      <sheetData sheetId="31043">
        <row r="9">
          <cell r="A9" t="str">
            <v>A</v>
          </cell>
        </row>
      </sheetData>
      <sheetData sheetId="31044">
        <row r="9">
          <cell r="A9" t="str">
            <v>A</v>
          </cell>
        </row>
      </sheetData>
      <sheetData sheetId="31045">
        <row r="9">
          <cell r="A9" t="str">
            <v>A</v>
          </cell>
        </row>
      </sheetData>
      <sheetData sheetId="31046">
        <row r="9">
          <cell r="A9" t="str">
            <v>A</v>
          </cell>
        </row>
      </sheetData>
      <sheetData sheetId="31047" refreshError="1"/>
      <sheetData sheetId="31048">
        <row r="9">
          <cell r="A9" t="str">
            <v>A</v>
          </cell>
        </row>
      </sheetData>
      <sheetData sheetId="31049">
        <row r="9">
          <cell r="A9" t="str">
            <v>A</v>
          </cell>
        </row>
      </sheetData>
      <sheetData sheetId="31050" refreshError="1"/>
      <sheetData sheetId="31051" refreshError="1"/>
      <sheetData sheetId="31052" refreshError="1"/>
      <sheetData sheetId="31053" refreshError="1"/>
      <sheetData sheetId="31054" refreshError="1"/>
      <sheetData sheetId="31055" refreshError="1"/>
      <sheetData sheetId="31056">
        <row r="9">
          <cell r="A9" t="str">
            <v>A</v>
          </cell>
        </row>
      </sheetData>
      <sheetData sheetId="31057" refreshError="1"/>
      <sheetData sheetId="31058" refreshError="1"/>
      <sheetData sheetId="31059">
        <row r="9">
          <cell r="A9" t="str">
            <v>A</v>
          </cell>
        </row>
      </sheetData>
      <sheetData sheetId="31060">
        <row r="9">
          <cell r="A9" t="str">
            <v>A</v>
          </cell>
        </row>
      </sheetData>
      <sheetData sheetId="31061" refreshError="1"/>
      <sheetData sheetId="31062">
        <row r="9">
          <cell r="A9" t="str">
            <v>A</v>
          </cell>
        </row>
      </sheetData>
      <sheetData sheetId="31063">
        <row r="9">
          <cell r="A9" t="str">
            <v>A</v>
          </cell>
        </row>
      </sheetData>
      <sheetData sheetId="31064" refreshError="1"/>
      <sheetData sheetId="31065">
        <row r="9">
          <cell r="A9" t="str">
            <v>A</v>
          </cell>
        </row>
      </sheetData>
      <sheetData sheetId="31066">
        <row r="9">
          <cell r="A9" t="str">
            <v>A</v>
          </cell>
        </row>
      </sheetData>
      <sheetData sheetId="31067">
        <row r="9">
          <cell r="A9" t="str">
            <v>A</v>
          </cell>
        </row>
      </sheetData>
      <sheetData sheetId="31068">
        <row r="9">
          <cell r="A9" t="str">
            <v>A</v>
          </cell>
        </row>
      </sheetData>
      <sheetData sheetId="31069">
        <row r="9">
          <cell r="A9" t="str">
            <v>A</v>
          </cell>
        </row>
      </sheetData>
      <sheetData sheetId="31070">
        <row r="9">
          <cell r="A9" t="str">
            <v>A</v>
          </cell>
        </row>
      </sheetData>
      <sheetData sheetId="31071">
        <row r="9">
          <cell r="A9" t="str">
            <v>A</v>
          </cell>
        </row>
      </sheetData>
      <sheetData sheetId="31072">
        <row r="9">
          <cell r="A9" t="str">
            <v>A</v>
          </cell>
        </row>
      </sheetData>
      <sheetData sheetId="31073">
        <row r="9">
          <cell r="A9" t="str">
            <v>A</v>
          </cell>
        </row>
      </sheetData>
      <sheetData sheetId="31074">
        <row r="9">
          <cell r="A9" t="str">
            <v>A</v>
          </cell>
        </row>
      </sheetData>
      <sheetData sheetId="31075">
        <row r="9">
          <cell r="A9" t="str">
            <v>A</v>
          </cell>
        </row>
      </sheetData>
      <sheetData sheetId="31076">
        <row r="9">
          <cell r="A9" t="str">
            <v>A</v>
          </cell>
        </row>
      </sheetData>
      <sheetData sheetId="31077">
        <row r="9">
          <cell r="A9" t="str">
            <v>A</v>
          </cell>
        </row>
      </sheetData>
      <sheetData sheetId="31078">
        <row r="9">
          <cell r="A9" t="str">
            <v>A</v>
          </cell>
        </row>
      </sheetData>
      <sheetData sheetId="31079">
        <row r="9">
          <cell r="A9" t="str">
            <v>A</v>
          </cell>
        </row>
      </sheetData>
      <sheetData sheetId="31080">
        <row r="9">
          <cell r="A9" t="str">
            <v>A</v>
          </cell>
        </row>
      </sheetData>
      <sheetData sheetId="31081">
        <row r="9">
          <cell r="A9" t="str">
            <v>A</v>
          </cell>
        </row>
      </sheetData>
      <sheetData sheetId="31082">
        <row r="9">
          <cell r="A9" t="str">
            <v>A</v>
          </cell>
        </row>
      </sheetData>
      <sheetData sheetId="31083">
        <row r="9">
          <cell r="A9" t="str">
            <v>A</v>
          </cell>
        </row>
      </sheetData>
      <sheetData sheetId="31084">
        <row r="9">
          <cell r="A9" t="str">
            <v>A</v>
          </cell>
        </row>
      </sheetData>
      <sheetData sheetId="31085" refreshError="1"/>
      <sheetData sheetId="31086" refreshError="1"/>
      <sheetData sheetId="31087" refreshError="1"/>
      <sheetData sheetId="31088">
        <row r="9">
          <cell r="A9" t="str">
            <v>A</v>
          </cell>
        </row>
      </sheetData>
      <sheetData sheetId="31089">
        <row r="9">
          <cell r="A9" t="str">
            <v>A</v>
          </cell>
        </row>
      </sheetData>
      <sheetData sheetId="31090">
        <row r="9">
          <cell r="A9" t="str">
            <v>A</v>
          </cell>
        </row>
      </sheetData>
      <sheetData sheetId="31091">
        <row r="9">
          <cell r="A9" t="str">
            <v>A</v>
          </cell>
        </row>
      </sheetData>
      <sheetData sheetId="31092">
        <row r="9">
          <cell r="A9" t="str">
            <v>A</v>
          </cell>
        </row>
      </sheetData>
      <sheetData sheetId="31093">
        <row r="9">
          <cell r="A9" t="str">
            <v>A</v>
          </cell>
        </row>
      </sheetData>
      <sheetData sheetId="31094">
        <row r="9">
          <cell r="A9" t="str">
            <v>A</v>
          </cell>
        </row>
      </sheetData>
      <sheetData sheetId="31095">
        <row r="9">
          <cell r="A9" t="str">
            <v>A</v>
          </cell>
        </row>
      </sheetData>
      <sheetData sheetId="31096">
        <row r="9">
          <cell r="A9" t="str">
            <v>A</v>
          </cell>
        </row>
      </sheetData>
      <sheetData sheetId="31097">
        <row r="9">
          <cell r="A9" t="str">
            <v>A</v>
          </cell>
        </row>
      </sheetData>
      <sheetData sheetId="31098">
        <row r="9">
          <cell r="A9" t="str">
            <v>A</v>
          </cell>
        </row>
      </sheetData>
      <sheetData sheetId="31099">
        <row r="9">
          <cell r="A9" t="str">
            <v>A</v>
          </cell>
        </row>
      </sheetData>
      <sheetData sheetId="31100">
        <row r="9">
          <cell r="A9" t="str">
            <v>A</v>
          </cell>
        </row>
      </sheetData>
      <sheetData sheetId="31101">
        <row r="9">
          <cell r="A9" t="str">
            <v>A</v>
          </cell>
        </row>
      </sheetData>
      <sheetData sheetId="31102">
        <row r="9">
          <cell r="A9" t="str">
            <v>A</v>
          </cell>
        </row>
      </sheetData>
      <sheetData sheetId="31103">
        <row r="9">
          <cell r="A9" t="str">
            <v>A</v>
          </cell>
        </row>
      </sheetData>
      <sheetData sheetId="31104">
        <row r="9">
          <cell r="A9" t="str">
            <v>A</v>
          </cell>
        </row>
      </sheetData>
      <sheetData sheetId="31105">
        <row r="9">
          <cell r="A9" t="str">
            <v>A</v>
          </cell>
        </row>
      </sheetData>
      <sheetData sheetId="31106">
        <row r="9">
          <cell r="A9" t="str">
            <v>A</v>
          </cell>
        </row>
      </sheetData>
      <sheetData sheetId="31107">
        <row r="9">
          <cell r="A9" t="str">
            <v>A</v>
          </cell>
        </row>
      </sheetData>
      <sheetData sheetId="31108">
        <row r="9">
          <cell r="A9" t="str">
            <v>A</v>
          </cell>
        </row>
      </sheetData>
      <sheetData sheetId="31109">
        <row r="9">
          <cell r="A9" t="str">
            <v>A</v>
          </cell>
        </row>
      </sheetData>
      <sheetData sheetId="31110">
        <row r="9">
          <cell r="A9" t="str">
            <v>A</v>
          </cell>
        </row>
      </sheetData>
      <sheetData sheetId="31111">
        <row r="9">
          <cell r="A9" t="str">
            <v>A</v>
          </cell>
        </row>
      </sheetData>
      <sheetData sheetId="31112">
        <row r="9">
          <cell r="A9" t="str">
            <v>A</v>
          </cell>
        </row>
      </sheetData>
      <sheetData sheetId="31113">
        <row r="9">
          <cell r="A9" t="str">
            <v>A</v>
          </cell>
        </row>
      </sheetData>
      <sheetData sheetId="31114">
        <row r="9">
          <cell r="A9" t="str">
            <v>A</v>
          </cell>
        </row>
      </sheetData>
      <sheetData sheetId="31115">
        <row r="9">
          <cell r="A9" t="str">
            <v>A</v>
          </cell>
        </row>
      </sheetData>
      <sheetData sheetId="31116">
        <row r="9">
          <cell r="A9" t="str">
            <v>A</v>
          </cell>
        </row>
      </sheetData>
      <sheetData sheetId="31117">
        <row r="9">
          <cell r="A9" t="str">
            <v>A</v>
          </cell>
        </row>
      </sheetData>
      <sheetData sheetId="31118">
        <row r="9">
          <cell r="A9" t="str">
            <v>A</v>
          </cell>
        </row>
      </sheetData>
      <sheetData sheetId="31119">
        <row r="9">
          <cell r="A9" t="str">
            <v>A</v>
          </cell>
        </row>
      </sheetData>
      <sheetData sheetId="31120">
        <row r="9">
          <cell r="A9" t="str">
            <v>A</v>
          </cell>
        </row>
      </sheetData>
      <sheetData sheetId="31121">
        <row r="9">
          <cell r="A9" t="str">
            <v>A</v>
          </cell>
        </row>
      </sheetData>
      <sheetData sheetId="31122">
        <row r="9">
          <cell r="A9" t="str">
            <v>A</v>
          </cell>
        </row>
      </sheetData>
      <sheetData sheetId="31123">
        <row r="9">
          <cell r="A9" t="str">
            <v>A</v>
          </cell>
        </row>
      </sheetData>
      <sheetData sheetId="31124">
        <row r="9">
          <cell r="A9" t="str">
            <v>A</v>
          </cell>
        </row>
      </sheetData>
      <sheetData sheetId="31125">
        <row r="9">
          <cell r="A9" t="str">
            <v>A</v>
          </cell>
        </row>
      </sheetData>
      <sheetData sheetId="31126">
        <row r="9">
          <cell r="A9" t="str">
            <v>A</v>
          </cell>
        </row>
      </sheetData>
      <sheetData sheetId="31127">
        <row r="9">
          <cell r="A9" t="str">
            <v>A</v>
          </cell>
        </row>
      </sheetData>
      <sheetData sheetId="31128">
        <row r="9">
          <cell r="A9" t="str">
            <v>A</v>
          </cell>
        </row>
      </sheetData>
      <sheetData sheetId="31129">
        <row r="9">
          <cell r="A9" t="str">
            <v>A</v>
          </cell>
        </row>
      </sheetData>
      <sheetData sheetId="31130">
        <row r="9">
          <cell r="A9" t="str">
            <v>A</v>
          </cell>
        </row>
      </sheetData>
      <sheetData sheetId="31131">
        <row r="9">
          <cell r="A9" t="str">
            <v>A</v>
          </cell>
        </row>
      </sheetData>
      <sheetData sheetId="31132">
        <row r="9">
          <cell r="A9" t="str">
            <v>A</v>
          </cell>
        </row>
      </sheetData>
      <sheetData sheetId="31133">
        <row r="9">
          <cell r="A9" t="str">
            <v>A</v>
          </cell>
        </row>
      </sheetData>
      <sheetData sheetId="31134">
        <row r="9">
          <cell r="A9" t="str">
            <v>A</v>
          </cell>
        </row>
      </sheetData>
      <sheetData sheetId="31135">
        <row r="9">
          <cell r="A9" t="str">
            <v>A</v>
          </cell>
        </row>
      </sheetData>
      <sheetData sheetId="31136">
        <row r="9">
          <cell r="A9" t="str">
            <v>A</v>
          </cell>
        </row>
      </sheetData>
      <sheetData sheetId="31137">
        <row r="9">
          <cell r="A9" t="str">
            <v>A</v>
          </cell>
        </row>
      </sheetData>
      <sheetData sheetId="31138">
        <row r="9">
          <cell r="A9" t="str">
            <v>A</v>
          </cell>
        </row>
      </sheetData>
      <sheetData sheetId="31139">
        <row r="9">
          <cell r="A9" t="str">
            <v>A</v>
          </cell>
        </row>
      </sheetData>
      <sheetData sheetId="31140">
        <row r="9">
          <cell r="A9" t="str">
            <v>A</v>
          </cell>
        </row>
      </sheetData>
      <sheetData sheetId="31141">
        <row r="9">
          <cell r="A9" t="str">
            <v>A</v>
          </cell>
        </row>
      </sheetData>
      <sheetData sheetId="31142">
        <row r="9">
          <cell r="A9" t="str">
            <v>A</v>
          </cell>
        </row>
      </sheetData>
      <sheetData sheetId="31143">
        <row r="9">
          <cell r="A9" t="str">
            <v>A</v>
          </cell>
        </row>
      </sheetData>
      <sheetData sheetId="31144">
        <row r="9">
          <cell r="A9" t="str">
            <v>A</v>
          </cell>
        </row>
      </sheetData>
      <sheetData sheetId="31145">
        <row r="9">
          <cell r="A9" t="str">
            <v>A</v>
          </cell>
        </row>
      </sheetData>
      <sheetData sheetId="31146">
        <row r="9">
          <cell r="A9" t="str">
            <v>A</v>
          </cell>
        </row>
      </sheetData>
      <sheetData sheetId="31147">
        <row r="9">
          <cell r="A9" t="str">
            <v>A</v>
          </cell>
        </row>
      </sheetData>
      <sheetData sheetId="31148">
        <row r="9">
          <cell r="A9" t="str">
            <v>A</v>
          </cell>
        </row>
      </sheetData>
      <sheetData sheetId="31149">
        <row r="9">
          <cell r="A9" t="str">
            <v>A</v>
          </cell>
        </row>
      </sheetData>
      <sheetData sheetId="31150">
        <row r="9">
          <cell r="A9" t="str">
            <v>A</v>
          </cell>
        </row>
      </sheetData>
      <sheetData sheetId="31151">
        <row r="9">
          <cell r="A9" t="str">
            <v>A</v>
          </cell>
        </row>
      </sheetData>
      <sheetData sheetId="31152">
        <row r="9">
          <cell r="A9" t="str">
            <v>A</v>
          </cell>
        </row>
      </sheetData>
      <sheetData sheetId="31153">
        <row r="9">
          <cell r="A9" t="str">
            <v>A</v>
          </cell>
        </row>
      </sheetData>
      <sheetData sheetId="31154">
        <row r="9">
          <cell r="A9" t="str">
            <v>A</v>
          </cell>
        </row>
      </sheetData>
      <sheetData sheetId="31155">
        <row r="9">
          <cell r="A9" t="str">
            <v>A</v>
          </cell>
        </row>
      </sheetData>
      <sheetData sheetId="31156">
        <row r="9">
          <cell r="A9" t="str">
            <v>A</v>
          </cell>
        </row>
      </sheetData>
      <sheetData sheetId="31157">
        <row r="9">
          <cell r="A9" t="str">
            <v>A</v>
          </cell>
        </row>
      </sheetData>
      <sheetData sheetId="31158">
        <row r="9">
          <cell r="A9" t="str">
            <v>A</v>
          </cell>
        </row>
      </sheetData>
      <sheetData sheetId="31159">
        <row r="9">
          <cell r="A9" t="str">
            <v>A</v>
          </cell>
        </row>
      </sheetData>
      <sheetData sheetId="31160">
        <row r="9">
          <cell r="A9" t="str">
            <v>A</v>
          </cell>
        </row>
      </sheetData>
      <sheetData sheetId="31161">
        <row r="9">
          <cell r="A9" t="str">
            <v>A</v>
          </cell>
        </row>
      </sheetData>
      <sheetData sheetId="31162">
        <row r="9">
          <cell r="A9" t="str">
            <v>A</v>
          </cell>
        </row>
      </sheetData>
      <sheetData sheetId="31163">
        <row r="9">
          <cell r="A9" t="str">
            <v>A</v>
          </cell>
        </row>
      </sheetData>
      <sheetData sheetId="31164">
        <row r="9">
          <cell r="A9" t="str">
            <v>A</v>
          </cell>
        </row>
      </sheetData>
      <sheetData sheetId="31165">
        <row r="9">
          <cell r="A9" t="str">
            <v>A</v>
          </cell>
        </row>
      </sheetData>
      <sheetData sheetId="31166">
        <row r="9">
          <cell r="A9" t="str">
            <v>A</v>
          </cell>
        </row>
      </sheetData>
      <sheetData sheetId="31167">
        <row r="9">
          <cell r="A9" t="str">
            <v>A</v>
          </cell>
        </row>
      </sheetData>
      <sheetData sheetId="31168">
        <row r="9">
          <cell r="A9" t="str">
            <v>A</v>
          </cell>
        </row>
      </sheetData>
      <sheetData sheetId="31169">
        <row r="9">
          <cell r="A9" t="str">
            <v>A</v>
          </cell>
        </row>
      </sheetData>
      <sheetData sheetId="31170">
        <row r="9">
          <cell r="A9" t="str">
            <v>A</v>
          </cell>
        </row>
      </sheetData>
      <sheetData sheetId="31171">
        <row r="9">
          <cell r="A9" t="str">
            <v>A</v>
          </cell>
        </row>
      </sheetData>
      <sheetData sheetId="31172">
        <row r="9">
          <cell r="A9" t="str">
            <v>A</v>
          </cell>
        </row>
      </sheetData>
      <sheetData sheetId="31173">
        <row r="9">
          <cell r="A9" t="str">
            <v>A</v>
          </cell>
        </row>
      </sheetData>
      <sheetData sheetId="31174">
        <row r="9">
          <cell r="A9" t="str">
            <v>A</v>
          </cell>
        </row>
      </sheetData>
      <sheetData sheetId="31175">
        <row r="9">
          <cell r="A9" t="str">
            <v>A</v>
          </cell>
        </row>
      </sheetData>
      <sheetData sheetId="31176">
        <row r="9">
          <cell r="A9" t="str">
            <v>A</v>
          </cell>
        </row>
      </sheetData>
      <sheetData sheetId="31177" refreshError="1"/>
      <sheetData sheetId="31178">
        <row r="9">
          <cell r="A9" t="str">
            <v>A</v>
          </cell>
        </row>
      </sheetData>
      <sheetData sheetId="31179">
        <row r="9">
          <cell r="A9" t="str">
            <v>A</v>
          </cell>
        </row>
      </sheetData>
      <sheetData sheetId="31180">
        <row r="9">
          <cell r="A9" t="str">
            <v>A</v>
          </cell>
        </row>
      </sheetData>
      <sheetData sheetId="31181" refreshError="1"/>
      <sheetData sheetId="31182">
        <row r="9">
          <cell r="A9" t="str">
            <v>A</v>
          </cell>
        </row>
      </sheetData>
      <sheetData sheetId="31183">
        <row r="9">
          <cell r="A9" t="str">
            <v>A</v>
          </cell>
        </row>
      </sheetData>
      <sheetData sheetId="31184">
        <row r="9">
          <cell r="A9" t="str">
            <v>A</v>
          </cell>
        </row>
      </sheetData>
      <sheetData sheetId="31185" refreshError="1"/>
      <sheetData sheetId="31186" refreshError="1"/>
      <sheetData sheetId="31187">
        <row r="9">
          <cell r="A9" t="str">
            <v>A</v>
          </cell>
        </row>
      </sheetData>
      <sheetData sheetId="31188">
        <row r="9">
          <cell r="A9" t="str">
            <v>A</v>
          </cell>
        </row>
      </sheetData>
      <sheetData sheetId="31189">
        <row r="9">
          <cell r="A9" t="str">
            <v>A</v>
          </cell>
        </row>
      </sheetData>
      <sheetData sheetId="31190" refreshError="1"/>
      <sheetData sheetId="31191">
        <row r="9">
          <cell r="A9" t="str">
            <v>A</v>
          </cell>
        </row>
      </sheetData>
      <sheetData sheetId="31192">
        <row r="9">
          <cell r="A9" t="str">
            <v>A</v>
          </cell>
        </row>
      </sheetData>
      <sheetData sheetId="31193">
        <row r="9">
          <cell r="A9" t="str">
            <v>A</v>
          </cell>
        </row>
      </sheetData>
      <sheetData sheetId="31194">
        <row r="9">
          <cell r="A9" t="str">
            <v>A</v>
          </cell>
        </row>
      </sheetData>
      <sheetData sheetId="31195">
        <row r="9">
          <cell r="A9" t="str">
            <v>A</v>
          </cell>
        </row>
      </sheetData>
      <sheetData sheetId="31196">
        <row r="9">
          <cell r="A9" t="str">
            <v>A</v>
          </cell>
        </row>
      </sheetData>
      <sheetData sheetId="31197">
        <row r="9">
          <cell r="A9" t="str">
            <v>A</v>
          </cell>
        </row>
      </sheetData>
      <sheetData sheetId="31198">
        <row r="9">
          <cell r="A9" t="str">
            <v>A</v>
          </cell>
        </row>
      </sheetData>
      <sheetData sheetId="31199" refreshError="1"/>
      <sheetData sheetId="31200" refreshError="1"/>
      <sheetData sheetId="31201" refreshError="1"/>
      <sheetData sheetId="31202" refreshError="1"/>
      <sheetData sheetId="31203" refreshError="1"/>
      <sheetData sheetId="31204" refreshError="1"/>
      <sheetData sheetId="31205">
        <row r="9">
          <cell r="A9" t="str">
            <v>A</v>
          </cell>
        </row>
      </sheetData>
      <sheetData sheetId="31206">
        <row r="9">
          <cell r="A9" t="str">
            <v>A</v>
          </cell>
        </row>
      </sheetData>
      <sheetData sheetId="31207">
        <row r="9">
          <cell r="A9" t="str">
            <v>A</v>
          </cell>
        </row>
      </sheetData>
      <sheetData sheetId="31208">
        <row r="9">
          <cell r="A9" t="str">
            <v>A</v>
          </cell>
        </row>
      </sheetData>
      <sheetData sheetId="31209">
        <row r="9">
          <cell r="A9" t="str">
            <v>A</v>
          </cell>
        </row>
      </sheetData>
      <sheetData sheetId="31210">
        <row r="9">
          <cell r="A9" t="str">
            <v>A</v>
          </cell>
        </row>
      </sheetData>
      <sheetData sheetId="31211">
        <row r="9">
          <cell r="A9" t="str">
            <v>A</v>
          </cell>
        </row>
      </sheetData>
      <sheetData sheetId="31212">
        <row r="9">
          <cell r="A9" t="str">
            <v>A</v>
          </cell>
        </row>
      </sheetData>
      <sheetData sheetId="31213">
        <row r="9">
          <cell r="A9" t="str">
            <v>A</v>
          </cell>
        </row>
      </sheetData>
      <sheetData sheetId="31214">
        <row r="9">
          <cell r="A9" t="str">
            <v>A</v>
          </cell>
        </row>
      </sheetData>
      <sheetData sheetId="31215">
        <row r="9">
          <cell r="A9" t="str">
            <v>A</v>
          </cell>
        </row>
      </sheetData>
      <sheetData sheetId="31216">
        <row r="9">
          <cell r="A9" t="str">
            <v>A</v>
          </cell>
        </row>
      </sheetData>
      <sheetData sheetId="31217">
        <row r="9">
          <cell r="A9" t="str">
            <v>A</v>
          </cell>
        </row>
      </sheetData>
      <sheetData sheetId="31218">
        <row r="9">
          <cell r="A9" t="str">
            <v>A</v>
          </cell>
        </row>
      </sheetData>
      <sheetData sheetId="31219">
        <row r="9">
          <cell r="A9" t="str">
            <v>A</v>
          </cell>
        </row>
      </sheetData>
      <sheetData sheetId="31220">
        <row r="9">
          <cell r="A9" t="str">
            <v>A</v>
          </cell>
        </row>
      </sheetData>
      <sheetData sheetId="31221">
        <row r="9">
          <cell r="A9" t="str">
            <v>A</v>
          </cell>
        </row>
      </sheetData>
      <sheetData sheetId="31222">
        <row r="9">
          <cell r="A9" t="str">
            <v>A</v>
          </cell>
        </row>
      </sheetData>
      <sheetData sheetId="31223">
        <row r="9">
          <cell r="A9" t="str">
            <v>A</v>
          </cell>
        </row>
      </sheetData>
      <sheetData sheetId="31224">
        <row r="9">
          <cell r="A9" t="str">
            <v>A</v>
          </cell>
        </row>
      </sheetData>
      <sheetData sheetId="31225">
        <row r="9">
          <cell r="A9" t="str">
            <v>A</v>
          </cell>
        </row>
      </sheetData>
      <sheetData sheetId="31226">
        <row r="9">
          <cell r="A9" t="str">
            <v>A</v>
          </cell>
        </row>
      </sheetData>
      <sheetData sheetId="31227">
        <row r="9">
          <cell r="A9" t="str">
            <v>A</v>
          </cell>
        </row>
      </sheetData>
      <sheetData sheetId="31228">
        <row r="9">
          <cell r="A9" t="str">
            <v>A</v>
          </cell>
        </row>
      </sheetData>
      <sheetData sheetId="31229">
        <row r="9">
          <cell r="A9" t="str">
            <v>A</v>
          </cell>
        </row>
      </sheetData>
      <sheetData sheetId="31230">
        <row r="9">
          <cell r="A9" t="str">
            <v>A</v>
          </cell>
        </row>
      </sheetData>
      <sheetData sheetId="31231">
        <row r="9">
          <cell r="A9" t="str">
            <v>A</v>
          </cell>
        </row>
      </sheetData>
      <sheetData sheetId="31232">
        <row r="9">
          <cell r="A9" t="str">
            <v>A</v>
          </cell>
        </row>
      </sheetData>
      <sheetData sheetId="31233">
        <row r="9">
          <cell r="A9" t="str">
            <v>A</v>
          </cell>
        </row>
      </sheetData>
      <sheetData sheetId="31234">
        <row r="9">
          <cell r="A9" t="str">
            <v>A</v>
          </cell>
        </row>
      </sheetData>
      <sheetData sheetId="31235">
        <row r="9">
          <cell r="A9" t="str">
            <v>A</v>
          </cell>
        </row>
      </sheetData>
      <sheetData sheetId="31236">
        <row r="9">
          <cell r="A9" t="str">
            <v>A</v>
          </cell>
        </row>
      </sheetData>
      <sheetData sheetId="31237">
        <row r="9">
          <cell r="A9" t="str">
            <v>A</v>
          </cell>
        </row>
      </sheetData>
      <sheetData sheetId="31238">
        <row r="9">
          <cell r="A9" t="str">
            <v>A</v>
          </cell>
        </row>
      </sheetData>
      <sheetData sheetId="31239">
        <row r="9">
          <cell r="A9" t="str">
            <v>A</v>
          </cell>
        </row>
      </sheetData>
      <sheetData sheetId="31240">
        <row r="9">
          <cell r="A9" t="str">
            <v>A</v>
          </cell>
        </row>
      </sheetData>
      <sheetData sheetId="31241">
        <row r="9">
          <cell r="A9" t="str">
            <v>A</v>
          </cell>
        </row>
      </sheetData>
      <sheetData sheetId="31242">
        <row r="9">
          <cell r="A9" t="str">
            <v>A</v>
          </cell>
        </row>
      </sheetData>
      <sheetData sheetId="31243">
        <row r="9">
          <cell r="A9" t="str">
            <v>A</v>
          </cell>
        </row>
      </sheetData>
      <sheetData sheetId="31244">
        <row r="9">
          <cell r="A9" t="str">
            <v>A</v>
          </cell>
        </row>
      </sheetData>
      <sheetData sheetId="31245">
        <row r="9">
          <cell r="A9" t="str">
            <v>A</v>
          </cell>
        </row>
      </sheetData>
      <sheetData sheetId="31246">
        <row r="9">
          <cell r="A9" t="str">
            <v>A</v>
          </cell>
        </row>
      </sheetData>
      <sheetData sheetId="31247">
        <row r="9">
          <cell r="A9" t="str">
            <v>A</v>
          </cell>
        </row>
      </sheetData>
      <sheetData sheetId="31248">
        <row r="9">
          <cell r="A9" t="str">
            <v>A</v>
          </cell>
        </row>
      </sheetData>
      <sheetData sheetId="31249">
        <row r="9">
          <cell r="A9" t="str">
            <v>A</v>
          </cell>
        </row>
      </sheetData>
      <sheetData sheetId="31250">
        <row r="9">
          <cell r="A9" t="str">
            <v>A</v>
          </cell>
        </row>
      </sheetData>
      <sheetData sheetId="31251">
        <row r="9">
          <cell r="A9" t="str">
            <v>A</v>
          </cell>
        </row>
      </sheetData>
      <sheetData sheetId="31252">
        <row r="9">
          <cell r="A9" t="str">
            <v>A</v>
          </cell>
        </row>
      </sheetData>
      <sheetData sheetId="31253">
        <row r="9">
          <cell r="A9" t="str">
            <v>A</v>
          </cell>
        </row>
      </sheetData>
      <sheetData sheetId="31254">
        <row r="9">
          <cell r="A9" t="str">
            <v>A</v>
          </cell>
        </row>
      </sheetData>
      <sheetData sheetId="31255">
        <row r="9">
          <cell r="A9" t="str">
            <v>A</v>
          </cell>
        </row>
      </sheetData>
      <sheetData sheetId="31256">
        <row r="9">
          <cell r="A9" t="str">
            <v>A</v>
          </cell>
        </row>
      </sheetData>
      <sheetData sheetId="31257">
        <row r="9">
          <cell r="A9" t="str">
            <v>A</v>
          </cell>
        </row>
      </sheetData>
      <sheetData sheetId="31258">
        <row r="9">
          <cell r="A9" t="str">
            <v>A</v>
          </cell>
        </row>
      </sheetData>
      <sheetData sheetId="31259">
        <row r="9">
          <cell r="A9" t="str">
            <v>A</v>
          </cell>
        </row>
      </sheetData>
      <sheetData sheetId="31260">
        <row r="9">
          <cell r="A9" t="str">
            <v>A</v>
          </cell>
        </row>
      </sheetData>
      <sheetData sheetId="31261">
        <row r="9">
          <cell r="A9" t="str">
            <v>A</v>
          </cell>
        </row>
      </sheetData>
      <sheetData sheetId="31262">
        <row r="9">
          <cell r="A9" t="str">
            <v>A</v>
          </cell>
        </row>
      </sheetData>
      <sheetData sheetId="31263">
        <row r="9">
          <cell r="A9" t="str">
            <v>A</v>
          </cell>
        </row>
      </sheetData>
      <sheetData sheetId="31264">
        <row r="9">
          <cell r="A9" t="str">
            <v>A</v>
          </cell>
        </row>
      </sheetData>
      <sheetData sheetId="31265">
        <row r="9">
          <cell r="A9" t="str">
            <v>A</v>
          </cell>
        </row>
      </sheetData>
      <sheetData sheetId="31266">
        <row r="9">
          <cell r="A9" t="str">
            <v>A</v>
          </cell>
        </row>
      </sheetData>
      <sheetData sheetId="31267">
        <row r="9">
          <cell r="A9" t="str">
            <v>A</v>
          </cell>
        </row>
      </sheetData>
      <sheetData sheetId="31268">
        <row r="9">
          <cell r="A9" t="str">
            <v>A</v>
          </cell>
        </row>
      </sheetData>
      <sheetData sheetId="31269">
        <row r="9">
          <cell r="A9" t="str">
            <v>A</v>
          </cell>
        </row>
      </sheetData>
      <sheetData sheetId="31270">
        <row r="9">
          <cell r="A9" t="str">
            <v>A</v>
          </cell>
        </row>
      </sheetData>
      <sheetData sheetId="31271">
        <row r="9">
          <cell r="A9" t="str">
            <v>A</v>
          </cell>
        </row>
      </sheetData>
      <sheetData sheetId="31272">
        <row r="9">
          <cell r="A9" t="str">
            <v>A</v>
          </cell>
        </row>
      </sheetData>
      <sheetData sheetId="31273">
        <row r="9">
          <cell r="A9" t="str">
            <v>A</v>
          </cell>
        </row>
      </sheetData>
      <sheetData sheetId="31274">
        <row r="9">
          <cell r="A9" t="str">
            <v>A</v>
          </cell>
        </row>
      </sheetData>
      <sheetData sheetId="31275">
        <row r="9">
          <cell r="A9" t="str">
            <v>A</v>
          </cell>
        </row>
      </sheetData>
      <sheetData sheetId="31276">
        <row r="9">
          <cell r="A9" t="str">
            <v>A</v>
          </cell>
        </row>
      </sheetData>
      <sheetData sheetId="31277">
        <row r="9">
          <cell r="A9" t="str">
            <v>A</v>
          </cell>
        </row>
      </sheetData>
      <sheetData sheetId="31278">
        <row r="9">
          <cell r="A9" t="str">
            <v>A</v>
          </cell>
        </row>
      </sheetData>
      <sheetData sheetId="31279">
        <row r="9">
          <cell r="A9" t="str">
            <v>A</v>
          </cell>
        </row>
      </sheetData>
      <sheetData sheetId="31280">
        <row r="9">
          <cell r="A9" t="str">
            <v>A</v>
          </cell>
        </row>
      </sheetData>
      <sheetData sheetId="31281">
        <row r="9">
          <cell r="A9" t="str">
            <v>A</v>
          </cell>
        </row>
      </sheetData>
      <sheetData sheetId="31282">
        <row r="9">
          <cell r="A9" t="str">
            <v>A</v>
          </cell>
        </row>
      </sheetData>
      <sheetData sheetId="31283">
        <row r="9">
          <cell r="A9" t="str">
            <v>A</v>
          </cell>
        </row>
      </sheetData>
      <sheetData sheetId="31284">
        <row r="9">
          <cell r="A9" t="str">
            <v>A</v>
          </cell>
        </row>
      </sheetData>
      <sheetData sheetId="31285">
        <row r="9">
          <cell r="A9" t="str">
            <v>A</v>
          </cell>
        </row>
      </sheetData>
      <sheetData sheetId="31286">
        <row r="9">
          <cell r="A9" t="str">
            <v>A</v>
          </cell>
        </row>
      </sheetData>
      <sheetData sheetId="31287">
        <row r="9">
          <cell r="A9" t="str">
            <v>A</v>
          </cell>
        </row>
      </sheetData>
      <sheetData sheetId="31288">
        <row r="9">
          <cell r="A9" t="str">
            <v>A</v>
          </cell>
        </row>
      </sheetData>
      <sheetData sheetId="31289">
        <row r="9">
          <cell r="A9" t="str">
            <v>A</v>
          </cell>
        </row>
      </sheetData>
      <sheetData sheetId="31290">
        <row r="9">
          <cell r="A9" t="str">
            <v>A</v>
          </cell>
        </row>
      </sheetData>
      <sheetData sheetId="31291">
        <row r="9">
          <cell r="A9" t="str">
            <v>A</v>
          </cell>
        </row>
      </sheetData>
      <sheetData sheetId="31292" refreshError="1"/>
      <sheetData sheetId="31293" refreshError="1"/>
      <sheetData sheetId="31294">
        <row r="9">
          <cell r="A9" t="str">
            <v>A</v>
          </cell>
        </row>
      </sheetData>
      <sheetData sheetId="31295">
        <row r="9">
          <cell r="A9" t="str">
            <v>A</v>
          </cell>
        </row>
      </sheetData>
      <sheetData sheetId="31296">
        <row r="9">
          <cell r="A9" t="str">
            <v>A</v>
          </cell>
        </row>
      </sheetData>
      <sheetData sheetId="31297" refreshError="1"/>
      <sheetData sheetId="31298" refreshError="1"/>
      <sheetData sheetId="31299" refreshError="1"/>
      <sheetData sheetId="31300" refreshError="1"/>
      <sheetData sheetId="31301" refreshError="1"/>
      <sheetData sheetId="31302" refreshError="1"/>
      <sheetData sheetId="31303" refreshError="1"/>
      <sheetData sheetId="31304" refreshError="1"/>
      <sheetData sheetId="31305" refreshError="1"/>
      <sheetData sheetId="31306" refreshError="1"/>
      <sheetData sheetId="31307" refreshError="1"/>
      <sheetData sheetId="31308" refreshError="1"/>
      <sheetData sheetId="31309" refreshError="1"/>
      <sheetData sheetId="31310" refreshError="1"/>
      <sheetData sheetId="31311" refreshError="1"/>
      <sheetData sheetId="31312" refreshError="1"/>
      <sheetData sheetId="31313" refreshError="1"/>
      <sheetData sheetId="31314" refreshError="1"/>
      <sheetData sheetId="31315" refreshError="1"/>
      <sheetData sheetId="31316" refreshError="1"/>
      <sheetData sheetId="31317" refreshError="1"/>
      <sheetData sheetId="31318" refreshError="1"/>
      <sheetData sheetId="31319" refreshError="1"/>
      <sheetData sheetId="31320" refreshError="1"/>
      <sheetData sheetId="31321" refreshError="1"/>
      <sheetData sheetId="31322" refreshError="1"/>
      <sheetData sheetId="31323" refreshError="1"/>
      <sheetData sheetId="31324" refreshError="1"/>
      <sheetData sheetId="31325" refreshError="1"/>
      <sheetData sheetId="31326" refreshError="1"/>
      <sheetData sheetId="31327" refreshError="1"/>
      <sheetData sheetId="31328" refreshError="1"/>
      <sheetData sheetId="31329" refreshError="1"/>
      <sheetData sheetId="31330" refreshError="1"/>
      <sheetData sheetId="31331" refreshError="1"/>
      <sheetData sheetId="31332" refreshError="1"/>
      <sheetData sheetId="31333" refreshError="1"/>
      <sheetData sheetId="31334" refreshError="1"/>
      <sheetData sheetId="31335" refreshError="1"/>
      <sheetData sheetId="31336" refreshError="1"/>
      <sheetData sheetId="31337" refreshError="1"/>
      <sheetData sheetId="31338" refreshError="1"/>
      <sheetData sheetId="31339" refreshError="1"/>
      <sheetData sheetId="31340" refreshError="1"/>
      <sheetData sheetId="31341" refreshError="1"/>
      <sheetData sheetId="31342" refreshError="1"/>
      <sheetData sheetId="31343" refreshError="1"/>
      <sheetData sheetId="31344" refreshError="1"/>
      <sheetData sheetId="31345" refreshError="1"/>
      <sheetData sheetId="31346" refreshError="1"/>
      <sheetData sheetId="31347" refreshError="1"/>
      <sheetData sheetId="31348" refreshError="1"/>
      <sheetData sheetId="31349" refreshError="1"/>
      <sheetData sheetId="31350" refreshError="1"/>
      <sheetData sheetId="31351" refreshError="1"/>
      <sheetData sheetId="31352" refreshError="1"/>
      <sheetData sheetId="31353" refreshError="1"/>
      <sheetData sheetId="31354" refreshError="1"/>
      <sheetData sheetId="31355" refreshError="1"/>
      <sheetData sheetId="31356" refreshError="1"/>
      <sheetData sheetId="31357" refreshError="1"/>
      <sheetData sheetId="31358" refreshError="1"/>
      <sheetData sheetId="31359" refreshError="1"/>
      <sheetData sheetId="31360" refreshError="1"/>
      <sheetData sheetId="31361" refreshError="1"/>
      <sheetData sheetId="31362" refreshError="1"/>
      <sheetData sheetId="31363" refreshError="1"/>
      <sheetData sheetId="31364" refreshError="1"/>
      <sheetData sheetId="31365" refreshError="1"/>
      <sheetData sheetId="31366" refreshError="1"/>
      <sheetData sheetId="31367" refreshError="1"/>
      <sheetData sheetId="31368">
        <row r="9">
          <cell r="A9" t="str">
            <v>A</v>
          </cell>
        </row>
      </sheetData>
      <sheetData sheetId="31369" refreshError="1"/>
      <sheetData sheetId="31370">
        <row r="9">
          <cell r="A9" t="str">
            <v>A</v>
          </cell>
        </row>
      </sheetData>
      <sheetData sheetId="31371">
        <row r="9">
          <cell r="A9" t="str">
            <v>A</v>
          </cell>
        </row>
      </sheetData>
      <sheetData sheetId="31372">
        <row r="9">
          <cell r="A9" t="str">
            <v>A</v>
          </cell>
        </row>
      </sheetData>
      <sheetData sheetId="31373">
        <row r="9">
          <cell r="A9" t="str">
            <v>A</v>
          </cell>
        </row>
      </sheetData>
      <sheetData sheetId="31374">
        <row r="9">
          <cell r="A9" t="str">
            <v>A</v>
          </cell>
        </row>
      </sheetData>
      <sheetData sheetId="31375">
        <row r="9">
          <cell r="A9" t="str">
            <v>A</v>
          </cell>
        </row>
      </sheetData>
      <sheetData sheetId="31376">
        <row r="9">
          <cell r="A9" t="str">
            <v>A</v>
          </cell>
        </row>
      </sheetData>
      <sheetData sheetId="31377">
        <row r="9">
          <cell r="A9" t="str">
            <v>A</v>
          </cell>
        </row>
      </sheetData>
      <sheetData sheetId="31378">
        <row r="9">
          <cell r="A9" t="str">
            <v>A</v>
          </cell>
        </row>
      </sheetData>
      <sheetData sheetId="31379">
        <row r="9">
          <cell r="A9" t="str">
            <v>A</v>
          </cell>
        </row>
      </sheetData>
      <sheetData sheetId="31380">
        <row r="9">
          <cell r="A9" t="str">
            <v>A</v>
          </cell>
        </row>
      </sheetData>
      <sheetData sheetId="31381">
        <row r="9">
          <cell r="A9" t="str">
            <v>A</v>
          </cell>
        </row>
      </sheetData>
      <sheetData sheetId="31382">
        <row r="9">
          <cell r="A9" t="str">
            <v>A</v>
          </cell>
        </row>
      </sheetData>
      <sheetData sheetId="31383">
        <row r="9">
          <cell r="A9" t="str">
            <v>A</v>
          </cell>
        </row>
      </sheetData>
      <sheetData sheetId="31384">
        <row r="9">
          <cell r="A9" t="str">
            <v>A</v>
          </cell>
        </row>
      </sheetData>
      <sheetData sheetId="31385">
        <row r="9">
          <cell r="A9" t="str">
            <v>A</v>
          </cell>
        </row>
      </sheetData>
      <sheetData sheetId="31386">
        <row r="9">
          <cell r="A9" t="str">
            <v>A</v>
          </cell>
        </row>
      </sheetData>
      <sheetData sheetId="31387">
        <row r="9">
          <cell r="A9" t="str">
            <v>A</v>
          </cell>
        </row>
      </sheetData>
      <sheetData sheetId="31388">
        <row r="9">
          <cell r="A9" t="str">
            <v>A</v>
          </cell>
        </row>
      </sheetData>
      <sheetData sheetId="31389">
        <row r="9">
          <cell r="A9" t="str">
            <v>A</v>
          </cell>
        </row>
      </sheetData>
      <sheetData sheetId="31390">
        <row r="9">
          <cell r="A9" t="str">
            <v>A</v>
          </cell>
        </row>
      </sheetData>
      <sheetData sheetId="31391">
        <row r="9">
          <cell r="A9" t="str">
            <v>A</v>
          </cell>
        </row>
      </sheetData>
      <sheetData sheetId="31392">
        <row r="9">
          <cell r="A9" t="str">
            <v>A</v>
          </cell>
        </row>
      </sheetData>
      <sheetData sheetId="31393">
        <row r="9">
          <cell r="A9" t="str">
            <v>A</v>
          </cell>
        </row>
      </sheetData>
      <sheetData sheetId="31394">
        <row r="9">
          <cell r="A9" t="str">
            <v>A</v>
          </cell>
        </row>
      </sheetData>
      <sheetData sheetId="31395">
        <row r="9">
          <cell r="A9" t="str">
            <v>A</v>
          </cell>
        </row>
      </sheetData>
      <sheetData sheetId="31396">
        <row r="9">
          <cell r="A9" t="str">
            <v>A</v>
          </cell>
        </row>
      </sheetData>
      <sheetData sheetId="31397">
        <row r="9">
          <cell r="A9" t="str">
            <v>A</v>
          </cell>
        </row>
      </sheetData>
      <sheetData sheetId="31398">
        <row r="9">
          <cell r="A9" t="str">
            <v>A</v>
          </cell>
        </row>
      </sheetData>
      <sheetData sheetId="31399">
        <row r="9">
          <cell r="A9" t="str">
            <v>A</v>
          </cell>
        </row>
      </sheetData>
      <sheetData sheetId="31400" refreshError="1"/>
      <sheetData sheetId="31401" refreshError="1"/>
      <sheetData sheetId="31402">
        <row r="9">
          <cell r="A9" t="str">
            <v>A</v>
          </cell>
        </row>
      </sheetData>
      <sheetData sheetId="31403" refreshError="1"/>
      <sheetData sheetId="31404" refreshError="1"/>
      <sheetData sheetId="31405" refreshError="1"/>
      <sheetData sheetId="31406" refreshError="1"/>
      <sheetData sheetId="31407" refreshError="1"/>
      <sheetData sheetId="31408" refreshError="1"/>
      <sheetData sheetId="31409" refreshError="1"/>
      <sheetData sheetId="31410" refreshError="1"/>
      <sheetData sheetId="31411" refreshError="1"/>
      <sheetData sheetId="31412" refreshError="1"/>
      <sheetData sheetId="31413" refreshError="1"/>
      <sheetData sheetId="31414" refreshError="1"/>
      <sheetData sheetId="31415" refreshError="1"/>
      <sheetData sheetId="31416" refreshError="1"/>
      <sheetData sheetId="31417">
        <row r="9">
          <cell r="A9" t="str">
            <v>A</v>
          </cell>
        </row>
      </sheetData>
      <sheetData sheetId="31418">
        <row r="9">
          <cell r="A9" t="str">
            <v>A</v>
          </cell>
        </row>
      </sheetData>
      <sheetData sheetId="31419">
        <row r="9">
          <cell r="A9" t="str">
            <v>A</v>
          </cell>
        </row>
      </sheetData>
      <sheetData sheetId="31420">
        <row r="9">
          <cell r="A9" t="str">
            <v>A</v>
          </cell>
        </row>
      </sheetData>
      <sheetData sheetId="31421">
        <row r="9">
          <cell r="A9" t="str">
            <v>A</v>
          </cell>
        </row>
      </sheetData>
      <sheetData sheetId="31422">
        <row r="9">
          <cell r="A9" t="str">
            <v>A</v>
          </cell>
        </row>
      </sheetData>
      <sheetData sheetId="31423">
        <row r="9">
          <cell r="A9" t="str">
            <v>A</v>
          </cell>
        </row>
      </sheetData>
      <sheetData sheetId="31424">
        <row r="9">
          <cell r="A9" t="str">
            <v>A</v>
          </cell>
        </row>
      </sheetData>
      <sheetData sheetId="31425">
        <row r="9">
          <cell r="A9" t="str">
            <v>A</v>
          </cell>
        </row>
      </sheetData>
      <sheetData sheetId="31426">
        <row r="9">
          <cell r="A9" t="str">
            <v>A</v>
          </cell>
        </row>
      </sheetData>
      <sheetData sheetId="31427">
        <row r="9">
          <cell r="A9" t="str">
            <v>A</v>
          </cell>
        </row>
      </sheetData>
      <sheetData sheetId="31428">
        <row r="9">
          <cell r="A9" t="str">
            <v>A</v>
          </cell>
        </row>
      </sheetData>
      <sheetData sheetId="31429">
        <row r="9">
          <cell r="A9" t="str">
            <v>A</v>
          </cell>
        </row>
      </sheetData>
      <sheetData sheetId="31430">
        <row r="9">
          <cell r="A9" t="str">
            <v>A</v>
          </cell>
        </row>
      </sheetData>
      <sheetData sheetId="31431">
        <row r="9">
          <cell r="A9" t="str">
            <v>A</v>
          </cell>
        </row>
      </sheetData>
      <sheetData sheetId="31432">
        <row r="9">
          <cell r="A9" t="str">
            <v>A</v>
          </cell>
        </row>
      </sheetData>
      <sheetData sheetId="31433">
        <row r="9">
          <cell r="A9" t="str">
            <v>A</v>
          </cell>
        </row>
      </sheetData>
      <sheetData sheetId="31434">
        <row r="9">
          <cell r="A9" t="str">
            <v>A</v>
          </cell>
        </row>
      </sheetData>
      <sheetData sheetId="31435">
        <row r="9">
          <cell r="A9" t="str">
            <v>A</v>
          </cell>
        </row>
      </sheetData>
      <sheetData sheetId="31436">
        <row r="9">
          <cell r="A9" t="str">
            <v>A</v>
          </cell>
        </row>
      </sheetData>
      <sheetData sheetId="31437">
        <row r="9">
          <cell r="A9" t="str">
            <v>A</v>
          </cell>
        </row>
      </sheetData>
      <sheetData sheetId="31438">
        <row r="9">
          <cell r="A9" t="str">
            <v>A</v>
          </cell>
        </row>
      </sheetData>
      <sheetData sheetId="31439">
        <row r="9">
          <cell r="A9" t="str">
            <v>A</v>
          </cell>
        </row>
      </sheetData>
      <sheetData sheetId="31440">
        <row r="9">
          <cell r="A9" t="str">
            <v>A</v>
          </cell>
        </row>
      </sheetData>
      <sheetData sheetId="31441">
        <row r="9">
          <cell r="A9" t="str">
            <v>A</v>
          </cell>
        </row>
      </sheetData>
      <sheetData sheetId="31442">
        <row r="9">
          <cell r="A9" t="str">
            <v>A</v>
          </cell>
        </row>
      </sheetData>
      <sheetData sheetId="31443" refreshError="1"/>
      <sheetData sheetId="31444">
        <row r="9">
          <cell r="A9" t="str">
            <v>A</v>
          </cell>
        </row>
      </sheetData>
      <sheetData sheetId="31445">
        <row r="9">
          <cell r="A9" t="str">
            <v>A</v>
          </cell>
        </row>
      </sheetData>
      <sheetData sheetId="31446">
        <row r="9">
          <cell r="A9" t="str">
            <v>A</v>
          </cell>
        </row>
      </sheetData>
      <sheetData sheetId="31447" refreshError="1"/>
      <sheetData sheetId="31448" refreshError="1"/>
      <sheetData sheetId="31449" refreshError="1"/>
      <sheetData sheetId="31450">
        <row r="9">
          <cell r="A9" t="str">
            <v>A</v>
          </cell>
        </row>
      </sheetData>
      <sheetData sheetId="31451">
        <row r="9">
          <cell r="A9" t="str">
            <v>A</v>
          </cell>
        </row>
      </sheetData>
      <sheetData sheetId="31452">
        <row r="9">
          <cell r="A9" t="str">
            <v>A</v>
          </cell>
        </row>
      </sheetData>
      <sheetData sheetId="31453">
        <row r="9">
          <cell r="A9" t="str">
            <v>A</v>
          </cell>
        </row>
      </sheetData>
      <sheetData sheetId="31454" refreshError="1"/>
      <sheetData sheetId="31455" refreshError="1"/>
      <sheetData sheetId="31456" refreshError="1"/>
      <sheetData sheetId="31457" refreshError="1"/>
      <sheetData sheetId="31458" refreshError="1"/>
      <sheetData sheetId="31459" refreshError="1"/>
      <sheetData sheetId="31460" refreshError="1"/>
      <sheetData sheetId="31461" refreshError="1"/>
      <sheetData sheetId="31462" refreshError="1"/>
      <sheetData sheetId="31463" refreshError="1"/>
      <sheetData sheetId="31464" refreshError="1"/>
      <sheetData sheetId="31465" refreshError="1"/>
      <sheetData sheetId="31466" refreshError="1"/>
      <sheetData sheetId="31467" refreshError="1"/>
      <sheetData sheetId="31468" refreshError="1"/>
      <sheetData sheetId="31469" refreshError="1"/>
      <sheetData sheetId="31470" refreshError="1"/>
      <sheetData sheetId="31471" refreshError="1"/>
      <sheetData sheetId="31472" refreshError="1"/>
      <sheetData sheetId="31473">
        <row r="9">
          <cell r="A9" t="str">
            <v>A</v>
          </cell>
        </row>
      </sheetData>
      <sheetData sheetId="31474">
        <row r="9">
          <cell r="A9" t="str">
            <v>A</v>
          </cell>
        </row>
      </sheetData>
      <sheetData sheetId="31475">
        <row r="9">
          <cell r="A9" t="str">
            <v>A</v>
          </cell>
        </row>
      </sheetData>
      <sheetData sheetId="31476">
        <row r="9">
          <cell r="A9" t="str">
            <v>A</v>
          </cell>
        </row>
      </sheetData>
      <sheetData sheetId="31477">
        <row r="9">
          <cell r="A9" t="str">
            <v>A</v>
          </cell>
        </row>
      </sheetData>
      <sheetData sheetId="31478">
        <row r="9">
          <cell r="A9" t="str">
            <v>A</v>
          </cell>
        </row>
      </sheetData>
      <sheetData sheetId="31479">
        <row r="9">
          <cell r="A9" t="str">
            <v>A</v>
          </cell>
        </row>
      </sheetData>
      <sheetData sheetId="31480">
        <row r="9">
          <cell r="A9" t="str">
            <v>A</v>
          </cell>
        </row>
      </sheetData>
      <sheetData sheetId="31481">
        <row r="9">
          <cell r="A9" t="str">
            <v>A</v>
          </cell>
        </row>
      </sheetData>
      <sheetData sheetId="31482">
        <row r="9">
          <cell r="A9" t="str">
            <v>A</v>
          </cell>
        </row>
      </sheetData>
      <sheetData sheetId="31483">
        <row r="9">
          <cell r="A9" t="str">
            <v>A</v>
          </cell>
        </row>
      </sheetData>
      <sheetData sheetId="31484">
        <row r="9">
          <cell r="A9" t="str">
            <v>A</v>
          </cell>
        </row>
      </sheetData>
      <sheetData sheetId="31485">
        <row r="9">
          <cell r="A9" t="str">
            <v>A</v>
          </cell>
        </row>
      </sheetData>
      <sheetData sheetId="31486">
        <row r="9">
          <cell r="A9" t="str">
            <v>A</v>
          </cell>
        </row>
      </sheetData>
      <sheetData sheetId="31487">
        <row r="9">
          <cell r="A9" t="str">
            <v>A</v>
          </cell>
        </row>
      </sheetData>
      <sheetData sheetId="31488">
        <row r="9">
          <cell r="A9" t="str">
            <v>A</v>
          </cell>
        </row>
      </sheetData>
      <sheetData sheetId="31489">
        <row r="9">
          <cell r="A9" t="str">
            <v>A</v>
          </cell>
        </row>
      </sheetData>
      <sheetData sheetId="31490">
        <row r="9">
          <cell r="A9" t="str">
            <v>A</v>
          </cell>
        </row>
      </sheetData>
      <sheetData sheetId="31491">
        <row r="9">
          <cell r="A9" t="str">
            <v>A</v>
          </cell>
        </row>
      </sheetData>
      <sheetData sheetId="31492">
        <row r="9">
          <cell r="A9" t="str">
            <v>A</v>
          </cell>
        </row>
      </sheetData>
      <sheetData sheetId="31493">
        <row r="9">
          <cell r="A9" t="str">
            <v>A</v>
          </cell>
        </row>
      </sheetData>
      <sheetData sheetId="31494">
        <row r="9">
          <cell r="A9" t="str">
            <v>A</v>
          </cell>
        </row>
      </sheetData>
      <sheetData sheetId="31495">
        <row r="9">
          <cell r="A9" t="str">
            <v>A</v>
          </cell>
        </row>
      </sheetData>
      <sheetData sheetId="31496">
        <row r="9">
          <cell r="A9" t="str">
            <v>A</v>
          </cell>
        </row>
      </sheetData>
      <sheetData sheetId="31497">
        <row r="9">
          <cell r="A9" t="str">
            <v>A</v>
          </cell>
        </row>
      </sheetData>
      <sheetData sheetId="31498" refreshError="1"/>
      <sheetData sheetId="31499" refreshError="1"/>
      <sheetData sheetId="31500" refreshError="1"/>
      <sheetData sheetId="31501" refreshError="1"/>
      <sheetData sheetId="31502" refreshError="1"/>
      <sheetData sheetId="31503">
        <row r="9">
          <cell r="A9" t="str">
            <v>A</v>
          </cell>
        </row>
      </sheetData>
      <sheetData sheetId="31504">
        <row r="9">
          <cell r="A9" t="str">
            <v>A</v>
          </cell>
        </row>
      </sheetData>
      <sheetData sheetId="31505">
        <row r="9">
          <cell r="A9" t="str">
            <v>A</v>
          </cell>
        </row>
      </sheetData>
      <sheetData sheetId="31506">
        <row r="9">
          <cell r="A9" t="str">
            <v>A</v>
          </cell>
        </row>
      </sheetData>
      <sheetData sheetId="31507">
        <row r="9">
          <cell r="A9" t="str">
            <v>A</v>
          </cell>
        </row>
      </sheetData>
      <sheetData sheetId="31508">
        <row r="9">
          <cell r="A9" t="str">
            <v>A</v>
          </cell>
        </row>
      </sheetData>
      <sheetData sheetId="31509">
        <row r="9">
          <cell r="A9" t="str">
            <v>A</v>
          </cell>
        </row>
      </sheetData>
      <sheetData sheetId="31510">
        <row r="9">
          <cell r="A9" t="str">
            <v>A</v>
          </cell>
        </row>
      </sheetData>
      <sheetData sheetId="31511">
        <row r="9">
          <cell r="A9" t="str">
            <v>A</v>
          </cell>
        </row>
      </sheetData>
      <sheetData sheetId="31512">
        <row r="9">
          <cell r="A9" t="str">
            <v>A</v>
          </cell>
        </row>
      </sheetData>
      <sheetData sheetId="31513">
        <row r="9">
          <cell r="A9" t="str">
            <v>A</v>
          </cell>
        </row>
      </sheetData>
      <sheetData sheetId="31514">
        <row r="9">
          <cell r="A9" t="str">
            <v>A</v>
          </cell>
        </row>
      </sheetData>
      <sheetData sheetId="31515">
        <row r="9">
          <cell r="A9" t="str">
            <v>A</v>
          </cell>
        </row>
      </sheetData>
      <sheetData sheetId="31516">
        <row r="9">
          <cell r="A9" t="str">
            <v>A</v>
          </cell>
        </row>
      </sheetData>
      <sheetData sheetId="31517">
        <row r="9">
          <cell r="A9" t="str">
            <v>A</v>
          </cell>
        </row>
      </sheetData>
      <sheetData sheetId="31518">
        <row r="9">
          <cell r="A9" t="str">
            <v>A</v>
          </cell>
        </row>
      </sheetData>
      <sheetData sheetId="31519">
        <row r="9">
          <cell r="A9" t="str">
            <v>A</v>
          </cell>
        </row>
      </sheetData>
      <sheetData sheetId="31520">
        <row r="9">
          <cell r="A9" t="str">
            <v>A</v>
          </cell>
        </row>
      </sheetData>
      <sheetData sheetId="31521">
        <row r="9">
          <cell r="A9" t="str">
            <v>A</v>
          </cell>
        </row>
      </sheetData>
      <sheetData sheetId="31522">
        <row r="9">
          <cell r="A9" t="str">
            <v>A</v>
          </cell>
        </row>
      </sheetData>
      <sheetData sheetId="31523">
        <row r="9">
          <cell r="A9" t="str">
            <v>A</v>
          </cell>
        </row>
      </sheetData>
      <sheetData sheetId="31524">
        <row r="9">
          <cell r="A9" t="str">
            <v>A</v>
          </cell>
        </row>
      </sheetData>
      <sheetData sheetId="31525">
        <row r="9">
          <cell r="A9" t="str">
            <v>A</v>
          </cell>
        </row>
      </sheetData>
      <sheetData sheetId="31526">
        <row r="9">
          <cell r="A9" t="str">
            <v>A</v>
          </cell>
        </row>
      </sheetData>
      <sheetData sheetId="31527">
        <row r="9">
          <cell r="A9" t="str">
            <v>A</v>
          </cell>
        </row>
      </sheetData>
      <sheetData sheetId="31528">
        <row r="9">
          <cell r="A9" t="str">
            <v>A</v>
          </cell>
        </row>
      </sheetData>
      <sheetData sheetId="31529">
        <row r="9">
          <cell r="A9" t="str">
            <v>A</v>
          </cell>
        </row>
      </sheetData>
      <sheetData sheetId="31530">
        <row r="9">
          <cell r="A9" t="str">
            <v>A</v>
          </cell>
        </row>
      </sheetData>
      <sheetData sheetId="31531">
        <row r="9">
          <cell r="A9" t="str">
            <v>A</v>
          </cell>
        </row>
      </sheetData>
      <sheetData sheetId="31532">
        <row r="9">
          <cell r="A9" t="str">
            <v>A</v>
          </cell>
        </row>
      </sheetData>
      <sheetData sheetId="31533">
        <row r="9">
          <cell r="A9" t="str">
            <v>A</v>
          </cell>
        </row>
      </sheetData>
      <sheetData sheetId="31534">
        <row r="9">
          <cell r="A9" t="str">
            <v>A</v>
          </cell>
        </row>
      </sheetData>
      <sheetData sheetId="31535">
        <row r="9">
          <cell r="A9" t="str">
            <v>A</v>
          </cell>
        </row>
      </sheetData>
      <sheetData sheetId="31536">
        <row r="9">
          <cell r="A9" t="str">
            <v>A</v>
          </cell>
        </row>
      </sheetData>
      <sheetData sheetId="31537">
        <row r="9">
          <cell r="A9" t="str">
            <v>A</v>
          </cell>
        </row>
      </sheetData>
      <sheetData sheetId="31538">
        <row r="9">
          <cell r="A9" t="str">
            <v>A</v>
          </cell>
        </row>
      </sheetData>
      <sheetData sheetId="31539">
        <row r="9">
          <cell r="A9" t="str">
            <v>A</v>
          </cell>
        </row>
      </sheetData>
      <sheetData sheetId="31540">
        <row r="9">
          <cell r="A9" t="str">
            <v>A</v>
          </cell>
        </row>
      </sheetData>
      <sheetData sheetId="31541">
        <row r="9">
          <cell r="A9" t="str">
            <v>A</v>
          </cell>
        </row>
      </sheetData>
      <sheetData sheetId="31542">
        <row r="9">
          <cell r="A9" t="str">
            <v>A</v>
          </cell>
        </row>
      </sheetData>
      <sheetData sheetId="31543">
        <row r="9">
          <cell r="A9" t="str">
            <v>A</v>
          </cell>
        </row>
      </sheetData>
      <sheetData sheetId="31544">
        <row r="9">
          <cell r="A9" t="str">
            <v>A</v>
          </cell>
        </row>
      </sheetData>
      <sheetData sheetId="31545">
        <row r="9">
          <cell r="A9" t="str">
            <v>A</v>
          </cell>
        </row>
      </sheetData>
      <sheetData sheetId="31546">
        <row r="9">
          <cell r="A9" t="str">
            <v>A</v>
          </cell>
        </row>
      </sheetData>
      <sheetData sheetId="31547">
        <row r="9">
          <cell r="A9" t="str">
            <v>A</v>
          </cell>
        </row>
      </sheetData>
      <sheetData sheetId="31548">
        <row r="9">
          <cell r="A9" t="str">
            <v>A</v>
          </cell>
        </row>
      </sheetData>
      <sheetData sheetId="31549">
        <row r="9">
          <cell r="A9" t="str">
            <v>A</v>
          </cell>
        </row>
      </sheetData>
      <sheetData sheetId="31550">
        <row r="9">
          <cell r="A9" t="str">
            <v>A</v>
          </cell>
        </row>
      </sheetData>
      <sheetData sheetId="31551">
        <row r="9">
          <cell r="A9" t="str">
            <v>A</v>
          </cell>
        </row>
      </sheetData>
      <sheetData sheetId="31552">
        <row r="9">
          <cell r="A9" t="str">
            <v>A</v>
          </cell>
        </row>
      </sheetData>
      <sheetData sheetId="31553">
        <row r="9">
          <cell r="A9" t="str">
            <v>A</v>
          </cell>
        </row>
      </sheetData>
      <sheetData sheetId="31554">
        <row r="9">
          <cell r="A9" t="str">
            <v>A</v>
          </cell>
        </row>
      </sheetData>
      <sheetData sheetId="31555">
        <row r="9">
          <cell r="A9" t="str">
            <v>A</v>
          </cell>
        </row>
      </sheetData>
      <sheetData sheetId="31556">
        <row r="9">
          <cell r="A9" t="str">
            <v>A</v>
          </cell>
        </row>
      </sheetData>
      <sheetData sheetId="31557">
        <row r="9">
          <cell r="A9" t="str">
            <v>A</v>
          </cell>
        </row>
      </sheetData>
      <sheetData sheetId="31558">
        <row r="9">
          <cell r="A9" t="str">
            <v>A</v>
          </cell>
        </row>
      </sheetData>
      <sheetData sheetId="31559">
        <row r="9">
          <cell r="A9" t="str">
            <v>A</v>
          </cell>
        </row>
      </sheetData>
      <sheetData sheetId="31560">
        <row r="9">
          <cell r="A9" t="str">
            <v>A</v>
          </cell>
        </row>
      </sheetData>
      <sheetData sheetId="31561">
        <row r="9">
          <cell r="A9" t="str">
            <v>A</v>
          </cell>
        </row>
      </sheetData>
      <sheetData sheetId="31562">
        <row r="9">
          <cell r="A9" t="str">
            <v>A</v>
          </cell>
        </row>
      </sheetData>
      <sheetData sheetId="31563">
        <row r="9">
          <cell r="A9" t="str">
            <v>A</v>
          </cell>
        </row>
      </sheetData>
      <sheetData sheetId="31564">
        <row r="9">
          <cell r="A9" t="str">
            <v>A</v>
          </cell>
        </row>
      </sheetData>
      <sheetData sheetId="31565">
        <row r="9">
          <cell r="A9" t="str">
            <v>A</v>
          </cell>
        </row>
      </sheetData>
      <sheetData sheetId="31566">
        <row r="9">
          <cell r="A9" t="str">
            <v>A</v>
          </cell>
        </row>
      </sheetData>
      <sheetData sheetId="31567">
        <row r="9">
          <cell r="A9" t="str">
            <v>A</v>
          </cell>
        </row>
      </sheetData>
      <sheetData sheetId="31568">
        <row r="9">
          <cell r="A9" t="str">
            <v>A</v>
          </cell>
        </row>
      </sheetData>
      <sheetData sheetId="31569">
        <row r="9">
          <cell r="A9" t="str">
            <v>A</v>
          </cell>
        </row>
      </sheetData>
      <sheetData sheetId="31570">
        <row r="9">
          <cell r="A9" t="str">
            <v>A</v>
          </cell>
        </row>
      </sheetData>
      <sheetData sheetId="31571">
        <row r="9">
          <cell r="A9" t="str">
            <v>A</v>
          </cell>
        </row>
      </sheetData>
      <sheetData sheetId="31572">
        <row r="9">
          <cell r="A9" t="str">
            <v>A</v>
          </cell>
        </row>
      </sheetData>
      <sheetData sheetId="31573">
        <row r="9">
          <cell r="A9" t="str">
            <v>A</v>
          </cell>
        </row>
      </sheetData>
      <sheetData sheetId="31574">
        <row r="9">
          <cell r="A9" t="str">
            <v>A</v>
          </cell>
        </row>
      </sheetData>
      <sheetData sheetId="31575" refreshError="1"/>
      <sheetData sheetId="31576" refreshError="1"/>
      <sheetData sheetId="31577">
        <row r="9">
          <cell r="A9" t="str">
            <v>A</v>
          </cell>
        </row>
      </sheetData>
      <sheetData sheetId="31578">
        <row r="9">
          <cell r="A9" t="str">
            <v>A</v>
          </cell>
        </row>
      </sheetData>
      <sheetData sheetId="31579">
        <row r="9">
          <cell r="A9" t="str">
            <v>A</v>
          </cell>
        </row>
      </sheetData>
      <sheetData sheetId="31580">
        <row r="9">
          <cell r="A9" t="str">
            <v>A</v>
          </cell>
        </row>
      </sheetData>
      <sheetData sheetId="31581">
        <row r="9">
          <cell r="A9" t="str">
            <v>A</v>
          </cell>
        </row>
      </sheetData>
      <sheetData sheetId="31582">
        <row r="9">
          <cell r="A9" t="str">
            <v>A</v>
          </cell>
        </row>
      </sheetData>
      <sheetData sheetId="31583">
        <row r="9">
          <cell r="A9" t="str">
            <v>A</v>
          </cell>
        </row>
      </sheetData>
      <sheetData sheetId="31584">
        <row r="9">
          <cell r="A9" t="str">
            <v>A</v>
          </cell>
        </row>
      </sheetData>
      <sheetData sheetId="31585">
        <row r="9">
          <cell r="A9" t="str">
            <v>A</v>
          </cell>
        </row>
      </sheetData>
      <sheetData sheetId="31586">
        <row r="9">
          <cell r="A9" t="str">
            <v>A</v>
          </cell>
        </row>
      </sheetData>
      <sheetData sheetId="31587">
        <row r="9">
          <cell r="A9" t="str">
            <v>A</v>
          </cell>
        </row>
      </sheetData>
      <sheetData sheetId="31588">
        <row r="9">
          <cell r="A9" t="str">
            <v>A</v>
          </cell>
        </row>
      </sheetData>
      <sheetData sheetId="31589">
        <row r="9">
          <cell r="A9" t="str">
            <v>A</v>
          </cell>
        </row>
      </sheetData>
      <sheetData sheetId="31590">
        <row r="9">
          <cell r="A9" t="str">
            <v>A</v>
          </cell>
        </row>
      </sheetData>
      <sheetData sheetId="31591">
        <row r="9">
          <cell r="A9" t="str">
            <v>A</v>
          </cell>
        </row>
      </sheetData>
      <sheetData sheetId="31592">
        <row r="9">
          <cell r="A9" t="str">
            <v>A</v>
          </cell>
        </row>
      </sheetData>
      <sheetData sheetId="31593">
        <row r="9">
          <cell r="A9" t="str">
            <v>A</v>
          </cell>
        </row>
      </sheetData>
      <sheetData sheetId="31594">
        <row r="9">
          <cell r="A9" t="str">
            <v>A</v>
          </cell>
        </row>
      </sheetData>
      <sheetData sheetId="31595">
        <row r="9">
          <cell r="A9" t="str">
            <v>A</v>
          </cell>
        </row>
      </sheetData>
      <sheetData sheetId="31596">
        <row r="9">
          <cell r="A9" t="str">
            <v>A</v>
          </cell>
        </row>
      </sheetData>
      <sheetData sheetId="31597">
        <row r="9">
          <cell r="A9" t="str">
            <v>A</v>
          </cell>
        </row>
      </sheetData>
      <sheetData sheetId="31598">
        <row r="9">
          <cell r="A9" t="str">
            <v>A</v>
          </cell>
        </row>
      </sheetData>
      <sheetData sheetId="31599">
        <row r="9">
          <cell r="A9" t="str">
            <v>A</v>
          </cell>
        </row>
      </sheetData>
      <sheetData sheetId="31600">
        <row r="9">
          <cell r="A9" t="str">
            <v>A</v>
          </cell>
        </row>
      </sheetData>
      <sheetData sheetId="31601">
        <row r="9">
          <cell r="A9" t="str">
            <v>A</v>
          </cell>
        </row>
      </sheetData>
      <sheetData sheetId="31602">
        <row r="9">
          <cell r="A9" t="str">
            <v>A</v>
          </cell>
        </row>
      </sheetData>
      <sheetData sheetId="31603">
        <row r="9">
          <cell r="A9" t="str">
            <v>A</v>
          </cell>
        </row>
      </sheetData>
      <sheetData sheetId="31604">
        <row r="9">
          <cell r="A9" t="str">
            <v>A</v>
          </cell>
        </row>
      </sheetData>
      <sheetData sheetId="31605">
        <row r="9">
          <cell r="A9" t="str">
            <v>A</v>
          </cell>
        </row>
      </sheetData>
      <sheetData sheetId="31606">
        <row r="9">
          <cell r="A9" t="str">
            <v>A</v>
          </cell>
        </row>
      </sheetData>
      <sheetData sheetId="31607">
        <row r="9">
          <cell r="A9" t="str">
            <v>A</v>
          </cell>
        </row>
      </sheetData>
      <sheetData sheetId="31608">
        <row r="9">
          <cell r="A9" t="str">
            <v>A</v>
          </cell>
        </row>
      </sheetData>
      <sheetData sheetId="31609">
        <row r="9">
          <cell r="A9" t="str">
            <v>A</v>
          </cell>
        </row>
      </sheetData>
      <sheetData sheetId="31610">
        <row r="9">
          <cell r="A9" t="str">
            <v>A</v>
          </cell>
        </row>
      </sheetData>
      <sheetData sheetId="31611">
        <row r="9">
          <cell r="A9" t="str">
            <v>A</v>
          </cell>
        </row>
      </sheetData>
      <sheetData sheetId="31612">
        <row r="9">
          <cell r="A9" t="str">
            <v>A</v>
          </cell>
        </row>
      </sheetData>
      <sheetData sheetId="31613">
        <row r="9">
          <cell r="A9" t="str">
            <v>A</v>
          </cell>
        </row>
      </sheetData>
      <sheetData sheetId="31614">
        <row r="9">
          <cell r="A9" t="str">
            <v>A</v>
          </cell>
        </row>
      </sheetData>
      <sheetData sheetId="31615">
        <row r="9">
          <cell r="A9" t="str">
            <v>A</v>
          </cell>
        </row>
      </sheetData>
      <sheetData sheetId="31616">
        <row r="9">
          <cell r="A9" t="str">
            <v>A</v>
          </cell>
        </row>
      </sheetData>
      <sheetData sheetId="31617">
        <row r="9">
          <cell r="A9" t="str">
            <v>A</v>
          </cell>
        </row>
      </sheetData>
      <sheetData sheetId="31618"/>
      <sheetData sheetId="31619">
        <row r="9">
          <cell r="A9" t="str">
            <v>A</v>
          </cell>
        </row>
      </sheetData>
      <sheetData sheetId="31620">
        <row r="9">
          <cell r="A9" t="str">
            <v>A</v>
          </cell>
        </row>
      </sheetData>
      <sheetData sheetId="31621">
        <row r="9">
          <cell r="A9" t="str">
            <v>A</v>
          </cell>
        </row>
      </sheetData>
      <sheetData sheetId="31622">
        <row r="9">
          <cell r="A9" t="str">
            <v>A</v>
          </cell>
        </row>
      </sheetData>
      <sheetData sheetId="31623">
        <row r="9">
          <cell r="A9" t="str">
            <v>A</v>
          </cell>
        </row>
      </sheetData>
      <sheetData sheetId="31624">
        <row r="9">
          <cell r="A9" t="str">
            <v>A</v>
          </cell>
        </row>
      </sheetData>
      <sheetData sheetId="31625">
        <row r="9">
          <cell r="A9" t="str">
            <v>A</v>
          </cell>
        </row>
      </sheetData>
      <sheetData sheetId="31626">
        <row r="9">
          <cell r="A9" t="str">
            <v>A</v>
          </cell>
        </row>
      </sheetData>
      <sheetData sheetId="31627">
        <row r="9">
          <cell r="A9" t="str">
            <v>A</v>
          </cell>
        </row>
      </sheetData>
      <sheetData sheetId="31628">
        <row r="9">
          <cell r="A9" t="str">
            <v>A</v>
          </cell>
        </row>
      </sheetData>
      <sheetData sheetId="31629">
        <row r="9">
          <cell r="A9" t="str">
            <v>A</v>
          </cell>
        </row>
      </sheetData>
      <sheetData sheetId="31630">
        <row r="9">
          <cell r="A9" t="str">
            <v>A</v>
          </cell>
        </row>
      </sheetData>
      <sheetData sheetId="31631">
        <row r="9">
          <cell r="A9" t="str">
            <v>A</v>
          </cell>
        </row>
      </sheetData>
      <sheetData sheetId="31632">
        <row r="9">
          <cell r="A9" t="str">
            <v>A</v>
          </cell>
        </row>
      </sheetData>
      <sheetData sheetId="31633">
        <row r="9">
          <cell r="A9" t="str">
            <v>A</v>
          </cell>
        </row>
      </sheetData>
      <sheetData sheetId="31634">
        <row r="9">
          <cell r="A9" t="str">
            <v>A</v>
          </cell>
        </row>
      </sheetData>
      <sheetData sheetId="31635">
        <row r="9">
          <cell r="A9" t="str">
            <v>A</v>
          </cell>
        </row>
      </sheetData>
      <sheetData sheetId="31636">
        <row r="9">
          <cell r="A9" t="str">
            <v>A</v>
          </cell>
        </row>
      </sheetData>
      <sheetData sheetId="31637">
        <row r="9">
          <cell r="A9" t="str">
            <v>A</v>
          </cell>
        </row>
      </sheetData>
      <sheetData sheetId="31638">
        <row r="9">
          <cell r="A9" t="str">
            <v>A</v>
          </cell>
        </row>
      </sheetData>
      <sheetData sheetId="31639">
        <row r="9">
          <cell r="A9" t="str">
            <v>A</v>
          </cell>
        </row>
      </sheetData>
      <sheetData sheetId="31640">
        <row r="9">
          <cell r="A9" t="str">
            <v>A</v>
          </cell>
        </row>
      </sheetData>
      <sheetData sheetId="31641">
        <row r="9">
          <cell r="A9" t="str">
            <v>A</v>
          </cell>
        </row>
      </sheetData>
      <sheetData sheetId="31642">
        <row r="9">
          <cell r="A9" t="str">
            <v>A</v>
          </cell>
        </row>
      </sheetData>
      <sheetData sheetId="31643"/>
      <sheetData sheetId="31644">
        <row r="9">
          <cell r="A9" t="str">
            <v>A</v>
          </cell>
        </row>
      </sheetData>
      <sheetData sheetId="31645">
        <row r="9">
          <cell r="A9" t="str">
            <v>A</v>
          </cell>
        </row>
      </sheetData>
      <sheetData sheetId="31646">
        <row r="9">
          <cell r="A9" t="str">
            <v>A</v>
          </cell>
        </row>
      </sheetData>
      <sheetData sheetId="31647">
        <row r="9">
          <cell r="A9" t="str">
            <v>A</v>
          </cell>
        </row>
      </sheetData>
      <sheetData sheetId="31648">
        <row r="9">
          <cell r="A9" t="str">
            <v>A</v>
          </cell>
        </row>
      </sheetData>
      <sheetData sheetId="31649">
        <row r="9">
          <cell r="A9" t="str">
            <v>A</v>
          </cell>
        </row>
      </sheetData>
      <sheetData sheetId="31650">
        <row r="9">
          <cell r="A9" t="str">
            <v>A</v>
          </cell>
        </row>
      </sheetData>
      <sheetData sheetId="31651">
        <row r="9">
          <cell r="A9" t="str">
            <v>A</v>
          </cell>
        </row>
      </sheetData>
      <sheetData sheetId="31652">
        <row r="9">
          <cell r="A9" t="str">
            <v>A</v>
          </cell>
        </row>
      </sheetData>
      <sheetData sheetId="31653">
        <row r="9">
          <cell r="A9" t="str">
            <v>A</v>
          </cell>
        </row>
      </sheetData>
      <sheetData sheetId="31654">
        <row r="9">
          <cell r="A9" t="str">
            <v>A</v>
          </cell>
        </row>
      </sheetData>
      <sheetData sheetId="31655">
        <row r="9">
          <cell r="A9" t="str">
            <v>A</v>
          </cell>
        </row>
      </sheetData>
      <sheetData sheetId="31656">
        <row r="9">
          <cell r="A9" t="str">
            <v>A</v>
          </cell>
        </row>
      </sheetData>
      <sheetData sheetId="31657">
        <row r="9">
          <cell r="A9" t="str">
            <v>A</v>
          </cell>
        </row>
      </sheetData>
      <sheetData sheetId="31658" refreshError="1"/>
      <sheetData sheetId="31659" refreshError="1"/>
      <sheetData sheetId="31660">
        <row r="9">
          <cell r="A9" t="str">
            <v>A</v>
          </cell>
        </row>
      </sheetData>
      <sheetData sheetId="31661" refreshError="1"/>
      <sheetData sheetId="31662">
        <row r="9">
          <cell r="A9" t="str">
            <v>A</v>
          </cell>
        </row>
      </sheetData>
      <sheetData sheetId="31663" refreshError="1"/>
      <sheetData sheetId="31664" refreshError="1"/>
      <sheetData sheetId="31665" refreshError="1"/>
      <sheetData sheetId="31666">
        <row r="9">
          <cell r="A9" t="str">
            <v>A</v>
          </cell>
        </row>
      </sheetData>
      <sheetData sheetId="31667">
        <row r="9">
          <cell r="A9" t="str">
            <v>A</v>
          </cell>
        </row>
      </sheetData>
      <sheetData sheetId="31668">
        <row r="9">
          <cell r="A9" t="str">
            <v>A</v>
          </cell>
        </row>
      </sheetData>
      <sheetData sheetId="31669">
        <row r="9">
          <cell r="A9" t="str">
            <v>A</v>
          </cell>
        </row>
      </sheetData>
      <sheetData sheetId="31670">
        <row r="9">
          <cell r="A9" t="str">
            <v>A</v>
          </cell>
        </row>
      </sheetData>
      <sheetData sheetId="31671">
        <row r="9">
          <cell r="A9" t="str">
            <v>A</v>
          </cell>
        </row>
      </sheetData>
      <sheetData sheetId="31672">
        <row r="9">
          <cell r="A9" t="str">
            <v>A</v>
          </cell>
        </row>
      </sheetData>
      <sheetData sheetId="31673">
        <row r="9">
          <cell r="A9" t="str">
            <v>A</v>
          </cell>
        </row>
      </sheetData>
      <sheetData sheetId="31674">
        <row r="9">
          <cell r="A9" t="str">
            <v>A</v>
          </cell>
        </row>
      </sheetData>
      <sheetData sheetId="31675">
        <row r="9">
          <cell r="A9" t="str">
            <v>A</v>
          </cell>
        </row>
      </sheetData>
      <sheetData sheetId="31676" refreshError="1"/>
      <sheetData sheetId="31677" refreshError="1"/>
      <sheetData sheetId="31678" refreshError="1"/>
      <sheetData sheetId="31679" refreshError="1"/>
      <sheetData sheetId="31680" refreshError="1"/>
      <sheetData sheetId="31681" refreshError="1"/>
      <sheetData sheetId="31682" refreshError="1"/>
      <sheetData sheetId="31683" refreshError="1"/>
      <sheetData sheetId="31684" refreshError="1"/>
      <sheetData sheetId="31685" refreshError="1"/>
      <sheetData sheetId="31686" refreshError="1"/>
      <sheetData sheetId="31687" refreshError="1"/>
      <sheetData sheetId="31688" refreshError="1"/>
      <sheetData sheetId="31689" refreshError="1"/>
      <sheetData sheetId="31690" refreshError="1"/>
      <sheetData sheetId="31691" refreshError="1"/>
      <sheetData sheetId="31692" refreshError="1"/>
      <sheetData sheetId="31693" refreshError="1"/>
      <sheetData sheetId="31694" refreshError="1"/>
      <sheetData sheetId="31695" refreshError="1"/>
      <sheetData sheetId="31696" refreshError="1"/>
      <sheetData sheetId="31697" refreshError="1"/>
      <sheetData sheetId="31698" refreshError="1"/>
      <sheetData sheetId="31699" refreshError="1"/>
      <sheetData sheetId="31700" refreshError="1"/>
      <sheetData sheetId="31701" refreshError="1"/>
      <sheetData sheetId="31702" refreshError="1"/>
      <sheetData sheetId="31703" refreshError="1"/>
      <sheetData sheetId="31704" refreshError="1"/>
      <sheetData sheetId="31705" refreshError="1"/>
      <sheetData sheetId="31706" refreshError="1"/>
      <sheetData sheetId="31707" refreshError="1"/>
      <sheetData sheetId="31708" refreshError="1"/>
      <sheetData sheetId="31709" refreshError="1"/>
      <sheetData sheetId="31710" refreshError="1"/>
      <sheetData sheetId="31711" refreshError="1"/>
      <sheetData sheetId="31712" refreshError="1"/>
      <sheetData sheetId="31713" refreshError="1"/>
      <sheetData sheetId="31714" refreshError="1"/>
      <sheetData sheetId="31715">
        <row r="9">
          <cell r="A9" t="str">
            <v>A</v>
          </cell>
        </row>
      </sheetData>
      <sheetData sheetId="31716">
        <row r="9">
          <cell r="A9" t="str">
            <v>A</v>
          </cell>
        </row>
      </sheetData>
      <sheetData sheetId="31717">
        <row r="9">
          <cell r="A9" t="str">
            <v>A</v>
          </cell>
        </row>
      </sheetData>
      <sheetData sheetId="31718">
        <row r="9">
          <cell r="A9" t="str">
            <v>A</v>
          </cell>
        </row>
      </sheetData>
      <sheetData sheetId="31719">
        <row r="9">
          <cell r="A9" t="str">
            <v>A</v>
          </cell>
        </row>
      </sheetData>
      <sheetData sheetId="31720">
        <row r="9">
          <cell r="A9" t="str">
            <v>A</v>
          </cell>
        </row>
      </sheetData>
      <sheetData sheetId="31721">
        <row r="9">
          <cell r="A9" t="str">
            <v>A</v>
          </cell>
        </row>
      </sheetData>
      <sheetData sheetId="31722">
        <row r="9">
          <cell r="A9" t="str">
            <v>A</v>
          </cell>
        </row>
      </sheetData>
      <sheetData sheetId="31723">
        <row r="9">
          <cell r="A9" t="str">
            <v>A</v>
          </cell>
        </row>
      </sheetData>
      <sheetData sheetId="31724">
        <row r="9">
          <cell r="A9" t="str">
            <v>A</v>
          </cell>
        </row>
      </sheetData>
      <sheetData sheetId="31725">
        <row r="9">
          <cell r="A9" t="str">
            <v>A</v>
          </cell>
        </row>
      </sheetData>
      <sheetData sheetId="31726">
        <row r="9">
          <cell r="A9" t="str">
            <v>A</v>
          </cell>
        </row>
      </sheetData>
      <sheetData sheetId="31727">
        <row r="9">
          <cell r="A9" t="str">
            <v>A</v>
          </cell>
        </row>
      </sheetData>
      <sheetData sheetId="31728">
        <row r="9">
          <cell r="A9" t="str">
            <v>A</v>
          </cell>
        </row>
      </sheetData>
      <sheetData sheetId="31729">
        <row r="9">
          <cell r="A9" t="str">
            <v>A</v>
          </cell>
        </row>
      </sheetData>
      <sheetData sheetId="31730">
        <row r="9">
          <cell r="A9" t="str">
            <v>A</v>
          </cell>
        </row>
      </sheetData>
      <sheetData sheetId="31731">
        <row r="9">
          <cell r="A9" t="str">
            <v>A</v>
          </cell>
        </row>
      </sheetData>
      <sheetData sheetId="31732">
        <row r="9">
          <cell r="A9" t="str">
            <v>A</v>
          </cell>
        </row>
      </sheetData>
      <sheetData sheetId="31733">
        <row r="9">
          <cell r="A9" t="str">
            <v>A</v>
          </cell>
        </row>
      </sheetData>
      <sheetData sheetId="31734">
        <row r="9">
          <cell r="A9" t="str">
            <v>A</v>
          </cell>
        </row>
      </sheetData>
      <sheetData sheetId="31735">
        <row r="9">
          <cell r="A9" t="str">
            <v>A</v>
          </cell>
        </row>
      </sheetData>
      <sheetData sheetId="31736">
        <row r="9">
          <cell r="A9" t="str">
            <v>A</v>
          </cell>
        </row>
      </sheetData>
      <sheetData sheetId="31737">
        <row r="9">
          <cell r="A9" t="str">
            <v>A</v>
          </cell>
        </row>
      </sheetData>
      <sheetData sheetId="31738">
        <row r="9">
          <cell r="A9" t="str">
            <v>A</v>
          </cell>
        </row>
      </sheetData>
      <sheetData sheetId="31739">
        <row r="9">
          <cell r="A9" t="str">
            <v>A</v>
          </cell>
        </row>
      </sheetData>
      <sheetData sheetId="31740">
        <row r="9">
          <cell r="A9" t="str">
            <v>A</v>
          </cell>
        </row>
      </sheetData>
      <sheetData sheetId="31741">
        <row r="9">
          <cell r="A9" t="str">
            <v>A</v>
          </cell>
        </row>
      </sheetData>
      <sheetData sheetId="31742">
        <row r="9">
          <cell r="A9" t="str">
            <v>A</v>
          </cell>
        </row>
      </sheetData>
      <sheetData sheetId="31743">
        <row r="9">
          <cell r="A9" t="str">
            <v>A</v>
          </cell>
        </row>
      </sheetData>
      <sheetData sheetId="31744">
        <row r="9">
          <cell r="A9" t="str">
            <v>A</v>
          </cell>
        </row>
      </sheetData>
      <sheetData sheetId="31745">
        <row r="9">
          <cell r="A9" t="str">
            <v>A</v>
          </cell>
        </row>
      </sheetData>
      <sheetData sheetId="31746">
        <row r="9">
          <cell r="A9" t="str">
            <v>A</v>
          </cell>
        </row>
      </sheetData>
      <sheetData sheetId="31747">
        <row r="9">
          <cell r="A9" t="str">
            <v>A</v>
          </cell>
        </row>
      </sheetData>
      <sheetData sheetId="31748">
        <row r="9">
          <cell r="A9" t="str">
            <v>A</v>
          </cell>
        </row>
      </sheetData>
      <sheetData sheetId="31749">
        <row r="9">
          <cell r="A9" t="str">
            <v>A</v>
          </cell>
        </row>
      </sheetData>
      <sheetData sheetId="31750">
        <row r="9">
          <cell r="A9" t="str">
            <v>A</v>
          </cell>
        </row>
      </sheetData>
      <sheetData sheetId="31751">
        <row r="9">
          <cell r="A9" t="str">
            <v>A</v>
          </cell>
        </row>
      </sheetData>
      <sheetData sheetId="31752">
        <row r="9">
          <cell r="A9" t="str">
            <v>A</v>
          </cell>
        </row>
      </sheetData>
      <sheetData sheetId="31753">
        <row r="9">
          <cell r="A9" t="str">
            <v>A</v>
          </cell>
        </row>
      </sheetData>
      <sheetData sheetId="31754">
        <row r="9">
          <cell r="A9" t="str">
            <v>A</v>
          </cell>
        </row>
      </sheetData>
      <sheetData sheetId="31755">
        <row r="9">
          <cell r="A9" t="str">
            <v>A</v>
          </cell>
        </row>
      </sheetData>
      <sheetData sheetId="31756">
        <row r="9">
          <cell r="A9" t="str">
            <v>A</v>
          </cell>
        </row>
      </sheetData>
      <sheetData sheetId="31757">
        <row r="9">
          <cell r="A9" t="str">
            <v>A</v>
          </cell>
        </row>
      </sheetData>
      <sheetData sheetId="31758">
        <row r="9">
          <cell r="A9" t="str">
            <v>A</v>
          </cell>
        </row>
      </sheetData>
      <sheetData sheetId="31759">
        <row r="9">
          <cell r="A9" t="str">
            <v>A</v>
          </cell>
        </row>
      </sheetData>
      <sheetData sheetId="31760">
        <row r="9">
          <cell r="A9" t="str">
            <v>A</v>
          </cell>
        </row>
      </sheetData>
      <sheetData sheetId="31761">
        <row r="9">
          <cell r="A9" t="str">
            <v>A</v>
          </cell>
        </row>
      </sheetData>
      <sheetData sheetId="31762">
        <row r="9">
          <cell r="A9" t="str">
            <v>A</v>
          </cell>
        </row>
      </sheetData>
      <sheetData sheetId="31763">
        <row r="9">
          <cell r="A9" t="str">
            <v>A</v>
          </cell>
        </row>
      </sheetData>
      <sheetData sheetId="31764"/>
      <sheetData sheetId="31765"/>
      <sheetData sheetId="31766">
        <row r="9">
          <cell r="A9" t="str">
            <v>A</v>
          </cell>
        </row>
      </sheetData>
      <sheetData sheetId="31767">
        <row r="9">
          <cell r="A9" t="str">
            <v>A</v>
          </cell>
        </row>
      </sheetData>
      <sheetData sheetId="31768">
        <row r="9">
          <cell r="A9" t="str">
            <v>A</v>
          </cell>
        </row>
      </sheetData>
      <sheetData sheetId="31769"/>
      <sheetData sheetId="31770">
        <row r="9">
          <cell r="A9" t="str">
            <v>A</v>
          </cell>
        </row>
      </sheetData>
      <sheetData sheetId="31771"/>
      <sheetData sheetId="31772"/>
      <sheetData sheetId="31773"/>
      <sheetData sheetId="31774"/>
      <sheetData sheetId="31775"/>
      <sheetData sheetId="31776"/>
      <sheetData sheetId="31777">
        <row r="9">
          <cell r="A9" t="str">
            <v>A</v>
          </cell>
        </row>
      </sheetData>
      <sheetData sheetId="31778">
        <row r="9">
          <cell r="A9" t="str">
            <v>A</v>
          </cell>
        </row>
      </sheetData>
      <sheetData sheetId="31779" refreshError="1"/>
      <sheetData sheetId="31780">
        <row r="9">
          <cell r="A9" t="str">
            <v>A</v>
          </cell>
        </row>
      </sheetData>
      <sheetData sheetId="31781">
        <row r="9">
          <cell r="A9" t="str">
            <v>A</v>
          </cell>
        </row>
      </sheetData>
      <sheetData sheetId="31782" refreshError="1"/>
      <sheetData sheetId="31783" refreshError="1"/>
      <sheetData sheetId="31784" refreshError="1"/>
      <sheetData sheetId="31785" refreshError="1"/>
      <sheetData sheetId="31786" refreshError="1"/>
      <sheetData sheetId="31787" refreshError="1"/>
      <sheetData sheetId="31788" refreshError="1"/>
      <sheetData sheetId="31789" refreshError="1"/>
      <sheetData sheetId="31790" refreshError="1"/>
      <sheetData sheetId="31791" refreshError="1"/>
      <sheetData sheetId="31792">
        <row r="9">
          <cell r="A9" t="str">
            <v>A</v>
          </cell>
        </row>
      </sheetData>
      <sheetData sheetId="31793">
        <row r="9">
          <cell r="A9" t="str">
            <v>A</v>
          </cell>
        </row>
      </sheetData>
      <sheetData sheetId="31794">
        <row r="9">
          <cell r="A9" t="str">
            <v>A</v>
          </cell>
        </row>
      </sheetData>
      <sheetData sheetId="31795" refreshError="1"/>
      <sheetData sheetId="31796">
        <row r="9">
          <cell r="A9" t="str">
            <v>A</v>
          </cell>
        </row>
      </sheetData>
      <sheetData sheetId="31797">
        <row r="9">
          <cell r="A9" t="str">
            <v>A</v>
          </cell>
        </row>
      </sheetData>
      <sheetData sheetId="31798">
        <row r="9">
          <cell r="A9" t="str">
            <v>A</v>
          </cell>
        </row>
      </sheetData>
      <sheetData sheetId="31799" refreshError="1"/>
      <sheetData sheetId="31800" refreshError="1"/>
      <sheetData sheetId="31801" refreshError="1"/>
      <sheetData sheetId="31802" refreshError="1"/>
      <sheetData sheetId="31803" refreshError="1"/>
      <sheetData sheetId="31804" refreshError="1"/>
      <sheetData sheetId="31805">
        <row r="9">
          <cell r="A9" t="str">
            <v>A</v>
          </cell>
        </row>
      </sheetData>
      <sheetData sheetId="31806">
        <row r="9">
          <cell r="A9" t="str">
            <v>A</v>
          </cell>
        </row>
      </sheetData>
      <sheetData sheetId="31807">
        <row r="9">
          <cell r="A9" t="str">
            <v>A</v>
          </cell>
        </row>
      </sheetData>
      <sheetData sheetId="31808">
        <row r="9">
          <cell r="A9" t="str">
            <v>A</v>
          </cell>
        </row>
      </sheetData>
      <sheetData sheetId="31809">
        <row r="9">
          <cell r="A9" t="str">
            <v>A</v>
          </cell>
        </row>
      </sheetData>
      <sheetData sheetId="31810">
        <row r="9">
          <cell r="A9" t="str">
            <v>A</v>
          </cell>
        </row>
      </sheetData>
      <sheetData sheetId="31811">
        <row r="9">
          <cell r="A9" t="str">
            <v>A</v>
          </cell>
        </row>
      </sheetData>
      <sheetData sheetId="31812">
        <row r="9">
          <cell r="A9" t="str">
            <v>A</v>
          </cell>
        </row>
      </sheetData>
      <sheetData sheetId="31813">
        <row r="9">
          <cell r="A9" t="str">
            <v>A</v>
          </cell>
        </row>
      </sheetData>
      <sheetData sheetId="31814">
        <row r="9">
          <cell r="A9" t="str">
            <v>A</v>
          </cell>
        </row>
      </sheetData>
      <sheetData sheetId="31815">
        <row r="9">
          <cell r="A9" t="str">
            <v>A</v>
          </cell>
        </row>
      </sheetData>
      <sheetData sheetId="31816">
        <row r="9">
          <cell r="A9" t="str">
            <v>A</v>
          </cell>
        </row>
      </sheetData>
      <sheetData sheetId="31817">
        <row r="9">
          <cell r="A9" t="str">
            <v>A</v>
          </cell>
        </row>
      </sheetData>
      <sheetData sheetId="31818">
        <row r="9">
          <cell r="A9" t="str">
            <v>A</v>
          </cell>
        </row>
      </sheetData>
      <sheetData sheetId="31819">
        <row r="9">
          <cell r="A9" t="str">
            <v>A</v>
          </cell>
        </row>
      </sheetData>
      <sheetData sheetId="31820">
        <row r="9">
          <cell r="A9" t="str">
            <v>A</v>
          </cell>
        </row>
      </sheetData>
      <sheetData sheetId="31821">
        <row r="9">
          <cell r="A9" t="str">
            <v>A</v>
          </cell>
        </row>
      </sheetData>
      <sheetData sheetId="31822">
        <row r="9">
          <cell r="A9" t="str">
            <v>A</v>
          </cell>
        </row>
      </sheetData>
      <sheetData sheetId="31823">
        <row r="9">
          <cell r="A9" t="str">
            <v>A</v>
          </cell>
        </row>
      </sheetData>
      <sheetData sheetId="31824">
        <row r="9">
          <cell r="A9" t="str">
            <v>A</v>
          </cell>
        </row>
      </sheetData>
      <sheetData sheetId="31825">
        <row r="9">
          <cell r="A9" t="str">
            <v>A</v>
          </cell>
        </row>
      </sheetData>
      <sheetData sheetId="31826">
        <row r="9">
          <cell r="A9" t="str">
            <v>A</v>
          </cell>
        </row>
      </sheetData>
      <sheetData sheetId="31827">
        <row r="9">
          <cell r="A9" t="str">
            <v>A</v>
          </cell>
        </row>
      </sheetData>
      <sheetData sheetId="31828">
        <row r="9">
          <cell r="A9" t="str">
            <v>A</v>
          </cell>
        </row>
      </sheetData>
      <sheetData sheetId="31829">
        <row r="9">
          <cell r="A9" t="str">
            <v>A</v>
          </cell>
        </row>
      </sheetData>
      <sheetData sheetId="31830">
        <row r="9">
          <cell r="A9" t="str">
            <v>A</v>
          </cell>
        </row>
      </sheetData>
      <sheetData sheetId="31831" refreshError="1"/>
      <sheetData sheetId="31832" refreshError="1"/>
      <sheetData sheetId="31833" refreshError="1"/>
      <sheetData sheetId="31834">
        <row r="9">
          <cell r="A9" t="str">
            <v>A</v>
          </cell>
        </row>
      </sheetData>
      <sheetData sheetId="31835" refreshError="1"/>
      <sheetData sheetId="31836" refreshError="1"/>
      <sheetData sheetId="31837" refreshError="1"/>
      <sheetData sheetId="31838" refreshError="1"/>
      <sheetData sheetId="31839" refreshError="1"/>
      <sheetData sheetId="31840" refreshError="1"/>
      <sheetData sheetId="31841" refreshError="1"/>
      <sheetData sheetId="31842" refreshError="1"/>
      <sheetData sheetId="31843" refreshError="1"/>
      <sheetData sheetId="31844">
        <row r="9">
          <cell r="A9" t="str">
            <v>A</v>
          </cell>
        </row>
      </sheetData>
      <sheetData sheetId="31845" refreshError="1"/>
      <sheetData sheetId="31846" refreshError="1"/>
      <sheetData sheetId="31847" refreshError="1"/>
      <sheetData sheetId="31848" refreshError="1"/>
      <sheetData sheetId="31849" refreshError="1"/>
      <sheetData sheetId="31850" refreshError="1"/>
      <sheetData sheetId="31851" refreshError="1"/>
      <sheetData sheetId="31852">
        <row r="9">
          <cell r="A9" t="str">
            <v>A</v>
          </cell>
        </row>
      </sheetData>
      <sheetData sheetId="31853">
        <row r="9">
          <cell r="A9" t="str">
            <v>A</v>
          </cell>
        </row>
      </sheetData>
      <sheetData sheetId="31854">
        <row r="9">
          <cell r="A9" t="str">
            <v>A</v>
          </cell>
        </row>
      </sheetData>
      <sheetData sheetId="31855">
        <row r="9">
          <cell r="A9" t="str">
            <v>A</v>
          </cell>
        </row>
      </sheetData>
      <sheetData sheetId="31856">
        <row r="9">
          <cell r="A9" t="str">
            <v>A</v>
          </cell>
        </row>
      </sheetData>
      <sheetData sheetId="31857">
        <row r="9">
          <cell r="A9" t="str">
            <v>A</v>
          </cell>
        </row>
      </sheetData>
      <sheetData sheetId="31858">
        <row r="9">
          <cell r="A9" t="str">
            <v>A</v>
          </cell>
        </row>
      </sheetData>
      <sheetData sheetId="31859">
        <row r="9">
          <cell r="A9" t="str">
            <v>A</v>
          </cell>
        </row>
      </sheetData>
      <sheetData sheetId="31860">
        <row r="9">
          <cell r="A9" t="str">
            <v>A</v>
          </cell>
        </row>
      </sheetData>
      <sheetData sheetId="31861">
        <row r="9">
          <cell r="A9" t="str">
            <v>A</v>
          </cell>
        </row>
      </sheetData>
      <sheetData sheetId="31862">
        <row r="9">
          <cell r="A9" t="str">
            <v>A</v>
          </cell>
        </row>
      </sheetData>
      <sheetData sheetId="31863">
        <row r="9">
          <cell r="A9" t="str">
            <v>A</v>
          </cell>
        </row>
      </sheetData>
      <sheetData sheetId="31864">
        <row r="9">
          <cell r="A9" t="str">
            <v>A</v>
          </cell>
        </row>
      </sheetData>
      <sheetData sheetId="31865">
        <row r="9">
          <cell r="A9" t="str">
            <v>A</v>
          </cell>
        </row>
      </sheetData>
      <sheetData sheetId="31866">
        <row r="9">
          <cell r="A9" t="str">
            <v>A</v>
          </cell>
        </row>
      </sheetData>
      <sheetData sheetId="31867">
        <row r="9">
          <cell r="A9" t="str">
            <v>A</v>
          </cell>
        </row>
      </sheetData>
      <sheetData sheetId="31868">
        <row r="9">
          <cell r="A9" t="str">
            <v>A</v>
          </cell>
        </row>
      </sheetData>
      <sheetData sheetId="31869">
        <row r="9">
          <cell r="A9" t="str">
            <v>A</v>
          </cell>
        </row>
      </sheetData>
      <sheetData sheetId="31870">
        <row r="9">
          <cell r="A9" t="str">
            <v>A</v>
          </cell>
        </row>
      </sheetData>
      <sheetData sheetId="31871">
        <row r="9">
          <cell r="A9" t="str">
            <v>A</v>
          </cell>
        </row>
      </sheetData>
      <sheetData sheetId="31872">
        <row r="9">
          <cell r="A9" t="str">
            <v>A</v>
          </cell>
        </row>
      </sheetData>
      <sheetData sheetId="31873">
        <row r="9">
          <cell r="A9" t="str">
            <v>A</v>
          </cell>
        </row>
      </sheetData>
      <sheetData sheetId="31874">
        <row r="9">
          <cell r="A9" t="str">
            <v>A</v>
          </cell>
        </row>
      </sheetData>
      <sheetData sheetId="31875">
        <row r="9">
          <cell r="A9" t="str">
            <v>A</v>
          </cell>
        </row>
      </sheetData>
      <sheetData sheetId="31876">
        <row r="9">
          <cell r="A9" t="str">
            <v>A</v>
          </cell>
        </row>
      </sheetData>
      <sheetData sheetId="31877">
        <row r="9">
          <cell r="A9" t="str">
            <v>A</v>
          </cell>
        </row>
      </sheetData>
      <sheetData sheetId="31878">
        <row r="9">
          <cell r="A9" t="str">
            <v>A</v>
          </cell>
        </row>
      </sheetData>
      <sheetData sheetId="31879">
        <row r="9">
          <cell r="A9" t="str">
            <v>A</v>
          </cell>
        </row>
      </sheetData>
      <sheetData sheetId="31880">
        <row r="9">
          <cell r="A9" t="str">
            <v>A</v>
          </cell>
        </row>
      </sheetData>
      <sheetData sheetId="31881">
        <row r="9">
          <cell r="A9" t="str">
            <v>A</v>
          </cell>
        </row>
      </sheetData>
      <sheetData sheetId="31882">
        <row r="9">
          <cell r="A9" t="str">
            <v>A</v>
          </cell>
        </row>
      </sheetData>
      <sheetData sheetId="31883">
        <row r="9">
          <cell r="A9" t="str">
            <v>A</v>
          </cell>
        </row>
      </sheetData>
      <sheetData sheetId="31884">
        <row r="9">
          <cell r="A9" t="str">
            <v>A</v>
          </cell>
        </row>
      </sheetData>
      <sheetData sheetId="31885">
        <row r="9">
          <cell r="A9" t="str">
            <v>A</v>
          </cell>
        </row>
      </sheetData>
      <sheetData sheetId="31886">
        <row r="9">
          <cell r="A9" t="str">
            <v>A</v>
          </cell>
        </row>
      </sheetData>
      <sheetData sheetId="31887">
        <row r="9">
          <cell r="A9" t="str">
            <v>A</v>
          </cell>
        </row>
      </sheetData>
      <sheetData sheetId="31888">
        <row r="9">
          <cell r="A9" t="str">
            <v>A</v>
          </cell>
        </row>
      </sheetData>
      <sheetData sheetId="31889">
        <row r="9">
          <cell r="A9" t="str">
            <v>A</v>
          </cell>
        </row>
      </sheetData>
      <sheetData sheetId="31890">
        <row r="9">
          <cell r="A9" t="str">
            <v>A</v>
          </cell>
        </row>
      </sheetData>
      <sheetData sheetId="31891">
        <row r="9">
          <cell r="A9" t="str">
            <v>A</v>
          </cell>
        </row>
      </sheetData>
      <sheetData sheetId="31892">
        <row r="9">
          <cell r="A9" t="str">
            <v>A</v>
          </cell>
        </row>
      </sheetData>
      <sheetData sheetId="31893">
        <row r="9">
          <cell r="A9" t="str">
            <v>A</v>
          </cell>
        </row>
      </sheetData>
      <sheetData sheetId="31894">
        <row r="9">
          <cell r="A9" t="str">
            <v>A</v>
          </cell>
        </row>
      </sheetData>
      <sheetData sheetId="31895">
        <row r="9">
          <cell r="A9" t="str">
            <v>A</v>
          </cell>
        </row>
      </sheetData>
      <sheetData sheetId="31896">
        <row r="9">
          <cell r="A9" t="str">
            <v>A</v>
          </cell>
        </row>
      </sheetData>
      <sheetData sheetId="31897">
        <row r="9">
          <cell r="A9" t="str">
            <v>A</v>
          </cell>
        </row>
      </sheetData>
      <sheetData sheetId="31898">
        <row r="9">
          <cell r="A9" t="str">
            <v>A</v>
          </cell>
        </row>
      </sheetData>
      <sheetData sheetId="31899">
        <row r="9">
          <cell r="A9" t="str">
            <v>A</v>
          </cell>
        </row>
      </sheetData>
      <sheetData sheetId="31900">
        <row r="9">
          <cell r="A9" t="str">
            <v>A</v>
          </cell>
        </row>
      </sheetData>
      <sheetData sheetId="31901">
        <row r="9">
          <cell r="A9" t="str">
            <v>A</v>
          </cell>
        </row>
      </sheetData>
      <sheetData sheetId="31902">
        <row r="9">
          <cell r="A9" t="str">
            <v>A</v>
          </cell>
        </row>
      </sheetData>
      <sheetData sheetId="31903">
        <row r="9">
          <cell r="A9" t="str">
            <v>A</v>
          </cell>
        </row>
      </sheetData>
      <sheetData sheetId="31904">
        <row r="9">
          <cell r="A9" t="str">
            <v>A</v>
          </cell>
        </row>
      </sheetData>
      <sheetData sheetId="31905">
        <row r="9">
          <cell r="A9" t="str">
            <v>A</v>
          </cell>
        </row>
      </sheetData>
      <sheetData sheetId="31906">
        <row r="9">
          <cell r="A9" t="str">
            <v>A</v>
          </cell>
        </row>
      </sheetData>
      <sheetData sheetId="31907">
        <row r="9">
          <cell r="A9" t="str">
            <v>A</v>
          </cell>
        </row>
      </sheetData>
      <sheetData sheetId="31908">
        <row r="9">
          <cell r="A9" t="str">
            <v>A</v>
          </cell>
        </row>
      </sheetData>
      <sheetData sheetId="31909">
        <row r="9">
          <cell r="A9" t="str">
            <v>A</v>
          </cell>
        </row>
      </sheetData>
      <sheetData sheetId="31910">
        <row r="9">
          <cell r="A9" t="str">
            <v>A</v>
          </cell>
        </row>
      </sheetData>
      <sheetData sheetId="31911">
        <row r="9">
          <cell r="A9" t="str">
            <v>A</v>
          </cell>
        </row>
      </sheetData>
      <sheetData sheetId="31912">
        <row r="9">
          <cell r="A9" t="str">
            <v>A</v>
          </cell>
        </row>
      </sheetData>
      <sheetData sheetId="31913" refreshError="1"/>
      <sheetData sheetId="31914">
        <row r="9">
          <cell r="A9" t="str">
            <v>A</v>
          </cell>
        </row>
      </sheetData>
      <sheetData sheetId="31915">
        <row r="9">
          <cell r="A9" t="str">
            <v>A</v>
          </cell>
        </row>
      </sheetData>
      <sheetData sheetId="31916">
        <row r="9">
          <cell r="A9" t="str">
            <v>A</v>
          </cell>
        </row>
      </sheetData>
      <sheetData sheetId="31917">
        <row r="9">
          <cell r="A9" t="str">
            <v>A</v>
          </cell>
        </row>
      </sheetData>
      <sheetData sheetId="31918">
        <row r="9">
          <cell r="A9" t="str">
            <v>A</v>
          </cell>
        </row>
      </sheetData>
      <sheetData sheetId="31919">
        <row r="9">
          <cell r="A9" t="str">
            <v>A</v>
          </cell>
        </row>
      </sheetData>
      <sheetData sheetId="31920">
        <row r="9">
          <cell r="A9" t="str">
            <v>A</v>
          </cell>
        </row>
      </sheetData>
      <sheetData sheetId="31921">
        <row r="9">
          <cell r="A9" t="str">
            <v>A</v>
          </cell>
        </row>
      </sheetData>
      <sheetData sheetId="31922">
        <row r="9">
          <cell r="A9" t="str">
            <v>A</v>
          </cell>
        </row>
      </sheetData>
      <sheetData sheetId="31923">
        <row r="9">
          <cell r="A9" t="str">
            <v>A</v>
          </cell>
        </row>
      </sheetData>
      <sheetData sheetId="31924">
        <row r="9">
          <cell r="A9" t="str">
            <v>A</v>
          </cell>
        </row>
      </sheetData>
      <sheetData sheetId="31925">
        <row r="9">
          <cell r="A9" t="str">
            <v>A</v>
          </cell>
        </row>
      </sheetData>
      <sheetData sheetId="31926">
        <row r="9">
          <cell r="A9" t="str">
            <v>A</v>
          </cell>
        </row>
      </sheetData>
      <sheetData sheetId="31927">
        <row r="9">
          <cell r="A9" t="str">
            <v>A</v>
          </cell>
        </row>
      </sheetData>
      <sheetData sheetId="31928">
        <row r="9">
          <cell r="A9" t="str">
            <v>A</v>
          </cell>
        </row>
      </sheetData>
      <sheetData sheetId="31929">
        <row r="9">
          <cell r="A9" t="str">
            <v>A</v>
          </cell>
        </row>
      </sheetData>
      <sheetData sheetId="31930">
        <row r="9">
          <cell r="A9" t="str">
            <v>A</v>
          </cell>
        </row>
      </sheetData>
      <sheetData sheetId="31931">
        <row r="9">
          <cell r="A9" t="str">
            <v>A</v>
          </cell>
        </row>
      </sheetData>
      <sheetData sheetId="31932">
        <row r="9">
          <cell r="A9" t="str">
            <v>A</v>
          </cell>
        </row>
      </sheetData>
      <sheetData sheetId="31933">
        <row r="9">
          <cell r="A9" t="str">
            <v>A</v>
          </cell>
        </row>
      </sheetData>
      <sheetData sheetId="31934" refreshError="1"/>
      <sheetData sheetId="31935">
        <row r="9">
          <cell r="A9" t="str">
            <v>A</v>
          </cell>
        </row>
      </sheetData>
      <sheetData sheetId="31936">
        <row r="9">
          <cell r="A9" t="str">
            <v>A</v>
          </cell>
        </row>
      </sheetData>
      <sheetData sheetId="31937">
        <row r="9">
          <cell r="A9" t="str">
            <v>A</v>
          </cell>
        </row>
      </sheetData>
      <sheetData sheetId="31938">
        <row r="9">
          <cell r="A9" t="str">
            <v>A</v>
          </cell>
        </row>
      </sheetData>
      <sheetData sheetId="31939" refreshError="1"/>
      <sheetData sheetId="31940">
        <row r="9">
          <cell r="A9" t="str">
            <v>A</v>
          </cell>
        </row>
      </sheetData>
      <sheetData sheetId="31941">
        <row r="9">
          <cell r="A9" t="str">
            <v>A</v>
          </cell>
        </row>
      </sheetData>
      <sheetData sheetId="31942" refreshError="1"/>
      <sheetData sheetId="31943" refreshError="1"/>
      <sheetData sheetId="31944" refreshError="1"/>
      <sheetData sheetId="31945" refreshError="1"/>
      <sheetData sheetId="31946">
        <row r="9">
          <cell r="A9" t="str">
            <v>A</v>
          </cell>
        </row>
      </sheetData>
      <sheetData sheetId="31947" refreshError="1"/>
      <sheetData sheetId="31948">
        <row r="9">
          <cell r="A9" t="str">
            <v>A</v>
          </cell>
        </row>
      </sheetData>
      <sheetData sheetId="31949">
        <row r="9">
          <cell r="A9" t="str">
            <v>A</v>
          </cell>
        </row>
      </sheetData>
      <sheetData sheetId="31950" refreshError="1"/>
      <sheetData sheetId="31951">
        <row r="9">
          <cell r="A9" t="str">
            <v>A</v>
          </cell>
        </row>
      </sheetData>
      <sheetData sheetId="31952">
        <row r="9">
          <cell r="A9" t="str">
            <v>A</v>
          </cell>
        </row>
      </sheetData>
      <sheetData sheetId="31953" refreshError="1"/>
      <sheetData sheetId="31954" refreshError="1"/>
      <sheetData sheetId="31955">
        <row r="9">
          <cell r="A9" t="str">
            <v>A</v>
          </cell>
        </row>
      </sheetData>
      <sheetData sheetId="31956">
        <row r="9">
          <cell r="A9" t="str">
            <v>A</v>
          </cell>
        </row>
      </sheetData>
      <sheetData sheetId="31957">
        <row r="9">
          <cell r="A9" t="str">
            <v>A</v>
          </cell>
        </row>
      </sheetData>
      <sheetData sheetId="31958">
        <row r="9">
          <cell r="A9" t="str">
            <v>A</v>
          </cell>
        </row>
      </sheetData>
      <sheetData sheetId="31959">
        <row r="9">
          <cell r="A9" t="str">
            <v>A</v>
          </cell>
        </row>
      </sheetData>
      <sheetData sheetId="31960">
        <row r="9">
          <cell r="A9" t="str">
            <v>A</v>
          </cell>
        </row>
      </sheetData>
      <sheetData sheetId="31961">
        <row r="9">
          <cell r="A9" t="str">
            <v>A</v>
          </cell>
        </row>
      </sheetData>
      <sheetData sheetId="31962">
        <row r="9">
          <cell r="A9" t="str">
            <v>A</v>
          </cell>
        </row>
      </sheetData>
      <sheetData sheetId="31963" refreshError="1"/>
      <sheetData sheetId="31964" refreshError="1"/>
      <sheetData sheetId="31965" refreshError="1"/>
      <sheetData sheetId="31966" refreshError="1"/>
      <sheetData sheetId="31967" refreshError="1"/>
      <sheetData sheetId="31968" refreshError="1"/>
      <sheetData sheetId="31969" refreshError="1"/>
      <sheetData sheetId="31970" refreshError="1"/>
      <sheetData sheetId="31971" refreshError="1"/>
      <sheetData sheetId="31972">
        <row r="9">
          <cell r="A9" t="str">
            <v>A</v>
          </cell>
        </row>
      </sheetData>
      <sheetData sheetId="31973">
        <row r="9">
          <cell r="A9" t="str">
            <v>A</v>
          </cell>
        </row>
      </sheetData>
      <sheetData sheetId="31974">
        <row r="9">
          <cell r="A9" t="str">
            <v>A</v>
          </cell>
        </row>
      </sheetData>
      <sheetData sheetId="31975">
        <row r="9">
          <cell r="A9" t="str">
            <v>A</v>
          </cell>
        </row>
      </sheetData>
      <sheetData sheetId="31976">
        <row r="9">
          <cell r="A9" t="str">
            <v>A</v>
          </cell>
        </row>
      </sheetData>
      <sheetData sheetId="31977">
        <row r="9">
          <cell r="A9" t="str">
            <v>A</v>
          </cell>
        </row>
      </sheetData>
      <sheetData sheetId="31978">
        <row r="9">
          <cell r="A9" t="str">
            <v>A</v>
          </cell>
        </row>
      </sheetData>
      <sheetData sheetId="31979">
        <row r="9">
          <cell r="A9" t="str">
            <v>A</v>
          </cell>
        </row>
      </sheetData>
      <sheetData sheetId="31980">
        <row r="9">
          <cell r="A9" t="str">
            <v>A</v>
          </cell>
        </row>
      </sheetData>
      <sheetData sheetId="31981">
        <row r="9">
          <cell r="A9" t="str">
            <v>A</v>
          </cell>
        </row>
      </sheetData>
      <sheetData sheetId="31982">
        <row r="9">
          <cell r="A9" t="str">
            <v>A</v>
          </cell>
        </row>
      </sheetData>
      <sheetData sheetId="31983">
        <row r="9">
          <cell r="A9" t="str">
            <v>A</v>
          </cell>
        </row>
      </sheetData>
      <sheetData sheetId="31984">
        <row r="9">
          <cell r="A9" t="str">
            <v>A</v>
          </cell>
        </row>
      </sheetData>
      <sheetData sheetId="31985">
        <row r="9">
          <cell r="A9" t="str">
            <v>A</v>
          </cell>
        </row>
      </sheetData>
      <sheetData sheetId="31986">
        <row r="9">
          <cell r="A9" t="str">
            <v>A</v>
          </cell>
        </row>
      </sheetData>
      <sheetData sheetId="31987">
        <row r="9">
          <cell r="A9" t="str">
            <v>A</v>
          </cell>
        </row>
      </sheetData>
      <sheetData sheetId="31988">
        <row r="9">
          <cell r="A9" t="str">
            <v>A</v>
          </cell>
        </row>
      </sheetData>
      <sheetData sheetId="31989">
        <row r="9">
          <cell r="A9" t="str">
            <v>A</v>
          </cell>
        </row>
      </sheetData>
      <sheetData sheetId="31990">
        <row r="9">
          <cell r="A9" t="str">
            <v>A</v>
          </cell>
        </row>
      </sheetData>
      <sheetData sheetId="31991">
        <row r="9">
          <cell r="A9" t="str">
            <v>A</v>
          </cell>
        </row>
      </sheetData>
      <sheetData sheetId="31992">
        <row r="9">
          <cell r="A9" t="str">
            <v>A</v>
          </cell>
        </row>
      </sheetData>
      <sheetData sheetId="31993">
        <row r="9">
          <cell r="A9" t="str">
            <v>A</v>
          </cell>
        </row>
      </sheetData>
      <sheetData sheetId="31994">
        <row r="9">
          <cell r="A9" t="str">
            <v>A</v>
          </cell>
        </row>
      </sheetData>
      <sheetData sheetId="31995">
        <row r="9">
          <cell r="A9" t="str">
            <v>A</v>
          </cell>
        </row>
      </sheetData>
      <sheetData sheetId="31996">
        <row r="9">
          <cell r="A9" t="str">
            <v>A</v>
          </cell>
        </row>
      </sheetData>
      <sheetData sheetId="31997">
        <row r="9">
          <cell r="A9" t="str">
            <v>A</v>
          </cell>
        </row>
      </sheetData>
      <sheetData sheetId="31998">
        <row r="9">
          <cell r="A9" t="str">
            <v>A</v>
          </cell>
        </row>
      </sheetData>
      <sheetData sheetId="31999">
        <row r="9">
          <cell r="A9" t="str">
            <v>A</v>
          </cell>
        </row>
      </sheetData>
      <sheetData sheetId="32000">
        <row r="9">
          <cell r="A9" t="str">
            <v>A</v>
          </cell>
        </row>
      </sheetData>
      <sheetData sheetId="32001">
        <row r="9">
          <cell r="A9" t="str">
            <v>A</v>
          </cell>
        </row>
      </sheetData>
      <sheetData sheetId="32002">
        <row r="9">
          <cell r="A9" t="str">
            <v>A</v>
          </cell>
        </row>
      </sheetData>
      <sheetData sheetId="32003">
        <row r="9">
          <cell r="A9" t="str">
            <v>A</v>
          </cell>
        </row>
      </sheetData>
      <sheetData sheetId="32004">
        <row r="9">
          <cell r="A9" t="str">
            <v>A</v>
          </cell>
        </row>
      </sheetData>
      <sheetData sheetId="32005">
        <row r="9">
          <cell r="A9" t="str">
            <v>A</v>
          </cell>
        </row>
      </sheetData>
      <sheetData sheetId="32006">
        <row r="9">
          <cell r="A9" t="str">
            <v>A</v>
          </cell>
        </row>
      </sheetData>
      <sheetData sheetId="32007">
        <row r="9">
          <cell r="A9" t="str">
            <v>A</v>
          </cell>
        </row>
      </sheetData>
      <sheetData sheetId="32008">
        <row r="9">
          <cell r="A9" t="str">
            <v>A</v>
          </cell>
        </row>
      </sheetData>
      <sheetData sheetId="32009">
        <row r="9">
          <cell r="A9" t="str">
            <v>A</v>
          </cell>
        </row>
      </sheetData>
      <sheetData sheetId="32010">
        <row r="9">
          <cell r="A9" t="str">
            <v>A</v>
          </cell>
        </row>
      </sheetData>
      <sheetData sheetId="32011" refreshError="1"/>
      <sheetData sheetId="32012" refreshError="1"/>
      <sheetData sheetId="32013" refreshError="1"/>
      <sheetData sheetId="32014" refreshError="1"/>
      <sheetData sheetId="32015" refreshError="1"/>
      <sheetData sheetId="32016" refreshError="1"/>
      <sheetData sheetId="32017" refreshError="1"/>
      <sheetData sheetId="32018" refreshError="1"/>
      <sheetData sheetId="32019" refreshError="1"/>
      <sheetData sheetId="32020" refreshError="1"/>
      <sheetData sheetId="32021" refreshError="1"/>
      <sheetData sheetId="32022" refreshError="1"/>
      <sheetData sheetId="32023" refreshError="1"/>
      <sheetData sheetId="32024" refreshError="1"/>
      <sheetData sheetId="32025" refreshError="1"/>
      <sheetData sheetId="32026" refreshError="1"/>
      <sheetData sheetId="32027" refreshError="1"/>
      <sheetData sheetId="32028" refreshError="1"/>
      <sheetData sheetId="32029" refreshError="1"/>
      <sheetData sheetId="32030" refreshError="1"/>
      <sheetData sheetId="32031" refreshError="1"/>
      <sheetData sheetId="32032" refreshError="1"/>
      <sheetData sheetId="32033" refreshError="1"/>
      <sheetData sheetId="32034" refreshError="1"/>
      <sheetData sheetId="32035" refreshError="1"/>
      <sheetData sheetId="32036" refreshError="1"/>
      <sheetData sheetId="32037" refreshError="1"/>
      <sheetData sheetId="32038" refreshError="1"/>
      <sheetData sheetId="32039" refreshError="1"/>
      <sheetData sheetId="32040" refreshError="1"/>
      <sheetData sheetId="32041" refreshError="1"/>
      <sheetData sheetId="32042" refreshError="1"/>
      <sheetData sheetId="32043" refreshError="1"/>
      <sheetData sheetId="32044" refreshError="1"/>
      <sheetData sheetId="32045" refreshError="1"/>
      <sheetData sheetId="32046" refreshError="1"/>
      <sheetData sheetId="32047" refreshError="1"/>
      <sheetData sheetId="32048" refreshError="1"/>
      <sheetData sheetId="32049" refreshError="1"/>
      <sheetData sheetId="32050" refreshError="1"/>
      <sheetData sheetId="32051" refreshError="1"/>
      <sheetData sheetId="32052" refreshError="1"/>
      <sheetData sheetId="32053" refreshError="1"/>
      <sheetData sheetId="32054" refreshError="1"/>
      <sheetData sheetId="32055" refreshError="1"/>
      <sheetData sheetId="32056" refreshError="1"/>
      <sheetData sheetId="32057" refreshError="1"/>
      <sheetData sheetId="32058" refreshError="1"/>
      <sheetData sheetId="32059" refreshError="1"/>
      <sheetData sheetId="32060" refreshError="1"/>
      <sheetData sheetId="32061" refreshError="1"/>
      <sheetData sheetId="32062" refreshError="1"/>
      <sheetData sheetId="32063" refreshError="1"/>
      <sheetData sheetId="32064" refreshError="1"/>
      <sheetData sheetId="32065" refreshError="1"/>
      <sheetData sheetId="32066" refreshError="1"/>
      <sheetData sheetId="32067" refreshError="1"/>
      <sheetData sheetId="32068" refreshError="1"/>
      <sheetData sheetId="32069" refreshError="1"/>
      <sheetData sheetId="32070" refreshError="1"/>
      <sheetData sheetId="32071" refreshError="1"/>
      <sheetData sheetId="32072" refreshError="1"/>
      <sheetData sheetId="32073" refreshError="1"/>
      <sheetData sheetId="32074" refreshError="1"/>
      <sheetData sheetId="32075" refreshError="1"/>
      <sheetData sheetId="32076" refreshError="1"/>
      <sheetData sheetId="32077" refreshError="1"/>
      <sheetData sheetId="32078" refreshError="1"/>
      <sheetData sheetId="32079" refreshError="1"/>
      <sheetData sheetId="32080" refreshError="1"/>
      <sheetData sheetId="32081" refreshError="1"/>
      <sheetData sheetId="32082">
        <row r="9">
          <cell r="A9" t="str">
            <v>A</v>
          </cell>
        </row>
      </sheetData>
      <sheetData sheetId="32083">
        <row r="9">
          <cell r="A9" t="str">
            <v>A</v>
          </cell>
        </row>
      </sheetData>
      <sheetData sheetId="32084">
        <row r="9">
          <cell r="A9" t="str">
            <v>A</v>
          </cell>
        </row>
      </sheetData>
      <sheetData sheetId="32085">
        <row r="9">
          <cell r="A9" t="str">
            <v>A</v>
          </cell>
        </row>
      </sheetData>
      <sheetData sheetId="32086">
        <row r="9">
          <cell r="A9" t="str">
            <v>A</v>
          </cell>
        </row>
      </sheetData>
      <sheetData sheetId="32087">
        <row r="9">
          <cell r="A9" t="str">
            <v>A</v>
          </cell>
        </row>
      </sheetData>
      <sheetData sheetId="32088">
        <row r="9">
          <cell r="A9" t="str">
            <v>A</v>
          </cell>
        </row>
      </sheetData>
      <sheetData sheetId="32089">
        <row r="9">
          <cell r="A9" t="str">
            <v>A</v>
          </cell>
        </row>
      </sheetData>
      <sheetData sheetId="32090">
        <row r="9">
          <cell r="A9" t="str">
            <v>A</v>
          </cell>
        </row>
      </sheetData>
      <sheetData sheetId="32091">
        <row r="9">
          <cell r="A9" t="str">
            <v>A</v>
          </cell>
        </row>
      </sheetData>
      <sheetData sheetId="32092">
        <row r="9">
          <cell r="A9" t="str">
            <v>A</v>
          </cell>
        </row>
      </sheetData>
      <sheetData sheetId="32093">
        <row r="9">
          <cell r="A9" t="str">
            <v>A</v>
          </cell>
        </row>
      </sheetData>
      <sheetData sheetId="32094">
        <row r="9">
          <cell r="A9" t="str">
            <v>A</v>
          </cell>
        </row>
      </sheetData>
      <sheetData sheetId="32095">
        <row r="9">
          <cell r="A9" t="str">
            <v>A</v>
          </cell>
        </row>
      </sheetData>
      <sheetData sheetId="32096">
        <row r="9">
          <cell r="A9" t="str">
            <v>A</v>
          </cell>
        </row>
      </sheetData>
      <sheetData sheetId="32097">
        <row r="9">
          <cell r="A9" t="str">
            <v>A</v>
          </cell>
        </row>
      </sheetData>
      <sheetData sheetId="32098">
        <row r="9">
          <cell r="A9" t="str">
            <v>A</v>
          </cell>
        </row>
      </sheetData>
      <sheetData sheetId="32099">
        <row r="9">
          <cell r="A9" t="str">
            <v>A</v>
          </cell>
        </row>
      </sheetData>
      <sheetData sheetId="32100">
        <row r="9">
          <cell r="A9" t="str">
            <v>A</v>
          </cell>
        </row>
      </sheetData>
      <sheetData sheetId="32101">
        <row r="9">
          <cell r="A9" t="str">
            <v>A</v>
          </cell>
        </row>
      </sheetData>
      <sheetData sheetId="32102">
        <row r="9">
          <cell r="A9" t="str">
            <v>A</v>
          </cell>
        </row>
      </sheetData>
      <sheetData sheetId="32103">
        <row r="9">
          <cell r="A9" t="str">
            <v>A</v>
          </cell>
        </row>
      </sheetData>
      <sheetData sheetId="32104">
        <row r="9">
          <cell r="A9" t="str">
            <v>A</v>
          </cell>
        </row>
      </sheetData>
      <sheetData sheetId="32105">
        <row r="9">
          <cell r="A9" t="str">
            <v>A</v>
          </cell>
        </row>
      </sheetData>
      <sheetData sheetId="32106">
        <row r="9">
          <cell r="A9" t="str">
            <v>A</v>
          </cell>
        </row>
      </sheetData>
      <sheetData sheetId="32107">
        <row r="9">
          <cell r="A9" t="str">
            <v>A</v>
          </cell>
        </row>
      </sheetData>
      <sheetData sheetId="32108">
        <row r="9">
          <cell r="A9" t="str">
            <v>A</v>
          </cell>
        </row>
      </sheetData>
      <sheetData sheetId="32109">
        <row r="9">
          <cell r="A9" t="str">
            <v>A</v>
          </cell>
        </row>
      </sheetData>
      <sheetData sheetId="32110">
        <row r="9">
          <cell r="A9" t="str">
            <v>A</v>
          </cell>
        </row>
      </sheetData>
      <sheetData sheetId="32111">
        <row r="9">
          <cell r="A9" t="str">
            <v>A</v>
          </cell>
        </row>
      </sheetData>
      <sheetData sheetId="32112">
        <row r="9">
          <cell r="A9" t="str">
            <v>A</v>
          </cell>
        </row>
      </sheetData>
      <sheetData sheetId="32113">
        <row r="9">
          <cell r="A9" t="str">
            <v>A</v>
          </cell>
        </row>
      </sheetData>
      <sheetData sheetId="32114">
        <row r="9">
          <cell r="A9" t="str">
            <v>A</v>
          </cell>
        </row>
      </sheetData>
      <sheetData sheetId="32115">
        <row r="9">
          <cell r="A9" t="str">
            <v>A</v>
          </cell>
        </row>
      </sheetData>
      <sheetData sheetId="32116">
        <row r="9">
          <cell r="A9" t="str">
            <v>A</v>
          </cell>
        </row>
      </sheetData>
      <sheetData sheetId="32117">
        <row r="9">
          <cell r="A9" t="str">
            <v>A</v>
          </cell>
        </row>
      </sheetData>
      <sheetData sheetId="32118">
        <row r="9">
          <cell r="A9" t="str">
            <v>A</v>
          </cell>
        </row>
      </sheetData>
      <sheetData sheetId="32119">
        <row r="9">
          <cell r="A9" t="str">
            <v>A</v>
          </cell>
        </row>
      </sheetData>
      <sheetData sheetId="32120">
        <row r="9">
          <cell r="A9" t="str">
            <v>A</v>
          </cell>
        </row>
      </sheetData>
      <sheetData sheetId="32121">
        <row r="9">
          <cell r="A9" t="str">
            <v>A</v>
          </cell>
        </row>
      </sheetData>
      <sheetData sheetId="32122">
        <row r="9">
          <cell r="A9" t="str">
            <v>A</v>
          </cell>
        </row>
      </sheetData>
      <sheetData sheetId="32123">
        <row r="9">
          <cell r="A9" t="str">
            <v>A</v>
          </cell>
        </row>
      </sheetData>
      <sheetData sheetId="32124">
        <row r="9">
          <cell r="A9" t="str">
            <v>A</v>
          </cell>
        </row>
      </sheetData>
      <sheetData sheetId="32125">
        <row r="9">
          <cell r="A9" t="str">
            <v>A</v>
          </cell>
        </row>
      </sheetData>
      <sheetData sheetId="32126">
        <row r="9">
          <cell r="A9" t="str">
            <v>A</v>
          </cell>
        </row>
      </sheetData>
      <sheetData sheetId="32127">
        <row r="9">
          <cell r="A9" t="str">
            <v>A</v>
          </cell>
        </row>
      </sheetData>
      <sheetData sheetId="32128">
        <row r="9">
          <cell r="A9" t="str">
            <v>A</v>
          </cell>
        </row>
      </sheetData>
      <sheetData sheetId="32129">
        <row r="9">
          <cell r="A9" t="str">
            <v>A</v>
          </cell>
        </row>
      </sheetData>
      <sheetData sheetId="32130">
        <row r="9">
          <cell r="A9" t="str">
            <v>A</v>
          </cell>
        </row>
      </sheetData>
      <sheetData sheetId="32131">
        <row r="9">
          <cell r="A9" t="str">
            <v>A</v>
          </cell>
        </row>
      </sheetData>
      <sheetData sheetId="32132">
        <row r="9">
          <cell r="A9" t="str">
            <v>A</v>
          </cell>
        </row>
      </sheetData>
      <sheetData sheetId="32133">
        <row r="9">
          <cell r="A9" t="str">
            <v>A</v>
          </cell>
        </row>
      </sheetData>
      <sheetData sheetId="32134">
        <row r="9">
          <cell r="A9" t="str">
            <v>A</v>
          </cell>
        </row>
      </sheetData>
      <sheetData sheetId="32135">
        <row r="9">
          <cell r="A9" t="str">
            <v>A</v>
          </cell>
        </row>
      </sheetData>
      <sheetData sheetId="32136" refreshError="1"/>
      <sheetData sheetId="32137" refreshError="1"/>
      <sheetData sheetId="32138">
        <row r="9">
          <cell r="A9" t="str">
            <v>A</v>
          </cell>
        </row>
      </sheetData>
      <sheetData sheetId="32139">
        <row r="9">
          <cell r="A9" t="str">
            <v>A</v>
          </cell>
        </row>
      </sheetData>
      <sheetData sheetId="32140">
        <row r="9">
          <cell r="A9" t="str">
            <v>A</v>
          </cell>
        </row>
      </sheetData>
      <sheetData sheetId="32141" refreshError="1"/>
      <sheetData sheetId="32142" refreshError="1"/>
      <sheetData sheetId="32143" refreshError="1"/>
      <sheetData sheetId="32144" refreshError="1"/>
      <sheetData sheetId="32145" refreshError="1"/>
      <sheetData sheetId="32146" refreshError="1"/>
      <sheetData sheetId="32147" refreshError="1"/>
      <sheetData sheetId="32148" refreshError="1"/>
      <sheetData sheetId="32149" refreshError="1"/>
      <sheetData sheetId="32150" refreshError="1"/>
      <sheetData sheetId="32151" refreshError="1"/>
      <sheetData sheetId="32152" refreshError="1"/>
      <sheetData sheetId="32153" refreshError="1"/>
      <sheetData sheetId="32154" refreshError="1"/>
      <sheetData sheetId="32155" refreshError="1"/>
      <sheetData sheetId="32156" refreshError="1"/>
      <sheetData sheetId="32157" refreshError="1"/>
      <sheetData sheetId="32158" refreshError="1"/>
      <sheetData sheetId="32159" refreshError="1"/>
      <sheetData sheetId="32160" refreshError="1"/>
      <sheetData sheetId="32161" refreshError="1"/>
      <sheetData sheetId="32162" refreshError="1"/>
      <sheetData sheetId="32163" refreshError="1"/>
      <sheetData sheetId="32164" refreshError="1"/>
      <sheetData sheetId="32165" refreshError="1"/>
      <sheetData sheetId="32166" refreshError="1"/>
      <sheetData sheetId="32167" refreshError="1"/>
      <sheetData sheetId="32168" refreshError="1"/>
      <sheetData sheetId="32169" refreshError="1"/>
      <sheetData sheetId="32170" refreshError="1"/>
      <sheetData sheetId="32171" refreshError="1"/>
      <sheetData sheetId="32172" refreshError="1"/>
      <sheetData sheetId="32173" refreshError="1"/>
      <sheetData sheetId="32174" refreshError="1"/>
      <sheetData sheetId="32175" refreshError="1"/>
      <sheetData sheetId="32176" refreshError="1"/>
      <sheetData sheetId="32177" refreshError="1"/>
      <sheetData sheetId="32178" refreshError="1"/>
      <sheetData sheetId="32179" refreshError="1"/>
      <sheetData sheetId="32180" refreshError="1"/>
      <sheetData sheetId="32181" refreshError="1"/>
      <sheetData sheetId="32182" refreshError="1"/>
      <sheetData sheetId="32183" refreshError="1"/>
      <sheetData sheetId="32184" refreshError="1"/>
      <sheetData sheetId="32185" refreshError="1"/>
      <sheetData sheetId="32186" refreshError="1"/>
      <sheetData sheetId="32187" refreshError="1"/>
      <sheetData sheetId="32188" refreshError="1"/>
      <sheetData sheetId="32189" refreshError="1"/>
      <sheetData sheetId="32190" refreshError="1"/>
      <sheetData sheetId="32191" refreshError="1"/>
      <sheetData sheetId="32192" refreshError="1"/>
      <sheetData sheetId="32193" refreshError="1"/>
      <sheetData sheetId="32194" refreshError="1"/>
      <sheetData sheetId="32195" refreshError="1"/>
      <sheetData sheetId="32196" refreshError="1"/>
      <sheetData sheetId="32197" refreshError="1"/>
      <sheetData sheetId="32198" refreshError="1"/>
      <sheetData sheetId="32199" refreshError="1"/>
      <sheetData sheetId="32200" refreshError="1"/>
      <sheetData sheetId="32201" refreshError="1"/>
      <sheetData sheetId="32202" refreshError="1"/>
      <sheetData sheetId="32203" refreshError="1"/>
      <sheetData sheetId="32204" refreshError="1"/>
      <sheetData sheetId="32205" refreshError="1"/>
      <sheetData sheetId="32206" refreshError="1"/>
      <sheetData sheetId="32207" refreshError="1"/>
      <sheetData sheetId="32208" refreshError="1"/>
      <sheetData sheetId="32209" refreshError="1"/>
      <sheetData sheetId="32210" refreshError="1"/>
      <sheetData sheetId="32211" refreshError="1"/>
      <sheetData sheetId="32212">
        <row r="9">
          <cell r="A9" t="str">
            <v>A</v>
          </cell>
        </row>
      </sheetData>
      <sheetData sheetId="32213" refreshError="1"/>
      <sheetData sheetId="32214" refreshError="1"/>
      <sheetData sheetId="32215" refreshError="1"/>
      <sheetData sheetId="32216" refreshError="1"/>
      <sheetData sheetId="32217">
        <row r="9">
          <cell r="A9" t="str">
            <v>A</v>
          </cell>
        </row>
      </sheetData>
      <sheetData sheetId="32218">
        <row r="9">
          <cell r="A9" t="str">
            <v>A</v>
          </cell>
        </row>
      </sheetData>
      <sheetData sheetId="32219">
        <row r="9">
          <cell r="A9" t="str">
            <v>A</v>
          </cell>
        </row>
      </sheetData>
      <sheetData sheetId="32220">
        <row r="9">
          <cell r="A9" t="str">
            <v>A</v>
          </cell>
        </row>
      </sheetData>
      <sheetData sheetId="32221">
        <row r="9">
          <cell r="A9" t="str">
            <v>A</v>
          </cell>
        </row>
      </sheetData>
      <sheetData sheetId="32222">
        <row r="9">
          <cell r="A9" t="str">
            <v>A</v>
          </cell>
        </row>
      </sheetData>
      <sheetData sheetId="32223">
        <row r="9">
          <cell r="A9" t="str">
            <v>A</v>
          </cell>
        </row>
      </sheetData>
      <sheetData sheetId="32224">
        <row r="9">
          <cell r="A9" t="str">
            <v>A</v>
          </cell>
        </row>
      </sheetData>
      <sheetData sheetId="32225">
        <row r="9">
          <cell r="A9" t="str">
            <v>A</v>
          </cell>
        </row>
      </sheetData>
      <sheetData sheetId="32226">
        <row r="9">
          <cell r="A9" t="str">
            <v>A</v>
          </cell>
        </row>
      </sheetData>
      <sheetData sheetId="32227">
        <row r="9">
          <cell r="A9" t="str">
            <v>A</v>
          </cell>
        </row>
      </sheetData>
      <sheetData sheetId="32228">
        <row r="9">
          <cell r="A9" t="str">
            <v>A</v>
          </cell>
        </row>
      </sheetData>
      <sheetData sheetId="32229">
        <row r="9">
          <cell r="A9" t="str">
            <v>A</v>
          </cell>
        </row>
      </sheetData>
      <sheetData sheetId="32230">
        <row r="9">
          <cell r="A9" t="str">
            <v>A</v>
          </cell>
        </row>
      </sheetData>
      <sheetData sheetId="32231">
        <row r="9">
          <cell r="A9" t="str">
            <v>A</v>
          </cell>
        </row>
      </sheetData>
      <sheetData sheetId="32232">
        <row r="9">
          <cell r="A9" t="str">
            <v>A</v>
          </cell>
        </row>
      </sheetData>
      <sheetData sheetId="32233">
        <row r="9">
          <cell r="A9" t="str">
            <v>A</v>
          </cell>
        </row>
      </sheetData>
      <sheetData sheetId="32234">
        <row r="9">
          <cell r="A9" t="str">
            <v>A</v>
          </cell>
        </row>
      </sheetData>
      <sheetData sheetId="32235">
        <row r="9">
          <cell r="A9" t="str">
            <v>A</v>
          </cell>
        </row>
      </sheetData>
      <sheetData sheetId="32236">
        <row r="9">
          <cell r="A9" t="str">
            <v>A</v>
          </cell>
        </row>
      </sheetData>
      <sheetData sheetId="32237">
        <row r="9">
          <cell r="A9" t="str">
            <v>A</v>
          </cell>
        </row>
      </sheetData>
      <sheetData sheetId="32238">
        <row r="9">
          <cell r="A9" t="str">
            <v>A</v>
          </cell>
        </row>
      </sheetData>
      <sheetData sheetId="32239">
        <row r="9">
          <cell r="A9" t="str">
            <v>A</v>
          </cell>
        </row>
      </sheetData>
      <sheetData sheetId="32240">
        <row r="9">
          <cell r="A9" t="str">
            <v>A</v>
          </cell>
        </row>
      </sheetData>
      <sheetData sheetId="32241">
        <row r="9">
          <cell r="A9" t="str">
            <v>A</v>
          </cell>
        </row>
      </sheetData>
      <sheetData sheetId="32242">
        <row r="9">
          <cell r="A9" t="str">
            <v>A</v>
          </cell>
        </row>
      </sheetData>
      <sheetData sheetId="32243">
        <row r="9">
          <cell r="A9" t="str">
            <v>A</v>
          </cell>
        </row>
      </sheetData>
      <sheetData sheetId="32244">
        <row r="9">
          <cell r="A9" t="str">
            <v>A</v>
          </cell>
        </row>
      </sheetData>
      <sheetData sheetId="32245">
        <row r="9">
          <cell r="A9" t="str">
            <v>A</v>
          </cell>
        </row>
      </sheetData>
      <sheetData sheetId="32246">
        <row r="9">
          <cell r="A9" t="str">
            <v>A</v>
          </cell>
        </row>
      </sheetData>
      <sheetData sheetId="32247">
        <row r="9">
          <cell r="A9" t="str">
            <v>A</v>
          </cell>
        </row>
      </sheetData>
      <sheetData sheetId="32248">
        <row r="9">
          <cell r="A9" t="str">
            <v>A</v>
          </cell>
        </row>
      </sheetData>
      <sheetData sheetId="32249">
        <row r="9">
          <cell r="A9" t="str">
            <v>A</v>
          </cell>
        </row>
      </sheetData>
      <sheetData sheetId="32250">
        <row r="9">
          <cell r="A9" t="str">
            <v>A</v>
          </cell>
        </row>
      </sheetData>
      <sheetData sheetId="32251">
        <row r="9">
          <cell r="A9" t="str">
            <v>A</v>
          </cell>
        </row>
      </sheetData>
      <sheetData sheetId="32252">
        <row r="9">
          <cell r="A9" t="str">
            <v>A</v>
          </cell>
        </row>
      </sheetData>
      <sheetData sheetId="32253">
        <row r="9">
          <cell r="A9" t="str">
            <v>A</v>
          </cell>
        </row>
      </sheetData>
      <sheetData sheetId="32254">
        <row r="9">
          <cell r="A9" t="str">
            <v>A</v>
          </cell>
        </row>
      </sheetData>
      <sheetData sheetId="32255">
        <row r="9">
          <cell r="A9" t="str">
            <v>A</v>
          </cell>
        </row>
      </sheetData>
      <sheetData sheetId="32256">
        <row r="9">
          <cell r="A9" t="str">
            <v>A</v>
          </cell>
        </row>
      </sheetData>
      <sheetData sheetId="32257">
        <row r="9">
          <cell r="A9" t="str">
            <v>A</v>
          </cell>
        </row>
      </sheetData>
      <sheetData sheetId="32258">
        <row r="9">
          <cell r="A9" t="str">
            <v>A</v>
          </cell>
        </row>
      </sheetData>
      <sheetData sheetId="32259">
        <row r="9">
          <cell r="A9" t="str">
            <v>A</v>
          </cell>
        </row>
      </sheetData>
      <sheetData sheetId="32260">
        <row r="9">
          <cell r="A9" t="str">
            <v>A</v>
          </cell>
        </row>
      </sheetData>
      <sheetData sheetId="32261" refreshError="1"/>
      <sheetData sheetId="32262" refreshError="1"/>
      <sheetData sheetId="32263">
        <row r="9">
          <cell r="A9" t="str">
            <v>A</v>
          </cell>
        </row>
      </sheetData>
      <sheetData sheetId="32264" refreshError="1"/>
      <sheetData sheetId="32265" refreshError="1"/>
      <sheetData sheetId="32266" refreshError="1"/>
      <sheetData sheetId="32267" refreshError="1"/>
      <sheetData sheetId="32268" refreshError="1"/>
      <sheetData sheetId="32269" refreshError="1"/>
      <sheetData sheetId="32270" refreshError="1"/>
      <sheetData sheetId="32271" refreshError="1"/>
      <sheetData sheetId="32272" refreshError="1"/>
      <sheetData sheetId="32273" refreshError="1"/>
      <sheetData sheetId="32274" refreshError="1"/>
      <sheetData sheetId="32275" refreshError="1"/>
      <sheetData sheetId="32276" refreshError="1"/>
      <sheetData sheetId="32277" refreshError="1"/>
      <sheetData sheetId="32278">
        <row r="9">
          <cell r="A9" t="str">
            <v>A</v>
          </cell>
        </row>
      </sheetData>
      <sheetData sheetId="32279">
        <row r="9">
          <cell r="A9" t="str">
            <v>A</v>
          </cell>
        </row>
      </sheetData>
      <sheetData sheetId="32280">
        <row r="9">
          <cell r="A9" t="str">
            <v>A</v>
          </cell>
        </row>
      </sheetData>
      <sheetData sheetId="32281">
        <row r="9">
          <cell r="A9" t="str">
            <v>A</v>
          </cell>
        </row>
      </sheetData>
      <sheetData sheetId="32282">
        <row r="9">
          <cell r="A9" t="str">
            <v>A</v>
          </cell>
        </row>
      </sheetData>
      <sheetData sheetId="32283">
        <row r="9">
          <cell r="A9" t="str">
            <v>A</v>
          </cell>
        </row>
      </sheetData>
      <sheetData sheetId="32284">
        <row r="9">
          <cell r="A9" t="str">
            <v>A</v>
          </cell>
        </row>
      </sheetData>
      <sheetData sheetId="32285">
        <row r="9">
          <cell r="A9" t="str">
            <v>A</v>
          </cell>
        </row>
      </sheetData>
      <sheetData sheetId="32286">
        <row r="9">
          <cell r="A9" t="str">
            <v>A</v>
          </cell>
        </row>
      </sheetData>
      <sheetData sheetId="32287">
        <row r="9">
          <cell r="A9" t="str">
            <v>A</v>
          </cell>
        </row>
      </sheetData>
      <sheetData sheetId="32288">
        <row r="9">
          <cell r="A9" t="str">
            <v>A</v>
          </cell>
        </row>
      </sheetData>
      <sheetData sheetId="32289">
        <row r="9">
          <cell r="A9" t="str">
            <v>A</v>
          </cell>
        </row>
      </sheetData>
      <sheetData sheetId="32290">
        <row r="9">
          <cell r="A9" t="str">
            <v>A</v>
          </cell>
        </row>
      </sheetData>
      <sheetData sheetId="32291">
        <row r="9">
          <cell r="A9" t="str">
            <v>A</v>
          </cell>
        </row>
      </sheetData>
      <sheetData sheetId="32292">
        <row r="9">
          <cell r="A9" t="str">
            <v>A</v>
          </cell>
        </row>
      </sheetData>
      <sheetData sheetId="32293">
        <row r="9">
          <cell r="A9" t="str">
            <v>A</v>
          </cell>
        </row>
      </sheetData>
      <sheetData sheetId="32294">
        <row r="9">
          <cell r="A9" t="str">
            <v>A</v>
          </cell>
        </row>
      </sheetData>
      <sheetData sheetId="32295">
        <row r="9">
          <cell r="A9" t="str">
            <v>A</v>
          </cell>
        </row>
      </sheetData>
      <sheetData sheetId="32296">
        <row r="9">
          <cell r="A9" t="str">
            <v>A</v>
          </cell>
        </row>
      </sheetData>
      <sheetData sheetId="32297">
        <row r="9">
          <cell r="A9" t="str">
            <v>A</v>
          </cell>
        </row>
      </sheetData>
      <sheetData sheetId="32298">
        <row r="9">
          <cell r="A9" t="str">
            <v>A</v>
          </cell>
        </row>
      </sheetData>
      <sheetData sheetId="32299">
        <row r="9">
          <cell r="A9" t="str">
            <v>A</v>
          </cell>
        </row>
      </sheetData>
      <sheetData sheetId="32300">
        <row r="9">
          <cell r="A9" t="str">
            <v>A</v>
          </cell>
        </row>
      </sheetData>
      <sheetData sheetId="32301">
        <row r="9">
          <cell r="A9" t="str">
            <v>A</v>
          </cell>
        </row>
      </sheetData>
      <sheetData sheetId="32302">
        <row r="9">
          <cell r="A9" t="str">
            <v>A</v>
          </cell>
        </row>
      </sheetData>
      <sheetData sheetId="32303">
        <row r="9">
          <cell r="A9" t="str">
            <v>A</v>
          </cell>
        </row>
      </sheetData>
      <sheetData sheetId="32304">
        <row r="9">
          <cell r="A9" t="str">
            <v>A</v>
          </cell>
        </row>
      </sheetData>
      <sheetData sheetId="32305" refreshError="1"/>
      <sheetData sheetId="32306">
        <row r="9">
          <cell r="A9" t="str">
            <v>A</v>
          </cell>
        </row>
      </sheetData>
      <sheetData sheetId="32307">
        <row r="9">
          <cell r="A9" t="str">
            <v>A</v>
          </cell>
        </row>
      </sheetData>
      <sheetData sheetId="32308">
        <row r="9">
          <cell r="A9" t="str">
            <v>A</v>
          </cell>
        </row>
      </sheetData>
      <sheetData sheetId="32309">
        <row r="9">
          <cell r="A9" t="str">
            <v>A</v>
          </cell>
        </row>
      </sheetData>
      <sheetData sheetId="32310">
        <row r="9">
          <cell r="A9" t="str">
            <v>A</v>
          </cell>
        </row>
      </sheetData>
      <sheetData sheetId="32311">
        <row r="9">
          <cell r="A9" t="str">
            <v>A</v>
          </cell>
        </row>
      </sheetData>
      <sheetData sheetId="32312">
        <row r="9">
          <cell r="A9" t="str">
            <v>A</v>
          </cell>
        </row>
      </sheetData>
      <sheetData sheetId="32313">
        <row r="9">
          <cell r="A9" t="str">
            <v>A</v>
          </cell>
        </row>
      </sheetData>
      <sheetData sheetId="32314">
        <row r="9">
          <cell r="A9" t="str">
            <v>A</v>
          </cell>
        </row>
      </sheetData>
      <sheetData sheetId="32315">
        <row r="9">
          <cell r="A9" t="str">
            <v>A</v>
          </cell>
        </row>
      </sheetData>
      <sheetData sheetId="32316">
        <row r="9">
          <cell r="A9" t="str">
            <v>A</v>
          </cell>
        </row>
      </sheetData>
      <sheetData sheetId="32317">
        <row r="9">
          <cell r="A9" t="str">
            <v>A</v>
          </cell>
        </row>
      </sheetData>
      <sheetData sheetId="32318">
        <row r="9">
          <cell r="A9" t="str">
            <v>A</v>
          </cell>
        </row>
      </sheetData>
      <sheetData sheetId="32319">
        <row r="9">
          <cell r="A9" t="str">
            <v>A</v>
          </cell>
        </row>
      </sheetData>
      <sheetData sheetId="32320">
        <row r="9">
          <cell r="A9" t="str">
            <v>A</v>
          </cell>
        </row>
      </sheetData>
      <sheetData sheetId="32321">
        <row r="9">
          <cell r="A9" t="str">
            <v>A</v>
          </cell>
        </row>
      </sheetData>
      <sheetData sheetId="32322">
        <row r="9">
          <cell r="A9" t="str">
            <v>A</v>
          </cell>
        </row>
      </sheetData>
      <sheetData sheetId="32323">
        <row r="9">
          <cell r="A9" t="str">
            <v>A</v>
          </cell>
        </row>
      </sheetData>
      <sheetData sheetId="32324">
        <row r="9">
          <cell r="A9" t="str">
            <v>A</v>
          </cell>
        </row>
      </sheetData>
      <sheetData sheetId="32325">
        <row r="9">
          <cell r="A9" t="str">
            <v>A</v>
          </cell>
        </row>
      </sheetData>
      <sheetData sheetId="32326">
        <row r="9">
          <cell r="A9" t="str">
            <v>A</v>
          </cell>
        </row>
      </sheetData>
      <sheetData sheetId="32327">
        <row r="9">
          <cell r="A9" t="str">
            <v>A</v>
          </cell>
        </row>
      </sheetData>
      <sheetData sheetId="32328">
        <row r="9">
          <cell r="A9" t="str">
            <v>A</v>
          </cell>
        </row>
      </sheetData>
      <sheetData sheetId="32329">
        <row r="9">
          <cell r="A9" t="str">
            <v>A</v>
          </cell>
        </row>
      </sheetData>
      <sheetData sheetId="32330">
        <row r="9">
          <cell r="A9" t="str">
            <v>A</v>
          </cell>
        </row>
      </sheetData>
      <sheetData sheetId="32331">
        <row r="9">
          <cell r="A9" t="str">
            <v>A</v>
          </cell>
        </row>
      </sheetData>
      <sheetData sheetId="32332">
        <row r="9">
          <cell r="A9" t="str">
            <v>A</v>
          </cell>
        </row>
      </sheetData>
      <sheetData sheetId="32333">
        <row r="9">
          <cell r="A9" t="str">
            <v>A</v>
          </cell>
        </row>
      </sheetData>
      <sheetData sheetId="32334">
        <row r="9">
          <cell r="A9" t="str">
            <v>A</v>
          </cell>
        </row>
      </sheetData>
      <sheetData sheetId="32335">
        <row r="9">
          <cell r="A9" t="str">
            <v>A</v>
          </cell>
        </row>
      </sheetData>
      <sheetData sheetId="32336">
        <row r="9">
          <cell r="A9" t="str">
            <v>A</v>
          </cell>
        </row>
      </sheetData>
      <sheetData sheetId="32337">
        <row r="9">
          <cell r="A9" t="str">
            <v>A</v>
          </cell>
        </row>
      </sheetData>
      <sheetData sheetId="32338">
        <row r="9">
          <cell r="A9" t="str">
            <v>A</v>
          </cell>
        </row>
      </sheetData>
      <sheetData sheetId="32339">
        <row r="9">
          <cell r="A9" t="str">
            <v>A</v>
          </cell>
        </row>
      </sheetData>
      <sheetData sheetId="32340">
        <row r="9">
          <cell r="A9" t="str">
            <v>A</v>
          </cell>
        </row>
      </sheetData>
      <sheetData sheetId="32341">
        <row r="9">
          <cell r="A9" t="str">
            <v>A</v>
          </cell>
        </row>
      </sheetData>
      <sheetData sheetId="32342">
        <row r="9">
          <cell r="A9" t="str">
            <v>A</v>
          </cell>
        </row>
      </sheetData>
      <sheetData sheetId="32343">
        <row r="9">
          <cell r="A9" t="str">
            <v>A</v>
          </cell>
        </row>
      </sheetData>
      <sheetData sheetId="32344">
        <row r="9">
          <cell r="A9" t="str">
            <v>A</v>
          </cell>
        </row>
      </sheetData>
      <sheetData sheetId="32345">
        <row r="9">
          <cell r="A9" t="str">
            <v>A</v>
          </cell>
        </row>
      </sheetData>
      <sheetData sheetId="32346">
        <row r="9">
          <cell r="A9" t="str">
            <v>A</v>
          </cell>
        </row>
      </sheetData>
      <sheetData sheetId="32347">
        <row r="9">
          <cell r="A9" t="str">
            <v>A</v>
          </cell>
        </row>
      </sheetData>
      <sheetData sheetId="32348">
        <row r="9">
          <cell r="A9" t="str">
            <v>A</v>
          </cell>
        </row>
      </sheetData>
      <sheetData sheetId="32349">
        <row r="9">
          <cell r="A9" t="str">
            <v>A</v>
          </cell>
        </row>
      </sheetData>
      <sheetData sheetId="32350">
        <row r="9">
          <cell r="A9" t="str">
            <v>A</v>
          </cell>
        </row>
      </sheetData>
      <sheetData sheetId="32351">
        <row r="9">
          <cell r="A9" t="str">
            <v>A</v>
          </cell>
        </row>
      </sheetData>
      <sheetData sheetId="32352">
        <row r="9">
          <cell r="A9" t="str">
            <v>A</v>
          </cell>
        </row>
      </sheetData>
      <sheetData sheetId="32353">
        <row r="9">
          <cell r="A9" t="str">
            <v>A</v>
          </cell>
        </row>
      </sheetData>
      <sheetData sheetId="32354">
        <row r="9">
          <cell r="A9" t="str">
            <v>A</v>
          </cell>
        </row>
      </sheetData>
      <sheetData sheetId="32355">
        <row r="9">
          <cell r="A9" t="str">
            <v>A</v>
          </cell>
        </row>
      </sheetData>
      <sheetData sheetId="32356">
        <row r="9">
          <cell r="A9" t="str">
            <v>A</v>
          </cell>
        </row>
      </sheetData>
      <sheetData sheetId="32357">
        <row r="9">
          <cell r="A9" t="str">
            <v>A</v>
          </cell>
        </row>
      </sheetData>
      <sheetData sheetId="32358">
        <row r="9">
          <cell r="A9" t="str">
            <v>A</v>
          </cell>
        </row>
      </sheetData>
      <sheetData sheetId="32359">
        <row r="9">
          <cell r="A9" t="str">
            <v>A</v>
          </cell>
        </row>
      </sheetData>
      <sheetData sheetId="32360">
        <row r="9">
          <cell r="A9" t="str">
            <v>A</v>
          </cell>
        </row>
      </sheetData>
      <sheetData sheetId="32361">
        <row r="9">
          <cell r="A9" t="str">
            <v>A</v>
          </cell>
        </row>
      </sheetData>
      <sheetData sheetId="32362">
        <row r="9">
          <cell r="A9" t="str">
            <v>A</v>
          </cell>
        </row>
      </sheetData>
      <sheetData sheetId="32363">
        <row r="9">
          <cell r="A9" t="str">
            <v>A</v>
          </cell>
        </row>
      </sheetData>
      <sheetData sheetId="32364">
        <row r="9">
          <cell r="A9" t="str">
            <v>A</v>
          </cell>
        </row>
      </sheetData>
      <sheetData sheetId="32365">
        <row r="9">
          <cell r="A9" t="str">
            <v>A</v>
          </cell>
        </row>
      </sheetData>
      <sheetData sheetId="32366" refreshError="1"/>
      <sheetData sheetId="32367">
        <row r="9">
          <cell r="A9" t="str">
            <v>A</v>
          </cell>
        </row>
      </sheetData>
      <sheetData sheetId="32368" refreshError="1"/>
      <sheetData sheetId="32369" refreshError="1"/>
      <sheetData sheetId="32370" refreshError="1"/>
      <sheetData sheetId="32371" refreshError="1"/>
      <sheetData sheetId="32372" refreshError="1"/>
      <sheetData sheetId="32373" refreshError="1"/>
      <sheetData sheetId="32374" refreshError="1"/>
      <sheetData sheetId="32375" refreshError="1"/>
      <sheetData sheetId="32376" refreshError="1"/>
      <sheetData sheetId="32377" refreshError="1"/>
      <sheetData sheetId="32378" refreshError="1"/>
      <sheetData sheetId="32379" refreshError="1"/>
      <sheetData sheetId="32380" refreshError="1"/>
      <sheetData sheetId="32381" refreshError="1"/>
      <sheetData sheetId="32382" refreshError="1"/>
      <sheetData sheetId="32383" refreshError="1"/>
      <sheetData sheetId="32384" refreshError="1"/>
      <sheetData sheetId="32385" refreshError="1"/>
      <sheetData sheetId="32386" refreshError="1"/>
      <sheetData sheetId="32387" refreshError="1"/>
      <sheetData sheetId="32388" refreshError="1"/>
      <sheetData sheetId="32389" refreshError="1"/>
      <sheetData sheetId="32390" refreshError="1"/>
      <sheetData sheetId="32391" refreshError="1"/>
      <sheetData sheetId="32392" refreshError="1"/>
      <sheetData sheetId="32393">
        <row r="9">
          <cell r="A9" t="str">
            <v>A</v>
          </cell>
        </row>
      </sheetData>
      <sheetData sheetId="32394">
        <row r="9">
          <cell r="A9" t="str">
            <v>A</v>
          </cell>
        </row>
      </sheetData>
      <sheetData sheetId="32395">
        <row r="9">
          <cell r="A9" t="str">
            <v>A</v>
          </cell>
        </row>
      </sheetData>
      <sheetData sheetId="32396">
        <row r="9">
          <cell r="A9" t="str">
            <v>A</v>
          </cell>
        </row>
      </sheetData>
      <sheetData sheetId="32397">
        <row r="9">
          <cell r="A9" t="str">
            <v>A</v>
          </cell>
        </row>
      </sheetData>
      <sheetData sheetId="32398">
        <row r="9">
          <cell r="A9" t="str">
            <v>A</v>
          </cell>
        </row>
      </sheetData>
      <sheetData sheetId="32399">
        <row r="9">
          <cell r="A9" t="str">
            <v>A</v>
          </cell>
        </row>
      </sheetData>
      <sheetData sheetId="32400">
        <row r="9">
          <cell r="A9" t="str">
            <v>A</v>
          </cell>
        </row>
      </sheetData>
      <sheetData sheetId="32401">
        <row r="9">
          <cell r="A9" t="str">
            <v>A</v>
          </cell>
        </row>
      </sheetData>
      <sheetData sheetId="32402">
        <row r="9">
          <cell r="A9" t="str">
            <v>A</v>
          </cell>
        </row>
      </sheetData>
      <sheetData sheetId="32403">
        <row r="9">
          <cell r="A9" t="str">
            <v>A</v>
          </cell>
        </row>
      </sheetData>
      <sheetData sheetId="32404">
        <row r="9">
          <cell r="A9" t="str">
            <v>A</v>
          </cell>
        </row>
      </sheetData>
      <sheetData sheetId="32405">
        <row r="9">
          <cell r="A9" t="str">
            <v>A</v>
          </cell>
        </row>
      </sheetData>
      <sheetData sheetId="32406">
        <row r="9">
          <cell r="A9" t="str">
            <v>A</v>
          </cell>
        </row>
      </sheetData>
      <sheetData sheetId="32407">
        <row r="9">
          <cell r="A9" t="str">
            <v>A</v>
          </cell>
        </row>
      </sheetData>
      <sheetData sheetId="32408">
        <row r="9">
          <cell r="A9" t="str">
            <v>A</v>
          </cell>
        </row>
      </sheetData>
      <sheetData sheetId="32409">
        <row r="9">
          <cell r="A9" t="str">
            <v>A</v>
          </cell>
        </row>
      </sheetData>
      <sheetData sheetId="32410">
        <row r="9">
          <cell r="A9" t="str">
            <v>A</v>
          </cell>
        </row>
      </sheetData>
      <sheetData sheetId="32411">
        <row r="9">
          <cell r="A9" t="str">
            <v>A</v>
          </cell>
        </row>
      </sheetData>
      <sheetData sheetId="32412">
        <row r="9">
          <cell r="A9" t="str">
            <v>A</v>
          </cell>
        </row>
      </sheetData>
      <sheetData sheetId="32413">
        <row r="9">
          <cell r="A9" t="str">
            <v>A</v>
          </cell>
        </row>
      </sheetData>
      <sheetData sheetId="32414">
        <row r="9">
          <cell r="A9" t="str">
            <v>A</v>
          </cell>
        </row>
      </sheetData>
      <sheetData sheetId="32415">
        <row r="9">
          <cell r="A9" t="str">
            <v>A</v>
          </cell>
        </row>
      </sheetData>
      <sheetData sheetId="32416">
        <row r="9">
          <cell r="A9" t="str">
            <v>A</v>
          </cell>
        </row>
      </sheetData>
      <sheetData sheetId="32417">
        <row r="9">
          <cell r="A9" t="str">
            <v>A</v>
          </cell>
        </row>
      </sheetData>
      <sheetData sheetId="32418">
        <row r="9">
          <cell r="A9" t="str">
            <v>A</v>
          </cell>
        </row>
      </sheetData>
      <sheetData sheetId="32419">
        <row r="9">
          <cell r="A9" t="str">
            <v>A</v>
          </cell>
        </row>
      </sheetData>
      <sheetData sheetId="32420">
        <row r="9">
          <cell r="A9" t="str">
            <v>A</v>
          </cell>
        </row>
      </sheetData>
      <sheetData sheetId="32421">
        <row r="9">
          <cell r="A9" t="str">
            <v>A</v>
          </cell>
        </row>
      </sheetData>
      <sheetData sheetId="32422" refreshError="1"/>
      <sheetData sheetId="32423" refreshError="1"/>
      <sheetData sheetId="32424" refreshError="1"/>
      <sheetData sheetId="32425" refreshError="1"/>
      <sheetData sheetId="32426">
        <row r="9">
          <cell r="A9" t="str">
            <v>A</v>
          </cell>
        </row>
      </sheetData>
      <sheetData sheetId="32427">
        <row r="9">
          <cell r="A9" t="str">
            <v>A</v>
          </cell>
        </row>
      </sheetData>
      <sheetData sheetId="32428">
        <row r="9">
          <cell r="A9" t="str">
            <v>A</v>
          </cell>
        </row>
      </sheetData>
      <sheetData sheetId="32429">
        <row r="9">
          <cell r="A9" t="str">
            <v>A</v>
          </cell>
        </row>
      </sheetData>
      <sheetData sheetId="32430">
        <row r="9">
          <cell r="A9" t="str">
            <v>A</v>
          </cell>
        </row>
      </sheetData>
      <sheetData sheetId="32431">
        <row r="9">
          <cell r="A9" t="str">
            <v>A</v>
          </cell>
        </row>
      </sheetData>
      <sheetData sheetId="32432">
        <row r="9">
          <cell r="A9" t="str">
            <v>A</v>
          </cell>
        </row>
      </sheetData>
      <sheetData sheetId="32433">
        <row r="9">
          <cell r="A9" t="str">
            <v>A</v>
          </cell>
        </row>
      </sheetData>
      <sheetData sheetId="32434">
        <row r="9">
          <cell r="A9" t="str">
            <v>A</v>
          </cell>
        </row>
      </sheetData>
      <sheetData sheetId="32435">
        <row r="9">
          <cell r="A9" t="str">
            <v>A</v>
          </cell>
        </row>
      </sheetData>
      <sheetData sheetId="32436">
        <row r="9">
          <cell r="A9" t="str">
            <v>A</v>
          </cell>
        </row>
      </sheetData>
      <sheetData sheetId="32437">
        <row r="9">
          <cell r="A9" t="str">
            <v>A</v>
          </cell>
        </row>
      </sheetData>
      <sheetData sheetId="32438">
        <row r="9">
          <cell r="A9" t="str">
            <v>A</v>
          </cell>
        </row>
      </sheetData>
      <sheetData sheetId="32439">
        <row r="9">
          <cell r="A9" t="str">
            <v>A</v>
          </cell>
        </row>
      </sheetData>
      <sheetData sheetId="32440">
        <row r="9">
          <cell r="A9" t="str">
            <v>A</v>
          </cell>
        </row>
      </sheetData>
      <sheetData sheetId="32441">
        <row r="9">
          <cell r="A9" t="str">
            <v>A</v>
          </cell>
        </row>
      </sheetData>
      <sheetData sheetId="32442">
        <row r="9">
          <cell r="A9" t="str">
            <v>A</v>
          </cell>
        </row>
      </sheetData>
      <sheetData sheetId="32443">
        <row r="9">
          <cell r="A9" t="str">
            <v>A</v>
          </cell>
        </row>
      </sheetData>
      <sheetData sheetId="32444">
        <row r="9">
          <cell r="A9" t="str">
            <v>A</v>
          </cell>
        </row>
      </sheetData>
      <sheetData sheetId="32445">
        <row r="9">
          <cell r="A9" t="str">
            <v>A</v>
          </cell>
        </row>
      </sheetData>
      <sheetData sheetId="32446">
        <row r="9">
          <cell r="A9" t="str">
            <v>A</v>
          </cell>
        </row>
      </sheetData>
      <sheetData sheetId="32447">
        <row r="9">
          <cell r="A9" t="str">
            <v>A</v>
          </cell>
        </row>
      </sheetData>
      <sheetData sheetId="32448">
        <row r="9">
          <cell r="A9" t="str">
            <v>A</v>
          </cell>
        </row>
      </sheetData>
      <sheetData sheetId="32449">
        <row r="9">
          <cell r="A9" t="str">
            <v>A</v>
          </cell>
        </row>
      </sheetData>
      <sheetData sheetId="32450">
        <row r="9">
          <cell r="A9" t="str">
            <v>A</v>
          </cell>
        </row>
      </sheetData>
      <sheetData sheetId="32451">
        <row r="9">
          <cell r="A9" t="str">
            <v>A</v>
          </cell>
        </row>
      </sheetData>
      <sheetData sheetId="32452">
        <row r="9">
          <cell r="A9" t="str">
            <v>A</v>
          </cell>
        </row>
      </sheetData>
      <sheetData sheetId="32453">
        <row r="9">
          <cell r="A9" t="str">
            <v>A</v>
          </cell>
        </row>
      </sheetData>
      <sheetData sheetId="32454">
        <row r="9">
          <cell r="A9" t="str">
            <v>A</v>
          </cell>
        </row>
      </sheetData>
      <sheetData sheetId="32455">
        <row r="9">
          <cell r="A9" t="str">
            <v>A</v>
          </cell>
        </row>
      </sheetData>
      <sheetData sheetId="32456">
        <row r="9">
          <cell r="A9" t="str">
            <v>A</v>
          </cell>
        </row>
      </sheetData>
      <sheetData sheetId="32457">
        <row r="9">
          <cell r="A9" t="str">
            <v>A</v>
          </cell>
        </row>
      </sheetData>
      <sheetData sheetId="32458">
        <row r="9">
          <cell r="A9" t="str">
            <v>A</v>
          </cell>
        </row>
      </sheetData>
      <sheetData sheetId="32459">
        <row r="9">
          <cell r="A9" t="str">
            <v>A</v>
          </cell>
        </row>
      </sheetData>
      <sheetData sheetId="32460">
        <row r="9">
          <cell r="A9" t="str">
            <v>A</v>
          </cell>
        </row>
      </sheetData>
      <sheetData sheetId="32461">
        <row r="9">
          <cell r="A9" t="str">
            <v>A</v>
          </cell>
        </row>
      </sheetData>
      <sheetData sheetId="32462">
        <row r="9">
          <cell r="A9" t="str">
            <v>A</v>
          </cell>
        </row>
      </sheetData>
      <sheetData sheetId="32463">
        <row r="9">
          <cell r="A9" t="str">
            <v>A</v>
          </cell>
        </row>
      </sheetData>
      <sheetData sheetId="32464">
        <row r="9">
          <cell r="A9" t="str">
            <v>A</v>
          </cell>
        </row>
      </sheetData>
      <sheetData sheetId="32465">
        <row r="9">
          <cell r="A9" t="str">
            <v>A</v>
          </cell>
        </row>
      </sheetData>
      <sheetData sheetId="32466">
        <row r="9">
          <cell r="A9" t="str">
            <v>A</v>
          </cell>
        </row>
      </sheetData>
      <sheetData sheetId="32467">
        <row r="9">
          <cell r="A9" t="str">
            <v>A</v>
          </cell>
        </row>
      </sheetData>
      <sheetData sheetId="32468">
        <row r="9">
          <cell r="A9" t="str">
            <v>A</v>
          </cell>
        </row>
      </sheetData>
      <sheetData sheetId="32469">
        <row r="9">
          <cell r="A9" t="str">
            <v>A</v>
          </cell>
        </row>
      </sheetData>
      <sheetData sheetId="32470">
        <row r="9">
          <cell r="A9" t="str">
            <v>A</v>
          </cell>
        </row>
      </sheetData>
      <sheetData sheetId="32471">
        <row r="9">
          <cell r="A9" t="str">
            <v>A</v>
          </cell>
        </row>
      </sheetData>
      <sheetData sheetId="32472">
        <row r="9">
          <cell r="A9" t="str">
            <v>A</v>
          </cell>
        </row>
      </sheetData>
      <sheetData sheetId="32473">
        <row r="9">
          <cell r="A9" t="str">
            <v>A</v>
          </cell>
        </row>
      </sheetData>
      <sheetData sheetId="32474">
        <row r="9">
          <cell r="A9" t="str">
            <v>A</v>
          </cell>
        </row>
      </sheetData>
      <sheetData sheetId="32475">
        <row r="9">
          <cell r="A9" t="str">
            <v>A</v>
          </cell>
        </row>
      </sheetData>
      <sheetData sheetId="32476">
        <row r="9">
          <cell r="A9" t="str">
            <v>A</v>
          </cell>
        </row>
      </sheetData>
      <sheetData sheetId="32477">
        <row r="9">
          <cell r="A9" t="str">
            <v>A</v>
          </cell>
        </row>
      </sheetData>
      <sheetData sheetId="32478">
        <row r="9">
          <cell r="A9" t="str">
            <v>A</v>
          </cell>
        </row>
      </sheetData>
      <sheetData sheetId="32479">
        <row r="9">
          <cell r="A9" t="str">
            <v>A</v>
          </cell>
        </row>
      </sheetData>
      <sheetData sheetId="32480">
        <row r="9">
          <cell r="A9" t="str">
            <v>A</v>
          </cell>
        </row>
      </sheetData>
      <sheetData sheetId="32481">
        <row r="9">
          <cell r="A9" t="str">
            <v>A</v>
          </cell>
        </row>
      </sheetData>
      <sheetData sheetId="32482">
        <row r="9">
          <cell r="A9" t="str">
            <v>A</v>
          </cell>
        </row>
      </sheetData>
      <sheetData sheetId="32483">
        <row r="9">
          <cell r="A9" t="str">
            <v>A</v>
          </cell>
        </row>
      </sheetData>
      <sheetData sheetId="32484">
        <row r="9">
          <cell r="A9" t="str">
            <v>A</v>
          </cell>
        </row>
      </sheetData>
      <sheetData sheetId="32485">
        <row r="9">
          <cell r="A9" t="str">
            <v>A</v>
          </cell>
        </row>
      </sheetData>
      <sheetData sheetId="32486">
        <row r="9">
          <cell r="A9" t="str">
            <v>A</v>
          </cell>
        </row>
      </sheetData>
      <sheetData sheetId="32487">
        <row r="9">
          <cell r="A9" t="str">
            <v>A</v>
          </cell>
        </row>
      </sheetData>
      <sheetData sheetId="32488">
        <row r="9">
          <cell r="A9" t="str">
            <v>A</v>
          </cell>
        </row>
      </sheetData>
      <sheetData sheetId="32489">
        <row r="9">
          <cell r="A9" t="str">
            <v>A</v>
          </cell>
        </row>
      </sheetData>
      <sheetData sheetId="32490">
        <row r="9">
          <cell r="A9" t="str">
            <v>A</v>
          </cell>
        </row>
      </sheetData>
      <sheetData sheetId="32491">
        <row r="9">
          <cell r="A9" t="str">
            <v>A</v>
          </cell>
        </row>
      </sheetData>
      <sheetData sheetId="32492">
        <row r="9">
          <cell r="A9" t="str">
            <v>A</v>
          </cell>
        </row>
      </sheetData>
      <sheetData sheetId="32493">
        <row r="9">
          <cell r="A9" t="str">
            <v>A</v>
          </cell>
        </row>
      </sheetData>
      <sheetData sheetId="32494">
        <row r="9">
          <cell r="A9" t="str">
            <v>A</v>
          </cell>
        </row>
      </sheetData>
      <sheetData sheetId="32495">
        <row r="9">
          <cell r="A9" t="str">
            <v>A</v>
          </cell>
        </row>
      </sheetData>
      <sheetData sheetId="32496">
        <row r="9">
          <cell r="A9" t="str">
            <v>A</v>
          </cell>
        </row>
      </sheetData>
      <sheetData sheetId="32497">
        <row r="9">
          <cell r="A9" t="str">
            <v>A</v>
          </cell>
        </row>
      </sheetData>
      <sheetData sheetId="32498">
        <row r="9">
          <cell r="A9" t="str">
            <v>A</v>
          </cell>
        </row>
      </sheetData>
      <sheetData sheetId="32499" refreshError="1"/>
      <sheetData sheetId="32500" refreshError="1"/>
      <sheetData sheetId="32501">
        <row r="9">
          <cell r="A9" t="str">
            <v>A</v>
          </cell>
        </row>
      </sheetData>
      <sheetData sheetId="32502">
        <row r="9">
          <cell r="A9" t="str">
            <v>A</v>
          </cell>
        </row>
      </sheetData>
      <sheetData sheetId="32503">
        <row r="9">
          <cell r="A9" t="str">
            <v>A</v>
          </cell>
        </row>
      </sheetData>
      <sheetData sheetId="32504">
        <row r="9">
          <cell r="A9" t="str">
            <v>A</v>
          </cell>
        </row>
      </sheetData>
      <sheetData sheetId="32505">
        <row r="9">
          <cell r="A9" t="str">
            <v>A</v>
          </cell>
        </row>
      </sheetData>
      <sheetData sheetId="32506">
        <row r="9">
          <cell r="A9" t="str">
            <v>A</v>
          </cell>
        </row>
      </sheetData>
      <sheetData sheetId="32507">
        <row r="9">
          <cell r="A9" t="str">
            <v>A</v>
          </cell>
        </row>
      </sheetData>
      <sheetData sheetId="32508">
        <row r="9">
          <cell r="A9" t="str">
            <v>A</v>
          </cell>
        </row>
      </sheetData>
      <sheetData sheetId="32509">
        <row r="9">
          <cell r="A9" t="str">
            <v>A</v>
          </cell>
        </row>
      </sheetData>
      <sheetData sheetId="32510">
        <row r="9">
          <cell r="A9" t="str">
            <v>A</v>
          </cell>
        </row>
      </sheetData>
      <sheetData sheetId="32511">
        <row r="9">
          <cell r="A9" t="str">
            <v>A</v>
          </cell>
        </row>
      </sheetData>
      <sheetData sheetId="32512">
        <row r="9">
          <cell r="A9" t="str">
            <v>A</v>
          </cell>
        </row>
      </sheetData>
      <sheetData sheetId="32513">
        <row r="9">
          <cell r="A9" t="str">
            <v>A</v>
          </cell>
        </row>
      </sheetData>
      <sheetData sheetId="32514">
        <row r="9">
          <cell r="A9" t="str">
            <v>A</v>
          </cell>
        </row>
      </sheetData>
      <sheetData sheetId="32515">
        <row r="9">
          <cell r="A9" t="str">
            <v>A</v>
          </cell>
        </row>
      </sheetData>
      <sheetData sheetId="32516">
        <row r="9">
          <cell r="A9" t="str">
            <v>A</v>
          </cell>
        </row>
      </sheetData>
      <sheetData sheetId="32517">
        <row r="9">
          <cell r="A9" t="str">
            <v>A</v>
          </cell>
        </row>
      </sheetData>
      <sheetData sheetId="32518">
        <row r="9">
          <cell r="A9" t="str">
            <v>A</v>
          </cell>
        </row>
      </sheetData>
      <sheetData sheetId="32519">
        <row r="9">
          <cell r="A9" t="str">
            <v>A</v>
          </cell>
        </row>
      </sheetData>
      <sheetData sheetId="32520">
        <row r="9">
          <cell r="A9" t="str">
            <v>A</v>
          </cell>
        </row>
      </sheetData>
      <sheetData sheetId="32521">
        <row r="9">
          <cell r="A9" t="str">
            <v>A</v>
          </cell>
        </row>
      </sheetData>
      <sheetData sheetId="32522">
        <row r="9">
          <cell r="A9" t="str">
            <v>A</v>
          </cell>
        </row>
      </sheetData>
      <sheetData sheetId="32523">
        <row r="9">
          <cell r="A9" t="str">
            <v>A</v>
          </cell>
        </row>
      </sheetData>
      <sheetData sheetId="32524">
        <row r="9">
          <cell r="A9" t="str">
            <v>A</v>
          </cell>
        </row>
      </sheetData>
      <sheetData sheetId="32525">
        <row r="9">
          <cell r="A9" t="str">
            <v>A</v>
          </cell>
        </row>
      </sheetData>
      <sheetData sheetId="32526">
        <row r="9">
          <cell r="A9" t="str">
            <v>A</v>
          </cell>
        </row>
      </sheetData>
      <sheetData sheetId="32527">
        <row r="9">
          <cell r="A9" t="str">
            <v>A</v>
          </cell>
        </row>
      </sheetData>
      <sheetData sheetId="32528">
        <row r="9">
          <cell r="A9" t="str">
            <v>A</v>
          </cell>
        </row>
      </sheetData>
      <sheetData sheetId="32529">
        <row r="9">
          <cell r="A9" t="str">
            <v>A</v>
          </cell>
        </row>
      </sheetData>
      <sheetData sheetId="32530">
        <row r="9">
          <cell r="A9" t="str">
            <v>A</v>
          </cell>
        </row>
      </sheetData>
      <sheetData sheetId="32531">
        <row r="9">
          <cell r="A9" t="str">
            <v>A</v>
          </cell>
        </row>
      </sheetData>
      <sheetData sheetId="32532">
        <row r="9">
          <cell r="A9" t="str">
            <v>A</v>
          </cell>
        </row>
      </sheetData>
      <sheetData sheetId="32533">
        <row r="9">
          <cell r="A9" t="str">
            <v>A</v>
          </cell>
        </row>
      </sheetData>
      <sheetData sheetId="32534">
        <row r="9">
          <cell r="A9" t="str">
            <v>A</v>
          </cell>
        </row>
      </sheetData>
      <sheetData sheetId="32535">
        <row r="9">
          <cell r="A9" t="str">
            <v>A</v>
          </cell>
        </row>
      </sheetData>
      <sheetData sheetId="32536">
        <row r="9">
          <cell r="A9" t="str">
            <v>A</v>
          </cell>
        </row>
      </sheetData>
      <sheetData sheetId="32537">
        <row r="9">
          <cell r="A9" t="str">
            <v>A</v>
          </cell>
        </row>
      </sheetData>
      <sheetData sheetId="32538">
        <row r="9">
          <cell r="A9" t="str">
            <v>A</v>
          </cell>
        </row>
      </sheetData>
      <sheetData sheetId="32539">
        <row r="9">
          <cell r="A9" t="str">
            <v>A</v>
          </cell>
        </row>
      </sheetData>
      <sheetData sheetId="32540">
        <row r="9">
          <cell r="A9" t="str">
            <v>A</v>
          </cell>
        </row>
      </sheetData>
      <sheetData sheetId="32541">
        <row r="9">
          <cell r="A9" t="str">
            <v>A</v>
          </cell>
        </row>
      </sheetData>
      <sheetData sheetId="32542"/>
      <sheetData sheetId="32543"/>
      <sheetData sheetId="32544">
        <row r="9">
          <cell r="A9" t="str">
            <v>A</v>
          </cell>
        </row>
      </sheetData>
      <sheetData sheetId="32545">
        <row r="9">
          <cell r="A9" t="str">
            <v>A</v>
          </cell>
        </row>
      </sheetData>
      <sheetData sheetId="32546">
        <row r="9">
          <cell r="A9" t="str">
            <v>A</v>
          </cell>
        </row>
      </sheetData>
      <sheetData sheetId="32547">
        <row r="9">
          <cell r="A9" t="str">
            <v>A</v>
          </cell>
        </row>
      </sheetData>
      <sheetData sheetId="32548">
        <row r="9">
          <cell r="A9" t="str">
            <v>A</v>
          </cell>
        </row>
      </sheetData>
      <sheetData sheetId="32549">
        <row r="9">
          <cell r="A9" t="str">
            <v>A</v>
          </cell>
        </row>
      </sheetData>
      <sheetData sheetId="32550">
        <row r="9">
          <cell r="A9" t="str">
            <v>A</v>
          </cell>
        </row>
      </sheetData>
      <sheetData sheetId="32551">
        <row r="9">
          <cell r="A9" t="str">
            <v>A</v>
          </cell>
        </row>
      </sheetData>
      <sheetData sheetId="32552">
        <row r="9">
          <cell r="A9" t="str">
            <v>A</v>
          </cell>
        </row>
      </sheetData>
      <sheetData sheetId="32553">
        <row r="9">
          <cell r="A9" t="str">
            <v>A</v>
          </cell>
        </row>
      </sheetData>
      <sheetData sheetId="32554">
        <row r="9">
          <cell r="A9" t="str">
            <v>A</v>
          </cell>
        </row>
      </sheetData>
      <sheetData sheetId="32555">
        <row r="9">
          <cell r="A9" t="str">
            <v>A</v>
          </cell>
        </row>
      </sheetData>
      <sheetData sheetId="32556">
        <row r="9">
          <cell r="A9" t="str">
            <v>A</v>
          </cell>
        </row>
      </sheetData>
      <sheetData sheetId="32557">
        <row r="9">
          <cell r="A9" t="str">
            <v>A</v>
          </cell>
        </row>
      </sheetData>
      <sheetData sheetId="32558">
        <row r="9">
          <cell r="A9" t="str">
            <v>A</v>
          </cell>
        </row>
      </sheetData>
      <sheetData sheetId="32559">
        <row r="9">
          <cell r="A9" t="str">
            <v>A</v>
          </cell>
        </row>
      </sheetData>
      <sheetData sheetId="32560">
        <row r="9">
          <cell r="A9" t="str">
            <v>A</v>
          </cell>
        </row>
      </sheetData>
      <sheetData sheetId="32561">
        <row r="9">
          <cell r="A9" t="str">
            <v>A</v>
          </cell>
        </row>
      </sheetData>
      <sheetData sheetId="32562">
        <row r="9">
          <cell r="A9" t="str">
            <v>A</v>
          </cell>
        </row>
      </sheetData>
      <sheetData sheetId="32563">
        <row r="9">
          <cell r="A9" t="str">
            <v>A</v>
          </cell>
        </row>
      </sheetData>
      <sheetData sheetId="32564">
        <row r="9">
          <cell r="A9" t="str">
            <v>A</v>
          </cell>
        </row>
      </sheetData>
      <sheetData sheetId="32565">
        <row r="9">
          <cell r="A9" t="str">
            <v>A</v>
          </cell>
        </row>
      </sheetData>
      <sheetData sheetId="32566">
        <row r="9">
          <cell r="A9" t="str">
            <v>A</v>
          </cell>
        </row>
      </sheetData>
      <sheetData sheetId="32567">
        <row r="9">
          <cell r="A9" t="str">
            <v>A</v>
          </cell>
        </row>
      </sheetData>
      <sheetData sheetId="32568">
        <row r="9">
          <cell r="A9" t="str">
            <v>A</v>
          </cell>
        </row>
      </sheetData>
      <sheetData sheetId="32569">
        <row r="9">
          <cell r="A9" t="str">
            <v>A</v>
          </cell>
        </row>
      </sheetData>
      <sheetData sheetId="32570">
        <row r="9">
          <cell r="A9" t="str">
            <v>A</v>
          </cell>
        </row>
      </sheetData>
      <sheetData sheetId="32571">
        <row r="9">
          <cell r="A9" t="str">
            <v>A</v>
          </cell>
        </row>
      </sheetData>
      <sheetData sheetId="32572">
        <row r="9">
          <cell r="A9" t="str">
            <v>A</v>
          </cell>
        </row>
      </sheetData>
      <sheetData sheetId="32573">
        <row r="9">
          <cell r="A9" t="str">
            <v>A</v>
          </cell>
        </row>
      </sheetData>
      <sheetData sheetId="32574">
        <row r="9">
          <cell r="A9" t="str">
            <v>A</v>
          </cell>
        </row>
      </sheetData>
      <sheetData sheetId="32575">
        <row r="9">
          <cell r="A9" t="str">
            <v>A</v>
          </cell>
        </row>
      </sheetData>
      <sheetData sheetId="32576">
        <row r="9">
          <cell r="A9" t="str">
            <v>A</v>
          </cell>
        </row>
      </sheetData>
      <sheetData sheetId="32577">
        <row r="9">
          <cell r="A9" t="str">
            <v>A</v>
          </cell>
        </row>
      </sheetData>
      <sheetData sheetId="32578">
        <row r="9">
          <cell r="A9" t="str">
            <v>A</v>
          </cell>
        </row>
      </sheetData>
      <sheetData sheetId="32579">
        <row r="9">
          <cell r="A9" t="str">
            <v>A</v>
          </cell>
        </row>
      </sheetData>
      <sheetData sheetId="32580">
        <row r="9">
          <cell r="A9" t="str">
            <v>A</v>
          </cell>
        </row>
      </sheetData>
      <sheetData sheetId="32581">
        <row r="9">
          <cell r="A9" t="str">
            <v>A</v>
          </cell>
        </row>
      </sheetData>
      <sheetData sheetId="32582">
        <row r="9">
          <cell r="A9" t="str">
            <v>A</v>
          </cell>
        </row>
      </sheetData>
      <sheetData sheetId="32583">
        <row r="9">
          <cell r="A9" t="str">
            <v>A</v>
          </cell>
        </row>
      </sheetData>
      <sheetData sheetId="32584">
        <row r="9">
          <cell r="A9" t="str">
            <v>A</v>
          </cell>
        </row>
      </sheetData>
      <sheetData sheetId="32585">
        <row r="9">
          <cell r="A9" t="str">
            <v>A</v>
          </cell>
        </row>
      </sheetData>
      <sheetData sheetId="32586" refreshError="1"/>
      <sheetData sheetId="32587" refreshError="1"/>
      <sheetData sheetId="32588" refreshError="1"/>
      <sheetData sheetId="32589" refreshError="1"/>
      <sheetData sheetId="32590" refreshError="1"/>
      <sheetData sheetId="32591">
        <row r="9">
          <cell r="A9" t="str">
            <v>A</v>
          </cell>
        </row>
      </sheetData>
      <sheetData sheetId="32592" refreshError="1"/>
      <sheetData sheetId="32593">
        <row r="9">
          <cell r="A9" t="str">
            <v>A</v>
          </cell>
        </row>
      </sheetData>
      <sheetData sheetId="32594" refreshError="1"/>
      <sheetData sheetId="32595" refreshError="1"/>
      <sheetData sheetId="32596">
        <row r="9">
          <cell r="A9" t="str">
            <v>A</v>
          </cell>
        </row>
      </sheetData>
      <sheetData sheetId="32597">
        <row r="9">
          <cell r="A9" t="str">
            <v>A</v>
          </cell>
        </row>
      </sheetData>
      <sheetData sheetId="32598">
        <row r="9">
          <cell r="A9" t="str">
            <v>A</v>
          </cell>
        </row>
      </sheetData>
      <sheetData sheetId="32599">
        <row r="9">
          <cell r="A9" t="str">
            <v>A</v>
          </cell>
        </row>
      </sheetData>
      <sheetData sheetId="32600">
        <row r="9">
          <cell r="A9" t="str">
            <v>A</v>
          </cell>
        </row>
      </sheetData>
      <sheetData sheetId="32601">
        <row r="9">
          <cell r="A9" t="str">
            <v>A</v>
          </cell>
        </row>
      </sheetData>
      <sheetData sheetId="32602">
        <row r="9">
          <cell r="A9" t="str">
            <v>A</v>
          </cell>
        </row>
      </sheetData>
      <sheetData sheetId="32603">
        <row r="9">
          <cell r="A9" t="str">
            <v>A</v>
          </cell>
        </row>
      </sheetData>
      <sheetData sheetId="32604">
        <row r="9">
          <cell r="A9" t="str">
            <v>A</v>
          </cell>
        </row>
      </sheetData>
      <sheetData sheetId="32605">
        <row r="9">
          <cell r="A9" t="str">
            <v>A</v>
          </cell>
        </row>
      </sheetData>
      <sheetData sheetId="32606" refreshError="1"/>
      <sheetData sheetId="32607" refreshError="1"/>
      <sheetData sheetId="32608" refreshError="1"/>
      <sheetData sheetId="32609" refreshError="1"/>
      <sheetData sheetId="32610" refreshError="1"/>
      <sheetData sheetId="32611" refreshError="1"/>
      <sheetData sheetId="32612" refreshError="1"/>
      <sheetData sheetId="32613" refreshError="1"/>
      <sheetData sheetId="32614" refreshError="1"/>
      <sheetData sheetId="32615" refreshError="1"/>
      <sheetData sheetId="32616" refreshError="1"/>
      <sheetData sheetId="32617" refreshError="1"/>
      <sheetData sheetId="32618" refreshError="1"/>
      <sheetData sheetId="32619" refreshError="1"/>
      <sheetData sheetId="32620" refreshError="1"/>
      <sheetData sheetId="32621" refreshError="1"/>
      <sheetData sheetId="32622" refreshError="1"/>
      <sheetData sheetId="32623" refreshError="1"/>
      <sheetData sheetId="32624" refreshError="1"/>
      <sheetData sheetId="32625" refreshError="1"/>
      <sheetData sheetId="32626" refreshError="1"/>
      <sheetData sheetId="32627" refreshError="1"/>
      <sheetData sheetId="32628" refreshError="1"/>
      <sheetData sheetId="32629" refreshError="1"/>
      <sheetData sheetId="32630" refreshError="1"/>
      <sheetData sheetId="32631" refreshError="1"/>
      <sheetData sheetId="32632" refreshError="1"/>
      <sheetData sheetId="32633" refreshError="1"/>
      <sheetData sheetId="32634" refreshError="1"/>
      <sheetData sheetId="32635" refreshError="1"/>
      <sheetData sheetId="32636" refreshError="1"/>
      <sheetData sheetId="32637" refreshError="1"/>
      <sheetData sheetId="32638" refreshError="1"/>
      <sheetData sheetId="32639" refreshError="1"/>
      <sheetData sheetId="32640" refreshError="1"/>
      <sheetData sheetId="32641" refreshError="1"/>
      <sheetData sheetId="32642" refreshError="1"/>
      <sheetData sheetId="32643" refreshError="1"/>
      <sheetData sheetId="32644" refreshError="1"/>
      <sheetData sheetId="32645">
        <row r="9">
          <cell r="A9" t="str">
            <v>A</v>
          </cell>
        </row>
      </sheetData>
      <sheetData sheetId="32646">
        <row r="9">
          <cell r="A9" t="str">
            <v>A</v>
          </cell>
        </row>
      </sheetData>
      <sheetData sheetId="32647">
        <row r="9">
          <cell r="A9" t="str">
            <v>A</v>
          </cell>
        </row>
      </sheetData>
      <sheetData sheetId="32648">
        <row r="9">
          <cell r="A9" t="str">
            <v>A</v>
          </cell>
        </row>
      </sheetData>
      <sheetData sheetId="32649">
        <row r="9">
          <cell r="A9" t="str">
            <v>A</v>
          </cell>
        </row>
      </sheetData>
      <sheetData sheetId="32650">
        <row r="9">
          <cell r="A9" t="str">
            <v>A</v>
          </cell>
        </row>
      </sheetData>
      <sheetData sheetId="32651">
        <row r="9">
          <cell r="A9" t="str">
            <v>A</v>
          </cell>
        </row>
      </sheetData>
      <sheetData sheetId="32652">
        <row r="9">
          <cell r="A9" t="str">
            <v>A</v>
          </cell>
        </row>
      </sheetData>
      <sheetData sheetId="32653">
        <row r="9">
          <cell r="A9" t="str">
            <v>A</v>
          </cell>
        </row>
      </sheetData>
      <sheetData sheetId="32654">
        <row r="9">
          <cell r="A9" t="str">
            <v>A</v>
          </cell>
        </row>
      </sheetData>
      <sheetData sheetId="32655">
        <row r="9">
          <cell r="A9" t="str">
            <v>A</v>
          </cell>
        </row>
      </sheetData>
      <sheetData sheetId="32656">
        <row r="9">
          <cell r="A9" t="str">
            <v>A</v>
          </cell>
        </row>
      </sheetData>
      <sheetData sheetId="32657">
        <row r="9">
          <cell r="A9" t="str">
            <v>A</v>
          </cell>
        </row>
      </sheetData>
      <sheetData sheetId="32658">
        <row r="9">
          <cell r="A9" t="str">
            <v>A</v>
          </cell>
        </row>
      </sheetData>
      <sheetData sheetId="32659">
        <row r="9">
          <cell r="A9" t="str">
            <v>A</v>
          </cell>
        </row>
      </sheetData>
      <sheetData sheetId="32660">
        <row r="9">
          <cell r="A9" t="str">
            <v>A</v>
          </cell>
        </row>
      </sheetData>
      <sheetData sheetId="32661">
        <row r="9">
          <cell r="A9" t="str">
            <v>A</v>
          </cell>
        </row>
      </sheetData>
      <sheetData sheetId="32662">
        <row r="9">
          <cell r="A9" t="str">
            <v>A</v>
          </cell>
        </row>
      </sheetData>
      <sheetData sheetId="32663">
        <row r="9">
          <cell r="A9" t="str">
            <v>A</v>
          </cell>
        </row>
      </sheetData>
      <sheetData sheetId="32664">
        <row r="9">
          <cell r="A9" t="str">
            <v>A</v>
          </cell>
        </row>
      </sheetData>
      <sheetData sheetId="32665">
        <row r="9">
          <cell r="A9" t="str">
            <v>A</v>
          </cell>
        </row>
      </sheetData>
      <sheetData sheetId="32666">
        <row r="9">
          <cell r="A9" t="str">
            <v>A</v>
          </cell>
        </row>
      </sheetData>
      <sheetData sheetId="32667">
        <row r="9">
          <cell r="A9" t="str">
            <v>A</v>
          </cell>
        </row>
      </sheetData>
      <sheetData sheetId="32668">
        <row r="9">
          <cell r="A9" t="str">
            <v>A</v>
          </cell>
        </row>
      </sheetData>
      <sheetData sheetId="32669">
        <row r="9">
          <cell r="A9" t="str">
            <v>A</v>
          </cell>
        </row>
      </sheetData>
      <sheetData sheetId="32670">
        <row r="9">
          <cell r="A9" t="str">
            <v>A</v>
          </cell>
        </row>
      </sheetData>
      <sheetData sheetId="32671">
        <row r="9">
          <cell r="A9" t="str">
            <v>A</v>
          </cell>
        </row>
      </sheetData>
      <sheetData sheetId="32672">
        <row r="9">
          <cell r="A9" t="str">
            <v>A</v>
          </cell>
        </row>
      </sheetData>
      <sheetData sheetId="32673">
        <row r="9">
          <cell r="A9" t="str">
            <v>A</v>
          </cell>
        </row>
      </sheetData>
      <sheetData sheetId="32674">
        <row r="9">
          <cell r="A9" t="str">
            <v>A</v>
          </cell>
        </row>
      </sheetData>
      <sheetData sheetId="32675">
        <row r="9">
          <cell r="A9" t="str">
            <v>A</v>
          </cell>
        </row>
      </sheetData>
      <sheetData sheetId="32676">
        <row r="9">
          <cell r="A9" t="str">
            <v>A</v>
          </cell>
        </row>
      </sheetData>
      <sheetData sheetId="32677">
        <row r="9">
          <cell r="A9" t="str">
            <v>A</v>
          </cell>
        </row>
      </sheetData>
      <sheetData sheetId="32678">
        <row r="9">
          <cell r="A9" t="str">
            <v>A</v>
          </cell>
        </row>
      </sheetData>
      <sheetData sheetId="32679">
        <row r="9">
          <cell r="A9" t="str">
            <v>A</v>
          </cell>
        </row>
      </sheetData>
      <sheetData sheetId="32680">
        <row r="9">
          <cell r="A9" t="str">
            <v>A</v>
          </cell>
        </row>
      </sheetData>
      <sheetData sheetId="32681">
        <row r="9">
          <cell r="A9" t="str">
            <v>A</v>
          </cell>
        </row>
      </sheetData>
      <sheetData sheetId="32682">
        <row r="9">
          <cell r="A9" t="str">
            <v>A</v>
          </cell>
        </row>
      </sheetData>
      <sheetData sheetId="32683">
        <row r="9">
          <cell r="A9" t="str">
            <v>A</v>
          </cell>
        </row>
      </sheetData>
      <sheetData sheetId="32684">
        <row r="9">
          <cell r="A9" t="str">
            <v>A</v>
          </cell>
        </row>
      </sheetData>
      <sheetData sheetId="32685">
        <row r="9">
          <cell r="A9" t="str">
            <v>A</v>
          </cell>
        </row>
      </sheetData>
      <sheetData sheetId="32686">
        <row r="9">
          <cell r="A9" t="str">
            <v>A</v>
          </cell>
        </row>
      </sheetData>
      <sheetData sheetId="32687">
        <row r="9">
          <cell r="A9" t="str">
            <v>A</v>
          </cell>
        </row>
      </sheetData>
      <sheetData sheetId="32688">
        <row r="9">
          <cell r="A9" t="str">
            <v>A</v>
          </cell>
        </row>
      </sheetData>
      <sheetData sheetId="32689">
        <row r="9">
          <cell r="A9" t="str">
            <v>A</v>
          </cell>
        </row>
      </sheetData>
      <sheetData sheetId="32690">
        <row r="9">
          <cell r="A9" t="str">
            <v>A</v>
          </cell>
        </row>
      </sheetData>
      <sheetData sheetId="32691">
        <row r="9">
          <cell r="A9" t="str">
            <v>A</v>
          </cell>
        </row>
      </sheetData>
      <sheetData sheetId="32692">
        <row r="9">
          <cell r="A9" t="str">
            <v>A</v>
          </cell>
        </row>
      </sheetData>
      <sheetData sheetId="32693">
        <row r="9">
          <cell r="A9" t="str">
            <v>A</v>
          </cell>
        </row>
      </sheetData>
      <sheetData sheetId="32694">
        <row r="9">
          <cell r="A9" t="str">
            <v>A</v>
          </cell>
        </row>
      </sheetData>
      <sheetData sheetId="32695">
        <row r="9">
          <cell r="A9" t="str">
            <v>A</v>
          </cell>
        </row>
      </sheetData>
      <sheetData sheetId="32696">
        <row r="9">
          <cell r="A9" t="str">
            <v>A</v>
          </cell>
        </row>
      </sheetData>
      <sheetData sheetId="32697">
        <row r="9">
          <cell r="A9" t="str">
            <v>A</v>
          </cell>
        </row>
      </sheetData>
      <sheetData sheetId="32698">
        <row r="9">
          <cell r="A9" t="str">
            <v>A</v>
          </cell>
        </row>
      </sheetData>
      <sheetData sheetId="32699">
        <row r="9">
          <cell r="A9" t="str">
            <v>A</v>
          </cell>
        </row>
      </sheetData>
      <sheetData sheetId="32700">
        <row r="9">
          <cell r="A9" t="str">
            <v>A</v>
          </cell>
        </row>
      </sheetData>
      <sheetData sheetId="32701">
        <row r="9">
          <cell r="A9" t="str">
            <v>A</v>
          </cell>
        </row>
      </sheetData>
      <sheetData sheetId="32702">
        <row r="9">
          <cell r="A9" t="str">
            <v>A</v>
          </cell>
        </row>
      </sheetData>
      <sheetData sheetId="32703">
        <row r="9">
          <cell r="A9" t="str">
            <v>A</v>
          </cell>
        </row>
      </sheetData>
      <sheetData sheetId="32704"/>
      <sheetData sheetId="32705">
        <row r="9">
          <cell r="A9" t="str">
            <v>A</v>
          </cell>
        </row>
      </sheetData>
      <sheetData sheetId="32706">
        <row r="9">
          <cell r="A9" t="str">
            <v>A</v>
          </cell>
        </row>
      </sheetData>
      <sheetData sheetId="32707">
        <row r="9">
          <cell r="A9" t="str">
            <v>A</v>
          </cell>
        </row>
      </sheetData>
      <sheetData sheetId="32708">
        <row r="9">
          <cell r="A9" t="str">
            <v>A</v>
          </cell>
        </row>
      </sheetData>
      <sheetData sheetId="32709">
        <row r="9">
          <cell r="A9" t="str">
            <v>A</v>
          </cell>
        </row>
      </sheetData>
      <sheetData sheetId="32710">
        <row r="9">
          <cell r="A9" t="str">
            <v>A</v>
          </cell>
        </row>
      </sheetData>
      <sheetData sheetId="32711">
        <row r="9">
          <cell r="A9" t="str">
            <v>A</v>
          </cell>
        </row>
      </sheetData>
      <sheetData sheetId="32712">
        <row r="9">
          <cell r="A9" t="str">
            <v>A</v>
          </cell>
        </row>
      </sheetData>
      <sheetData sheetId="32713">
        <row r="9">
          <cell r="A9" t="str">
            <v>A</v>
          </cell>
        </row>
      </sheetData>
      <sheetData sheetId="32714">
        <row r="9">
          <cell r="A9" t="str">
            <v>A</v>
          </cell>
        </row>
      </sheetData>
      <sheetData sheetId="32715">
        <row r="9">
          <cell r="A9" t="str">
            <v>A</v>
          </cell>
        </row>
      </sheetData>
      <sheetData sheetId="32716">
        <row r="9">
          <cell r="A9" t="str">
            <v>A</v>
          </cell>
        </row>
      </sheetData>
      <sheetData sheetId="32717"/>
      <sheetData sheetId="32718">
        <row r="9">
          <cell r="A9" t="str">
            <v>A</v>
          </cell>
        </row>
      </sheetData>
      <sheetData sheetId="32719"/>
      <sheetData sheetId="32720"/>
      <sheetData sheetId="32721"/>
      <sheetData sheetId="32722"/>
      <sheetData sheetId="32723"/>
      <sheetData sheetId="32724"/>
      <sheetData sheetId="32725">
        <row r="9">
          <cell r="A9" t="str">
            <v>A</v>
          </cell>
        </row>
      </sheetData>
      <sheetData sheetId="32726">
        <row r="9">
          <cell r="A9" t="str">
            <v>A</v>
          </cell>
        </row>
      </sheetData>
      <sheetData sheetId="32727">
        <row r="9">
          <cell r="A9" t="str">
            <v>A</v>
          </cell>
        </row>
      </sheetData>
      <sheetData sheetId="32728">
        <row r="9">
          <cell r="A9" t="str">
            <v>A</v>
          </cell>
        </row>
      </sheetData>
      <sheetData sheetId="32729">
        <row r="9">
          <cell r="A9" t="str">
            <v>A</v>
          </cell>
        </row>
      </sheetData>
      <sheetData sheetId="32730">
        <row r="9">
          <cell r="A9" t="str">
            <v>A</v>
          </cell>
        </row>
      </sheetData>
      <sheetData sheetId="32731">
        <row r="9">
          <cell r="A9" t="str">
            <v>A</v>
          </cell>
        </row>
      </sheetData>
      <sheetData sheetId="32732">
        <row r="9">
          <cell r="A9" t="str">
            <v>A</v>
          </cell>
        </row>
      </sheetData>
      <sheetData sheetId="32733">
        <row r="9">
          <cell r="A9" t="str">
            <v>A</v>
          </cell>
        </row>
      </sheetData>
      <sheetData sheetId="32734">
        <row r="9">
          <cell r="A9" t="str">
            <v>A</v>
          </cell>
        </row>
      </sheetData>
      <sheetData sheetId="32735">
        <row r="9">
          <cell r="A9" t="str">
            <v>A</v>
          </cell>
        </row>
      </sheetData>
      <sheetData sheetId="32736">
        <row r="9">
          <cell r="A9" t="str">
            <v>A</v>
          </cell>
        </row>
      </sheetData>
      <sheetData sheetId="32737">
        <row r="9">
          <cell r="A9" t="str">
            <v>A</v>
          </cell>
        </row>
      </sheetData>
      <sheetData sheetId="32738">
        <row r="9">
          <cell r="A9" t="str">
            <v>A</v>
          </cell>
        </row>
      </sheetData>
      <sheetData sheetId="32739">
        <row r="9">
          <cell r="A9" t="str">
            <v>A</v>
          </cell>
        </row>
      </sheetData>
      <sheetData sheetId="32740">
        <row r="9">
          <cell r="A9" t="str">
            <v>A</v>
          </cell>
        </row>
      </sheetData>
      <sheetData sheetId="32741">
        <row r="9">
          <cell r="A9" t="str">
            <v>A</v>
          </cell>
        </row>
      </sheetData>
      <sheetData sheetId="32742">
        <row r="9">
          <cell r="A9" t="str">
            <v>A</v>
          </cell>
        </row>
      </sheetData>
      <sheetData sheetId="32743">
        <row r="9">
          <cell r="A9" t="str">
            <v>A</v>
          </cell>
        </row>
      </sheetData>
      <sheetData sheetId="32744">
        <row r="9">
          <cell r="A9" t="str">
            <v>A</v>
          </cell>
        </row>
      </sheetData>
      <sheetData sheetId="32745">
        <row r="9">
          <cell r="A9" t="str">
            <v>A</v>
          </cell>
        </row>
      </sheetData>
      <sheetData sheetId="32746">
        <row r="9">
          <cell r="A9" t="str">
            <v>A</v>
          </cell>
        </row>
      </sheetData>
      <sheetData sheetId="32747">
        <row r="9">
          <cell r="A9" t="str">
            <v>A</v>
          </cell>
        </row>
      </sheetData>
      <sheetData sheetId="32748">
        <row r="9">
          <cell r="A9" t="str">
            <v>A</v>
          </cell>
        </row>
      </sheetData>
      <sheetData sheetId="32749">
        <row r="9">
          <cell r="A9" t="str">
            <v>A</v>
          </cell>
        </row>
      </sheetData>
      <sheetData sheetId="32750">
        <row r="9">
          <cell r="A9" t="str">
            <v>A</v>
          </cell>
        </row>
      </sheetData>
      <sheetData sheetId="32751">
        <row r="9">
          <cell r="A9" t="str">
            <v>A</v>
          </cell>
        </row>
      </sheetData>
      <sheetData sheetId="32752">
        <row r="9">
          <cell r="A9" t="str">
            <v>A</v>
          </cell>
        </row>
      </sheetData>
      <sheetData sheetId="32753">
        <row r="9">
          <cell r="A9" t="str">
            <v>A</v>
          </cell>
        </row>
      </sheetData>
      <sheetData sheetId="32754">
        <row r="9">
          <cell r="A9" t="str">
            <v>A</v>
          </cell>
        </row>
      </sheetData>
      <sheetData sheetId="32755">
        <row r="9">
          <cell r="A9" t="str">
            <v>A</v>
          </cell>
        </row>
      </sheetData>
      <sheetData sheetId="32756">
        <row r="9">
          <cell r="A9" t="str">
            <v>A</v>
          </cell>
        </row>
      </sheetData>
      <sheetData sheetId="32757">
        <row r="9">
          <cell r="A9" t="str">
            <v>A</v>
          </cell>
        </row>
      </sheetData>
      <sheetData sheetId="32758">
        <row r="9">
          <cell r="A9" t="str">
            <v>A</v>
          </cell>
        </row>
      </sheetData>
      <sheetData sheetId="32759">
        <row r="9">
          <cell r="A9" t="str">
            <v>A</v>
          </cell>
        </row>
      </sheetData>
      <sheetData sheetId="32760">
        <row r="9">
          <cell r="A9" t="str">
            <v>A</v>
          </cell>
        </row>
      </sheetData>
      <sheetData sheetId="32761">
        <row r="9">
          <cell r="A9" t="str">
            <v>A</v>
          </cell>
        </row>
      </sheetData>
      <sheetData sheetId="32762">
        <row r="9">
          <cell r="A9" t="str">
            <v>A</v>
          </cell>
        </row>
      </sheetData>
      <sheetData sheetId="32763"/>
      <sheetData sheetId="32764">
        <row r="9">
          <cell r="A9" t="str">
            <v>A</v>
          </cell>
        </row>
      </sheetData>
      <sheetData sheetId="32765">
        <row r="9">
          <cell r="A9" t="str">
            <v>A</v>
          </cell>
        </row>
      </sheetData>
      <sheetData sheetId="32766"/>
      <sheetData sheetId="32767">
        <row r="9">
          <cell r="A9" t="str">
            <v>A</v>
          </cell>
        </row>
      </sheetData>
      <sheetData sheetId="32768"/>
      <sheetData sheetId="32769">
        <row r="9">
          <cell r="A9" t="str">
            <v>A</v>
          </cell>
        </row>
      </sheetData>
      <sheetData sheetId="32770">
        <row r="9">
          <cell r="A9" t="str">
            <v>A</v>
          </cell>
        </row>
      </sheetData>
      <sheetData sheetId="32771">
        <row r="9">
          <cell r="A9" t="str">
            <v>A</v>
          </cell>
        </row>
      </sheetData>
      <sheetData sheetId="32772">
        <row r="9">
          <cell r="A9" t="str">
            <v>A</v>
          </cell>
        </row>
      </sheetData>
      <sheetData sheetId="32773">
        <row r="9">
          <cell r="A9" t="str">
            <v>A</v>
          </cell>
        </row>
      </sheetData>
      <sheetData sheetId="32774">
        <row r="9">
          <cell r="A9" t="str">
            <v>A</v>
          </cell>
        </row>
      </sheetData>
      <sheetData sheetId="32775">
        <row r="9">
          <cell r="A9" t="str">
            <v>A</v>
          </cell>
        </row>
      </sheetData>
      <sheetData sheetId="32776">
        <row r="9">
          <cell r="A9" t="str">
            <v>A</v>
          </cell>
        </row>
      </sheetData>
      <sheetData sheetId="32777">
        <row r="9">
          <cell r="A9" t="str">
            <v>A</v>
          </cell>
        </row>
      </sheetData>
      <sheetData sheetId="32778">
        <row r="9">
          <cell r="A9" t="str">
            <v>A</v>
          </cell>
        </row>
      </sheetData>
      <sheetData sheetId="32779">
        <row r="9">
          <cell r="A9" t="str">
            <v>A</v>
          </cell>
        </row>
      </sheetData>
      <sheetData sheetId="32780">
        <row r="9">
          <cell r="A9" t="str">
            <v>A</v>
          </cell>
        </row>
      </sheetData>
      <sheetData sheetId="32781">
        <row r="9">
          <cell r="A9" t="str">
            <v>A</v>
          </cell>
        </row>
      </sheetData>
      <sheetData sheetId="32782">
        <row r="9">
          <cell r="A9" t="str">
            <v>A</v>
          </cell>
        </row>
      </sheetData>
      <sheetData sheetId="32783">
        <row r="9">
          <cell r="A9" t="str">
            <v>A</v>
          </cell>
        </row>
      </sheetData>
      <sheetData sheetId="32784" refreshError="1"/>
      <sheetData sheetId="32785" refreshError="1"/>
      <sheetData sheetId="32786">
        <row r="9">
          <cell r="A9" t="str">
            <v>A</v>
          </cell>
        </row>
      </sheetData>
      <sheetData sheetId="32787">
        <row r="9">
          <cell r="A9" t="str">
            <v>A</v>
          </cell>
        </row>
      </sheetData>
      <sheetData sheetId="32788" refreshError="1"/>
      <sheetData sheetId="32789" refreshError="1"/>
      <sheetData sheetId="32790" refreshError="1"/>
      <sheetData sheetId="32791">
        <row r="9">
          <cell r="A9" t="str">
            <v>A</v>
          </cell>
        </row>
      </sheetData>
      <sheetData sheetId="32792">
        <row r="9">
          <cell r="A9" t="str">
            <v>A</v>
          </cell>
        </row>
      </sheetData>
      <sheetData sheetId="32793">
        <row r="9">
          <cell r="A9" t="str">
            <v>A</v>
          </cell>
        </row>
      </sheetData>
      <sheetData sheetId="32794" refreshError="1"/>
      <sheetData sheetId="32795">
        <row r="9">
          <cell r="A9" t="str">
            <v>A</v>
          </cell>
        </row>
      </sheetData>
      <sheetData sheetId="32796">
        <row r="9">
          <cell r="A9" t="str">
            <v>A</v>
          </cell>
        </row>
      </sheetData>
      <sheetData sheetId="32797" refreshError="1"/>
      <sheetData sheetId="32798" refreshError="1"/>
      <sheetData sheetId="32799" refreshError="1"/>
      <sheetData sheetId="32800" refreshError="1"/>
      <sheetData sheetId="32801">
        <row r="9">
          <cell r="A9" t="str">
            <v>A</v>
          </cell>
        </row>
      </sheetData>
      <sheetData sheetId="32802">
        <row r="9">
          <cell r="A9" t="str">
            <v>A</v>
          </cell>
        </row>
      </sheetData>
      <sheetData sheetId="32803">
        <row r="9">
          <cell r="A9" t="str">
            <v>A</v>
          </cell>
        </row>
      </sheetData>
      <sheetData sheetId="32804">
        <row r="9">
          <cell r="A9" t="str">
            <v>A</v>
          </cell>
        </row>
      </sheetData>
      <sheetData sheetId="32805">
        <row r="9">
          <cell r="A9" t="str">
            <v>A</v>
          </cell>
        </row>
      </sheetData>
      <sheetData sheetId="32806">
        <row r="9">
          <cell r="A9" t="str">
            <v>A</v>
          </cell>
        </row>
      </sheetData>
      <sheetData sheetId="32807">
        <row r="9">
          <cell r="A9" t="str">
            <v>A</v>
          </cell>
        </row>
      </sheetData>
      <sheetData sheetId="32808">
        <row r="9">
          <cell r="A9" t="str">
            <v>A</v>
          </cell>
        </row>
      </sheetData>
      <sheetData sheetId="32809">
        <row r="9">
          <cell r="A9" t="str">
            <v>A</v>
          </cell>
        </row>
      </sheetData>
      <sheetData sheetId="32810">
        <row r="9">
          <cell r="A9" t="str">
            <v>A</v>
          </cell>
        </row>
      </sheetData>
      <sheetData sheetId="32811">
        <row r="9">
          <cell r="A9" t="str">
            <v>A</v>
          </cell>
        </row>
      </sheetData>
      <sheetData sheetId="32812">
        <row r="9">
          <cell r="A9" t="str">
            <v>A</v>
          </cell>
        </row>
      </sheetData>
      <sheetData sheetId="32813">
        <row r="9">
          <cell r="A9" t="str">
            <v>A</v>
          </cell>
        </row>
      </sheetData>
      <sheetData sheetId="32814">
        <row r="9">
          <cell r="A9" t="str">
            <v>A</v>
          </cell>
        </row>
      </sheetData>
      <sheetData sheetId="32815">
        <row r="9">
          <cell r="A9" t="str">
            <v>A</v>
          </cell>
        </row>
      </sheetData>
      <sheetData sheetId="32816" refreshError="1"/>
      <sheetData sheetId="32817" refreshError="1"/>
      <sheetData sheetId="32818" refreshError="1"/>
      <sheetData sheetId="32819" refreshError="1"/>
      <sheetData sheetId="32820" refreshError="1"/>
      <sheetData sheetId="32821" refreshError="1"/>
      <sheetData sheetId="32822" refreshError="1"/>
      <sheetData sheetId="32823" refreshError="1"/>
      <sheetData sheetId="32824" refreshError="1"/>
      <sheetData sheetId="32825" refreshError="1"/>
      <sheetData sheetId="32826" refreshError="1"/>
      <sheetData sheetId="32827" refreshError="1"/>
      <sheetData sheetId="32828" refreshError="1"/>
      <sheetData sheetId="32829" refreshError="1"/>
      <sheetData sheetId="32830" refreshError="1"/>
      <sheetData sheetId="32831" refreshError="1"/>
      <sheetData sheetId="32832" refreshError="1"/>
      <sheetData sheetId="32833" refreshError="1"/>
      <sheetData sheetId="32834">
        <row r="9">
          <cell r="A9" t="str">
            <v>A</v>
          </cell>
        </row>
      </sheetData>
      <sheetData sheetId="32835">
        <row r="9">
          <cell r="A9" t="str">
            <v>A</v>
          </cell>
        </row>
      </sheetData>
      <sheetData sheetId="32836">
        <row r="9">
          <cell r="A9" t="str">
            <v>A</v>
          </cell>
        </row>
      </sheetData>
      <sheetData sheetId="32837">
        <row r="9">
          <cell r="A9" t="str">
            <v>A</v>
          </cell>
        </row>
      </sheetData>
      <sheetData sheetId="32838">
        <row r="9">
          <cell r="A9" t="str">
            <v>A</v>
          </cell>
        </row>
      </sheetData>
      <sheetData sheetId="32839">
        <row r="9">
          <cell r="A9" t="str">
            <v>A</v>
          </cell>
        </row>
      </sheetData>
      <sheetData sheetId="32840">
        <row r="9">
          <cell r="A9" t="str">
            <v>A</v>
          </cell>
        </row>
      </sheetData>
      <sheetData sheetId="32841">
        <row r="9">
          <cell r="A9" t="str">
            <v>A</v>
          </cell>
        </row>
      </sheetData>
      <sheetData sheetId="32842">
        <row r="9">
          <cell r="A9" t="str">
            <v>A</v>
          </cell>
        </row>
      </sheetData>
      <sheetData sheetId="32843">
        <row r="9">
          <cell r="A9" t="str">
            <v>A</v>
          </cell>
        </row>
      </sheetData>
      <sheetData sheetId="32844">
        <row r="9">
          <cell r="A9" t="str">
            <v>A</v>
          </cell>
        </row>
      </sheetData>
      <sheetData sheetId="32845">
        <row r="9">
          <cell r="A9" t="str">
            <v>A</v>
          </cell>
        </row>
      </sheetData>
      <sheetData sheetId="32846">
        <row r="9">
          <cell r="A9" t="str">
            <v>A</v>
          </cell>
        </row>
      </sheetData>
      <sheetData sheetId="32847">
        <row r="9">
          <cell r="A9" t="str">
            <v>A</v>
          </cell>
        </row>
      </sheetData>
      <sheetData sheetId="32848">
        <row r="9">
          <cell r="A9" t="str">
            <v>A</v>
          </cell>
        </row>
      </sheetData>
      <sheetData sheetId="32849">
        <row r="9">
          <cell r="A9" t="str">
            <v>A</v>
          </cell>
        </row>
      </sheetData>
      <sheetData sheetId="32850">
        <row r="9">
          <cell r="A9" t="str">
            <v>A</v>
          </cell>
        </row>
      </sheetData>
      <sheetData sheetId="32851">
        <row r="9">
          <cell r="A9" t="str">
            <v>A</v>
          </cell>
        </row>
      </sheetData>
      <sheetData sheetId="32852">
        <row r="9">
          <cell r="A9" t="str">
            <v>A</v>
          </cell>
        </row>
      </sheetData>
      <sheetData sheetId="32853">
        <row r="9">
          <cell r="A9" t="str">
            <v>A</v>
          </cell>
        </row>
      </sheetData>
      <sheetData sheetId="32854">
        <row r="9">
          <cell r="A9" t="str">
            <v>A</v>
          </cell>
        </row>
      </sheetData>
      <sheetData sheetId="32855">
        <row r="9">
          <cell r="A9" t="str">
            <v>A</v>
          </cell>
        </row>
      </sheetData>
      <sheetData sheetId="32856">
        <row r="9">
          <cell r="A9" t="str">
            <v>A</v>
          </cell>
        </row>
      </sheetData>
      <sheetData sheetId="32857">
        <row r="9">
          <cell r="A9" t="str">
            <v>A</v>
          </cell>
        </row>
      </sheetData>
      <sheetData sheetId="32858">
        <row r="9">
          <cell r="A9" t="str">
            <v>A</v>
          </cell>
        </row>
      </sheetData>
      <sheetData sheetId="32859">
        <row r="9">
          <cell r="A9" t="str">
            <v>A</v>
          </cell>
        </row>
      </sheetData>
      <sheetData sheetId="32860">
        <row r="9">
          <cell r="A9" t="str">
            <v>A</v>
          </cell>
        </row>
      </sheetData>
      <sheetData sheetId="32861">
        <row r="9">
          <cell r="A9" t="str">
            <v>A</v>
          </cell>
        </row>
      </sheetData>
      <sheetData sheetId="32862">
        <row r="9">
          <cell r="A9" t="str">
            <v>A</v>
          </cell>
        </row>
      </sheetData>
      <sheetData sheetId="32863">
        <row r="9">
          <cell r="A9" t="str">
            <v>A</v>
          </cell>
        </row>
      </sheetData>
      <sheetData sheetId="32864">
        <row r="9">
          <cell r="A9" t="str">
            <v>A</v>
          </cell>
        </row>
      </sheetData>
      <sheetData sheetId="32865">
        <row r="9">
          <cell r="A9" t="str">
            <v>A</v>
          </cell>
        </row>
      </sheetData>
      <sheetData sheetId="32866">
        <row r="9">
          <cell r="A9" t="str">
            <v>A</v>
          </cell>
        </row>
      </sheetData>
      <sheetData sheetId="32867">
        <row r="9">
          <cell r="A9" t="str">
            <v>A</v>
          </cell>
        </row>
      </sheetData>
      <sheetData sheetId="32868">
        <row r="9">
          <cell r="A9" t="str">
            <v>A</v>
          </cell>
        </row>
      </sheetData>
      <sheetData sheetId="32869">
        <row r="9">
          <cell r="A9" t="str">
            <v>A</v>
          </cell>
        </row>
      </sheetData>
      <sheetData sheetId="32870">
        <row r="9">
          <cell r="A9" t="str">
            <v>A</v>
          </cell>
        </row>
      </sheetData>
      <sheetData sheetId="32871">
        <row r="9">
          <cell r="A9" t="str">
            <v>A</v>
          </cell>
        </row>
      </sheetData>
      <sheetData sheetId="32872">
        <row r="9">
          <cell r="A9" t="str">
            <v>A</v>
          </cell>
        </row>
      </sheetData>
      <sheetData sheetId="32873">
        <row r="9">
          <cell r="A9" t="str">
            <v>A</v>
          </cell>
        </row>
      </sheetData>
      <sheetData sheetId="32874">
        <row r="9">
          <cell r="A9" t="str">
            <v>A</v>
          </cell>
        </row>
      </sheetData>
      <sheetData sheetId="32875">
        <row r="9">
          <cell r="A9" t="str">
            <v>A</v>
          </cell>
        </row>
      </sheetData>
      <sheetData sheetId="32876">
        <row r="9">
          <cell r="A9" t="str">
            <v>A</v>
          </cell>
        </row>
      </sheetData>
      <sheetData sheetId="32877">
        <row r="9">
          <cell r="A9" t="str">
            <v>A</v>
          </cell>
        </row>
      </sheetData>
      <sheetData sheetId="32878">
        <row r="9">
          <cell r="A9" t="str">
            <v>A</v>
          </cell>
        </row>
      </sheetData>
      <sheetData sheetId="32879">
        <row r="9">
          <cell r="A9" t="str">
            <v>A</v>
          </cell>
        </row>
      </sheetData>
      <sheetData sheetId="32880">
        <row r="9">
          <cell r="A9" t="str">
            <v>A</v>
          </cell>
        </row>
      </sheetData>
      <sheetData sheetId="32881">
        <row r="9">
          <cell r="A9" t="str">
            <v>A</v>
          </cell>
        </row>
      </sheetData>
      <sheetData sheetId="32882">
        <row r="9">
          <cell r="A9" t="str">
            <v>A</v>
          </cell>
        </row>
      </sheetData>
      <sheetData sheetId="32883">
        <row r="9">
          <cell r="A9" t="str">
            <v>A</v>
          </cell>
        </row>
      </sheetData>
      <sheetData sheetId="32884">
        <row r="9">
          <cell r="A9" t="str">
            <v>A</v>
          </cell>
        </row>
      </sheetData>
      <sheetData sheetId="32885">
        <row r="9">
          <cell r="A9" t="str">
            <v>A</v>
          </cell>
        </row>
      </sheetData>
      <sheetData sheetId="32886">
        <row r="9">
          <cell r="A9" t="str">
            <v>A</v>
          </cell>
        </row>
      </sheetData>
      <sheetData sheetId="32887">
        <row r="9">
          <cell r="A9" t="str">
            <v>A</v>
          </cell>
        </row>
      </sheetData>
      <sheetData sheetId="32888">
        <row r="9">
          <cell r="A9" t="str">
            <v>A</v>
          </cell>
        </row>
      </sheetData>
      <sheetData sheetId="32889">
        <row r="9">
          <cell r="A9" t="str">
            <v>A</v>
          </cell>
        </row>
      </sheetData>
      <sheetData sheetId="32890">
        <row r="9">
          <cell r="A9" t="str">
            <v>A</v>
          </cell>
        </row>
      </sheetData>
      <sheetData sheetId="32891">
        <row r="9">
          <cell r="A9" t="str">
            <v>A</v>
          </cell>
        </row>
      </sheetData>
      <sheetData sheetId="32892">
        <row r="9">
          <cell r="A9" t="str">
            <v>A</v>
          </cell>
        </row>
      </sheetData>
      <sheetData sheetId="32893">
        <row r="9">
          <cell r="A9" t="str">
            <v>A</v>
          </cell>
        </row>
      </sheetData>
      <sheetData sheetId="32894">
        <row r="9">
          <cell r="A9" t="str">
            <v>A</v>
          </cell>
        </row>
      </sheetData>
      <sheetData sheetId="32895">
        <row r="9">
          <cell r="A9" t="str">
            <v>A</v>
          </cell>
        </row>
      </sheetData>
      <sheetData sheetId="32896">
        <row r="9">
          <cell r="A9" t="str">
            <v>A</v>
          </cell>
        </row>
      </sheetData>
      <sheetData sheetId="32897">
        <row r="9">
          <cell r="A9" t="str">
            <v>A</v>
          </cell>
        </row>
      </sheetData>
      <sheetData sheetId="32898">
        <row r="9">
          <cell r="A9" t="str">
            <v>A</v>
          </cell>
        </row>
      </sheetData>
      <sheetData sheetId="32899">
        <row r="9">
          <cell r="A9" t="str">
            <v>A</v>
          </cell>
        </row>
      </sheetData>
      <sheetData sheetId="32900">
        <row r="9">
          <cell r="A9" t="str">
            <v>A</v>
          </cell>
        </row>
      </sheetData>
      <sheetData sheetId="32901">
        <row r="9">
          <cell r="A9" t="str">
            <v>A</v>
          </cell>
        </row>
      </sheetData>
      <sheetData sheetId="32902">
        <row r="9">
          <cell r="A9" t="str">
            <v>A</v>
          </cell>
        </row>
      </sheetData>
      <sheetData sheetId="32903">
        <row r="9">
          <cell r="A9" t="str">
            <v>A</v>
          </cell>
        </row>
      </sheetData>
      <sheetData sheetId="32904">
        <row r="9">
          <cell r="A9" t="str">
            <v>A</v>
          </cell>
        </row>
      </sheetData>
      <sheetData sheetId="32905">
        <row r="9">
          <cell r="A9" t="str">
            <v>A</v>
          </cell>
        </row>
      </sheetData>
      <sheetData sheetId="32906">
        <row r="9">
          <cell r="A9" t="str">
            <v>A</v>
          </cell>
        </row>
      </sheetData>
      <sheetData sheetId="32907" refreshError="1"/>
      <sheetData sheetId="32908">
        <row r="9">
          <cell r="A9" t="str">
            <v>A</v>
          </cell>
        </row>
      </sheetData>
      <sheetData sheetId="32909" refreshError="1"/>
      <sheetData sheetId="32910">
        <row r="9">
          <cell r="A9" t="str">
            <v>A</v>
          </cell>
        </row>
      </sheetData>
      <sheetData sheetId="32911" refreshError="1"/>
      <sheetData sheetId="32912">
        <row r="9">
          <cell r="A9" t="str">
            <v>A</v>
          </cell>
        </row>
      </sheetData>
      <sheetData sheetId="32913">
        <row r="9">
          <cell r="A9" t="str">
            <v>A</v>
          </cell>
        </row>
      </sheetData>
      <sheetData sheetId="32914">
        <row r="9">
          <cell r="A9" t="str">
            <v>A</v>
          </cell>
        </row>
      </sheetData>
      <sheetData sheetId="32915">
        <row r="9">
          <cell r="A9" t="str">
            <v>A</v>
          </cell>
        </row>
      </sheetData>
      <sheetData sheetId="32916">
        <row r="9">
          <cell r="A9" t="str">
            <v>A</v>
          </cell>
        </row>
      </sheetData>
      <sheetData sheetId="32917">
        <row r="9">
          <cell r="A9" t="str">
            <v>A</v>
          </cell>
        </row>
      </sheetData>
      <sheetData sheetId="32918">
        <row r="9">
          <cell r="A9" t="str">
            <v>A</v>
          </cell>
        </row>
      </sheetData>
      <sheetData sheetId="32919">
        <row r="9">
          <cell r="A9" t="str">
            <v>A</v>
          </cell>
        </row>
      </sheetData>
      <sheetData sheetId="32920">
        <row r="9">
          <cell r="A9" t="str">
            <v>A</v>
          </cell>
        </row>
      </sheetData>
      <sheetData sheetId="32921">
        <row r="9">
          <cell r="A9" t="str">
            <v>A</v>
          </cell>
        </row>
      </sheetData>
      <sheetData sheetId="32922">
        <row r="9">
          <cell r="A9" t="str">
            <v>A</v>
          </cell>
        </row>
      </sheetData>
      <sheetData sheetId="32923">
        <row r="9">
          <cell r="A9" t="str">
            <v>A</v>
          </cell>
        </row>
      </sheetData>
      <sheetData sheetId="32924">
        <row r="9">
          <cell r="A9" t="str">
            <v>A</v>
          </cell>
        </row>
      </sheetData>
      <sheetData sheetId="32925">
        <row r="9">
          <cell r="A9" t="str">
            <v>A</v>
          </cell>
        </row>
      </sheetData>
      <sheetData sheetId="32926">
        <row r="9">
          <cell r="A9" t="str">
            <v>A</v>
          </cell>
        </row>
      </sheetData>
      <sheetData sheetId="32927">
        <row r="9">
          <cell r="A9" t="str">
            <v>A</v>
          </cell>
        </row>
      </sheetData>
      <sheetData sheetId="32928">
        <row r="9">
          <cell r="A9" t="str">
            <v>A</v>
          </cell>
        </row>
      </sheetData>
      <sheetData sheetId="32929">
        <row r="9">
          <cell r="A9" t="str">
            <v>A</v>
          </cell>
        </row>
      </sheetData>
      <sheetData sheetId="32930">
        <row r="9">
          <cell r="A9" t="str">
            <v>A</v>
          </cell>
        </row>
      </sheetData>
      <sheetData sheetId="32931">
        <row r="9">
          <cell r="A9" t="str">
            <v>A</v>
          </cell>
        </row>
      </sheetData>
      <sheetData sheetId="32932">
        <row r="9">
          <cell r="A9" t="str">
            <v>A</v>
          </cell>
        </row>
      </sheetData>
      <sheetData sheetId="32933">
        <row r="9">
          <cell r="A9" t="str">
            <v>A</v>
          </cell>
        </row>
      </sheetData>
      <sheetData sheetId="32934">
        <row r="9">
          <cell r="A9" t="str">
            <v>A</v>
          </cell>
        </row>
      </sheetData>
      <sheetData sheetId="32935">
        <row r="9">
          <cell r="A9" t="str">
            <v>A</v>
          </cell>
        </row>
      </sheetData>
      <sheetData sheetId="32936">
        <row r="9">
          <cell r="A9" t="str">
            <v>A</v>
          </cell>
        </row>
      </sheetData>
      <sheetData sheetId="32937">
        <row r="9">
          <cell r="A9" t="str">
            <v>A</v>
          </cell>
        </row>
      </sheetData>
      <sheetData sheetId="32938">
        <row r="9">
          <cell r="A9" t="str">
            <v>A</v>
          </cell>
        </row>
      </sheetData>
      <sheetData sheetId="32939">
        <row r="9">
          <cell r="A9" t="str">
            <v>A</v>
          </cell>
        </row>
      </sheetData>
      <sheetData sheetId="32940">
        <row r="9">
          <cell r="A9" t="str">
            <v>A</v>
          </cell>
        </row>
      </sheetData>
      <sheetData sheetId="32941">
        <row r="9">
          <cell r="A9" t="str">
            <v>A</v>
          </cell>
        </row>
      </sheetData>
      <sheetData sheetId="32942">
        <row r="9">
          <cell r="A9" t="str">
            <v>A</v>
          </cell>
        </row>
      </sheetData>
      <sheetData sheetId="32943">
        <row r="9">
          <cell r="A9" t="str">
            <v>A</v>
          </cell>
        </row>
      </sheetData>
      <sheetData sheetId="32944">
        <row r="9">
          <cell r="A9" t="str">
            <v>A</v>
          </cell>
        </row>
      </sheetData>
      <sheetData sheetId="32945">
        <row r="9">
          <cell r="A9" t="str">
            <v>A</v>
          </cell>
        </row>
      </sheetData>
      <sheetData sheetId="32946">
        <row r="9">
          <cell r="A9" t="str">
            <v>A</v>
          </cell>
        </row>
      </sheetData>
      <sheetData sheetId="32947">
        <row r="9">
          <cell r="A9" t="str">
            <v>A</v>
          </cell>
        </row>
      </sheetData>
      <sheetData sheetId="32948">
        <row r="9">
          <cell r="A9" t="str">
            <v>A</v>
          </cell>
        </row>
      </sheetData>
      <sheetData sheetId="32949">
        <row r="9">
          <cell r="A9" t="str">
            <v>A</v>
          </cell>
        </row>
      </sheetData>
      <sheetData sheetId="32950">
        <row r="9">
          <cell r="A9" t="str">
            <v>A</v>
          </cell>
        </row>
      </sheetData>
      <sheetData sheetId="32951">
        <row r="9">
          <cell r="A9" t="str">
            <v>A</v>
          </cell>
        </row>
      </sheetData>
      <sheetData sheetId="32952">
        <row r="9">
          <cell r="A9" t="str">
            <v>A</v>
          </cell>
        </row>
      </sheetData>
      <sheetData sheetId="32953">
        <row r="9">
          <cell r="A9" t="str">
            <v>A</v>
          </cell>
        </row>
      </sheetData>
      <sheetData sheetId="32954">
        <row r="9">
          <cell r="A9" t="str">
            <v>A</v>
          </cell>
        </row>
      </sheetData>
      <sheetData sheetId="32955">
        <row r="9">
          <cell r="A9" t="str">
            <v>A</v>
          </cell>
        </row>
      </sheetData>
      <sheetData sheetId="32956">
        <row r="9">
          <cell r="A9" t="str">
            <v>A</v>
          </cell>
        </row>
      </sheetData>
      <sheetData sheetId="32957">
        <row r="9">
          <cell r="A9" t="str">
            <v>A</v>
          </cell>
        </row>
      </sheetData>
      <sheetData sheetId="32958">
        <row r="9">
          <cell r="A9" t="str">
            <v>A</v>
          </cell>
        </row>
      </sheetData>
      <sheetData sheetId="32959">
        <row r="9">
          <cell r="A9" t="str">
            <v>A</v>
          </cell>
        </row>
      </sheetData>
      <sheetData sheetId="32960">
        <row r="9">
          <cell r="A9" t="str">
            <v>A</v>
          </cell>
        </row>
      </sheetData>
      <sheetData sheetId="32961">
        <row r="9">
          <cell r="A9" t="str">
            <v>A</v>
          </cell>
        </row>
      </sheetData>
      <sheetData sheetId="32962">
        <row r="9">
          <cell r="A9" t="str">
            <v>A</v>
          </cell>
        </row>
      </sheetData>
      <sheetData sheetId="32963">
        <row r="9">
          <cell r="A9" t="str">
            <v>A</v>
          </cell>
        </row>
      </sheetData>
      <sheetData sheetId="32964">
        <row r="9">
          <cell r="A9" t="str">
            <v>A</v>
          </cell>
        </row>
      </sheetData>
      <sheetData sheetId="32965">
        <row r="9">
          <cell r="A9" t="str">
            <v>A</v>
          </cell>
        </row>
      </sheetData>
      <sheetData sheetId="32966">
        <row r="9">
          <cell r="A9" t="str">
            <v>A</v>
          </cell>
        </row>
      </sheetData>
      <sheetData sheetId="32967">
        <row r="9">
          <cell r="A9" t="str">
            <v>A</v>
          </cell>
        </row>
      </sheetData>
      <sheetData sheetId="32968">
        <row r="9">
          <cell r="A9" t="str">
            <v>A</v>
          </cell>
        </row>
      </sheetData>
      <sheetData sheetId="32969">
        <row r="9">
          <cell r="A9" t="str">
            <v>A</v>
          </cell>
        </row>
      </sheetData>
      <sheetData sheetId="32970">
        <row r="9">
          <cell r="A9" t="str">
            <v>A</v>
          </cell>
        </row>
      </sheetData>
      <sheetData sheetId="32971">
        <row r="9">
          <cell r="A9" t="str">
            <v>A</v>
          </cell>
        </row>
      </sheetData>
      <sheetData sheetId="32972">
        <row r="9">
          <cell r="A9" t="str">
            <v>A</v>
          </cell>
        </row>
      </sheetData>
      <sheetData sheetId="32973">
        <row r="9">
          <cell r="A9" t="str">
            <v>A</v>
          </cell>
        </row>
      </sheetData>
      <sheetData sheetId="32974">
        <row r="9">
          <cell r="A9" t="str">
            <v>A</v>
          </cell>
        </row>
      </sheetData>
      <sheetData sheetId="32975">
        <row r="9">
          <cell r="A9" t="str">
            <v>A</v>
          </cell>
        </row>
      </sheetData>
      <sheetData sheetId="32976">
        <row r="9">
          <cell r="A9" t="str">
            <v>A</v>
          </cell>
        </row>
      </sheetData>
      <sheetData sheetId="32977">
        <row r="9">
          <cell r="A9" t="str">
            <v>A</v>
          </cell>
        </row>
      </sheetData>
      <sheetData sheetId="32978">
        <row r="9">
          <cell r="A9" t="str">
            <v>A</v>
          </cell>
        </row>
      </sheetData>
      <sheetData sheetId="32979">
        <row r="9">
          <cell r="A9" t="str">
            <v>A</v>
          </cell>
        </row>
      </sheetData>
      <sheetData sheetId="32980">
        <row r="9">
          <cell r="A9" t="str">
            <v>A</v>
          </cell>
        </row>
      </sheetData>
      <sheetData sheetId="32981">
        <row r="9">
          <cell r="A9" t="str">
            <v>A</v>
          </cell>
        </row>
      </sheetData>
      <sheetData sheetId="32982">
        <row r="9">
          <cell r="A9" t="str">
            <v>A</v>
          </cell>
        </row>
      </sheetData>
      <sheetData sheetId="32983">
        <row r="9">
          <cell r="A9" t="str">
            <v>A</v>
          </cell>
        </row>
      </sheetData>
      <sheetData sheetId="32984">
        <row r="9">
          <cell r="A9" t="str">
            <v>A</v>
          </cell>
        </row>
      </sheetData>
      <sheetData sheetId="32985">
        <row r="9">
          <cell r="A9" t="str">
            <v>A</v>
          </cell>
        </row>
      </sheetData>
      <sheetData sheetId="32986">
        <row r="9">
          <cell r="A9" t="str">
            <v>A</v>
          </cell>
        </row>
      </sheetData>
      <sheetData sheetId="32987">
        <row r="9">
          <cell r="A9" t="str">
            <v>A</v>
          </cell>
        </row>
      </sheetData>
      <sheetData sheetId="32988">
        <row r="9">
          <cell r="A9" t="str">
            <v>A</v>
          </cell>
        </row>
      </sheetData>
      <sheetData sheetId="32989">
        <row r="9">
          <cell r="A9" t="str">
            <v>A</v>
          </cell>
        </row>
      </sheetData>
      <sheetData sheetId="32990">
        <row r="9">
          <cell r="A9" t="str">
            <v>A</v>
          </cell>
        </row>
      </sheetData>
      <sheetData sheetId="32991">
        <row r="9">
          <cell r="A9" t="str">
            <v>A</v>
          </cell>
        </row>
      </sheetData>
      <sheetData sheetId="32992">
        <row r="9">
          <cell r="A9" t="str">
            <v>A</v>
          </cell>
        </row>
      </sheetData>
      <sheetData sheetId="32993">
        <row r="9">
          <cell r="A9" t="str">
            <v>A</v>
          </cell>
        </row>
      </sheetData>
      <sheetData sheetId="32994">
        <row r="9">
          <cell r="A9" t="str">
            <v>A</v>
          </cell>
        </row>
      </sheetData>
      <sheetData sheetId="32995">
        <row r="9">
          <cell r="A9" t="str">
            <v>A</v>
          </cell>
        </row>
      </sheetData>
      <sheetData sheetId="32996">
        <row r="9">
          <cell r="A9" t="str">
            <v>A</v>
          </cell>
        </row>
      </sheetData>
      <sheetData sheetId="32997" refreshError="1"/>
      <sheetData sheetId="32998">
        <row r="9">
          <cell r="A9" t="str">
            <v>A</v>
          </cell>
        </row>
      </sheetData>
      <sheetData sheetId="32999">
        <row r="9">
          <cell r="A9" t="str">
            <v>A</v>
          </cell>
        </row>
      </sheetData>
      <sheetData sheetId="33000">
        <row r="9">
          <cell r="A9" t="str">
            <v>A</v>
          </cell>
        </row>
      </sheetData>
      <sheetData sheetId="33001">
        <row r="9">
          <cell r="A9" t="str">
            <v>A</v>
          </cell>
        </row>
      </sheetData>
      <sheetData sheetId="33002">
        <row r="9">
          <cell r="A9" t="str">
            <v>A</v>
          </cell>
        </row>
      </sheetData>
      <sheetData sheetId="33003">
        <row r="9">
          <cell r="A9" t="str">
            <v>A</v>
          </cell>
        </row>
      </sheetData>
      <sheetData sheetId="33004">
        <row r="9">
          <cell r="A9" t="str">
            <v>A</v>
          </cell>
        </row>
      </sheetData>
      <sheetData sheetId="33005">
        <row r="9">
          <cell r="A9" t="str">
            <v>A</v>
          </cell>
        </row>
      </sheetData>
      <sheetData sheetId="33006">
        <row r="9">
          <cell r="A9" t="str">
            <v>A</v>
          </cell>
        </row>
      </sheetData>
      <sheetData sheetId="33007">
        <row r="9">
          <cell r="A9" t="str">
            <v>A</v>
          </cell>
        </row>
      </sheetData>
      <sheetData sheetId="33008">
        <row r="9">
          <cell r="A9" t="str">
            <v>A</v>
          </cell>
        </row>
      </sheetData>
      <sheetData sheetId="33009">
        <row r="9">
          <cell r="A9" t="str">
            <v>A</v>
          </cell>
        </row>
      </sheetData>
      <sheetData sheetId="33010">
        <row r="9">
          <cell r="A9" t="str">
            <v>A</v>
          </cell>
        </row>
      </sheetData>
      <sheetData sheetId="33011">
        <row r="9">
          <cell r="A9" t="str">
            <v>A</v>
          </cell>
        </row>
      </sheetData>
      <sheetData sheetId="33012">
        <row r="9">
          <cell r="A9" t="str">
            <v>A</v>
          </cell>
        </row>
      </sheetData>
      <sheetData sheetId="33013">
        <row r="9">
          <cell r="A9" t="str">
            <v>A</v>
          </cell>
        </row>
      </sheetData>
      <sheetData sheetId="33014">
        <row r="9">
          <cell r="A9" t="str">
            <v>A</v>
          </cell>
        </row>
      </sheetData>
      <sheetData sheetId="33015">
        <row r="9">
          <cell r="A9" t="str">
            <v>A</v>
          </cell>
        </row>
      </sheetData>
      <sheetData sheetId="33016">
        <row r="9">
          <cell r="A9" t="str">
            <v>A</v>
          </cell>
        </row>
      </sheetData>
      <sheetData sheetId="33017">
        <row r="9">
          <cell r="A9" t="str">
            <v>A</v>
          </cell>
        </row>
      </sheetData>
      <sheetData sheetId="33018">
        <row r="9">
          <cell r="A9" t="str">
            <v>A</v>
          </cell>
        </row>
      </sheetData>
      <sheetData sheetId="33019">
        <row r="9">
          <cell r="A9" t="str">
            <v>A</v>
          </cell>
        </row>
      </sheetData>
      <sheetData sheetId="33020">
        <row r="9">
          <cell r="A9" t="str">
            <v>A</v>
          </cell>
        </row>
      </sheetData>
      <sheetData sheetId="33021">
        <row r="9">
          <cell r="A9" t="str">
            <v>A</v>
          </cell>
        </row>
      </sheetData>
      <sheetData sheetId="33022">
        <row r="9">
          <cell r="A9" t="str">
            <v>A</v>
          </cell>
        </row>
      </sheetData>
      <sheetData sheetId="33023">
        <row r="9">
          <cell r="A9" t="str">
            <v>A</v>
          </cell>
        </row>
      </sheetData>
      <sheetData sheetId="33024">
        <row r="9">
          <cell r="A9" t="str">
            <v>A</v>
          </cell>
        </row>
      </sheetData>
      <sheetData sheetId="33025">
        <row r="9">
          <cell r="A9" t="str">
            <v>A</v>
          </cell>
        </row>
      </sheetData>
      <sheetData sheetId="33026">
        <row r="9">
          <cell r="A9" t="str">
            <v>A</v>
          </cell>
        </row>
      </sheetData>
      <sheetData sheetId="33027">
        <row r="9">
          <cell r="A9" t="str">
            <v>A</v>
          </cell>
        </row>
      </sheetData>
      <sheetData sheetId="33028" refreshError="1"/>
      <sheetData sheetId="33029" refreshError="1"/>
      <sheetData sheetId="33030">
        <row r="9">
          <cell r="A9" t="str">
            <v>A</v>
          </cell>
        </row>
      </sheetData>
      <sheetData sheetId="33031" refreshError="1"/>
      <sheetData sheetId="33032" refreshError="1"/>
      <sheetData sheetId="33033" refreshError="1"/>
      <sheetData sheetId="33034" refreshError="1"/>
      <sheetData sheetId="33035" refreshError="1"/>
      <sheetData sheetId="33036" refreshError="1"/>
      <sheetData sheetId="33037" refreshError="1"/>
      <sheetData sheetId="33038" refreshError="1"/>
      <sheetData sheetId="33039" refreshError="1"/>
      <sheetData sheetId="33040" refreshError="1"/>
      <sheetData sheetId="33041" refreshError="1"/>
      <sheetData sheetId="33042" refreshError="1"/>
      <sheetData sheetId="33043" refreshError="1"/>
      <sheetData sheetId="33044" refreshError="1"/>
      <sheetData sheetId="33045">
        <row r="9">
          <cell r="A9" t="str">
            <v>A</v>
          </cell>
        </row>
      </sheetData>
      <sheetData sheetId="33046">
        <row r="9">
          <cell r="A9" t="str">
            <v>A</v>
          </cell>
        </row>
      </sheetData>
      <sheetData sheetId="33047">
        <row r="9">
          <cell r="A9" t="str">
            <v>A</v>
          </cell>
        </row>
      </sheetData>
      <sheetData sheetId="33048">
        <row r="9">
          <cell r="A9" t="str">
            <v>A</v>
          </cell>
        </row>
      </sheetData>
      <sheetData sheetId="33049">
        <row r="9">
          <cell r="A9" t="str">
            <v>A</v>
          </cell>
        </row>
      </sheetData>
      <sheetData sheetId="33050">
        <row r="9">
          <cell r="A9" t="str">
            <v>A</v>
          </cell>
        </row>
      </sheetData>
      <sheetData sheetId="33051">
        <row r="9">
          <cell r="A9" t="str">
            <v>A</v>
          </cell>
        </row>
      </sheetData>
      <sheetData sheetId="33052">
        <row r="9">
          <cell r="A9" t="str">
            <v>A</v>
          </cell>
        </row>
      </sheetData>
      <sheetData sheetId="33053">
        <row r="9">
          <cell r="A9" t="str">
            <v>A</v>
          </cell>
        </row>
      </sheetData>
      <sheetData sheetId="33054">
        <row r="9">
          <cell r="A9" t="str">
            <v>A</v>
          </cell>
        </row>
      </sheetData>
      <sheetData sheetId="33055">
        <row r="9">
          <cell r="A9" t="str">
            <v>A</v>
          </cell>
        </row>
      </sheetData>
      <sheetData sheetId="33056">
        <row r="9">
          <cell r="A9" t="str">
            <v>A</v>
          </cell>
        </row>
      </sheetData>
      <sheetData sheetId="33057">
        <row r="9">
          <cell r="A9" t="str">
            <v>A</v>
          </cell>
        </row>
      </sheetData>
      <sheetData sheetId="33058">
        <row r="9">
          <cell r="A9" t="str">
            <v>A</v>
          </cell>
        </row>
      </sheetData>
      <sheetData sheetId="33059">
        <row r="9">
          <cell r="A9" t="str">
            <v>A</v>
          </cell>
        </row>
      </sheetData>
      <sheetData sheetId="33060">
        <row r="9">
          <cell r="A9" t="str">
            <v>A</v>
          </cell>
        </row>
      </sheetData>
      <sheetData sheetId="33061">
        <row r="9">
          <cell r="A9" t="str">
            <v>A</v>
          </cell>
        </row>
      </sheetData>
      <sheetData sheetId="33062">
        <row r="9">
          <cell r="A9" t="str">
            <v>A</v>
          </cell>
        </row>
      </sheetData>
      <sheetData sheetId="33063">
        <row r="9">
          <cell r="A9" t="str">
            <v>A</v>
          </cell>
        </row>
      </sheetData>
      <sheetData sheetId="33064">
        <row r="9">
          <cell r="A9" t="str">
            <v>A</v>
          </cell>
        </row>
      </sheetData>
      <sheetData sheetId="33065">
        <row r="9">
          <cell r="A9" t="str">
            <v>A</v>
          </cell>
        </row>
      </sheetData>
      <sheetData sheetId="33066">
        <row r="9">
          <cell r="A9" t="str">
            <v>A</v>
          </cell>
        </row>
      </sheetData>
      <sheetData sheetId="33067">
        <row r="9">
          <cell r="A9" t="str">
            <v>A</v>
          </cell>
        </row>
      </sheetData>
      <sheetData sheetId="33068">
        <row r="9">
          <cell r="A9" t="str">
            <v>A</v>
          </cell>
        </row>
      </sheetData>
      <sheetData sheetId="33069">
        <row r="9">
          <cell r="A9" t="str">
            <v>A</v>
          </cell>
        </row>
      </sheetData>
      <sheetData sheetId="33070">
        <row r="9">
          <cell r="A9" t="str">
            <v>A</v>
          </cell>
        </row>
      </sheetData>
      <sheetData sheetId="33071">
        <row r="9">
          <cell r="A9" t="str">
            <v>A</v>
          </cell>
        </row>
      </sheetData>
      <sheetData sheetId="33072" refreshError="1"/>
      <sheetData sheetId="33073">
        <row r="9">
          <cell r="A9" t="str">
            <v>A</v>
          </cell>
        </row>
      </sheetData>
      <sheetData sheetId="33074">
        <row r="9">
          <cell r="A9" t="str">
            <v>A</v>
          </cell>
        </row>
      </sheetData>
      <sheetData sheetId="33075" refreshError="1"/>
      <sheetData sheetId="33076" refreshError="1"/>
      <sheetData sheetId="33077" refreshError="1"/>
      <sheetData sheetId="33078" refreshError="1"/>
      <sheetData sheetId="33079" refreshError="1"/>
      <sheetData sheetId="33080" refreshError="1"/>
      <sheetData sheetId="33081" refreshError="1"/>
      <sheetData sheetId="33082" refreshError="1"/>
      <sheetData sheetId="33083" refreshError="1"/>
      <sheetData sheetId="33084" refreshError="1"/>
      <sheetData sheetId="33085" refreshError="1"/>
      <sheetData sheetId="33086" refreshError="1"/>
      <sheetData sheetId="33087" refreshError="1"/>
      <sheetData sheetId="33088" refreshError="1"/>
      <sheetData sheetId="33089" refreshError="1"/>
      <sheetData sheetId="33090" refreshError="1"/>
      <sheetData sheetId="33091" refreshError="1"/>
      <sheetData sheetId="33092" refreshError="1"/>
      <sheetData sheetId="33093" refreshError="1"/>
      <sheetData sheetId="33094" refreshError="1"/>
      <sheetData sheetId="33095" refreshError="1"/>
      <sheetData sheetId="33096" refreshError="1"/>
      <sheetData sheetId="33097" refreshError="1"/>
      <sheetData sheetId="33098" refreshError="1"/>
      <sheetData sheetId="33099" refreshError="1"/>
      <sheetData sheetId="33100">
        <row r="9">
          <cell r="A9" t="str">
            <v>A</v>
          </cell>
        </row>
      </sheetData>
      <sheetData sheetId="33101">
        <row r="9">
          <cell r="A9" t="str">
            <v>A</v>
          </cell>
        </row>
      </sheetData>
      <sheetData sheetId="33102">
        <row r="9">
          <cell r="A9" t="str">
            <v>A</v>
          </cell>
        </row>
      </sheetData>
      <sheetData sheetId="33103">
        <row r="9">
          <cell r="A9" t="str">
            <v>A</v>
          </cell>
        </row>
      </sheetData>
      <sheetData sheetId="33104">
        <row r="9">
          <cell r="A9" t="str">
            <v>A</v>
          </cell>
        </row>
      </sheetData>
      <sheetData sheetId="33105">
        <row r="9">
          <cell r="A9" t="str">
            <v>A</v>
          </cell>
        </row>
      </sheetData>
      <sheetData sheetId="33106">
        <row r="9">
          <cell r="A9" t="str">
            <v>A</v>
          </cell>
        </row>
      </sheetData>
      <sheetData sheetId="33107">
        <row r="9">
          <cell r="A9" t="str">
            <v>A</v>
          </cell>
        </row>
      </sheetData>
      <sheetData sheetId="33108">
        <row r="9">
          <cell r="A9" t="str">
            <v>A</v>
          </cell>
        </row>
      </sheetData>
      <sheetData sheetId="33109">
        <row r="9">
          <cell r="A9" t="str">
            <v>A</v>
          </cell>
        </row>
      </sheetData>
      <sheetData sheetId="33110">
        <row r="9">
          <cell r="A9" t="str">
            <v>A</v>
          </cell>
        </row>
      </sheetData>
      <sheetData sheetId="33111" refreshError="1"/>
      <sheetData sheetId="33112">
        <row r="9">
          <cell r="A9" t="str">
            <v>A</v>
          </cell>
        </row>
      </sheetData>
      <sheetData sheetId="33113" refreshError="1"/>
      <sheetData sheetId="33114">
        <row r="9">
          <cell r="A9" t="str">
            <v>A</v>
          </cell>
        </row>
      </sheetData>
      <sheetData sheetId="33115">
        <row r="9">
          <cell r="A9" t="str">
            <v>A</v>
          </cell>
        </row>
      </sheetData>
      <sheetData sheetId="33116" refreshError="1"/>
      <sheetData sheetId="33117">
        <row r="9">
          <cell r="A9" t="str">
            <v>A</v>
          </cell>
        </row>
      </sheetData>
      <sheetData sheetId="33118">
        <row r="9">
          <cell r="A9" t="str">
            <v>A</v>
          </cell>
        </row>
      </sheetData>
      <sheetData sheetId="33119">
        <row r="9">
          <cell r="A9" t="str">
            <v>A</v>
          </cell>
        </row>
      </sheetData>
      <sheetData sheetId="33120" refreshError="1"/>
      <sheetData sheetId="33121">
        <row r="9">
          <cell r="A9" t="str">
            <v>A</v>
          </cell>
        </row>
      </sheetData>
      <sheetData sheetId="33122">
        <row r="9">
          <cell r="A9" t="str">
            <v>A</v>
          </cell>
        </row>
      </sheetData>
      <sheetData sheetId="33123">
        <row r="9">
          <cell r="A9" t="str">
            <v>A</v>
          </cell>
        </row>
      </sheetData>
      <sheetData sheetId="33124" refreshError="1"/>
      <sheetData sheetId="33125" refreshError="1"/>
      <sheetData sheetId="33126">
        <row r="9">
          <cell r="A9" t="str">
            <v>A</v>
          </cell>
        </row>
      </sheetData>
      <sheetData sheetId="33127" refreshError="1"/>
      <sheetData sheetId="33128">
        <row r="9">
          <cell r="A9" t="str">
            <v>A</v>
          </cell>
        </row>
      </sheetData>
      <sheetData sheetId="33129">
        <row r="9">
          <cell r="A9" t="str">
            <v>A</v>
          </cell>
        </row>
      </sheetData>
      <sheetData sheetId="33130">
        <row r="9">
          <cell r="A9" t="str">
            <v>A</v>
          </cell>
        </row>
      </sheetData>
      <sheetData sheetId="33131">
        <row r="9">
          <cell r="A9" t="str">
            <v>A</v>
          </cell>
        </row>
      </sheetData>
      <sheetData sheetId="33132">
        <row r="9">
          <cell r="A9" t="str">
            <v>A</v>
          </cell>
        </row>
      </sheetData>
      <sheetData sheetId="33133">
        <row r="9">
          <cell r="A9" t="str">
            <v>A</v>
          </cell>
        </row>
      </sheetData>
      <sheetData sheetId="33134">
        <row r="9">
          <cell r="A9" t="str">
            <v>A</v>
          </cell>
        </row>
      </sheetData>
      <sheetData sheetId="33135">
        <row r="9">
          <cell r="A9" t="str">
            <v>A</v>
          </cell>
        </row>
      </sheetData>
      <sheetData sheetId="33136">
        <row r="9">
          <cell r="A9" t="str">
            <v>A</v>
          </cell>
        </row>
      </sheetData>
      <sheetData sheetId="33137" refreshError="1"/>
      <sheetData sheetId="33138" refreshError="1"/>
      <sheetData sheetId="33139" refreshError="1"/>
      <sheetData sheetId="33140" refreshError="1"/>
      <sheetData sheetId="33141" refreshError="1"/>
      <sheetData sheetId="33142" refreshError="1"/>
      <sheetData sheetId="33143" refreshError="1"/>
      <sheetData sheetId="33144" refreshError="1"/>
      <sheetData sheetId="33145" refreshError="1"/>
      <sheetData sheetId="33146" refreshError="1"/>
      <sheetData sheetId="33147" refreshError="1"/>
      <sheetData sheetId="33148" refreshError="1"/>
      <sheetData sheetId="33149" refreshError="1"/>
      <sheetData sheetId="33150" refreshError="1"/>
      <sheetData sheetId="33151" refreshError="1"/>
      <sheetData sheetId="33152" refreshError="1"/>
      <sheetData sheetId="33153" refreshError="1"/>
      <sheetData sheetId="33154" refreshError="1"/>
      <sheetData sheetId="33155" refreshError="1"/>
      <sheetData sheetId="33156" refreshError="1"/>
      <sheetData sheetId="33157" refreshError="1"/>
      <sheetData sheetId="33158" refreshError="1"/>
      <sheetData sheetId="33159" refreshError="1"/>
      <sheetData sheetId="33160" refreshError="1"/>
      <sheetData sheetId="33161" refreshError="1"/>
      <sheetData sheetId="33162" refreshError="1"/>
      <sheetData sheetId="33163" refreshError="1"/>
      <sheetData sheetId="33164" refreshError="1"/>
      <sheetData sheetId="33165" refreshError="1"/>
      <sheetData sheetId="33166" refreshError="1"/>
      <sheetData sheetId="33167" refreshError="1"/>
      <sheetData sheetId="33168" refreshError="1"/>
      <sheetData sheetId="33169" refreshError="1"/>
      <sheetData sheetId="33170" refreshError="1"/>
      <sheetData sheetId="33171" refreshError="1"/>
      <sheetData sheetId="33172" refreshError="1"/>
      <sheetData sheetId="33173">
        <row r="9">
          <cell r="A9" t="str">
            <v>A</v>
          </cell>
        </row>
      </sheetData>
      <sheetData sheetId="33174" refreshError="1"/>
      <sheetData sheetId="33175" refreshError="1"/>
      <sheetData sheetId="33176" refreshError="1"/>
      <sheetData sheetId="33177">
        <row r="9">
          <cell r="A9" t="str">
            <v>A</v>
          </cell>
        </row>
      </sheetData>
      <sheetData sheetId="33178">
        <row r="9">
          <cell r="A9" t="str">
            <v>A</v>
          </cell>
        </row>
      </sheetData>
      <sheetData sheetId="33179">
        <row r="9">
          <cell r="A9" t="str">
            <v>A</v>
          </cell>
        </row>
      </sheetData>
      <sheetData sheetId="33180">
        <row r="9">
          <cell r="A9" t="str">
            <v>A</v>
          </cell>
        </row>
      </sheetData>
      <sheetData sheetId="33181">
        <row r="9">
          <cell r="A9" t="str">
            <v>A</v>
          </cell>
        </row>
      </sheetData>
      <sheetData sheetId="33182">
        <row r="9">
          <cell r="A9" t="str">
            <v>A</v>
          </cell>
        </row>
      </sheetData>
      <sheetData sheetId="33183">
        <row r="9">
          <cell r="A9" t="str">
            <v>A</v>
          </cell>
        </row>
      </sheetData>
      <sheetData sheetId="33184">
        <row r="9">
          <cell r="A9" t="str">
            <v>A</v>
          </cell>
        </row>
      </sheetData>
      <sheetData sheetId="33185">
        <row r="9">
          <cell r="A9" t="str">
            <v>A</v>
          </cell>
        </row>
      </sheetData>
      <sheetData sheetId="33186">
        <row r="9">
          <cell r="A9" t="str">
            <v>A</v>
          </cell>
        </row>
      </sheetData>
      <sheetData sheetId="33187">
        <row r="9">
          <cell r="A9" t="str">
            <v>A</v>
          </cell>
        </row>
      </sheetData>
      <sheetData sheetId="33188">
        <row r="9">
          <cell r="A9" t="str">
            <v>A</v>
          </cell>
        </row>
      </sheetData>
      <sheetData sheetId="33189">
        <row r="9">
          <cell r="A9" t="str">
            <v>A</v>
          </cell>
        </row>
      </sheetData>
      <sheetData sheetId="33190">
        <row r="9">
          <cell r="A9" t="str">
            <v>A</v>
          </cell>
        </row>
      </sheetData>
      <sheetData sheetId="33191">
        <row r="9">
          <cell r="A9" t="str">
            <v>A</v>
          </cell>
        </row>
      </sheetData>
      <sheetData sheetId="33192">
        <row r="9">
          <cell r="A9" t="str">
            <v>A</v>
          </cell>
        </row>
      </sheetData>
      <sheetData sheetId="33193">
        <row r="9">
          <cell r="A9" t="str">
            <v>A</v>
          </cell>
        </row>
      </sheetData>
      <sheetData sheetId="33194">
        <row r="9">
          <cell r="A9" t="str">
            <v>A</v>
          </cell>
        </row>
      </sheetData>
      <sheetData sheetId="33195">
        <row r="9">
          <cell r="A9" t="str">
            <v>A</v>
          </cell>
        </row>
      </sheetData>
      <sheetData sheetId="33196">
        <row r="9">
          <cell r="A9" t="str">
            <v>A</v>
          </cell>
        </row>
      </sheetData>
      <sheetData sheetId="33197">
        <row r="9">
          <cell r="A9" t="str">
            <v>A</v>
          </cell>
        </row>
      </sheetData>
      <sheetData sheetId="33198">
        <row r="9">
          <cell r="A9" t="str">
            <v>A</v>
          </cell>
        </row>
      </sheetData>
      <sheetData sheetId="33199">
        <row r="9">
          <cell r="A9" t="str">
            <v>A</v>
          </cell>
        </row>
      </sheetData>
      <sheetData sheetId="33200">
        <row r="9">
          <cell r="A9" t="str">
            <v>A</v>
          </cell>
        </row>
      </sheetData>
      <sheetData sheetId="33201">
        <row r="9">
          <cell r="A9" t="str">
            <v>A</v>
          </cell>
        </row>
      </sheetData>
      <sheetData sheetId="33202">
        <row r="9">
          <cell r="A9" t="str">
            <v>A</v>
          </cell>
        </row>
      </sheetData>
      <sheetData sheetId="33203">
        <row r="9">
          <cell r="A9" t="str">
            <v>A</v>
          </cell>
        </row>
      </sheetData>
      <sheetData sheetId="33204">
        <row r="9">
          <cell r="A9" t="str">
            <v>A</v>
          </cell>
        </row>
      </sheetData>
      <sheetData sheetId="33205">
        <row r="9">
          <cell r="A9" t="str">
            <v>A</v>
          </cell>
        </row>
      </sheetData>
      <sheetData sheetId="33206">
        <row r="9">
          <cell r="A9" t="str">
            <v>A</v>
          </cell>
        </row>
      </sheetData>
      <sheetData sheetId="33207">
        <row r="9">
          <cell r="A9" t="str">
            <v>A</v>
          </cell>
        </row>
      </sheetData>
      <sheetData sheetId="33208">
        <row r="9">
          <cell r="A9" t="str">
            <v>A</v>
          </cell>
        </row>
      </sheetData>
      <sheetData sheetId="33209">
        <row r="9">
          <cell r="A9" t="str">
            <v>A</v>
          </cell>
        </row>
      </sheetData>
      <sheetData sheetId="33210">
        <row r="9">
          <cell r="A9" t="str">
            <v>A</v>
          </cell>
        </row>
      </sheetData>
      <sheetData sheetId="33211">
        <row r="9">
          <cell r="A9" t="str">
            <v>A</v>
          </cell>
        </row>
      </sheetData>
      <sheetData sheetId="33212">
        <row r="9">
          <cell r="A9" t="str">
            <v>A</v>
          </cell>
        </row>
      </sheetData>
      <sheetData sheetId="33213">
        <row r="9">
          <cell r="A9" t="str">
            <v>A</v>
          </cell>
        </row>
      </sheetData>
      <sheetData sheetId="33214">
        <row r="9">
          <cell r="A9" t="str">
            <v>A</v>
          </cell>
        </row>
      </sheetData>
      <sheetData sheetId="33215">
        <row r="9">
          <cell r="A9" t="str">
            <v>A</v>
          </cell>
        </row>
      </sheetData>
      <sheetData sheetId="33216">
        <row r="9">
          <cell r="A9" t="str">
            <v>A</v>
          </cell>
        </row>
      </sheetData>
      <sheetData sheetId="33217">
        <row r="9">
          <cell r="A9" t="str">
            <v>A</v>
          </cell>
        </row>
      </sheetData>
      <sheetData sheetId="33218">
        <row r="9">
          <cell r="A9" t="str">
            <v>A</v>
          </cell>
        </row>
      </sheetData>
      <sheetData sheetId="33219">
        <row r="9">
          <cell r="A9" t="str">
            <v>A</v>
          </cell>
        </row>
      </sheetData>
      <sheetData sheetId="33220">
        <row r="9">
          <cell r="A9" t="str">
            <v>A</v>
          </cell>
        </row>
      </sheetData>
      <sheetData sheetId="33221">
        <row r="9">
          <cell r="A9" t="str">
            <v>A</v>
          </cell>
        </row>
      </sheetData>
      <sheetData sheetId="33222">
        <row r="9">
          <cell r="A9" t="str">
            <v>A</v>
          </cell>
        </row>
      </sheetData>
      <sheetData sheetId="33223">
        <row r="9">
          <cell r="A9" t="str">
            <v>A</v>
          </cell>
        </row>
      </sheetData>
      <sheetData sheetId="33224">
        <row r="9">
          <cell r="A9" t="str">
            <v>A</v>
          </cell>
        </row>
      </sheetData>
      <sheetData sheetId="33225">
        <row r="9">
          <cell r="A9" t="str">
            <v>A</v>
          </cell>
        </row>
      </sheetData>
      <sheetData sheetId="33226">
        <row r="9">
          <cell r="A9" t="str">
            <v>A</v>
          </cell>
        </row>
      </sheetData>
      <sheetData sheetId="33227">
        <row r="9">
          <cell r="A9" t="str">
            <v>A</v>
          </cell>
        </row>
      </sheetData>
      <sheetData sheetId="33228">
        <row r="9">
          <cell r="A9" t="str">
            <v>A</v>
          </cell>
        </row>
      </sheetData>
      <sheetData sheetId="33229">
        <row r="9">
          <cell r="A9" t="str">
            <v>A</v>
          </cell>
        </row>
      </sheetData>
      <sheetData sheetId="33230">
        <row r="9">
          <cell r="A9" t="str">
            <v>A</v>
          </cell>
        </row>
      </sheetData>
      <sheetData sheetId="33231">
        <row r="9">
          <cell r="A9" t="str">
            <v>A</v>
          </cell>
        </row>
      </sheetData>
      <sheetData sheetId="33232">
        <row r="9">
          <cell r="A9" t="str">
            <v>A</v>
          </cell>
        </row>
      </sheetData>
      <sheetData sheetId="33233">
        <row r="9">
          <cell r="A9" t="str">
            <v>A</v>
          </cell>
        </row>
      </sheetData>
      <sheetData sheetId="33234">
        <row r="9">
          <cell r="A9" t="str">
            <v>A</v>
          </cell>
        </row>
      </sheetData>
      <sheetData sheetId="33235">
        <row r="9">
          <cell r="A9" t="str">
            <v>A</v>
          </cell>
        </row>
      </sheetData>
      <sheetData sheetId="33236">
        <row r="9">
          <cell r="A9" t="str">
            <v>A</v>
          </cell>
        </row>
      </sheetData>
      <sheetData sheetId="33237">
        <row r="9">
          <cell r="A9" t="str">
            <v>A</v>
          </cell>
        </row>
      </sheetData>
      <sheetData sheetId="33238">
        <row r="9">
          <cell r="A9" t="str">
            <v>A</v>
          </cell>
        </row>
      </sheetData>
      <sheetData sheetId="33239">
        <row r="9">
          <cell r="A9" t="str">
            <v>A</v>
          </cell>
        </row>
      </sheetData>
      <sheetData sheetId="33240" refreshError="1"/>
      <sheetData sheetId="33241">
        <row r="9">
          <cell r="A9" t="str">
            <v>A</v>
          </cell>
        </row>
      </sheetData>
      <sheetData sheetId="33242" refreshError="1"/>
      <sheetData sheetId="33243">
        <row r="9">
          <cell r="A9" t="str">
            <v>A</v>
          </cell>
        </row>
      </sheetData>
      <sheetData sheetId="33244" refreshError="1"/>
      <sheetData sheetId="33245" refreshError="1"/>
      <sheetData sheetId="33246" refreshError="1"/>
      <sheetData sheetId="33247" refreshError="1"/>
      <sheetData sheetId="33248" refreshError="1"/>
      <sheetData sheetId="33249" refreshError="1"/>
      <sheetData sheetId="33250" refreshError="1"/>
      <sheetData sheetId="33251" refreshError="1"/>
      <sheetData sheetId="33252" refreshError="1"/>
      <sheetData sheetId="33253" refreshError="1"/>
      <sheetData sheetId="33254" refreshError="1"/>
      <sheetData sheetId="33255" refreshError="1"/>
      <sheetData sheetId="33256" refreshError="1"/>
      <sheetData sheetId="33257" refreshError="1"/>
      <sheetData sheetId="33258" refreshError="1"/>
      <sheetData sheetId="33259" refreshError="1"/>
      <sheetData sheetId="33260" refreshError="1"/>
      <sheetData sheetId="33261" refreshError="1"/>
      <sheetData sheetId="33262" refreshError="1"/>
      <sheetData sheetId="33263" refreshError="1"/>
      <sheetData sheetId="33264" refreshError="1"/>
      <sheetData sheetId="33265" refreshError="1"/>
      <sheetData sheetId="33266" refreshError="1"/>
      <sheetData sheetId="33267" refreshError="1"/>
      <sheetData sheetId="33268" refreshError="1"/>
      <sheetData sheetId="33269" refreshError="1"/>
      <sheetData sheetId="33270" refreshError="1"/>
      <sheetData sheetId="33271" refreshError="1"/>
      <sheetData sheetId="33272" refreshError="1"/>
      <sheetData sheetId="33273" refreshError="1"/>
      <sheetData sheetId="33274" refreshError="1"/>
      <sheetData sheetId="33275" refreshError="1"/>
      <sheetData sheetId="33276" refreshError="1"/>
      <sheetData sheetId="33277" refreshError="1"/>
      <sheetData sheetId="33278" refreshError="1"/>
      <sheetData sheetId="33279" refreshError="1"/>
      <sheetData sheetId="33280" refreshError="1"/>
      <sheetData sheetId="33281" refreshError="1"/>
      <sheetData sheetId="33282" refreshError="1"/>
      <sheetData sheetId="33283" refreshError="1"/>
      <sheetData sheetId="33284" refreshError="1"/>
      <sheetData sheetId="33285" refreshError="1"/>
      <sheetData sheetId="33286" refreshError="1"/>
      <sheetData sheetId="33287" refreshError="1"/>
      <sheetData sheetId="33288" refreshError="1"/>
      <sheetData sheetId="33289" refreshError="1"/>
      <sheetData sheetId="33290" refreshError="1"/>
      <sheetData sheetId="33291" refreshError="1"/>
      <sheetData sheetId="33292" refreshError="1"/>
      <sheetData sheetId="33293" refreshError="1"/>
      <sheetData sheetId="33294" refreshError="1"/>
      <sheetData sheetId="33295" refreshError="1"/>
      <sheetData sheetId="33296" refreshError="1"/>
      <sheetData sheetId="33297" refreshError="1"/>
      <sheetData sheetId="33298" refreshError="1"/>
      <sheetData sheetId="33299" refreshError="1"/>
      <sheetData sheetId="33300" refreshError="1"/>
      <sheetData sheetId="33301" refreshError="1"/>
      <sheetData sheetId="33302"/>
      <sheetData sheetId="33303" refreshError="1"/>
      <sheetData sheetId="33304" refreshError="1"/>
      <sheetData sheetId="33305" refreshError="1"/>
      <sheetData sheetId="33306" refreshError="1"/>
      <sheetData sheetId="33307" refreshError="1"/>
      <sheetData sheetId="33308" refreshError="1"/>
      <sheetData sheetId="33309" refreshError="1"/>
      <sheetData sheetId="33310" refreshError="1"/>
      <sheetData sheetId="33311" refreshError="1"/>
      <sheetData sheetId="33312" refreshError="1"/>
      <sheetData sheetId="33313" refreshError="1"/>
      <sheetData sheetId="33314" refreshError="1"/>
      <sheetData sheetId="33315" refreshError="1"/>
      <sheetData sheetId="33316" refreshError="1"/>
      <sheetData sheetId="33317" refreshError="1"/>
      <sheetData sheetId="33318" refreshError="1"/>
      <sheetData sheetId="33319" refreshError="1"/>
      <sheetData sheetId="33320" refreshError="1"/>
      <sheetData sheetId="33321" refreshError="1"/>
      <sheetData sheetId="33322" refreshError="1"/>
      <sheetData sheetId="33323" refreshError="1"/>
      <sheetData sheetId="33324" refreshError="1"/>
      <sheetData sheetId="33325" refreshError="1"/>
      <sheetData sheetId="33326" refreshError="1"/>
      <sheetData sheetId="33327" refreshError="1"/>
      <sheetData sheetId="33328" refreshError="1"/>
      <sheetData sheetId="33329" refreshError="1"/>
      <sheetData sheetId="33330"/>
      <sheetData sheetId="33331" refreshError="1"/>
      <sheetData sheetId="33332" refreshError="1"/>
      <sheetData sheetId="33333" refreshError="1"/>
      <sheetData sheetId="33334" refreshError="1"/>
      <sheetData sheetId="33335" refreshError="1"/>
      <sheetData sheetId="33336" refreshError="1"/>
      <sheetData sheetId="33337" refreshError="1"/>
      <sheetData sheetId="33338" refreshError="1"/>
      <sheetData sheetId="33339" refreshError="1"/>
      <sheetData sheetId="33340" refreshError="1"/>
      <sheetData sheetId="33341" refreshError="1"/>
      <sheetData sheetId="33342" refreshError="1"/>
      <sheetData sheetId="33343" refreshError="1"/>
      <sheetData sheetId="33344" refreshError="1"/>
      <sheetData sheetId="33345" refreshError="1"/>
      <sheetData sheetId="33346" refreshError="1"/>
      <sheetData sheetId="33347" refreshError="1"/>
      <sheetData sheetId="33348" refreshError="1"/>
      <sheetData sheetId="33349" refreshError="1"/>
      <sheetData sheetId="33350" refreshError="1"/>
      <sheetData sheetId="33351"/>
      <sheetData sheetId="33352" refreshError="1"/>
      <sheetData sheetId="33353" refreshError="1"/>
      <sheetData sheetId="33354"/>
      <sheetData sheetId="33355" refreshError="1"/>
      <sheetData sheetId="33356" refreshError="1"/>
      <sheetData sheetId="33357" refreshError="1"/>
      <sheetData sheetId="33358">
        <row r="9">
          <cell r="A9" t="str">
            <v>A</v>
          </cell>
        </row>
      </sheetData>
      <sheetData sheetId="33359" refreshError="1"/>
      <sheetData sheetId="33360" refreshError="1"/>
      <sheetData sheetId="33361">
        <row r="9">
          <cell r="A9" t="str">
            <v>A</v>
          </cell>
        </row>
      </sheetData>
      <sheetData sheetId="33362">
        <row r="9">
          <cell r="A9" t="str">
            <v>A</v>
          </cell>
        </row>
      </sheetData>
      <sheetData sheetId="33363">
        <row r="9">
          <cell r="A9" t="str">
            <v>A</v>
          </cell>
        </row>
      </sheetData>
      <sheetData sheetId="33364">
        <row r="9">
          <cell r="A9" t="str">
            <v>A</v>
          </cell>
        </row>
      </sheetData>
      <sheetData sheetId="33365">
        <row r="9">
          <cell r="A9" t="str">
            <v>A</v>
          </cell>
        </row>
      </sheetData>
      <sheetData sheetId="33366"/>
      <sheetData sheetId="33367">
        <row r="9">
          <cell r="A9" t="str">
            <v>A</v>
          </cell>
        </row>
      </sheetData>
      <sheetData sheetId="33368">
        <row r="9">
          <cell r="A9" t="str">
            <v>A</v>
          </cell>
        </row>
      </sheetData>
      <sheetData sheetId="33369">
        <row r="9">
          <cell r="A9" t="str">
            <v>A</v>
          </cell>
        </row>
      </sheetData>
      <sheetData sheetId="33370">
        <row r="9">
          <cell r="A9" t="str">
            <v>A</v>
          </cell>
        </row>
      </sheetData>
      <sheetData sheetId="33371">
        <row r="9">
          <cell r="A9" t="str">
            <v>A</v>
          </cell>
        </row>
      </sheetData>
      <sheetData sheetId="33372">
        <row r="9">
          <cell r="A9" t="str">
            <v>A</v>
          </cell>
        </row>
      </sheetData>
      <sheetData sheetId="33373">
        <row r="9">
          <cell r="A9" t="str">
            <v>A</v>
          </cell>
        </row>
      </sheetData>
      <sheetData sheetId="33374">
        <row r="9">
          <cell r="A9" t="str">
            <v>A</v>
          </cell>
        </row>
      </sheetData>
      <sheetData sheetId="33375">
        <row r="9">
          <cell r="A9" t="str">
            <v>A</v>
          </cell>
        </row>
      </sheetData>
      <sheetData sheetId="33376">
        <row r="9">
          <cell r="A9" t="str">
            <v>A</v>
          </cell>
        </row>
      </sheetData>
      <sheetData sheetId="33377">
        <row r="9">
          <cell r="A9" t="str">
            <v>A</v>
          </cell>
        </row>
      </sheetData>
      <sheetData sheetId="33378">
        <row r="9">
          <cell r="A9" t="str">
            <v>A</v>
          </cell>
        </row>
      </sheetData>
      <sheetData sheetId="33379">
        <row r="9">
          <cell r="A9" t="str">
            <v>A</v>
          </cell>
        </row>
      </sheetData>
      <sheetData sheetId="33380">
        <row r="9">
          <cell r="A9" t="str">
            <v>A</v>
          </cell>
        </row>
      </sheetData>
      <sheetData sheetId="33381" refreshError="1"/>
      <sheetData sheetId="33382" refreshError="1"/>
      <sheetData sheetId="33383">
        <row r="9">
          <cell r="A9" t="str">
            <v>A</v>
          </cell>
        </row>
      </sheetData>
      <sheetData sheetId="33384">
        <row r="9">
          <cell r="A9" t="str">
            <v>A</v>
          </cell>
        </row>
      </sheetData>
      <sheetData sheetId="33385">
        <row r="9">
          <cell r="A9" t="str">
            <v>A</v>
          </cell>
        </row>
      </sheetData>
      <sheetData sheetId="33386">
        <row r="9">
          <cell r="A9" t="str">
            <v>A</v>
          </cell>
        </row>
      </sheetData>
      <sheetData sheetId="33387">
        <row r="9">
          <cell r="A9" t="str">
            <v>A</v>
          </cell>
        </row>
      </sheetData>
      <sheetData sheetId="33388">
        <row r="9">
          <cell r="A9" t="str">
            <v>A</v>
          </cell>
        </row>
      </sheetData>
      <sheetData sheetId="33389">
        <row r="9">
          <cell r="A9" t="str">
            <v>A</v>
          </cell>
        </row>
      </sheetData>
      <sheetData sheetId="33390">
        <row r="9">
          <cell r="A9" t="str">
            <v>A</v>
          </cell>
        </row>
      </sheetData>
      <sheetData sheetId="33391">
        <row r="9">
          <cell r="A9" t="str">
            <v>A</v>
          </cell>
        </row>
      </sheetData>
      <sheetData sheetId="33392"/>
      <sheetData sheetId="33393">
        <row r="9">
          <cell r="A9" t="str">
            <v>A</v>
          </cell>
        </row>
      </sheetData>
      <sheetData sheetId="33394">
        <row r="9">
          <cell r="A9" t="str">
            <v>A</v>
          </cell>
        </row>
      </sheetData>
      <sheetData sheetId="33395">
        <row r="9">
          <cell r="A9" t="str">
            <v>A</v>
          </cell>
        </row>
      </sheetData>
      <sheetData sheetId="33396">
        <row r="9">
          <cell r="A9" t="str">
            <v>A</v>
          </cell>
        </row>
      </sheetData>
      <sheetData sheetId="33397">
        <row r="9">
          <cell r="A9" t="str">
            <v>A</v>
          </cell>
        </row>
      </sheetData>
      <sheetData sheetId="33398">
        <row r="9">
          <cell r="A9" t="str">
            <v>A</v>
          </cell>
        </row>
      </sheetData>
      <sheetData sheetId="33399">
        <row r="9">
          <cell r="A9" t="str">
            <v>A</v>
          </cell>
        </row>
      </sheetData>
      <sheetData sheetId="33400">
        <row r="9">
          <cell r="A9" t="str">
            <v>A</v>
          </cell>
        </row>
      </sheetData>
      <sheetData sheetId="33401">
        <row r="9">
          <cell r="A9" t="str">
            <v>A</v>
          </cell>
        </row>
      </sheetData>
      <sheetData sheetId="33402">
        <row r="9">
          <cell r="A9" t="str">
            <v>A</v>
          </cell>
        </row>
      </sheetData>
      <sheetData sheetId="33403">
        <row r="9">
          <cell r="A9" t="str">
            <v>A</v>
          </cell>
        </row>
      </sheetData>
      <sheetData sheetId="33404">
        <row r="9">
          <cell r="A9" t="str">
            <v>A</v>
          </cell>
        </row>
      </sheetData>
      <sheetData sheetId="33405">
        <row r="9">
          <cell r="A9" t="str">
            <v>A</v>
          </cell>
        </row>
      </sheetData>
      <sheetData sheetId="33406">
        <row r="9">
          <cell r="A9" t="str">
            <v>A</v>
          </cell>
        </row>
      </sheetData>
      <sheetData sheetId="33407">
        <row r="9">
          <cell r="A9" t="str">
            <v>A</v>
          </cell>
        </row>
      </sheetData>
      <sheetData sheetId="33408">
        <row r="9">
          <cell r="A9" t="str">
            <v>A</v>
          </cell>
        </row>
      </sheetData>
      <sheetData sheetId="33409">
        <row r="9">
          <cell r="A9" t="str">
            <v>A</v>
          </cell>
        </row>
      </sheetData>
      <sheetData sheetId="33410">
        <row r="9">
          <cell r="A9" t="str">
            <v>A</v>
          </cell>
        </row>
      </sheetData>
      <sheetData sheetId="33411"/>
      <sheetData sheetId="33412">
        <row r="9">
          <cell r="A9" t="str">
            <v>A</v>
          </cell>
        </row>
      </sheetData>
      <sheetData sheetId="33413"/>
      <sheetData sheetId="33414"/>
      <sheetData sheetId="33415"/>
      <sheetData sheetId="33416">
        <row r="9">
          <cell r="A9" t="str">
            <v>A</v>
          </cell>
        </row>
      </sheetData>
      <sheetData sheetId="33417">
        <row r="9">
          <cell r="A9" t="str">
            <v>A</v>
          </cell>
        </row>
      </sheetData>
      <sheetData sheetId="33418">
        <row r="9">
          <cell r="A9" t="str">
            <v>A</v>
          </cell>
        </row>
      </sheetData>
      <sheetData sheetId="33419">
        <row r="9">
          <cell r="A9" t="str">
            <v>A</v>
          </cell>
        </row>
      </sheetData>
      <sheetData sheetId="33420">
        <row r="9">
          <cell r="A9" t="str">
            <v>A</v>
          </cell>
        </row>
      </sheetData>
      <sheetData sheetId="33421">
        <row r="9">
          <cell r="A9" t="str">
            <v>A</v>
          </cell>
        </row>
      </sheetData>
      <sheetData sheetId="33422">
        <row r="9">
          <cell r="A9" t="str">
            <v>A</v>
          </cell>
        </row>
      </sheetData>
      <sheetData sheetId="33423">
        <row r="9">
          <cell r="A9" t="str">
            <v>A</v>
          </cell>
        </row>
      </sheetData>
      <sheetData sheetId="33424">
        <row r="9">
          <cell r="A9" t="str">
            <v>A</v>
          </cell>
        </row>
      </sheetData>
      <sheetData sheetId="33425">
        <row r="9">
          <cell r="A9" t="str">
            <v>A</v>
          </cell>
        </row>
      </sheetData>
      <sheetData sheetId="33426">
        <row r="9">
          <cell r="A9" t="str">
            <v>A</v>
          </cell>
        </row>
      </sheetData>
      <sheetData sheetId="33427">
        <row r="9">
          <cell r="A9" t="str">
            <v>A</v>
          </cell>
        </row>
      </sheetData>
      <sheetData sheetId="33428"/>
      <sheetData sheetId="33429"/>
      <sheetData sheetId="33430"/>
      <sheetData sheetId="33431"/>
      <sheetData sheetId="33432">
        <row r="9">
          <cell r="A9" t="str">
            <v>A</v>
          </cell>
        </row>
      </sheetData>
      <sheetData sheetId="33433">
        <row r="9">
          <cell r="A9" t="str">
            <v>A</v>
          </cell>
        </row>
      </sheetData>
      <sheetData sheetId="33434">
        <row r="9">
          <cell r="A9" t="str">
            <v>A</v>
          </cell>
        </row>
      </sheetData>
      <sheetData sheetId="33435"/>
      <sheetData sheetId="33436">
        <row r="9">
          <cell r="A9" t="str">
            <v>A</v>
          </cell>
        </row>
      </sheetData>
      <sheetData sheetId="33437">
        <row r="9">
          <cell r="A9" t="str">
            <v>A</v>
          </cell>
        </row>
      </sheetData>
      <sheetData sheetId="33438">
        <row r="9">
          <cell r="A9" t="str">
            <v>A</v>
          </cell>
        </row>
      </sheetData>
      <sheetData sheetId="33439"/>
      <sheetData sheetId="33440"/>
      <sheetData sheetId="33441">
        <row r="9">
          <cell r="A9" t="str">
            <v>A</v>
          </cell>
        </row>
      </sheetData>
      <sheetData sheetId="33442"/>
      <sheetData sheetId="33443"/>
      <sheetData sheetId="33444"/>
      <sheetData sheetId="33445">
        <row r="9">
          <cell r="A9" t="str">
            <v>A</v>
          </cell>
        </row>
      </sheetData>
      <sheetData sheetId="33446">
        <row r="9">
          <cell r="A9" t="str">
            <v>A</v>
          </cell>
        </row>
      </sheetData>
      <sheetData sheetId="33447">
        <row r="9">
          <cell r="A9" t="str">
            <v>A</v>
          </cell>
        </row>
      </sheetData>
      <sheetData sheetId="33448"/>
      <sheetData sheetId="33449">
        <row r="9">
          <cell r="A9" t="str">
            <v>A</v>
          </cell>
        </row>
      </sheetData>
      <sheetData sheetId="33450"/>
      <sheetData sheetId="33451">
        <row r="9">
          <cell r="A9" t="str">
            <v>A</v>
          </cell>
        </row>
      </sheetData>
      <sheetData sheetId="33452"/>
      <sheetData sheetId="33453">
        <row r="9">
          <cell r="A9" t="str">
            <v>A</v>
          </cell>
        </row>
      </sheetData>
      <sheetData sheetId="33454">
        <row r="9">
          <cell r="A9" t="str">
            <v>A</v>
          </cell>
        </row>
      </sheetData>
      <sheetData sheetId="33455">
        <row r="9">
          <cell r="A9" t="str">
            <v>A</v>
          </cell>
        </row>
      </sheetData>
      <sheetData sheetId="33456">
        <row r="9">
          <cell r="A9" t="str">
            <v>A</v>
          </cell>
        </row>
      </sheetData>
      <sheetData sheetId="33457">
        <row r="9">
          <cell r="A9" t="str">
            <v>A</v>
          </cell>
        </row>
      </sheetData>
      <sheetData sheetId="33458">
        <row r="9">
          <cell r="A9" t="str">
            <v>A</v>
          </cell>
        </row>
      </sheetData>
      <sheetData sheetId="33459"/>
      <sheetData sheetId="33460"/>
      <sheetData sheetId="33461">
        <row r="9">
          <cell r="A9" t="str">
            <v>A</v>
          </cell>
        </row>
      </sheetData>
      <sheetData sheetId="33462">
        <row r="9">
          <cell r="A9" t="str">
            <v>A</v>
          </cell>
        </row>
      </sheetData>
      <sheetData sheetId="33463">
        <row r="9">
          <cell r="A9" t="str">
            <v>A</v>
          </cell>
        </row>
      </sheetData>
      <sheetData sheetId="33464">
        <row r="9">
          <cell r="A9" t="str">
            <v>A</v>
          </cell>
        </row>
      </sheetData>
      <sheetData sheetId="33465"/>
      <sheetData sheetId="33466">
        <row r="9">
          <cell r="A9" t="str">
            <v>A</v>
          </cell>
        </row>
      </sheetData>
      <sheetData sheetId="33467">
        <row r="9">
          <cell r="A9" t="str">
            <v>A</v>
          </cell>
        </row>
      </sheetData>
      <sheetData sheetId="33468">
        <row r="9">
          <cell r="A9" t="str">
            <v>A</v>
          </cell>
        </row>
      </sheetData>
      <sheetData sheetId="33469">
        <row r="9">
          <cell r="A9" t="str">
            <v>A</v>
          </cell>
        </row>
      </sheetData>
      <sheetData sheetId="33470">
        <row r="9">
          <cell r="A9" t="str">
            <v>A</v>
          </cell>
        </row>
      </sheetData>
      <sheetData sheetId="33471" refreshError="1"/>
      <sheetData sheetId="33472" refreshError="1"/>
      <sheetData sheetId="33473" refreshError="1"/>
      <sheetData sheetId="33474" refreshError="1"/>
      <sheetData sheetId="33475" refreshError="1"/>
      <sheetData sheetId="33476" refreshError="1"/>
      <sheetData sheetId="33477">
        <row r="9">
          <cell r="A9" t="str">
            <v>A</v>
          </cell>
        </row>
      </sheetData>
      <sheetData sheetId="33478">
        <row r="9">
          <cell r="A9" t="str">
            <v>A</v>
          </cell>
        </row>
      </sheetData>
      <sheetData sheetId="33479" refreshError="1"/>
      <sheetData sheetId="33480" refreshError="1"/>
      <sheetData sheetId="33481">
        <row r="9">
          <cell r="A9" t="str">
            <v>A</v>
          </cell>
        </row>
      </sheetData>
      <sheetData sheetId="33482">
        <row r="9">
          <cell r="A9" t="str">
            <v>A</v>
          </cell>
        </row>
      </sheetData>
      <sheetData sheetId="33483">
        <row r="9">
          <cell r="A9" t="str">
            <v>A</v>
          </cell>
        </row>
      </sheetData>
      <sheetData sheetId="33484">
        <row r="9">
          <cell r="A9" t="str">
            <v>A</v>
          </cell>
        </row>
      </sheetData>
      <sheetData sheetId="33485">
        <row r="9">
          <cell r="A9" t="str">
            <v>A</v>
          </cell>
        </row>
      </sheetData>
      <sheetData sheetId="33486"/>
      <sheetData sheetId="33487">
        <row r="9">
          <cell r="A9" t="str">
            <v>A</v>
          </cell>
        </row>
      </sheetData>
      <sheetData sheetId="33488"/>
      <sheetData sheetId="33489">
        <row r="9">
          <cell r="A9" t="str">
            <v>A</v>
          </cell>
        </row>
      </sheetData>
      <sheetData sheetId="33490">
        <row r="9">
          <cell r="A9" t="str">
            <v>A</v>
          </cell>
        </row>
      </sheetData>
      <sheetData sheetId="33491" refreshError="1"/>
      <sheetData sheetId="33492">
        <row r="9">
          <cell r="A9" t="str">
            <v>A</v>
          </cell>
        </row>
      </sheetData>
      <sheetData sheetId="33493">
        <row r="9">
          <cell r="A9" t="str">
            <v>A</v>
          </cell>
        </row>
      </sheetData>
      <sheetData sheetId="33494">
        <row r="9">
          <cell r="A9" t="str">
            <v>A</v>
          </cell>
        </row>
      </sheetData>
      <sheetData sheetId="33495">
        <row r="9">
          <cell r="A9" t="str">
            <v>A</v>
          </cell>
        </row>
      </sheetData>
      <sheetData sheetId="33496">
        <row r="9">
          <cell r="A9" t="str">
            <v>A</v>
          </cell>
        </row>
      </sheetData>
      <sheetData sheetId="33497">
        <row r="9">
          <cell r="A9" t="str">
            <v>A</v>
          </cell>
        </row>
      </sheetData>
      <sheetData sheetId="33498">
        <row r="9">
          <cell r="A9" t="str">
            <v>A</v>
          </cell>
        </row>
      </sheetData>
      <sheetData sheetId="33499">
        <row r="9">
          <cell r="A9" t="str">
            <v>A</v>
          </cell>
        </row>
      </sheetData>
      <sheetData sheetId="33500">
        <row r="9">
          <cell r="A9" t="str">
            <v>A</v>
          </cell>
        </row>
      </sheetData>
      <sheetData sheetId="33501">
        <row r="9">
          <cell r="A9" t="str">
            <v>A</v>
          </cell>
        </row>
      </sheetData>
      <sheetData sheetId="33502">
        <row r="9">
          <cell r="A9" t="str">
            <v>A</v>
          </cell>
        </row>
      </sheetData>
      <sheetData sheetId="33503">
        <row r="9">
          <cell r="A9" t="str">
            <v>A</v>
          </cell>
        </row>
      </sheetData>
      <sheetData sheetId="33504">
        <row r="9">
          <cell r="A9" t="str">
            <v>A</v>
          </cell>
        </row>
      </sheetData>
      <sheetData sheetId="33505">
        <row r="9">
          <cell r="A9" t="str">
            <v>A</v>
          </cell>
        </row>
      </sheetData>
      <sheetData sheetId="33506"/>
      <sheetData sheetId="33507"/>
      <sheetData sheetId="33508">
        <row r="9">
          <cell r="A9" t="str">
            <v>A</v>
          </cell>
        </row>
      </sheetData>
      <sheetData sheetId="33509">
        <row r="9">
          <cell r="A9" t="str">
            <v>A</v>
          </cell>
        </row>
      </sheetData>
      <sheetData sheetId="33510">
        <row r="9">
          <cell r="A9" t="str">
            <v>A</v>
          </cell>
        </row>
      </sheetData>
      <sheetData sheetId="33511">
        <row r="9">
          <cell r="A9" t="str">
            <v>A</v>
          </cell>
        </row>
      </sheetData>
      <sheetData sheetId="33512">
        <row r="9">
          <cell r="A9" t="str">
            <v>A</v>
          </cell>
        </row>
      </sheetData>
      <sheetData sheetId="33513">
        <row r="9">
          <cell r="A9" t="str">
            <v>A</v>
          </cell>
        </row>
      </sheetData>
      <sheetData sheetId="33514">
        <row r="9">
          <cell r="A9" t="str">
            <v>A</v>
          </cell>
        </row>
      </sheetData>
      <sheetData sheetId="33515">
        <row r="9">
          <cell r="A9" t="str">
            <v>A</v>
          </cell>
        </row>
      </sheetData>
      <sheetData sheetId="33516">
        <row r="9">
          <cell r="A9" t="str">
            <v>A</v>
          </cell>
        </row>
      </sheetData>
      <sheetData sheetId="33517">
        <row r="9">
          <cell r="A9" t="str">
            <v>A</v>
          </cell>
        </row>
      </sheetData>
      <sheetData sheetId="33518">
        <row r="9">
          <cell r="A9" t="str">
            <v>A</v>
          </cell>
        </row>
      </sheetData>
      <sheetData sheetId="33519">
        <row r="9">
          <cell r="A9" t="str">
            <v>A</v>
          </cell>
        </row>
      </sheetData>
      <sheetData sheetId="33520">
        <row r="9">
          <cell r="A9" t="str">
            <v>A</v>
          </cell>
        </row>
      </sheetData>
      <sheetData sheetId="33521">
        <row r="9">
          <cell r="A9" t="str">
            <v>A</v>
          </cell>
        </row>
      </sheetData>
      <sheetData sheetId="33522">
        <row r="9">
          <cell r="A9" t="str">
            <v>A</v>
          </cell>
        </row>
      </sheetData>
      <sheetData sheetId="33523" refreshError="1"/>
      <sheetData sheetId="33524" refreshError="1"/>
      <sheetData sheetId="33525" refreshError="1"/>
      <sheetData sheetId="33526" refreshError="1"/>
      <sheetData sheetId="33527" refreshError="1"/>
      <sheetData sheetId="33528" refreshError="1"/>
      <sheetData sheetId="33529">
        <row r="9">
          <cell r="A9" t="str">
            <v>A</v>
          </cell>
        </row>
      </sheetData>
      <sheetData sheetId="33530">
        <row r="9">
          <cell r="A9" t="str">
            <v>A</v>
          </cell>
        </row>
      </sheetData>
      <sheetData sheetId="33531">
        <row r="9">
          <cell r="A9" t="str">
            <v>A</v>
          </cell>
        </row>
      </sheetData>
      <sheetData sheetId="33532">
        <row r="9">
          <cell r="A9" t="str">
            <v>A</v>
          </cell>
        </row>
      </sheetData>
      <sheetData sheetId="33533">
        <row r="9">
          <cell r="A9" t="str">
            <v>A</v>
          </cell>
        </row>
      </sheetData>
      <sheetData sheetId="33534">
        <row r="9">
          <cell r="A9" t="str">
            <v>A</v>
          </cell>
        </row>
      </sheetData>
      <sheetData sheetId="33535">
        <row r="9">
          <cell r="A9" t="str">
            <v>A</v>
          </cell>
        </row>
      </sheetData>
      <sheetData sheetId="33536">
        <row r="9">
          <cell r="A9" t="str">
            <v>A</v>
          </cell>
        </row>
      </sheetData>
      <sheetData sheetId="33537">
        <row r="9">
          <cell r="A9" t="str">
            <v>A</v>
          </cell>
        </row>
      </sheetData>
      <sheetData sheetId="33538">
        <row r="9">
          <cell r="A9" t="str">
            <v>A</v>
          </cell>
        </row>
      </sheetData>
      <sheetData sheetId="33539">
        <row r="9">
          <cell r="A9" t="str">
            <v>A</v>
          </cell>
        </row>
      </sheetData>
      <sheetData sheetId="33540">
        <row r="9">
          <cell r="A9" t="str">
            <v>A</v>
          </cell>
        </row>
      </sheetData>
      <sheetData sheetId="33541">
        <row r="9">
          <cell r="A9" t="str">
            <v>A</v>
          </cell>
        </row>
      </sheetData>
      <sheetData sheetId="33542">
        <row r="9">
          <cell r="A9" t="str">
            <v>A</v>
          </cell>
        </row>
      </sheetData>
      <sheetData sheetId="33543">
        <row r="9">
          <cell r="A9" t="str">
            <v>A</v>
          </cell>
        </row>
      </sheetData>
      <sheetData sheetId="33544">
        <row r="9">
          <cell r="A9" t="str">
            <v>A</v>
          </cell>
        </row>
      </sheetData>
      <sheetData sheetId="33545">
        <row r="9">
          <cell r="A9" t="str">
            <v>A</v>
          </cell>
        </row>
      </sheetData>
      <sheetData sheetId="33546">
        <row r="9">
          <cell r="A9" t="str">
            <v>A</v>
          </cell>
        </row>
      </sheetData>
      <sheetData sheetId="33547">
        <row r="9">
          <cell r="A9" t="str">
            <v>A</v>
          </cell>
        </row>
      </sheetData>
      <sheetData sheetId="33548">
        <row r="9">
          <cell r="A9" t="str">
            <v>A</v>
          </cell>
        </row>
      </sheetData>
      <sheetData sheetId="33549">
        <row r="9">
          <cell r="A9" t="str">
            <v>A</v>
          </cell>
        </row>
      </sheetData>
      <sheetData sheetId="33550">
        <row r="9">
          <cell r="A9" t="str">
            <v>A</v>
          </cell>
        </row>
      </sheetData>
      <sheetData sheetId="33551">
        <row r="9">
          <cell r="A9" t="str">
            <v>A</v>
          </cell>
        </row>
      </sheetData>
      <sheetData sheetId="33552">
        <row r="9">
          <cell r="A9" t="str">
            <v>A</v>
          </cell>
        </row>
      </sheetData>
      <sheetData sheetId="33553">
        <row r="9">
          <cell r="A9" t="str">
            <v>A</v>
          </cell>
        </row>
      </sheetData>
      <sheetData sheetId="33554">
        <row r="9">
          <cell r="A9" t="str">
            <v>A</v>
          </cell>
        </row>
      </sheetData>
      <sheetData sheetId="33555">
        <row r="9">
          <cell r="A9" t="str">
            <v>A</v>
          </cell>
        </row>
      </sheetData>
      <sheetData sheetId="33556">
        <row r="9">
          <cell r="A9" t="str">
            <v>A</v>
          </cell>
        </row>
      </sheetData>
      <sheetData sheetId="33557">
        <row r="9">
          <cell r="A9" t="str">
            <v>A</v>
          </cell>
        </row>
      </sheetData>
      <sheetData sheetId="33558">
        <row r="9">
          <cell r="A9" t="str">
            <v>A</v>
          </cell>
        </row>
      </sheetData>
      <sheetData sheetId="33559">
        <row r="9">
          <cell r="A9" t="str">
            <v>A</v>
          </cell>
        </row>
      </sheetData>
      <sheetData sheetId="33560"/>
      <sheetData sheetId="33561">
        <row r="9">
          <cell r="A9" t="str">
            <v>A</v>
          </cell>
        </row>
      </sheetData>
      <sheetData sheetId="33562">
        <row r="9">
          <cell r="A9" t="str">
            <v>A</v>
          </cell>
        </row>
      </sheetData>
      <sheetData sheetId="33563">
        <row r="9">
          <cell r="A9" t="str">
            <v>A</v>
          </cell>
        </row>
      </sheetData>
      <sheetData sheetId="33564">
        <row r="9">
          <cell r="A9" t="str">
            <v>A</v>
          </cell>
        </row>
      </sheetData>
      <sheetData sheetId="33565">
        <row r="9">
          <cell r="A9" t="str">
            <v>A</v>
          </cell>
        </row>
      </sheetData>
      <sheetData sheetId="33566">
        <row r="9">
          <cell r="A9" t="str">
            <v>A</v>
          </cell>
        </row>
      </sheetData>
      <sheetData sheetId="33567">
        <row r="9">
          <cell r="A9" t="str">
            <v>A</v>
          </cell>
        </row>
      </sheetData>
      <sheetData sheetId="33568">
        <row r="9">
          <cell r="A9" t="str">
            <v>A</v>
          </cell>
        </row>
      </sheetData>
      <sheetData sheetId="33569">
        <row r="9">
          <cell r="A9" t="str">
            <v>A</v>
          </cell>
        </row>
      </sheetData>
      <sheetData sheetId="33570">
        <row r="9">
          <cell r="A9" t="str">
            <v>A</v>
          </cell>
        </row>
      </sheetData>
      <sheetData sheetId="33571">
        <row r="9">
          <cell r="A9" t="str">
            <v>A</v>
          </cell>
        </row>
      </sheetData>
      <sheetData sheetId="33572">
        <row r="9">
          <cell r="A9" t="str">
            <v>A</v>
          </cell>
        </row>
      </sheetData>
      <sheetData sheetId="33573">
        <row r="9">
          <cell r="A9" t="str">
            <v>A</v>
          </cell>
        </row>
      </sheetData>
      <sheetData sheetId="33574">
        <row r="9">
          <cell r="A9" t="str">
            <v>A</v>
          </cell>
        </row>
      </sheetData>
      <sheetData sheetId="33575">
        <row r="9">
          <cell r="A9" t="str">
            <v>A</v>
          </cell>
        </row>
      </sheetData>
      <sheetData sheetId="33576">
        <row r="9">
          <cell r="A9" t="str">
            <v>A</v>
          </cell>
        </row>
      </sheetData>
      <sheetData sheetId="33577">
        <row r="9">
          <cell r="A9" t="str">
            <v>A</v>
          </cell>
        </row>
      </sheetData>
      <sheetData sheetId="33578" refreshError="1"/>
      <sheetData sheetId="33579">
        <row r="9">
          <cell r="A9" t="str">
            <v>A</v>
          </cell>
        </row>
      </sheetData>
      <sheetData sheetId="33580">
        <row r="9">
          <cell r="A9" t="str">
            <v>A</v>
          </cell>
        </row>
      </sheetData>
      <sheetData sheetId="33581">
        <row r="9">
          <cell r="A9" t="str">
            <v>A</v>
          </cell>
        </row>
      </sheetData>
      <sheetData sheetId="33582">
        <row r="9">
          <cell r="A9" t="str">
            <v>A</v>
          </cell>
        </row>
      </sheetData>
      <sheetData sheetId="33583">
        <row r="9">
          <cell r="A9" t="str">
            <v>A</v>
          </cell>
        </row>
      </sheetData>
      <sheetData sheetId="33584">
        <row r="9">
          <cell r="A9" t="str">
            <v>A</v>
          </cell>
        </row>
      </sheetData>
      <sheetData sheetId="33585"/>
      <sheetData sheetId="33586">
        <row r="9">
          <cell r="A9" t="str">
            <v>A</v>
          </cell>
        </row>
      </sheetData>
      <sheetData sheetId="33587">
        <row r="9">
          <cell r="A9" t="str">
            <v>A</v>
          </cell>
        </row>
      </sheetData>
      <sheetData sheetId="33588"/>
      <sheetData sheetId="33589" refreshError="1"/>
      <sheetData sheetId="33590" refreshError="1"/>
      <sheetData sheetId="33591">
        <row r="9">
          <cell r="A9" t="str">
            <v>A</v>
          </cell>
        </row>
      </sheetData>
      <sheetData sheetId="33592"/>
      <sheetData sheetId="33593"/>
      <sheetData sheetId="33594" refreshError="1"/>
      <sheetData sheetId="33595"/>
      <sheetData sheetId="33596"/>
      <sheetData sheetId="33597"/>
      <sheetData sheetId="33598"/>
      <sheetData sheetId="33599">
        <row r="9">
          <cell r="A9" t="str">
            <v>A</v>
          </cell>
        </row>
      </sheetData>
      <sheetData sheetId="33600">
        <row r="9">
          <cell r="A9" t="str">
            <v>A</v>
          </cell>
        </row>
      </sheetData>
      <sheetData sheetId="33601"/>
      <sheetData sheetId="33602"/>
      <sheetData sheetId="33603"/>
      <sheetData sheetId="33604">
        <row r="9">
          <cell r="A9" t="str">
            <v>A</v>
          </cell>
        </row>
      </sheetData>
      <sheetData sheetId="33605">
        <row r="9">
          <cell r="A9" t="str">
            <v>A</v>
          </cell>
        </row>
      </sheetData>
      <sheetData sheetId="33606">
        <row r="9">
          <cell r="A9" t="str">
            <v>A</v>
          </cell>
        </row>
      </sheetData>
      <sheetData sheetId="33607">
        <row r="9">
          <cell r="A9" t="str">
            <v>A</v>
          </cell>
        </row>
      </sheetData>
      <sheetData sheetId="33608">
        <row r="9">
          <cell r="A9" t="str">
            <v>A</v>
          </cell>
        </row>
      </sheetData>
      <sheetData sheetId="33609">
        <row r="9">
          <cell r="A9" t="str">
            <v>A</v>
          </cell>
        </row>
      </sheetData>
      <sheetData sheetId="33610">
        <row r="9">
          <cell r="A9" t="str">
            <v>A</v>
          </cell>
        </row>
      </sheetData>
      <sheetData sheetId="33611">
        <row r="9">
          <cell r="A9" t="str">
            <v>A</v>
          </cell>
        </row>
      </sheetData>
      <sheetData sheetId="33612">
        <row r="9">
          <cell r="A9" t="str">
            <v>A</v>
          </cell>
        </row>
      </sheetData>
      <sheetData sheetId="33613">
        <row r="9">
          <cell r="A9" t="str">
            <v>A</v>
          </cell>
        </row>
      </sheetData>
      <sheetData sheetId="33614"/>
      <sheetData sheetId="33615">
        <row r="9">
          <cell r="A9" t="str">
            <v>A</v>
          </cell>
        </row>
      </sheetData>
      <sheetData sheetId="33616" refreshError="1"/>
      <sheetData sheetId="33617" refreshError="1"/>
      <sheetData sheetId="33618" refreshError="1"/>
      <sheetData sheetId="33619" refreshError="1"/>
      <sheetData sheetId="33620" refreshError="1"/>
      <sheetData sheetId="33621" refreshError="1"/>
      <sheetData sheetId="33622" refreshError="1"/>
      <sheetData sheetId="33623" refreshError="1"/>
      <sheetData sheetId="33624" refreshError="1"/>
      <sheetData sheetId="33625" refreshError="1"/>
      <sheetData sheetId="33626" refreshError="1"/>
      <sheetData sheetId="33627" refreshError="1"/>
      <sheetData sheetId="33628" refreshError="1"/>
      <sheetData sheetId="33629" refreshError="1"/>
      <sheetData sheetId="33630" refreshError="1"/>
      <sheetData sheetId="33631" refreshError="1"/>
      <sheetData sheetId="33632" refreshError="1"/>
      <sheetData sheetId="33633" refreshError="1"/>
      <sheetData sheetId="33634" refreshError="1"/>
      <sheetData sheetId="33635" refreshError="1"/>
      <sheetData sheetId="33636" refreshError="1"/>
      <sheetData sheetId="33637" refreshError="1"/>
      <sheetData sheetId="33638" refreshError="1"/>
      <sheetData sheetId="33639" refreshError="1"/>
      <sheetData sheetId="33640" refreshError="1"/>
      <sheetData sheetId="33641" refreshError="1"/>
      <sheetData sheetId="33642" refreshError="1"/>
      <sheetData sheetId="33643" refreshError="1"/>
      <sheetData sheetId="33644" refreshError="1"/>
      <sheetData sheetId="33645" refreshError="1"/>
      <sheetData sheetId="33646" refreshError="1"/>
      <sheetData sheetId="33647" refreshError="1"/>
      <sheetData sheetId="33648" refreshError="1"/>
      <sheetData sheetId="33649" refreshError="1"/>
      <sheetData sheetId="33650" refreshError="1"/>
      <sheetData sheetId="33651" refreshError="1"/>
      <sheetData sheetId="33652" refreshError="1"/>
      <sheetData sheetId="33653" refreshError="1"/>
      <sheetData sheetId="33654" refreshError="1"/>
      <sheetData sheetId="33655" refreshError="1"/>
      <sheetData sheetId="33656" refreshError="1"/>
      <sheetData sheetId="33657" refreshError="1"/>
      <sheetData sheetId="33658" refreshError="1"/>
      <sheetData sheetId="33659" refreshError="1"/>
      <sheetData sheetId="33660" refreshError="1"/>
      <sheetData sheetId="33661" refreshError="1"/>
      <sheetData sheetId="33662" refreshError="1"/>
      <sheetData sheetId="33663" refreshError="1"/>
      <sheetData sheetId="33664" refreshError="1"/>
      <sheetData sheetId="33665" refreshError="1"/>
      <sheetData sheetId="33666" refreshError="1"/>
      <sheetData sheetId="33667" refreshError="1"/>
      <sheetData sheetId="33668" refreshError="1"/>
      <sheetData sheetId="33669" refreshError="1"/>
      <sheetData sheetId="33670" refreshError="1"/>
      <sheetData sheetId="33671" refreshError="1"/>
      <sheetData sheetId="33672" refreshError="1"/>
      <sheetData sheetId="33673" refreshError="1"/>
      <sheetData sheetId="33674" refreshError="1"/>
      <sheetData sheetId="33675" refreshError="1"/>
      <sheetData sheetId="33676" refreshError="1"/>
      <sheetData sheetId="33677" refreshError="1"/>
      <sheetData sheetId="33678" refreshError="1"/>
      <sheetData sheetId="33679" refreshError="1"/>
      <sheetData sheetId="33680" refreshError="1"/>
      <sheetData sheetId="33681" refreshError="1"/>
      <sheetData sheetId="33682" refreshError="1"/>
      <sheetData sheetId="33683" refreshError="1"/>
      <sheetData sheetId="33684" refreshError="1"/>
      <sheetData sheetId="33685" refreshError="1"/>
      <sheetData sheetId="33686" refreshError="1"/>
      <sheetData sheetId="33687" refreshError="1"/>
      <sheetData sheetId="33688" refreshError="1"/>
      <sheetData sheetId="33689">
        <row r="9">
          <cell r="A9" t="str">
            <v>A</v>
          </cell>
        </row>
      </sheetData>
      <sheetData sheetId="33690" refreshError="1"/>
      <sheetData sheetId="33691"/>
      <sheetData sheetId="33692"/>
      <sheetData sheetId="33693"/>
      <sheetData sheetId="33694"/>
      <sheetData sheetId="33695"/>
      <sheetData sheetId="33696"/>
      <sheetData sheetId="33697"/>
      <sheetData sheetId="33698"/>
      <sheetData sheetId="33699"/>
      <sheetData sheetId="33700"/>
      <sheetData sheetId="33701"/>
      <sheetData sheetId="33702"/>
      <sheetData sheetId="33703" refreshError="1"/>
      <sheetData sheetId="33704" refreshError="1"/>
      <sheetData sheetId="33705" refreshError="1"/>
      <sheetData sheetId="33706" refreshError="1"/>
      <sheetData sheetId="33707" refreshError="1"/>
      <sheetData sheetId="33708" refreshError="1"/>
      <sheetData sheetId="33709" refreshError="1"/>
      <sheetData sheetId="33710" refreshError="1"/>
      <sheetData sheetId="33711" refreshError="1"/>
      <sheetData sheetId="33712" refreshError="1"/>
      <sheetData sheetId="33713" refreshError="1"/>
      <sheetData sheetId="33714" refreshError="1"/>
      <sheetData sheetId="33715" refreshError="1"/>
      <sheetData sheetId="33716" refreshError="1"/>
      <sheetData sheetId="33717" refreshError="1"/>
      <sheetData sheetId="33718" refreshError="1"/>
      <sheetData sheetId="33719">
        <row r="9">
          <cell r="A9" t="str">
            <v>A</v>
          </cell>
        </row>
      </sheetData>
      <sheetData sheetId="33720">
        <row r="9">
          <cell r="A9" t="str">
            <v>A</v>
          </cell>
        </row>
      </sheetData>
      <sheetData sheetId="33721">
        <row r="9">
          <cell r="A9" t="str">
            <v>A</v>
          </cell>
        </row>
      </sheetData>
      <sheetData sheetId="33722">
        <row r="9">
          <cell r="A9" t="str">
            <v>A</v>
          </cell>
        </row>
      </sheetData>
      <sheetData sheetId="33723">
        <row r="9">
          <cell r="A9" t="str">
            <v>A</v>
          </cell>
        </row>
      </sheetData>
      <sheetData sheetId="33724">
        <row r="9">
          <cell r="A9" t="str">
            <v>A</v>
          </cell>
        </row>
      </sheetData>
      <sheetData sheetId="33725">
        <row r="9">
          <cell r="A9" t="str">
            <v>A</v>
          </cell>
        </row>
      </sheetData>
      <sheetData sheetId="33726">
        <row r="9">
          <cell r="A9" t="str">
            <v>A</v>
          </cell>
        </row>
      </sheetData>
      <sheetData sheetId="33727">
        <row r="9">
          <cell r="A9" t="str">
            <v>A</v>
          </cell>
        </row>
      </sheetData>
      <sheetData sheetId="33728">
        <row r="9">
          <cell r="A9" t="str">
            <v>A</v>
          </cell>
        </row>
      </sheetData>
      <sheetData sheetId="33729">
        <row r="9">
          <cell r="A9" t="str">
            <v>A</v>
          </cell>
        </row>
      </sheetData>
      <sheetData sheetId="33730">
        <row r="9">
          <cell r="A9" t="str">
            <v>A</v>
          </cell>
        </row>
      </sheetData>
      <sheetData sheetId="33731">
        <row r="9">
          <cell r="A9" t="str">
            <v>A</v>
          </cell>
        </row>
      </sheetData>
      <sheetData sheetId="33732">
        <row r="9">
          <cell r="A9" t="str">
            <v>A</v>
          </cell>
        </row>
      </sheetData>
      <sheetData sheetId="33733">
        <row r="9">
          <cell r="A9" t="str">
            <v>A</v>
          </cell>
        </row>
      </sheetData>
      <sheetData sheetId="33734">
        <row r="9">
          <cell r="A9" t="str">
            <v>A</v>
          </cell>
        </row>
      </sheetData>
      <sheetData sheetId="33735">
        <row r="9">
          <cell r="A9" t="str">
            <v>A</v>
          </cell>
        </row>
      </sheetData>
      <sheetData sheetId="33736">
        <row r="9">
          <cell r="A9" t="str">
            <v>A</v>
          </cell>
        </row>
      </sheetData>
      <sheetData sheetId="33737">
        <row r="9">
          <cell r="A9" t="str">
            <v>A</v>
          </cell>
        </row>
      </sheetData>
      <sheetData sheetId="33738">
        <row r="9">
          <cell r="A9" t="str">
            <v>A</v>
          </cell>
        </row>
      </sheetData>
      <sheetData sheetId="33739">
        <row r="9">
          <cell r="A9" t="str">
            <v>A</v>
          </cell>
        </row>
      </sheetData>
      <sheetData sheetId="33740">
        <row r="9">
          <cell r="A9" t="str">
            <v>A</v>
          </cell>
        </row>
      </sheetData>
      <sheetData sheetId="33741">
        <row r="9">
          <cell r="A9" t="str">
            <v>A</v>
          </cell>
        </row>
      </sheetData>
      <sheetData sheetId="33742">
        <row r="9">
          <cell r="A9" t="str">
            <v>A</v>
          </cell>
        </row>
      </sheetData>
      <sheetData sheetId="33743">
        <row r="9">
          <cell r="A9" t="str">
            <v>A</v>
          </cell>
        </row>
      </sheetData>
      <sheetData sheetId="33744">
        <row r="9">
          <cell r="A9" t="str">
            <v>A</v>
          </cell>
        </row>
      </sheetData>
      <sheetData sheetId="33745">
        <row r="9">
          <cell r="A9" t="str">
            <v>A</v>
          </cell>
        </row>
      </sheetData>
      <sheetData sheetId="33746">
        <row r="9">
          <cell r="A9" t="str">
            <v>A</v>
          </cell>
        </row>
      </sheetData>
      <sheetData sheetId="33747">
        <row r="9">
          <cell r="A9" t="str">
            <v>A</v>
          </cell>
        </row>
      </sheetData>
      <sheetData sheetId="33748">
        <row r="9">
          <cell r="A9" t="str">
            <v>A</v>
          </cell>
        </row>
      </sheetData>
      <sheetData sheetId="33749">
        <row r="9">
          <cell r="A9" t="str">
            <v>A</v>
          </cell>
        </row>
      </sheetData>
      <sheetData sheetId="33750">
        <row r="9">
          <cell r="A9" t="str">
            <v>A</v>
          </cell>
        </row>
      </sheetData>
      <sheetData sheetId="33751">
        <row r="9">
          <cell r="A9" t="str">
            <v>A</v>
          </cell>
        </row>
      </sheetData>
      <sheetData sheetId="33752">
        <row r="9">
          <cell r="A9" t="str">
            <v>A</v>
          </cell>
        </row>
      </sheetData>
      <sheetData sheetId="33753" refreshError="1"/>
      <sheetData sheetId="33754" refreshError="1"/>
      <sheetData sheetId="33755" refreshError="1"/>
      <sheetData sheetId="33756" refreshError="1"/>
      <sheetData sheetId="33757" refreshError="1"/>
      <sheetData sheetId="33758" refreshError="1"/>
      <sheetData sheetId="33759" refreshError="1"/>
      <sheetData sheetId="33760" refreshError="1"/>
      <sheetData sheetId="33761" refreshError="1"/>
      <sheetData sheetId="33762" refreshError="1"/>
      <sheetData sheetId="33763" refreshError="1"/>
      <sheetData sheetId="33764" refreshError="1"/>
      <sheetData sheetId="33765" refreshError="1"/>
      <sheetData sheetId="33766" refreshError="1"/>
      <sheetData sheetId="33767" refreshError="1"/>
      <sheetData sheetId="33768" refreshError="1"/>
      <sheetData sheetId="33769" refreshError="1"/>
      <sheetData sheetId="33770" refreshError="1"/>
      <sheetData sheetId="33771" refreshError="1"/>
      <sheetData sheetId="33772" refreshError="1"/>
      <sheetData sheetId="33773" refreshError="1"/>
      <sheetData sheetId="33774" refreshError="1"/>
      <sheetData sheetId="33775" refreshError="1"/>
      <sheetData sheetId="33776" refreshError="1"/>
      <sheetData sheetId="33777" refreshError="1"/>
      <sheetData sheetId="33778">
        <row r="9">
          <cell r="A9" t="str">
            <v>A</v>
          </cell>
        </row>
      </sheetData>
      <sheetData sheetId="33779">
        <row r="9">
          <cell r="A9" t="str">
            <v>A</v>
          </cell>
        </row>
      </sheetData>
      <sheetData sheetId="33780">
        <row r="9">
          <cell r="A9" t="str">
            <v>A</v>
          </cell>
        </row>
      </sheetData>
      <sheetData sheetId="33781">
        <row r="9">
          <cell r="A9" t="str">
            <v>A</v>
          </cell>
        </row>
      </sheetData>
      <sheetData sheetId="33782">
        <row r="9">
          <cell r="A9" t="str">
            <v>A</v>
          </cell>
        </row>
      </sheetData>
      <sheetData sheetId="33783">
        <row r="9">
          <cell r="A9" t="str">
            <v>A</v>
          </cell>
        </row>
      </sheetData>
      <sheetData sheetId="33784">
        <row r="9">
          <cell r="A9" t="str">
            <v>A</v>
          </cell>
        </row>
      </sheetData>
      <sheetData sheetId="33785">
        <row r="9">
          <cell r="A9" t="str">
            <v>A</v>
          </cell>
        </row>
      </sheetData>
      <sheetData sheetId="33786" refreshError="1"/>
      <sheetData sheetId="33787">
        <row r="9">
          <cell r="A9" t="str">
            <v>A</v>
          </cell>
        </row>
      </sheetData>
      <sheetData sheetId="33788">
        <row r="9">
          <cell r="A9" t="str">
            <v>A</v>
          </cell>
        </row>
      </sheetData>
      <sheetData sheetId="33789">
        <row r="9">
          <cell r="A9" t="str">
            <v>A</v>
          </cell>
        </row>
      </sheetData>
      <sheetData sheetId="33790">
        <row r="9">
          <cell r="A9" t="str">
            <v>A</v>
          </cell>
        </row>
      </sheetData>
      <sheetData sheetId="33791">
        <row r="9">
          <cell r="A9" t="str">
            <v>A</v>
          </cell>
        </row>
      </sheetData>
      <sheetData sheetId="33792">
        <row r="9">
          <cell r="A9" t="str">
            <v>A</v>
          </cell>
        </row>
      </sheetData>
      <sheetData sheetId="33793">
        <row r="9">
          <cell r="A9" t="str">
            <v>A</v>
          </cell>
        </row>
      </sheetData>
      <sheetData sheetId="33794" refreshError="1"/>
      <sheetData sheetId="33795" refreshError="1"/>
      <sheetData sheetId="33796" refreshError="1"/>
      <sheetData sheetId="33797" refreshError="1"/>
      <sheetData sheetId="33798" refreshError="1"/>
      <sheetData sheetId="33799" refreshError="1"/>
      <sheetData sheetId="33800" refreshError="1"/>
      <sheetData sheetId="33801" refreshError="1"/>
      <sheetData sheetId="33802" refreshError="1"/>
      <sheetData sheetId="33803" refreshError="1"/>
      <sheetData sheetId="33804" refreshError="1"/>
      <sheetData sheetId="33805" refreshError="1"/>
      <sheetData sheetId="33806" refreshError="1"/>
      <sheetData sheetId="33807" refreshError="1"/>
      <sheetData sheetId="33808" refreshError="1"/>
      <sheetData sheetId="33809" refreshError="1"/>
      <sheetData sheetId="33810" refreshError="1"/>
      <sheetData sheetId="33811" refreshError="1"/>
      <sheetData sheetId="33812" refreshError="1"/>
      <sheetData sheetId="33813" refreshError="1"/>
      <sheetData sheetId="33814" refreshError="1"/>
      <sheetData sheetId="33815" refreshError="1"/>
      <sheetData sheetId="33816" refreshError="1"/>
      <sheetData sheetId="33817" refreshError="1"/>
      <sheetData sheetId="33818" refreshError="1"/>
      <sheetData sheetId="33819" refreshError="1"/>
      <sheetData sheetId="33820" refreshError="1"/>
      <sheetData sheetId="33821" refreshError="1"/>
      <sheetData sheetId="33822"/>
      <sheetData sheetId="33823" refreshError="1"/>
      <sheetData sheetId="33824" refreshError="1"/>
      <sheetData sheetId="33825" refreshError="1"/>
      <sheetData sheetId="33826" refreshError="1"/>
      <sheetData sheetId="33827" refreshError="1"/>
      <sheetData sheetId="33828" refreshError="1"/>
      <sheetData sheetId="33829" refreshError="1"/>
      <sheetData sheetId="33830" refreshError="1"/>
      <sheetData sheetId="33831" refreshError="1"/>
      <sheetData sheetId="33832" refreshError="1"/>
      <sheetData sheetId="33833" refreshError="1"/>
      <sheetData sheetId="33834" refreshError="1"/>
      <sheetData sheetId="33835">
        <row r="9">
          <cell r="A9" t="str">
            <v>A</v>
          </cell>
        </row>
      </sheetData>
      <sheetData sheetId="33836">
        <row r="9">
          <cell r="A9" t="str">
            <v>A</v>
          </cell>
        </row>
      </sheetData>
      <sheetData sheetId="33837">
        <row r="9">
          <cell r="A9" t="str">
            <v>A</v>
          </cell>
        </row>
      </sheetData>
      <sheetData sheetId="33838">
        <row r="9">
          <cell r="A9" t="str">
            <v>A</v>
          </cell>
        </row>
      </sheetData>
      <sheetData sheetId="33839">
        <row r="9">
          <cell r="A9" t="str">
            <v>A</v>
          </cell>
        </row>
      </sheetData>
      <sheetData sheetId="33840">
        <row r="9">
          <cell r="A9" t="str">
            <v>A</v>
          </cell>
        </row>
      </sheetData>
      <sheetData sheetId="33841">
        <row r="9">
          <cell r="A9" t="str">
            <v>A</v>
          </cell>
        </row>
      </sheetData>
      <sheetData sheetId="33842">
        <row r="9">
          <cell r="A9" t="str">
            <v>A</v>
          </cell>
        </row>
      </sheetData>
      <sheetData sheetId="33843">
        <row r="9">
          <cell r="A9" t="str">
            <v>A</v>
          </cell>
        </row>
      </sheetData>
      <sheetData sheetId="33844">
        <row r="9">
          <cell r="A9" t="str">
            <v>A</v>
          </cell>
        </row>
      </sheetData>
      <sheetData sheetId="33845">
        <row r="9">
          <cell r="A9" t="str">
            <v>A</v>
          </cell>
        </row>
      </sheetData>
      <sheetData sheetId="33846">
        <row r="9">
          <cell r="A9" t="str">
            <v>A</v>
          </cell>
        </row>
      </sheetData>
      <sheetData sheetId="33847">
        <row r="9">
          <cell r="A9" t="str">
            <v>A</v>
          </cell>
        </row>
      </sheetData>
      <sheetData sheetId="33848">
        <row r="9">
          <cell r="A9" t="str">
            <v>A</v>
          </cell>
        </row>
      </sheetData>
      <sheetData sheetId="33849" refreshError="1"/>
      <sheetData sheetId="33850" refreshError="1"/>
      <sheetData sheetId="33851">
        <row r="9">
          <cell r="A9" t="str">
            <v>A</v>
          </cell>
        </row>
      </sheetData>
      <sheetData sheetId="33852">
        <row r="9">
          <cell r="A9" t="str">
            <v>A</v>
          </cell>
        </row>
      </sheetData>
      <sheetData sheetId="33853">
        <row r="9">
          <cell r="A9" t="str">
            <v>A</v>
          </cell>
        </row>
      </sheetData>
      <sheetData sheetId="33854">
        <row r="9">
          <cell r="A9" t="str">
            <v>A</v>
          </cell>
        </row>
      </sheetData>
      <sheetData sheetId="33855">
        <row r="9">
          <cell r="A9" t="str">
            <v>A</v>
          </cell>
        </row>
      </sheetData>
      <sheetData sheetId="33856">
        <row r="9">
          <cell r="A9" t="str">
            <v>A</v>
          </cell>
        </row>
      </sheetData>
      <sheetData sheetId="33857">
        <row r="9">
          <cell r="A9" t="str">
            <v>A</v>
          </cell>
        </row>
      </sheetData>
      <sheetData sheetId="33858">
        <row r="9">
          <cell r="A9" t="str">
            <v>A</v>
          </cell>
        </row>
      </sheetData>
      <sheetData sheetId="33859"/>
      <sheetData sheetId="33860">
        <row r="9">
          <cell r="A9" t="str">
            <v>A</v>
          </cell>
        </row>
      </sheetData>
      <sheetData sheetId="33861">
        <row r="9">
          <cell r="A9" t="str">
            <v>A</v>
          </cell>
        </row>
      </sheetData>
      <sheetData sheetId="33862">
        <row r="9">
          <cell r="A9" t="str">
            <v>A</v>
          </cell>
        </row>
      </sheetData>
      <sheetData sheetId="33863">
        <row r="9">
          <cell r="A9" t="str">
            <v>A</v>
          </cell>
        </row>
      </sheetData>
      <sheetData sheetId="33864">
        <row r="9">
          <cell r="A9" t="str">
            <v>A</v>
          </cell>
        </row>
      </sheetData>
      <sheetData sheetId="33865">
        <row r="9">
          <cell r="A9" t="str">
            <v>A</v>
          </cell>
        </row>
      </sheetData>
      <sheetData sheetId="33866">
        <row r="9">
          <cell r="A9" t="str">
            <v>A</v>
          </cell>
        </row>
      </sheetData>
      <sheetData sheetId="33867"/>
      <sheetData sheetId="33868"/>
      <sheetData sheetId="33869"/>
      <sheetData sheetId="33870"/>
      <sheetData sheetId="33871"/>
      <sheetData sheetId="33872"/>
      <sheetData sheetId="33873"/>
      <sheetData sheetId="33874"/>
      <sheetData sheetId="33875"/>
      <sheetData sheetId="33876"/>
      <sheetData sheetId="33877">
        <row r="9">
          <cell r="A9" t="str">
            <v>A</v>
          </cell>
        </row>
      </sheetData>
      <sheetData sheetId="33878">
        <row r="9">
          <cell r="A9" t="str">
            <v>A</v>
          </cell>
        </row>
      </sheetData>
      <sheetData sheetId="33879">
        <row r="9">
          <cell r="A9" t="str">
            <v>A</v>
          </cell>
        </row>
      </sheetData>
      <sheetData sheetId="33880">
        <row r="9">
          <cell r="A9" t="str">
            <v>A</v>
          </cell>
        </row>
      </sheetData>
      <sheetData sheetId="33881">
        <row r="9">
          <cell r="A9" t="str">
            <v>A</v>
          </cell>
        </row>
      </sheetData>
      <sheetData sheetId="33882">
        <row r="9">
          <cell r="A9" t="str">
            <v>A</v>
          </cell>
        </row>
      </sheetData>
      <sheetData sheetId="33883">
        <row r="9">
          <cell r="A9" t="str">
            <v>A</v>
          </cell>
        </row>
      </sheetData>
      <sheetData sheetId="33884">
        <row r="9">
          <cell r="A9" t="str">
            <v>A</v>
          </cell>
        </row>
      </sheetData>
      <sheetData sheetId="33885">
        <row r="9">
          <cell r="A9" t="str">
            <v>A</v>
          </cell>
        </row>
      </sheetData>
      <sheetData sheetId="33886">
        <row r="9">
          <cell r="A9" t="str">
            <v>A</v>
          </cell>
        </row>
      </sheetData>
      <sheetData sheetId="33887">
        <row r="9">
          <cell r="A9" t="str">
            <v>A</v>
          </cell>
        </row>
      </sheetData>
      <sheetData sheetId="33888">
        <row r="9">
          <cell r="A9" t="str">
            <v>A</v>
          </cell>
        </row>
      </sheetData>
      <sheetData sheetId="33889">
        <row r="9">
          <cell r="A9" t="str">
            <v>A</v>
          </cell>
        </row>
      </sheetData>
      <sheetData sheetId="33890">
        <row r="9">
          <cell r="A9" t="str">
            <v>A</v>
          </cell>
        </row>
      </sheetData>
      <sheetData sheetId="33891">
        <row r="9">
          <cell r="A9" t="str">
            <v>A</v>
          </cell>
        </row>
      </sheetData>
      <sheetData sheetId="33892">
        <row r="9">
          <cell r="A9" t="str">
            <v>A</v>
          </cell>
        </row>
      </sheetData>
      <sheetData sheetId="33893">
        <row r="9">
          <cell r="A9" t="str">
            <v>A</v>
          </cell>
        </row>
      </sheetData>
      <sheetData sheetId="33894">
        <row r="9">
          <cell r="A9" t="str">
            <v>A</v>
          </cell>
        </row>
      </sheetData>
      <sheetData sheetId="33895">
        <row r="9">
          <cell r="A9" t="str">
            <v>A</v>
          </cell>
        </row>
      </sheetData>
      <sheetData sheetId="33896">
        <row r="9">
          <cell r="A9" t="str">
            <v>A</v>
          </cell>
        </row>
      </sheetData>
      <sheetData sheetId="33897">
        <row r="9">
          <cell r="A9" t="str">
            <v>A</v>
          </cell>
        </row>
      </sheetData>
      <sheetData sheetId="33898">
        <row r="9">
          <cell r="A9" t="str">
            <v>A</v>
          </cell>
        </row>
      </sheetData>
      <sheetData sheetId="33899">
        <row r="9">
          <cell r="A9" t="str">
            <v>A</v>
          </cell>
        </row>
      </sheetData>
      <sheetData sheetId="33900">
        <row r="9">
          <cell r="A9" t="str">
            <v>A</v>
          </cell>
        </row>
      </sheetData>
      <sheetData sheetId="33901">
        <row r="9">
          <cell r="A9" t="str">
            <v>A</v>
          </cell>
        </row>
      </sheetData>
      <sheetData sheetId="33902">
        <row r="9">
          <cell r="A9" t="str">
            <v>A</v>
          </cell>
        </row>
      </sheetData>
      <sheetData sheetId="33903">
        <row r="9">
          <cell r="A9" t="str">
            <v>A</v>
          </cell>
        </row>
      </sheetData>
      <sheetData sheetId="33904">
        <row r="9">
          <cell r="A9" t="str">
            <v>A</v>
          </cell>
        </row>
      </sheetData>
      <sheetData sheetId="33905">
        <row r="9">
          <cell r="A9" t="str">
            <v>A</v>
          </cell>
        </row>
      </sheetData>
      <sheetData sheetId="33906">
        <row r="9">
          <cell r="A9" t="str">
            <v>A</v>
          </cell>
        </row>
      </sheetData>
      <sheetData sheetId="33907">
        <row r="9">
          <cell r="A9" t="str">
            <v>A</v>
          </cell>
        </row>
      </sheetData>
      <sheetData sheetId="33908">
        <row r="9">
          <cell r="A9" t="str">
            <v>A</v>
          </cell>
        </row>
      </sheetData>
      <sheetData sheetId="33909">
        <row r="9">
          <cell r="A9" t="str">
            <v>A</v>
          </cell>
        </row>
      </sheetData>
      <sheetData sheetId="33910">
        <row r="9">
          <cell r="A9" t="str">
            <v>A</v>
          </cell>
        </row>
      </sheetData>
      <sheetData sheetId="33911">
        <row r="9">
          <cell r="A9" t="str">
            <v>A</v>
          </cell>
        </row>
      </sheetData>
      <sheetData sheetId="33912">
        <row r="9">
          <cell r="A9" t="str">
            <v>A</v>
          </cell>
        </row>
      </sheetData>
      <sheetData sheetId="33913">
        <row r="9">
          <cell r="A9" t="str">
            <v>A</v>
          </cell>
        </row>
      </sheetData>
      <sheetData sheetId="33914">
        <row r="9">
          <cell r="A9" t="str">
            <v>A</v>
          </cell>
        </row>
      </sheetData>
      <sheetData sheetId="33915">
        <row r="9">
          <cell r="A9" t="str">
            <v>A</v>
          </cell>
        </row>
      </sheetData>
      <sheetData sheetId="33916">
        <row r="9">
          <cell r="A9" t="str">
            <v>A</v>
          </cell>
        </row>
      </sheetData>
      <sheetData sheetId="33917">
        <row r="9">
          <cell r="A9" t="str">
            <v>A</v>
          </cell>
        </row>
      </sheetData>
      <sheetData sheetId="33918">
        <row r="9">
          <cell r="A9" t="str">
            <v>A</v>
          </cell>
        </row>
      </sheetData>
      <sheetData sheetId="33919">
        <row r="9">
          <cell r="A9" t="str">
            <v>A</v>
          </cell>
        </row>
      </sheetData>
      <sheetData sheetId="33920">
        <row r="9">
          <cell r="A9" t="str">
            <v>A</v>
          </cell>
        </row>
      </sheetData>
      <sheetData sheetId="33921">
        <row r="9">
          <cell r="A9" t="str">
            <v>A</v>
          </cell>
        </row>
      </sheetData>
      <sheetData sheetId="33922">
        <row r="9">
          <cell r="A9" t="str">
            <v>A</v>
          </cell>
        </row>
      </sheetData>
      <sheetData sheetId="33923">
        <row r="9">
          <cell r="A9" t="str">
            <v>A</v>
          </cell>
        </row>
      </sheetData>
      <sheetData sheetId="33924">
        <row r="9">
          <cell r="A9" t="str">
            <v>A</v>
          </cell>
        </row>
      </sheetData>
      <sheetData sheetId="33925">
        <row r="9">
          <cell r="A9" t="str">
            <v>A</v>
          </cell>
        </row>
      </sheetData>
      <sheetData sheetId="33926">
        <row r="9">
          <cell r="A9" t="str">
            <v>A</v>
          </cell>
        </row>
      </sheetData>
      <sheetData sheetId="33927">
        <row r="9">
          <cell r="A9" t="str">
            <v>A</v>
          </cell>
        </row>
      </sheetData>
      <sheetData sheetId="33928">
        <row r="9">
          <cell r="A9" t="str">
            <v>A</v>
          </cell>
        </row>
      </sheetData>
      <sheetData sheetId="33929">
        <row r="9">
          <cell r="A9" t="str">
            <v>A</v>
          </cell>
        </row>
      </sheetData>
      <sheetData sheetId="33930">
        <row r="9">
          <cell r="A9" t="str">
            <v>A</v>
          </cell>
        </row>
      </sheetData>
      <sheetData sheetId="33931">
        <row r="9">
          <cell r="A9" t="str">
            <v>A</v>
          </cell>
        </row>
      </sheetData>
      <sheetData sheetId="33932">
        <row r="9">
          <cell r="A9" t="str">
            <v>A</v>
          </cell>
        </row>
      </sheetData>
      <sheetData sheetId="33933">
        <row r="9">
          <cell r="A9" t="str">
            <v>A</v>
          </cell>
        </row>
      </sheetData>
      <sheetData sheetId="33934">
        <row r="9">
          <cell r="A9" t="str">
            <v>A</v>
          </cell>
        </row>
      </sheetData>
      <sheetData sheetId="33935">
        <row r="9">
          <cell r="A9" t="str">
            <v>A</v>
          </cell>
        </row>
      </sheetData>
      <sheetData sheetId="33936">
        <row r="9">
          <cell r="A9" t="str">
            <v>A</v>
          </cell>
        </row>
      </sheetData>
      <sheetData sheetId="33937">
        <row r="9">
          <cell r="A9" t="str">
            <v>A</v>
          </cell>
        </row>
      </sheetData>
      <sheetData sheetId="33938">
        <row r="9">
          <cell r="A9" t="str">
            <v>A</v>
          </cell>
        </row>
      </sheetData>
      <sheetData sheetId="33939"/>
      <sheetData sheetId="33940">
        <row r="9">
          <cell r="A9" t="str">
            <v>A</v>
          </cell>
        </row>
      </sheetData>
      <sheetData sheetId="33941">
        <row r="9">
          <cell r="A9" t="str">
            <v>A</v>
          </cell>
        </row>
      </sheetData>
      <sheetData sheetId="33942">
        <row r="9">
          <cell r="A9" t="str">
            <v>A</v>
          </cell>
        </row>
      </sheetData>
      <sheetData sheetId="33943">
        <row r="9">
          <cell r="A9" t="str">
            <v>A</v>
          </cell>
        </row>
      </sheetData>
      <sheetData sheetId="33944">
        <row r="9">
          <cell r="A9" t="str">
            <v>A</v>
          </cell>
        </row>
      </sheetData>
      <sheetData sheetId="33945">
        <row r="9">
          <cell r="A9" t="str">
            <v>A</v>
          </cell>
        </row>
      </sheetData>
      <sheetData sheetId="33946">
        <row r="9">
          <cell r="A9" t="str">
            <v>A</v>
          </cell>
        </row>
      </sheetData>
      <sheetData sheetId="33947">
        <row r="9">
          <cell r="A9" t="str">
            <v>A</v>
          </cell>
        </row>
      </sheetData>
      <sheetData sheetId="33948">
        <row r="9">
          <cell r="A9" t="str">
            <v>A</v>
          </cell>
        </row>
      </sheetData>
      <sheetData sheetId="33949">
        <row r="9">
          <cell r="A9" t="str">
            <v>A</v>
          </cell>
        </row>
      </sheetData>
      <sheetData sheetId="33950">
        <row r="9">
          <cell r="A9" t="str">
            <v>A</v>
          </cell>
        </row>
      </sheetData>
      <sheetData sheetId="33951">
        <row r="9">
          <cell r="A9" t="str">
            <v>A</v>
          </cell>
        </row>
      </sheetData>
      <sheetData sheetId="33952">
        <row r="9">
          <cell r="A9" t="str">
            <v>A</v>
          </cell>
        </row>
      </sheetData>
      <sheetData sheetId="33953">
        <row r="9">
          <cell r="A9" t="str">
            <v>A</v>
          </cell>
        </row>
      </sheetData>
      <sheetData sheetId="33954">
        <row r="9">
          <cell r="A9" t="str">
            <v>A</v>
          </cell>
        </row>
      </sheetData>
      <sheetData sheetId="33955">
        <row r="9">
          <cell r="A9" t="str">
            <v>A</v>
          </cell>
        </row>
      </sheetData>
      <sheetData sheetId="33956">
        <row r="9">
          <cell r="A9" t="str">
            <v>A</v>
          </cell>
        </row>
      </sheetData>
      <sheetData sheetId="33957">
        <row r="9">
          <cell r="A9" t="str">
            <v>A</v>
          </cell>
        </row>
      </sheetData>
      <sheetData sheetId="33958">
        <row r="9">
          <cell r="A9" t="str">
            <v>A</v>
          </cell>
        </row>
      </sheetData>
      <sheetData sheetId="33959">
        <row r="9">
          <cell r="A9" t="str">
            <v>A</v>
          </cell>
        </row>
      </sheetData>
      <sheetData sheetId="33960" refreshError="1"/>
      <sheetData sheetId="33961">
        <row r="9">
          <cell r="A9" t="str">
            <v>A</v>
          </cell>
        </row>
      </sheetData>
      <sheetData sheetId="33962">
        <row r="9">
          <cell r="A9" t="str">
            <v>A</v>
          </cell>
        </row>
      </sheetData>
      <sheetData sheetId="33963">
        <row r="9">
          <cell r="A9" t="str">
            <v>A</v>
          </cell>
        </row>
      </sheetData>
      <sheetData sheetId="33964">
        <row r="9">
          <cell r="A9" t="str">
            <v>A</v>
          </cell>
        </row>
      </sheetData>
      <sheetData sheetId="33965">
        <row r="9">
          <cell r="A9" t="str">
            <v>A</v>
          </cell>
        </row>
      </sheetData>
      <sheetData sheetId="33966"/>
      <sheetData sheetId="33967">
        <row r="9">
          <cell r="A9" t="str">
            <v>A</v>
          </cell>
        </row>
      </sheetData>
      <sheetData sheetId="33968">
        <row r="9">
          <cell r="A9" t="str">
            <v>A</v>
          </cell>
        </row>
      </sheetData>
      <sheetData sheetId="33969"/>
      <sheetData sheetId="33970"/>
      <sheetData sheetId="33971"/>
      <sheetData sheetId="33972"/>
      <sheetData sheetId="33973">
        <row r="9">
          <cell r="A9" t="str">
            <v>A</v>
          </cell>
        </row>
      </sheetData>
      <sheetData sheetId="33974">
        <row r="9">
          <cell r="A9" t="str">
            <v>A</v>
          </cell>
        </row>
      </sheetData>
      <sheetData sheetId="33975">
        <row r="9">
          <cell r="A9" t="str">
            <v>A</v>
          </cell>
        </row>
      </sheetData>
      <sheetData sheetId="33976"/>
      <sheetData sheetId="33977">
        <row r="9">
          <cell r="A9" t="str">
            <v>A</v>
          </cell>
        </row>
      </sheetData>
      <sheetData sheetId="33978">
        <row r="9">
          <cell r="A9" t="str">
            <v>A</v>
          </cell>
        </row>
      </sheetData>
      <sheetData sheetId="33979"/>
      <sheetData sheetId="33980">
        <row r="9">
          <cell r="A9" t="str">
            <v>A</v>
          </cell>
        </row>
      </sheetData>
      <sheetData sheetId="33981"/>
      <sheetData sheetId="33982"/>
      <sheetData sheetId="33983"/>
      <sheetData sheetId="33984"/>
      <sheetData sheetId="33985"/>
      <sheetData sheetId="33986"/>
      <sheetData sheetId="33987"/>
      <sheetData sheetId="33988"/>
      <sheetData sheetId="33989"/>
      <sheetData sheetId="33990"/>
      <sheetData sheetId="33991"/>
      <sheetData sheetId="33992"/>
      <sheetData sheetId="33993"/>
      <sheetData sheetId="33994"/>
      <sheetData sheetId="33995"/>
      <sheetData sheetId="33996"/>
      <sheetData sheetId="33997"/>
      <sheetData sheetId="33998"/>
      <sheetData sheetId="33999"/>
      <sheetData sheetId="34000"/>
      <sheetData sheetId="34001"/>
      <sheetData sheetId="34002"/>
      <sheetData sheetId="34003"/>
      <sheetData sheetId="34004"/>
      <sheetData sheetId="34005"/>
      <sheetData sheetId="34006"/>
      <sheetData sheetId="34007"/>
      <sheetData sheetId="34008"/>
      <sheetData sheetId="34009"/>
      <sheetData sheetId="34010"/>
      <sheetData sheetId="34011"/>
      <sheetData sheetId="34012"/>
      <sheetData sheetId="34013"/>
      <sheetData sheetId="34014"/>
      <sheetData sheetId="34015"/>
      <sheetData sheetId="34016"/>
      <sheetData sheetId="34017"/>
      <sheetData sheetId="34018"/>
      <sheetData sheetId="34019"/>
      <sheetData sheetId="34020"/>
      <sheetData sheetId="34021"/>
      <sheetData sheetId="34022"/>
      <sheetData sheetId="34023"/>
      <sheetData sheetId="34024"/>
      <sheetData sheetId="34025"/>
      <sheetData sheetId="34026"/>
      <sheetData sheetId="34027"/>
      <sheetData sheetId="34028"/>
      <sheetData sheetId="34029"/>
      <sheetData sheetId="34030"/>
      <sheetData sheetId="34031"/>
      <sheetData sheetId="34032"/>
      <sheetData sheetId="34033"/>
      <sheetData sheetId="34034"/>
      <sheetData sheetId="34035"/>
      <sheetData sheetId="34036"/>
      <sheetData sheetId="34037"/>
      <sheetData sheetId="34038"/>
      <sheetData sheetId="34039"/>
      <sheetData sheetId="34040"/>
      <sheetData sheetId="34041"/>
      <sheetData sheetId="34042"/>
      <sheetData sheetId="34043"/>
      <sheetData sheetId="34044"/>
      <sheetData sheetId="34045"/>
      <sheetData sheetId="34046"/>
      <sheetData sheetId="34047"/>
      <sheetData sheetId="34048"/>
      <sheetData sheetId="34049"/>
      <sheetData sheetId="34050"/>
      <sheetData sheetId="34051"/>
      <sheetData sheetId="34052"/>
      <sheetData sheetId="34053"/>
      <sheetData sheetId="34054"/>
      <sheetData sheetId="34055"/>
      <sheetData sheetId="34056"/>
      <sheetData sheetId="34057"/>
      <sheetData sheetId="34058"/>
      <sheetData sheetId="34059"/>
      <sheetData sheetId="34060"/>
      <sheetData sheetId="34061"/>
      <sheetData sheetId="34062"/>
      <sheetData sheetId="34063"/>
      <sheetData sheetId="34064"/>
      <sheetData sheetId="34065" refreshError="1"/>
      <sheetData sheetId="34066"/>
      <sheetData sheetId="34067"/>
      <sheetData sheetId="34068" refreshError="1"/>
      <sheetData sheetId="34069" refreshError="1"/>
      <sheetData sheetId="34070" refreshError="1"/>
      <sheetData sheetId="34071" refreshError="1"/>
      <sheetData sheetId="34072" refreshError="1"/>
      <sheetData sheetId="34073" refreshError="1"/>
      <sheetData sheetId="34074" refreshError="1"/>
      <sheetData sheetId="34075" refreshError="1"/>
      <sheetData sheetId="34076" refreshError="1"/>
      <sheetData sheetId="34077" refreshError="1"/>
      <sheetData sheetId="34078" refreshError="1"/>
      <sheetData sheetId="34079" refreshError="1"/>
      <sheetData sheetId="34080" refreshError="1"/>
      <sheetData sheetId="34081" refreshError="1"/>
      <sheetData sheetId="34082" refreshError="1"/>
      <sheetData sheetId="34083" refreshError="1"/>
      <sheetData sheetId="34084" refreshError="1"/>
      <sheetData sheetId="34085" refreshError="1"/>
      <sheetData sheetId="34086" refreshError="1"/>
      <sheetData sheetId="34087" refreshError="1"/>
      <sheetData sheetId="34088" refreshError="1"/>
      <sheetData sheetId="34089" refreshError="1"/>
      <sheetData sheetId="34090" refreshError="1"/>
      <sheetData sheetId="34091" refreshError="1"/>
      <sheetData sheetId="34092" refreshError="1"/>
      <sheetData sheetId="34093" refreshError="1"/>
      <sheetData sheetId="34094" refreshError="1"/>
      <sheetData sheetId="34095" refreshError="1"/>
      <sheetData sheetId="34096" refreshError="1"/>
      <sheetData sheetId="34097" refreshError="1"/>
      <sheetData sheetId="34098" refreshError="1"/>
      <sheetData sheetId="34099" refreshError="1"/>
      <sheetData sheetId="34100" refreshError="1"/>
      <sheetData sheetId="34101" refreshError="1"/>
      <sheetData sheetId="34102" refreshError="1"/>
      <sheetData sheetId="34103" refreshError="1"/>
      <sheetData sheetId="34104" refreshError="1"/>
      <sheetData sheetId="34105" refreshError="1"/>
      <sheetData sheetId="34106" refreshError="1"/>
      <sheetData sheetId="34107" refreshError="1"/>
      <sheetData sheetId="34108"/>
      <sheetData sheetId="34109"/>
      <sheetData sheetId="34110"/>
      <sheetData sheetId="34111"/>
      <sheetData sheetId="34112"/>
      <sheetData sheetId="34113"/>
      <sheetData sheetId="34114"/>
      <sheetData sheetId="34115"/>
      <sheetData sheetId="34116"/>
      <sheetData sheetId="34117"/>
      <sheetData sheetId="34118"/>
      <sheetData sheetId="34119"/>
      <sheetData sheetId="34120"/>
      <sheetData sheetId="34121"/>
      <sheetData sheetId="34122"/>
      <sheetData sheetId="34123"/>
      <sheetData sheetId="34124"/>
      <sheetData sheetId="34125"/>
      <sheetData sheetId="34126"/>
      <sheetData sheetId="34127"/>
      <sheetData sheetId="34128"/>
      <sheetData sheetId="34129"/>
      <sheetData sheetId="34130"/>
      <sheetData sheetId="34131"/>
      <sheetData sheetId="34132"/>
      <sheetData sheetId="34133"/>
      <sheetData sheetId="34134"/>
      <sheetData sheetId="34135"/>
      <sheetData sheetId="34136"/>
      <sheetData sheetId="34137"/>
      <sheetData sheetId="34138"/>
      <sheetData sheetId="34139"/>
      <sheetData sheetId="34140"/>
      <sheetData sheetId="34141"/>
      <sheetData sheetId="34142"/>
      <sheetData sheetId="34143"/>
      <sheetData sheetId="34144"/>
      <sheetData sheetId="34145"/>
      <sheetData sheetId="34146"/>
      <sheetData sheetId="34147"/>
      <sheetData sheetId="34148"/>
      <sheetData sheetId="34149"/>
      <sheetData sheetId="34150"/>
      <sheetData sheetId="34151"/>
      <sheetData sheetId="34152"/>
      <sheetData sheetId="34153"/>
      <sheetData sheetId="34154"/>
      <sheetData sheetId="34155"/>
      <sheetData sheetId="34156"/>
      <sheetData sheetId="34157"/>
      <sheetData sheetId="34158"/>
      <sheetData sheetId="34159"/>
      <sheetData sheetId="34160"/>
      <sheetData sheetId="34161"/>
      <sheetData sheetId="34162"/>
      <sheetData sheetId="34163"/>
      <sheetData sheetId="34164"/>
      <sheetData sheetId="34165"/>
      <sheetData sheetId="34166"/>
      <sheetData sheetId="34167"/>
      <sheetData sheetId="34168"/>
      <sheetData sheetId="34169"/>
      <sheetData sheetId="34170"/>
      <sheetData sheetId="34171"/>
      <sheetData sheetId="34172"/>
      <sheetData sheetId="34173"/>
      <sheetData sheetId="34174"/>
      <sheetData sheetId="34175"/>
      <sheetData sheetId="34176"/>
      <sheetData sheetId="34177"/>
      <sheetData sheetId="34178"/>
      <sheetData sheetId="34179"/>
      <sheetData sheetId="34180"/>
      <sheetData sheetId="34181"/>
      <sheetData sheetId="34182"/>
      <sheetData sheetId="34183"/>
      <sheetData sheetId="34184"/>
      <sheetData sheetId="34185"/>
      <sheetData sheetId="34186"/>
      <sheetData sheetId="34187"/>
      <sheetData sheetId="34188"/>
      <sheetData sheetId="34189"/>
      <sheetData sheetId="34190"/>
      <sheetData sheetId="34191"/>
      <sheetData sheetId="34192"/>
      <sheetData sheetId="34193"/>
      <sheetData sheetId="34194"/>
      <sheetData sheetId="34195"/>
      <sheetData sheetId="34196"/>
      <sheetData sheetId="34197"/>
      <sheetData sheetId="34198"/>
      <sheetData sheetId="34199"/>
      <sheetData sheetId="34200"/>
      <sheetData sheetId="34201"/>
      <sheetData sheetId="34202"/>
      <sheetData sheetId="34203"/>
      <sheetData sheetId="34204"/>
      <sheetData sheetId="34205"/>
      <sheetData sheetId="34206"/>
      <sheetData sheetId="34207"/>
      <sheetData sheetId="34208"/>
      <sheetData sheetId="34209"/>
      <sheetData sheetId="34210"/>
      <sheetData sheetId="34211"/>
      <sheetData sheetId="34212"/>
      <sheetData sheetId="34213"/>
      <sheetData sheetId="34214"/>
      <sheetData sheetId="34215"/>
      <sheetData sheetId="34216"/>
      <sheetData sheetId="34217"/>
      <sheetData sheetId="34218"/>
      <sheetData sheetId="34219"/>
      <sheetData sheetId="34220"/>
      <sheetData sheetId="34221"/>
      <sheetData sheetId="34222"/>
      <sheetData sheetId="34223"/>
      <sheetData sheetId="34224"/>
      <sheetData sheetId="34225"/>
      <sheetData sheetId="34226"/>
      <sheetData sheetId="34227"/>
      <sheetData sheetId="34228"/>
      <sheetData sheetId="34229"/>
      <sheetData sheetId="34230"/>
      <sheetData sheetId="34231"/>
      <sheetData sheetId="34232"/>
      <sheetData sheetId="34233"/>
      <sheetData sheetId="34234"/>
      <sheetData sheetId="34235"/>
      <sheetData sheetId="34236"/>
      <sheetData sheetId="34237"/>
      <sheetData sheetId="34238"/>
      <sheetData sheetId="34239"/>
      <sheetData sheetId="34240"/>
      <sheetData sheetId="34241"/>
      <sheetData sheetId="34242"/>
      <sheetData sheetId="34243"/>
      <sheetData sheetId="34244"/>
      <sheetData sheetId="34245"/>
      <sheetData sheetId="34246"/>
      <sheetData sheetId="34247"/>
      <sheetData sheetId="34248"/>
      <sheetData sheetId="34249"/>
      <sheetData sheetId="34250"/>
      <sheetData sheetId="34251"/>
      <sheetData sheetId="34252"/>
      <sheetData sheetId="34253"/>
      <sheetData sheetId="34254"/>
      <sheetData sheetId="34255"/>
      <sheetData sheetId="34256"/>
      <sheetData sheetId="34257"/>
      <sheetData sheetId="34258"/>
      <sheetData sheetId="34259"/>
      <sheetData sheetId="34260"/>
      <sheetData sheetId="34261"/>
      <sheetData sheetId="34262"/>
      <sheetData sheetId="34263"/>
      <sheetData sheetId="34264"/>
      <sheetData sheetId="34265"/>
      <sheetData sheetId="34266"/>
      <sheetData sheetId="34267"/>
      <sheetData sheetId="34268"/>
      <sheetData sheetId="34269"/>
      <sheetData sheetId="34270"/>
      <sheetData sheetId="34271"/>
      <sheetData sheetId="34272"/>
      <sheetData sheetId="34273"/>
      <sheetData sheetId="34274"/>
      <sheetData sheetId="34275"/>
      <sheetData sheetId="34276"/>
      <sheetData sheetId="34277"/>
      <sheetData sheetId="34278"/>
      <sheetData sheetId="34279"/>
      <sheetData sheetId="34280"/>
      <sheetData sheetId="34281"/>
      <sheetData sheetId="34282"/>
      <sheetData sheetId="34283"/>
      <sheetData sheetId="34284"/>
      <sheetData sheetId="34285"/>
      <sheetData sheetId="34286"/>
      <sheetData sheetId="34287"/>
      <sheetData sheetId="34288"/>
      <sheetData sheetId="34289"/>
      <sheetData sheetId="34290"/>
      <sheetData sheetId="34291"/>
      <sheetData sheetId="34292"/>
      <sheetData sheetId="34293"/>
      <sheetData sheetId="34294"/>
      <sheetData sheetId="34295"/>
      <sheetData sheetId="34296"/>
      <sheetData sheetId="34297"/>
      <sheetData sheetId="34298"/>
      <sheetData sheetId="34299"/>
      <sheetData sheetId="34300"/>
      <sheetData sheetId="34301"/>
      <sheetData sheetId="34302"/>
      <sheetData sheetId="34303"/>
      <sheetData sheetId="34304"/>
      <sheetData sheetId="34305"/>
      <sheetData sheetId="34306"/>
      <sheetData sheetId="34307"/>
      <sheetData sheetId="34308"/>
      <sheetData sheetId="34309"/>
      <sheetData sheetId="34310"/>
      <sheetData sheetId="34311"/>
      <sheetData sheetId="34312"/>
      <sheetData sheetId="34313"/>
      <sheetData sheetId="34314"/>
      <sheetData sheetId="34315"/>
      <sheetData sheetId="34316"/>
      <sheetData sheetId="34317"/>
      <sheetData sheetId="34318"/>
      <sheetData sheetId="34319"/>
      <sheetData sheetId="34320"/>
      <sheetData sheetId="34321"/>
      <sheetData sheetId="34322"/>
      <sheetData sheetId="34323"/>
      <sheetData sheetId="34324"/>
      <sheetData sheetId="34325"/>
      <sheetData sheetId="34326"/>
      <sheetData sheetId="34327"/>
      <sheetData sheetId="34328"/>
      <sheetData sheetId="34329"/>
      <sheetData sheetId="34330"/>
      <sheetData sheetId="34331"/>
      <sheetData sheetId="34332"/>
      <sheetData sheetId="34333"/>
      <sheetData sheetId="34334"/>
      <sheetData sheetId="34335"/>
      <sheetData sheetId="34336"/>
      <sheetData sheetId="34337"/>
      <sheetData sheetId="34338"/>
      <sheetData sheetId="34339"/>
      <sheetData sheetId="34340"/>
      <sheetData sheetId="34341"/>
      <sheetData sheetId="34342"/>
      <sheetData sheetId="34343"/>
      <sheetData sheetId="34344"/>
      <sheetData sheetId="34345"/>
      <sheetData sheetId="34346"/>
      <sheetData sheetId="34347"/>
      <sheetData sheetId="34348"/>
      <sheetData sheetId="34349"/>
      <sheetData sheetId="34350"/>
      <sheetData sheetId="34351"/>
      <sheetData sheetId="34352"/>
      <sheetData sheetId="34353"/>
      <sheetData sheetId="34354"/>
      <sheetData sheetId="34355"/>
      <sheetData sheetId="34356"/>
      <sheetData sheetId="34357"/>
      <sheetData sheetId="34358"/>
      <sheetData sheetId="34359"/>
      <sheetData sheetId="34360"/>
      <sheetData sheetId="34361"/>
      <sheetData sheetId="34362"/>
      <sheetData sheetId="34363"/>
      <sheetData sheetId="34364"/>
      <sheetData sheetId="34365"/>
      <sheetData sheetId="34366"/>
      <sheetData sheetId="34367"/>
      <sheetData sheetId="34368"/>
      <sheetData sheetId="34369"/>
      <sheetData sheetId="34370"/>
      <sheetData sheetId="34371"/>
      <sheetData sheetId="34372"/>
      <sheetData sheetId="34373"/>
      <sheetData sheetId="34374"/>
      <sheetData sheetId="34375"/>
      <sheetData sheetId="34376"/>
      <sheetData sheetId="34377"/>
      <sheetData sheetId="34378"/>
      <sheetData sheetId="34379"/>
      <sheetData sheetId="34380"/>
      <sheetData sheetId="34381"/>
      <sheetData sheetId="34382"/>
      <sheetData sheetId="34383"/>
      <sheetData sheetId="34384"/>
      <sheetData sheetId="34385"/>
      <sheetData sheetId="34386"/>
      <sheetData sheetId="34387"/>
      <sheetData sheetId="34388"/>
      <sheetData sheetId="34389"/>
      <sheetData sheetId="34390"/>
      <sheetData sheetId="34391"/>
      <sheetData sheetId="34392"/>
      <sheetData sheetId="34393"/>
      <sheetData sheetId="34394"/>
      <sheetData sheetId="34395"/>
      <sheetData sheetId="34396"/>
      <sheetData sheetId="34397"/>
      <sheetData sheetId="34398"/>
      <sheetData sheetId="34399"/>
      <sheetData sheetId="34400"/>
      <sheetData sheetId="34401"/>
      <sheetData sheetId="34402"/>
      <sheetData sheetId="34403"/>
      <sheetData sheetId="34404"/>
      <sheetData sheetId="34405"/>
      <sheetData sheetId="34406"/>
      <sheetData sheetId="34407"/>
      <sheetData sheetId="34408"/>
      <sheetData sheetId="34409"/>
      <sheetData sheetId="34410"/>
      <sheetData sheetId="34411"/>
      <sheetData sheetId="34412"/>
      <sheetData sheetId="34413"/>
      <sheetData sheetId="34414"/>
      <sheetData sheetId="34415"/>
      <sheetData sheetId="34416"/>
      <sheetData sheetId="34417"/>
      <sheetData sheetId="34418"/>
      <sheetData sheetId="34419"/>
      <sheetData sheetId="34420"/>
      <sheetData sheetId="34421"/>
      <sheetData sheetId="34422"/>
      <sheetData sheetId="34423"/>
      <sheetData sheetId="34424"/>
      <sheetData sheetId="34425"/>
      <sheetData sheetId="34426"/>
      <sheetData sheetId="34427"/>
      <sheetData sheetId="34428"/>
      <sheetData sheetId="34429"/>
      <sheetData sheetId="34430"/>
      <sheetData sheetId="34431"/>
      <sheetData sheetId="34432"/>
      <sheetData sheetId="34433"/>
      <sheetData sheetId="34434"/>
      <sheetData sheetId="34435"/>
      <sheetData sheetId="34436"/>
      <sheetData sheetId="34437"/>
      <sheetData sheetId="34438"/>
      <sheetData sheetId="34439"/>
      <sheetData sheetId="34440"/>
      <sheetData sheetId="34441"/>
      <sheetData sheetId="34442"/>
      <sheetData sheetId="34443"/>
      <sheetData sheetId="34444"/>
      <sheetData sheetId="34445"/>
      <sheetData sheetId="34446"/>
      <sheetData sheetId="34447"/>
      <sheetData sheetId="34448"/>
      <sheetData sheetId="34449"/>
      <sheetData sheetId="34450"/>
      <sheetData sheetId="34451"/>
      <sheetData sheetId="34452"/>
      <sheetData sheetId="34453"/>
      <sheetData sheetId="34454"/>
      <sheetData sheetId="34455"/>
      <sheetData sheetId="34456"/>
      <sheetData sheetId="34457"/>
      <sheetData sheetId="34458"/>
      <sheetData sheetId="34459"/>
      <sheetData sheetId="34460"/>
      <sheetData sheetId="34461"/>
      <sheetData sheetId="34462"/>
      <sheetData sheetId="34463"/>
      <sheetData sheetId="34464"/>
      <sheetData sheetId="34465"/>
      <sheetData sheetId="34466"/>
      <sheetData sheetId="34467"/>
      <sheetData sheetId="34468"/>
      <sheetData sheetId="34469"/>
      <sheetData sheetId="34470"/>
      <sheetData sheetId="34471"/>
      <sheetData sheetId="34472"/>
      <sheetData sheetId="34473"/>
      <sheetData sheetId="34474"/>
      <sheetData sheetId="34475"/>
      <sheetData sheetId="34476"/>
      <sheetData sheetId="34477"/>
      <sheetData sheetId="34478"/>
      <sheetData sheetId="34479"/>
      <sheetData sheetId="34480"/>
      <sheetData sheetId="34481"/>
      <sheetData sheetId="34482"/>
      <sheetData sheetId="34483"/>
      <sheetData sheetId="34484"/>
      <sheetData sheetId="34485"/>
      <sheetData sheetId="34486"/>
      <sheetData sheetId="34487"/>
      <sheetData sheetId="34488"/>
      <sheetData sheetId="34489"/>
      <sheetData sheetId="34490"/>
      <sheetData sheetId="34491"/>
      <sheetData sheetId="34492"/>
      <sheetData sheetId="34493"/>
      <sheetData sheetId="34494"/>
      <sheetData sheetId="34495"/>
      <sheetData sheetId="34496"/>
      <sheetData sheetId="34497"/>
      <sheetData sheetId="34498"/>
      <sheetData sheetId="34499"/>
      <sheetData sheetId="34500"/>
      <sheetData sheetId="34501"/>
      <sheetData sheetId="34502"/>
      <sheetData sheetId="34503"/>
      <sheetData sheetId="34504"/>
      <sheetData sheetId="34505"/>
      <sheetData sheetId="34506"/>
      <sheetData sheetId="34507"/>
      <sheetData sheetId="34508"/>
      <sheetData sheetId="34509"/>
      <sheetData sheetId="34510"/>
      <sheetData sheetId="34511"/>
      <sheetData sheetId="34512"/>
      <sheetData sheetId="34513"/>
      <sheetData sheetId="34514"/>
      <sheetData sheetId="34515"/>
      <sheetData sheetId="34516"/>
      <sheetData sheetId="34517"/>
      <sheetData sheetId="34518"/>
      <sheetData sheetId="34519"/>
      <sheetData sheetId="34520"/>
      <sheetData sheetId="34521"/>
      <sheetData sheetId="34522"/>
      <sheetData sheetId="34523"/>
      <sheetData sheetId="34524"/>
      <sheetData sheetId="34525"/>
      <sheetData sheetId="34526"/>
      <sheetData sheetId="34527"/>
      <sheetData sheetId="34528"/>
      <sheetData sheetId="34529"/>
      <sheetData sheetId="34530"/>
      <sheetData sheetId="34531"/>
      <sheetData sheetId="34532"/>
      <sheetData sheetId="34533"/>
      <sheetData sheetId="34534"/>
      <sheetData sheetId="34535"/>
      <sheetData sheetId="34536"/>
      <sheetData sheetId="34537"/>
      <sheetData sheetId="34538"/>
      <sheetData sheetId="34539"/>
      <sheetData sheetId="34540"/>
      <sheetData sheetId="34541"/>
      <sheetData sheetId="34542"/>
      <sheetData sheetId="34543"/>
      <sheetData sheetId="34544"/>
      <sheetData sheetId="34545"/>
      <sheetData sheetId="34546"/>
      <sheetData sheetId="34547"/>
      <sheetData sheetId="34548"/>
      <sheetData sheetId="34549"/>
      <sheetData sheetId="34550"/>
      <sheetData sheetId="34551"/>
      <sheetData sheetId="34552"/>
      <sheetData sheetId="34553"/>
      <sheetData sheetId="34554"/>
      <sheetData sheetId="34555"/>
      <sheetData sheetId="34556"/>
      <sheetData sheetId="34557"/>
      <sheetData sheetId="34558"/>
      <sheetData sheetId="34559"/>
      <sheetData sheetId="34560"/>
      <sheetData sheetId="34561"/>
      <sheetData sheetId="34562"/>
      <sheetData sheetId="34563"/>
      <sheetData sheetId="34564"/>
      <sheetData sheetId="34565"/>
      <sheetData sheetId="34566"/>
      <sheetData sheetId="34567"/>
      <sheetData sheetId="34568"/>
      <sheetData sheetId="34569"/>
      <sheetData sheetId="34570"/>
      <sheetData sheetId="34571"/>
      <sheetData sheetId="34572"/>
      <sheetData sheetId="34573"/>
      <sheetData sheetId="34574"/>
      <sheetData sheetId="34575"/>
      <sheetData sheetId="34576"/>
      <sheetData sheetId="34577"/>
      <sheetData sheetId="34578"/>
      <sheetData sheetId="34579"/>
      <sheetData sheetId="34580"/>
      <sheetData sheetId="34581"/>
      <sheetData sheetId="34582"/>
      <sheetData sheetId="34583"/>
      <sheetData sheetId="34584"/>
      <sheetData sheetId="34585"/>
      <sheetData sheetId="34586"/>
      <sheetData sheetId="34587"/>
      <sheetData sheetId="34588"/>
      <sheetData sheetId="34589"/>
      <sheetData sheetId="34590"/>
      <sheetData sheetId="34591"/>
      <sheetData sheetId="34592"/>
      <sheetData sheetId="34593"/>
      <sheetData sheetId="34594"/>
      <sheetData sheetId="34595"/>
      <sheetData sheetId="34596"/>
      <sheetData sheetId="34597"/>
      <sheetData sheetId="34598"/>
      <sheetData sheetId="34599"/>
      <sheetData sheetId="34600"/>
      <sheetData sheetId="34601"/>
      <sheetData sheetId="34602"/>
      <sheetData sheetId="34603"/>
      <sheetData sheetId="34604"/>
      <sheetData sheetId="34605"/>
      <sheetData sheetId="34606"/>
      <sheetData sheetId="34607"/>
      <sheetData sheetId="34608"/>
      <sheetData sheetId="34609"/>
      <sheetData sheetId="34610"/>
      <sheetData sheetId="34611"/>
      <sheetData sheetId="34612"/>
      <sheetData sheetId="34613"/>
      <sheetData sheetId="34614"/>
      <sheetData sheetId="34615"/>
      <sheetData sheetId="34616"/>
      <sheetData sheetId="34617"/>
      <sheetData sheetId="34618"/>
      <sheetData sheetId="34619"/>
      <sheetData sheetId="34620"/>
      <sheetData sheetId="34621"/>
      <sheetData sheetId="34622"/>
      <sheetData sheetId="34623"/>
      <sheetData sheetId="34624"/>
      <sheetData sheetId="34625"/>
      <sheetData sheetId="34626"/>
      <sheetData sheetId="34627"/>
      <sheetData sheetId="34628"/>
      <sheetData sheetId="34629"/>
      <sheetData sheetId="34630"/>
      <sheetData sheetId="34631"/>
      <sheetData sheetId="34632"/>
      <sheetData sheetId="34633"/>
      <sheetData sheetId="34634"/>
      <sheetData sheetId="34635"/>
      <sheetData sheetId="34636"/>
      <sheetData sheetId="34637"/>
      <sheetData sheetId="34638"/>
      <sheetData sheetId="34639"/>
      <sheetData sheetId="34640"/>
      <sheetData sheetId="34641"/>
      <sheetData sheetId="34642"/>
      <sheetData sheetId="34643"/>
      <sheetData sheetId="34644"/>
      <sheetData sheetId="34645"/>
      <sheetData sheetId="34646"/>
      <sheetData sheetId="34647"/>
      <sheetData sheetId="34648"/>
      <sheetData sheetId="34649"/>
      <sheetData sheetId="34650"/>
      <sheetData sheetId="34651"/>
      <sheetData sheetId="34652"/>
      <sheetData sheetId="34653"/>
      <sheetData sheetId="34654"/>
      <sheetData sheetId="34655"/>
      <sheetData sheetId="34656"/>
      <sheetData sheetId="34657"/>
      <sheetData sheetId="34658"/>
      <sheetData sheetId="34659"/>
      <sheetData sheetId="34660"/>
      <sheetData sheetId="34661"/>
      <sheetData sheetId="34662"/>
      <sheetData sheetId="34663"/>
      <sheetData sheetId="34664"/>
      <sheetData sheetId="34665"/>
      <sheetData sheetId="34666"/>
      <sheetData sheetId="34667"/>
      <sheetData sheetId="34668"/>
      <sheetData sheetId="34669"/>
      <sheetData sheetId="34670"/>
      <sheetData sheetId="34671"/>
      <sheetData sheetId="34672"/>
      <sheetData sheetId="34673"/>
      <sheetData sheetId="34674"/>
      <sheetData sheetId="34675"/>
      <sheetData sheetId="34676"/>
      <sheetData sheetId="34677"/>
      <sheetData sheetId="34678"/>
      <sheetData sheetId="34679"/>
      <sheetData sheetId="34680"/>
      <sheetData sheetId="34681"/>
      <sheetData sheetId="34682"/>
      <sheetData sheetId="34683"/>
      <sheetData sheetId="34684"/>
      <sheetData sheetId="34685"/>
      <sheetData sheetId="34686"/>
      <sheetData sheetId="34687"/>
      <sheetData sheetId="34688"/>
      <sheetData sheetId="34689"/>
      <sheetData sheetId="34690"/>
      <sheetData sheetId="34691"/>
      <sheetData sheetId="34692"/>
      <sheetData sheetId="34693"/>
      <sheetData sheetId="34694"/>
      <sheetData sheetId="34695"/>
      <sheetData sheetId="34696"/>
      <sheetData sheetId="34697"/>
      <sheetData sheetId="34698"/>
      <sheetData sheetId="34699"/>
      <sheetData sheetId="34700"/>
      <sheetData sheetId="34701"/>
      <sheetData sheetId="34702"/>
      <sheetData sheetId="34703"/>
      <sheetData sheetId="34704"/>
      <sheetData sheetId="34705"/>
      <sheetData sheetId="34706"/>
      <sheetData sheetId="34707"/>
      <sheetData sheetId="34708"/>
      <sheetData sheetId="34709"/>
      <sheetData sheetId="34710"/>
      <sheetData sheetId="34711"/>
      <sheetData sheetId="34712"/>
      <sheetData sheetId="34713"/>
      <sheetData sheetId="34714"/>
      <sheetData sheetId="34715"/>
      <sheetData sheetId="34716"/>
      <sheetData sheetId="34717"/>
      <sheetData sheetId="34718"/>
      <sheetData sheetId="34719"/>
      <sheetData sheetId="34720"/>
      <sheetData sheetId="34721"/>
      <sheetData sheetId="34722"/>
      <sheetData sheetId="34723"/>
      <sheetData sheetId="34724"/>
      <sheetData sheetId="34725"/>
      <sheetData sheetId="34726"/>
      <sheetData sheetId="34727"/>
      <sheetData sheetId="34728"/>
      <sheetData sheetId="34729"/>
      <sheetData sheetId="34730"/>
      <sheetData sheetId="34731"/>
      <sheetData sheetId="34732"/>
      <sheetData sheetId="34733"/>
      <sheetData sheetId="34734"/>
      <sheetData sheetId="34735"/>
      <sheetData sheetId="34736"/>
      <sheetData sheetId="34737"/>
      <sheetData sheetId="34738"/>
      <sheetData sheetId="34739"/>
      <sheetData sheetId="34740"/>
      <sheetData sheetId="34741"/>
      <sheetData sheetId="34742"/>
      <sheetData sheetId="34743"/>
      <sheetData sheetId="34744"/>
      <sheetData sheetId="34745"/>
      <sheetData sheetId="34746"/>
      <sheetData sheetId="34747"/>
      <sheetData sheetId="34748"/>
      <sheetData sheetId="34749"/>
      <sheetData sheetId="34750"/>
      <sheetData sheetId="34751"/>
      <sheetData sheetId="34752"/>
      <sheetData sheetId="34753"/>
      <sheetData sheetId="34754"/>
      <sheetData sheetId="34755"/>
      <sheetData sheetId="34756"/>
      <sheetData sheetId="34757"/>
      <sheetData sheetId="34758"/>
      <sheetData sheetId="34759"/>
      <sheetData sheetId="34760"/>
      <sheetData sheetId="34761"/>
      <sheetData sheetId="34762"/>
      <sheetData sheetId="34763"/>
      <sheetData sheetId="34764"/>
      <sheetData sheetId="34765"/>
      <sheetData sheetId="34766"/>
      <sheetData sheetId="34767"/>
      <sheetData sheetId="34768"/>
      <sheetData sheetId="34769"/>
      <sheetData sheetId="34770"/>
      <sheetData sheetId="34771"/>
      <sheetData sheetId="34772"/>
      <sheetData sheetId="34773"/>
      <sheetData sheetId="34774"/>
      <sheetData sheetId="34775"/>
      <sheetData sheetId="34776"/>
      <sheetData sheetId="34777"/>
      <sheetData sheetId="34778"/>
      <sheetData sheetId="34779"/>
      <sheetData sheetId="34780"/>
      <sheetData sheetId="34781"/>
      <sheetData sheetId="34782"/>
      <sheetData sheetId="34783"/>
      <sheetData sheetId="34784"/>
      <sheetData sheetId="34785"/>
      <sheetData sheetId="34786"/>
      <sheetData sheetId="34787"/>
      <sheetData sheetId="34788"/>
      <sheetData sheetId="34789"/>
      <sheetData sheetId="34790"/>
      <sheetData sheetId="34791"/>
      <sheetData sheetId="34792"/>
      <sheetData sheetId="34793"/>
      <sheetData sheetId="34794"/>
      <sheetData sheetId="34795"/>
      <sheetData sheetId="34796"/>
      <sheetData sheetId="34797"/>
      <sheetData sheetId="34798"/>
      <sheetData sheetId="34799"/>
      <sheetData sheetId="34800"/>
      <sheetData sheetId="34801"/>
      <sheetData sheetId="34802"/>
      <sheetData sheetId="34803"/>
      <sheetData sheetId="34804"/>
      <sheetData sheetId="34805"/>
      <sheetData sheetId="34806"/>
      <sheetData sheetId="34807"/>
      <sheetData sheetId="34808"/>
      <sheetData sheetId="34809"/>
      <sheetData sheetId="34810"/>
      <sheetData sheetId="34811"/>
      <sheetData sheetId="34812"/>
      <sheetData sheetId="34813"/>
      <sheetData sheetId="34814"/>
      <sheetData sheetId="34815"/>
      <sheetData sheetId="34816"/>
      <sheetData sheetId="34817"/>
      <sheetData sheetId="34818"/>
      <sheetData sheetId="34819"/>
      <sheetData sheetId="34820"/>
      <sheetData sheetId="34821"/>
      <sheetData sheetId="34822"/>
      <sheetData sheetId="34823"/>
      <sheetData sheetId="34824"/>
      <sheetData sheetId="34825"/>
      <sheetData sheetId="34826"/>
      <sheetData sheetId="34827"/>
      <sheetData sheetId="34828"/>
      <sheetData sheetId="34829"/>
      <sheetData sheetId="34830"/>
      <sheetData sheetId="34831"/>
      <sheetData sheetId="34832"/>
      <sheetData sheetId="34833"/>
      <sheetData sheetId="34834"/>
      <sheetData sheetId="34835"/>
      <sheetData sheetId="34836"/>
      <sheetData sheetId="34837"/>
      <sheetData sheetId="34838"/>
      <sheetData sheetId="34839"/>
      <sheetData sheetId="34840"/>
      <sheetData sheetId="34841"/>
      <sheetData sheetId="34842"/>
      <sheetData sheetId="34843"/>
      <sheetData sheetId="34844"/>
      <sheetData sheetId="34845"/>
      <sheetData sheetId="34846"/>
      <sheetData sheetId="34847"/>
      <sheetData sheetId="34848"/>
      <sheetData sheetId="34849"/>
      <sheetData sheetId="34850"/>
      <sheetData sheetId="34851"/>
      <sheetData sheetId="34852"/>
      <sheetData sheetId="34853"/>
      <sheetData sheetId="34854"/>
      <sheetData sheetId="34855"/>
      <sheetData sheetId="34856"/>
      <sheetData sheetId="34857"/>
      <sheetData sheetId="34858"/>
      <sheetData sheetId="34859"/>
      <sheetData sheetId="34860"/>
      <sheetData sheetId="34861"/>
      <sheetData sheetId="34862"/>
      <sheetData sheetId="34863"/>
      <sheetData sheetId="34864"/>
      <sheetData sheetId="34865"/>
      <sheetData sheetId="34866"/>
      <sheetData sheetId="34867"/>
      <sheetData sheetId="34868"/>
      <sheetData sheetId="34869"/>
      <sheetData sheetId="34870"/>
      <sheetData sheetId="34871"/>
      <sheetData sheetId="34872"/>
      <sheetData sheetId="34873"/>
      <sheetData sheetId="34874"/>
      <sheetData sheetId="34875"/>
      <sheetData sheetId="34876"/>
      <sheetData sheetId="34877"/>
      <sheetData sheetId="34878"/>
      <sheetData sheetId="34879"/>
      <sheetData sheetId="34880"/>
      <sheetData sheetId="34881"/>
      <sheetData sheetId="34882"/>
      <sheetData sheetId="34883"/>
      <sheetData sheetId="34884"/>
      <sheetData sheetId="34885"/>
      <sheetData sheetId="34886"/>
      <sheetData sheetId="34887"/>
      <sheetData sheetId="34888"/>
      <sheetData sheetId="34889"/>
      <sheetData sheetId="34890"/>
      <sheetData sheetId="34891"/>
      <sheetData sheetId="34892"/>
      <sheetData sheetId="34893"/>
      <sheetData sheetId="34894"/>
      <sheetData sheetId="34895"/>
      <sheetData sheetId="34896"/>
      <sheetData sheetId="34897"/>
      <sheetData sheetId="34898"/>
      <sheetData sheetId="34899"/>
      <sheetData sheetId="34900"/>
      <sheetData sheetId="34901"/>
      <sheetData sheetId="34902"/>
      <sheetData sheetId="34903"/>
      <sheetData sheetId="34904"/>
      <sheetData sheetId="34905"/>
      <sheetData sheetId="34906"/>
      <sheetData sheetId="34907"/>
      <sheetData sheetId="34908"/>
      <sheetData sheetId="34909"/>
      <sheetData sheetId="34910"/>
      <sheetData sheetId="34911"/>
      <sheetData sheetId="34912"/>
      <sheetData sheetId="34913"/>
      <sheetData sheetId="34914"/>
      <sheetData sheetId="34915"/>
      <sheetData sheetId="34916"/>
      <sheetData sheetId="34917"/>
      <sheetData sheetId="34918"/>
      <sheetData sheetId="34919"/>
      <sheetData sheetId="34920"/>
      <sheetData sheetId="34921"/>
      <sheetData sheetId="34922"/>
      <sheetData sheetId="34923"/>
      <sheetData sheetId="34924"/>
      <sheetData sheetId="34925"/>
      <sheetData sheetId="34926"/>
      <sheetData sheetId="34927"/>
      <sheetData sheetId="34928"/>
      <sheetData sheetId="34929"/>
      <sheetData sheetId="34930"/>
      <sheetData sheetId="34931"/>
      <sheetData sheetId="34932"/>
      <sheetData sheetId="34933"/>
      <sheetData sheetId="34934"/>
      <sheetData sheetId="34935"/>
      <sheetData sheetId="34936"/>
      <sheetData sheetId="34937"/>
      <sheetData sheetId="34938"/>
      <sheetData sheetId="34939"/>
      <sheetData sheetId="34940"/>
      <sheetData sheetId="34941"/>
      <sheetData sheetId="34942"/>
      <sheetData sheetId="34943"/>
      <sheetData sheetId="34944"/>
      <sheetData sheetId="34945"/>
      <sheetData sheetId="34946"/>
      <sheetData sheetId="34947"/>
      <sheetData sheetId="34948"/>
      <sheetData sheetId="34949"/>
      <sheetData sheetId="34950"/>
      <sheetData sheetId="34951"/>
      <sheetData sheetId="34952"/>
      <sheetData sheetId="34953"/>
      <sheetData sheetId="34954"/>
      <sheetData sheetId="34955"/>
      <sheetData sheetId="34956"/>
      <sheetData sheetId="34957"/>
      <sheetData sheetId="34958"/>
      <sheetData sheetId="34959"/>
      <sheetData sheetId="34960"/>
      <sheetData sheetId="34961"/>
      <sheetData sheetId="34962"/>
      <sheetData sheetId="34963"/>
      <sheetData sheetId="34964"/>
      <sheetData sheetId="34965"/>
      <sheetData sheetId="34966"/>
      <sheetData sheetId="34967"/>
      <sheetData sheetId="34968"/>
      <sheetData sheetId="34969"/>
      <sheetData sheetId="34970"/>
      <sheetData sheetId="34971"/>
      <sheetData sheetId="34972"/>
      <sheetData sheetId="34973"/>
      <sheetData sheetId="34974"/>
      <sheetData sheetId="34975"/>
      <sheetData sheetId="34976"/>
      <sheetData sheetId="34977"/>
      <sheetData sheetId="34978"/>
      <sheetData sheetId="34979"/>
      <sheetData sheetId="34980"/>
      <sheetData sheetId="34981"/>
      <sheetData sheetId="34982"/>
      <sheetData sheetId="34983"/>
      <sheetData sheetId="34984"/>
      <sheetData sheetId="34985"/>
      <sheetData sheetId="34986"/>
      <sheetData sheetId="34987"/>
      <sheetData sheetId="34988"/>
      <sheetData sheetId="34989"/>
      <sheetData sheetId="34990"/>
      <sheetData sheetId="34991"/>
      <sheetData sheetId="34992"/>
      <sheetData sheetId="34993"/>
      <sheetData sheetId="34994"/>
      <sheetData sheetId="34995"/>
      <sheetData sheetId="34996"/>
      <sheetData sheetId="34997"/>
      <sheetData sheetId="34998"/>
      <sheetData sheetId="34999"/>
      <sheetData sheetId="35000"/>
      <sheetData sheetId="35001"/>
      <sheetData sheetId="35002"/>
      <sheetData sheetId="35003"/>
      <sheetData sheetId="35004"/>
      <sheetData sheetId="35005"/>
      <sheetData sheetId="35006"/>
      <sheetData sheetId="35007"/>
      <sheetData sheetId="35008"/>
      <sheetData sheetId="35009"/>
      <sheetData sheetId="35010"/>
      <sheetData sheetId="35011"/>
      <sheetData sheetId="35012"/>
      <sheetData sheetId="35013"/>
      <sheetData sheetId="35014"/>
      <sheetData sheetId="35015"/>
      <sheetData sheetId="35016"/>
      <sheetData sheetId="35017"/>
      <sheetData sheetId="35018"/>
      <sheetData sheetId="35019"/>
      <sheetData sheetId="35020"/>
      <sheetData sheetId="35021"/>
      <sheetData sheetId="35022"/>
      <sheetData sheetId="35023"/>
      <sheetData sheetId="35024"/>
      <sheetData sheetId="35025"/>
      <sheetData sheetId="35026"/>
      <sheetData sheetId="35027"/>
      <sheetData sheetId="35028"/>
      <sheetData sheetId="35029"/>
      <sheetData sheetId="35030"/>
      <sheetData sheetId="35031"/>
      <sheetData sheetId="35032"/>
      <sheetData sheetId="35033"/>
      <sheetData sheetId="35034"/>
      <sheetData sheetId="35035"/>
      <sheetData sheetId="35036"/>
      <sheetData sheetId="35037"/>
      <sheetData sheetId="35038"/>
      <sheetData sheetId="35039"/>
      <sheetData sheetId="35040"/>
      <sheetData sheetId="35041"/>
      <sheetData sheetId="35042"/>
      <sheetData sheetId="35043"/>
      <sheetData sheetId="35044"/>
      <sheetData sheetId="35045"/>
      <sheetData sheetId="35046"/>
      <sheetData sheetId="35047"/>
      <sheetData sheetId="35048"/>
      <sheetData sheetId="35049"/>
      <sheetData sheetId="35050"/>
      <sheetData sheetId="35051"/>
      <sheetData sheetId="35052"/>
      <sheetData sheetId="35053"/>
      <sheetData sheetId="35054"/>
      <sheetData sheetId="35055"/>
      <sheetData sheetId="35056"/>
      <sheetData sheetId="35057"/>
      <sheetData sheetId="35058"/>
      <sheetData sheetId="35059"/>
      <sheetData sheetId="35060"/>
      <sheetData sheetId="35061"/>
      <sheetData sheetId="35062"/>
      <sheetData sheetId="35063"/>
      <sheetData sheetId="35064"/>
      <sheetData sheetId="35065"/>
      <sheetData sheetId="35066"/>
      <sheetData sheetId="35067"/>
      <sheetData sheetId="35068"/>
      <sheetData sheetId="35069"/>
      <sheetData sheetId="35070"/>
      <sheetData sheetId="35071"/>
      <sheetData sheetId="35072"/>
      <sheetData sheetId="35073"/>
      <sheetData sheetId="35074"/>
      <sheetData sheetId="35075"/>
      <sheetData sheetId="35076"/>
      <sheetData sheetId="35077"/>
      <sheetData sheetId="35078"/>
      <sheetData sheetId="35079"/>
      <sheetData sheetId="35080"/>
      <sheetData sheetId="35081"/>
      <sheetData sheetId="35082"/>
      <sheetData sheetId="35083"/>
      <sheetData sheetId="35084"/>
      <sheetData sheetId="35085"/>
      <sheetData sheetId="35086"/>
      <sheetData sheetId="35087"/>
      <sheetData sheetId="35088"/>
      <sheetData sheetId="35089"/>
      <sheetData sheetId="35090"/>
      <sheetData sheetId="35091"/>
      <sheetData sheetId="35092"/>
      <sheetData sheetId="35093"/>
      <sheetData sheetId="35094"/>
      <sheetData sheetId="35095"/>
      <sheetData sheetId="35096"/>
      <sheetData sheetId="35097"/>
      <sheetData sheetId="35098"/>
      <sheetData sheetId="35099"/>
      <sheetData sheetId="35100"/>
      <sheetData sheetId="35101"/>
      <sheetData sheetId="35102"/>
      <sheetData sheetId="35103"/>
      <sheetData sheetId="35104"/>
      <sheetData sheetId="35105"/>
      <sheetData sheetId="35106"/>
      <sheetData sheetId="35107"/>
      <sheetData sheetId="35108"/>
      <sheetData sheetId="35109"/>
      <sheetData sheetId="35110"/>
      <sheetData sheetId="35111"/>
      <sheetData sheetId="35112"/>
      <sheetData sheetId="35113"/>
      <sheetData sheetId="35114"/>
      <sheetData sheetId="35115"/>
      <sheetData sheetId="35116"/>
      <sheetData sheetId="35117"/>
      <sheetData sheetId="35118" refreshError="1"/>
      <sheetData sheetId="35119" refreshError="1"/>
      <sheetData sheetId="35120" refreshError="1"/>
      <sheetData sheetId="35121" refreshError="1"/>
      <sheetData sheetId="35122" refreshError="1"/>
      <sheetData sheetId="35123" refreshError="1"/>
      <sheetData sheetId="35124" refreshError="1"/>
      <sheetData sheetId="35125" refreshError="1"/>
      <sheetData sheetId="35126" refreshError="1"/>
      <sheetData sheetId="35127" refreshError="1"/>
      <sheetData sheetId="35128" refreshError="1"/>
      <sheetData sheetId="35129" refreshError="1"/>
      <sheetData sheetId="35130" refreshError="1"/>
      <sheetData sheetId="35131" refreshError="1"/>
      <sheetData sheetId="35132" refreshError="1"/>
      <sheetData sheetId="35133"/>
      <sheetData sheetId="35134"/>
      <sheetData sheetId="35135"/>
      <sheetData sheetId="35136"/>
      <sheetData sheetId="35137"/>
      <sheetData sheetId="35138"/>
      <sheetData sheetId="35139"/>
      <sheetData sheetId="35140"/>
      <sheetData sheetId="35141"/>
      <sheetData sheetId="35142"/>
      <sheetData sheetId="35143"/>
      <sheetData sheetId="35144"/>
      <sheetData sheetId="35145"/>
      <sheetData sheetId="35146"/>
      <sheetData sheetId="35147"/>
      <sheetData sheetId="35148"/>
      <sheetData sheetId="35149"/>
      <sheetData sheetId="35150"/>
      <sheetData sheetId="35151"/>
      <sheetData sheetId="35152"/>
      <sheetData sheetId="35153"/>
      <sheetData sheetId="35154"/>
      <sheetData sheetId="35155"/>
      <sheetData sheetId="35156"/>
      <sheetData sheetId="35157"/>
      <sheetData sheetId="35158"/>
      <sheetData sheetId="35159"/>
      <sheetData sheetId="35160"/>
      <sheetData sheetId="35161"/>
      <sheetData sheetId="35162"/>
      <sheetData sheetId="35163"/>
      <sheetData sheetId="35164"/>
      <sheetData sheetId="35165"/>
      <sheetData sheetId="35166"/>
      <sheetData sheetId="35167"/>
      <sheetData sheetId="35168"/>
      <sheetData sheetId="35169"/>
      <sheetData sheetId="35170"/>
      <sheetData sheetId="35171"/>
      <sheetData sheetId="35172"/>
      <sheetData sheetId="35173"/>
      <sheetData sheetId="35174"/>
      <sheetData sheetId="35175"/>
      <sheetData sheetId="35176"/>
      <sheetData sheetId="35177"/>
      <sheetData sheetId="35178"/>
      <sheetData sheetId="35179"/>
      <sheetData sheetId="35180"/>
      <sheetData sheetId="35181"/>
      <sheetData sheetId="35182"/>
      <sheetData sheetId="35183"/>
      <sheetData sheetId="35184"/>
      <sheetData sheetId="35185"/>
      <sheetData sheetId="35186"/>
      <sheetData sheetId="35187"/>
      <sheetData sheetId="35188"/>
      <sheetData sheetId="35189"/>
      <sheetData sheetId="35190"/>
      <sheetData sheetId="35191"/>
      <sheetData sheetId="35192"/>
      <sheetData sheetId="35193"/>
      <sheetData sheetId="35194"/>
      <sheetData sheetId="35195"/>
      <sheetData sheetId="35196"/>
      <sheetData sheetId="35197"/>
      <sheetData sheetId="35198"/>
      <sheetData sheetId="35199"/>
      <sheetData sheetId="35200"/>
      <sheetData sheetId="35201"/>
      <sheetData sheetId="35202"/>
      <sheetData sheetId="35203"/>
      <sheetData sheetId="35204"/>
      <sheetData sheetId="35205"/>
      <sheetData sheetId="35206"/>
      <sheetData sheetId="35207"/>
      <sheetData sheetId="35208"/>
      <sheetData sheetId="35209"/>
      <sheetData sheetId="35210"/>
      <sheetData sheetId="35211"/>
      <sheetData sheetId="35212"/>
      <sheetData sheetId="35213"/>
      <sheetData sheetId="35214"/>
      <sheetData sheetId="35215"/>
      <sheetData sheetId="35216"/>
      <sheetData sheetId="35217"/>
      <sheetData sheetId="35218"/>
      <sheetData sheetId="35219"/>
      <sheetData sheetId="35220"/>
      <sheetData sheetId="35221"/>
      <sheetData sheetId="35222"/>
      <sheetData sheetId="35223"/>
      <sheetData sheetId="35224"/>
      <sheetData sheetId="35225"/>
      <sheetData sheetId="35226"/>
      <sheetData sheetId="35227"/>
      <sheetData sheetId="35228"/>
      <sheetData sheetId="35229"/>
      <sheetData sheetId="35230"/>
      <sheetData sheetId="35231"/>
      <sheetData sheetId="35232"/>
      <sheetData sheetId="35233"/>
      <sheetData sheetId="35234"/>
      <sheetData sheetId="35235"/>
      <sheetData sheetId="35236"/>
      <sheetData sheetId="35237"/>
      <sheetData sheetId="35238"/>
      <sheetData sheetId="35239"/>
      <sheetData sheetId="35240"/>
      <sheetData sheetId="35241"/>
      <sheetData sheetId="35242"/>
      <sheetData sheetId="35243"/>
      <sheetData sheetId="35244"/>
      <sheetData sheetId="35245"/>
      <sheetData sheetId="35246"/>
      <sheetData sheetId="35247"/>
      <sheetData sheetId="35248"/>
      <sheetData sheetId="35249"/>
      <sheetData sheetId="35250"/>
      <sheetData sheetId="35251"/>
      <sheetData sheetId="35252"/>
      <sheetData sheetId="35253"/>
      <sheetData sheetId="35254"/>
      <sheetData sheetId="35255"/>
      <sheetData sheetId="35256"/>
      <sheetData sheetId="35257"/>
      <sheetData sheetId="35258"/>
      <sheetData sheetId="35259"/>
      <sheetData sheetId="35260"/>
      <sheetData sheetId="35261"/>
      <sheetData sheetId="35262"/>
      <sheetData sheetId="35263"/>
      <sheetData sheetId="35264"/>
      <sheetData sheetId="35265"/>
      <sheetData sheetId="35266"/>
      <sheetData sheetId="35267"/>
      <sheetData sheetId="35268"/>
      <sheetData sheetId="35269"/>
      <sheetData sheetId="35270"/>
      <sheetData sheetId="35271"/>
      <sheetData sheetId="35272"/>
      <sheetData sheetId="35273"/>
      <sheetData sheetId="35274"/>
      <sheetData sheetId="35275"/>
      <sheetData sheetId="35276"/>
      <sheetData sheetId="35277"/>
      <sheetData sheetId="35278"/>
      <sheetData sheetId="35279"/>
      <sheetData sheetId="35280"/>
      <sheetData sheetId="35281"/>
      <sheetData sheetId="35282"/>
      <sheetData sheetId="35283"/>
      <sheetData sheetId="35284"/>
      <sheetData sheetId="35285"/>
      <sheetData sheetId="35286"/>
      <sheetData sheetId="35287"/>
      <sheetData sheetId="35288"/>
      <sheetData sheetId="35289"/>
      <sheetData sheetId="35290"/>
      <sheetData sheetId="35291"/>
      <sheetData sheetId="35292"/>
      <sheetData sheetId="35293"/>
      <sheetData sheetId="35294"/>
      <sheetData sheetId="35295"/>
      <sheetData sheetId="35296"/>
      <sheetData sheetId="35297"/>
      <sheetData sheetId="35298"/>
      <sheetData sheetId="35299"/>
      <sheetData sheetId="35300"/>
      <sheetData sheetId="35301"/>
      <sheetData sheetId="35302"/>
      <sheetData sheetId="35303"/>
      <sheetData sheetId="35304"/>
      <sheetData sheetId="35305"/>
      <sheetData sheetId="35306"/>
      <sheetData sheetId="35307"/>
      <sheetData sheetId="35308"/>
      <sheetData sheetId="35309"/>
      <sheetData sheetId="35310"/>
      <sheetData sheetId="35311"/>
      <sheetData sheetId="35312"/>
      <sheetData sheetId="35313"/>
      <sheetData sheetId="35314"/>
      <sheetData sheetId="35315"/>
      <sheetData sheetId="35316"/>
      <sheetData sheetId="35317"/>
      <sheetData sheetId="35318"/>
      <sheetData sheetId="35319"/>
      <sheetData sheetId="35320"/>
      <sheetData sheetId="35321"/>
      <sheetData sheetId="35322"/>
      <sheetData sheetId="35323"/>
      <sheetData sheetId="35324"/>
      <sheetData sheetId="35325"/>
      <sheetData sheetId="35326"/>
      <sheetData sheetId="35327"/>
      <sheetData sheetId="35328" refreshError="1"/>
      <sheetData sheetId="35329" refreshError="1"/>
      <sheetData sheetId="35330" refreshError="1"/>
      <sheetData sheetId="35331" refreshError="1"/>
      <sheetData sheetId="35332" refreshError="1"/>
      <sheetData sheetId="35333" refreshError="1"/>
      <sheetData sheetId="35334" refreshError="1"/>
      <sheetData sheetId="35335" refreshError="1"/>
      <sheetData sheetId="35336" refreshError="1"/>
      <sheetData sheetId="35337" refreshError="1"/>
      <sheetData sheetId="35338" refreshError="1"/>
      <sheetData sheetId="35339" refreshError="1"/>
      <sheetData sheetId="35340" refreshError="1"/>
      <sheetData sheetId="35341" refreshError="1"/>
      <sheetData sheetId="35342" refreshError="1"/>
      <sheetData sheetId="35343" refreshError="1"/>
      <sheetData sheetId="35344" refreshError="1"/>
      <sheetData sheetId="35345" refreshError="1"/>
      <sheetData sheetId="35346" refreshError="1"/>
      <sheetData sheetId="35347"/>
      <sheetData sheetId="35348" refreshError="1"/>
      <sheetData sheetId="35349" refreshError="1"/>
      <sheetData sheetId="35350" refreshError="1"/>
      <sheetData sheetId="35351" refreshError="1"/>
      <sheetData sheetId="35352" refreshError="1"/>
      <sheetData sheetId="35353" refreshError="1"/>
      <sheetData sheetId="35354" refreshError="1"/>
      <sheetData sheetId="35355" refreshError="1"/>
      <sheetData sheetId="35356" refreshError="1"/>
      <sheetData sheetId="35357" refreshError="1"/>
      <sheetData sheetId="35358" refreshError="1"/>
      <sheetData sheetId="35359" refreshError="1"/>
      <sheetData sheetId="35360" refreshError="1"/>
      <sheetData sheetId="35361" refreshError="1"/>
      <sheetData sheetId="35362" refreshError="1"/>
      <sheetData sheetId="35363" refreshError="1"/>
      <sheetData sheetId="35364" refreshError="1"/>
      <sheetData sheetId="35365" refreshError="1"/>
      <sheetData sheetId="35366" refreshError="1"/>
      <sheetData sheetId="35367" refreshError="1"/>
      <sheetData sheetId="35368" refreshError="1"/>
      <sheetData sheetId="35369" refreshError="1"/>
      <sheetData sheetId="35370" refreshError="1"/>
      <sheetData sheetId="35371" refreshError="1"/>
      <sheetData sheetId="35372" refreshError="1"/>
      <sheetData sheetId="35373"/>
      <sheetData sheetId="35374"/>
      <sheetData sheetId="35375"/>
      <sheetData sheetId="35376"/>
      <sheetData sheetId="35377"/>
      <sheetData sheetId="35378"/>
      <sheetData sheetId="35379"/>
      <sheetData sheetId="35380"/>
      <sheetData sheetId="35381"/>
      <sheetData sheetId="35382"/>
      <sheetData sheetId="35383"/>
      <sheetData sheetId="35384"/>
      <sheetData sheetId="35385"/>
      <sheetData sheetId="35386"/>
      <sheetData sheetId="35387"/>
      <sheetData sheetId="35388"/>
      <sheetData sheetId="35389"/>
      <sheetData sheetId="35390"/>
      <sheetData sheetId="35391"/>
      <sheetData sheetId="35392"/>
      <sheetData sheetId="35393"/>
      <sheetData sheetId="35394"/>
      <sheetData sheetId="35395"/>
      <sheetData sheetId="35396"/>
      <sheetData sheetId="35397"/>
      <sheetData sheetId="35398"/>
      <sheetData sheetId="35399"/>
      <sheetData sheetId="35400"/>
      <sheetData sheetId="35401"/>
      <sheetData sheetId="35402"/>
      <sheetData sheetId="35403"/>
      <sheetData sheetId="35404"/>
      <sheetData sheetId="35405"/>
      <sheetData sheetId="35406"/>
      <sheetData sheetId="35407"/>
      <sheetData sheetId="35408"/>
      <sheetData sheetId="35409"/>
      <sheetData sheetId="35410"/>
      <sheetData sheetId="35411"/>
      <sheetData sheetId="35412"/>
      <sheetData sheetId="35413"/>
      <sheetData sheetId="35414"/>
      <sheetData sheetId="35415"/>
      <sheetData sheetId="35416"/>
      <sheetData sheetId="35417"/>
      <sheetData sheetId="35418"/>
      <sheetData sheetId="35419"/>
      <sheetData sheetId="35420"/>
      <sheetData sheetId="35421"/>
      <sheetData sheetId="35422"/>
      <sheetData sheetId="35423"/>
      <sheetData sheetId="35424"/>
      <sheetData sheetId="35425"/>
      <sheetData sheetId="35426"/>
      <sheetData sheetId="35427"/>
      <sheetData sheetId="35428"/>
      <sheetData sheetId="35429"/>
      <sheetData sheetId="35430"/>
      <sheetData sheetId="35431"/>
      <sheetData sheetId="35432"/>
      <sheetData sheetId="35433"/>
      <sheetData sheetId="35434"/>
      <sheetData sheetId="35435"/>
      <sheetData sheetId="35436"/>
      <sheetData sheetId="35437"/>
      <sheetData sheetId="35438"/>
      <sheetData sheetId="35439"/>
      <sheetData sheetId="35440"/>
      <sheetData sheetId="35441"/>
      <sheetData sheetId="35442"/>
      <sheetData sheetId="35443"/>
      <sheetData sheetId="35444"/>
      <sheetData sheetId="35445"/>
      <sheetData sheetId="35446"/>
      <sheetData sheetId="35447"/>
      <sheetData sheetId="35448"/>
      <sheetData sheetId="35449"/>
      <sheetData sheetId="35450"/>
      <sheetData sheetId="35451"/>
      <sheetData sheetId="35452"/>
      <sheetData sheetId="35453"/>
      <sheetData sheetId="35454"/>
      <sheetData sheetId="35455" refreshError="1"/>
      <sheetData sheetId="35456" refreshError="1"/>
      <sheetData sheetId="35457" refreshError="1"/>
      <sheetData sheetId="35458" refreshError="1"/>
      <sheetData sheetId="35459" refreshError="1"/>
      <sheetData sheetId="35460" refreshError="1"/>
      <sheetData sheetId="35461" refreshError="1"/>
      <sheetData sheetId="35462" refreshError="1"/>
      <sheetData sheetId="35463" refreshError="1"/>
      <sheetData sheetId="35464" refreshError="1"/>
      <sheetData sheetId="35465" refreshError="1"/>
      <sheetData sheetId="35466" refreshError="1"/>
      <sheetData sheetId="35467" refreshError="1"/>
      <sheetData sheetId="35468" refreshError="1"/>
      <sheetData sheetId="35469" refreshError="1"/>
      <sheetData sheetId="35470" refreshError="1"/>
      <sheetData sheetId="35471" refreshError="1"/>
      <sheetData sheetId="35472" refreshError="1"/>
      <sheetData sheetId="35473" refreshError="1"/>
      <sheetData sheetId="35474" refreshError="1"/>
      <sheetData sheetId="35475" refreshError="1"/>
      <sheetData sheetId="35476" refreshError="1"/>
      <sheetData sheetId="35477" refreshError="1"/>
      <sheetData sheetId="35478" refreshError="1"/>
      <sheetData sheetId="35479" refreshError="1"/>
      <sheetData sheetId="35480" refreshError="1"/>
      <sheetData sheetId="35481" refreshError="1"/>
      <sheetData sheetId="35482" refreshError="1"/>
      <sheetData sheetId="35483" refreshError="1"/>
      <sheetData sheetId="35484" refreshError="1"/>
      <sheetData sheetId="35485" refreshError="1"/>
      <sheetData sheetId="35486" refreshError="1"/>
      <sheetData sheetId="35487" refreshError="1"/>
      <sheetData sheetId="35488" refreshError="1"/>
      <sheetData sheetId="35489" refreshError="1"/>
      <sheetData sheetId="35490" refreshError="1"/>
      <sheetData sheetId="35491" refreshError="1"/>
      <sheetData sheetId="35492" refreshError="1"/>
      <sheetData sheetId="35493" refreshError="1"/>
      <sheetData sheetId="35494" refreshError="1"/>
      <sheetData sheetId="35495" refreshError="1"/>
      <sheetData sheetId="35496" refreshError="1"/>
      <sheetData sheetId="35497"/>
      <sheetData sheetId="35498"/>
      <sheetData sheetId="35499"/>
      <sheetData sheetId="35500"/>
      <sheetData sheetId="35501"/>
      <sheetData sheetId="35502"/>
      <sheetData sheetId="35503"/>
      <sheetData sheetId="35504"/>
      <sheetData sheetId="35505"/>
      <sheetData sheetId="35506"/>
      <sheetData sheetId="35507" refreshError="1"/>
      <sheetData sheetId="35508" refreshError="1"/>
      <sheetData sheetId="35509"/>
      <sheetData sheetId="35510"/>
      <sheetData sheetId="35511"/>
      <sheetData sheetId="35512"/>
      <sheetData sheetId="35513"/>
      <sheetData sheetId="35514"/>
      <sheetData sheetId="35515" refreshError="1"/>
      <sheetData sheetId="35516" refreshError="1"/>
      <sheetData sheetId="35517">
        <row r="9">
          <cell r="A9" t="str">
            <v>A</v>
          </cell>
        </row>
      </sheetData>
      <sheetData sheetId="35518"/>
      <sheetData sheetId="35519" refreshError="1"/>
      <sheetData sheetId="35520" refreshError="1"/>
      <sheetData sheetId="35521" refreshError="1"/>
      <sheetData sheetId="35522" refreshError="1"/>
      <sheetData sheetId="35523" refreshError="1"/>
      <sheetData sheetId="35524" refreshError="1"/>
      <sheetData sheetId="35525" refreshError="1"/>
      <sheetData sheetId="35526" refreshError="1"/>
      <sheetData sheetId="35527" refreshError="1"/>
      <sheetData sheetId="35528" refreshError="1"/>
      <sheetData sheetId="35529" refreshError="1"/>
      <sheetData sheetId="35530" refreshError="1"/>
      <sheetData sheetId="35531" refreshError="1"/>
      <sheetData sheetId="35532" refreshError="1"/>
      <sheetData sheetId="35533" refreshError="1"/>
      <sheetData sheetId="35534" refreshError="1"/>
      <sheetData sheetId="35535" refreshError="1"/>
      <sheetData sheetId="35536" refreshError="1"/>
      <sheetData sheetId="35537" refreshError="1"/>
      <sheetData sheetId="35538" refreshError="1"/>
      <sheetData sheetId="35539" refreshError="1"/>
      <sheetData sheetId="35540" refreshError="1"/>
      <sheetData sheetId="35541" refreshError="1"/>
      <sheetData sheetId="35542" refreshError="1"/>
      <sheetData sheetId="35543" refreshError="1"/>
      <sheetData sheetId="35544" refreshError="1"/>
      <sheetData sheetId="35545" refreshError="1"/>
      <sheetData sheetId="35546" refreshError="1"/>
      <sheetData sheetId="35547" refreshError="1"/>
      <sheetData sheetId="35548" refreshError="1"/>
      <sheetData sheetId="35549" refreshError="1"/>
      <sheetData sheetId="35550" refreshError="1"/>
      <sheetData sheetId="35551" refreshError="1"/>
      <sheetData sheetId="35552" refreshError="1"/>
      <sheetData sheetId="35553" refreshError="1"/>
      <sheetData sheetId="35554" refreshError="1"/>
      <sheetData sheetId="35555" refreshError="1"/>
      <sheetData sheetId="35556" refreshError="1"/>
      <sheetData sheetId="35557" refreshError="1"/>
      <sheetData sheetId="35558" refreshError="1"/>
      <sheetData sheetId="35559"/>
      <sheetData sheetId="35560"/>
      <sheetData sheetId="35561"/>
      <sheetData sheetId="35562"/>
      <sheetData sheetId="35563">
        <row r="9">
          <cell r="A9" t="str">
            <v>A</v>
          </cell>
        </row>
      </sheetData>
      <sheetData sheetId="35564" refreshError="1"/>
      <sheetData sheetId="35565" refreshError="1"/>
      <sheetData sheetId="35566" refreshError="1"/>
      <sheetData sheetId="35567" refreshError="1"/>
      <sheetData sheetId="35568" refreshError="1"/>
      <sheetData sheetId="35569" refreshError="1"/>
      <sheetData sheetId="35570" refreshError="1"/>
      <sheetData sheetId="35571" refreshError="1"/>
      <sheetData sheetId="35572" refreshError="1"/>
      <sheetData sheetId="35573" refreshError="1"/>
      <sheetData sheetId="35574" refreshError="1"/>
      <sheetData sheetId="35575" refreshError="1"/>
      <sheetData sheetId="35576" refreshError="1"/>
      <sheetData sheetId="35577" refreshError="1"/>
      <sheetData sheetId="35578" refreshError="1"/>
      <sheetData sheetId="35579" refreshError="1"/>
      <sheetData sheetId="35580" refreshError="1"/>
      <sheetData sheetId="35581" refreshError="1"/>
      <sheetData sheetId="35582" refreshError="1"/>
      <sheetData sheetId="35583" refreshError="1"/>
      <sheetData sheetId="35584" refreshError="1"/>
      <sheetData sheetId="35585" refreshError="1"/>
      <sheetData sheetId="35586" refreshError="1"/>
      <sheetData sheetId="35587" refreshError="1"/>
      <sheetData sheetId="35588" refreshError="1"/>
      <sheetData sheetId="35589" refreshError="1"/>
      <sheetData sheetId="35590" refreshError="1"/>
      <sheetData sheetId="35591" refreshError="1"/>
      <sheetData sheetId="35592" refreshError="1"/>
      <sheetData sheetId="35593" refreshError="1"/>
      <sheetData sheetId="35594" refreshError="1"/>
      <sheetData sheetId="35595"/>
      <sheetData sheetId="35596"/>
      <sheetData sheetId="35597"/>
      <sheetData sheetId="35598"/>
      <sheetData sheetId="35599"/>
      <sheetData sheetId="35600"/>
      <sheetData sheetId="35601"/>
      <sheetData sheetId="35602"/>
      <sheetData sheetId="35603"/>
      <sheetData sheetId="35604"/>
      <sheetData sheetId="35605"/>
      <sheetData sheetId="35606"/>
      <sheetData sheetId="35607"/>
      <sheetData sheetId="35608"/>
      <sheetData sheetId="35609"/>
      <sheetData sheetId="35610"/>
      <sheetData sheetId="35611"/>
      <sheetData sheetId="35612"/>
      <sheetData sheetId="35613"/>
      <sheetData sheetId="35614"/>
      <sheetData sheetId="35615"/>
      <sheetData sheetId="35616"/>
      <sheetData sheetId="35617"/>
      <sheetData sheetId="35618"/>
      <sheetData sheetId="35619"/>
      <sheetData sheetId="35620"/>
      <sheetData sheetId="35621"/>
      <sheetData sheetId="35622"/>
      <sheetData sheetId="35623"/>
      <sheetData sheetId="35624"/>
      <sheetData sheetId="35625"/>
      <sheetData sheetId="35626"/>
      <sheetData sheetId="35627"/>
      <sheetData sheetId="35628"/>
      <sheetData sheetId="35629"/>
      <sheetData sheetId="35630"/>
      <sheetData sheetId="35631"/>
      <sheetData sheetId="35632"/>
      <sheetData sheetId="35633"/>
      <sheetData sheetId="35634"/>
      <sheetData sheetId="35635" refreshError="1"/>
      <sheetData sheetId="35636" refreshError="1"/>
      <sheetData sheetId="35637" refreshError="1"/>
      <sheetData sheetId="35638" refreshError="1"/>
      <sheetData sheetId="3563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SUM"/>
      <sheetName val="Results"/>
    </sheetNames>
    <sheetDataSet>
      <sheetData sheetId="0"/>
      <sheetData sheetId="1"/>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R-2"/>
      <sheetName val="Sheet1"/>
    </sheetNames>
    <sheetDataSet>
      <sheetData sheetId="0"/>
      <sheetData sheetId="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sheetName val="03Sep04"/>
      <sheetName val="WorkBreakDown"/>
      <sheetName val="PayItem"/>
      <sheetName val="PayItemSumm"/>
      <sheetName val="Sum Report"/>
      <sheetName val="E_L Data"/>
      <sheetName val="MPOWERMT"/>
      <sheetName val="WKLYMDAY"/>
    </sheetNames>
    <sheetDataSet>
      <sheetData sheetId="0" refreshError="1"/>
      <sheetData sheetId="1" refreshError="1"/>
      <sheetData sheetId="2">
        <row r="4">
          <cell r="F4" t="str">
            <v>Qty</v>
          </cell>
          <cell r="G4" t="str">
            <v>Amount</v>
          </cell>
        </row>
      </sheetData>
      <sheetData sheetId="3" refreshError="1"/>
      <sheetData sheetId="4" refreshError="1"/>
      <sheetData sheetId="5" refreshError="1"/>
      <sheetData sheetId="6"/>
      <sheetData sheetId="7" refreshError="1"/>
      <sheetData sheetId="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Loan_account_-_LCC_rate"/>
      <sheetName val="Consolidated_summary"/>
      <sheetName val="Value_&amp;__distribution_summary"/>
      <sheetName val="Monthly_report"/>
      <sheetName val="Monthly_invoice_"/>
      <sheetName val="Partnership_summary"/>
      <sheetName val="Fund__summary_ex_developer"/>
      <sheetName val="Project_cashflow_totals"/>
      <sheetName val="Hotel_resi_and_sites_21_22_cost"/>
      <sheetName val="Fund_cashflow"/>
      <sheetName val="Fund_cashflow_cumulative"/>
      <sheetName val="LCC_profit_share_calculation"/>
      <sheetName val="Main_construction"/>
      <sheetName val="Total_equity"/>
      <sheetName val="Grosvenor_equity"/>
      <sheetName val="Investor_equity"/>
      <sheetName val="Equity_and_debt_split"/>
      <sheetName val="Loan_account_and_shortfalls"/>
      <sheetName val="Letting_covenants"/>
      <sheetName val="Car_park_lease"/>
      <sheetName val="Unit_rents_and_incentives"/>
      <sheetName val="Funding_check"/>
      <sheetName val="Net_rent_analysis"/>
      <sheetName val="@risk_rents_and_incentives"/>
      <sheetName val="Loan_account_-_LCC_rate1"/>
      <sheetName val="Consolidated_summary1"/>
      <sheetName val="Value_&amp;__distribution_summary1"/>
      <sheetName val="Monthly_report1"/>
      <sheetName val="Monthly_invoice_1"/>
      <sheetName val="Partnership_summary1"/>
      <sheetName val="Fund__summary_ex_developer1"/>
      <sheetName val="Project_cashflow_totals1"/>
      <sheetName val="Hotel_resi_and_sites_21_22_cos1"/>
      <sheetName val="Fund_cashflow1"/>
      <sheetName val="Fund_cashflow_cumulative1"/>
      <sheetName val="LCC_profit_share_calculation1"/>
      <sheetName val="Main_construction1"/>
      <sheetName val="Total_equity1"/>
      <sheetName val="Grosvenor_equity1"/>
      <sheetName val="Investor_equity1"/>
      <sheetName val="Equity_and_debt_split1"/>
      <sheetName val="Loan_account_and_shortfalls1"/>
      <sheetName val="Letting_covenants1"/>
      <sheetName val="Car_park_lease1"/>
      <sheetName val="Unit_rents_and_incentives1"/>
      <sheetName val="Funding_check1"/>
      <sheetName val="Net_rent_analysis1"/>
      <sheetName val="@risk_rents_and_incentiv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1">
          <cell r="B1" t="str">
            <v>no</v>
          </cell>
        </row>
        <row r="46">
          <cell r="C46">
            <v>39538</v>
          </cell>
        </row>
      </sheetData>
      <sheetData sheetId="22" refreshError="1"/>
      <sheetData sheetId="23" refreshError="1"/>
      <sheetData sheetId="24" refreshError="1">
        <row r="21">
          <cell r="C21" t="str">
            <v>Year</v>
          </cell>
          <cell r="D21" t="str">
            <v>Year calculator</v>
          </cell>
          <cell r="E21" t="str">
            <v>quarter</v>
          </cell>
          <cell r="F21" t="str">
            <v>Cashflow</v>
          </cell>
          <cell r="G21" t="str">
            <v>Discounted cashflow</v>
          </cell>
        </row>
        <row r="22">
          <cell r="A22">
            <v>39538</v>
          </cell>
          <cell r="B22" t="str">
            <v>Year 1</v>
          </cell>
          <cell r="C22">
            <v>1</v>
          </cell>
          <cell r="D22">
            <v>0</v>
          </cell>
          <cell r="E22">
            <v>0</v>
          </cell>
          <cell r="G22">
            <v>0</v>
          </cell>
        </row>
        <row r="23">
          <cell r="A23">
            <v>39600</v>
          </cell>
          <cell r="B23" t="str">
            <v>Year 1</v>
          </cell>
          <cell r="C23">
            <v>1</v>
          </cell>
          <cell r="D23">
            <v>0</v>
          </cell>
          <cell r="E23">
            <v>1</v>
          </cell>
          <cell r="G23">
            <v>0</v>
          </cell>
        </row>
        <row r="24">
          <cell r="A24">
            <v>39692</v>
          </cell>
          <cell r="B24" t="str">
            <v>Year 1</v>
          </cell>
          <cell r="C24">
            <v>1</v>
          </cell>
          <cell r="D24">
            <v>0</v>
          </cell>
          <cell r="E24">
            <v>2</v>
          </cell>
          <cell r="F24">
            <v>1125000</v>
          </cell>
          <cell r="G24">
            <v>1093987.4362342092</v>
          </cell>
        </row>
        <row r="25">
          <cell r="A25">
            <v>39783</v>
          </cell>
          <cell r="B25" t="str">
            <v>Year 1</v>
          </cell>
          <cell r="C25">
            <v>1</v>
          </cell>
          <cell r="D25">
            <v>1</v>
          </cell>
          <cell r="E25">
            <v>3</v>
          </cell>
          <cell r="F25">
            <v>1125000</v>
          </cell>
          <cell r="G25">
            <v>1078803.2357783113</v>
          </cell>
        </row>
        <row r="26">
          <cell r="A26">
            <v>39873</v>
          </cell>
          <cell r="B26" t="str">
            <v>Year 2</v>
          </cell>
          <cell r="C26">
            <v>2</v>
          </cell>
          <cell r="D26">
            <v>0</v>
          </cell>
          <cell r="E26">
            <v>4</v>
          </cell>
          <cell r="F26">
            <v>1153125</v>
          </cell>
          <cell r="G26">
            <v>1090425.5319148938</v>
          </cell>
        </row>
        <row r="27">
          <cell r="A27">
            <v>39965</v>
          </cell>
          <cell r="B27" t="str">
            <v>Year 2</v>
          </cell>
          <cell r="C27">
            <v>2</v>
          </cell>
          <cell r="D27">
            <v>0</v>
          </cell>
          <cell r="E27">
            <v>5</v>
          </cell>
          <cell r="F27">
            <v>1153125</v>
          </cell>
          <cell r="G27">
            <v>1075290.7695671476</v>
          </cell>
        </row>
        <row r="28">
          <cell r="A28">
            <v>40057</v>
          </cell>
          <cell r="B28" t="str">
            <v>Year 2</v>
          </cell>
          <cell r="C28">
            <v>2</v>
          </cell>
          <cell r="D28">
            <v>0</v>
          </cell>
          <cell r="E28">
            <v>6</v>
          </cell>
          <cell r="F28">
            <v>1153125</v>
          </cell>
          <cell r="G28">
            <v>1060366.0729456877</v>
          </cell>
        </row>
        <row r="29">
          <cell r="A29">
            <v>40148</v>
          </cell>
          <cell r="B29" t="str">
            <v>Year 2</v>
          </cell>
          <cell r="C29">
            <v>2</v>
          </cell>
          <cell r="D29">
            <v>1</v>
          </cell>
          <cell r="E29">
            <v>7</v>
          </cell>
          <cell r="F29">
            <v>1153125</v>
          </cell>
          <cell r="G29">
            <v>1045648.5264045098</v>
          </cell>
        </row>
        <row r="30">
          <cell r="A30">
            <v>40238</v>
          </cell>
          <cell r="B30" t="str">
            <v>Year 3</v>
          </cell>
          <cell r="C30">
            <v>3</v>
          </cell>
          <cell r="D30">
            <v>0</v>
          </cell>
          <cell r="E30">
            <v>8</v>
          </cell>
          <cell r="F30">
            <v>1181953.125</v>
          </cell>
          <cell r="G30">
            <v>1056913.6361350035</v>
          </cell>
        </row>
        <row r="31">
          <cell r="A31">
            <v>40330</v>
          </cell>
          <cell r="B31" t="str">
            <v>Year 3</v>
          </cell>
          <cell r="C31">
            <v>3</v>
          </cell>
          <cell r="D31">
            <v>0</v>
          </cell>
          <cell r="E31">
            <v>9</v>
          </cell>
          <cell r="F31">
            <v>1181953.125</v>
          </cell>
          <cell r="G31">
            <v>1042244.0083274952</v>
          </cell>
        </row>
        <row r="32">
          <cell r="A32">
            <v>40422</v>
          </cell>
          <cell r="B32" t="str">
            <v>Year 3</v>
          </cell>
          <cell r="C32">
            <v>3</v>
          </cell>
          <cell r="D32">
            <v>0</v>
          </cell>
          <cell r="E32">
            <v>10</v>
          </cell>
          <cell r="F32">
            <v>1181953.125</v>
          </cell>
          <cell r="G32">
            <v>1027777.9903256074</v>
          </cell>
        </row>
        <row r="33">
          <cell r="A33">
            <v>40513</v>
          </cell>
          <cell r="B33" t="str">
            <v>Year 3</v>
          </cell>
          <cell r="C33">
            <v>3</v>
          </cell>
          <cell r="D33">
            <v>1</v>
          </cell>
          <cell r="E33">
            <v>11</v>
          </cell>
          <cell r="F33">
            <v>1181953.125</v>
          </cell>
          <cell r="G33">
            <v>1013512.7560894777</v>
          </cell>
        </row>
        <row r="34">
          <cell r="A34">
            <v>40603</v>
          </cell>
          <cell r="B34" t="str">
            <v>Year 4</v>
          </cell>
          <cell r="C34">
            <v>4</v>
          </cell>
          <cell r="D34">
            <v>0</v>
          </cell>
          <cell r="E34">
            <v>12</v>
          </cell>
          <cell r="F34">
            <v>1211501.953125</v>
          </cell>
          <cell r="G34">
            <v>1024431.6567738805</v>
          </cell>
        </row>
        <row r="35">
          <cell r="A35">
            <v>40695</v>
          </cell>
          <cell r="B35" t="str">
            <v>Year 4</v>
          </cell>
          <cell r="C35">
            <v>4</v>
          </cell>
          <cell r="D35">
            <v>0</v>
          </cell>
          <cell r="E35">
            <v>13</v>
          </cell>
          <cell r="F35">
            <v>1211501.953125</v>
          </cell>
          <cell r="G35">
            <v>1010212.8685916623</v>
          </cell>
        </row>
        <row r="36">
          <cell r="A36">
            <v>40787</v>
          </cell>
          <cell r="B36" t="str">
            <v>Year 4</v>
          </cell>
          <cell r="C36">
            <v>4</v>
          </cell>
          <cell r="D36">
            <v>0</v>
          </cell>
          <cell r="E36">
            <v>14</v>
          </cell>
          <cell r="F36">
            <v>1211501.953125</v>
          </cell>
          <cell r="G36">
            <v>996191.43270330748</v>
          </cell>
        </row>
        <row r="37">
          <cell r="A37">
            <v>40878</v>
          </cell>
          <cell r="B37" t="str">
            <v>Year 4</v>
          </cell>
          <cell r="C37">
            <v>4</v>
          </cell>
          <cell r="D37">
            <v>1</v>
          </cell>
          <cell r="E37">
            <v>15</v>
          </cell>
          <cell r="F37">
            <v>1211501.953125</v>
          </cell>
          <cell r="G37">
            <v>982364.60992124327</v>
          </cell>
        </row>
        <row r="38">
          <cell r="A38">
            <v>40969</v>
          </cell>
          <cell r="B38" t="str">
            <v>Year 5</v>
          </cell>
          <cell r="C38">
            <v>5</v>
          </cell>
          <cell r="D38">
            <v>0</v>
          </cell>
          <cell r="E38">
            <v>16</v>
          </cell>
          <cell r="F38">
            <v>1241789.501953125</v>
          </cell>
          <cell r="G38">
            <v>992947.94155387941</v>
          </cell>
        </row>
        <row r="39">
          <cell r="A39">
            <v>41061</v>
          </cell>
          <cell r="B39" t="str">
            <v>Year 5</v>
          </cell>
          <cell r="C39">
            <v>5</v>
          </cell>
          <cell r="D39">
            <v>0</v>
          </cell>
          <cell r="E39">
            <v>17</v>
          </cell>
          <cell r="F39">
            <v>1241789.501953125</v>
          </cell>
          <cell r="G39">
            <v>979166.13740563008</v>
          </cell>
        </row>
        <row r="40">
          <cell r="A40">
            <v>41153</v>
          </cell>
          <cell r="B40" t="str">
            <v>Year 5</v>
          </cell>
          <cell r="C40">
            <v>5</v>
          </cell>
          <cell r="D40">
            <v>0</v>
          </cell>
          <cell r="E40">
            <v>18</v>
          </cell>
          <cell r="F40">
            <v>1241789.501953125</v>
          </cell>
          <cell r="G40">
            <v>965575.62035072362</v>
          </cell>
        </row>
        <row r="41">
          <cell r="A41">
            <v>41244</v>
          </cell>
          <cell r="B41" t="str">
            <v>Year 5</v>
          </cell>
          <cell r="C41">
            <v>5</v>
          </cell>
          <cell r="D41">
            <v>1</v>
          </cell>
          <cell r="E41">
            <v>19</v>
          </cell>
          <cell r="F41">
            <v>1241789.501953125</v>
          </cell>
          <cell r="G41">
            <v>952173.73538465658</v>
          </cell>
        </row>
        <row r="42">
          <cell r="A42">
            <v>41334</v>
          </cell>
          <cell r="B42" t="str">
            <v>Year 6</v>
          </cell>
          <cell r="C42">
            <v>6</v>
          </cell>
          <cell r="D42">
            <v>0</v>
          </cell>
          <cell r="E42">
            <v>20</v>
          </cell>
          <cell r="F42">
            <v>1272834.2395019531</v>
          </cell>
          <cell r="G42">
            <v>962431.81096238922</v>
          </cell>
        </row>
        <row r="43">
          <cell r="A43">
            <v>41426</v>
          </cell>
          <cell r="B43" t="str">
            <v>Year 6</v>
          </cell>
          <cell r="C43">
            <v>6</v>
          </cell>
          <cell r="D43">
            <v>0</v>
          </cell>
          <cell r="E43">
            <v>21</v>
          </cell>
          <cell r="F43">
            <v>1272834.2395019531</v>
          </cell>
          <cell r="G43">
            <v>949073.56107874319</v>
          </cell>
        </row>
        <row r="44">
          <cell r="A44">
            <v>41518</v>
          </cell>
          <cell r="B44" t="str">
            <v>Year 6</v>
          </cell>
          <cell r="C44">
            <v>6</v>
          </cell>
          <cell r="D44">
            <v>0</v>
          </cell>
          <cell r="E44">
            <v>22</v>
          </cell>
          <cell r="F44">
            <v>1272834.2395019531</v>
          </cell>
          <cell r="G44">
            <v>935900.71948888106</v>
          </cell>
        </row>
        <row r="45">
          <cell r="A45">
            <v>41609</v>
          </cell>
          <cell r="B45" t="str">
            <v>Year 6</v>
          </cell>
          <cell r="C45">
            <v>6</v>
          </cell>
          <cell r="D45">
            <v>1</v>
          </cell>
          <cell r="E45">
            <v>23</v>
          </cell>
          <cell r="F45">
            <v>1272834.2395019531</v>
          </cell>
          <cell r="G45">
            <v>922910.71278418251</v>
          </cell>
        </row>
        <row r="46">
          <cell r="A46">
            <v>41699</v>
          </cell>
          <cell r="B46" t="str">
            <v>Year 7</v>
          </cell>
          <cell r="C46">
            <v>7</v>
          </cell>
          <cell r="D46">
            <v>0</v>
          </cell>
          <cell r="E46">
            <v>24</v>
          </cell>
          <cell r="F46">
            <v>1304655.095489502</v>
          </cell>
          <cell r="G46">
            <v>932853.52835598006</v>
          </cell>
        </row>
        <row r="47">
          <cell r="A47">
            <v>41791</v>
          </cell>
          <cell r="B47" t="str">
            <v>Year 7</v>
          </cell>
          <cell r="C47">
            <v>7</v>
          </cell>
          <cell r="D47">
            <v>0</v>
          </cell>
          <cell r="E47">
            <v>25</v>
          </cell>
          <cell r="F47">
            <v>1304655.095489502</v>
          </cell>
          <cell r="G47">
            <v>919905.81570280064</v>
          </cell>
        </row>
        <row r="48">
          <cell r="A48">
            <v>41883</v>
          </cell>
          <cell r="B48" t="str">
            <v>Year 7</v>
          </cell>
          <cell r="C48">
            <v>7</v>
          </cell>
          <cell r="D48">
            <v>0</v>
          </cell>
          <cell r="E48">
            <v>26</v>
          </cell>
          <cell r="F48">
            <v>1304655.095489502</v>
          </cell>
          <cell r="G48">
            <v>907137.81321617321</v>
          </cell>
        </row>
        <row r="49">
          <cell r="A49">
            <v>41974</v>
          </cell>
          <cell r="B49" t="str">
            <v>Year 7</v>
          </cell>
          <cell r="C49">
            <v>7</v>
          </cell>
          <cell r="D49">
            <v>1</v>
          </cell>
          <cell r="E49">
            <v>27</v>
          </cell>
          <cell r="F49">
            <v>1304655.095489502</v>
          </cell>
          <cell r="G49">
            <v>894547.02657568536</v>
          </cell>
        </row>
        <row r="50">
          <cell r="A50">
            <v>42064</v>
          </cell>
          <cell r="B50" t="str">
            <v>Year 8</v>
          </cell>
          <cell r="C50">
            <v>8</v>
          </cell>
          <cell r="D50">
            <v>0</v>
          </cell>
          <cell r="E50">
            <v>28</v>
          </cell>
          <cell r="F50">
            <v>1337271.4728767395</v>
          </cell>
          <cell r="G50">
            <v>904184.27098333777</v>
          </cell>
        </row>
        <row r="51">
          <cell r="A51">
            <v>42156</v>
          </cell>
          <cell r="B51" t="str">
            <v>Year 8</v>
          </cell>
          <cell r="C51">
            <v>8</v>
          </cell>
          <cell r="D51">
            <v>0</v>
          </cell>
          <cell r="E51">
            <v>29</v>
          </cell>
          <cell r="F51">
            <v>1337271.4728767395</v>
          </cell>
          <cell r="G51">
            <v>891634.47857718286</v>
          </cell>
        </row>
        <row r="52">
          <cell r="A52">
            <v>42248</v>
          </cell>
          <cell r="B52" t="str">
            <v>Year 8</v>
          </cell>
          <cell r="C52">
            <v>8</v>
          </cell>
          <cell r="D52">
            <v>0</v>
          </cell>
          <cell r="E52">
            <v>30</v>
          </cell>
          <cell r="F52">
            <v>1337271.4728767395</v>
          </cell>
          <cell r="G52">
            <v>879258.87333009695</v>
          </cell>
        </row>
        <row r="53">
          <cell r="A53">
            <v>42339</v>
          </cell>
          <cell r="B53" t="str">
            <v>Year 8</v>
          </cell>
          <cell r="C53">
            <v>8</v>
          </cell>
          <cell r="D53">
            <v>1</v>
          </cell>
          <cell r="E53">
            <v>31</v>
          </cell>
          <cell r="F53">
            <v>1337271.4728767395</v>
          </cell>
          <cell r="G53">
            <v>867055.0375792695</v>
          </cell>
        </row>
        <row r="54">
          <cell r="A54">
            <v>42430</v>
          </cell>
          <cell r="B54" t="str">
            <v>Year 9</v>
          </cell>
          <cell r="C54">
            <v>9</v>
          </cell>
          <cell r="D54">
            <v>0</v>
          </cell>
          <cell r="E54">
            <v>32</v>
          </cell>
          <cell r="F54">
            <v>1370703.2596986578</v>
          </cell>
          <cell r="G54">
            <v>876396.10189874331</v>
          </cell>
        </row>
        <row r="55">
          <cell r="A55">
            <v>42522</v>
          </cell>
          <cell r="B55" t="str">
            <v>Year 9</v>
          </cell>
          <cell r="C55">
            <v>9</v>
          </cell>
          <cell r="D55">
            <v>0</v>
          </cell>
          <cell r="E55">
            <v>33</v>
          </cell>
          <cell r="F55">
            <v>1370703.2596986578</v>
          </cell>
          <cell r="G55">
            <v>864232.00051216281</v>
          </cell>
        </row>
        <row r="56">
          <cell r="A56">
            <v>42614</v>
          </cell>
          <cell r="B56" t="str">
            <v>Year 9</v>
          </cell>
          <cell r="C56">
            <v>9</v>
          </cell>
          <cell r="D56">
            <v>0</v>
          </cell>
          <cell r="E56">
            <v>34</v>
          </cell>
          <cell r="F56">
            <v>1370703.2596986578</v>
          </cell>
          <cell r="G56">
            <v>852236.73301498743</v>
          </cell>
        </row>
        <row r="57">
          <cell r="A57">
            <v>42705</v>
          </cell>
          <cell r="B57" t="str">
            <v>Year 9</v>
          </cell>
          <cell r="C57">
            <v>9</v>
          </cell>
          <cell r="D57">
            <v>1</v>
          </cell>
          <cell r="E57">
            <v>35</v>
          </cell>
          <cell r="F57">
            <v>1370703.2596986578</v>
          </cell>
          <cell r="G57">
            <v>840407.95604610036</v>
          </cell>
        </row>
        <row r="58">
          <cell r="A58">
            <v>42795</v>
          </cell>
          <cell r="B58" t="str">
            <v>Year 10</v>
          </cell>
          <cell r="C58">
            <v>10</v>
          </cell>
          <cell r="D58">
            <v>0</v>
          </cell>
          <cell r="E58">
            <v>36</v>
          </cell>
          <cell r="F58">
            <v>1404970.8411911242</v>
          </cell>
          <cell r="G58">
            <v>849461.94273873465</v>
          </cell>
        </row>
        <row r="59">
          <cell r="A59">
            <v>42887</v>
          </cell>
          <cell r="B59" t="str">
            <v>Year 10</v>
          </cell>
          <cell r="C59">
            <v>10</v>
          </cell>
          <cell r="D59">
            <v>0</v>
          </cell>
          <cell r="E59">
            <v>37</v>
          </cell>
          <cell r="F59">
            <v>1404970.8411911242</v>
          </cell>
          <cell r="G59">
            <v>837671.67898342025</v>
          </cell>
        </row>
        <row r="60">
          <cell r="A60">
            <v>42979</v>
          </cell>
          <cell r="B60" t="str">
            <v>Year 10</v>
          </cell>
          <cell r="C60">
            <v>10</v>
          </cell>
          <cell r="D60">
            <v>0</v>
          </cell>
          <cell r="E60">
            <v>38</v>
          </cell>
          <cell r="F60">
            <v>1404970.8411911242</v>
          </cell>
          <cell r="G60">
            <v>826045.06036913686</v>
          </cell>
        </row>
        <row r="61">
          <cell r="A61">
            <v>43070</v>
          </cell>
          <cell r="B61" t="str">
            <v>Year 10</v>
          </cell>
          <cell r="C61">
            <v>10</v>
          </cell>
          <cell r="D61">
            <v>1</v>
          </cell>
          <cell r="E61">
            <v>39</v>
          </cell>
          <cell r="F61">
            <v>1404970.8411911242</v>
          </cell>
          <cell r="G61">
            <v>814579.81555295782</v>
          </cell>
        </row>
        <row r="62">
          <cell r="A62">
            <v>43160</v>
          </cell>
          <cell r="B62" t="str">
            <v>Year 11</v>
          </cell>
          <cell r="C62">
            <v>11</v>
          </cell>
          <cell r="D62">
            <v>0</v>
          </cell>
          <cell r="E62">
            <v>40</v>
          </cell>
          <cell r="F62">
            <v>1440095.1122209022</v>
          </cell>
          <cell r="G62">
            <v>823355.54733541654</v>
          </cell>
        </row>
        <row r="63">
          <cell r="A63">
            <v>43252</v>
          </cell>
          <cell r="B63" t="str">
            <v>Year 11</v>
          </cell>
          <cell r="C63">
            <v>11</v>
          </cell>
          <cell r="D63">
            <v>0</v>
          </cell>
          <cell r="E63">
            <v>41</v>
          </cell>
          <cell r="F63">
            <v>1440095.1122209022</v>
          </cell>
          <cell r="G63">
            <v>811927.63211158942</v>
          </cell>
        </row>
        <row r="64">
          <cell r="A64">
            <v>43344</v>
          </cell>
          <cell r="B64" t="str">
            <v>Year 11</v>
          </cell>
          <cell r="C64">
            <v>11</v>
          </cell>
          <cell r="D64">
            <v>0</v>
          </cell>
          <cell r="E64">
            <v>42</v>
          </cell>
          <cell r="F64">
            <v>1440095.1122209022</v>
          </cell>
          <cell r="G64">
            <v>800658.33274549909</v>
          </cell>
        </row>
        <row r="65">
          <cell r="A65">
            <v>43435</v>
          </cell>
          <cell r="B65" t="str">
            <v>Year 11</v>
          </cell>
          <cell r="C65">
            <v>11</v>
          </cell>
          <cell r="D65">
            <v>1</v>
          </cell>
          <cell r="E65">
            <v>43</v>
          </cell>
          <cell r="F65">
            <v>1440095.1122209022</v>
          </cell>
          <cell r="G65">
            <v>789545.44769908441</v>
          </cell>
        </row>
        <row r="66">
          <cell r="A66">
            <v>43525</v>
          </cell>
          <cell r="B66" t="str">
            <v>Year 12</v>
          </cell>
          <cell r="C66">
            <v>12</v>
          </cell>
          <cell r="D66">
            <v>0</v>
          </cell>
          <cell r="E66">
            <v>44</v>
          </cell>
          <cell r="F66">
            <v>1476097.4900264246</v>
          </cell>
          <cell r="G66">
            <v>798051.47614071111</v>
          </cell>
        </row>
        <row r="67">
          <cell r="A67">
            <v>43617</v>
          </cell>
          <cell r="B67" t="str">
            <v>Year 12</v>
          </cell>
          <cell r="C67">
            <v>12</v>
          </cell>
          <cell r="D67">
            <v>0</v>
          </cell>
          <cell r="E67">
            <v>45</v>
          </cell>
          <cell r="F67">
            <v>1476097.4900264246</v>
          </cell>
          <cell r="G67">
            <v>786974.77344149328</v>
          </cell>
        </row>
        <row r="68">
          <cell r="A68">
            <v>43709</v>
          </cell>
          <cell r="B68" t="str">
            <v>Year 12</v>
          </cell>
          <cell r="C68">
            <v>12</v>
          </cell>
          <cell r="D68">
            <v>0</v>
          </cell>
          <cell r="E68">
            <v>46</v>
          </cell>
          <cell r="F68">
            <v>1476097.4900264246</v>
          </cell>
          <cell r="G68">
            <v>776051.81188098015</v>
          </cell>
        </row>
        <row r="69">
          <cell r="A69">
            <v>43800</v>
          </cell>
          <cell r="B69" t="str">
            <v>Year 12</v>
          </cell>
          <cell r="C69">
            <v>12</v>
          </cell>
          <cell r="D69">
            <v>1</v>
          </cell>
          <cell r="E69">
            <v>47</v>
          </cell>
          <cell r="F69">
            <v>1476097.4900264246</v>
          </cell>
          <cell r="G69">
            <v>765280.45758067281</v>
          </cell>
        </row>
        <row r="70">
          <cell r="A70">
            <v>43891</v>
          </cell>
          <cell r="B70" t="str">
            <v>Year 13</v>
          </cell>
          <cell r="C70">
            <v>13</v>
          </cell>
          <cell r="D70">
            <v>0</v>
          </cell>
          <cell r="E70">
            <v>48</v>
          </cell>
          <cell r="F70">
            <v>1512999.9272770851</v>
          </cell>
          <cell r="G70">
            <v>773525.07143662299</v>
          </cell>
        </row>
        <row r="71">
          <cell r="A71">
            <v>43983</v>
          </cell>
          <cell r="B71" t="str">
            <v>Year 13</v>
          </cell>
          <cell r="C71">
            <v>13</v>
          </cell>
          <cell r="D71">
            <v>0</v>
          </cell>
          <cell r="E71">
            <v>49</v>
          </cell>
          <cell r="F71">
            <v>1512999.9272770851</v>
          </cell>
          <cell r="G71">
            <v>762788.78749648284</v>
          </cell>
        </row>
        <row r="72">
          <cell r="A72">
            <v>44075</v>
          </cell>
          <cell r="B72" t="str">
            <v>Year 13</v>
          </cell>
          <cell r="C72">
            <v>13</v>
          </cell>
          <cell r="D72">
            <v>0</v>
          </cell>
          <cell r="E72">
            <v>50</v>
          </cell>
          <cell r="F72">
            <v>1512999.9272770851</v>
          </cell>
          <cell r="G72">
            <v>752201.51979007525</v>
          </cell>
        </row>
        <row r="73">
          <cell r="A73">
            <v>44166</v>
          </cell>
          <cell r="B73" t="str">
            <v>Year 13</v>
          </cell>
          <cell r="C73">
            <v>13</v>
          </cell>
          <cell r="D73">
            <v>1</v>
          </cell>
          <cell r="E73">
            <v>51</v>
          </cell>
          <cell r="F73">
            <v>1512999.9272770851</v>
          </cell>
          <cell r="G73">
            <v>741761.20001909183</v>
          </cell>
        </row>
        <row r="74">
          <cell r="A74">
            <v>44256</v>
          </cell>
          <cell r="B74" t="str">
            <v>Year 14</v>
          </cell>
          <cell r="C74">
            <v>14</v>
          </cell>
          <cell r="D74">
            <v>0</v>
          </cell>
          <cell r="E74">
            <v>52</v>
          </cell>
          <cell r="F74">
            <v>1550824.9254590122</v>
          </cell>
          <cell r="G74">
            <v>749752.43330736517</v>
          </cell>
        </row>
        <row r="75">
          <cell r="A75">
            <v>44348</v>
          </cell>
          <cell r="B75" t="str">
            <v>Year 14</v>
          </cell>
          <cell r="C75">
            <v>14</v>
          </cell>
          <cell r="D75">
            <v>0</v>
          </cell>
          <cell r="E75">
            <v>53</v>
          </cell>
          <cell r="F75">
            <v>1550824.9254590122</v>
          </cell>
          <cell r="G75">
            <v>739346.10608406144</v>
          </cell>
        </row>
        <row r="76">
          <cell r="A76">
            <v>44440</v>
          </cell>
          <cell r="B76" t="str">
            <v>Year 14</v>
          </cell>
          <cell r="C76">
            <v>14</v>
          </cell>
          <cell r="D76">
            <v>0</v>
          </cell>
          <cell r="E76">
            <v>54</v>
          </cell>
          <cell r="F76">
            <v>1550824.9254590122</v>
          </cell>
          <cell r="G76">
            <v>729084.21539936389</v>
          </cell>
        </row>
        <row r="77">
          <cell r="A77">
            <v>44531</v>
          </cell>
          <cell r="B77" t="str">
            <v>Year 14</v>
          </cell>
          <cell r="C77">
            <v>14</v>
          </cell>
          <cell r="D77">
            <v>1</v>
          </cell>
          <cell r="E77">
            <v>55</v>
          </cell>
          <cell r="F77">
            <v>1550824.9254590122</v>
          </cell>
          <cell r="G77">
            <v>718964.75651968713</v>
          </cell>
        </row>
        <row r="78">
          <cell r="A78">
            <v>44621</v>
          </cell>
          <cell r="B78" t="str">
            <v>Year 15</v>
          </cell>
          <cell r="C78">
            <v>15</v>
          </cell>
          <cell r="D78">
            <v>0</v>
          </cell>
          <cell r="E78">
            <v>56</v>
          </cell>
          <cell r="F78">
            <v>1589595.5485954874</v>
          </cell>
          <cell r="G78">
            <v>726710.39634992823</v>
          </cell>
        </row>
        <row r="79">
          <cell r="A79">
            <v>44713</v>
          </cell>
          <cell r="B79" t="str">
            <v>Year 15</v>
          </cell>
          <cell r="C79">
            <v>15</v>
          </cell>
          <cell r="D79">
            <v>0</v>
          </cell>
          <cell r="E79">
            <v>57</v>
          </cell>
          <cell r="F79">
            <v>1589595.5485954874</v>
          </cell>
          <cell r="G79">
            <v>716623.88532970473</v>
          </cell>
        </row>
        <row r="80">
          <cell r="A80">
            <v>44805</v>
          </cell>
          <cell r="B80" t="str">
            <v>Year 15</v>
          </cell>
          <cell r="C80">
            <v>15</v>
          </cell>
          <cell r="D80">
            <v>0</v>
          </cell>
          <cell r="E80">
            <v>58</v>
          </cell>
          <cell r="F80">
            <v>1589595.5485954874</v>
          </cell>
          <cell r="G80">
            <v>706677.37190009258</v>
          </cell>
        </row>
        <row r="81">
          <cell r="A81">
            <v>44896</v>
          </cell>
          <cell r="B81" t="str">
            <v>Year 15</v>
          </cell>
          <cell r="C81">
            <v>15</v>
          </cell>
          <cell r="D81">
            <v>1</v>
          </cell>
          <cell r="E81">
            <v>59</v>
          </cell>
          <cell r="F81">
            <v>1589595.5485954874</v>
          </cell>
          <cell r="G81">
            <v>696868.9129387039</v>
          </cell>
        </row>
        <row r="82">
          <cell r="A82">
            <v>44986</v>
          </cell>
          <cell r="B82" t="str">
            <v>Year 16</v>
          </cell>
          <cell r="C82">
            <v>16</v>
          </cell>
          <cell r="D82">
            <v>0</v>
          </cell>
          <cell r="E82">
            <v>60</v>
          </cell>
          <cell r="F82">
            <v>1629335.4373103743</v>
          </cell>
          <cell r="G82">
            <v>704376.50710040331</v>
          </cell>
        </row>
        <row r="83">
          <cell r="A83">
            <v>45078</v>
          </cell>
          <cell r="B83" t="str">
            <v>Year 16</v>
          </cell>
          <cell r="C83">
            <v>16</v>
          </cell>
          <cell r="D83">
            <v>0</v>
          </cell>
          <cell r="E83">
            <v>61</v>
          </cell>
          <cell r="F83">
            <v>1629335.4373103743</v>
          </cell>
          <cell r="G83">
            <v>694599.98341649887</v>
          </cell>
        </row>
        <row r="84">
          <cell r="A84">
            <v>45170</v>
          </cell>
          <cell r="B84" t="str">
            <v>Year 16</v>
          </cell>
          <cell r="C84">
            <v>16</v>
          </cell>
          <cell r="D84">
            <v>0</v>
          </cell>
          <cell r="E84">
            <v>62</v>
          </cell>
          <cell r="F84">
            <v>1629335.4373103743</v>
          </cell>
          <cell r="G84">
            <v>684959.15479677997</v>
          </cell>
        </row>
        <row r="85">
          <cell r="A85">
            <v>45261</v>
          </cell>
          <cell r="B85" t="str">
            <v>Year 16</v>
          </cell>
          <cell r="C85">
            <v>16</v>
          </cell>
          <cell r="D85">
            <v>1</v>
          </cell>
          <cell r="E85">
            <v>63</v>
          </cell>
          <cell r="F85">
            <v>1629335.4373103743</v>
          </cell>
          <cell r="G85">
            <v>675452.13783656876</v>
          </cell>
        </row>
        <row r="86">
          <cell r="A86">
            <v>45352</v>
          </cell>
          <cell r="B86" t="str">
            <v>Year 17</v>
          </cell>
          <cell r="C86">
            <v>17</v>
          </cell>
          <cell r="D86">
            <v>0</v>
          </cell>
          <cell r="E86">
            <v>64</v>
          </cell>
          <cell r="F86">
            <v>1670068.8232431335</v>
          </cell>
          <cell r="G86">
            <v>682729.00215405505</v>
          </cell>
        </row>
        <row r="87">
          <cell r="A87">
            <v>45444</v>
          </cell>
          <cell r="B87" t="str">
            <v>Year 17</v>
          </cell>
          <cell r="C87">
            <v>17</v>
          </cell>
          <cell r="D87">
            <v>0</v>
          </cell>
          <cell r="E87">
            <v>65</v>
          </cell>
          <cell r="F87">
            <v>1670068.8232431335</v>
          </cell>
          <cell r="G87">
            <v>673252.93900889938</v>
          </cell>
        </row>
        <row r="88">
          <cell r="A88">
            <v>45536</v>
          </cell>
          <cell r="B88" t="str">
            <v>Year 17</v>
          </cell>
          <cell r="C88">
            <v>17</v>
          </cell>
          <cell r="D88">
            <v>0</v>
          </cell>
          <cell r="E88">
            <v>66</v>
          </cell>
          <cell r="F88">
            <v>1670068.8232431335</v>
          </cell>
          <cell r="G88">
            <v>663908.4006304486</v>
          </cell>
        </row>
        <row r="89">
          <cell r="A89">
            <v>45627</v>
          </cell>
          <cell r="B89" t="str">
            <v>Year 17</v>
          </cell>
          <cell r="C89">
            <v>17</v>
          </cell>
          <cell r="D89">
            <v>1</v>
          </cell>
          <cell r="E89">
            <v>67</v>
          </cell>
          <cell r="F89">
            <v>1670068.8232431335</v>
          </cell>
          <cell r="G89">
            <v>654693.56149643764</v>
          </cell>
        </row>
        <row r="90">
          <cell r="A90">
            <v>45717</v>
          </cell>
          <cell r="B90" t="str">
            <v>Year 18</v>
          </cell>
          <cell r="C90">
            <v>18</v>
          </cell>
          <cell r="D90">
            <v>0</v>
          </cell>
          <cell r="E90">
            <v>68</v>
          </cell>
          <cell r="F90">
            <v>1711820.5438242117</v>
          </cell>
          <cell r="G90">
            <v>661746.78695783112</v>
          </cell>
        </row>
        <row r="91">
          <cell r="A91">
            <v>45809</v>
          </cell>
          <cell r="B91" t="str">
            <v>Year 18</v>
          </cell>
          <cell r="C91">
            <v>18</v>
          </cell>
          <cell r="D91">
            <v>0</v>
          </cell>
          <cell r="E91">
            <v>69</v>
          </cell>
          <cell r="F91">
            <v>1711820.5438242117</v>
          </cell>
          <cell r="G91">
            <v>652561.95033959521</v>
          </cell>
        </row>
        <row r="92">
          <cell r="A92">
            <v>45901</v>
          </cell>
          <cell r="B92" t="str">
            <v>Year 18</v>
          </cell>
          <cell r="C92">
            <v>18</v>
          </cell>
          <cell r="D92">
            <v>0</v>
          </cell>
          <cell r="E92">
            <v>70</v>
          </cell>
          <cell r="F92">
            <v>1711820.5438242117</v>
          </cell>
          <cell r="G92">
            <v>643504.59635575395</v>
          </cell>
        </row>
        <row r="93">
          <cell r="A93">
            <v>45992</v>
          </cell>
          <cell r="B93" t="str">
            <v>Year 18</v>
          </cell>
          <cell r="C93">
            <v>18</v>
          </cell>
          <cell r="D93">
            <v>1</v>
          </cell>
          <cell r="E93">
            <v>71</v>
          </cell>
          <cell r="F93">
            <v>1711820.5438242117</v>
          </cell>
          <cell r="G93">
            <v>634572.95558756357</v>
          </cell>
        </row>
        <row r="94">
          <cell r="A94">
            <v>46082</v>
          </cell>
          <cell r="B94" t="str">
            <v>Year 19</v>
          </cell>
          <cell r="C94">
            <v>19</v>
          </cell>
          <cell r="D94">
            <v>0</v>
          </cell>
          <cell r="E94">
            <v>72</v>
          </cell>
          <cell r="F94">
            <v>1754616.0574198167</v>
          </cell>
          <cell r="G94">
            <v>641409.41525463539</v>
          </cell>
        </row>
        <row r="95">
          <cell r="A95">
            <v>46174</v>
          </cell>
          <cell r="B95" t="str">
            <v>Year 19</v>
          </cell>
          <cell r="C95">
            <v>19</v>
          </cell>
          <cell r="D95">
            <v>0</v>
          </cell>
          <cell r="E95">
            <v>73</v>
          </cell>
          <cell r="F95">
            <v>1754616.0574198167</v>
          </cell>
          <cell r="G95">
            <v>632506.85493908741</v>
          </cell>
        </row>
        <row r="96">
          <cell r="A96">
            <v>46266</v>
          </cell>
          <cell r="B96" t="str">
            <v>Year 19</v>
          </cell>
          <cell r="C96">
            <v>19</v>
          </cell>
          <cell r="D96">
            <v>0</v>
          </cell>
          <cell r="E96">
            <v>74</v>
          </cell>
          <cell r="F96">
            <v>1754616.0574198167</v>
          </cell>
          <cell r="G96">
            <v>623727.85935191275</v>
          </cell>
        </row>
        <row r="97">
          <cell r="A97">
            <v>46357</v>
          </cell>
          <cell r="B97" t="str">
            <v>Year 19</v>
          </cell>
          <cell r="C97">
            <v>19</v>
          </cell>
          <cell r="D97">
            <v>1</v>
          </cell>
          <cell r="E97">
            <v>75</v>
          </cell>
          <cell r="F97">
            <v>1754616.0574198167</v>
          </cell>
          <cell r="G97">
            <v>615070.71345366677</v>
          </cell>
        </row>
        <row r="98">
          <cell r="A98">
            <v>46447</v>
          </cell>
          <cell r="B98" t="str">
            <v>Year 20</v>
          </cell>
          <cell r="C98">
            <v>20</v>
          </cell>
          <cell r="D98">
            <v>0</v>
          </cell>
          <cell r="E98">
            <v>76</v>
          </cell>
          <cell r="F98">
            <v>1798481.4588553121</v>
          </cell>
          <cell r="G98">
            <v>621697.0691593393</v>
          </cell>
        </row>
        <row r="99">
          <cell r="A99">
            <v>46539</v>
          </cell>
          <cell r="B99" t="str">
            <v>Year 20</v>
          </cell>
          <cell r="C99">
            <v>20</v>
          </cell>
          <cell r="D99">
            <v>0</v>
          </cell>
          <cell r="E99">
            <v>77</v>
          </cell>
          <cell r="F99">
            <v>1798481.4588553121</v>
          </cell>
          <cell r="G99">
            <v>613068.10998824087</v>
          </cell>
        </row>
        <row r="100">
          <cell r="A100">
            <v>46631</v>
          </cell>
          <cell r="B100" t="str">
            <v>Year 20</v>
          </cell>
          <cell r="C100">
            <v>20</v>
          </cell>
          <cell r="D100">
            <v>0</v>
          </cell>
          <cell r="E100">
            <v>78</v>
          </cell>
          <cell r="F100">
            <v>1798481.4588553121</v>
          </cell>
          <cell r="G100">
            <v>604558.91804795328</v>
          </cell>
        </row>
        <row r="101">
          <cell r="A101">
            <v>46722</v>
          </cell>
          <cell r="B101" t="str">
            <v>Year 20</v>
          </cell>
          <cell r="C101">
            <v>20</v>
          </cell>
          <cell r="D101">
            <v>1</v>
          </cell>
          <cell r="E101">
            <v>79</v>
          </cell>
          <cell r="F101">
            <v>1798481.4588553121</v>
          </cell>
          <cell r="G101">
            <v>596167.83100710029</v>
          </cell>
        </row>
        <row r="102">
          <cell r="A102">
            <v>46813</v>
          </cell>
          <cell r="B102" t="str">
            <v>Year 21</v>
          </cell>
          <cell r="C102">
            <v>21</v>
          </cell>
          <cell r="D102">
            <v>0</v>
          </cell>
          <cell r="E102">
            <v>80</v>
          </cell>
          <cell r="F102">
            <v>1843443.4953266948</v>
          </cell>
          <cell r="G102">
            <v>602590.53984711366</v>
          </cell>
        </row>
        <row r="103">
          <cell r="A103">
            <v>46905</v>
          </cell>
          <cell r="B103" t="str">
            <v>Year 21</v>
          </cell>
          <cell r="C103">
            <v>21</v>
          </cell>
          <cell r="D103">
            <v>0</v>
          </cell>
          <cell r="E103">
            <v>81</v>
          </cell>
          <cell r="F103">
            <v>1843443.4953266948</v>
          </cell>
          <cell r="G103">
            <v>594226.77327465417</v>
          </cell>
        </row>
        <row r="104">
          <cell r="A104">
            <v>46997</v>
          </cell>
          <cell r="B104" t="str">
            <v>Year 21</v>
          </cell>
          <cell r="C104">
            <v>21</v>
          </cell>
          <cell r="D104">
            <v>0</v>
          </cell>
          <cell r="E104">
            <v>82</v>
          </cell>
          <cell r="F104">
            <v>1843443.4953266948</v>
          </cell>
          <cell r="G104">
            <v>585979.09314340632</v>
          </cell>
        </row>
        <row r="105">
          <cell r="A105">
            <v>47088</v>
          </cell>
          <cell r="B105" t="str">
            <v>Year 21</v>
          </cell>
          <cell r="C105">
            <v>21</v>
          </cell>
          <cell r="D105">
            <v>1</v>
          </cell>
          <cell r="E105">
            <v>83</v>
          </cell>
          <cell r="F105">
            <v>1843443.4953266948</v>
          </cell>
          <cell r="G105">
            <v>577845.88821019174</v>
          </cell>
        </row>
        <row r="106">
          <cell r="A106">
            <v>47178</v>
          </cell>
          <cell r="B106" t="str">
            <v>Year 22</v>
          </cell>
          <cell r="C106">
            <v>22</v>
          </cell>
          <cell r="D106">
            <v>0</v>
          </cell>
          <cell r="E106">
            <v>84</v>
          </cell>
          <cell r="F106">
            <v>1889529.5827098619</v>
          </cell>
          <cell r="G106">
            <v>584071.20883526385</v>
          </cell>
        </row>
        <row r="107">
          <cell r="A107">
            <v>47270</v>
          </cell>
          <cell r="B107" t="str">
            <v>Year 22</v>
          </cell>
          <cell r="C107">
            <v>22</v>
          </cell>
          <cell r="D107">
            <v>0</v>
          </cell>
          <cell r="E107">
            <v>85</v>
          </cell>
          <cell r="F107">
            <v>1889529.5827098619</v>
          </cell>
          <cell r="G107">
            <v>575964.48473429843</v>
          </cell>
        </row>
        <row r="108">
          <cell r="A108">
            <v>47362</v>
          </cell>
          <cell r="B108" t="str">
            <v>Year 22</v>
          </cell>
          <cell r="C108">
            <v>22</v>
          </cell>
          <cell r="D108">
            <v>0</v>
          </cell>
          <cell r="E108">
            <v>86</v>
          </cell>
          <cell r="F108">
            <v>1889529.5827098619</v>
          </cell>
          <cell r="G108">
            <v>567970.27940613835</v>
          </cell>
        </row>
        <row r="109">
          <cell r="A109">
            <v>47453</v>
          </cell>
          <cell r="B109" t="str">
            <v>Year 22</v>
          </cell>
          <cell r="C109">
            <v>22</v>
          </cell>
          <cell r="D109">
            <v>1</v>
          </cell>
          <cell r="E109">
            <v>87</v>
          </cell>
          <cell r="F109">
            <v>1889529.5827098619</v>
          </cell>
          <cell r="G109">
            <v>560087.03112571768</v>
          </cell>
        </row>
        <row r="110">
          <cell r="A110">
            <v>47543</v>
          </cell>
          <cell r="B110" t="str">
            <v>Year 23</v>
          </cell>
          <cell r="C110">
            <v>23</v>
          </cell>
          <cell r="D110">
            <v>0</v>
          </cell>
          <cell r="E110">
            <v>88</v>
          </cell>
          <cell r="F110">
            <v>1936767.8222776083</v>
          </cell>
          <cell r="G110">
            <v>566121.02984032664</v>
          </cell>
        </row>
        <row r="111">
          <cell r="A111">
            <v>47635</v>
          </cell>
          <cell r="B111" t="str">
            <v>Year 23</v>
          </cell>
          <cell r="C111">
            <v>23</v>
          </cell>
          <cell r="D111">
            <v>0</v>
          </cell>
          <cell r="E111">
            <v>89</v>
          </cell>
          <cell r="F111">
            <v>1936767.8222776083</v>
          </cell>
          <cell r="G111">
            <v>558263.44856043102</v>
          </cell>
        </row>
        <row r="112">
          <cell r="A112">
            <v>47727</v>
          </cell>
          <cell r="B112" t="str">
            <v>Year 23</v>
          </cell>
          <cell r="C112">
            <v>23</v>
          </cell>
          <cell r="D112">
            <v>0</v>
          </cell>
          <cell r="E112">
            <v>90</v>
          </cell>
          <cell r="F112">
            <v>1936767.8222776083</v>
          </cell>
          <cell r="G112">
            <v>550514.9280295904</v>
          </cell>
        </row>
        <row r="113">
          <cell r="A113">
            <v>47818</v>
          </cell>
          <cell r="B113" t="str">
            <v>Year 23</v>
          </cell>
          <cell r="C113">
            <v>23</v>
          </cell>
          <cell r="D113">
            <v>1</v>
          </cell>
          <cell r="E113">
            <v>91</v>
          </cell>
          <cell r="F113">
            <v>1936767.8222776083</v>
          </cell>
          <cell r="G113">
            <v>542873.95451901725</v>
          </cell>
        </row>
        <row r="114">
          <cell r="A114">
            <v>47908</v>
          </cell>
          <cell r="B114" t="str">
            <v>Year 24</v>
          </cell>
          <cell r="C114">
            <v>24</v>
          </cell>
          <cell r="D114">
            <v>0</v>
          </cell>
          <cell r="E114">
            <v>92</v>
          </cell>
          <cell r="F114">
            <v>1985187.0178345484</v>
          </cell>
          <cell r="G114">
            <v>548722.51119275158</v>
          </cell>
        </row>
        <row r="115">
          <cell r="A115">
            <v>48000</v>
          </cell>
          <cell r="B115" t="str">
            <v>Year 24</v>
          </cell>
          <cell r="C115">
            <v>24</v>
          </cell>
          <cell r="D115">
            <v>0</v>
          </cell>
          <cell r="E115">
            <v>93</v>
          </cell>
          <cell r="F115">
            <v>1985187.0178345484</v>
          </cell>
          <cell r="G115">
            <v>541106.41586235643</v>
          </cell>
        </row>
        <row r="116">
          <cell r="A116">
            <v>48092</v>
          </cell>
          <cell r="B116" t="str">
            <v>Year 24</v>
          </cell>
          <cell r="C116">
            <v>24</v>
          </cell>
          <cell r="D116">
            <v>0</v>
          </cell>
          <cell r="E116">
            <v>94</v>
          </cell>
          <cell r="F116">
            <v>1985187.0178345484</v>
          </cell>
          <cell r="G116">
            <v>533596.02953222708</v>
          </cell>
        </row>
        <row r="117">
          <cell r="A117">
            <v>48183</v>
          </cell>
          <cell r="B117" t="str">
            <v>Year 24</v>
          </cell>
          <cell r="C117">
            <v>24</v>
          </cell>
          <cell r="D117">
            <v>1</v>
          </cell>
          <cell r="E117">
            <v>95</v>
          </cell>
          <cell r="F117">
            <v>1985187.0178345484</v>
          </cell>
          <cell r="G117">
            <v>526189.88499479205</v>
          </cell>
        </row>
        <row r="118">
          <cell r="A118">
            <v>48274</v>
          </cell>
          <cell r="B118" t="str">
            <v>Year 25</v>
          </cell>
          <cell r="C118">
            <v>25</v>
          </cell>
          <cell r="D118">
            <v>0</v>
          </cell>
          <cell r="E118">
            <v>96</v>
          </cell>
          <cell r="F118">
            <v>2034816.6932804119</v>
          </cell>
          <cell r="G118">
            <v>531858.69879202871</v>
          </cell>
        </row>
        <row r="119">
          <cell r="A119">
            <v>48366</v>
          </cell>
          <cell r="B119" t="str">
            <v>Year 25</v>
          </cell>
          <cell r="C119">
            <v>25</v>
          </cell>
          <cell r="D119">
            <v>0</v>
          </cell>
          <cell r="E119">
            <v>97</v>
          </cell>
          <cell r="F119">
            <v>2034816.6932804119</v>
          </cell>
          <cell r="G119">
            <v>524476.66785713017</v>
          </cell>
        </row>
        <row r="120">
          <cell r="A120">
            <v>48458</v>
          </cell>
          <cell r="B120" t="str">
            <v>Year 25</v>
          </cell>
          <cell r="C120">
            <v>25</v>
          </cell>
          <cell r="D120">
            <v>0</v>
          </cell>
          <cell r="E120">
            <v>98</v>
          </cell>
          <cell r="F120">
            <v>2034816.6932804119</v>
          </cell>
          <cell r="G120">
            <v>517197.09718253685</v>
          </cell>
        </row>
        <row r="121">
          <cell r="A121">
            <v>48549</v>
          </cell>
          <cell r="B121" t="str">
            <v>Year 25</v>
          </cell>
          <cell r="C121">
            <v>25</v>
          </cell>
          <cell r="D121">
            <v>1</v>
          </cell>
          <cell r="E121">
            <v>99</v>
          </cell>
          <cell r="F121">
            <v>2034816.6932804119</v>
          </cell>
          <cell r="G121">
            <v>510018.56465216249</v>
          </cell>
        </row>
        <row r="122">
          <cell r="A122">
            <v>48639</v>
          </cell>
          <cell r="B122" t="str">
            <v>Year 26</v>
          </cell>
          <cell r="C122">
            <v>26</v>
          </cell>
          <cell r="D122">
            <v>0</v>
          </cell>
          <cell r="E122">
            <v>100</v>
          </cell>
          <cell r="F122">
            <v>2085687.110612422</v>
          </cell>
          <cell r="G122">
            <v>515513.15958565433</v>
          </cell>
        </row>
        <row r="123">
          <cell r="A123">
            <v>48731</v>
          </cell>
          <cell r="B123" t="str">
            <v>Year 26</v>
          </cell>
          <cell r="C123">
            <v>26</v>
          </cell>
          <cell r="D123">
            <v>0</v>
          </cell>
          <cell r="E123">
            <v>101</v>
          </cell>
          <cell r="F123">
            <v>2085687.110612422</v>
          </cell>
          <cell r="G123">
            <v>508357.99957783299</v>
          </cell>
        </row>
        <row r="124">
          <cell r="A124">
            <v>48823</v>
          </cell>
          <cell r="B124" t="str">
            <v>Year 26</v>
          </cell>
          <cell r="C124">
            <v>26</v>
          </cell>
          <cell r="D124">
            <v>0</v>
          </cell>
          <cell r="E124">
            <v>102</v>
          </cell>
          <cell r="F124">
            <v>2085687.110612422</v>
          </cell>
          <cell r="G124">
            <v>501302.1509334282</v>
          </cell>
        </row>
        <row r="125">
          <cell r="A125">
            <v>48914</v>
          </cell>
          <cell r="B125" t="str">
            <v>Year 26</v>
          </cell>
          <cell r="C125">
            <v>26</v>
          </cell>
          <cell r="D125">
            <v>1</v>
          </cell>
          <cell r="E125">
            <v>103</v>
          </cell>
          <cell r="F125">
            <v>2085687.110612422</v>
          </cell>
          <cell r="G125">
            <v>494344.23524204874</v>
          </cell>
        </row>
        <row r="126">
          <cell r="A126">
            <v>49004</v>
          </cell>
          <cell r="B126" t="str">
            <v>Year 27</v>
          </cell>
          <cell r="C126">
            <v>27</v>
          </cell>
          <cell r="D126">
            <v>0</v>
          </cell>
          <cell r="E126">
            <v>104</v>
          </cell>
          <cell r="F126">
            <v>2137829.2883777325</v>
          </cell>
          <cell r="G126">
            <v>499669.96555583511</v>
          </cell>
        </row>
        <row r="127">
          <cell r="A127">
            <v>49096</v>
          </cell>
          <cell r="B127" t="str">
            <v>Year 27</v>
          </cell>
          <cell r="C127">
            <v>27</v>
          </cell>
          <cell r="D127">
            <v>0</v>
          </cell>
          <cell r="E127">
            <v>105</v>
          </cell>
          <cell r="F127">
            <v>2137829.2883777325</v>
          </cell>
          <cell r="G127">
            <v>492734.70408253319</v>
          </cell>
        </row>
        <row r="128">
          <cell r="A128">
            <v>49188</v>
          </cell>
          <cell r="B128" t="str">
            <v>Year 27</v>
          </cell>
          <cell r="C128">
            <v>27</v>
          </cell>
          <cell r="D128">
            <v>0</v>
          </cell>
          <cell r="E128">
            <v>106</v>
          </cell>
          <cell r="F128">
            <v>2137829.2883777325</v>
          </cell>
          <cell r="G128">
            <v>485895.70185036771</v>
          </cell>
        </row>
        <row r="129">
          <cell r="A129">
            <v>49279</v>
          </cell>
          <cell r="B129" t="str">
            <v>Year 27</v>
          </cell>
          <cell r="C129">
            <v>27</v>
          </cell>
          <cell r="D129">
            <v>1</v>
          </cell>
          <cell r="E129">
            <v>107</v>
          </cell>
          <cell r="F129">
            <v>2137829.2883777325</v>
          </cell>
          <cell r="G129">
            <v>479151.62281144207</v>
          </cell>
        </row>
        <row r="130">
          <cell r="A130">
            <v>49369</v>
          </cell>
          <cell r="B130" t="str">
            <v>Year 28</v>
          </cell>
          <cell r="C130">
            <v>28</v>
          </cell>
          <cell r="D130">
            <v>0</v>
          </cell>
          <cell r="E130">
            <v>108</v>
          </cell>
          <cell r="F130">
            <v>2191275.0205871756</v>
          </cell>
          <cell r="G130">
            <v>484313.67819832725</v>
          </cell>
        </row>
        <row r="131">
          <cell r="A131">
            <v>49461</v>
          </cell>
          <cell r="B131" t="str">
            <v>Year 28</v>
          </cell>
          <cell r="C131">
            <v>28</v>
          </cell>
          <cell r="D131">
            <v>0</v>
          </cell>
          <cell r="E131">
            <v>109</v>
          </cell>
          <cell r="F131">
            <v>2191275.0205871756</v>
          </cell>
          <cell r="G131">
            <v>477591.55714855465</v>
          </cell>
        </row>
        <row r="132">
          <cell r="A132">
            <v>49553</v>
          </cell>
          <cell r="B132" t="str">
            <v>Year 28</v>
          </cell>
          <cell r="C132">
            <v>28</v>
          </cell>
          <cell r="D132">
            <v>0</v>
          </cell>
          <cell r="E132">
            <v>110</v>
          </cell>
          <cell r="F132">
            <v>2191275.0205871756</v>
          </cell>
          <cell r="G132">
            <v>470962.73701808695</v>
          </cell>
        </row>
        <row r="133">
          <cell r="A133">
            <v>49644</v>
          </cell>
          <cell r="B133" t="str">
            <v>Year 28</v>
          </cell>
          <cell r="C133">
            <v>28</v>
          </cell>
          <cell r="D133">
            <v>1</v>
          </cell>
          <cell r="E133">
            <v>111</v>
          </cell>
          <cell r="F133">
            <v>2191275.0205871756</v>
          </cell>
          <cell r="G133">
            <v>464425.92281960102</v>
          </cell>
        </row>
        <row r="134">
          <cell r="A134">
            <v>49735</v>
          </cell>
          <cell r="B134" t="str">
            <v>Year 29</v>
          </cell>
          <cell r="C134">
            <v>29</v>
          </cell>
          <cell r="D134">
            <v>0</v>
          </cell>
          <cell r="E134">
            <v>112</v>
          </cell>
          <cell r="F134">
            <v>2246056.8961018547</v>
          </cell>
          <cell r="G134">
            <v>469429.33347828401</v>
          </cell>
        </row>
        <row r="135">
          <cell r="A135">
            <v>49827</v>
          </cell>
          <cell r="B135" t="str">
            <v>Year 29</v>
          </cell>
          <cell r="C135">
            <v>29</v>
          </cell>
          <cell r="D135">
            <v>0</v>
          </cell>
          <cell r="E135">
            <v>113</v>
          </cell>
          <cell r="F135">
            <v>2246056.8961018547</v>
          </cell>
          <cell r="G135">
            <v>462913.80243713333</v>
          </cell>
        </row>
        <row r="136">
          <cell r="A136">
            <v>49919</v>
          </cell>
          <cell r="B136" t="str">
            <v>Year 29</v>
          </cell>
          <cell r="C136">
            <v>29</v>
          </cell>
          <cell r="D136">
            <v>0</v>
          </cell>
          <cell r="E136">
            <v>114</v>
          </cell>
          <cell r="F136">
            <v>2246056.8961018547</v>
          </cell>
          <cell r="G136">
            <v>456488.704911148</v>
          </cell>
        </row>
        <row r="137">
          <cell r="A137">
            <v>50010</v>
          </cell>
          <cell r="B137" t="str">
            <v>Year 29</v>
          </cell>
          <cell r="C137">
            <v>29</v>
          </cell>
          <cell r="D137">
            <v>1</v>
          </cell>
          <cell r="E137">
            <v>115</v>
          </cell>
          <cell r="F137">
            <v>2246056.8961018547</v>
          </cell>
          <cell r="G137">
            <v>450152.78571167</v>
          </cell>
        </row>
        <row r="138">
          <cell r="A138">
            <v>50100</v>
          </cell>
          <cell r="B138" t="str">
            <v>Year 30</v>
          </cell>
          <cell r="C138">
            <v>30</v>
          </cell>
          <cell r="D138">
            <v>0</v>
          </cell>
          <cell r="E138">
            <v>116</v>
          </cell>
          <cell r="F138">
            <v>2302208.318504401</v>
          </cell>
          <cell r="G138">
            <v>455002.42724845494</v>
          </cell>
        </row>
        <row r="139">
          <cell r="A139">
            <v>50192</v>
          </cell>
          <cell r="B139" t="str">
            <v>Year 30</v>
          </cell>
          <cell r="C139">
            <v>30</v>
          </cell>
          <cell r="D139">
            <v>0</v>
          </cell>
          <cell r="E139">
            <v>117</v>
          </cell>
          <cell r="F139">
            <v>2302208.318504401</v>
          </cell>
          <cell r="G139">
            <v>448687.13711400639</v>
          </cell>
        </row>
        <row r="140">
          <cell r="A140">
            <v>50284</v>
          </cell>
          <cell r="B140" t="str">
            <v>Year 30</v>
          </cell>
          <cell r="C140">
            <v>30</v>
          </cell>
          <cell r="D140">
            <v>0</v>
          </cell>
          <cell r="E140">
            <v>118</v>
          </cell>
          <cell r="F140">
            <v>2302208.318504401</v>
          </cell>
          <cell r="G140">
            <v>442459.50121411518</v>
          </cell>
        </row>
        <row r="141">
          <cell r="A141">
            <v>50375</v>
          </cell>
          <cell r="B141" t="str">
            <v>Year 30</v>
          </cell>
          <cell r="C141">
            <v>30</v>
          </cell>
          <cell r="D141">
            <v>1</v>
          </cell>
          <cell r="E141">
            <v>119</v>
          </cell>
          <cell r="F141">
            <v>2302208.318504401</v>
          </cell>
          <cell r="G141">
            <v>436318.30293566122</v>
          </cell>
        </row>
        <row r="142">
          <cell r="A142">
            <v>50465</v>
          </cell>
          <cell r="B142" t="str">
            <v>Year 31</v>
          </cell>
          <cell r="C142">
            <v>31</v>
          </cell>
          <cell r="D142">
            <v>0</v>
          </cell>
          <cell r="E142">
            <v>120</v>
          </cell>
          <cell r="F142">
            <v>2359763.5264670108</v>
          </cell>
          <cell r="G142">
            <v>441018.90111552365</v>
          </cell>
        </row>
        <row r="143">
          <cell r="A143">
            <v>50557</v>
          </cell>
          <cell r="B143" t="str">
            <v>Year 31</v>
          </cell>
          <cell r="C143">
            <v>31</v>
          </cell>
          <cell r="D143">
            <v>0</v>
          </cell>
          <cell r="E143">
            <v>121</v>
          </cell>
          <cell r="F143">
            <v>2359763.5264670108</v>
          </cell>
          <cell r="G143">
            <v>434897.6979119209</v>
          </cell>
        </row>
        <row r="144">
          <cell r="A144">
            <v>50649</v>
          </cell>
          <cell r="B144" t="str">
            <v>Year 31</v>
          </cell>
          <cell r="C144">
            <v>31</v>
          </cell>
          <cell r="D144">
            <v>0</v>
          </cell>
          <cell r="E144">
            <v>122</v>
          </cell>
          <cell r="F144">
            <v>2359763.5264670108</v>
          </cell>
          <cell r="G144">
            <v>428861.45507751108</v>
          </cell>
        </row>
        <row r="145">
          <cell r="A145">
            <v>50740</v>
          </cell>
          <cell r="B145" t="str">
            <v>Year 31</v>
          </cell>
          <cell r="C145">
            <v>31</v>
          </cell>
          <cell r="D145">
            <v>1</v>
          </cell>
          <cell r="E145">
            <v>123</v>
          </cell>
          <cell r="F145">
            <v>2359763.5264670108</v>
          </cell>
          <cell r="G145">
            <v>422908.99338917522</v>
          </cell>
        </row>
        <row r="146">
          <cell r="A146">
            <v>50830</v>
          </cell>
          <cell r="B146" t="str">
            <v>Year 32</v>
          </cell>
          <cell r="C146">
            <v>32</v>
          </cell>
          <cell r="D146">
            <v>0</v>
          </cell>
          <cell r="E146">
            <v>124</v>
          </cell>
          <cell r="F146">
            <v>2418757.6146286861</v>
          </cell>
          <cell r="G146">
            <v>427465.12874081492</v>
          </cell>
        </row>
        <row r="147">
          <cell r="A147">
            <v>50922</v>
          </cell>
          <cell r="B147" t="str">
            <v>Year 32</v>
          </cell>
          <cell r="C147">
            <v>32</v>
          </cell>
          <cell r="D147">
            <v>0</v>
          </cell>
          <cell r="E147">
            <v>125</v>
          </cell>
          <cell r="F147">
            <v>2418757.6146286861</v>
          </cell>
          <cell r="G147">
            <v>421532.0476214838</v>
          </cell>
        </row>
        <row r="148">
          <cell r="A148">
            <v>51014</v>
          </cell>
          <cell r="B148" t="str">
            <v>Year 32</v>
          </cell>
          <cell r="C148">
            <v>32</v>
          </cell>
          <cell r="D148">
            <v>0</v>
          </cell>
          <cell r="E148">
            <v>126</v>
          </cell>
          <cell r="F148">
            <v>2418757.6146286861</v>
          </cell>
          <cell r="G148">
            <v>415681.31579616916</v>
          </cell>
        </row>
        <row r="149">
          <cell r="A149">
            <v>51105</v>
          </cell>
          <cell r="B149" t="str">
            <v>Year 32</v>
          </cell>
          <cell r="C149">
            <v>32</v>
          </cell>
          <cell r="D149">
            <v>1</v>
          </cell>
          <cell r="E149">
            <v>127</v>
          </cell>
          <cell r="F149">
            <v>2418757.6146286861</v>
          </cell>
          <cell r="G149">
            <v>409911.79028265213</v>
          </cell>
        </row>
        <row r="150">
          <cell r="A150">
            <v>51196</v>
          </cell>
          <cell r="B150" t="str">
            <v>Year 33</v>
          </cell>
          <cell r="C150">
            <v>33</v>
          </cell>
          <cell r="D150">
            <v>0</v>
          </cell>
          <cell r="E150">
            <v>128</v>
          </cell>
          <cell r="F150">
            <v>2479226.5549944029</v>
          </cell>
          <cell r="G150">
            <v>414327.90256201918</v>
          </cell>
        </row>
        <row r="151">
          <cell r="A151">
            <v>51288</v>
          </cell>
          <cell r="B151" t="str">
            <v>Year 33</v>
          </cell>
          <cell r="C151">
            <v>33</v>
          </cell>
          <cell r="D151">
            <v>0</v>
          </cell>
          <cell r="E151">
            <v>129</v>
          </cell>
          <cell r="F151">
            <v>2479226.5549944029</v>
          </cell>
          <cell r="G151">
            <v>408577.16199718276</v>
          </cell>
        </row>
        <row r="152">
          <cell r="A152">
            <v>51380</v>
          </cell>
          <cell r="B152" t="str">
            <v>Year 33</v>
          </cell>
          <cell r="C152">
            <v>33</v>
          </cell>
          <cell r="D152">
            <v>0</v>
          </cell>
          <cell r="E152">
            <v>130</v>
          </cell>
          <cell r="F152">
            <v>2479226.5549944029</v>
          </cell>
          <cell r="G152">
            <v>402906.23989699612</v>
          </cell>
        </row>
        <row r="153">
          <cell r="A153">
            <v>51471</v>
          </cell>
          <cell r="B153" t="str">
            <v>Year 33</v>
          </cell>
          <cell r="C153">
            <v>33</v>
          </cell>
          <cell r="D153">
            <v>1</v>
          </cell>
          <cell r="E153">
            <v>131</v>
          </cell>
          <cell r="F153">
            <v>2479226.5549944029</v>
          </cell>
          <cell r="G153">
            <v>397314.02840635303</v>
          </cell>
        </row>
        <row r="154">
          <cell r="A154">
            <v>51561</v>
          </cell>
          <cell r="B154" t="str">
            <v>Year 34</v>
          </cell>
          <cell r="C154">
            <v>34</v>
          </cell>
          <cell r="D154">
            <v>0</v>
          </cell>
          <cell r="E154">
            <v>132</v>
          </cell>
          <cell r="F154">
            <v>2541207.2188692628</v>
          </cell>
          <cell r="G154">
            <v>401594.42092299729</v>
          </cell>
        </row>
        <row r="155">
          <cell r="A155">
            <v>51653</v>
          </cell>
          <cell r="B155" t="str">
            <v>Year 34</v>
          </cell>
          <cell r="C155">
            <v>34</v>
          </cell>
          <cell r="D155">
            <v>0</v>
          </cell>
          <cell r="E155">
            <v>133</v>
          </cell>
          <cell r="F155">
            <v>2541207.2188692628</v>
          </cell>
          <cell r="G155">
            <v>396020.41706582729</v>
          </cell>
        </row>
        <row r="156">
          <cell r="A156">
            <v>51745</v>
          </cell>
          <cell r="B156" t="str">
            <v>Year 34</v>
          </cell>
          <cell r="C156">
            <v>34</v>
          </cell>
          <cell r="D156">
            <v>0</v>
          </cell>
          <cell r="E156">
            <v>134</v>
          </cell>
          <cell r="F156">
            <v>2541207.2188692628</v>
          </cell>
          <cell r="G156">
            <v>390523.77862356597</v>
          </cell>
        </row>
        <row r="157">
          <cell r="A157">
            <v>51836</v>
          </cell>
          <cell r="B157" t="str">
            <v>Year 34</v>
          </cell>
          <cell r="C157">
            <v>34</v>
          </cell>
          <cell r="D157">
            <v>1</v>
          </cell>
          <cell r="E157">
            <v>135</v>
          </cell>
          <cell r="F157">
            <v>2541207.2188692628</v>
          </cell>
          <cell r="G157">
            <v>385103.43178866367</v>
          </cell>
        </row>
        <row r="158">
          <cell r="A158">
            <v>51926</v>
          </cell>
          <cell r="B158" t="str">
            <v>Year 35</v>
          </cell>
          <cell r="C158">
            <v>35</v>
          </cell>
          <cell r="D158">
            <v>0</v>
          </cell>
          <cell r="E158">
            <v>136</v>
          </cell>
          <cell r="F158">
            <v>2604737.3993409942</v>
          </cell>
          <cell r="G158">
            <v>389252.27559912269</v>
          </cell>
        </row>
        <row r="159">
          <cell r="A159">
            <v>52018</v>
          </cell>
          <cell r="B159" t="str">
            <v>Year 35</v>
          </cell>
          <cell r="C159">
            <v>35</v>
          </cell>
          <cell r="D159">
            <v>0</v>
          </cell>
          <cell r="E159">
            <v>137</v>
          </cell>
          <cell r="F159">
            <v>2604737.3993409942</v>
          </cell>
          <cell r="G159">
            <v>383849.57682503347</v>
          </cell>
        </row>
        <row r="160">
          <cell r="A160">
            <v>52110</v>
          </cell>
          <cell r="B160" t="str">
            <v>Year 35</v>
          </cell>
          <cell r="C160">
            <v>35</v>
          </cell>
          <cell r="D160">
            <v>0</v>
          </cell>
          <cell r="E160">
            <v>138</v>
          </cell>
          <cell r="F160">
            <v>2604737.3993409942</v>
          </cell>
          <cell r="G160">
            <v>378521.86580534762</v>
          </cell>
        </row>
        <row r="161">
          <cell r="A161">
            <v>52201</v>
          </cell>
          <cell r="B161" t="str">
            <v>Year 35</v>
          </cell>
          <cell r="C161">
            <v>35</v>
          </cell>
          <cell r="D161">
            <v>1</v>
          </cell>
          <cell r="E161">
            <v>139</v>
          </cell>
          <cell r="F161">
            <v>2604737.3993409942</v>
          </cell>
          <cell r="G161">
            <v>373268.10173369292</v>
          </cell>
        </row>
      </sheetData>
      <sheetData sheetId="25" refreshError="1"/>
      <sheetData sheetId="26" refreshError="1"/>
      <sheetData sheetId="27" refreshError="1"/>
      <sheetData sheetId="28" refreshError="1"/>
      <sheetData sheetId="29" refreshError="1">
        <row r="190">
          <cell r="J190">
            <v>39538</v>
          </cell>
          <cell r="K190">
            <v>39600</v>
          </cell>
          <cell r="L190">
            <v>39692</v>
          </cell>
          <cell r="M190">
            <v>39783</v>
          </cell>
          <cell r="N190">
            <v>39873</v>
          </cell>
          <cell r="O190">
            <v>39965</v>
          </cell>
          <cell r="P190">
            <v>40057</v>
          </cell>
          <cell r="Q190">
            <v>40148</v>
          </cell>
          <cell r="R190">
            <v>40238</v>
          </cell>
          <cell r="S190">
            <v>40330</v>
          </cell>
          <cell r="T190">
            <v>40422</v>
          </cell>
          <cell r="U190">
            <v>40513</v>
          </cell>
          <cell r="V190">
            <v>40603</v>
          </cell>
          <cell r="W190">
            <v>40695</v>
          </cell>
          <cell r="X190">
            <v>40787</v>
          </cell>
        </row>
        <row r="191">
          <cell r="J191">
            <v>31101.369863013701</v>
          </cell>
          <cell r="K191">
            <v>33000</v>
          </cell>
          <cell r="L191">
            <v>12729616.438356156</v>
          </cell>
          <cell r="M191">
            <v>12040500</v>
          </cell>
          <cell r="N191">
            <v>12213403.561643835</v>
          </cell>
          <cell r="O191">
            <v>12221850</v>
          </cell>
          <cell r="P191">
            <v>12221850</v>
          </cell>
          <cell r="Q191">
            <v>12221850</v>
          </cell>
          <cell r="R191">
            <v>12221850</v>
          </cell>
          <cell r="S191">
            <v>12221850</v>
          </cell>
          <cell r="T191">
            <v>12221850</v>
          </cell>
          <cell r="U191">
            <v>12221850</v>
          </cell>
          <cell r="V191">
            <v>12221850</v>
          </cell>
          <cell r="W191">
            <v>12221850</v>
          </cell>
          <cell r="X191">
            <v>12221850</v>
          </cell>
        </row>
      </sheetData>
      <sheetData sheetId="30" refreshError="1">
        <row r="25">
          <cell r="W25">
            <v>39538</v>
          </cell>
          <cell r="X25">
            <v>39600</v>
          </cell>
          <cell r="Y25">
            <v>39692</v>
          </cell>
          <cell r="Z25">
            <v>39783</v>
          </cell>
          <cell r="AA25">
            <v>39873</v>
          </cell>
          <cell r="AB25">
            <v>39965</v>
          </cell>
          <cell r="AC25">
            <v>40057</v>
          </cell>
          <cell r="AD25">
            <v>40148</v>
          </cell>
          <cell r="AE25">
            <v>40238</v>
          </cell>
          <cell r="AF25">
            <v>40330</v>
          </cell>
          <cell r="AG25">
            <v>40422</v>
          </cell>
          <cell r="AH25">
            <v>40513</v>
          </cell>
          <cell r="AI25">
            <v>40603</v>
          </cell>
          <cell r="AJ25">
            <v>40695</v>
          </cell>
          <cell r="AK25">
            <v>40787</v>
          </cell>
          <cell r="AL25">
            <v>40878</v>
          </cell>
        </row>
        <row r="26">
          <cell r="W26">
            <v>0</v>
          </cell>
          <cell r="X26">
            <v>3265130.495174204</v>
          </cell>
          <cell r="Y26">
            <v>11329821.749806153</v>
          </cell>
          <cell r="Z26">
            <v>11513941.983764587</v>
          </cell>
          <cell r="AA26">
            <v>11677947.644503837</v>
          </cell>
          <cell r="AB26">
            <v>11813850</v>
          </cell>
          <cell r="AC26">
            <v>11813850</v>
          </cell>
          <cell r="AD26">
            <v>11813850</v>
          </cell>
          <cell r="AE26">
            <v>11813850</v>
          </cell>
          <cell r="AF26">
            <v>11813850</v>
          </cell>
          <cell r="AG26">
            <v>11813850</v>
          </cell>
          <cell r="AH26">
            <v>11813850</v>
          </cell>
          <cell r="AI26">
            <v>11813850</v>
          </cell>
          <cell r="AJ26">
            <v>11813850</v>
          </cell>
          <cell r="AK26">
            <v>11813850</v>
          </cell>
          <cell r="AL26">
            <v>11813850</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s"/>
      <sheetName val="Tracking Register"/>
      <sheetName val="Codes"/>
      <sheetName val="Project RBS"/>
      <sheetName val="Tracking_Register"/>
      <sheetName val="Project_RBS"/>
      <sheetName val="Tracking_Register1"/>
      <sheetName val="Project_RBS1"/>
      <sheetName val="Tracking_Register2"/>
      <sheetName val="Project_RBS2"/>
      <sheetName val="Tracking_Register3"/>
      <sheetName val="Project_RBS3"/>
      <sheetName val="Lists"/>
    </sheetNames>
    <sheetDataSet>
      <sheetData sheetId="0">
        <row r="2">
          <cell r="A2" t="str">
            <v>1.  Access and egress to all work areas (safe segregation of public, staff &amp; vehicles )</v>
          </cell>
          <cell r="C2" t="str">
            <v>Open</v>
          </cell>
        </row>
        <row r="3">
          <cell r="A3" t="str">
            <v>2. Communication / Meetings (awareness of information, Notices Displayed)</v>
          </cell>
          <cell r="C3" t="str">
            <v>Closed</v>
          </cell>
        </row>
        <row r="4">
          <cell r="A4" t="str">
            <v>3. Confined Space (training permits and controls in place)</v>
          </cell>
        </row>
        <row r="5">
          <cell r="A5" t="str">
            <v>4. Electrical safety (supply cables, distribution, sockets inspection records, PAT)</v>
          </cell>
        </row>
        <row r="6">
          <cell r="A6" t="str">
            <v>5. Environment (dust control)</v>
          </cell>
        </row>
        <row r="7">
          <cell r="A7" t="str">
            <v xml:space="preserve">6. Excavations (RA, Permits, edge protection, shoring, signage &amp; access, underground services) </v>
          </cell>
        </row>
        <row r="8">
          <cell r="A8" t="str">
            <v xml:space="preserve">7. First aid provision / facilities / Occupational Health </v>
          </cell>
        </row>
        <row r="9">
          <cell r="A9" t="str">
            <v>8. Flammables / Hot work (precautions, LPG, escape routes, signage, fire plan, extinguishers, drills, methods of work)</v>
          </cell>
        </row>
        <row r="10">
          <cell r="A10" t="str">
            <v>9. Hazardous Material Management (COSHH, Hazardous materials storage, hazardous waste management, leaks / spills)</v>
          </cell>
        </row>
        <row r="11">
          <cell r="A11" t="str">
            <v xml:space="preserve">10. Housekeeping &amp; Material Management (no tripping hazards or unnecessary waste etc., closed skips, special waste segregated)             </v>
          </cell>
        </row>
        <row r="12">
          <cell r="A12" t="str">
            <v>11. Legislative / statuary requirements (labour workers hold labour cards  (sample check), insurances etc.)</v>
          </cell>
        </row>
        <row r="13">
          <cell r="A13" t="str">
            <v>12. Lifting equipment, MEWP &amp; Cranes, (good working condition, operated safely, RA, MS, licenses, competency and statuary registers)</v>
          </cell>
        </row>
        <row r="14">
          <cell r="A14" t="str">
            <v>13. Management Systems (health &amp; safety plan is is in place and is being updated/safe systems of work)</v>
          </cell>
        </row>
        <row r="15">
          <cell r="A15" t="str">
            <v>14. Manual Handling</v>
          </cell>
        </row>
        <row r="16">
          <cell r="A16" t="str">
            <v>15. Noise &amp; Vibration (sources identified and controls in place)</v>
          </cell>
        </row>
        <row r="17">
          <cell r="A17" t="str">
            <v>16. Plant &amp; Machienery, excavators, trucks, JCBs etc. (good working condition, operated safely, RA, MS, licenses, competency and statuary registers)</v>
          </cell>
        </row>
        <row r="18">
          <cell r="A18" t="str">
            <v>17. PPE (all necessary PPE worn &amp; facilities provided for storage and issue of PPE to visitors)</v>
          </cell>
        </row>
        <row r="19">
          <cell r="A19" t="str">
            <v>18. Risk Management (RA, MS, Permits, Selection, Inspections, meetings &amp; general site monitoring)</v>
          </cell>
        </row>
        <row r="20">
          <cell r="A20" t="str">
            <v>19. Scaffold &amp; Towers (tags, stability)</v>
          </cell>
        </row>
        <row r="21">
          <cell r="A21" t="str">
            <v>20. Security (Presence, barriers, fencing)</v>
          </cell>
        </row>
        <row r="22">
          <cell r="A22" t="str">
            <v>21.  Signage</v>
          </cell>
        </row>
        <row r="23">
          <cell r="A23" t="str">
            <v>22. Site Management &amp; Supervision (supervisor and applicable key duty holders on site and senior management involvement)</v>
          </cell>
        </row>
        <row r="24">
          <cell r="A24" t="str">
            <v>23. Tools &amp; Equipmment &amp; hand held tools - Abrasive wheels, grinders etc (good working condition, operated safely, competency and statuary registers)</v>
          </cell>
        </row>
        <row r="25">
          <cell r="A25" t="str">
            <v>24. Traffic management (Vehciles, Licenses, policies, pedestrain segregation, signage etc)</v>
          </cell>
        </row>
        <row r="26">
          <cell r="A26" t="str">
            <v>25. Training/Induction/Competence (all inducted including visitors, toolbox talks, task specific training, first aid records)</v>
          </cell>
        </row>
        <row r="27">
          <cell r="A27" t="str">
            <v>26. Welfare (hot/cold water, flushing toilets, food areas, accommodation, provision for Hot Working Conditions - Water, shade, working shifts)</v>
          </cell>
        </row>
        <row r="28">
          <cell r="A28" t="str">
            <v xml:space="preserve">27. Work at Height (edge protection, nets, fall arrest etc) </v>
          </cell>
        </row>
      </sheetData>
      <sheetData sheetId="1" refreshError="1"/>
      <sheetData sheetId="2" refreshError="1"/>
      <sheetData sheetId="3" refreshError="1"/>
      <sheetData sheetId="4"/>
      <sheetData sheetId="5"/>
      <sheetData sheetId="6"/>
      <sheetData sheetId="7"/>
      <sheetData sheetId="8"/>
      <sheetData sheetId="9"/>
      <sheetData sheetId="10"/>
      <sheetData sheetId="11"/>
      <sheetData sheetId="1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ched-Structure"/>
      <sheetName val="BC - Final Templates"/>
      <sheetName val="RCBC Reinforcement"/>
      <sheetName val="Excavation Calculation"/>
      <sheetName val="RCBC calculation"/>
      <sheetName val="X  Miscellaneous work "/>
      <sheetName val="utility chamber"/>
      <sheetName val="Road Reinstatement"/>
      <sheetName val="IFC Summary"/>
      <sheetName val="IFB Summary "/>
      <sheetName val="Excavation Calculation (2)"/>
      <sheetName val="IFB"/>
      <sheetName val="Final"/>
    </sheetNames>
    <sheetDataSet>
      <sheetData sheetId="0"/>
      <sheetData sheetId="1">
        <row r="8">
          <cell r="S8" t="str">
            <v>FE-1</v>
          </cell>
        </row>
      </sheetData>
      <sheetData sheetId="2">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27.304999999999996</v>
          </cell>
          <cell r="H24">
            <v>27.304999999999996</v>
          </cell>
          <cell r="I24">
            <v>27.304999999999996</v>
          </cell>
          <cell r="J24">
            <v>77.628749999999997</v>
          </cell>
          <cell r="K24">
            <v>77.628749999999997</v>
          </cell>
          <cell r="L24">
            <v>28.733750000000001</v>
          </cell>
          <cell r="M24">
            <v>28.733750000000001</v>
          </cell>
          <cell r="N24">
            <v>81.756249999999994</v>
          </cell>
          <cell r="O24">
            <v>81.756249999999994</v>
          </cell>
          <cell r="P24">
            <v>51.752499999999998</v>
          </cell>
        </row>
        <row r="25">
          <cell r="G25">
            <v>0</v>
          </cell>
          <cell r="H25">
            <v>0</v>
          </cell>
          <cell r="I25">
            <v>0</v>
          </cell>
          <cell r="J25">
            <v>0</v>
          </cell>
          <cell r="K25">
            <v>0</v>
          </cell>
          <cell r="L25">
            <v>0</v>
          </cell>
          <cell r="M25">
            <v>0</v>
          </cell>
          <cell r="N25">
            <v>0</v>
          </cell>
          <cell r="O25">
            <v>0</v>
          </cell>
          <cell r="P25">
            <v>0</v>
          </cell>
        </row>
        <row r="26">
          <cell r="G26">
            <v>0</v>
          </cell>
          <cell r="H26">
            <v>0</v>
          </cell>
          <cell r="I26">
            <v>0</v>
          </cell>
          <cell r="J26">
            <v>0</v>
          </cell>
          <cell r="K26">
            <v>0</v>
          </cell>
          <cell r="L26">
            <v>0</v>
          </cell>
          <cell r="M26">
            <v>0</v>
          </cell>
          <cell r="N26">
            <v>0</v>
          </cell>
          <cell r="O26">
            <v>0</v>
          </cell>
          <cell r="P26">
            <v>0</v>
          </cell>
        </row>
        <row r="27">
          <cell r="G27">
            <v>0</v>
          </cell>
          <cell r="H27">
            <v>0</v>
          </cell>
          <cell r="I27">
            <v>0</v>
          </cell>
          <cell r="J27">
            <v>0</v>
          </cell>
          <cell r="K27">
            <v>0</v>
          </cell>
          <cell r="L27">
            <v>0</v>
          </cell>
          <cell r="M27">
            <v>0</v>
          </cell>
          <cell r="N27">
            <v>0</v>
          </cell>
          <cell r="O27">
            <v>0</v>
          </cell>
          <cell r="P27">
            <v>0</v>
          </cell>
        </row>
        <row r="28">
          <cell r="G28">
            <v>0</v>
          </cell>
          <cell r="H28">
            <v>0</v>
          </cell>
          <cell r="I28">
            <v>0</v>
          </cell>
          <cell r="J28">
            <v>0</v>
          </cell>
          <cell r="K28">
            <v>0</v>
          </cell>
          <cell r="L28">
            <v>0</v>
          </cell>
          <cell r="M28">
            <v>0</v>
          </cell>
          <cell r="N28">
            <v>0</v>
          </cell>
          <cell r="O28">
            <v>0</v>
          </cell>
          <cell r="P28">
            <v>0</v>
          </cell>
        </row>
        <row r="29">
          <cell r="G29">
            <v>0</v>
          </cell>
          <cell r="H29">
            <v>0</v>
          </cell>
          <cell r="I29">
            <v>0</v>
          </cell>
          <cell r="J29">
            <v>0</v>
          </cell>
          <cell r="K29">
            <v>0</v>
          </cell>
          <cell r="L29">
            <v>0</v>
          </cell>
          <cell r="M29">
            <v>0</v>
          </cell>
          <cell r="N29">
            <v>0</v>
          </cell>
          <cell r="O29">
            <v>0</v>
          </cell>
          <cell r="P29">
            <v>0</v>
          </cell>
        </row>
        <row r="30">
          <cell r="G30">
            <v>0.62624999999999997</v>
          </cell>
          <cell r="H30">
            <v>0.62624999999999997</v>
          </cell>
          <cell r="I30">
            <v>0.62624999999999997</v>
          </cell>
          <cell r="J30">
            <v>1.78125</v>
          </cell>
          <cell r="K30">
            <v>1.78125</v>
          </cell>
          <cell r="L30">
            <v>0.62624999999999997</v>
          </cell>
          <cell r="M30">
            <v>0.62624999999999997</v>
          </cell>
          <cell r="N30">
            <v>1.8787499999999999</v>
          </cell>
          <cell r="O30">
            <v>1.8787499999999999</v>
          </cell>
          <cell r="P30">
            <v>1.2037500000000001</v>
          </cell>
        </row>
        <row r="31">
          <cell r="G31">
            <v>0</v>
          </cell>
          <cell r="H31">
            <v>0</v>
          </cell>
          <cell r="I31">
            <v>0</v>
          </cell>
        </row>
        <row r="32">
          <cell r="G32">
            <v>306.5419</v>
          </cell>
          <cell r="H32">
            <v>2847.5950000000003</v>
          </cell>
          <cell r="I32">
            <v>5944.7800000000007</v>
          </cell>
          <cell r="J32">
            <v>3124.5</v>
          </cell>
          <cell r="K32">
            <v>1999.68</v>
          </cell>
          <cell r="L32">
            <v>33.771000000000001</v>
          </cell>
          <cell r="M32">
            <v>33.771000000000001</v>
          </cell>
          <cell r="N32">
            <v>92.88900000000001</v>
          </cell>
          <cell r="O32">
            <v>92.88900000000001</v>
          </cell>
          <cell r="P32">
            <v>46.393999999999998</v>
          </cell>
          <cell r="Q32">
            <v>14522.8109</v>
          </cell>
        </row>
        <row r="33">
          <cell r="G33">
            <v>4.8899999999999997</v>
          </cell>
          <cell r="H33">
            <v>4.8899999999999997</v>
          </cell>
          <cell r="I33">
            <v>4.8899999999999997</v>
          </cell>
          <cell r="J33">
            <v>14.13</v>
          </cell>
          <cell r="K33">
            <v>14.13</v>
          </cell>
          <cell r="L33">
            <v>4.8899999999999997</v>
          </cell>
          <cell r="M33">
            <v>4.8899999999999997</v>
          </cell>
          <cell r="N33">
            <v>14.91</v>
          </cell>
          <cell r="O33">
            <v>14.91</v>
          </cell>
          <cell r="P33">
            <v>9.51</v>
          </cell>
        </row>
        <row r="34">
          <cell r="G34">
            <v>0</v>
          </cell>
          <cell r="H34">
            <v>0</v>
          </cell>
          <cell r="I34">
            <v>0</v>
          </cell>
          <cell r="J34">
            <v>0</v>
          </cell>
          <cell r="K34">
            <v>0</v>
          </cell>
          <cell r="L34">
            <v>0</v>
          </cell>
          <cell r="M34">
            <v>0</v>
          </cell>
          <cell r="N34">
            <v>0</v>
          </cell>
          <cell r="O34">
            <v>0</v>
          </cell>
          <cell r="P34">
            <v>0</v>
          </cell>
        </row>
        <row r="35">
          <cell r="G35">
            <v>1.6</v>
          </cell>
          <cell r="H35">
            <v>1.6</v>
          </cell>
          <cell r="I35">
            <v>1.6</v>
          </cell>
          <cell r="J35">
            <v>1.6</v>
          </cell>
          <cell r="K35">
            <v>1.6</v>
          </cell>
          <cell r="L35">
            <v>1.6</v>
          </cell>
          <cell r="M35">
            <v>1.6</v>
          </cell>
          <cell r="N35">
            <v>1.6</v>
          </cell>
          <cell r="O35">
            <v>1.6</v>
          </cell>
          <cell r="P35">
            <v>1.6</v>
          </cell>
        </row>
        <row r="36">
          <cell r="G36">
            <v>0.7</v>
          </cell>
          <cell r="H36">
            <v>0.7</v>
          </cell>
          <cell r="I36">
            <v>0.7</v>
          </cell>
          <cell r="J36">
            <v>3.5</v>
          </cell>
          <cell r="K36">
            <v>3.5</v>
          </cell>
          <cell r="L36">
            <v>0</v>
          </cell>
          <cell r="M36">
            <v>0</v>
          </cell>
          <cell r="N36">
            <v>0</v>
          </cell>
          <cell r="O36">
            <v>0</v>
          </cell>
          <cell r="P36">
            <v>2.0999999999999996</v>
          </cell>
        </row>
        <row r="37">
          <cell r="G37">
            <v>2.2999999999999998</v>
          </cell>
          <cell r="H37">
            <v>2.2999999999999998</v>
          </cell>
          <cell r="I37">
            <v>2.2999999999999998</v>
          </cell>
          <cell r="J37">
            <v>5.0999999999999996</v>
          </cell>
          <cell r="K37">
            <v>5.0999999999999996</v>
          </cell>
          <cell r="L37">
            <v>1.6</v>
          </cell>
          <cell r="M37">
            <v>1.6</v>
          </cell>
          <cell r="N37">
            <v>1.6</v>
          </cell>
          <cell r="O37">
            <v>1.6</v>
          </cell>
          <cell r="P37">
            <v>3.6999999999999997</v>
          </cell>
        </row>
        <row r="38">
          <cell r="G38">
            <v>4.1550000000000002</v>
          </cell>
          <cell r="H38">
            <v>4.1550000000000002</v>
          </cell>
          <cell r="I38">
            <v>4.1550000000000002</v>
          </cell>
          <cell r="J38">
            <v>12.015000000000001</v>
          </cell>
          <cell r="K38">
            <v>12.015000000000001</v>
          </cell>
          <cell r="L38">
            <v>4.1150000000000002</v>
          </cell>
          <cell r="M38">
            <v>4.1150000000000002</v>
          </cell>
          <cell r="N38">
            <v>12.465</v>
          </cell>
          <cell r="O38">
            <v>12.465</v>
          </cell>
          <cell r="P38">
            <v>8.0850000000000009</v>
          </cell>
        </row>
        <row r="39">
          <cell r="G39">
            <v>4.0750000000000002</v>
          </cell>
          <cell r="H39">
            <v>4.0750000000000002</v>
          </cell>
          <cell r="I39">
            <v>4.0750000000000002</v>
          </cell>
          <cell r="J39">
            <v>11.775</v>
          </cell>
          <cell r="K39">
            <v>11.775</v>
          </cell>
          <cell r="L39">
            <v>4.0750000000000002</v>
          </cell>
          <cell r="M39">
            <v>4.0750000000000002</v>
          </cell>
          <cell r="N39">
            <v>12.425000000000001</v>
          </cell>
          <cell r="O39">
            <v>12.425000000000001</v>
          </cell>
          <cell r="P39">
            <v>7.9250000000000007</v>
          </cell>
        </row>
        <row r="40">
          <cell r="G40">
            <v>8.0000000000000016E-2</v>
          </cell>
          <cell r="H40">
            <v>8.0000000000000016E-2</v>
          </cell>
          <cell r="I40">
            <v>8.0000000000000016E-2</v>
          </cell>
          <cell r="J40">
            <v>0.24000000000000005</v>
          </cell>
          <cell r="K40">
            <v>0.24000000000000005</v>
          </cell>
          <cell r="L40">
            <v>4.0000000000000008E-2</v>
          </cell>
          <cell r="M40">
            <v>4.0000000000000008E-2</v>
          </cell>
          <cell r="N40">
            <v>4.0000000000000008E-2</v>
          </cell>
          <cell r="O40">
            <v>4.0000000000000008E-2</v>
          </cell>
          <cell r="P40">
            <v>0.16000000000000003</v>
          </cell>
        </row>
        <row r="41">
          <cell r="G41">
            <v>0</v>
          </cell>
          <cell r="H41">
            <v>0</v>
          </cell>
          <cell r="I41">
            <v>0</v>
          </cell>
          <cell r="J41">
            <v>0</v>
          </cell>
          <cell r="K41">
            <v>0</v>
          </cell>
          <cell r="L41">
            <v>1.956</v>
          </cell>
          <cell r="M41">
            <v>1.956</v>
          </cell>
          <cell r="N41">
            <v>5.9640000000000004</v>
          </cell>
          <cell r="O41">
            <v>5.9640000000000004</v>
          </cell>
          <cell r="P41">
            <v>3.8040000000000003</v>
          </cell>
        </row>
        <row r="42">
          <cell r="G42">
            <v>0</v>
          </cell>
          <cell r="H42">
            <v>0</v>
          </cell>
          <cell r="I42">
            <v>0</v>
          </cell>
          <cell r="J42">
            <v>0</v>
          </cell>
          <cell r="K42">
            <v>0</v>
          </cell>
          <cell r="L42">
            <v>0</v>
          </cell>
          <cell r="M42">
            <v>0</v>
          </cell>
          <cell r="N42">
            <v>0</v>
          </cell>
          <cell r="O42">
            <v>0</v>
          </cell>
          <cell r="P42">
            <v>0</v>
          </cell>
        </row>
        <row r="43">
          <cell r="G43">
            <v>1.2</v>
          </cell>
          <cell r="H43">
            <v>1.2</v>
          </cell>
          <cell r="I43">
            <v>1.2</v>
          </cell>
          <cell r="J43">
            <v>1.2</v>
          </cell>
          <cell r="K43">
            <v>1.2</v>
          </cell>
          <cell r="L43">
            <v>1.2</v>
          </cell>
          <cell r="M43">
            <v>1.2</v>
          </cell>
          <cell r="N43">
            <v>1.2</v>
          </cell>
          <cell r="O43">
            <v>1.2</v>
          </cell>
          <cell r="P43">
            <v>1.2</v>
          </cell>
        </row>
        <row r="44">
          <cell r="G44">
            <v>0</v>
          </cell>
          <cell r="H44">
            <v>0</v>
          </cell>
          <cell r="I44">
            <v>0</v>
          </cell>
          <cell r="J44">
            <v>0</v>
          </cell>
          <cell r="K44">
            <v>0</v>
          </cell>
          <cell r="L44">
            <v>0</v>
          </cell>
          <cell r="M44">
            <v>0</v>
          </cell>
          <cell r="N44">
            <v>0</v>
          </cell>
          <cell r="O44">
            <v>0</v>
          </cell>
          <cell r="P44">
            <v>0</v>
          </cell>
        </row>
        <row r="45">
          <cell r="G45">
            <v>5</v>
          </cell>
          <cell r="H45">
            <v>5</v>
          </cell>
          <cell r="I45">
            <v>5</v>
          </cell>
          <cell r="J45">
            <v>5</v>
          </cell>
          <cell r="K45">
            <v>5</v>
          </cell>
          <cell r="L45">
            <v>5</v>
          </cell>
          <cell r="M45">
            <v>5</v>
          </cell>
          <cell r="N45">
            <v>5</v>
          </cell>
          <cell r="O45">
            <v>5</v>
          </cell>
          <cell r="P45">
            <v>5</v>
          </cell>
        </row>
        <row r="46">
          <cell r="G46">
            <v>8</v>
          </cell>
          <cell r="H46">
            <v>8</v>
          </cell>
          <cell r="I46">
            <v>8</v>
          </cell>
          <cell r="J46">
            <v>24</v>
          </cell>
          <cell r="K46">
            <v>24</v>
          </cell>
          <cell r="L46">
            <v>4</v>
          </cell>
          <cell r="M46">
            <v>4</v>
          </cell>
          <cell r="N46">
            <v>4</v>
          </cell>
          <cell r="O46">
            <v>4</v>
          </cell>
          <cell r="P46">
            <v>16</v>
          </cell>
        </row>
        <row r="47">
          <cell r="G47">
            <v>13</v>
          </cell>
          <cell r="H47">
            <v>13</v>
          </cell>
          <cell r="I47">
            <v>13</v>
          </cell>
          <cell r="J47">
            <v>29</v>
          </cell>
          <cell r="K47">
            <v>29</v>
          </cell>
          <cell r="L47">
            <v>9</v>
          </cell>
          <cell r="M47">
            <v>9</v>
          </cell>
          <cell r="N47">
            <v>9</v>
          </cell>
          <cell r="O47">
            <v>9</v>
          </cell>
          <cell r="P47">
            <v>21</v>
          </cell>
        </row>
        <row r="48">
          <cell r="G48">
            <v>0</v>
          </cell>
          <cell r="H48">
            <v>0</v>
          </cell>
          <cell r="I48">
            <v>0</v>
          </cell>
          <cell r="J48">
            <v>0</v>
          </cell>
          <cell r="K48">
            <v>0</v>
          </cell>
          <cell r="L48">
            <v>0</v>
          </cell>
          <cell r="M48">
            <v>0</v>
          </cell>
          <cell r="N48">
            <v>0</v>
          </cell>
          <cell r="O48">
            <v>0</v>
          </cell>
          <cell r="P48">
            <v>0</v>
          </cell>
        </row>
        <row r="49">
          <cell r="G49">
            <v>7</v>
          </cell>
          <cell r="H49">
            <v>7</v>
          </cell>
          <cell r="I49">
            <v>7</v>
          </cell>
          <cell r="J49">
            <v>21</v>
          </cell>
          <cell r="K49">
            <v>21</v>
          </cell>
          <cell r="L49">
            <v>7.35</v>
          </cell>
          <cell r="M49">
            <v>7.35</v>
          </cell>
          <cell r="N49">
            <v>24.05</v>
          </cell>
          <cell r="O49">
            <v>24.05</v>
          </cell>
          <cell r="P49">
            <v>14</v>
          </cell>
        </row>
        <row r="50">
          <cell r="G50">
            <v>0</v>
          </cell>
          <cell r="H50">
            <v>0</v>
          </cell>
          <cell r="I50">
            <v>0</v>
          </cell>
          <cell r="J50">
            <v>0</v>
          </cell>
          <cell r="K50">
            <v>0</v>
          </cell>
          <cell r="L50">
            <v>0</v>
          </cell>
          <cell r="M50">
            <v>0</v>
          </cell>
          <cell r="N50">
            <v>0</v>
          </cell>
          <cell r="O50">
            <v>0</v>
          </cell>
          <cell r="P50">
            <v>0</v>
          </cell>
        </row>
        <row r="51">
          <cell r="G51">
            <v>8.15</v>
          </cell>
          <cell r="H51">
            <v>8.15</v>
          </cell>
          <cell r="I51">
            <v>8.15</v>
          </cell>
          <cell r="J51">
            <v>23.55</v>
          </cell>
          <cell r="K51">
            <v>23.55</v>
          </cell>
          <cell r="L51">
            <v>8.15</v>
          </cell>
          <cell r="M51">
            <v>8.15</v>
          </cell>
          <cell r="N51">
            <v>24.85</v>
          </cell>
          <cell r="O51">
            <v>24.85</v>
          </cell>
          <cell r="P51">
            <v>15.850000000000001</v>
          </cell>
        </row>
        <row r="52">
          <cell r="G52">
            <v>0</v>
          </cell>
          <cell r="H52">
            <v>0</v>
          </cell>
          <cell r="I52">
            <v>0</v>
          </cell>
          <cell r="J52">
            <v>0</v>
          </cell>
          <cell r="K52">
            <v>0</v>
          </cell>
          <cell r="L52">
            <v>0</v>
          </cell>
          <cell r="M52">
            <v>0</v>
          </cell>
          <cell r="N52">
            <v>0</v>
          </cell>
          <cell r="O52">
            <v>0</v>
          </cell>
          <cell r="P52">
            <v>0</v>
          </cell>
        </row>
        <row r="53">
          <cell r="G53">
            <v>4.5999999999999996</v>
          </cell>
          <cell r="H53">
            <v>4.5999999999999996</v>
          </cell>
          <cell r="I53">
            <v>4.5999999999999996</v>
          </cell>
          <cell r="J53">
            <v>10.199999999999999</v>
          </cell>
          <cell r="K53">
            <v>10.199999999999999</v>
          </cell>
          <cell r="L53">
            <v>3.2</v>
          </cell>
          <cell r="M53">
            <v>3.2</v>
          </cell>
          <cell r="N53">
            <v>3.2</v>
          </cell>
          <cell r="O53">
            <v>3.2</v>
          </cell>
          <cell r="P53">
            <v>7.3999999999999995</v>
          </cell>
        </row>
        <row r="54">
          <cell r="G54">
            <v>982.17700000000002</v>
          </cell>
          <cell r="H54">
            <v>9123.85</v>
          </cell>
          <cell r="I54">
            <v>19047.400000000001</v>
          </cell>
          <cell r="J54">
            <v>9575</v>
          </cell>
          <cell r="K54">
            <v>6128</v>
          </cell>
          <cell r="L54">
            <v>99.149999999999991</v>
          </cell>
          <cell r="M54">
            <v>99.149999999999991</v>
          </cell>
          <cell r="N54">
            <v>249.45000000000002</v>
          </cell>
          <cell r="O54">
            <v>249.45000000000002</v>
          </cell>
          <cell r="P54">
            <v>132.1</v>
          </cell>
          <cell r="Q54">
            <v>45685.726999999999</v>
          </cell>
          <cell r="R54">
            <v>16704.487000000005</v>
          </cell>
        </row>
        <row r="55">
          <cell r="G55">
            <v>36.35</v>
          </cell>
          <cell r="H55">
            <v>36.35</v>
          </cell>
          <cell r="I55">
            <v>36.35</v>
          </cell>
          <cell r="J55">
            <v>95.75</v>
          </cell>
          <cell r="K55">
            <v>95.75</v>
          </cell>
          <cell r="L55">
            <v>33.049999999999997</v>
          </cell>
          <cell r="M55">
            <v>33.049999999999997</v>
          </cell>
          <cell r="N55">
            <v>83.15</v>
          </cell>
          <cell r="O55">
            <v>83.15</v>
          </cell>
          <cell r="P55">
            <v>66.05</v>
          </cell>
        </row>
        <row r="56">
          <cell r="G56">
            <v>6.2</v>
          </cell>
          <cell r="H56">
            <v>6.2</v>
          </cell>
          <cell r="I56">
            <v>6.2</v>
          </cell>
          <cell r="J56">
            <v>6.2</v>
          </cell>
          <cell r="K56">
            <v>6.2</v>
          </cell>
          <cell r="L56">
            <v>6.2</v>
          </cell>
          <cell r="M56">
            <v>6.2</v>
          </cell>
          <cell r="N56">
            <v>6.2</v>
          </cell>
          <cell r="O56">
            <v>6.2</v>
          </cell>
          <cell r="P56">
            <v>6.2</v>
          </cell>
        </row>
        <row r="57">
          <cell r="G57">
            <v>594.43999999999994</v>
          </cell>
          <cell r="H57">
            <v>5522</v>
          </cell>
          <cell r="I57">
            <v>11528</v>
          </cell>
          <cell r="J57">
            <v>6600</v>
          </cell>
          <cell r="K57">
            <v>4224</v>
          </cell>
          <cell r="L57">
            <v>56.099999999999994</v>
          </cell>
          <cell r="M57">
            <v>56.099999999999994</v>
          </cell>
          <cell r="N57">
            <v>156.30000000000001</v>
          </cell>
          <cell r="O57">
            <v>156.30000000000001</v>
          </cell>
          <cell r="P57">
            <v>88</v>
          </cell>
          <cell r="Q57">
            <v>28981.239999999994</v>
          </cell>
        </row>
        <row r="58">
          <cell r="G58">
            <v>8.15</v>
          </cell>
          <cell r="H58">
            <v>8.15</v>
          </cell>
          <cell r="I58">
            <v>8.15</v>
          </cell>
          <cell r="J58">
            <v>23.55</v>
          </cell>
          <cell r="K58">
            <v>23.55</v>
          </cell>
          <cell r="L58">
            <v>8.15</v>
          </cell>
          <cell r="M58">
            <v>8.15</v>
          </cell>
          <cell r="N58">
            <v>24.85</v>
          </cell>
          <cell r="O58">
            <v>24.85</v>
          </cell>
          <cell r="P58">
            <v>15.850000000000001</v>
          </cell>
        </row>
        <row r="59">
          <cell r="G59">
            <v>22</v>
          </cell>
          <cell r="H59">
            <v>22</v>
          </cell>
          <cell r="I59">
            <v>22</v>
          </cell>
          <cell r="J59">
            <v>66</v>
          </cell>
          <cell r="K59">
            <v>66</v>
          </cell>
          <cell r="L59">
            <v>18.7</v>
          </cell>
          <cell r="M59">
            <v>18.7</v>
          </cell>
          <cell r="N59">
            <v>52.1</v>
          </cell>
          <cell r="O59">
            <v>52.1</v>
          </cell>
          <cell r="P59">
            <v>44</v>
          </cell>
        </row>
        <row r="60">
          <cell r="G60">
            <v>72</v>
          </cell>
          <cell r="H60">
            <v>76</v>
          </cell>
          <cell r="I60">
            <v>76</v>
          </cell>
          <cell r="J60">
            <v>210</v>
          </cell>
          <cell r="K60">
            <v>210</v>
          </cell>
          <cell r="L60">
            <v>70</v>
          </cell>
          <cell r="M60">
            <v>70</v>
          </cell>
          <cell r="N60">
            <v>190</v>
          </cell>
          <cell r="O60">
            <v>190</v>
          </cell>
          <cell r="P60">
            <v>144</v>
          </cell>
        </row>
        <row r="61">
          <cell r="G61">
            <v>27</v>
          </cell>
          <cell r="H61">
            <v>29</v>
          </cell>
          <cell r="I61">
            <v>29</v>
          </cell>
          <cell r="J61">
            <v>84</v>
          </cell>
          <cell r="K61">
            <v>84</v>
          </cell>
          <cell r="L61">
            <v>29</v>
          </cell>
          <cell r="M61">
            <v>29</v>
          </cell>
          <cell r="N61">
            <v>89</v>
          </cell>
          <cell r="O61">
            <v>89</v>
          </cell>
          <cell r="P61">
            <v>57</v>
          </cell>
        </row>
        <row r="62">
          <cell r="G62">
            <v>0</v>
          </cell>
          <cell r="H62">
            <v>0</v>
          </cell>
          <cell r="I62">
            <v>0</v>
          </cell>
          <cell r="J62">
            <v>0</v>
          </cell>
          <cell r="K62">
            <v>0</v>
          </cell>
          <cell r="L62">
            <v>0</v>
          </cell>
          <cell r="M62">
            <v>0</v>
          </cell>
          <cell r="N62">
            <v>0</v>
          </cell>
          <cell r="O62">
            <v>0</v>
          </cell>
          <cell r="P62">
            <v>0</v>
          </cell>
        </row>
        <row r="63">
          <cell r="G63">
            <v>12</v>
          </cell>
          <cell r="H63">
            <v>12</v>
          </cell>
          <cell r="I63">
            <v>12</v>
          </cell>
          <cell r="J63">
            <v>12</v>
          </cell>
          <cell r="K63">
            <v>12</v>
          </cell>
          <cell r="L63">
            <v>12</v>
          </cell>
          <cell r="M63">
            <v>12</v>
          </cell>
          <cell r="N63">
            <v>12</v>
          </cell>
          <cell r="O63">
            <v>12</v>
          </cell>
          <cell r="P63">
            <v>12</v>
          </cell>
        </row>
        <row r="64">
          <cell r="G64">
            <v>6</v>
          </cell>
          <cell r="H64">
            <v>6</v>
          </cell>
          <cell r="I64">
            <v>6</v>
          </cell>
          <cell r="J64">
            <v>30</v>
          </cell>
          <cell r="K64">
            <v>30</v>
          </cell>
          <cell r="L64">
            <v>0</v>
          </cell>
          <cell r="M64">
            <v>0</v>
          </cell>
          <cell r="N64">
            <v>0</v>
          </cell>
          <cell r="O64">
            <v>0</v>
          </cell>
          <cell r="P64">
            <v>18</v>
          </cell>
        </row>
        <row r="65">
          <cell r="G65">
            <v>18</v>
          </cell>
          <cell r="H65">
            <v>18</v>
          </cell>
          <cell r="I65">
            <v>18</v>
          </cell>
          <cell r="J65">
            <v>42</v>
          </cell>
          <cell r="K65">
            <v>42</v>
          </cell>
          <cell r="L65">
            <v>12</v>
          </cell>
          <cell r="M65">
            <v>12</v>
          </cell>
          <cell r="N65">
            <v>12</v>
          </cell>
          <cell r="O65">
            <v>12</v>
          </cell>
          <cell r="P65">
            <v>30</v>
          </cell>
        </row>
        <row r="66">
          <cell r="G66">
            <v>0</v>
          </cell>
          <cell r="H66">
            <v>0</v>
          </cell>
          <cell r="I66">
            <v>0</v>
          </cell>
          <cell r="J66">
            <v>0</v>
          </cell>
          <cell r="K66">
            <v>0</v>
          </cell>
          <cell r="L66">
            <v>0</v>
          </cell>
          <cell r="M66">
            <v>0</v>
          </cell>
          <cell r="N66">
            <v>0</v>
          </cell>
          <cell r="O66">
            <v>0</v>
          </cell>
          <cell r="P66">
            <v>0</v>
          </cell>
        </row>
        <row r="67">
          <cell r="G67">
            <v>27</v>
          </cell>
          <cell r="H67">
            <v>29</v>
          </cell>
          <cell r="I67">
            <v>29</v>
          </cell>
          <cell r="J67">
            <v>84</v>
          </cell>
          <cell r="K67">
            <v>84</v>
          </cell>
          <cell r="L67">
            <v>29</v>
          </cell>
          <cell r="M67">
            <v>29</v>
          </cell>
          <cell r="N67">
            <v>89</v>
          </cell>
          <cell r="O67">
            <v>89</v>
          </cell>
          <cell r="P67">
            <v>57</v>
          </cell>
        </row>
        <row r="69">
          <cell r="G69">
            <v>39.049999999999997</v>
          </cell>
          <cell r="H69">
            <v>39.049999999999997</v>
          </cell>
          <cell r="I69">
            <v>39.049999999999997</v>
          </cell>
          <cell r="J69">
            <v>110.85000000000002</v>
          </cell>
          <cell r="K69">
            <v>110.85000000000002</v>
          </cell>
          <cell r="L69">
            <v>36.5</v>
          </cell>
          <cell r="M69">
            <v>36.5</v>
          </cell>
          <cell r="N69">
            <v>103.30000000000001</v>
          </cell>
          <cell r="O69">
            <v>103.30000000000001</v>
          </cell>
          <cell r="P69">
            <v>74.950000000000017</v>
          </cell>
        </row>
        <row r="70">
          <cell r="G70">
            <v>15.9</v>
          </cell>
          <cell r="H70">
            <v>15.9</v>
          </cell>
          <cell r="I70">
            <v>15.9</v>
          </cell>
          <cell r="J70">
            <v>46.7</v>
          </cell>
          <cell r="K70">
            <v>46.7</v>
          </cell>
          <cell r="L70">
            <v>15.9</v>
          </cell>
          <cell r="M70">
            <v>15.9</v>
          </cell>
          <cell r="N70">
            <v>49.300000000000004</v>
          </cell>
          <cell r="O70">
            <v>49.300000000000004</v>
          </cell>
          <cell r="P70">
            <v>31.300000000000004</v>
          </cell>
        </row>
        <row r="71">
          <cell r="G71">
            <v>0</v>
          </cell>
          <cell r="H71">
            <v>0</v>
          </cell>
          <cell r="I71">
            <v>0</v>
          </cell>
          <cell r="J71">
            <v>0</v>
          </cell>
          <cell r="K71">
            <v>0</v>
          </cell>
          <cell r="L71">
            <v>0</v>
          </cell>
          <cell r="M71">
            <v>0</v>
          </cell>
          <cell r="N71">
            <v>0</v>
          </cell>
          <cell r="O71">
            <v>0</v>
          </cell>
          <cell r="P71">
            <v>0</v>
          </cell>
        </row>
        <row r="72">
          <cell r="G72">
            <v>5.0999999999999996</v>
          </cell>
          <cell r="H72">
            <v>5.0999999999999996</v>
          </cell>
          <cell r="I72">
            <v>5.0999999999999996</v>
          </cell>
          <cell r="J72">
            <v>5.0999999999999996</v>
          </cell>
          <cell r="K72">
            <v>5.0999999999999996</v>
          </cell>
          <cell r="L72">
            <v>5.0999999999999996</v>
          </cell>
          <cell r="M72">
            <v>5.0999999999999996</v>
          </cell>
          <cell r="N72">
            <v>5.0999999999999996</v>
          </cell>
          <cell r="O72">
            <v>5.0999999999999996</v>
          </cell>
          <cell r="P72">
            <v>5.0999999999999996</v>
          </cell>
        </row>
        <row r="73">
          <cell r="G73">
            <v>2.5499999999999998</v>
          </cell>
          <cell r="H73">
            <v>2.5499999999999998</v>
          </cell>
          <cell r="I73">
            <v>2.5499999999999998</v>
          </cell>
          <cell r="J73">
            <v>12.75</v>
          </cell>
          <cell r="K73">
            <v>12.75</v>
          </cell>
          <cell r="L73">
            <v>0</v>
          </cell>
          <cell r="M73">
            <v>0</v>
          </cell>
          <cell r="N73">
            <v>0</v>
          </cell>
          <cell r="O73">
            <v>0</v>
          </cell>
          <cell r="P73">
            <v>7.6499999999999995</v>
          </cell>
        </row>
        <row r="74">
          <cell r="G74">
            <v>7.6499999999999995</v>
          </cell>
          <cell r="H74">
            <v>7.6499999999999995</v>
          </cell>
          <cell r="I74">
            <v>7.6499999999999995</v>
          </cell>
          <cell r="J74">
            <v>17.850000000000001</v>
          </cell>
          <cell r="K74">
            <v>17.850000000000001</v>
          </cell>
          <cell r="L74">
            <v>5.0999999999999996</v>
          </cell>
          <cell r="M74">
            <v>5.0999999999999996</v>
          </cell>
          <cell r="N74">
            <v>5.0999999999999996</v>
          </cell>
          <cell r="O74">
            <v>5.0999999999999996</v>
          </cell>
          <cell r="P74">
            <v>12.75</v>
          </cell>
        </row>
        <row r="75">
          <cell r="G75">
            <v>0</v>
          </cell>
          <cell r="H75">
            <v>0</v>
          </cell>
          <cell r="I75">
            <v>0</v>
          </cell>
          <cell r="J75">
            <v>0</v>
          </cell>
          <cell r="K75">
            <v>0</v>
          </cell>
          <cell r="L75">
            <v>0</v>
          </cell>
          <cell r="M75">
            <v>0</v>
          </cell>
          <cell r="N75">
            <v>0</v>
          </cell>
          <cell r="O75">
            <v>0</v>
          </cell>
          <cell r="P75">
            <v>0</v>
          </cell>
        </row>
        <row r="76">
          <cell r="G76">
            <v>15.5</v>
          </cell>
          <cell r="H76">
            <v>15.5</v>
          </cell>
          <cell r="I76">
            <v>15.5</v>
          </cell>
          <cell r="J76">
            <v>46.300000000000004</v>
          </cell>
          <cell r="K76">
            <v>46.300000000000004</v>
          </cell>
          <cell r="L76">
            <v>15.5</v>
          </cell>
          <cell r="M76">
            <v>15.5</v>
          </cell>
          <cell r="N76">
            <v>48.900000000000006</v>
          </cell>
          <cell r="O76">
            <v>48.900000000000006</v>
          </cell>
          <cell r="P76">
            <v>30.900000000000006</v>
          </cell>
        </row>
        <row r="78">
          <cell r="G78">
            <v>2</v>
          </cell>
          <cell r="H78">
            <v>2</v>
          </cell>
          <cell r="I78">
            <v>2</v>
          </cell>
          <cell r="J78">
            <v>2</v>
          </cell>
          <cell r="K78">
            <v>2</v>
          </cell>
          <cell r="L78">
            <v>2</v>
          </cell>
          <cell r="M78">
            <v>2</v>
          </cell>
          <cell r="N78">
            <v>2</v>
          </cell>
          <cell r="O78">
            <v>2</v>
          </cell>
          <cell r="P78">
            <v>2</v>
          </cell>
        </row>
        <row r="80">
          <cell r="G80">
            <v>0</v>
          </cell>
          <cell r="H80">
            <v>0</v>
          </cell>
          <cell r="I80">
            <v>0</v>
          </cell>
          <cell r="J80">
            <v>0</v>
          </cell>
          <cell r="K80">
            <v>0</v>
          </cell>
          <cell r="L80">
            <v>0</v>
          </cell>
          <cell r="M80">
            <v>0</v>
          </cell>
          <cell r="N80">
            <v>0</v>
          </cell>
          <cell r="O80">
            <v>0</v>
          </cell>
          <cell r="P80">
            <v>0</v>
          </cell>
        </row>
        <row r="81">
          <cell r="G81">
            <v>7.1000000000000005</v>
          </cell>
          <cell r="H81">
            <v>7.1000000000000005</v>
          </cell>
          <cell r="I81">
            <v>7.1000000000000005</v>
          </cell>
          <cell r="J81">
            <v>14.200000000000001</v>
          </cell>
          <cell r="K81">
            <v>14.200000000000001</v>
          </cell>
          <cell r="L81">
            <v>7.1000000000000005</v>
          </cell>
          <cell r="M81">
            <v>7.1000000000000005</v>
          </cell>
          <cell r="N81">
            <v>14.200000000000001</v>
          </cell>
          <cell r="O81">
            <v>14.200000000000001</v>
          </cell>
          <cell r="P81">
            <v>7.1000000000000005</v>
          </cell>
        </row>
        <row r="83">
          <cell r="G83">
            <v>0</v>
          </cell>
          <cell r="H83">
            <v>0</v>
          </cell>
          <cell r="I83">
            <v>0</v>
          </cell>
          <cell r="J83">
            <v>0</v>
          </cell>
          <cell r="K83">
            <v>0</v>
          </cell>
          <cell r="L83">
            <v>0</v>
          </cell>
          <cell r="M83">
            <v>0</v>
          </cell>
          <cell r="N83">
            <v>0</v>
          </cell>
          <cell r="O83">
            <v>0</v>
          </cell>
          <cell r="P83">
            <v>0</v>
          </cell>
        </row>
        <row r="84">
          <cell r="G84">
            <v>1.395</v>
          </cell>
          <cell r="H84">
            <v>1.395</v>
          </cell>
          <cell r="I84">
            <v>1.395</v>
          </cell>
          <cell r="J84">
            <v>2.79</v>
          </cell>
          <cell r="K84">
            <v>2.79</v>
          </cell>
          <cell r="L84">
            <v>1.395</v>
          </cell>
          <cell r="M84">
            <v>1.395</v>
          </cell>
          <cell r="N84">
            <v>2.79</v>
          </cell>
          <cell r="O84">
            <v>2.79</v>
          </cell>
          <cell r="P84">
            <v>1.395</v>
          </cell>
        </row>
        <row r="86">
          <cell r="G86">
            <v>0</v>
          </cell>
          <cell r="H86">
            <v>0</v>
          </cell>
          <cell r="I86">
            <v>0</v>
          </cell>
          <cell r="J86">
            <v>0</v>
          </cell>
          <cell r="K86">
            <v>0</v>
          </cell>
          <cell r="L86">
            <v>0</v>
          </cell>
          <cell r="M86">
            <v>0</v>
          </cell>
          <cell r="N86">
            <v>0</v>
          </cell>
          <cell r="O86">
            <v>0</v>
          </cell>
          <cell r="P86">
            <v>0</v>
          </cell>
        </row>
        <row r="87">
          <cell r="G87">
            <v>0</v>
          </cell>
          <cell r="H87">
            <v>0</v>
          </cell>
          <cell r="I87">
            <v>0</v>
          </cell>
          <cell r="J87">
            <v>0</v>
          </cell>
          <cell r="K87">
            <v>0</v>
          </cell>
          <cell r="L87">
            <v>0</v>
          </cell>
          <cell r="M87">
            <v>0</v>
          </cell>
          <cell r="N87">
            <v>0</v>
          </cell>
          <cell r="O87">
            <v>0</v>
          </cell>
          <cell r="P87">
            <v>0</v>
          </cell>
        </row>
        <row r="88">
          <cell r="G88">
            <v>1</v>
          </cell>
          <cell r="H88">
            <v>0</v>
          </cell>
          <cell r="I88">
            <v>0</v>
          </cell>
          <cell r="J88">
            <v>0</v>
          </cell>
          <cell r="K88">
            <v>0</v>
          </cell>
          <cell r="L88">
            <v>0</v>
          </cell>
          <cell r="M88">
            <v>0</v>
          </cell>
          <cell r="N88">
            <v>0</v>
          </cell>
          <cell r="O88">
            <v>0</v>
          </cell>
          <cell r="P88">
            <v>0</v>
          </cell>
        </row>
        <row r="89">
          <cell r="G89">
            <v>0.4</v>
          </cell>
          <cell r="H89">
            <v>0.4</v>
          </cell>
          <cell r="I89">
            <v>0.4</v>
          </cell>
          <cell r="J89">
            <v>0.4</v>
          </cell>
          <cell r="K89">
            <v>0.4</v>
          </cell>
          <cell r="L89">
            <v>0.4</v>
          </cell>
          <cell r="M89">
            <v>0.4</v>
          </cell>
          <cell r="N89">
            <v>0.4</v>
          </cell>
          <cell r="O89">
            <v>0.4</v>
          </cell>
          <cell r="P89">
            <v>0.4</v>
          </cell>
        </row>
        <row r="90">
          <cell r="G90">
            <v>17.100000000000001</v>
          </cell>
          <cell r="H90">
            <v>0</v>
          </cell>
          <cell r="I90">
            <v>0</v>
          </cell>
          <cell r="J90">
            <v>0</v>
          </cell>
          <cell r="K90">
            <v>0</v>
          </cell>
          <cell r="L90">
            <v>0</v>
          </cell>
          <cell r="M90">
            <v>0</v>
          </cell>
          <cell r="N90">
            <v>0</v>
          </cell>
          <cell r="O90">
            <v>0</v>
          </cell>
          <cell r="P90">
            <v>0</v>
          </cell>
        </row>
        <row r="91">
          <cell r="G91">
            <v>0</v>
          </cell>
          <cell r="H91">
            <v>0</v>
          </cell>
          <cell r="I91">
            <v>0</v>
          </cell>
          <cell r="J91">
            <v>0</v>
          </cell>
          <cell r="K91">
            <v>0</v>
          </cell>
          <cell r="L91">
            <v>0</v>
          </cell>
          <cell r="M91">
            <v>0</v>
          </cell>
          <cell r="N91">
            <v>0</v>
          </cell>
          <cell r="O91">
            <v>0</v>
          </cell>
          <cell r="P91">
            <v>0</v>
          </cell>
        </row>
        <row r="92">
          <cell r="G92">
            <v>0</v>
          </cell>
          <cell r="H92">
            <v>0</v>
          </cell>
          <cell r="I92">
            <v>0</v>
          </cell>
          <cell r="J92">
            <v>0</v>
          </cell>
          <cell r="K92">
            <v>0</v>
          </cell>
          <cell r="L92">
            <v>0</v>
          </cell>
          <cell r="M92">
            <v>0</v>
          </cell>
          <cell r="N92">
            <v>0</v>
          </cell>
          <cell r="O92">
            <v>0</v>
          </cell>
          <cell r="P92">
            <v>0</v>
          </cell>
        </row>
        <row r="93">
          <cell r="G93">
            <v>0</v>
          </cell>
          <cell r="H93">
            <v>0</v>
          </cell>
          <cell r="I93">
            <v>0</v>
          </cell>
          <cell r="J93">
            <v>0</v>
          </cell>
          <cell r="K93">
            <v>0</v>
          </cell>
          <cell r="L93">
            <v>0</v>
          </cell>
          <cell r="M93">
            <v>0</v>
          </cell>
          <cell r="N93">
            <v>0</v>
          </cell>
          <cell r="O93">
            <v>0</v>
          </cell>
          <cell r="P93">
            <v>0</v>
          </cell>
        </row>
        <row r="94">
          <cell r="G94">
            <v>3.2600000000000002</v>
          </cell>
          <cell r="H94">
            <v>0</v>
          </cell>
          <cell r="I94">
            <v>0</v>
          </cell>
          <cell r="J94">
            <v>0</v>
          </cell>
          <cell r="K94">
            <v>0</v>
          </cell>
          <cell r="L94">
            <v>0</v>
          </cell>
          <cell r="M94">
            <v>0</v>
          </cell>
          <cell r="N94">
            <v>0</v>
          </cell>
          <cell r="O94">
            <v>0</v>
          </cell>
          <cell r="P94">
            <v>0</v>
          </cell>
        </row>
        <row r="95">
          <cell r="G95">
            <v>0</v>
          </cell>
          <cell r="H95">
            <v>0</v>
          </cell>
          <cell r="I95">
            <v>0</v>
          </cell>
          <cell r="J95">
            <v>0</v>
          </cell>
          <cell r="K95">
            <v>0</v>
          </cell>
          <cell r="L95">
            <v>0</v>
          </cell>
          <cell r="M95">
            <v>0</v>
          </cell>
          <cell r="N95">
            <v>0</v>
          </cell>
          <cell r="O95">
            <v>0</v>
          </cell>
          <cell r="P95">
            <v>0</v>
          </cell>
        </row>
        <row r="96">
          <cell r="G96">
            <v>0</v>
          </cell>
          <cell r="H96">
            <v>0</v>
          </cell>
          <cell r="I96">
            <v>0</v>
          </cell>
          <cell r="J96">
            <v>0</v>
          </cell>
          <cell r="K96">
            <v>0</v>
          </cell>
          <cell r="L96">
            <v>0</v>
          </cell>
          <cell r="M96">
            <v>0</v>
          </cell>
          <cell r="N96">
            <v>0</v>
          </cell>
          <cell r="O96">
            <v>0</v>
          </cell>
          <cell r="P96">
            <v>0</v>
          </cell>
        </row>
        <row r="97">
          <cell r="G97">
            <v>0</v>
          </cell>
          <cell r="H97">
            <v>0</v>
          </cell>
          <cell r="I97">
            <v>0</v>
          </cell>
          <cell r="J97">
            <v>0</v>
          </cell>
          <cell r="K97">
            <v>0</v>
          </cell>
          <cell r="L97">
            <v>0</v>
          </cell>
          <cell r="M97">
            <v>0</v>
          </cell>
          <cell r="N97">
            <v>0</v>
          </cell>
          <cell r="O97">
            <v>0</v>
          </cell>
          <cell r="P97">
            <v>0</v>
          </cell>
        </row>
        <row r="98">
          <cell r="G98">
            <v>8.15</v>
          </cell>
          <cell r="H98">
            <v>8.15</v>
          </cell>
          <cell r="I98">
            <v>0</v>
          </cell>
          <cell r="J98">
            <v>0</v>
          </cell>
          <cell r="K98">
            <v>23.55</v>
          </cell>
          <cell r="L98">
            <v>0</v>
          </cell>
          <cell r="M98">
            <v>0</v>
          </cell>
          <cell r="N98">
            <v>0</v>
          </cell>
          <cell r="O98">
            <v>0</v>
          </cell>
          <cell r="P98">
            <v>0</v>
          </cell>
        </row>
        <row r="100">
          <cell r="G100">
            <v>0</v>
          </cell>
          <cell r="H100">
            <v>0</v>
          </cell>
          <cell r="I100">
            <v>0</v>
          </cell>
          <cell r="J100">
            <v>0</v>
          </cell>
          <cell r="K100">
            <v>0</v>
          </cell>
          <cell r="L100">
            <v>0</v>
          </cell>
          <cell r="M100">
            <v>0</v>
          </cell>
          <cell r="N100">
            <v>0</v>
          </cell>
          <cell r="O100">
            <v>0</v>
          </cell>
          <cell r="P100">
            <v>0</v>
          </cell>
        </row>
        <row r="101">
          <cell r="G101">
            <v>5.7050000000000001</v>
          </cell>
          <cell r="H101">
            <v>5.7050000000000001</v>
          </cell>
          <cell r="I101">
            <v>5.7050000000000001</v>
          </cell>
          <cell r="J101">
            <v>16.484999999999999</v>
          </cell>
          <cell r="K101">
            <v>16.484999999999999</v>
          </cell>
          <cell r="L101">
            <v>5.7050000000000001</v>
          </cell>
          <cell r="M101">
            <v>5.7050000000000001</v>
          </cell>
          <cell r="N101">
            <v>17.395</v>
          </cell>
          <cell r="O101">
            <v>17.395</v>
          </cell>
          <cell r="P101">
            <v>11.095000000000001</v>
          </cell>
        </row>
        <row r="103">
          <cell r="G103">
            <v>0</v>
          </cell>
          <cell r="H103">
            <v>0</v>
          </cell>
          <cell r="I103">
            <v>0</v>
          </cell>
          <cell r="J103">
            <v>0</v>
          </cell>
          <cell r="K103">
            <v>0</v>
          </cell>
          <cell r="L103">
            <v>0</v>
          </cell>
          <cell r="M103">
            <v>0</v>
          </cell>
          <cell r="N103">
            <v>0</v>
          </cell>
          <cell r="O103">
            <v>0</v>
          </cell>
          <cell r="P103">
            <v>0</v>
          </cell>
        </row>
        <row r="104">
          <cell r="G104">
            <v>8.35</v>
          </cell>
          <cell r="H104">
            <v>8.35</v>
          </cell>
          <cell r="I104">
            <v>8.35</v>
          </cell>
          <cell r="J104">
            <v>23.75</v>
          </cell>
          <cell r="K104">
            <v>23.75</v>
          </cell>
          <cell r="L104">
            <v>8.35</v>
          </cell>
          <cell r="M104">
            <v>8.35</v>
          </cell>
          <cell r="N104">
            <v>25.05</v>
          </cell>
          <cell r="O104">
            <v>25.05</v>
          </cell>
          <cell r="P104">
            <v>16.05</v>
          </cell>
        </row>
        <row r="106">
          <cell r="G106">
            <v>0</v>
          </cell>
          <cell r="H106">
            <v>0</v>
          </cell>
          <cell r="I106">
            <v>0</v>
          </cell>
          <cell r="J106">
            <v>0</v>
          </cell>
          <cell r="K106">
            <v>0</v>
          </cell>
          <cell r="L106">
            <v>0</v>
          </cell>
          <cell r="M106">
            <v>0</v>
          </cell>
          <cell r="N106">
            <v>0</v>
          </cell>
          <cell r="O106">
            <v>0</v>
          </cell>
          <cell r="P106">
            <v>0</v>
          </cell>
        </row>
        <row r="107">
          <cell r="G107">
            <v>0</v>
          </cell>
          <cell r="H107">
            <v>0</v>
          </cell>
          <cell r="I107">
            <v>0</v>
          </cell>
          <cell r="J107">
            <v>0</v>
          </cell>
          <cell r="K107">
            <v>0</v>
          </cell>
          <cell r="L107">
            <v>0</v>
          </cell>
          <cell r="M107">
            <v>0</v>
          </cell>
          <cell r="N107">
            <v>0</v>
          </cell>
          <cell r="O107">
            <v>0</v>
          </cell>
          <cell r="P107">
            <v>28</v>
          </cell>
        </row>
        <row r="109">
          <cell r="G109">
            <v>0</v>
          </cell>
          <cell r="H109">
            <v>0</v>
          </cell>
          <cell r="I109">
            <v>0</v>
          </cell>
          <cell r="J109">
            <v>0</v>
          </cell>
          <cell r="K109">
            <v>0</v>
          </cell>
          <cell r="L109">
            <v>0</v>
          </cell>
          <cell r="M109">
            <v>0</v>
          </cell>
          <cell r="N109">
            <v>0</v>
          </cell>
          <cell r="O109">
            <v>0</v>
          </cell>
          <cell r="P109">
            <v>0</v>
          </cell>
        </row>
        <row r="110">
          <cell r="G110">
            <v>0</v>
          </cell>
          <cell r="H110">
            <v>0</v>
          </cell>
          <cell r="I110">
            <v>0</v>
          </cell>
          <cell r="J110">
            <v>0</v>
          </cell>
          <cell r="K110">
            <v>0</v>
          </cell>
          <cell r="L110">
            <v>0</v>
          </cell>
          <cell r="M110">
            <v>0</v>
          </cell>
          <cell r="N110">
            <v>0</v>
          </cell>
          <cell r="O110">
            <v>0</v>
          </cell>
          <cell r="P110">
            <v>0</v>
          </cell>
        </row>
        <row r="112">
          <cell r="G112">
            <v>0</v>
          </cell>
          <cell r="H112">
            <v>0</v>
          </cell>
          <cell r="I112">
            <v>0</v>
          </cell>
          <cell r="J112">
            <v>0</v>
          </cell>
          <cell r="K112">
            <v>0</v>
          </cell>
          <cell r="L112">
            <v>0</v>
          </cell>
          <cell r="M112">
            <v>0</v>
          </cell>
          <cell r="N112">
            <v>0</v>
          </cell>
          <cell r="O112">
            <v>0</v>
          </cell>
          <cell r="P112">
            <v>0</v>
          </cell>
        </row>
        <row r="113">
          <cell r="G113">
            <v>0</v>
          </cell>
          <cell r="H113">
            <v>0</v>
          </cell>
          <cell r="I113">
            <v>0</v>
          </cell>
          <cell r="J113">
            <v>0</v>
          </cell>
          <cell r="K113">
            <v>0</v>
          </cell>
          <cell r="L113">
            <v>0</v>
          </cell>
          <cell r="M113">
            <v>0</v>
          </cell>
          <cell r="N113">
            <v>0</v>
          </cell>
          <cell r="O113">
            <v>0</v>
          </cell>
          <cell r="P113">
            <v>0</v>
          </cell>
        </row>
        <row r="114">
          <cell r="G114">
            <v>0</v>
          </cell>
          <cell r="H114">
            <v>0</v>
          </cell>
          <cell r="I114">
            <v>0</v>
          </cell>
          <cell r="J114">
            <v>0</v>
          </cell>
          <cell r="K114">
            <v>0</v>
          </cell>
          <cell r="L114">
            <v>0</v>
          </cell>
          <cell r="M114">
            <v>0</v>
          </cell>
          <cell r="N114">
            <v>0</v>
          </cell>
          <cell r="O114">
            <v>0</v>
          </cell>
          <cell r="P114">
            <v>0</v>
          </cell>
        </row>
        <row r="115">
          <cell r="G115">
            <v>0</v>
          </cell>
          <cell r="H115">
            <v>0</v>
          </cell>
          <cell r="I115">
            <v>0</v>
          </cell>
          <cell r="J115">
            <v>0</v>
          </cell>
          <cell r="K115">
            <v>0</v>
          </cell>
          <cell r="L115">
            <v>0</v>
          </cell>
          <cell r="M115">
            <v>0</v>
          </cell>
          <cell r="N115">
            <v>0</v>
          </cell>
          <cell r="O115">
            <v>0</v>
          </cell>
          <cell r="P115">
            <v>0</v>
          </cell>
        </row>
        <row r="117">
          <cell r="G117">
            <v>0</v>
          </cell>
          <cell r="H117">
            <v>0</v>
          </cell>
          <cell r="I117">
            <v>0</v>
          </cell>
          <cell r="J117">
            <v>0</v>
          </cell>
          <cell r="K117">
            <v>0</v>
          </cell>
          <cell r="L117">
            <v>0</v>
          </cell>
          <cell r="M117">
            <v>0</v>
          </cell>
          <cell r="N117">
            <v>0</v>
          </cell>
          <cell r="O117">
            <v>0</v>
          </cell>
          <cell r="P117">
            <v>0</v>
          </cell>
        </row>
        <row r="118">
          <cell r="G118">
            <v>0</v>
          </cell>
          <cell r="H118">
            <v>0</v>
          </cell>
          <cell r="I118">
            <v>0</v>
          </cell>
          <cell r="J118">
            <v>0</v>
          </cell>
          <cell r="K118">
            <v>0</v>
          </cell>
          <cell r="L118">
            <v>0</v>
          </cell>
          <cell r="M118">
            <v>0</v>
          </cell>
          <cell r="N118">
            <v>0</v>
          </cell>
          <cell r="O118">
            <v>0</v>
          </cell>
          <cell r="P118">
            <v>0</v>
          </cell>
        </row>
        <row r="119">
          <cell r="G119">
            <v>0</v>
          </cell>
          <cell r="H119">
            <v>0</v>
          </cell>
          <cell r="I119">
            <v>0</v>
          </cell>
          <cell r="J119">
            <v>0</v>
          </cell>
          <cell r="K119">
            <v>0</v>
          </cell>
          <cell r="L119">
            <v>0</v>
          </cell>
          <cell r="M119">
            <v>0</v>
          </cell>
          <cell r="N119">
            <v>0</v>
          </cell>
          <cell r="O119">
            <v>0</v>
          </cell>
          <cell r="P119">
            <v>0</v>
          </cell>
        </row>
        <row r="120">
          <cell r="G120">
            <v>0</v>
          </cell>
          <cell r="H120">
            <v>0</v>
          </cell>
          <cell r="I120">
            <v>0</v>
          </cell>
          <cell r="J120">
            <v>0</v>
          </cell>
          <cell r="K120">
            <v>0</v>
          </cell>
          <cell r="L120">
            <v>0</v>
          </cell>
          <cell r="M120">
            <v>0</v>
          </cell>
          <cell r="N120">
            <v>0</v>
          </cell>
          <cell r="O120">
            <v>0</v>
          </cell>
          <cell r="P120">
            <v>0</v>
          </cell>
        </row>
        <row r="122">
          <cell r="G122">
            <v>0</v>
          </cell>
          <cell r="H122">
            <v>0</v>
          </cell>
          <cell r="I122">
            <v>0</v>
          </cell>
          <cell r="J122">
            <v>0</v>
          </cell>
          <cell r="K122">
            <v>0</v>
          </cell>
          <cell r="L122">
            <v>0</v>
          </cell>
          <cell r="M122">
            <v>0</v>
          </cell>
          <cell r="N122">
            <v>0</v>
          </cell>
          <cell r="O122">
            <v>0</v>
          </cell>
          <cell r="P122">
            <v>0</v>
          </cell>
        </row>
        <row r="123">
          <cell r="G123">
            <v>0</v>
          </cell>
          <cell r="H123">
            <v>0</v>
          </cell>
          <cell r="I123">
            <v>0</v>
          </cell>
          <cell r="J123">
            <v>0</v>
          </cell>
          <cell r="K123">
            <v>0</v>
          </cell>
          <cell r="L123">
            <v>0</v>
          </cell>
          <cell r="M123">
            <v>0</v>
          </cell>
          <cell r="N123">
            <v>0</v>
          </cell>
          <cell r="O123">
            <v>0</v>
          </cell>
          <cell r="P123">
            <v>0</v>
          </cell>
        </row>
        <row r="125">
          <cell r="G125">
            <v>0</v>
          </cell>
          <cell r="H125">
            <v>0</v>
          </cell>
          <cell r="I125">
            <v>0</v>
          </cell>
          <cell r="J125">
            <v>0</v>
          </cell>
          <cell r="K125">
            <v>0</v>
          </cell>
          <cell r="L125">
            <v>0</v>
          </cell>
          <cell r="M125">
            <v>0</v>
          </cell>
          <cell r="N125">
            <v>0</v>
          </cell>
          <cell r="O125">
            <v>0</v>
          </cell>
          <cell r="P125">
            <v>0</v>
          </cell>
        </row>
        <row r="126">
          <cell r="G126">
            <v>0</v>
          </cell>
          <cell r="H126">
            <v>0</v>
          </cell>
          <cell r="I126">
            <v>0</v>
          </cell>
          <cell r="J126">
            <v>0</v>
          </cell>
          <cell r="K126">
            <v>0</v>
          </cell>
          <cell r="L126">
            <v>0</v>
          </cell>
          <cell r="M126">
            <v>0</v>
          </cell>
          <cell r="N126">
            <v>0</v>
          </cell>
          <cell r="O126">
            <v>0</v>
          </cell>
          <cell r="P126">
            <v>0</v>
          </cell>
        </row>
        <row r="127">
          <cell r="G127">
            <v>0</v>
          </cell>
          <cell r="H127">
            <v>0</v>
          </cell>
          <cell r="I127">
            <v>0</v>
          </cell>
          <cell r="J127">
            <v>0</v>
          </cell>
          <cell r="K127">
            <v>0</v>
          </cell>
          <cell r="L127">
            <v>0</v>
          </cell>
          <cell r="M127">
            <v>0</v>
          </cell>
          <cell r="N127">
            <v>0</v>
          </cell>
          <cell r="O127">
            <v>0</v>
          </cell>
          <cell r="P127">
            <v>0</v>
          </cell>
        </row>
        <row r="129">
          <cell r="G129">
            <v>0</v>
          </cell>
          <cell r="H129">
            <v>0</v>
          </cell>
          <cell r="I129">
            <v>0</v>
          </cell>
          <cell r="J129">
            <v>0</v>
          </cell>
          <cell r="K129">
            <v>0</v>
          </cell>
          <cell r="L129">
            <v>0</v>
          </cell>
          <cell r="M129">
            <v>0</v>
          </cell>
          <cell r="N129">
            <v>0</v>
          </cell>
          <cell r="O129">
            <v>0</v>
          </cell>
          <cell r="P129">
            <v>0</v>
          </cell>
        </row>
        <row r="130">
          <cell r="G130">
            <v>0</v>
          </cell>
          <cell r="H130">
            <v>0</v>
          </cell>
          <cell r="I130">
            <v>0</v>
          </cell>
          <cell r="J130">
            <v>0</v>
          </cell>
          <cell r="K130">
            <v>0</v>
          </cell>
          <cell r="L130">
            <v>0</v>
          </cell>
          <cell r="M130">
            <v>0</v>
          </cell>
          <cell r="N130">
            <v>0</v>
          </cell>
          <cell r="O130">
            <v>0</v>
          </cell>
          <cell r="P130">
            <v>0</v>
          </cell>
        </row>
        <row r="132">
          <cell r="G132">
            <v>0</v>
          </cell>
          <cell r="H132">
            <v>0</v>
          </cell>
          <cell r="I132">
            <v>0</v>
          </cell>
          <cell r="J132">
            <v>0</v>
          </cell>
          <cell r="K132">
            <v>0</v>
          </cell>
          <cell r="L132">
            <v>0</v>
          </cell>
          <cell r="M132">
            <v>0</v>
          </cell>
          <cell r="N132">
            <v>0</v>
          </cell>
          <cell r="O132">
            <v>0</v>
          </cell>
          <cell r="P132">
            <v>0</v>
          </cell>
        </row>
        <row r="133">
          <cell r="G133">
            <v>0</v>
          </cell>
          <cell r="H133">
            <v>0</v>
          </cell>
          <cell r="I133">
            <v>0</v>
          </cell>
          <cell r="J133">
            <v>0</v>
          </cell>
          <cell r="K133">
            <v>0</v>
          </cell>
          <cell r="L133">
            <v>0</v>
          </cell>
          <cell r="M133">
            <v>0</v>
          </cell>
          <cell r="N133">
            <v>0</v>
          </cell>
          <cell r="O133">
            <v>0</v>
          </cell>
          <cell r="P133">
            <v>0</v>
          </cell>
        </row>
        <row r="135">
          <cell r="G135">
            <v>0</v>
          </cell>
          <cell r="H135">
            <v>0</v>
          </cell>
          <cell r="I135">
            <v>0</v>
          </cell>
          <cell r="J135">
            <v>0</v>
          </cell>
          <cell r="K135">
            <v>0</v>
          </cell>
          <cell r="L135">
            <v>0</v>
          </cell>
          <cell r="M135">
            <v>0</v>
          </cell>
          <cell r="N135">
            <v>0</v>
          </cell>
          <cell r="O135">
            <v>0</v>
          </cell>
          <cell r="P135">
            <v>0</v>
          </cell>
        </row>
        <row r="136">
          <cell r="G136">
            <v>0</v>
          </cell>
          <cell r="H136">
            <v>0</v>
          </cell>
          <cell r="I136">
            <v>0</v>
          </cell>
          <cell r="J136">
            <v>0</v>
          </cell>
          <cell r="K136">
            <v>0</v>
          </cell>
          <cell r="L136">
            <v>0</v>
          </cell>
          <cell r="M136">
            <v>0</v>
          </cell>
          <cell r="N136">
            <v>0</v>
          </cell>
          <cell r="O136">
            <v>0</v>
          </cell>
          <cell r="P136">
            <v>0</v>
          </cell>
        </row>
        <row r="138">
          <cell r="G138">
            <v>0</v>
          </cell>
          <cell r="H138">
            <v>0</v>
          </cell>
          <cell r="I138">
            <v>0</v>
          </cell>
          <cell r="J138">
            <v>0</v>
          </cell>
          <cell r="K138">
            <v>0</v>
          </cell>
          <cell r="L138">
            <v>0</v>
          </cell>
          <cell r="M138">
            <v>0</v>
          </cell>
          <cell r="N138">
            <v>0</v>
          </cell>
          <cell r="O138">
            <v>0</v>
          </cell>
          <cell r="P138">
            <v>0</v>
          </cell>
        </row>
        <row r="139">
          <cell r="G139">
            <v>0</v>
          </cell>
          <cell r="H139">
            <v>0</v>
          </cell>
          <cell r="I139">
            <v>0</v>
          </cell>
          <cell r="J139">
            <v>0</v>
          </cell>
          <cell r="K139">
            <v>0</v>
          </cell>
          <cell r="L139">
            <v>0</v>
          </cell>
          <cell r="M139">
            <v>0</v>
          </cell>
          <cell r="N139">
            <v>0</v>
          </cell>
          <cell r="O139">
            <v>0</v>
          </cell>
          <cell r="P139">
            <v>0</v>
          </cell>
        </row>
        <row r="141">
          <cell r="G141">
            <v>0</v>
          </cell>
          <cell r="H141">
            <v>0</v>
          </cell>
          <cell r="I141">
            <v>0</v>
          </cell>
          <cell r="J141">
            <v>0</v>
          </cell>
          <cell r="K141">
            <v>0</v>
          </cell>
          <cell r="L141">
            <v>0</v>
          </cell>
          <cell r="M141">
            <v>0</v>
          </cell>
          <cell r="N141">
            <v>0</v>
          </cell>
          <cell r="O141">
            <v>0</v>
          </cell>
          <cell r="P141">
            <v>0</v>
          </cell>
        </row>
        <row r="142">
          <cell r="G142">
            <v>0</v>
          </cell>
          <cell r="H142">
            <v>0</v>
          </cell>
          <cell r="I142">
            <v>0</v>
          </cell>
          <cell r="J142">
            <v>0</v>
          </cell>
          <cell r="K142">
            <v>0</v>
          </cell>
          <cell r="L142">
            <v>0</v>
          </cell>
          <cell r="M142">
            <v>0</v>
          </cell>
          <cell r="N142">
            <v>0</v>
          </cell>
          <cell r="O142">
            <v>0</v>
          </cell>
          <cell r="P142">
            <v>0</v>
          </cell>
        </row>
        <row r="143">
          <cell r="G143">
            <v>0</v>
          </cell>
          <cell r="H143">
            <v>0</v>
          </cell>
          <cell r="I143">
            <v>0</v>
          </cell>
          <cell r="J143">
            <v>0</v>
          </cell>
          <cell r="K143">
            <v>0</v>
          </cell>
          <cell r="L143">
            <v>0</v>
          </cell>
          <cell r="M143">
            <v>0</v>
          </cell>
          <cell r="N143">
            <v>0</v>
          </cell>
          <cell r="O143">
            <v>0</v>
          </cell>
          <cell r="P143">
            <v>0</v>
          </cell>
        </row>
        <row r="144">
          <cell r="G144">
            <v>0</v>
          </cell>
          <cell r="H144">
            <v>0</v>
          </cell>
          <cell r="I144">
            <v>0</v>
          </cell>
          <cell r="J144">
            <v>0</v>
          </cell>
          <cell r="K144">
            <v>0</v>
          </cell>
          <cell r="L144">
            <v>0</v>
          </cell>
          <cell r="M144">
            <v>0</v>
          </cell>
          <cell r="N144">
            <v>0</v>
          </cell>
          <cell r="O144">
            <v>0</v>
          </cell>
          <cell r="P144">
            <v>0</v>
          </cell>
        </row>
        <row r="145">
          <cell r="G145">
            <v>15.15</v>
          </cell>
          <cell r="H145">
            <v>15.15</v>
          </cell>
          <cell r="I145">
            <v>15.15</v>
          </cell>
          <cell r="J145">
            <v>44.55</v>
          </cell>
          <cell r="K145">
            <v>44.55</v>
          </cell>
          <cell r="L145">
            <v>15.5</v>
          </cell>
          <cell r="M145">
            <v>15.5</v>
          </cell>
          <cell r="N145">
            <v>48.900000000000006</v>
          </cell>
          <cell r="O145">
            <v>48.900000000000006</v>
          </cell>
          <cell r="P145">
            <v>29.85</v>
          </cell>
        </row>
        <row r="146">
          <cell r="G146">
            <v>0</v>
          </cell>
          <cell r="H146">
            <v>0</v>
          </cell>
          <cell r="I146">
            <v>0</v>
          </cell>
          <cell r="J146">
            <v>0</v>
          </cell>
          <cell r="K146">
            <v>0</v>
          </cell>
          <cell r="L146">
            <v>0</v>
          </cell>
          <cell r="M146">
            <v>0</v>
          </cell>
          <cell r="N146">
            <v>0</v>
          </cell>
          <cell r="O146">
            <v>0</v>
          </cell>
          <cell r="P146">
            <v>0</v>
          </cell>
        </row>
        <row r="147">
          <cell r="G147">
            <v>0</v>
          </cell>
          <cell r="H147">
            <v>0</v>
          </cell>
          <cell r="I147">
            <v>0</v>
          </cell>
          <cell r="J147">
            <v>0</v>
          </cell>
          <cell r="K147">
            <v>0</v>
          </cell>
          <cell r="L147">
            <v>0</v>
          </cell>
          <cell r="M147">
            <v>0</v>
          </cell>
          <cell r="N147">
            <v>0</v>
          </cell>
          <cell r="O147">
            <v>0</v>
          </cell>
          <cell r="P147">
            <v>0</v>
          </cell>
        </row>
        <row r="148">
          <cell r="G148">
            <v>25.299999999999997</v>
          </cell>
          <cell r="H148">
            <v>25.299999999999997</v>
          </cell>
          <cell r="I148">
            <v>25.299999999999997</v>
          </cell>
          <cell r="J148">
            <v>56.099999999999994</v>
          </cell>
          <cell r="K148">
            <v>56.099999999999994</v>
          </cell>
          <cell r="L148">
            <v>33</v>
          </cell>
          <cell r="M148">
            <v>33</v>
          </cell>
          <cell r="N148">
            <v>99.800000000000011</v>
          </cell>
          <cell r="O148">
            <v>99.800000000000011</v>
          </cell>
          <cell r="P148">
            <v>40.700000000000003</v>
          </cell>
        </row>
        <row r="149">
          <cell r="G149">
            <v>8.15</v>
          </cell>
          <cell r="H149">
            <v>8.15</v>
          </cell>
          <cell r="I149">
            <v>8.15</v>
          </cell>
          <cell r="J149">
            <v>23.55</v>
          </cell>
          <cell r="K149">
            <v>23.55</v>
          </cell>
          <cell r="L149">
            <v>8.15</v>
          </cell>
          <cell r="M149">
            <v>8.15</v>
          </cell>
          <cell r="N149">
            <v>24.85</v>
          </cell>
          <cell r="O149">
            <v>24.85</v>
          </cell>
          <cell r="P149">
            <v>15.850000000000001</v>
          </cell>
        </row>
        <row r="150">
          <cell r="G150">
            <v>0</v>
          </cell>
          <cell r="H150">
            <v>0</v>
          </cell>
          <cell r="I150">
            <v>0</v>
          </cell>
          <cell r="J150">
            <v>0</v>
          </cell>
          <cell r="K150">
            <v>0</v>
          </cell>
          <cell r="L150">
            <v>0</v>
          </cell>
          <cell r="M150">
            <v>0</v>
          </cell>
          <cell r="N150">
            <v>0</v>
          </cell>
          <cell r="O150">
            <v>0</v>
          </cell>
          <cell r="P150">
            <v>0</v>
          </cell>
        </row>
        <row r="151">
          <cell r="G151">
            <v>4</v>
          </cell>
          <cell r="H151">
            <v>4</v>
          </cell>
          <cell r="I151">
            <v>4</v>
          </cell>
          <cell r="J151">
            <v>4</v>
          </cell>
          <cell r="K151">
            <v>4</v>
          </cell>
          <cell r="L151">
            <v>4</v>
          </cell>
          <cell r="M151">
            <v>4</v>
          </cell>
          <cell r="N151">
            <v>4</v>
          </cell>
          <cell r="O151">
            <v>4</v>
          </cell>
          <cell r="P151">
            <v>4</v>
          </cell>
        </row>
        <row r="152">
          <cell r="G152">
            <v>5</v>
          </cell>
          <cell r="H152">
            <v>5</v>
          </cell>
          <cell r="I152">
            <v>5</v>
          </cell>
          <cell r="J152">
            <v>5</v>
          </cell>
          <cell r="K152">
            <v>5</v>
          </cell>
          <cell r="L152">
            <v>12.7</v>
          </cell>
          <cell r="M152">
            <v>12.7</v>
          </cell>
          <cell r="N152">
            <v>46.1</v>
          </cell>
          <cell r="O152">
            <v>46.1</v>
          </cell>
          <cell r="P152">
            <v>5</v>
          </cell>
        </row>
        <row r="153">
          <cell r="G153">
            <v>9</v>
          </cell>
          <cell r="H153">
            <v>9</v>
          </cell>
          <cell r="I153">
            <v>9</v>
          </cell>
          <cell r="J153">
            <v>9</v>
          </cell>
          <cell r="K153">
            <v>9</v>
          </cell>
          <cell r="L153">
            <v>16.7</v>
          </cell>
          <cell r="M153">
            <v>16.7</v>
          </cell>
          <cell r="N153">
            <v>50.1</v>
          </cell>
          <cell r="O153">
            <v>50.1</v>
          </cell>
          <cell r="P153">
            <v>9</v>
          </cell>
        </row>
        <row r="154">
          <cell r="G154">
            <v>0</v>
          </cell>
          <cell r="H154">
            <v>0</v>
          </cell>
          <cell r="I154">
            <v>0</v>
          </cell>
          <cell r="J154">
            <v>0</v>
          </cell>
          <cell r="K154">
            <v>0</v>
          </cell>
          <cell r="L154">
            <v>0</v>
          </cell>
          <cell r="M154">
            <v>0</v>
          </cell>
          <cell r="N154">
            <v>0</v>
          </cell>
          <cell r="O154">
            <v>0</v>
          </cell>
          <cell r="P154">
            <v>0</v>
          </cell>
        </row>
        <row r="155">
          <cell r="G155">
            <v>8.15</v>
          </cell>
          <cell r="H155">
            <v>8.15</v>
          </cell>
          <cell r="I155">
            <v>8.15</v>
          </cell>
          <cell r="J155">
            <v>23.55</v>
          </cell>
          <cell r="K155">
            <v>23.55</v>
          </cell>
          <cell r="L155">
            <v>8.15</v>
          </cell>
          <cell r="M155">
            <v>8.15</v>
          </cell>
          <cell r="N155">
            <v>24.85</v>
          </cell>
          <cell r="O155">
            <v>24.85</v>
          </cell>
          <cell r="P155">
            <v>15.850000000000001</v>
          </cell>
        </row>
        <row r="157">
          <cell r="G157">
            <v>0</v>
          </cell>
          <cell r="H157">
            <v>0</v>
          </cell>
          <cell r="I157">
            <v>0</v>
          </cell>
          <cell r="J157">
            <v>0</v>
          </cell>
          <cell r="K157">
            <v>0</v>
          </cell>
          <cell r="L157">
            <v>10</v>
          </cell>
          <cell r="M157">
            <v>10</v>
          </cell>
          <cell r="N157">
            <v>10</v>
          </cell>
          <cell r="O157">
            <v>10</v>
          </cell>
          <cell r="P157">
            <v>0</v>
          </cell>
        </row>
        <row r="158">
          <cell r="G158">
            <v>27.02</v>
          </cell>
          <cell r="H158">
            <v>251</v>
          </cell>
          <cell r="I158">
            <v>524</v>
          </cell>
          <cell r="J158">
            <v>200</v>
          </cell>
          <cell r="K158">
            <v>128</v>
          </cell>
          <cell r="L158">
            <v>3</v>
          </cell>
          <cell r="M158">
            <v>3</v>
          </cell>
          <cell r="N158">
            <v>3</v>
          </cell>
          <cell r="O158">
            <v>6</v>
          </cell>
          <cell r="P158">
            <v>2</v>
          </cell>
        </row>
      </sheetData>
      <sheetData sheetId="3">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0</v>
          </cell>
          <cell r="H24">
            <v>0</v>
          </cell>
          <cell r="I24">
            <v>0</v>
          </cell>
          <cell r="J24">
            <v>0</v>
          </cell>
          <cell r="K24">
            <v>0</v>
          </cell>
          <cell r="L24">
            <v>0</v>
          </cell>
          <cell r="M24">
            <v>0</v>
          </cell>
          <cell r="N24">
            <v>0</v>
          </cell>
          <cell r="O24">
            <v>0</v>
          </cell>
          <cell r="P24">
            <v>0</v>
          </cell>
        </row>
        <row r="25">
          <cell r="G25">
            <v>4.8899999999999997</v>
          </cell>
          <cell r="H25">
            <v>4.8899999999999997</v>
          </cell>
          <cell r="I25">
            <v>4.8899999999999997</v>
          </cell>
          <cell r="J25">
            <v>14.13</v>
          </cell>
          <cell r="K25">
            <v>14.13</v>
          </cell>
          <cell r="L25">
            <v>4.8899999999999997</v>
          </cell>
          <cell r="M25">
            <v>4.8899999999999997</v>
          </cell>
          <cell r="N25">
            <v>14.91</v>
          </cell>
          <cell r="O25">
            <v>14.91</v>
          </cell>
          <cell r="P25">
            <v>9.51</v>
          </cell>
        </row>
        <row r="26">
          <cell r="G26">
            <v>0</v>
          </cell>
          <cell r="H26">
            <v>0</v>
          </cell>
          <cell r="I26">
            <v>0</v>
          </cell>
          <cell r="J26">
            <v>0</v>
          </cell>
          <cell r="K26">
            <v>0</v>
          </cell>
          <cell r="L26">
            <v>0</v>
          </cell>
          <cell r="M26">
            <v>0</v>
          </cell>
          <cell r="N26">
            <v>0</v>
          </cell>
          <cell r="O26">
            <v>0</v>
          </cell>
          <cell r="P26">
            <v>0</v>
          </cell>
        </row>
        <row r="27">
          <cell r="G27">
            <v>1.6</v>
          </cell>
          <cell r="H27">
            <v>1.6</v>
          </cell>
          <cell r="I27">
            <v>1.6</v>
          </cell>
          <cell r="J27">
            <v>1.6</v>
          </cell>
          <cell r="K27">
            <v>1.6</v>
          </cell>
          <cell r="L27">
            <v>1.6</v>
          </cell>
          <cell r="M27">
            <v>1.6</v>
          </cell>
          <cell r="N27">
            <v>1.6</v>
          </cell>
          <cell r="O27">
            <v>1.6</v>
          </cell>
          <cell r="P27">
            <v>1.6</v>
          </cell>
        </row>
        <row r="28">
          <cell r="G28">
            <v>0.7</v>
          </cell>
          <cell r="H28">
            <v>0.7</v>
          </cell>
          <cell r="I28">
            <v>0.7</v>
          </cell>
          <cell r="J28">
            <v>3.5</v>
          </cell>
          <cell r="K28">
            <v>3.5</v>
          </cell>
          <cell r="L28">
            <v>0</v>
          </cell>
          <cell r="M28">
            <v>0</v>
          </cell>
          <cell r="N28">
            <v>0</v>
          </cell>
          <cell r="O28">
            <v>0</v>
          </cell>
          <cell r="P28">
            <v>2.0999999999999996</v>
          </cell>
        </row>
        <row r="29">
          <cell r="G29">
            <v>2.2999999999999998</v>
          </cell>
          <cell r="H29">
            <v>2.2999999999999998</v>
          </cell>
          <cell r="I29">
            <v>2.2999999999999998</v>
          </cell>
          <cell r="J29">
            <v>5.0999999999999996</v>
          </cell>
          <cell r="K29">
            <v>5.0999999999999996</v>
          </cell>
          <cell r="L29">
            <v>1.6</v>
          </cell>
          <cell r="M29">
            <v>1.6</v>
          </cell>
          <cell r="N29">
            <v>1.6</v>
          </cell>
          <cell r="O29">
            <v>1.6</v>
          </cell>
          <cell r="P29">
            <v>3.6999999999999997</v>
          </cell>
        </row>
        <row r="30">
          <cell r="G30">
            <v>0</v>
          </cell>
          <cell r="H30">
            <v>0</v>
          </cell>
          <cell r="I30">
            <v>0</v>
          </cell>
          <cell r="J30">
            <v>0</v>
          </cell>
          <cell r="K30">
            <v>0</v>
          </cell>
          <cell r="L30">
            <v>0</v>
          </cell>
          <cell r="M30">
            <v>0</v>
          </cell>
          <cell r="N30">
            <v>0</v>
          </cell>
          <cell r="O30">
            <v>0</v>
          </cell>
          <cell r="P30">
            <v>0</v>
          </cell>
        </row>
        <row r="31">
          <cell r="G31">
            <v>4.0750000000000002</v>
          </cell>
          <cell r="H31">
            <v>4.0750000000000002</v>
          </cell>
          <cell r="I31">
            <v>4.0750000000000002</v>
          </cell>
          <cell r="J31">
            <v>11.775</v>
          </cell>
          <cell r="K31">
            <v>11.775</v>
          </cell>
          <cell r="L31">
            <v>4.0750000000000002</v>
          </cell>
          <cell r="M31">
            <v>4.0750000000000002</v>
          </cell>
          <cell r="N31">
            <v>12.425000000000001</v>
          </cell>
          <cell r="O31">
            <v>12.425000000000001</v>
          </cell>
          <cell r="P31">
            <v>7.9250000000000007</v>
          </cell>
        </row>
        <row r="32">
          <cell r="G32">
            <v>1.1313708498984762</v>
          </cell>
          <cell r="H32">
            <v>1.1313708498984762</v>
          </cell>
          <cell r="I32">
            <v>1.1313708498984762</v>
          </cell>
          <cell r="J32">
            <v>3.3941125496954285</v>
          </cell>
          <cell r="K32">
            <v>3.3941125496954285</v>
          </cell>
          <cell r="L32">
            <v>0.56568542494923812</v>
          </cell>
          <cell r="M32">
            <v>0.56568542494923812</v>
          </cell>
          <cell r="N32">
            <v>0.56568542494923812</v>
          </cell>
          <cell r="O32">
            <v>0.56568542494923812</v>
          </cell>
          <cell r="P32">
            <v>2.2627416997969525</v>
          </cell>
        </row>
        <row r="33">
          <cell r="G33">
            <v>334.9499403642568</v>
          </cell>
          <cell r="H33">
            <v>3111.4890833245177</v>
          </cell>
          <cell r="I33">
            <v>6495.6983253468015</v>
          </cell>
          <cell r="J33">
            <v>3439.9112549695433</v>
          </cell>
          <cell r="K33">
            <v>2201.5432031805076</v>
          </cell>
          <cell r="L33">
            <v>33.392056274847718</v>
          </cell>
          <cell r="M33">
            <v>33.392056274847718</v>
          </cell>
          <cell r="N33">
            <v>88.502056274847718</v>
          </cell>
          <cell r="O33">
            <v>88.502056274847718</v>
          </cell>
          <cell r="P33">
            <v>46.795483399593898</v>
          </cell>
          <cell r="Q33">
            <v>15874.175515684612</v>
          </cell>
        </row>
        <row r="34">
          <cell r="G34">
            <v>0</v>
          </cell>
          <cell r="H34">
            <v>0</v>
          </cell>
          <cell r="I34">
            <v>0</v>
          </cell>
          <cell r="J34">
            <v>0</v>
          </cell>
          <cell r="K34">
            <v>0</v>
          </cell>
          <cell r="L34">
            <v>0</v>
          </cell>
          <cell r="M34">
            <v>0</v>
          </cell>
          <cell r="N34">
            <v>0</v>
          </cell>
          <cell r="O34">
            <v>0</v>
          </cell>
          <cell r="P34">
            <v>0</v>
          </cell>
        </row>
        <row r="35">
          <cell r="G35">
            <v>0</v>
          </cell>
          <cell r="H35">
            <v>0</v>
          </cell>
          <cell r="I35">
            <v>0</v>
          </cell>
          <cell r="J35">
            <v>0</v>
          </cell>
          <cell r="K35">
            <v>0</v>
          </cell>
          <cell r="L35">
            <v>0</v>
          </cell>
          <cell r="M35">
            <v>0</v>
          </cell>
          <cell r="N35">
            <v>0</v>
          </cell>
          <cell r="O35">
            <v>0</v>
          </cell>
          <cell r="P35">
            <v>0</v>
          </cell>
        </row>
        <row r="36">
          <cell r="G36">
            <v>0</v>
          </cell>
          <cell r="H36">
            <v>0</v>
          </cell>
          <cell r="I36">
            <v>0</v>
          </cell>
          <cell r="J36">
            <v>0</v>
          </cell>
          <cell r="K36">
            <v>0</v>
          </cell>
          <cell r="L36">
            <v>0</v>
          </cell>
          <cell r="M36">
            <v>0</v>
          </cell>
          <cell r="N36">
            <v>0</v>
          </cell>
          <cell r="O36">
            <v>0</v>
          </cell>
          <cell r="P36">
            <v>0</v>
          </cell>
        </row>
        <row r="37">
          <cell r="G37">
            <v>16.768000000000001</v>
          </cell>
          <cell r="H37">
            <v>16.768000000000001</v>
          </cell>
          <cell r="I37">
            <v>16.768000000000001</v>
          </cell>
          <cell r="J37">
            <v>47.453999999999994</v>
          </cell>
          <cell r="K37">
            <v>47.453999999999994</v>
          </cell>
          <cell r="L37">
            <v>16.768000000000001</v>
          </cell>
          <cell r="M37">
            <v>16.768000000000001</v>
          </cell>
          <cell r="N37">
            <v>47.453999999999994</v>
          </cell>
          <cell r="O37">
            <v>47.453999999999994</v>
          </cell>
          <cell r="P37">
            <v>31.546999999999997</v>
          </cell>
        </row>
        <row r="38">
          <cell r="G38">
            <v>8722.5647348951916</v>
          </cell>
          <cell r="H38">
            <v>81087.54623921086</v>
          </cell>
          <cell r="I38">
            <v>169282.36744759561</v>
          </cell>
          <cell r="J38">
            <v>91426.479654747222</v>
          </cell>
          <cell r="K38">
            <v>58512.946979038228</v>
          </cell>
          <cell r="L38">
            <v>969.17385943279908</v>
          </cell>
          <cell r="M38">
            <v>969.17385943279908</v>
          </cell>
          <cell r="N38">
            <v>2742.7943896424167</v>
          </cell>
          <cell r="O38">
            <v>2742.7943896424167</v>
          </cell>
          <cell r="P38">
            <v>1215.5903205918619</v>
          </cell>
        </row>
        <row r="39">
          <cell r="G39">
            <v>17.308</v>
          </cell>
          <cell r="H39">
            <v>17.308</v>
          </cell>
          <cell r="I39">
            <v>17.308</v>
          </cell>
          <cell r="J39">
            <v>48.107999999999997</v>
          </cell>
          <cell r="K39">
            <v>48.107999999999997</v>
          </cell>
          <cell r="L39">
            <v>17.308</v>
          </cell>
          <cell r="M39">
            <v>17.308</v>
          </cell>
          <cell r="N39">
            <v>48.107999999999997</v>
          </cell>
          <cell r="O39">
            <v>48.107999999999997</v>
          </cell>
          <cell r="P39">
            <v>38.073999999999998</v>
          </cell>
        </row>
        <row r="40">
          <cell r="G40">
            <v>9003.4679408138109</v>
          </cell>
          <cell r="H40">
            <v>83698.905672009874</v>
          </cell>
          <cell r="I40">
            <v>174733.97040690508</v>
          </cell>
          <cell r="J40">
            <v>92686.498150431566</v>
          </cell>
          <cell r="K40">
            <v>59319.35881627621</v>
          </cell>
          <cell r="L40">
            <v>1000.3853267570901</v>
          </cell>
          <cell r="M40">
            <v>1000.3853267570901</v>
          </cell>
          <cell r="N40">
            <v>2780.5949445129468</v>
          </cell>
          <cell r="O40">
            <v>2780.5949445129468</v>
          </cell>
          <cell r="P40">
            <v>1467.093094944513</v>
          </cell>
        </row>
        <row r="41">
          <cell r="G41">
            <v>24.623999999999999</v>
          </cell>
          <cell r="H41">
            <v>24.623999999999999</v>
          </cell>
          <cell r="I41">
            <v>24.623999999999999</v>
          </cell>
          <cell r="J41">
            <v>24.623999999999999</v>
          </cell>
          <cell r="K41">
            <v>24.623999999999999</v>
          </cell>
          <cell r="L41">
            <v>24.623999999999999</v>
          </cell>
          <cell r="M41">
            <v>24.623999999999999</v>
          </cell>
          <cell r="N41">
            <v>24.623999999999999</v>
          </cell>
          <cell r="O41">
            <v>24.623999999999999</v>
          </cell>
          <cell r="P41">
            <v>27.07</v>
          </cell>
        </row>
        <row r="42">
          <cell r="G42">
            <v>8197.8791615289774</v>
          </cell>
          <cell r="H42">
            <v>76209.913686806409</v>
          </cell>
          <cell r="I42">
            <v>159099.58076448829</v>
          </cell>
          <cell r="J42">
            <v>30362.515413070287</v>
          </cell>
          <cell r="K42">
            <v>19432.00986436498</v>
          </cell>
          <cell r="L42">
            <v>910.8754623921086</v>
          </cell>
          <cell r="M42">
            <v>910.8754623921086</v>
          </cell>
          <cell r="N42">
            <v>910.8754623921086</v>
          </cell>
          <cell r="O42">
            <v>910.8754623921086</v>
          </cell>
          <cell r="P42">
            <v>667.57090012330457</v>
          </cell>
        </row>
        <row r="43">
          <cell r="G43">
            <v>6.2489999999999997</v>
          </cell>
          <cell r="H43">
            <v>6.2489999999999997</v>
          </cell>
          <cell r="I43">
            <v>6.2489999999999997</v>
          </cell>
          <cell r="J43">
            <v>6.2480000000000002</v>
          </cell>
          <cell r="K43">
            <v>6.2480000000000002</v>
          </cell>
          <cell r="L43">
            <v>6.2489999999999997</v>
          </cell>
          <cell r="M43">
            <v>6.2489999999999997</v>
          </cell>
          <cell r="N43">
            <v>6.2480000000000002</v>
          </cell>
          <cell r="O43">
            <v>6.2480000000000002</v>
          </cell>
          <cell r="P43">
            <v>6.2480000000000002</v>
          </cell>
        </row>
        <row r="44">
          <cell r="G44">
            <v>2080.431565967941</v>
          </cell>
          <cell r="H44">
            <v>19340.308261405673</v>
          </cell>
          <cell r="I44">
            <v>40375.782983970406</v>
          </cell>
          <cell r="J44">
            <v>38520.345252774358</v>
          </cell>
          <cell r="K44">
            <v>24653.020961775586</v>
          </cell>
          <cell r="L44">
            <v>0</v>
          </cell>
          <cell r="M44">
            <v>0</v>
          </cell>
          <cell r="N44">
            <v>0</v>
          </cell>
          <cell r="O44">
            <v>0</v>
          </cell>
          <cell r="P44">
            <v>462.24414303329229</v>
          </cell>
        </row>
        <row r="45">
          <cell r="G45">
            <v>0</v>
          </cell>
          <cell r="H45">
            <v>0</v>
          </cell>
          <cell r="I45">
            <v>0</v>
          </cell>
          <cell r="J45">
            <v>0</v>
          </cell>
          <cell r="K45">
            <v>0</v>
          </cell>
          <cell r="L45">
            <v>0</v>
          </cell>
          <cell r="M45">
            <v>0</v>
          </cell>
          <cell r="N45">
            <v>0</v>
          </cell>
          <cell r="O45">
            <v>0</v>
          </cell>
          <cell r="P45">
            <v>0</v>
          </cell>
        </row>
        <row r="46">
          <cell r="G46">
            <v>0</v>
          </cell>
          <cell r="H46">
            <v>0</v>
          </cell>
          <cell r="I46">
            <v>0</v>
          </cell>
          <cell r="J46">
            <v>0</v>
          </cell>
          <cell r="K46">
            <v>0</v>
          </cell>
          <cell r="L46">
            <v>0</v>
          </cell>
          <cell r="M46">
            <v>0</v>
          </cell>
          <cell r="N46">
            <v>0</v>
          </cell>
          <cell r="O46">
            <v>0</v>
          </cell>
          <cell r="P46">
            <v>0</v>
          </cell>
        </row>
        <row r="47">
          <cell r="G47">
            <v>3496.9410604192358</v>
          </cell>
          <cell r="H47">
            <v>32484.537607891496</v>
          </cell>
          <cell r="I47">
            <v>67816.325524044398</v>
          </cell>
          <cell r="J47">
            <v>37247.8421701603</v>
          </cell>
          <cell r="K47">
            <v>23838.618988902592</v>
          </cell>
          <cell r="L47">
            <v>388.26140567200991</v>
          </cell>
          <cell r="M47">
            <v>388.26140567200991</v>
          </cell>
          <cell r="N47">
            <v>1183.723797780518</v>
          </cell>
          <cell r="O47">
            <v>1183.723797780518</v>
          </cell>
          <cell r="P47">
            <v>505.05548705302101</v>
          </cell>
        </row>
        <row r="48">
          <cell r="G48">
            <v>3496.9410604192358</v>
          </cell>
          <cell r="H48">
            <v>32484.537607891496</v>
          </cell>
          <cell r="I48">
            <v>67816.325524044398</v>
          </cell>
          <cell r="J48">
            <v>37247.8421701603</v>
          </cell>
          <cell r="K48">
            <v>23838.618988902592</v>
          </cell>
          <cell r="L48">
            <v>388.26140567200991</v>
          </cell>
          <cell r="M48">
            <v>388.26140567200991</v>
          </cell>
          <cell r="N48">
            <v>1183.723797780518</v>
          </cell>
          <cell r="O48">
            <v>1183.723797780518</v>
          </cell>
          <cell r="P48">
            <v>505.05548705302101</v>
          </cell>
        </row>
        <row r="49">
          <cell r="G49">
            <v>938.20369913686807</v>
          </cell>
          <cell r="H49">
            <v>8715.3637484586943</v>
          </cell>
          <cell r="I49">
            <v>18194.62392108508</v>
          </cell>
          <cell r="J49">
            <v>17361.282367447599</v>
          </cell>
          <cell r="K49">
            <v>11111.220715166462</v>
          </cell>
          <cell r="L49">
            <v>0</v>
          </cell>
          <cell r="M49">
            <v>0</v>
          </cell>
          <cell r="N49">
            <v>0</v>
          </cell>
          <cell r="O49">
            <v>0</v>
          </cell>
          <cell r="P49">
            <v>208.33538840937115</v>
          </cell>
        </row>
        <row r="50">
          <cell r="G50">
            <v>1876.4073982737361</v>
          </cell>
          <cell r="H50">
            <v>17430.727496917389</v>
          </cell>
          <cell r="I50">
            <v>36389.24784217016</v>
          </cell>
          <cell r="J50">
            <v>6944.512946979039</v>
          </cell>
          <cell r="K50">
            <v>4444.4882860665848</v>
          </cell>
          <cell r="L50">
            <v>208.33538840937115</v>
          </cell>
          <cell r="M50">
            <v>208.33538840937115</v>
          </cell>
          <cell r="N50">
            <v>208.33538840937115</v>
          </cell>
          <cell r="O50">
            <v>208.33538840937115</v>
          </cell>
          <cell r="P50">
            <v>138.89025893958078</v>
          </cell>
        </row>
        <row r="51">
          <cell r="G51">
            <v>0</v>
          </cell>
          <cell r="H51">
            <v>0</v>
          </cell>
          <cell r="I51">
            <v>0</v>
          </cell>
          <cell r="J51">
            <v>0</v>
          </cell>
          <cell r="K51">
            <v>0</v>
          </cell>
          <cell r="L51">
            <v>0</v>
          </cell>
          <cell r="M51">
            <v>0</v>
          </cell>
          <cell r="N51">
            <v>0</v>
          </cell>
          <cell r="O51">
            <v>0</v>
          </cell>
          <cell r="P51">
            <v>0</v>
          </cell>
        </row>
        <row r="52">
          <cell r="G52">
            <v>0</v>
          </cell>
          <cell r="H52">
            <v>0</v>
          </cell>
          <cell r="I52">
            <v>0</v>
          </cell>
          <cell r="J52">
            <v>0</v>
          </cell>
          <cell r="K52">
            <v>0</v>
          </cell>
          <cell r="L52">
            <v>530.30826140567206</v>
          </cell>
          <cell r="M52">
            <v>530.30826140567206</v>
          </cell>
          <cell r="N52">
            <v>530.30826140567206</v>
          </cell>
          <cell r="O52">
            <v>530.30826140567206</v>
          </cell>
          <cell r="P52">
            <v>0</v>
          </cell>
        </row>
        <row r="53">
          <cell r="G53">
            <v>0</v>
          </cell>
          <cell r="H53">
            <v>0</v>
          </cell>
          <cell r="I53">
            <v>0</v>
          </cell>
          <cell r="J53">
            <v>0</v>
          </cell>
          <cell r="K53">
            <v>0</v>
          </cell>
          <cell r="L53">
            <v>206.53514180024663</v>
          </cell>
          <cell r="M53">
            <v>206.53514180024663</v>
          </cell>
          <cell r="N53">
            <v>206.53514180024663</v>
          </cell>
          <cell r="O53">
            <v>206.53514180024663</v>
          </cell>
          <cell r="P53">
            <v>0</v>
          </cell>
        </row>
        <row r="54">
          <cell r="G54">
            <v>0</v>
          </cell>
          <cell r="H54">
            <v>0</v>
          </cell>
          <cell r="I54">
            <v>0</v>
          </cell>
          <cell r="J54">
            <v>0</v>
          </cell>
          <cell r="K54">
            <v>0</v>
          </cell>
          <cell r="L54">
            <v>118.05672009864368</v>
          </cell>
          <cell r="M54">
            <v>118.05672009864368</v>
          </cell>
          <cell r="N54">
            <v>118.05672009864368</v>
          </cell>
          <cell r="O54">
            <v>118.05672009864368</v>
          </cell>
          <cell r="P54">
            <v>0</v>
          </cell>
        </row>
        <row r="55">
          <cell r="G55">
            <v>0</v>
          </cell>
          <cell r="H55">
            <v>0</v>
          </cell>
          <cell r="I55">
            <v>0</v>
          </cell>
          <cell r="J55">
            <v>0</v>
          </cell>
          <cell r="K55">
            <v>0</v>
          </cell>
          <cell r="L55">
            <v>0</v>
          </cell>
          <cell r="M55">
            <v>0</v>
          </cell>
          <cell r="N55">
            <v>121.21331689272506</v>
          </cell>
          <cell r="O55">
            <v>121.21331689272506</v>
          </cell>
          <cell r="P55">
            <v>0</v>
          </cell>
        </row>
        <row r="56">
          <cell r="G56">
            <v>0</v>
          </cell>
          <cell r="H56">
            <v>0</v>
          </cell>
          <cell r="I56">
            <v>0</v>
          </cell>
          <cell r="J56">
            <v>0</v>
          </cell>
          <cell r="K56">
            <v>0</v>
          </cell>
          <cell r="L56">
            <v>0</v>
          </cell>
          <cell r="M56">
            <v>0</v>
          </cell>
          <cell r="N56">
            <v>44.69790382244144</v>
          </cell>
          <cell r="O56">
            <v>44.69790382244144</v>
          </cell>
          <cell r="P56">
            <v>0</v>
          </cell>
        </row>
        <row r="57">
          <cell r="G57">
            <v>0</v>
          </cell>
          <cell r="H57">
            <v>0</v>
          </cell>
          <cell r="I57">
            <v>0</v>
          </cell>
          <cell r="J57">
            <v>0</v>
          </cell>
          <cell r="K57">
            <v>0</v>
          </cell>
          <cell r="L57">
            <v>11.363748458692973</v>
          </cell>
          <cell r="M57">
            <v>11.363748458692973</v>
          </cell>
          <cell r="N57">
            <v>6.9445129469790396</v>
          </cell>
          <cell r="O57">
            <v>6.9445129469790396</v>
          </cell>
          <cell r="P57">
            <v>0</v>
          </cell>
        </row>
        <row r="58">
          <cell r="G58">
            <v>0</v>
          </cell>
          <cell r="H58">
            <v>0</v>
          </cell>
          <cell r="I58">
            <v>0</v>
          </cell>
          <cell r="J58">
            <v>0</v>
          </cell>
          <cell r="K58">
            <v>0</v>
          </cell>
          <cell r="L58">
            <v>265.15413070283603</v>
          </cell>
          <cell r="M58">
            <v>265.15413070283603</v>
          </cell>
          <cell r="N58">
            <v>1193.1935881627621</v>
          </cell>
          <cell r="O58">
            <v>1193.1935881627621</v>
          </cell>
          <cell r="P58">
            <v>0</v>
          </cell>
        </row>
        <row r="59">
          <cell r="G59">
            <v>0</v>
          </cell>
          <cell r="H59">
            <v>0</v>
          </cell>
          <cell r="I59">
            <v>0</v>
          </cell>
          <cell r="J59">
            <v>0</v>
          </cell>
          <cell r="K59">
            <v>0</v>
          </cell>
          <cell r="L59">
            <v>103.26757090012332</v>
          </cell>
          <cell r="M59">
            <v>103.26757090012332</v>
          </cell>
          <cell r="N59">
            <v>464.70406905055495</v>
          </cell>
          <cell r="O59">
            <v>464.70406905055495</v>
          </cell>
          <cell r="P59">
            <v>0</v>
          </cell>
        </row>
        <row r="60">
          <cell r="G60">
            <v>0</v>
          </cell>
          <cell r="H60">
            <v>0</v>
          </cell>
          <cell r="I60">
            <v>0</v>
          </cell>
          <cell r="J60">
            <v>0</v>
          </cell>
          <cell r="K60">
            <v>0</v>
          </cell>
          <cell r="L60">
            <v>55.556103575832317</v>
          </cell>
          <cell r="M60">
            <v>55.556103575832317</v>
          </cell>
          <cell r="N60">
            <v>55.556103575832317</v>
          </cell>
          <cell r="O60">
            <v>55.556103575832317</v>
          </cell>
          <cell r="P60">
            <v>0</v>
          </cell>
        </row>
        <row r="61">
          <cell r="G61">
            <v>0</v>
          </cell>
          <cell r="H61">
            <v>0</v>
          </cell>
          <cell r="I61">
            <v>0</v>
          </cell>
          <cell r="J61">
            <v>0</v>
          </cell>
          <cell r="K61">
            <v>0</v>
          </cell>
          <cell r="L61">
            <v>1034.1011097410603</v>
          </cell>
          <cell r="M61">
            <v>1034.1011097410603</v>
          </cell>
          <cell r="N61">
            <v>2931.8471023427874</v>
          </cell>
          <cell r="O61">
            <v>2931.8471023427874</v>
          </cell>
          <cell r="P61">
            <v>0</v>
          </cell>
        </row>
        <row r="62">
          <cell r="G62">
            <v>0</v>
          </cell>
          <cell r="H62">
            <v>0</v>
          </cell>
          <cell r="I62">
            <v>0</v>
          </cell>
          <cell r="J62">
            <v>0</v>
          </cell>
          <cell r="K62">
            <v>0</v>
          </cell>
          <cell r="L62">
            <v>271.27003699136873</v>
          </cell>
          <cell r="M62">
            <v>271.27003699136873</v>
          </cell>
          <cell r="N62">
            <v>786.0665844636253</v>
          </cell>
          <cell r="O62">
            <v>786.0665844636253</v>
          </cell>
          <cell r="P62">
            <v>0</v>
          </cell>
        </row>
        <row r="63">
          <cell r="G63">
            <v>0</v>
          </cell>
          <cell r="H63">
            <v>0</v>
          </cell>
          <cell r="I63">
            <v>0</v>
          </cell>
          <cell r="J63">
            <v>0</v>
          </cell>
          <cell r="K63">
            <v>0</v>
          </cell>
          <cell r="L63">
            <v>132.57706535141799</v>
          </cell>
          <cell r="M63">
            <v>132.57706535141799</v>
          </cell>
          <cell r="N63">
            <v>394.57459926017259</v>
          </cell>
          <cell r="O63">
            <v>394.57459926017259</v>
          </cell>
          <cell r="P63">
            <v>0</v>
          </cell>
        </row>
        <row r="64">
          <cell r="G64">
            <v>0</v>
          </cell>
          <cell r="H64">
            <v>0</v>
          </cell>
          <cell r="I64">
            <v>0</v>
          </cell>
          <cell r="J64">
            <v>0</v>
          </cell>
          <cell r="K64">
            <v>0</v>
          </cell>
          <cell r="L64">
            <v>0</v>
          </cell>
          <cell r="M64">
            <v>0</v>
          </cell>
          <cell r="N64">
            <v>0</v>
          </cell>
          <cell r="O64">
            <v>0</v>
          </cell>
          <cell r="P64">
            <v>0</v>
          </cell>
        </row>
        <row r="65">
          <cell r="G65">
            <v>37.812836621454998</v>
          </cell>
          <cell r="H65">
            <v>351.45184032059188</v>
          </cell>
          <cell r="I65">
            <v>733.70822441430334</v>
          </cell>
          <cell r="J65">
            <v>351.79731812577069</v>
          </cell>
          <cell r="K65">
            <v>225.15028360049322</v>
          </cell>
          <cell r="L65">
            <v>6.5934827373612821</v>
          </cell>
          <cell r="M65">
            <v>6.5934827373612821</v>
          </cell>
          <cell r="N65">
            <v>15.863745684340319</v>
          </cell>
          <cell r="O65">
            <v>15.863745684340319</v>
          </cell>
          <cell r="P65">
            <v>5.1698350801479656</v>
          </cell>
          <cell r="Q65">
            <v>1750.0047950061651</v>
          </cell>
        </row>
        <row r="66">
          <cell r="G66">
            <v>112.89100866933632</v>
          </cell>
          <cell r="H66">
            <v>112.95294018678601</v>
          </cell>
          <cell r="I66">
            <v>112.95294018678601</v>
          </cell>
          <cell r="J66">
            <v>102.26930058661803</v>
          </cell>
          <cell r="K66">
            <v>102.26930058661803</v>
          </cell>
          <cell r="L66">
            <v>197.45662510540768</v>
          </cell>
          <cell r="M66">
            <v>197.45662510540768</v>
          </cell>
          <cell r="N66">
            <v>179.24719890207564</v>
          </cell>
          <cell r="O66">
            <v>179.24719890207564</v>
          </cell>
          <cell r="P66">
            <v>110.47722353890313</v>
          </cell>
          <cell r="Q66">
            <v>110.24224806365901</v>
          </cell>
        </row>
        <row r="67">
          <cell r="L67">
            <v>0</v>
          </cell>
          <cell r="Q67">
            <v>0</v>
          </cell>
        </row>
      </sheetData>
      <sheetData sheetId="4"/>
      <sheetData sheetId="5">
        <row r="15">
          <cell r="H15" t="str">
            <v>FE-1</v>
          </cell>
        </row>
      </sheetData>
      <sheetData sheetId="6"/>
      <sheetData sheetId="7"/>
      <sheetData sheetId="8"/>
      <sheetData sheetId="9"/>
      <sheetData sheetId="10"/>
      <sheetData sheetId="11"/>
      <sheetData sheetId="12"/>
      <sheetData sheetId="13"/>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Introduction"/>
      <sheetName val="Executive Summary"/>
      <sheetName val="Basis of the Cost Plan"/>
      <sheetName val="Inclusions Exclusions"/>
      <sheetName val="Appendix A"/>
      <sheetName val="Build-up"/>
      <sheetName val="Appendix B"/>
      <sheetName val="Staff Distrubution"/>
      <sheetName val="Cash Flow"/>
      <sheetName val="Histogram"/>
      <sheetName val="Appendix C"/>
      <sheetName val="Org Cost Summary"/>
      <sheetName val="Organisation Costs"/>
      <sheetName val="Appendix D"/>
      <sheetName val="Key"/>
      <sheetName val="Time Line"/>
      <sheetName val="Int Walls"/>
      <sheetName val="Buildups"/>
      <sheetName val="Area"/>
      <sheetName val="Euros"/>
      <sheetName val="GBP"/>
      <sheetName val="Sign Off"/>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tormwater Pipe Network"/>
      <sheetName val="Stormwater Manhole"/>
      <sheetName val="Stormwater Catch Basins"/>
      <sheetName val="Pipe Schedule"/>
      <sheetName val="Manhole Sch"/>
      <sheetName val="Catch Basin"/>
      <sheetName val="CESMM3 class"/>
      <sheetName val="Corridor schedule"/>
      <sheetName val="Road_Schedule"/>
      <sheetName val="Trench data"/>
      <sheetName val="pipe connection"/>
      <sheetName val="Stormwater Pipe Network-X"/>
      <sheetName val="Assumptions"/>
      <sheetName val="@risk rents and incentives"/>
      <sheetName val="Car park lease"/>
      <sheetName val="Net rent analysis"/>
    </sheetNames>
    <sheetDataSet>
      <sheetData sheetId="0">
        <row r="9">
          <cell r="E9">
            <v>1</v>
          </cell>
          <cell r="F9" t="str">
            <v>Stub-out</v>
          </cell>
          <cell r="G9">
            <v>517594.77</v>
          </cell>
          <cell r="H9">
            <v>2389980.48</v>
          </cell>
          <cell r="I9" t="str">
            <v>King Fahad Road</v>
          </cell>
          <cell r="T9">
            <v>8.2200000000000006</v>
          </cell>
          <cell r="V9">
            <v>11.54</v>
          </cell>
          <cell r="X9">
            <v>1600</v>
          </cell>
          <cell r="AI9">
            <v>0</v>
          </cell>
          <cell r="AJ9">
            <v>0</v>
          </cell>
        </row>
        <row r="10">
          <cell r="AJ10">
            <v>0</v>
          </cell>
        </row>
        <row r="11">
          <cell r="E11">
            <v>2</v>
          </cell>
          <cell r="F11" t="str">
            <v>MH-01A</v>
          </cell>
          <cell r="G11">
            <v>517604.32199999999</v>
          </cell>
          <cell r="H11">
            <v>2389983.4419999998</v>
          </cell>
          <cell r="I11" t="str">
            <v>Al Haydari St.</v>
          </cell>
          <cell r="J11">
            <v>9.551999999966938</v>
          </cell>
          <cell r="K11">
            <v>2.9619999998249114</v>
          </cell>
          <cell r="L11">
            <v>10.000707374897596</v>
          </cell>
          <cell r="M11" t="str">
            <v>CP-5 401 201</v>
          </cell>
          <cell r="N11">
            <v>0</v>
          </cell>
          <cell r="O11">
            <v>10.000707374897596</v>
          </cell>
          <cell r="P11">
            <v>10.000707374897596</v>
          </cell>
          <cell r="Q11">
            <v>0</v>
          </cell>
          <cell r="R11">
            <v>11.54</v>
          </cell>
          <cell r="T11">
            <v>8.25</v>
          </cell>
          <cell r="V11">
            <v>11.54</v>
          </cell>
          <cell r="X11">
            <v>1600</v>
          </cell>
          <cell r="Y11">
            <v>8.2200000000000006</v>
          </cell>
          <cell r="Z11">
            <v>8.25</v>
          </cell>
          <cell r="AA11">
            <v>11.54</v>
          </cell>
          <cell r="AB11">
            <v>11.54</v>
          </cell>
          <cell r="AI11">
            <v>0</v>
          </cell>
          <cell r="AJ11">
            <v>0</v>
          </cell>
        </row>
        <row r="12">
          <cell r="E12">
            <v>0</v>
          </cell>
          <cell r="AJ12">
            <v>0</v>
          </cell>
        </row>
        <row r="13">
          <cell r="E13">
            <v>3</v>
          </cell>
          <cell r="F13" t="str">
            <v>MH-01B</v>
          </cell>
          <cell r="G13">
            <v>517691.16</v>
          </cell>
          <cell r="H13">
            <v>2390007.96</v>
          </cell>
          <cell r="I13" t="str">
            <v>Al Haydari St.</v>
          </cell>
          <cell r="J13">
            <v>86.837999999988824</v>
          </cell>
          <cell r="K13">
            <v>24.518000000156462</v>
          </cell>
          <cell r="L13">
            <v>90.232868556894118</v>
          </cell>
          <cell r="M13" t="str">
            <v>CP-5 401 201</v>
          </cell>
          <cell r="N13">
            <v>10.000707374897596</v>
          </cell>
          <cell r="O13">
            <v>100.23357593179172</v>
          </cell>
          <cell r="P13">
            <v>90.232868556894118</v>
          </cell>
          <cell r="Q13">
            <v>0</v>
          </cell>
          <cell r="R13">
            <v>11.43</v>
          </cell>
          <cell r="T13">
            <v>8.34</v>
          </cell>
          <cell r="V13">
            <v>11.43</v>
          </cell>
          <cell r="X13">
            <v>1600</v>
          </cell>
          <cell r="Y13">
            <v>8.25</v>
          </cell>
          <cell r="Z13">
            <v>8.34</v>
          </cell>
          <cell r="AA13">
            <v>11.54</v>
          </cell>
          <cell r="AB13">
            <v>11.43</v>
          </cell>
          <cell r="AI13" t="str">
            <v>S</v>
          </cell>
          <cell r="AJ13">
            <v>0</v>
          </cell>
        </row>
        <row r="14">
          <cell r="E14">
            <v>0</v>
          </cell>
          <cell r="AJ14">
            <v>0</v>
          </cell>
        </row>
        <row r="15">
          <cell r="E15">
            <v>4</v>
          </cell>
          <cell r="F15" t="str">
            <v>MH-01C</v>
          </cell>
          <cell r="G15">
            <v>517752.83</v>
          </cell>
          <cell r="H15">
            <v>2390026.04</v>
          </cell>
          <cell r="I15" t="str">
            <v>Al Haydari St.</v>
          </cell>
          <cell r="J15">
            <v>61.67000000004191</v>
          </cell>
          <cell r="K15">
            <v>18.080000000074506</v>
          </cell>
          <cell r="L15">
            <v>64.265661904378319</v>
          </cell>
          <cell r="M15" t="str">
            <v>CP-5 401 201</v>
          </cell>
          <cell r="N15">
            <v>100.23357593179172</v>
          </cell>
          <cell r="O15">
            <v>164.49923783617004</v>
          </cell>
          <cell r="P15">
            <v>64.265661904378319</v>
          </cell>
          <cell r="Q15">
            <v>0</v>
          </cell>
          <cell r="R15">
            <v>11.47</v>
          </cell>
          <cell r="T15">
            <v>8.4</v>
          </cell>
          <cell r="V15">
            <v>11.47</v>
          </cell>
          <cell r="X15">
            <v>1600</v>
          </cell>
          <cell r="Y15">
            <v>8.34</v>
          </cell>
          <cell r="Z15">
            <v>8.4</v>
          </cell>
          <cell r="AA15">
            <v>11.43</v>
          </cell>
          <cell r="AB15">
            <v>11.47</v>
          </cell>
          <cell r="AI15">
            <v>0</v>
          </cell>
          <cell r="AJ15">
            <v>0</v>
          </cell>
        </row>
        <row r="16">
          <cell r="E16">
            <v>0</v>
          </cell>
          <cell r="AJ16">
            <v>0</v>
          </cell>
        </row>
        <row r="17">
          <cell r="E17">
            <v>5</v>
          </cell>
          <cell r="F17" t="str">
            <v>MH-01D</v>
          </cell>
          <cell r="G17">
            <v>517812.13</v>
          </cell>
          <cell r="H17">
            <v>2390043.0699999998</v>
          </cell>
          <cell r="I17" t="str">
            <v>Al Haydari St.</v>
          </cell>
          <cell r="J17">
            <v>59.299999999988358</v>
          </cell>
          <cell r="K17">
            <v>17.029999999795109</v>
          </cell>
          <cell r="L17">
            <v>61.696927800269279</v>
          </cell>
          <cell r="M17" t="str">
            <v>CP-5 401 201</v>
          </cell>
          <cell r="N17">
            <v>164.49923783617004</v>
          </cell>
          <cell r="O17">
            <v>226.19616563643933</v>
          </cell>
          <cell r="P17">
            <v>61.696927800269293</v>
          </cell>
          <cell r="Q17">
            <v>0</v>
          </cell>
          <cell r="R17">
            <v>11.49</v>
          </cell>
          <cell r="T17">
            <v>8.4600000000000009</v>
          </cell>
          <cell r="V17">
            <v>11.49</v>
          </cell>
          <cell r="X17">
            <v>1600</v>
          </cell>
          <cell r="Y17">
            <v>8.4</v>
          </cell>
          <cell r="Z17">
            <v>8.4600000000000009</v>
          </cell>
          <cell r="AA17">
            <v>11.47</v>
          </cell>
          <cell r="AB17">
            <v>11.49</v>
          </cell>
          <cell r="AI17">
            <v>0</v>
          </cell>
          <cell r="AJ17">
            <v>0</v>
          </cell>
        </row>
        <row r="18">
          <cell r="E18">
            <v>0</v>
          </cell>
          <cell r="AJ18">
            <v>0</v>
          </cell>
        </row>
        <row r="19">
          <cell r="E19">
            <v>6</v>
          </cell>
          <cell r="F19" t="str">
            <v>MH-01E</v>
          </cell>
          <cell r="G19">
            <v>517879.45</v>
          </cell>
          <cell r="H19">
            <v>2390062.34</v>
          </cell>
          <cell r="I19" t="str">
            <v>Al Haydari St.</v>
          </cell>
          <cell r="J19">
            <v>67.320000000006985</v>
          </cell>
          <cell r="K19">
            <v>19.270000000018626</v>
          </cell>
          <cell r="L19">
            <v>70.023676710107551</v>
          </cell>
          <cell r="M19" t="str">
            <v>CP-5 401 202</v>
          </cell>
          <cell r="N19">
            <v>226.19616563643933</v>
          </cell>
          <cell r="O19">
            <v>296.2198423465469</v>
          </cell>
          <cell r="P19">
            <v>70.023676710107566</v>
          </cell>
          <cell r="Q19">
            <v>0</v>
          </cell>
          <cell r="R19">
            <v>11.49</v>
          </cell>
          <cell r="T19">
            <v>8.5299999999999994</v>
          </cell>
          <cell r="V19">
            <v>11.49</v>
          </cell>
          <cell r="X19">
            <v>1600</v>
          </cell>
          <cell r="Y19">
            <v>8.4600000000000009</v>
          </cell>
          <cell r="Z19">
            <v>8.5299999999999994</v>
          </cell>
          <cell r="AA19">
            <v>11.49</v>
          </cell>
          <cell r="AB19">
            <v>11.49</v>
          </cell>
          <cell r="AI19">
            <v>0</v>
          </cell>
          <cell r="AJ19">
            <v>0</v>
          </cell>
        </row>
        <row r="20">
          <cell r="E20">
            <v>0</v>
          </cell>
          <cell r="AJ20">
            <v>0</v>
          </cell>
        </row>
        <row r="21">
          <cell r="E21">
            <v>7</v>
          </cell>
          <cell r="F21" t="str">
            <v>MH-01F</v>
          </cell>
          <cell r="G21">
            <v>517948.84600000002</v>
          </cell>
          <cell r="H21">
            <v>2390082.1940000001</v>
          </cell>
          <cell r="I21" t="str">
            <v>Al Haydari St.</v>
          </cell>
          <cell r="J21">
            <v>69.396000000007916</v>
          </cell>
          <cell r="K21">
            <v>19.854000000283122</v>
          </cell>
          <cell r="L21">
            <v>72.180233665542687</v>
          </cell>
          <cell r="M21" t="str">
            <v>CP-5 401 202</v>
          </cell>
          <cell r="N21">
            <v>296.2198423465469</v>
          </cell>
          <cell r="O21">
            <v>368.40007601208958</v>
          </cell>
          <cell r="P21">
            <v>72.180233665542687</v>
          </cell>
          <cell r="Q21">
            <v>0</v>
          </cell>
          <cell r="R21">
            <v>11.49</v>
          </cell>
          <cell r="T21">
            <v>8.6</v>
          </cell>
          <cell r="V21">
            <v>11.49</v>
          </cell>
          <cell r="X21">
            <v>1600</v>
          </cell>
          <cell r="Y21">
            <v>8.5299999999999994</v>
          </cell>
          <cell r="Z21">
            <v>8.6</v>
          </cell>
          <cell r="AA21">
            <v>11.49</v>
          </cell>
          <cell r="AB21">
            <v>11.49</v>
          </cell>
          <cell r="AI21">
            <v>0</v>
          </cell>
          <cell r="AJ21">
            <v>0</v>
          </cell>
        </row>
        <row r="22">
          <cell r="E22">
            <v>0</v>
          </cell>
          <cell r="AJ22">
            <v>0</v>
          </cell>
        </row>
        <row r="23">
          <cell r="E23">
            <v>8</v>
          </cell>
          <cell r="F23" t="str">
            <v>MH-01G</v>
          </cell>
          <cell r="G23">
            <v>517993.98</v>
          </cell>
          <cell r="H23">
            <v>2390095.2999999998</v>
          </cell>
          <cell r="I23" t="str">
            <v>Al Haydari St.</v>
          </cell>
          <cell r="J23">
            <v>45.133999999961816</v>
          </cell>
          <cell r="K23">
            <v>13.105999999679625</v>
          </cell>
          <cell r="L23">
            <v>46.998353077402143</v>
          </cell>
          <cell r="M23" t="str">
            <v>CP-5 401 202</v>
          </cell>
          <cell r="N23">
            <v>368.40007601208958</v>
          </cell>
          <cell r="O23">
            <v>415.39842908949174</v>
          </cell>
          <cell r="P23">
            <v>46.998353077402157</v>
          </cell>
          <cell r="Q23">
            <v>0</v>
          </cell>
          <cell r="R23">
            <v>11.49</v>
          </cell>
          <cell r="T23">
            <v>8.65</v>
          </cell>
          <cell r="V23">
            <v>11.49</v>
          </cell>
          <cell r="X23">
            <v>1600</v>
          </cell>
          <cell r="Y23">
            <v>8.6</v>
          </cell>
          <cell r="Z23">
            <v>8.65</v>
          </cell>
          <cell r="AA23">
            <v>11.49</v>
          </cell>
          <cell r="AB23">
            <v>11.49</v>
          </cell>
          <cell r="AI23">
            <v>0</v>
          </cell>
          <cell r="AJ23">
            <v>0</v>
          </cell>
        </row>
        <row r="24">
          <cell r="E24">
            <v>0</v>
          </cell>
          <cell r="AJ24">
            <v>0</v>
          </cell>
        </row>
        <row r="25">
          <cell r="E25">
            <v>9</v>
          </cell>
          <cell r="F25" t="str">
            <v>MH C-B</v>
          </cell>
          <cell r="G25">
            <v>518012.24800000002</v>
          </cell>
          <cell r="H25">
            <v>2390100.5320000001</v>
          </cell>
          <cell r="I25" t="str">
            <v>Existing Road 1</v>
          </cell>
          <cell r="J25">
            <v>18.268000000040047</v>
          </cell>
          <cell r="K25">
            <v>5.2320000003091991</v>
          </cell>
          <cell r="L25">
            <v>19.002464261371436</v>
          </cell>
          <cell r="M25" t="str">
            <v>CP-5 401 203</v>
          </cell>
          <cell r="N25">
            <v>415.39842908949174</v>
          </cell>
          <cell r="O25">
            <v>434.40089335086316</v>
          </cell>
          <cell r="P25">
            <v>19.002464261371415</v>
          </cell>
          <cell r="Q25">
            <v>0</v>
          </cell>
          <cell r="R25">
            <v>11.49</v>
          </cell>
          <cell r="T25">
            <v>8.67</v>
          </cell>
          <cell r="V25">
            <v>11.49</v>
          </cell>
          <cell r="X25">
            <v>1600</v>
          </cell>
          <cell r="Y25">
            <v>8.65</v>
          </cell>
          <cell r="Z25">
            <v>8.67</v>
          </cell>
          <cell r="AA25">
            <v>11.49</v>
          </cell>
          <cell r="AB25">
            <v>11.49</v>
          </cell>
          <cell r="AI25">
            <v>0</v>
          </cell>
          <cell r="AJ25">
            <v>0</v>
          </cell>
        </row>
        <row r="26">
          <cell r="E26">
            <v>0</v>
          </cell>
          <cell r="AJ26">
            <v>0</v>
          </cell>
        </row>
        <row r="27">
          <cell r="E27">
            <v>10</v>
          </cell>
          <cell r="F27" t="str">
            <v>MH-02A</v>
          </cell>
          <cell r="G27">
            <v>518036.19</v>
          </cell>
          <cell r="H27">
            <v>2390017.9300000002</v>
          </cell>
          <cell r="I27" t="str">
            <v>Existing Road 1</v>
          </cell>
          <cell r="J27">
            <v>23.941999999980908</v>
          </cell>
          <cell r="K27">
            <v>-82.601999999955297</v>
          </cell>
          <cell r="L27">
            <v>86.001800957838668</v>
          </cell>
          <cell r="M27" t="str">
            <v>CP-5 401 203</v>
          </cell>
          <cell r="N27">
            <v>434.40089335086316</v>
          </cell>
          <cell r="O27">
            <v>520.40269430870183</v>
          </cell>
          <cell r="P27">
            <v>86.001800957838668</v>
          </cell>
          <cell r="Q27">
            <v>0</v>
          </cell>
          <cell r="R27">
            <v>11.73</v>
          </cell>
          <cell r="T27">
            <v>8.76</v>
          </cell>
          <cell r="V27">
            <v>11.73</v>
          </cell>
          <cell r="X27">
            <v>1600</v>
          </cell>
          <cell r="Y27">
            <v>8.67</v>
          </cell>
          <cell r="Z27">
            <v>8.76</v>
          </cell>
          <cell r="AA27">
            <v>11.49</v>
          </cell>
          <cell r="AB27">
            <v>11.73</v>
          </cell>
          <cell r="AI27">
            <v>0</v>
          </cell>
          <cell r="AJ27">
            <v>0</v>
          </cell>
        </row>
        <row r="28">
          <cell r="E28">
            <v>0</v>
          </cell>
          <cell r="AJ28">
            <v>0</v>
          </cell>
        </row>
        <row r="29">
          <cell r="E29">
            <v>11</v>
          </cell>
          <cell r="F29" t="str">
            <v>MH-02B</v>
          </cell>
          <cell r="G29">
            <v>518058.92</v>
          </cell>
          <cell r="H29">
            <v>2389939.15</v>
          </cell>
          <cell r="I29" t="str">
            <v>Existing Road 1</v>
          </cell>
          <cell r="J29">
            <v>22.729999999981374</v>
          </cell>
          <cell r="K29">
            <v>-78.78000000026077</v>
          </cell>
          <cell r="L29">
            <v>81.99354425831487</v>
          </cell>
          <cell r="M29" t="str">
            <v>CP-5 401 203</v>
          </cell>
          <cell r="N29">
            <v>520.40269430870183</v>
          </cell>
          <cell r="O29">
            <v>602.39623856701667</v>
          </cell>
          <cell r="P29">
            <v>81.993544258314841</v>
          </cell>
          <cell r="Q29">
            <v>0</v>
          </cell>
          <cell r="R29">
            <v>11.87</v>
          </cell>
          <cell r="T29">
            <v>8.84</v>
          </cell>
          <cell r="V29">
            <v>11.87</v>
          </cell>
          <cell r="X29">
            <v>1600</v>
          </cell>
          <cell r="Y29">
            <v>8.76</v>
          </cell>
          <cell r="Z29">
            <v>8.84</v>
          </cell>
          <cell r="AA29">
            <v>11.73</v>
          </cell>
          <cell r="AB29">
            <v>11.87</v>
          </cell>
          <cell r="AI29">
            <v>0</v>
          </cell>
          <cell r="AJ29">
            <v>0</v>
          </cell>
        </row>
        <row r="30">
          <cell r="E30">
            <v>0</v>
          </cell>
          <cell r="AJ30">
            <v>0</v>
          </cell>
        </row>
        <row r="31">
          <cell r="E31">
            <v>12</v>
          </cell>
          <cell r="F31" t="str">
            <v>MH-02C</v>
          </cell>
          <cell r="G31">
            <v>518081.65</v>
          </cell>
          <cell r="H31">
            <v>2389860.36</v>
          </cell>
          <cell r="I31" t="str">
            <v>Existing Road 1</v>
          </cell>
          <cell r="J31">
            <v>22.730000000039581</v>
          </cell>
          <cell r="K31">
            <v>-78.790000000037253</v>
          </cell>
          <cell r="L31">
            <v>82.003152378476699</v>
          </cell>
          <cell r="M31" t="str">
            <v>CP-5 401 203</v>
          </cell>
          <cell r="N31">
            <v>602.39623856701667</v>
          </cell>
          <cell r="O31">
            <v>684.39939094549334</v>
          </cell>
          <cell r="P31">
            <v>82.00315237847667</v>
          </cell>
          <cell r="Q31">
            <v>0</v>
          </cell>
          <cell r="R31">
            <v>12.08</v>
          </cell>
          <cell r="T31">
            <v>8.92</v>
          </cell>
          <cell r="V31">
            <v>12.08</v>
          </cell>
          <cell r="X31">
            <v>1600</v>
          </cell>
          <cell r="Y31">
            <v>8.84</v>
          </cell>
          <cell r="Z31">
            <v>8.92</v>
          </cell>
          <cell r="AA31">
            <v>11.87</v>
          </cell>
          <cell r="AB31">
            <v>12.08</v>
          </cell>
          <cell r="AI31">
            <v>0</v>
          </cell>
          <cell r="AJ31">
            <v>0</v>
          </cell>
        </row>
        <row r="32">
          <cell r="E32">
            <v>0</v>
          </cell>
          <cell r="AJ32">
            <v>0</v>
          </cell>
        </row>
        <row r="33">
          <cell r="E33">
            <v>13</v>
          </cell>
          <cell r="F33" t="str">
            <v>MH-02/1</v>
          </cell>
          <cell r="G33">
            <v>518100.73300000001</v>
          </cell>
          <cell r="H33">
            <v>2389779.409</v>
          </cell>
          <cell r="I33" t="str">
            <v>Road-MN23</v>
          </cell>
          <cell r="J33">
            <v>19.082999999984168</v>
          </cell>
          <cell r="K33">
            <v>-80.950999999884516</v>
          </cell>
          <cell r="L33">
            <v>83.169858061563986</v>
          </cell>
          <cell r="M33" t="str">
            <v>CP-5 401 204</v>
          </cell>
          <cell r="N33">
            <v>684.39939094549334</v>
          </cell>
          <cell r="O33">
            <v>767.56924900705735</v>
          </cell>
          <cell r="P33">
            <v>83.169858061564014</v>
          </cell>
          <cell r="Q33">
            <v>0</v>
          </cell>
          <cell r="R33">
            <v>12.52</v>
          </cell>
          <cell r="T33">
            <v>9.15</v>
          </cell>
          <cell r="V33">
            <v>12.51</v>
          </cell>
          <cell r="X33">
            <v>1600</v>
          </cell>
          <cell r="Y33">
            <v>8.92</v>
          </cell>
          <cell r="Z33">
            <v>9.01</v>
          </cell>
          <cell r="AA33">
            <v>12.08</v>
          </cell>
          <cell r="AB33">
            <v>12.51</v>
          </cell>
          <cell r="AI33">
            <v>0</v>
          </cell>
          <cell r="AJ33">
            <v>0</v>
          </cell>
        </row>
        <row r="34">
          <cell r="E34">
            <v>0</v>
          </cell>
          <cell r="AJ34">
            <v>0</v>
          </cell>
        </row>
        <row r="35">
          <cell r="E35">
            <v>14</v>
          </cell>
          <cell r="F35" t="str">
            <v>MH-02/2</v>
          </cell>
          <cell r="G35">
            <v>518101.48</v>
          </cell>
          <cell r="H35">
            <v>2389756.9900000002</v>
          </cell>
          <cell r="I35" t="str">
            <v>Road-MN23</v>
          </cell>
          <cell r="J35">
            <v>0.74699999997392297</v>
          </cell>
          <cell r="K35">
            <v>-22.418999999761581</v>
          </cell>
          <cell r="L35">
            <v>22.431441549514172</v>
          </cell>
          <cell r="M35" t="str">
            <v>CP-5 401 204</v>
          </cell>
          <cell r="N35">
            <v>767.56924900705735</v>
          </cell>
          <cell r="O35">
            <v>790.0006905565715</v>
          </cell>
          <cell r="P35">
            <v>22.431441549514147</v>
          </cell>
          <cell r="Q35">
            <v>0</v>
          </cell>
          <cell r="R35">
            <v>12.68</v>
          </cell>
          <cell r="T35">
            <v>9.23</v>
          </cell>
          <cell r="V35">
            <v>12.78</v>
          </cell>
          <cell r="X35">
            <v>1500</v>
          </cell>
          <cell r="Y35">
            <v>9.15</v>
          </cell>
          <cell r="Z35">
            <v>9.23</v>
          </cell>
          <cell r="AA35">
            <v>12.51</v>
          </cell>
          <cell r="AB35">
            <v>12.78</v>
          </cell>
          <cell r="AI35">
            <v>0</v>
          </cell>
          <cell r="AJ35">
            <v>0</v>
          </cell>
        </row>
        <row r="36">
          <cell r="E36">
            <v>0</v>
          </cell>
          <cell r="AJ36">
            <v>0</v>
          </cell>
        </row>
        <row r="37">
          <cell r="E37">
            <v>15</v>
          </cell>
          <cell r="F37" t="str">
            <v>Deleted</v>
          </cell>
          <cell r="AI37">
            <v>0</v>
          </cell>
          <cell r="AJ37">
            <v>0</v>
          </cell>
        </row>
        <row r="38">
          <cell r="E38">
            <v>0</v>
          </cell>
          <cell r="AJ38">
            <v>0</v>
          </cell>
        </row>
        <row r="39">
          <cell r="E39">
            <v>16</v>
          </cell>
          <cell r="F39" t="str">
            <v>MH-02/4</v>
          </cell>
          <cell r="G39">
            <v>518103.67</v>
          </cell>
          <cell r="H39">
            <v>2389706.86</v>
          </cell>
          <cell r="I39" t="str">
            <v>Road-MN23</v>
          </cell>
          <cell r="J39">
            <v>2.1900000000023283</v>
          </cell>
          <cell r="K39">
            <v>-50.130000000353903</v>
          </cell>
          <cell r="L39">
            <v>50.177813822799138</v>
          </cell>
          <cell r="M39" t="str">
            <v>CP-5 401 204</v>
          </cell>
          <cell r="N39">
            <v>790.0006905565715</v>
          </cell>
          <cell r="O39">
            <v>840.17850437937068</v>
          </cell>
          <cell r="P39">
            <v>50.17781382279918</v>
          </cell>
          <cell r="Q39">
            <v>0</v>
          </cell>
          <cell r="R39">
            <v>12.94</v>
          </cell>
          <cell r="T39">
            <v>9.43</v>
          </cell>
          <cell r="V39">
            <v>12.95</v>
          </cell>
          <cell r="X39">
            <v>1500</v>
          </cell>
          <cell r="Y39">
            <v>9.23</v>
          </cell>
          <cell r="Z39">
            <v>9.43</v>
          </cell>
          <cell r="AA39">
            <v>12.78</v>
          </cell>
          <cell r="AB39">
            <v>12.95</v>
          </cell>
          <cell r="AI39">
            <v>0</v>
          </cell>
          <cell r="AJ39">
            <v>0</v>
          </cell>
        </row>
        <row r="40">
          <cell r="E40">
            <v>0</v>
          </cell>
          <cell r="AJ40">
            <v>0</v>
          </cell>
        </row>
        <row r="41">
          <cell r="E41">
            <v>17</v>
          </cell>
          <cell r="F41" t="str">
            <v>MH-02/5</v>
          </cell>
          <cell r="G41">
            <v>518103.99</v>
          </cell>
          <cell r="H41">
            <v>2389681.16</v>
          </cell>
          <cell r="I41" t="str">
            <v>Road-MN23</v>
          </cell>
          <cell r="J41">
            <v>0.32000000000698492</v>
          </cell>
          <cell r="K41">
            <v>-25.699999999720603</v>
          </cell>
          <cell r="L41">
            <v>25.701992140408951</v>
          </cell>
          <cell r="M41" t="str">
            <v>CP-5 401 204</v>
          </cell>
          <cell r="N41">
            <v>840.17850437937068</v>
          </cell>
          <cell r="O41">
            <v>865.88049651977963</v>
          </cell>
          <cell r="P41">
            <v>25.701992140408947</v>
          </cell>
          <cell r="Q41">
            <v>0</v>
          </cell>
          <cell r="R41">
            <v>13.11</v>
          </cell>
          <cell r="T41">
            <v>9.5299999999999994</v>
          </cell>
          <cell r="V41">
            <v>13.21</v>
          </cell>
          <cell r="X41">
            <v>1500</v>
          </cell>
          <cell r="Y41">
            <v>9.43</v>
          </cell>
          <cell r="Z41">
            <v>9.5299999999999994</v>
          </cell>
          <cell r="AA41">
            <v>12.95</v>
          </cell>
          <cell r="AB41">
            <v>13.21</v>
          </cell>
          <cell r="AI41">
            <v>0</v>
          </cell>
          <cell r="AJ41">
            <v>0</v>
          </cell>
        </row>
        <row r="42">
          <cell r="E42">
            <v>0</v>
          </cell>
          <cell r="AJ42">
            <v>0</v>
          </cell>
        </row>
        <row r="43">
          <cell r="E43">
            <v>18</v>
          </cell>
          <cell r="F43" t="str">
            <v>MH-02/6</v>
          </cell>
          <cell r="G43">
            <v>518105.14</v>
          </cell>
          <cell r="H43">
            <v>2389650.13</v>
          </cell>
          <cell r="I43" t="str">
            <v>Road-MN23</v>
          </cell>
          <cell r="J43">
            <v>1.1500000000232831</v>
          </cell>
          <cell r="K43">
            <v>-31.03000000026077</v>
          </cell>
          <cell r="L43">
            <v>31.051302710453825</v>
          </cell>
          <cell r="M43" t="str">
            <v>CP-5 401 204</v>
          </cell>
          <cell r="N43">
            <v>865.88049651977963</v>
          </cell>
          <cell r="O43">
            <v>896.93179923023342</v>
          </cell>
          <cell r="P43">
            <v>31.051302710453797</v>
          </cell>
          <cell r="Q43">
            <v>2.8421709430404007E-14</v>
          </cell>
          <cell r="R43">
            <v>13.3</v>
          </cell>
          <cell r="T43">
            <v>9.66</v>
          </cell>
          <cell r="V43">
            <v>13.35</v>
          </cell>
          <cell r="X43">
            <v>1500</v>
          </cell>
          <cell r="Y43">
            <v>9.5299999999999994</v>
          </cell>
          <cell r="Z43">
            <v>9.66</v>
          </cell>
          <cell r="AA43">
            <v>13.21</v>
          </cell>
          <cell r="AB43">
            <v>13.35</v>
          </cell>
          <cell r="AI43">
            <v>0</v>
          </cell>
          <cell r="AJ43">
            <v>0</v>
          </cell>
        </row>
        <row r="44">
          <cell r="E44">
            <v>0</v>
          </cell>
          <cell r="AJ44">
            <v>0</v>
          </cell>
        </row>
        <row r="45">
          <cell r="E45">
            <v>19</v>
          </cell>
          <cell r="F45" t="str">
            <v>Deleted</v>
          </cell>
          <cell r="AI45">
            <v>0</v>
          </cell>
          <cell r="AJ45">
            <v>0</v>
          </cell>
        </row>
        <row r="46">
          <cell r="E46">
            <v>0</v>
          </cell>
          <cell r="AJ46">
            <v>0</v>
          </cell>
        </row>
        <row r="47">
          <cell r="E47">
            <v>20</v>
          </cell>
          <cell r="F47" t="str">
            <v>MH-02/8</v>
          </cell>
          <cell r="G47">
            <v>518116.34</v>
          </cell>
          <cell r="H47">
            <v>2389607.64</v>
          </cell>
          <cell r="I47" t="str">
            <v>Road-MN23</v>
          </cell>
          <cell r="J47">
            <v>11.200000000011642</v>
          </cell>
          <cell r="K47">
            <v>-42.489999999757856</v>
          </cell>
          <cell r="L47">
            <v>43.941325651141696</v>
          </cell>
          <cell r="M47" t="str">
            <v>CP-5 401 204</v>
          </cell>
          <cell r="N47">
            <v>896.93179923023342</v>
          </cell>
          <cell r="O47">
            <v>940.87312488137513</v>
          </cell>
          <cell r="P47">
            <v>43.94132565114171</v>
          </cell>
          <cell r="Q47">
            <v>0</v>
          </cell>
          <cell r="R47">
            <v>13.56</v>
          </cell>
          <cell r="T47">
            <v>9.83</v>
          </cell>
          <cell r="V47">
            <v>13.67</v>
          </cell>
          <cell r="X47">
            <v>1500</v>
          </cell>
          <cell r="Y47">
            <v>9.66</v>
          </cell>
          <cell r="Z47">
            <v>9.83</v>
          </cell>
          <cell r="AA47">
            <v>13.35</v>
          </cell>
          <cell r="AB47">
            <v>13.67</v>
          </cell>
          <cell r="AI47">
            <v>0</v>
          </cell>
          <cell r="AJ47">
            <v>0</v>
          </cell>
        </row>
        <row r="48">
          <cell r="E48">
            <v>0</v>
          </cell>
          <cell r="AJ48">
            <v>0</v>
          </cell>
        </row>
        <row r="49">
          <cell r="E49">
            <v>21</v>
          </cell>
          <cell r="F49" t="str">
            <v>MH-02/9</v>
          </cell>
          <cell r="G49">
            <v>518130.58899999998</v>
          </cell>
          <cell r="H49">
            <v>2389566.625</v>
          </cell>
          <cell r="I49" t="str">
            <v>Road-MN23</v>
          </cell>
          <cell r="J49">
            <v>14.248999999952503</v>
          </cell>
          <cell r="K49">
            <v>-41.015000000130385</v>
          </cell>
          <cell r="L49">
            <v>43.419629501060257</v>
          </cell>
          <cell r="M49" t="str">
            <v>CP-5 401 205</v>
          </cell>
          <cell r="N49">
            <v>940.87312488137513</v>
          </cell>
          <cell r="O49">
            <v>984.29275438243542</v>
          </cell>
          <cell r="P49">
            <v>43.419629501060285</v>
          </cell>
          <cell r="Q49">
            <v>0</v>
          </cell>
          <cell r="R49">
            <v>13.79</v>
          </cell>
          <cell r="T49">
            <v>10.210000000000001</v>
          </cell>
          <cell r="V49">
            <v>14.02</v>
          </cell>
          <cell r="X49">
            <v>1500</v>
          </cell>
          <cell r="Y49">
            <v>9.83</v>
          </cell>
          <cell r="Z49">
            <v>10.210000000000001</v>
          </cell>
          <cell r="AA49">
            <v>13.67</v>
          </cell>
          <cell r="AB49">
            <v>14.02</v>
          </cell>
          <cell r="AI49">
            <v>0</v>
          </cell>
          <cell r="AJ49">
            <v>0</v>
          </cell>
        </row>
        <row r="50">
          <cell r="E50">
            <v>0</v>
          </cell>
          <cell r="AJ50">
            <v>0</v>
          </cell>
        </row>
        <row r="51">
          <cell r="E51">
            <v>22</v>
          </cell>
          <cell r="F51" t="str">
            <v>MH-02/10</v>
          </cell>
          <cell r="G51">
            <v>518171.5</v>
          </cell>
          <cell r="H51">
            <v>2389487.6800000002</v>
          </cell>
          <cell r="I51" t="str">
            <v>Road-MN23</v>
          </cell>
          <cell r="J51">
            <v>40.911000000021886</v>
          </cell>
          <cell r="K51">
            <v>-78.944999999832362</v>
          </cell>
          <cell r="L51">
            <v>88.915819435999808</v>
          </cell>
          <cell r="M51" t="str">
            <v>CP-5 401 205</v>
          </cell>
          <cell r="N51">
            <v>984.29275438243542</v>
          </cell>
          <cell r="O51">
            <v>1073.2085738184353</v>
          </cell>
          <cell r="P51">
            <v>88.915819435999879</v>
          </cell>
          <cell r="Q51">
            <v>0</v>
          </cell>
          <cell r="R51">
            <v>14.71</v>
          </cell>
          <cell r="T51">
            <v>10.38</v>
          </cell>
          <cell r="V51">
            <v>14.27</v>
          </cell>
          <cell r="X51">
            <v>1500</v>
          </cell>
          <cell r="Y51">
            <v>10.210000000000001</v>
          </cell>
          <cell r="Z51">
            <v>10.38</v>
          </cell>
          <cell r="AA51">
            <v>14.02</v>
          </cell>
          <cell r="AB51">
            <v>14.27</v>
          </cell>
          <cell r="AI51">
            <v>0</v>
          </cell>
          <cell r="AJ51">
            <v>0</v>
          </cell>
        </row>
        <row r="52">
          <cell r="E52">
            <v>0</v>
          </cell>
          <cell r="AJ52">
            <v>0</v>
          </cell>
        </row>
        <row r="53">
          <cell r="E53">
            <v>23</v>
          </cell>
          <cell r="F53" t="str">
            <v>MH-02/11</v>
          </cell>
          <cell r="G53">
            <v>518210.67</v>
          </cell>
          <cell r="H53">
            <v>2389417.92</v>
          </cell>
          <cell r="I53" t="str">
            <v>Road-MN23</v>
          </cell>
          <cell r="J53">
            <v>39.169999999983702</v>
          </cell>
          <cell r="K53">
            <v>-69.760000000242144</v>
          </cell>
          <cell r="L53">
            <v>80.004665489160743</v>
          </cell>
          <cell r="M53" t="str">
            <v>CP-5 401 205</v>
          </cell>
          <cell r="N53">
            <v>1073.2085738184353</v>
          </cell>
          <cell r="O53">
            <v>1153.213239307596</v>
          </cell>
          <cell r="P53">
            <v>80.004665489160743</v>
          </cell>
          <cell r="Q53">
            <v>0</v>
          </cell>
          <cell r="R53">
            <v>14.41</v>
          </cell>
          <cell r="T53">
            <v>10.54</v>
          </cell>
          <cell r="V53">
            <v>14.61</v>
          </cell>
          <cell r="X53">
            <v>1500</v>
          </cell>
          <cell r="Y53">
            <v>10.38</v>
          </cell>
          <cell r="Z53">
            <v>10.54</v>
          </cell>
          <cell r="AA53">
            <v>14.27</v>
          </cell>
          <cell r="AB53">
            <v>14.61</v>
          </cell>
          <cell r="AI53">
            <v>0</v>
          </cell>
          <cell r="AJ53">
            <v>0</v>
          </cell>
        </row>
        <row r="54">
          <cell r="E54">
            <v>0</v>
          </cell>
          <cell r="AJ54">
            <v>0</v>
          </cell>
        </row>
        <row r="55">
          <cell r="E55">
            <v>24</v>
          </cell>
          <cell r="F55" t="str">
            <v>MH-02/12</v>
          </cell>
          <cell r="G55">
            <v>518227.77</v>
          </cell>
          <cell r="H55">
            <v>2389387.71</v>
          </cell>
          <cell r="I55" t="str">
            <v>Road-MN23</v>
          </cell>
          <cell r="J55">
            <v>17.100000000034925</v>
          </cell>
          <cell r="K55">
            <v>-30.209999999962747</v>
          </cell>
          <cell r="L55">
            <v>34.713889151158845</v>
          </cell>
          <cell r="M55" t="str">
            <v>CP-5 401 205</v>
          </cell>
          <cell r="N55">
            <v>1153.213239307596</v>
          </cell>
          <cell r="O55">
            <v>1187.9271284587549</v>
          </cell>
          <cell r="P55">
            <v>34.71388915115881</v>
          </cell>
          <cell r="Q55">
            <v>0</v>
          </cell>
          <cell r="R55">
            <v>14.52</v>
          </cell>
          <cell r="T55">
            <v>10.61</v>
          </cell>
          <cell r="V55">
            <v>14.7</v>
          </cell>
          <cell r="X55">
            <v>1500</v>
          </cell>
          <cell r="Y55">
            <v>10.54</v>
          </cell>
          <cell r="Z55">
            <v>10.61</v>
          </cell>
          <cell r="AA55">
            <v>14.61</v>
          </cell>
          <cell r="AB55">
            <v>14.7</v>
          </cell>
          <cell r="AI55">
            <v>0</v>
          </cell>
          <cell r="AJ55">
            <v>0</v>
          </cell>
        </row>
        <row r="56">
          <cell r="E56">
            <v>0</v>
          </cell>
          <cell r="AJ56">
            <v>0</v>
          </cell>
        </row>
        <row r="57">
          <cell r="E57">
            <v>25</v>
          </cell>
          <cell r="F57" t="str">
            <v>MH-02/13</v>
          </cell>
          <cell r="G57">
            <v>518244.89</v>
          </cell>
          <cell r="H57">
            <v>2389364.16</v>
          </cell>
          <cell r="I57" t="str">
            <v>Road-MN23</v>
          </cell>
          <cell r="J57">
            <v>17.119999999995343</v>
          </cell>
          <cell r="K57">
            <v>-23.549999999813735</v>
          </cell>
          <cell r="L57">
            <v>29.1152348434813</v>
          </cell>
          <cell r="M57" t="str">
            <v>CP-5 401 205</v>
          </cell>
          <cell r="N57">
            <v>1187.9271284587549</v>
          </cell>
          <cell r="O57">
            <v>1217.0423633022363</v>
          </cell>
          <cell r="P57">
            <v>29.115234843481403</v>
          </cell>
          <cell r="Q57">
            <v>-1.0302869668521453E-13</v>
          </cell>
          <cell r="R57">
            <v>14.6</v>
          </cell>
          <cell r="T57">
            <v>10.67</v>
          </cell>
          <cell r="V57">
            <v>14.66</v>
          </cell>
          <cell r="X57">
            <v>1500</v>
          </cell>
          <cell r="Y57">
            <v>10.61</v>
          </cell>
          <cell r="Z57">
            <v>10.67</v>
          </cell>
          <cell r="AA57">
            <v>14.7</v>
          </cell>
          <cell r="AB57">
            <v>14.66</v>
          </cell>
          <cell r="AI57">
            <v>0</v>
          </cell>
          <cell r="AJ57">
            <v>0</v>
          </cell>
        </row>
        <row r="58">
          <cell r="E58">
            <v>0</v>
          </cell>
          <cell r="AJ58">
            <v>0</v>
          </cell>
        </row>
        <row r="59">
          <cell r="E59">
            <v>26</v>
          </cell>
          <cell r="F59" t="str">
            <v>MH-02/14</v>
          </cell>
          <cell r="G59">
            <v>518268.49400000001</v>
          </cell>
          <cell r="H59">
            <v>2389336.37</v>
          </cell>
          <cell r="I59" t="str">
            <v>Road-MJ02</v>
          </cell>
          <cell r="J59">
            <v>23.603999999992084</v>
          </cell>
          <cell r="K59">
            <v>-27.790000000037253</v>
          </cell>
          <cell r="L59">
            <v>36.461389386605894</v>
          </cell>
          <cell r="M59" t="str">
            <v>CP-5 401 206</v>
          </cell>
          <cell r="N59">
            <v>1217.0423633022363</v>
          </cell>
          <cell r="O59">
            <v>1253.503752688842</v>
          </cell>
          <cell r="P59">
            <v>36.461389386605788</v>
          </cell>
          <cell r="R59">
            <v>14.68</v>
          </cell>
          <cell r="T59">
            <v>10.74</v>
          </cell>
          <cell r="V59">
            <v>14.69</v>
          </cell>
          <cell r="X59">
            <v>1500</v>
          </cell>
          <cell r="Y59">
            <v>10.67</v>
          </cell>
          <cell r="Z59">
            <v>10.74</v>
          </cell>
          <cell r="AA59">
            <v>14.66</v>
          </cell>
          <cell r="AB59">
            <v>14.69</v>
          </cell>
          <cell r="AI59">
            <v>0</v>
          </cell>
          <cell r="AJ59">
            <v>0</v>
          </cell>
        </row>
        <row r="60">
          <cell r="E60">
            <v>0</v>
          </cell>
          <cell r="AJ60">
            <v>0</v>
          </cell>
        </row>
        <row r="61">
          <cell r="E61">
            <v>27</v>
          </cell>
          <cell r="F61" t="str">
            <v>MH-02/15</v>
          </cell>
          <cell r="G61">
            <v>518283.87</v>
          </cell>
          <cell r="H61">
            <v>2389325.6800000002</v>
          </cell>
          <cell r="I61" t="str">
            <v>Road-MJ02</v>
          </cell>
          <cell r="J61">
            <v>15.37599999998929</v>
          </cell>
          <cell r="K61">
            <v>-10.689999999944121</v>
          </cell>
          <cell r="L61">
            <v>18.726918486458896</v>
          </cell>
          <cell r="M61" t="str">
            <v>CP-5 401 206</v>
          </cell>
          <cell r="N61">
            <v>1253.503752688842</v>
          </cell>
          <cell r="O61">
            <v>1272.230671175301</v>
          </cell>
          <cell r="P61">
            <v>18.726918486458999</v>
          </cell>
          <cell r="Q61">
            <v>-1.0302869668521453E-13</v>
          </cell>
          <cell r="R61">
            <v>14.73</v>
          </cell>
          <cell r="T61">
            <v>11.08</v>
          </cell>
          <cell r="V61">
            <v>14.67</v>
          </cell>
          <cell r="X61">
            <v>1200</v>
          </cell>
          <cell r="Y61">
            <v>11.04</v>
          </cell>
          <cell r="Z61">
            <v>11.08</v>
          </cell>
          <cell r="AA61">
            <v>14.69</v>
          </cell>
          <cell r="AB61">
            <v>14.67</v>
          </cell>
          <cell r="AI61">
            <v>0</v>
          </cell>
          <cell r="AJ61">
            <v>0</v>
          </cell>
        </row>
        <row r="62">
          <cell r="E62">
            <v>0</v>
          </cell>
          <cell r="AJ62">
            <v>0</v>
          </cell>
        </row>
        <row r="63">
          <cell r="E63">
            <v>28</v>
          </cell>
          <cell r="F63" t="str">
            <v>MH-02/16</v>
          </cell>
          <cell r="G63">
            <v>518300.54</v>
          </cell>
          <cell r="H63">
            <v>2389316.5</v>
          </cell>
          <cell r="I63" t="str">
            <v>Road-MJ02</v>
          </cell>
          <cell r="J63">
            <v>16.669999999983702</v>
          </cell>
          <cell r="K63">
            <v>-9.1800000001676381</v>
          </cell>
          <cell r="L63">
            <v>19.030535988314529</v>
          </cell>
          <cell r="M63" t="str">
            <v>CP-5 401 206</v>
          </cell>
          <cell r="N63">
            <v>1272.230671175301</v>
          </cell>
          <cell r="O63">
            <v>1291.2612071636156</v>
          </cell>
          <cell r="P63">
            <v>19.030535988314568</v>
          </cell>
          <cell r="Q63">
            <v>-3.907985046680551E-14</v>
          </cell>
          <cell r="R63">
            <v>14.68</v>
          </cell>
          <cell r="T63">
            <v>11.12</v>
          </cell>
          <cell r="V63">
            <v>14.74</v>
          </cell>
          <cell r="X63">
            <v>1200</v>
          </cell>
          <cell r="Y63">
            <v>11.08</v>
          </cell>
          <cell r="Z63">
            <v>11.12</v>
          </cell>
          <cell r="AA63">
            <v>14.67</v>
          </cell>
          <cell r="AB63">
            <v>14.74</v>
          </cell>
          <cell r="AI63">
            <v>0</v>
          </cell>
          <cell r="AJ63">
            <v>0</v>
          </cell>
        </row>
        <row r="64">
          <cell r="E64">
            <v>0</v>
          </cell>
          <cell r="AJ64">
            <v>0</v>
          </cell>
        </row>
        <row r="65">
          <cell r="E65">
            <v>29</v>
          </cell>
          <cell r="F65" t="str">
            <v>MH-02/17</v>
          </cell>
          <cell r="G65">
            <v>518321.84</v>
          </cell>
          <cell r="H65">
            <v>2389307.7999999998</v>
          </cell>
          <cell r="I65" t="str">
            <v>Road-MJ02</v>
          </cell>
          <cell r="J65">
            <v>21.300000000046566</v>
          </cell>
          <cell r="K65">
            <v>-8.7000000001862645</v>
          </cell>
          <cell r="L65">
            <v>23.008259386690352</v>
          </cell>
          <cell r="M65" t="str">
            <v>CP-5 401 206</v>
          </cell>
          <cell r="N65">
            <v>1291.2612071636156</v>
          </cell>
          <cell r="O65">
            <v>1314.2694665503059</v>
          </cell>
          <cell r="P65">
            <v>23.00825938669027</v>
          </cell>
          <cell r="Q65">
            <v>8.1712414612411521E-14</v>
          </cell>
          <cell r="R65">
            <v>14.6</v>
          </cell>
          <cell r="T65">
            <v>11.17</v>
          </cell>
          <cell r="V65">
            <v>14.85</v>
          </cell>
          <cell r="X65">
            <v>1200</v>
          </cell>
          <cell r="Y65">
            <v>11.12</v>
          </cell>
          <cell r="Z65">
            <v>11.17</v>
          </cell>
          <cell r="AA65">
            <v>14.74</v>
          </cell>
          <cell r="AB65">
            <v>14.85</v>
          </cell>
          <cell r="AI65">
            <v>0</v>
          </cell>
          <cell r="AJ65">
            <v>0</v>
          </cell>
        </row>
        <row r="66">
          <cell r="E66">
            <v>0</v>
          </cell>
          <cell r="AJ66">
            <v>0</v>
          </cell>
        </row>
        <row r="67">
          <cell r="E67">
            <v>30</v>
          </cell>
          <cell r="F67" t="str">
            <v>MH-02/18</v>
          </cell>
          <cell r="G67">
            <v>518344.06</v>
          </cell>
          <cell r="H67">
            <v>2389301.87</v>
          </cell>
          <cell r="I67" t="str">
            <v>Road-MJ02</v>
          </cell>
          <cell r="J67">
            <v>22.21999999997206</v>
          </cell>
          <cell r="K67">
            <v>-5.9299999997019768</v>
          </cell>
          <cell r="L67">
            <v>22.997680317702127</v>
          </cell>
          <cell r="M67" t="str">
            <v>CP-5 401 206</v>
          </cell>
          <cell r="N67">
            <v>1314.2694665503059</v>
          </cell>
          <cell r="O67">
            <v>1337.267146868008</v>
          </cell>
          <cell r="P67">
            <v>22.997680317702134</v>
          </cell>
          <cell r="R67">
            <v>14.61</v>
          </cell>
          <cell r="T67">
            <v>11.21</v>
          </cell>
          <cell r="V67">
            <v>14.86</v>
          </cell>
          <cell r="X67">
            <v>1200</v>
          </cell>
          <cell r="Y67">
            <v>11.17</v>
          </cell>
          <cell r="Z67">
            <v>11.21</v>
          </cell>
          <cell r="AA67">
            <v>14.85</v>
          </cell>
          <cell r="AB67">
            <v>14.86</v>
          </cell>
          <cell r="AI67">
            <v>0</v>
          </cell>
          <cell r="AJ67">
            <v>0</v>
          </cell>
        </row>
        <row r="68">
          <cell r="E68">
            <v>0</v>
          </cell>
          <cell r="AJ68">
            <v>0</v>
          </cell>
        </row>
        <row r="69">
          <cell r="E69">
            <v>31</v>
          </cell>
          <cell r="F69" t="str">
            <v>MH-02/19</v>
          </cell>
          <cell r="G69">
            <v>518366.85</v>
          </cell>
          <cell r="H69">
            <v>2389298.79</v>
          </cell>
          <cell r="I69" t="str">
            <v>Road-MJ02</v>
          </cell>
          <cell r="J69">
            <v>22.789999999979045</v>
          </cell>
          <cell r="K69">
            <v>-3.0800000000745058</v>
          </cell>
          <cell r="L69">
            <v>22.997184610284449</v>
          </cell>
          <cell r="M69" t="str">
            <v>CP-5 401 206</v>
          </cell>
          <cell r="N69">
            <v>1337.267146868008</v>
          </cell>
          <cell r="O69">
            <v>1360.2643314782924</v>
          </cell>
          <cell r="P69">
            <v>22.997184610284421</v>
          </cell>
          <cell r="Q69">
            <v>2.8421709430404007E-14</v>
          </cell>
          <cell r="R69">
            <v>14.85</v>
          </cell>
          <cell r="T69">
            <v>11.26</v>
          </cell>
          <cell r="V69">
            <v>14.88</v>
          </cell>
          <cell r="X69">
            <v>1200</v>
          </cell>
          <cell r="Y69">
            <v>11.21</v>
          </cell>
          <cell r="Z69">
            <v>11.26</v>
          </cell>
          <cell r="AA69">
            <v>14.86</v>
          </cell>
          <cell r="AB69">
            <v>14.88</v>
          </cell>
          <cell r="AI69">
            <v>0</v>
          </cell>
          <cell r="AJ69">
            <v>0</v>
          </cell>
        </row>
        <row r="70">
          <cell r="E70">
            <v>0</v>
          </cell>
          <cell r="AJ70">
            <v>0</v>
          </cell>
        </row>
        <row r="71">
          <cell r="E71">
            <v>32</v>
          </cell>
          <cell r="F71" t="str">
            <v>MH-02/20</v>
          </cell>
          <cell r="G71">
            <v>518390.14</v>
          </cell>
          <cell r="H71">
            <v>2389298.64</v>
          </cell>
          <cell r="I71" t="str">
            <v>Road-MJ02</v>
          </cell>
          <cell r="J71">
            <v>23.290000000037253</v>
          </cell>
          <cell r="K71">
            <v>-0.14999999990686774</v>
          </cell>
          <cell r="L71">
            <v>23.290483034958879</v>
          </cell>
          <cell r="M71" t="str">
            <v>CP-5 401 206</v>
          </cell>
          <cell r="N71">
            <v>1360.2643314782924</v>
          </cell>
          <cell r="O71">
            <v>1383.5548145132514</v>
          </cell>
          <cell r="P71">
            <v>23.290483034958925</v>
          </cell>
          <cell r="Q71">
            <v>-4.6185277824406512E-14</v>
          </cell>
          <cell r="R71">
            <v>14.92</v>
          </cell>
          <cell r="T71">
            <v>11.3</v>
          </cell>
          <cell r="V71">
            <v>14.8</v>
          </cell>
          <cell r="X71">
            <v>1200</v>
          </cell>
          <cell r="Y71">
            <v>11.26</v>
          </cell>
          <cell r="Z71">
            <v>11.3</v>
          </cell>
          <cell r="AA71">
            <v>14.88</v>
          </cell>
          <cell r="AB71">
            <v>14.8</v>
          </cell>
          <cell r="AI71">
            <v>0</v>
          </cell>
          <cell r="AJ71">
            <v>0</v>
          </cell>
        </row>
        <row r="72">
          <cell r="E72">
            <v>0</v>
          </cell>
          <cell r="AJ72">
            <v>0</v>
          </cell>
        </row>
        <row r="73">
          <cell r="E73">
            <v>33</v>
          </cell>
          <cell r="F73" t="str">
            <v>MH-02/21</v>
          </cell>
          <cell r="G73">
            <v>518412.48</v>
          </cell>
          <cell r="H73">
            <v>2389301.3199999998</v>
          </cell>
          <cell r="I73" t="str">
            <v>Road-MJ02</v>
          </cell>
          <cell r="J73">
            <v>22.339999999967404</v>
          </cell>
          <cell r="K73">
            <v>2.6799999997019768</v>
          </cell>
          <cell r="L73">
            <v>22.50017777700759</v>
          </cell>
          <cell r="M73" t="str">
            <v>CP-5 401 206</v>
          </cell>
          <cell r="N73">
            <v>1383.5548145132514</v>
          </cell>
          <cell r="O73">
            <v>1406.054992290259</v>
          </cell>
          <cell r="P73">
            <v>22.500177777007593</v>
          </cell>
          <cell r="Q73">
            <v>0</v>
          </cell>
          <cell r="R73">
            <v>14.94</v>
          </cell>
          <cell r="T73">
            <v>11.34</v>
          </cell>
          <cell r="V73">
            <v>14.83</v>
          </cell>
          <cell r="X73">
            <v>1200</v>
          </cell>
          <cell r="Y73">
            <v>11.3</v>
          </cell>
          <cell r="Z73">
            <v>11.34</v>
          </cell>
          <cell r="AA73">
            <v>14.8</v>
          </cell>
          <cell r="AB73">
            <v>14.83</v>
          </cell>
          <cell r="AI73">
            <v>0</v>
          </cell>
          <cell r="AJ73">
            <v>0</v>
          </cell>
        </row>
        <row r="74">
          <cell r="E74">
            <v>0</v>
          </cell>
          <cell r="AJ74">
            <v>0</v>
          </cell>
        </row>
        <row r="75">
          <cell r="E75">
            <v>34</v>
          </cell>
          <cell r="F75" t="str">
            <v>MH-02/22</v>
          </cell>
          <cell r="G75">
            <v>518478.88</v>
          </cell>
          <cell r="H75">
            <v>2389314.8199999998</v>
          </cell>
          <cell r="I75" t="str">
            <v>Road-MJ02</v>
          </cell>
          <cell r="J75">
            <v>66.400000000023283</v>
          </cell>
          <cell r="K75">
            <v>13.5</v>
          </cell>
          <cell r="L75">
            <v>67.758468105492852</v>
          </cell>
          <cell r="M75" t="str">
            <v>CP-5 401 206</v>
          </cell>
          <cell r="N75">
            <v>1406.054992290259</v>
          </cell>
          <cell r="O75">
            <v>1473.8134603957519</v>
          </cell>
          <cell r="P75">
            <v>67.758468105492966</v>
          </cell>
          <cell r="Q75">
            <v>-1.1368683772161603E-13</v>
          </cell>
          <cell r="R75">
            <v>14.74</v>
          </cell>
          <cell r="T75">
            <v>11.48</v>
          </cell>
          <cell r="V75">
            <v>14.8</v>
          </cell>
          <cell r="X75">
            <v>1200</v>
          </cell>
          <cell r="Y75">
            <v>11.34</v>
          </cell>
          <cell r="Z75">
            <v>11.48</v>
          </cell>
          <cell r="AA75">
            <v>14.83</v>
          </cell>
          <cell r="AB75">
            <v>14.8</v>
          </cell>
          <cell r="AI75">
            <v>0</v>
          </cell>
          <cell r="AJ75">
            <v>0</v>
          </cell>
        </row>
        <row r="76">
          <cell r="E76">
            <v>0</v>
          </cell>
          <cell r="AJ76">
            <v>0</v>
          </cell>
        </row>
        <row r="77">
          <cell r="E77">
            <v>35</v>
          </cell>
          <cell r="F77" t="str">
            <v>MH-02/23</v>
          </cell>
          <cell r="G77">
            <v>518520.89</v>
          </cell>
          <cell r="H77">
            <v>2389320.7000000002</v>
          </cell>
          <cell r="I77" t="str">
            <v>Road-MJ02</v>
          </cell>
          <cell r="J77">
            <v>42.010000000009313</v>
          </cell>
          <cell r="K77">
            <v>5.8800000003539026</v>
          </cell>
          <cell r="L77">
            <v>42.419506126367672</v>
          </cell>
          <cell r="M77" t="str">
            <v>CP-5 401 206</v>
          </cell>
          <cell r="N77">
            <v>1473.8134603957519</v>
          </cell>
          <cell r="O77">
            <v>1516.2329665221196</v>
          </cell>
          <cell r="P77">
            <v>42.419506126367651</v>
          </cell>
          <cell r="Q77">
            <v>0</v>
          </cell>
          <cell r="R77">
            <v>14.61</v>
          </cell>
          <cell r="T77">
            <v>11.57</v>
          </cell>
          <cell r="V77">
            <v>14.69</v>
          </cell>
          <cell r="X77">
            <v>1200</v>
          </cell>
          <cell r="Y77">
            <v>11.48</v>
          </cell>
          <cell r="Z77">
            <v>11.57</v>
          </cell>
          <cell r="AA77">
            <v>14.8</v>
          </cell>
          <cell r="AB77">
            <v>14.69</v>
          </cell>
          <cell r="AI77">
            <v>0</v>
          </cell>
          <cell r="AJ77">
            <v>0</v>
          </cell>
        </row>
        <row r="78">
          <cell r="E78">
            <v>0</v>
          </cell>
          <cell r="AJ78">
            <v>0</v>
          </cell>
        </row>
        <row r="79">
          <cell r="E79">
            <v>36</v>
          </cell>
          <cell r="F79" t="str">
            <v>MH-02/24</v>
          </cell>
          <cell r="G79">
            <v>518560.16499999998</v>
          </cell>
          <cell r="H79">
            <v>2389322.6</v>
          </cell>
          <cell r="I79" t="str">
            <v>Road-MJ02</v>
          </cell>
          <cell r="J79">
            <v>39.274999999965075</v>
          </cell>
          <cell r="K79">
            <v>1.8999999999068677</v>
          </cell>
          <cell r="L79">
            <v>39.320931130848145</v>
          </cell>
          <cell r="M79" t="str">
            <v>CP-5 401 207</v>
          </cell>
          <cell r="N79">
            <v>1516.2329665221196</v>
          </cell>
          <cell r="O79">
            <v>1555.5538976529676</v>
          </cell>
          <cell r="P79">
            <v>39.320931130848066</v>
          </cell>
          <cell r="Q79">
            <v>7.815970093361102E-14</v>
          </cell>
          <cell r="R79">
            <v>14.59</v>
          </cell>
          <cell r="T79">
            <v>11.65</v>
          </cell>
          <cell r="V79">
            <v>14.76</v>
          </cell>
          <cell r="X79">
            <v>1200</v>
          </cell>
          <cell r="Y79">
            <v>11.57</v>
          </cell>
          <cell r="Z79">
            <v>11.65</v>
          </cell>
          <cell r="AA79">
            <v>14.69</v>
          </cell>
          <cell r="AB79">
            <v>14.76</v>
          </cell>
          <cell r="AI79">
            <v>0</v>
          </cell>
          <cell r="AJ79">
            <v>0</v>
          </cell>
        </row>
        <row r="80">
          <cell r="E80">
            <v>0</v>
          </cell>
          <cell r="AJ80">
            <v>0</v>
          </cell>
        </row>
        <row r="81">
          <cell r="E81">
            <v>37</v>
          </cell>
          <cell r="F81" t="str">
            <v>MH-02/25</v>
          </cell>
          <cell r="G81">
            <v>518619.92</v>
          </cell>
          <cell r="H81">
            <v>2389323.7400000002</v>
          </cell>
          <cell r="I81" t="str">
            <v>Road-MJ02</v>
          </cell>
          <cell r="J81">
            <v>59.755000000004657</v>
          </cell>
          <cell r="K81">
            <v>1.1400000001303852</v>
          </cell>
          <cell r="L81">
            <v>59.765873414523554</v>
          </cell>
          <cell r="M81" t="str">
            <v>CP-5 401 207</v>
          </cell>
          <cell r="N81">
            <v>1555.5538976529676</v>
          </cell>
          <cell r="O81">
            <v>1615.3197710674913</v>
          </cell>
          <cell r="P81">
            <v>59.765873414523639</v>
          </cell>
          <cell r="Q81">
            <v>-8.5265128291212022E-14</v>
          </cell>
          <cell r="R81">
            <v>15.1</v>
          </cell>
          <cell r="T81">
            <v>11.77</v>
          </cell>
          <cell r="V81">
            <v>14.9</v>
          </cell>
          <cell r="X81">
            <v>1200</v>
          </cell>
          <cell r="Y81">
            <v>11.65</v>
          </cell>
          <cell r="Z81">
            <v>11.77</v>
          </cell>
          <cell r="AA81">
            <v>14.76</v>
          </cell>
          <cell r="AB81">
            <v>14.9</v>
          </cell>
          <cell r="AI81">
            <v>0</v>
          </cell>
          <cell r="AJ81">
            <v>0</v>
          </cell>
        </row>
        <row r="82">
          <cell r="E82">
            <v>0</v>
          </cell>
          <cell r="AJ82">
            <v>0</v>
          </cell>
        </row>
        <row r="83">
          <cell r="E83">
            <v>38</v>
          </cell>
          <cell r="F83" t="str">
            <v>MH-02/26</v>
          </cell>
          <cell r="G83">
            <v>518634.83</v>
          </cell>
          <cell r="H83">
            <v>2389324.11</v>
          </cell>
          <cell r="I83" t="str">
            <v>Road-MJ01</v>
          </cell>
          <cell r="J83">
            <v>14.910000000032596</v>
          </cell>
          <cell r="K83">
            <v>0.36999999964609742</v>
          </cell>
          <cell r="L83">
            <v>14.914590172066752</v>
          </cell>
          <cell r="M83" t="str">
            <v>CP-5 401 207</v>
          </cell>
          <cell r="N83">
            <v>1615.3197710674913</v>
          </cell>
          <cell r="O83">
            <v>1630.234361239558</v>
          </cell>
          <cell r="P83">
            <v>14.91459017206671</v>
          </cell>
          <cell r="Q83">
            <v>4.2632564145606011E-14</v>
          </cell>
          <cell r="R83">
            <v>15.44</v>
          </cell>
          <cell r="T83">
            <v>11.8</v>
          </cell>
          <cell r="V83">
            <v>15.07</v>
          </cell>
          <cell r="X83">
            <v>1200</v>
          </cell>
          <cell r="Y83">
            <v>11.77</v>
          </cell>
          <cell r="Z83">
            <v>11.8</v>
          </cell>
          <cell r="AA83">
            <v>14.9</v>
          </cell>
          <cell r="AB83">
            <v>15.07</v>
          </cell>
          <cell r="AI83">
            <v>0</v>
          </cell>
          <cell r="AJ83">
            <v>0</v>
          </cell>
        </row>
        <row r="84">
          <cell r="E84">
            <v>0</v>
          </cell>
          <cell r="AJ84">
            <v>0</v>
          </cell>
        </row>
        <row r="85">
          <cell r="E85">
            <v>39</v>
          </cell>
          <cell r="F85" t="str">
            <v>MH-02/27</v>
          </cell>
          <cell r="G85">
            <v>518620.38</v>
          </cell>
          <cell r="H85">
            <v>2389249.89</v>
          </cell>
          <cell r="I85" t="str">
            <v>Road-MJ01</v>
          </cell>
          <cell r="J85">
            <v>-14.450000000011642</v>
          </cell>
          <cell r="K85">
            <v>-74.21999999973923</v>
          </cell>
          <cell r="L85">
            <v>75.613562936563355</v>
          </cell>
          <cell r="M85" t="str">
            <v>CP-5 401 207</v>
          </cell>
          <cell r="N85">
            <v>1630.234361239558</v>
          </cell>
          <cell r="O85">
            <v>1705.8479241761213</v>
          </cell>
          <cell r="P85">
            <v>75.613562936563312</v>
          </cell>
          <cell r="Q85">
            <v>0</v>
          </cell>
          <cell r="R85">
            <v>15.2</v>
          </cell>
          <cell r="T85">
            <v>12.15</v>
          </cell>
          <cell r="V85">
            <v>15</v>
          </cell>
          <cell r="X85">
            <v>1000</v>
          </cell>
          <cell r="Y85">
            <v>12</v>
          </cell>
          <cell r="Z85">
            <v>12.15</v>
          </cell>
          <cell r="AA85">
            <v>15.07</v>
          </cell>
          <cell r="AB85">
            <v>15</v>
          </cell>
          <cell r="AI85">
            <v>0</v>
          </cell>
          <cell r="AJ85">
            <v>0</v>
          </cell>
        </row>
        <row r="86">
          <cell r="E86">
            <v>0</v>
          </cell>
          <cell r="AJ86">
            <v>0</v>
          </cell>
        </row>
        <row r="87">
          <cell r="E87">
            <v>40</v>
          </cell>
          <cell r="F87" t="str">
            <v>MH-02/28</v>
          </cell>
          <cell r="G87">
            <v>518616.34</v>
          </cell>
          <cell r="H87">
            <v>2389225.34</v>
          </cell>
          <cell r="I87" t="str">
            <v>Road-MJ01</v>
          </cell>
          <cell r="J87">
            <v>-4.0399999999790452</v>
          </cell>
          <cell r="K87">
            <v>-24.550000000279397</v>
          </cell>
          <cell r="L87">
            <v>24.880194935199945</v>
          </cell>
          <cell r="M87" t="str">
            <v>CP-5 401 207</v>
          </cell>
          <cell r="N87">
            <v>1705.8479241761213</v>
          </cell>
          <cell r="O87">
            <v>1730.7281191113213</v>
          </cell>
          <cell r="P87">
            <v>24.880194935200052</v>
          </cell>
          <cell r="Q87">
            <v>-1.0658141036401503E-13</v>
          </cell>
          <cell r="R87">
            <v>15.29</v>
          </cell>
          <cell r="T87">
            <v>12.2</v>
          </cell>
          <cell r="V87">
            <v>15.3</v>
          </cell>
          <cell r="X87">
            <v>1000</v>
          </cell>
          <cell r="Y87">
            <v>12.15</v>
          </cell>
          <cell r="Z87">
            <v>12.2</v>
          </cell>
          <cell r="AA87">
            <v>15</v>
          </cell>
          <cell r="AB87">
            <v>15.3</v>
          </cell>
          <cell r="AI87">
            <v>0</v>
          </cell>
          <cell r="AJ87">
            <v>0</v>
          </cell>
        </row>
        <row r="88">
          <cell r="E88">
            <v>0</v>
          </cell>
          <cell r="AJ88">
            <v>0</v>
          </cell>
        </row>
        <row r="89">
          <cell r="E89">
            <v>41</v>
          </cell>
          <cell r="F89" t="str">
            <v>MH-02/29</v>
          </cell>
          <cell r="G89">
            <v>518615.51</v>
          </cell>
          <cell r="H89">
            <v>2389199.87</v>
          </cell>
          <cell r="I89" t="str">
            <v>Road-MJ01</v>
          </cell>
          <cell r="J89">
            <v>-0.83000000001629815</v>
          </cell>
          <cell r="K89">
            <v>-25.46999999973923</v>
          </cell>
          <cell r="L89">
            <v>25.483520164740654</v>
          </cell>
          <cell r="M89" t="str">
            <v>CP-5 401 207</v>
          </cell>
          <cell r="N89">
            <v>1730.7281191113213</v>
          </cell>
          <cell r="O89">
            <v>1756.211639276062</v>
          </cell>
          <cell r="P89">
            <v>25.483520164740639</v>
          </cell>
          <cell r="Q89">
            <v>0</v>
          </cell>
          <cell r="R89">
            <v>15.69</v>
          </cell>
          <cell r="T89">
            <v>12.25</v>
          </cell>
          <cell r="V89">
            <v>15.7</v>
          </cell>
          <cell r="X89">
            <v>1000</v>
          </cell>
          <cell r="Y89">
            <v>12.2</v>
          </cell>
          <cell r="Z89">
            <v>12.25</v>
          </cell>
          <cell r="AA89">
            <v>15.3</v>
          </cell>
          <cell r="AB89">
            <v>15.7</v>
          </cell>
          <cell r="AI89">
            <v>0</v>
          </cell>
          <cell r="AJ89">
            <v>0</v>
          </cell>
        </row>
        <row r="90">
          <cell r="E90">
            <v>0</v>
          </cell>
          <cell r="AJ90">
            <v>0</v>
          </cell>
        </row>
        <row r="91">
          <cell r="E91">
            <v>42</v>
          </cell>
          <cell r="F91" t="str">
            <v>MH-02/30</v>
          </cell>
          <cell r="G91">
            <v>518617.33</v>
          </cell>
          <cell r="H91">
            <v>2389172.0099999998</v>
          </cell>
          <cell r="I91" t="str">
            <v>Road-MJ01</v>
          </cell>
          <cell r="J91">
            <v>1.8200000000069849</v>
          </cell>
          <cell r="K91">
            <v>-27.860000000335276</v>
          </cell>
          <cell r="L91">
            <v>27.91938394769317</v>
          </cell>
          <cell r="M91" t="str">
            <v>CP-5 401 207</v>
          </cell>
          <cell r="N91">
            <v>1756.211639276062</v>
          </cell>
          <cell r="O91">
            <v>1784.1310232237552</v>
          </cell>
          <cell r="P91">
            <v>27.919383947693177</v>
          </cell>
          <cell r="Q91">
            <v>0</v>
          </cell>
          <cell r="R91">
            <v>15.94</v>
          </cell>
          <cell r="T91">
            <v>12.3</v>
          </cell>
          <cell r="V91">
            <v>15.57</v>
          </cell>
          <cell r="X91">
            <v>1000</v>
          </cell>
          <cell r="Y91">
            <v>12.25</v>
          </cell>
          <cell r="Z91">
            <v>12.3</v>
          </cell>
          <cell r="AA91">
            <v>15.7</v>
          </cell>
          <cell r="AB91">
            <v>15.57</v>
          </cell>
          <cell r="AI91">
            <v>0</v>
          </cell>
          <cell r="AJ91">
            <v>0</v>
          </cell>
        </row>
        <row r="92">
          <cell r="E92">
            <v>0</v>
          </cell>
          <cell r="AJ92">
            <v>0</v>
          </cell>
        </row>
        <row r="93">
          <cell r="E93">
            <v>43</v>
          </cell>
          <cell r="F93" t="str">
            <v>MH-02/30A</v>
          </cell>
          <cell r="G93">
            <v>518621.40299999999</v>
          </cell>
          <cell r="H93">
            <v>2389121.1940000001</v>
          </cell>
          <cell r="I93" t="str">
            <v>Road-MJ01</v>
          </cell>
          <cell r="J93">
            <v>4.0729999999748543</v>
          </cell>
          <cell r="K93">
            <v>-50.815999999642372</v>
          </cell>
          <cell r="L93">
            <v>50.978968064913289</v>
          </cell>
          <cell r="M93" t="str">
            <v>CP-5 401 208</v>
          </cell>
          <cell r="N93">
            <v>1784.1310232237552</v>
          </cell>
          <cell r="O93">
            <v>1835.1099912886684</v>
          </cell>
          <cell r="P93">
            <v>50.978968064913261</v>
          </cell>
          <cell r="Q93">
            <v>0</v>
          </cell>
          <cell r="R93">
            <v>16.54</v>
          </cell>
          <cell r="T93">
            <v>12.41</v>
          </cell>
          <cell r="V93">
            <v>16.66</v>
          </cell>
          <cell r="X93">
            <v>1000</v>
          </cell>
          <cell r="Y93">
            <v>12.3</v>
          </cell>
          <cell r="Z93">
            <v>12.41</v>
          </cell>
          <cell r="AA93">
            <v>15.57</v>
          </cell>
          <cell r="AB93">
            <v>16.66</v>
          </cell>
          <cell r="AI93">
            <v>0</v>
          </cell>
          <cell r="AJ93">
            <v>0</v>
          </cell>
        </row>
        <row r="94">
          <cell r="E94">
            <v>0</v>
          </cell>
          <cell r="AJ94">
            <v>0</v>
          </cell>
        </row>
        <row r="95">
          <cell r="E95">
            <v>44</v>
          </cell>
          <cell r="F95" t="str">
            <v>MH-02/31</v>
          </cell>
          <cell r="G95">
            <v>518627.45</v>
          </cell>
          <cell r="H95">
            <v>2389094.73</v>
          </cell>
          <cell r="I95" t="str">
            <v>Road-MJ01</v>
          </cell>
          <cell r="J95">
            <v>6.0470000000204891</v>
          </cell>
          <cell r="K95">
            <v>-26.464000000152737</v>
          </cell>
          <cell r="L95">
            <v>27.146077156899334</v>
          </cell>
          <cell r="M95" t="str">
            <v>CP-5 401 208</v>
          </cell>
          <cell r="N95">
            <v>1835.1099912886684</v>
          </cell>
          <cell r="O95">
            <v>1862.2560684455677</v>
          </cell>
          <cell r="P95">
            <v>27.14607715689931</v>
          </cell>
          <cell r="Q95">
            <v>0</v>
          </cell>
          <cell r="R95">
            <v>17.04</v>
          </cell>
          <cell r="T95">
            <v>12.46</v>
          </cell>
          <cell r="V95">
            <v>16.89</v>
          </cell>
          <cell r="X95">
            <v>1000</v>
          </cell>
          <cell r="Y95">
            <v>12.41</v>
          </cell>
          <cell r="Z95">
            <v>12.46</v>
          </cell>
          <cell r="AA95">
            <v>16.66</v>
          </cell>
          <cell r="AB95">
            <v>16.89</v>
          </cell>
          <cell r="AI95">
            <v>0</v>
          </cell>
          <cell r="AJ95">
            <v>0</v>
          </cell>
        </row>
        <row r="96">
          <cell r="E96">
            <v>0</v>
          </cell>
          <cell r="AJ96">
            <v>0</v>
          </cell>
        </row>
        <row r="97">
          <cell r="E97">
            <v>45</v>
          </cell>
          <cell r="F97" t="str">
            <v>MH-02/32</v>
          </cell>
          <cell r="G97">
            <v>518649.69</v>
          </cell>
          <cell r="H97">
            <v>2389039.2000000002</v>
          </cell>
          <cell r="I97" t="str">
            <v>Road-MJ01</v>
          </cell>
          <cell r="J97">
            <v>22.239999999990687</v>
          </cell>
          <cell r="K97">
            <v>-55.529999999795109</v>
          </cell>
          <cell r="L97">
            <v>59.81804493609625</v>
          </cell>
          <cell r="M97" t="str">
            <v>CP-5 401 208</v>
          </cell>
          <cell r="N97">
            <v>1862.2560684455677</v>
          </cell>
          <cell r="O97">
            <v>1922.0741133816639</v>
          </cell>
          <cell r="P97">
            <v>59.818044936096157</v>
          </cell>
          <cell r="Q97">
            <v>9.2370555648813024E-14</v>
          </cell>
          <cell r="R97">
            <v>17.27</v>
          </cell>
          <cell r="T97">
            <v>13.24</v>
          </cell>
          <cell r="V97">
            <v>17.34</v>
          </cell>
          <cell r="X97">
            <v>1000</v>
          </cell>
          <cell r="Y97">
            <v>12.46</v>
          </cell>
          <cell r="Z97">
            <v>12.86</v>
          </cell>
          <cell r="AA97">
            <v>16.89</v>
          </cell>
          <cell r="AB97">
            <v>17.34</v>
          </cell>
          <cell r="AI97">
            <v>0</v>
          </cell>
          <cell r="AJ97">
            <v>0</v>
          </cell>
        </row>
        <row r="98">
          <cell r="E98">
            <v>0</v>
          </cell>
          <cell r="AJ98">
            <v>0</v>
          </cell>
        </row>
        <row r="99">
          <cell r="E99">
            <v>46</v>
          </cell>
          <cell r="F99" t="str">
            <v>MH-02/33</v>
          </cell>
          <cell r="G99">
            <v>518678</v>
          </cell>
          <cell r="H99">
            <v>2388948.7999999998</v>
          </cell>
          <cell r="I99" t="str">
            <v>Road-MJ01</v>
          </cell>
          <cell r="J99">
            <v>28.309999999997672</v>
          </cell>
          <cell r="K99">
            <v>-90.400000000372529</v>
          </cell>
          <cell r="L99">
            <v>94.729172381411743</v>
          </cell>
          <cell r="M99" t="str">
            <v>CP-5 401 208</v>
          </cell>
          <cell r="N99">
            <v>1922.0741133816639</v>
          </cell>
          <cell r="O99">
            <v>2016.8032857630756</v>
          </cell>
          <cell r="P99">
            <v>94.729172381411672</v>
          </cell>
          <cell r="Q99">
            <v>0</v>
          </cell>
          <cell r="R99">
            <v>17.399999999999999</v>
          </cell>
          <cell r="T99">
            <v>13.34</v>
          </cell>
          <cell r="V99">
            <v>17.399999999999999</v>
          </cell>
          <cell r="X99">
            <v>1000</v>
          </cell>
          <cell r="Y99">
            <v>13.24</v>
          </cell>
          <cell r="Z99">
            <v>13.34</v>
          </cell>
          <cell r="AA99">
            <v>17.34</v>
          </cell>
          <cell r="AB99">
            <v>17.399999999999999</v>
          </cell>
          <cell r="AI99">
            <v>0</v>
          </cell>
          <cell r="AJ99">
            <v>0</v>
          </cell>
        </row>
        <row r="100">
          <cell r="E100">
            <v>0</v>
          </cell>
          <cell r="AJ100">
            <v>0</v>
          </cell>
        </row>
        <row r="101">
          <cell r="E101">
            <v>47</v>
          </cell>
          <cell r="F101" t="str">
            <v>MH-02/34</v>
          </cell>
          <cell r="G101">
            <v>518685.57</v>
          </cell>
          <cell r="H101">
            <v>2388931.9900000002</v>
          </cell>
          <cell r="I101" t="str">
            <v>Existing Road 2</v>
          </cell>
          <cell r="J101">
            <v>7.5700000000069849</v>
          </cell>
          <cell r="K101">
            <v>-16.809999999590218</v>
          </cell>
          <cell r="L101">
            <v>18.435861791256976</v>
          </cell>
          <cell r="M101" t="str">
            <v>CP-5 401 208</v>
          </cell>
          <cell r="N101">
            <v>2016.8032857630756</v>
          </cell>
          <cell r="O101">
            <v>2035.2391475543325</v>
          </cell>
          <cell r="P101">
            <v>18.435861791256912</v>
          </cell>
          <cell r="Q101">
            <v>6.3948846218409017E-14</v>
          </cell>
          <cell r="R101">
            <v>17.399999999999999</v>
          </cell>
          <cell r="T101">
            <v>14.23</v>
          </cell>
          <cell r="V101">
            <v>17.510000000000002</v>
          </cell>
          <cell r="X101">
            <v>1000</v>
          </cell>
          <cell r="Y101">
            <v>13.34</v>
          </cell>
          <cell r="Z101">
            <v>13.43</v>
          </cell>
          <cell r="AA101">
            <v>17.399999999999999</v>
          </cell>
          <cell r="AB101">
            <v>17.510000000000002</v>
          </cell>
          <cell r="AI101">
            <v>0</v>
          </cell>
          <cell r="AJ101">
            <v>0</v>
          </cell>
        </row>
        <row r="102">
          <cell r="E102">
            <v>0</v>
          </cell>
          <cell r="AJ102">
            <v>0</v>
          </cell>
        </row>
        <row r="103">
          <cell r="E103">
            <v>48</v>
          </cell>
          <cell r="F103" t="str">
            <v>MH-02/35</v>
          </cell>
          <cell r="G103">
            <v>518699.62800000003</v>
          </cell>
          <cell r="H103">
            <v>2388881.4530000002</v>
          </cell>
          <cell r="I103" t="str">
            <v>Existing Road 2</v>
          </cell>
          <cell r="J103">
            <v>14.058000000019092</v>
          </cell>
          <cell r="K103">
            <v>-50.537000000011176</v>
          </cell>
          <cell r="L103">
            <v>52.455845556064261</v>
          </cell>
          <cell r="M103" t="str">
            <v>CP-5 401 209</v>
          </cell>
          <cell r="N103">
            <v>2035.2391475543325</v>
          </cell>
          <cell r="O103">
            <v>2087.6949931103968</v>
          </cell>
          <cell r="P103">
            <v>52.455845556064332</v>
          </cell>
          <cell r="Q103">
            <v>-7.1054273576010019E-14</v>
          </cell>
          <cell r="R103">
            <v>17.399999999999999</v>
          </cell>
          <cell r="T103">
            <v>14.33</v>
          </cell>
          <cell r="V103">
            <v>17.399999999999999</v>
          </cell>
          <cell r="X103">
            <v>1000</v>
          </cell>
          <cell r="Y103">
            <v>14.23</v>
          </cell>
          <cell r="Z103">
            <v>14.33</v>
          </cell>
          <cell r="AA103">
            <v>17.510000000000002</v>
          </cell>
          <cell r="AB103">
            <v>17.399999999999999</v>
          </cell>
          <cell r="AI103">
            <v>0</v>
          </cell>
          <cell r="AJ103">
            <v>0</v>
          </cell>
        </row>
        <row r="104">
          <cell r="E104">
            <v>0</v>
          </cell>
          <cell r="AJ104">
            <v>0</v>
          </cell>
        </row>
        <row r="105">
          <cell r="E105">
            <v>49</v>
          </cell>
          <cell r="F105" t="str">
            <v>MH-02/36</v>
          </cell>
          <cell r="G105">
            <v>518728.61</v>
          </cell>
          <cell r="H105">
            <v>2388785.91</v>
          </cell>
          <cell r="I105" t="str">
            <v>Existing Road 2</v>
          </cell>
          <cell r="J105">
            <v>28.981999999959953</v>
          </cell>
          <cell r="K105">
            <v>-95.54300000006333</v>
          </cell>
          <cell r="L105">
            <v>99.841981015050891</v>
          </cell>
          <cell r="M105" t="str">
            <v>CP-5 401 209</v>
          </cell>
          <cell r="N105">
            <v>2087.6949931103968</v>
          </cell>
          <cell r="O105">
            <v>2187.5369741254476</v>
          </cell>
          <cell r="P105">
            <v>99.841981015050806</v>
          </cell>
          <cell r="Q105">
            <v>0</v>
          </cell>
          <cell r="R105">
            <v>17.54</v>
          </cell>
          <cell r="T105">
            <v>14.54</v>
          </cell>
          <cell r="V105">
            <v>17.61</v>
          </cell>
          <cell r="X105">
            <v>1000</v>
          </cell>
          <cell r="Y105">
            <v>14.33</v>
          </cell>
          <cell r="Z105">
            <v>14.54</v>
          </cell>
          <cell r="AA105">
            <v>17.399999999999999</v>
          </cell>
          <cell r="AB105">
            <v>17.61</v>
          </cell>
          <cell r="AI105">
            <v>0</v>
          </cell>
          <cell r="AJ105">
            <v>0</v>
          </cell>
        </row>
        <row r="106">
          <cell r="E106">
            <v>0</v>
          </cell>
          <cell r="AJ106">
            <v>0</v>
          </cell>
        </row>
        <row r="107">
          <cell r="E107">
            <v>50</v>
          </cell>
          <cell r="F107" t="str">
            <v>MH-02/36A</v>
          </cell>
          <cell r="G107">
            <v>518744.09</v>
          </cell>
          <cell r="H107">
            <v>2388738.37</v>
          </cell>
          <cell r="I107" t="str">
            <v>Existing Road 2</v>
          </cell>
          <cell r="J107">
            <v>15.480000000039581</v>
          </cell>
          <cell r="K107">
            <v>-47.540000000037253</v>
          </cell>
          <cell r="L107">
            <v>49.996819898917245</v>
          </cell>
          <cell r="M107" t="str">
            <v>CP-5 401 209</v>
          </cell>
          <cell r="N107">
            <v>2187.5369741254476</v>
          </cell>
          <cell r="O107">
            <v>2237.5337940243649</v>
          </cell>
          <cell r="P107">
            <v>49.996819898917238</v>
          </cell>
          <cell r="Q107">
            <v>0</v>
          </cell>
          <cell r="R107">
            <v>17.649999999999999</v>
          </cell>
          <cell r="T107">
            <v>14.64</v>
          </cell>
          <cell r="V107">
            <v>17.649999999999999</v>
          </cell>
          <cell r="X107">
            <v>1000</v>
          </cell>
          <cell r="Y107">
            <v>14.54</v>
          </cell>
          <cell r="Z107">
            <v>14.64</v>
          </cell>
          <cell r="AA107">
            <v>17.61</v>
          </cell>
          <cell r="AB107">
            <v>17.649999999999999</v>
          </cell>
        </row>
        <row r="108">
          <cell r="E108">
            <v>0</v>
          </cell>
        </row>
        <row r="109">
          <cell r="E109">
            <v>51</v>
          </cell>
          <cell r="F109" t="str">
            <v>MH-02/37</v>
          </cell>
          <cell r="G109">
            <v>518766.19</v>
          </cell>
          <cell r="H109">
            <v>2388670.4900000002</v>
          </cell>
          <cell r="I109" t="str">
            <v>Existing Road 2</v>
          </cell>
          <cell r="J109">
            <v>37.580000000016298</v>
          </cell>
          <cell r="K109">
            <v>-115.41999999992549</v>
          </cell>
          <cell r="L109">
            <v>121.38382429295933</v>
          </cell>
          <cell r="M109" t="str">
            <v>CP-5 401 209</v>
          </cell>
          <cell r="N109">
            <v>2237.5337940243649</v>
          </cell>
          <cell r="O109">
            <v>2358.917618317324</v>
          </cell>
          <cell r="P109">
            <v>121.38382429295916</v>
          </cell>
          <cell r="Q109">
            <v>1.7053025658242404E-13</v>
          </cell>
          <cell r="R109">
            <v>17.63</v>
          </cell>
          <cell r="T109">
            <v>15.28</v>
          </cell>
          <cell r="V109">
            <v>17.739999999999998</v>
          </cell>
          <cell r="X109">
            <v>1000</v>
          </cell>
          <cell r="Y109">
            <v>14.64</v>
          </cell>
          <cell r="Z109">
            <v>14.78</v>
          </cell>
          <cell r="AA109">
            <v>17.649999999999999</v>
          </cell>
          <cell r="AB109">
            <v>17.739999999999998</v>
          </cell>
          <cell r="AI109">
            <v>0</v>
          </cell>
          <cell r="AJ109">
            <v>0</v>
          </cell>
        </row>
        <row r="110">
          <cell r="E110">
            <v>0</v>
          </cell>
          <cell r="AJ110">
            <v>0</v>
          </cell>
        </row>
        <row r="111">
          <cell r="E111">
            <v>52</v>
          </cell>
          <cell r="F111" t="str">
            <v>MH-02/38</v>
          </cell>
          <cell r="G111">
            <v>518773.72</v>
          </cell>
          <cell r="H111">
            <v>2388650.5499999998</v>
          </cell>
          <cell r="I111" t="str">
            <v>Existing Road 2</v>
          </cell>
          <cell r="J111">
            <v>7.529999999969732</v>
          </cell>
          <cell r="K111">
            <v>-19.940000000409782</v>
          </cell>
          <cell r="L111">
            <v>21.314420001864612</v>
          </cell>
          <cell r="M111" t="str">
            <v>CP-5 401 209</v>
          </cell>
          <cell r="N111">
            <v>2358.917618317324</v>
          </cell>
          <cell r="O111">
            <v>2380.2320383191886</v>
          </cell>
          <cell r="P111">
            <v>21.314420001864619</v>
          </cell>
          <cell r="Q111">
            <v>0</v>
          </cell>
          <cell r="R111">
            <v>17.829999999999998</v>
          </cell>
          <cell r="T111">
            <v>15.62</v>
          </cell>
          <cell r="V111">
            <v>17.8</v>
          </cell>
          <cell r="X111">
            <v>500</v>
          </cell>
          <cell r="Y111">
            <v>15.28</v>
          </cell>
          <cell r="Z111">
            <v>15.62</v>
          </cell>
          <cell r="AA111">
            <v>17.739999999999998</v>
          </cell>
          <cell r="AB111">
            <v>17.8</v>
          </cell>
          <cell r="AI111">
            <v>0</v>
          </cell>
          <cell r="AJ111" t="str">
            <v>L</v>
          </cell>
        </row>
        <row r="112">
          <cell r="E112">
            <v>0</v>
          </cell>
          <cell r="AJ112">
            <v>0</v>
          </cell>
        </row>
        <row r="113">
          <cell r="N113">
            <v>2380.2320383191886</v>
          </cell>
          <cell r="AJ113">
            <v>0</v>
          </cell>
        </row>
        <row r="114">
          <cell r="E114">
            <v>53</v>
          </cell>
          <cell r="F114" t="str">
            <v>MH-02/1</v>
          </cell>
          <cell r="G114">
            <v>518100.73300000001</v>
          </cell>
          <cell r="H114">
            <v>2389779.409</v>
          </cell>
          <cell r="I114" t="str">
            <v>Road-MN23</v>
          </cell>
          <cell r="M114" t="str">
            <v>CP-5 401 204</v>
          </cell>
          <cell r="R114">
            <v>12.52</v>
          </cell>
          <cell r="T114">
            <v>10.97</v>
          </cell>
          <cell r="V114">
            <v>12.41</v>
          </cell>
          <cell r="AI114">
            <v>0</v>
          </cell>
          <cell r="AJ114">
            <v>0</v>
          </cell>
        </row>
        <row r="115">
          <cell r="AJ115">
            <v>0</v>
          </cell>
        </row>
        <row r="116">
          <cell r="E116">
            <v>54</v>
          </cell>
          <cell r="F116" t="str">
            <v>CB-02/1/1A</v>
          </cell>
          <cell r="G116">
            <v>518095.93</v>
          </cell>
          <cell r="H116">
            <v>2389784.17</v>
          </cell>
          <cell r="I116" t="str">
            <v>Road-MN21</v>
          </cell>
          <cell r="J116">
            <v>-4.8030000000144355</v>
          </cell>
          <cell r="K116">
            <v>4.7609999999403954</v>
          </cell>
          <cell r="L116">
            <v>6.7628344648949605</v>
          </cell>
          <cell r="M116" t="str">
            <v>CP-5 401 227</v>
          </cell>
          <cell r="N116">
            <v>0</v>
          </cell>
          <cell r="O116">
            <v>6.7628344648949605</v>
          </cell>
          <cell r="P116">
            <v>6.7628344648949605</v>
          </cell>
          <cell r="Q116">
            <v>0</v>
          </cell>
          <cell r="R116">
            <v>12.48</v>
          </cell>
          <cell r="T116">
            <v>10.98</v>
          </cell>
          <cell r="V116">
            <v>12.44</v>
          </cell>
          <cell r="X116">
            <v>300</v>
          </cell>
          <cell r="Y116">
            <v>10.97</v>
          </cell>
          <cell r="Z116">
            <v>10.98</v>
          </cell>
          <cell r="AA116">
            <v>12.41</v>
          </cell>
          <cell r="AB116">
            <v>12.44</v>
          </cell>
          <cell r="AD116" t="str">
            <v>Single</v>
          </cell>
          <cell r="AI116" t="str">
            <v>S</v>
          </cell>
          <cell r="AJ116" t="str">
            <v>L</v>
          </cell>
        </row>
        <row r="117">
          <cell r="AJ117">
            <v>0</v>
          </cell>
        </row>
        <row r="118">
          <cell r="N118">
            <v>6.7628344648949605</v>
          </cell>
          <cell r="AJ118">
            <v>0</v>
          </cell>
        </row>
        <row r="119">
          <cell r="E119">
            <v>55</v>
          </cell>
          <cell r="F119" t="str">
            <v>MH-02/1</v>
          </cell>
          <cell r="G119">
            <v>518100.73300000001</v>
          </cell>
          <cell r="H119">
            <v>2389779.409</v>
          </cell>
          <cell r="I119" t="str">
            <v>Road-MN23</v>
          </cell>
          <cell r="M119" t="str">
            <v>CP-5 401 204</v>
          </cell>
          <cell r="R119">
            <v>12.52</v>
          </cell>
          <cell r="T119">
            <v>9.01</v>
          </cell>
          <cell r="V119">
            <v>12.51</v>
          </cell>
          <cell r="AI119">
            <v>0</v>
          </cell>
          <cell r="AJ119">
            <v>0</v>
          </cell>
        </row>
        <row r="120">
          <cell r="E120">
            <v>0</v>
          </cell>
          <cell r="AJ120">
            <v>0</v>
          </cell>
        </row>
        <row r="121">
          <cell r="E121">
            <v>56</v>
          </cell>
          <cell r="F121" t="str">
            <v>CB-02/1/20A</v>
          </cell>
          <cell r="G121">
            <v>518085.75</v>
          </cell>
          <cell r="H121">
            <v>2389780.0699999998</v>
          </cell>
          <cell r="I121" t="str">
            <v>Road-MN21</v>
          </cell>
          <cell r="J121">
            <v>-14.983000000007451</v>
          </cell>
          <cell r="K121">
            <v>0.6609999998472631</v>
          </cell>
          <cell r="L121">
            <v>14.997573470399182</v>
          </cell>
          <cell r="M121" t="str">
            <v>CP-5 401 227</v>
          </cell>
          <cell r="N121">
            <v>0</v>
          </cell>
          <cell r="O121">
            <v>14.997573470399182</v>
          </cell>
          <cell r="P121">
            <v>14.997573470399182</v>
          </cell>
          <cell r="Q121">
            <v>0</v>
          </cell>
          <cell r="R121">
            <v>12.44</v>
          </cell>
          <cell r="T121">
            <v>10.35</v>
          </cell>
          <cell r="V121">
            <v>12.45</v>
          </cell>
          <cell r="X121">
            <v>400</v>
          </cell>
          <cell r="Y121">
            <v>9.01</v>
          </cell>
          <cell r="Z121">
            <v>10.35</v>
          </cell>
          <cell r="AA121">
            <v>12.51</v>
          </cell>
          <cell r="AB121">
            <v>12.45</v>
          </cell>
          <cell r="AD121" t="str">
            <v>Single</v>
          </cell>
          <cell r="AI121" t="str">
            <v>S</v>
          </cell>
          <cell r="AJ121">
            <v>0</v>
          </cell>
        </row>
        <row r="122">
          <cell r="P122">
            <v>0</v>
          </cell>
          <cell r="Q122">
            <v>0</v>
          </cell>
          <cell r="AJ122">
            <v>0</v>
          </cell>
        </row>
        <row r="123">
          <cell r="E123">
            <v>57</v>
          </cell>
          <cell r="F123" t="str">
            <v>CB-02/1/20</v>
          </cell>
          <cell r="G123">
            <v>518040.79</v>
          </cell>
          <cell r="H123">
            <v>2389782.06</v>
          </cell>
          <cell r="I123" t="str">
            <v>Road-MN21</v>
          </cell>
          <cell r="J123">
            <v>-44.960000000020955</v>
          </cell>
          <cell r="K123">
            <v>1.9900000002235174</v>
          </cell>
          <cell r="L123">
            <v>45.004018709474977</v>
          </cell>
          <cell r="M123" t="str">
            <v>CP-5 401 227</v>
          </cell>
          <cell r="N123">
            <v>14.997573470399182</v>
          </cell>
          <cell r="O123">
            <v>60.001592179874159</v>
          </cell>
          <cell r="P123">
            <v>45.004018709474977</v>
          </cell>
          <cell r="Q123">
            <v>0</v>
          </cell>
          <cell r="R123">
            <v>12.28</v>
          </cell>
          <cell r="T123">
            <v>10.63</v>
          </cell>
          <cell r="V123">
            <v>12.364999999999998</v>
          </cell>
          <cell r="X123">
            <v>400</v>
          </cell>
          <cell r="Y123">
            <v>10.35</v>
          </cell>
          <cell r="Z123">
            <v>10.63</v>
          </cell>
          <cell r="AA123">
            <v>12.45</v>
          </cell>
          <cell r="AB123">
            <v>12.364999999999998</v>
          </cell>
          <cell r="AD123" t="str">
            <v>Double</v>
          </cell>
          <cell r="AI123">
            <v>0</v>
          </cell>
          <cell r="AJ123">
            <v>0</v>
          </cell>
        </row>
        <row r="124">
          <cell r="P124">
            <v>0</v>
          </cell>
          <cell r="Q124">
            <v>0</v>
          </cell>
          <cell r="AJ124">
            <v>0</v>
          </cell>
        </row>
        <row r="125">
          <cell r="E125">
            <v>58</v>
          </cell>
          <cell r="F125" t="str">
            <v>CB-02/1/21</v>
          </cell>
          <cell r="G125">
            <v>517990.8</v>
          </cell>
          <cell r="H125">
            <v>2389782.06</v>
          </cell>
          <cell r="I125" t="str">
            <v>Road-MN21</v>
          </cell>
          <cell r="J125">
            <v>-49.989999999990687</v>
          </cell>
          <cell r="K125">
            <v>0</v>
          </cell>
          <cell r="L125">
            <v>49.989999999990687</v>
          </cell>
          <cell r="M125" t="str">
            <v>CP-5 401 227</v>
          </cell>
          <cell r="N125">
            <v>60.001592179874159</v>
          </cell>
          <cell r="O125">
            <v>109.99159217986485</v>
          </cell>
          <cell r="P125">
            <v>49.989999999990694</v>
          </cell>
          <cell r="Q125">
            <v>0</v>
          </cell>
          <cell r="R125">
            <v>12.39</v>
          </cell>
          <cell r="T125">
            <v>10.88</v>
          </cell>
          <cell r="V125">
            <v>12.504999999999999</v>
          </cell>
          <cell r="X125">
            <v>300</v>
          </cell>
          <cell r="Y125">
            <v>10.63</v>
          </cell>
          <cell r="Z125">
            <v>10.78</v>
          </cell>
          <cell r="AA125">
            <v>12.364999999999998</v>
          </cell>
          <cell r="AB125">
            <v>12.504999999999999</v>
          </cell>
          <cell r="AD125" t="str">
            <v>Single</v>
          </cell>
          <cell r="AI125">
            <v>0</v>
          </cell>
          <cell r="AJ125">
            <v>0</v>
          </cell>
        </row>
        <row r="126">
          <cell r="P126">
            <v>0</v>
          </cell>
          <cell r="Q126">
            <v>0</v>
          </cell>
          <cell r="AJ126">
            <v>0</v>
          </cell>
        </row>
        <row r="127">
          <cell r="E127">
            <v>59</v>
          </cell>
          <cell r="F127" t="str">
            <v>CB-02/1/22</v>
          </cell>
          <cell r="G127">
            <v>517966.14</v>
          </cell>
          <cell r="H127">
            <v>2389779.7799999998</v>
          </cell>
          <cell r="I127" t="str">
            <v>Road-MN21</v>
          </cell>
          <cell r="J127">
            <v>-24.659999999974389</v>
          </cell>
          <cell r="K127">
            <v>-2.2800000002607703</v>
          </cell>
          <cell r="L127">
            <v>24.765177164719134</v>
          </cell>
          <cell r="M127" t="str">
            <v>CP-5 401 227</v>
          </cell>
          <cell r="N127">
            <v>109.99159217986485</v>
          </cell>
          <cell r="O127">
            <v>134.75676934458397</v>
          </cell>
          <cell r="P127">
            <v>24.76517716471912</v>
          </cell>
          <cell r="Q127">
            <v>0</v>
          </cell>
          <cell r="R127">
            <v>12.46</v>
          </cell>
          <cell r="T127">
            <v>10.96</v>
          </cell>
          <cell r="V127">
            <v>12.5</v>
          </cell>
          <cell r="X127">
            <v>300</v>
          </cell>
          <cell r="Y127">
            <v>10.88</v>
          </cell>
          <cell r="Z127">
            <v>10.96</v>
          </cell>
          <cell r="AA127">
            <v>12.504999999999999</v>
          </cell>
          <cell r="AB127">
            <v>12.5</v>
          </cell>
          <cell r="AD127" t="str">
            <v>Single</v>
          </cell>
          <cell r="AI127">
            <v>0</v>
          </cell>
          <cell r="AJ127" t="str">
            <v>L</v>
          </cell>
        </row>
        <row r="128">
          <cell r="P128">
            <v>0</v>
          </cell>
          <cell r="Q128">
            <v>0</v>
          </cell>
          <cell r="AJ128">
            <v>0</v>
          </cell>
        </row>
        <row r="129">
          <cell r="N129">
            <v>134.75676934458397</v>
          </cell>
          <cell r="AJ129">
            <v>0</v>
          </cell>
        </row>
        <row r="130">
          <cell r="E130">
            <v>60</v>
          </cell>
          <cell r="F130" t="str">
            <v>MH-02/1</v>
          </cell>
          <cell r="G130">
            <v>518100.73300000001</v>
          </cell>
          <cell r="H130">
            <v>2389779.409</v>
          </cell>
          <cell r="I130" t="str">
            <v>Road-MN23</v>
          </cell>
          <cell r="M130" t="str">
            <v>CP-5 401 204</v>
          </cell>
          <cell r="R130">
            <v>12.52</v>
          </cell>
          <cell r="T130">
            <v>9.9600000000000009</v>
          </cell>
          <cell r="V130">
            <v>12.51</v>
          </cell>
          <cell r="AI130">
            <v>0</v>
          </cell>
          <cell r="AJ130">
            <v>0</v>
          </cell>
        </row>
        <row r="131">
          <cell r="E131">
            <v>0</v>
          </cell>
          <cell r="AJ131">
            <v>0</v>
          </cell>
        </row>
        <row r="132">
          <cell r="E132">
            <v>61</v>
          </cell>
          <cell r="F132" t="str">
            <v>CB-02/1/1</v>
          </cell>
          <cell r="G132">
            <v>518131.72</v>
          </cell>
          <cell r="H132">
            <v>2389778.48</v>
          </cell>
          <cell r="I132" t="str">
            <v>Road-MN21</v>
          </cell>
          <cell r="J132">
            <v>30.98699999996461</v>
          </cell>
          <cell r="K132">
            <v>-0.92900000000372529</v>
          </cell>
          <cell r="L132">
            <v>31.00092272816752</v>
          </cell>
          <cell r="M132" t="str">
            <v>CP-5 401 227</v>
          </cell>
          <cell r="N132">
            <v>0</v>
          </cell>
          <cell r="O132">
            <v>31.00092272816752</v>
          </cell>
          <cell r="P132">
            <v>31.00092272816752</v>
          </cell>
          <cell r="Q132">
            <v>0</v>
          </cell>
          <cell r="R132">
            <v>12.65</v>
          </cell>
          <cell r="T132">
            <v>10.24</v>
          </cell>
          <cell r="V132">
            <v>12.65</v>
          </cell>
          <cell r="X132">
            <v>700</v>
          </cell>
          <cell r="Y132">
            <v>9.9600000000000009</v>
          </cell>
          <cell r="Z132">
            <v>10.24</v>
          </cell>
          <cell r="AA132">
            <v>12.51</v>
          </cell>
          <cell r="AB132">
            <v>12.65</v>
          </cell>
          <cell r="AD132" t="str">
            <v>Double</v>
          </cell>
          <cell r="AI132" t="str">
            <v>S</v>
          </cell>
          <cell r="AJ132">
            <v>0</v>
          </cell>
        </row>
        <row r="133">
          <cell r="E133">
            <v>0</v>
          </cell>
          <cell r="AJ133">
            <v>0</v>
          </cell>
        </row>
        <row r="134">
          <cell r="E134">
            <v>62</v>
          </cell>
          <cell r="F134" t="str">
            <v>CB-02/1/2</v>
          </cell>
          <cell r="G134">
            <v>518181.6</v>
          </cell>
          <cell r="H134">
            <v>2389781.9</v>
          </cell>
          <cell r="I134" t="str">
            <v>Road-MN21</v>
          </cell>
          <cell r="J134">
            <v>49.880000000004657</v>
          </cell>
          <cell r="K134">
            <v>3.4199999999254942</v>
          </cell>
          <cell r="L134">
            <v>49.997107916358068</v>
          </cell>
          <cell r="M134" t="str">
            <v>CP-5 401 227</v>
          </cell>
          <cell r="N134">
            <v>31.00092272816752</v>
          </cell>
          <cell r="O134">
            <v>80.998030644525585</v>
          </cell>
          <cell r="P134">
            <v>49.997107916358061</v>
          </cell>
          <cell r="Q134">
            <v>0</v>
          </cell>
          <cell r="R134">
            <v>12.88</v>
          </cell>
          <cell r="T134">
            <v>10.88</v>
          </cell>
          <cell r="V134">
            <v>12.92</v>
          </cell>
          <cell r="X134">
            <v>700</v>
          </cell>
          <cell r="Y134">
            <v>10.24</v>
          </cell>
          <cell r="Z134">
            <v>10.88</v>
          </cell>
          <cell r="AA134">
            <v>12.65</v>
          </cell>
          <cell r="AB134">
            <v>12.92</v>
          </cell>
          <cell r="AD134" t="str">
            <v>Single</v>
          </cell>
          <cell r="AI134">
            <v>0</v>
          </cell>
          <cell r="AJ134">
            <v>0</v>
          </cell>
        </row>
        <row r="135">
          <cell r="E135">
            <v>0</v>
          </cell>
          <cell r="AJ135">
            <v>0</v>
          </cell>
        </row>
        <row r="136">
          <cell r="E136">
            <v>63</v>
          </cell>
          <cell r="F136" t="str">
            <v>CB-02/1/3</v>
          </cell>
          <cell r="G136">
            <v>518226.44</v>
          </cell>
          <cell r="H136">
            <v>2389785.7200000002</v>
          </cell>
          <cell r="I136" t="str">
            <v>Road-MN21</v>
          </cell>
          <cell r="J136">
            <v>44.840000000025611</v>
          </cell>
          <cell r="K136">
            <v>3.8200000002980232</v>
          </cell>
          <cell r="L136">
            <v>45.002422157085874</v>
          </cell>
          <cell r="M136" t="str">
            <v>CP-5 401 227</v>
          </cell>
          <cell r="N136">
            <v>80.998030644525585</v>
          </cell>
          <cell r="O136">
            <v>126.00045280161146</v>
          </cell>
          <cell r="P136">
            <v>45.002422157085874</v>
          </cell>
          <cell r="Q136">
            <v>0</v>
          </cell>
          <cell r="R136">
            <v>13.07</v>
          </cell>
          <cell r="T136">
            <v>11.13</v>
          </cell>
          <cell r="V136">
            <v>13.37</v>
          </cell>
          <cell r="X136">
            <v>700</v>
          </cell>
          <cell r="Y136">
            <v>10.88</v>
          </cell>
          <cell r="Z136">
            <v>11.13</v>
          </cell>
          <cell r="AA136">
            <v>12.92</v>
          </cell>
          <cell r="AB136">
            <v>13.37</v>
          </cell>
          <cell r="AD136" t="str">
            <v>Single</v>
          </cell>
          <cell r="AI136">
            <v>0</v>
          </cell>
          <cell r="AJ136">
            <v>0</v>
          </cell>
        </row>
        <row r="137">
          <cell r="E137">
            <v>0</v>
          </cell>
          <cell r="AJ137">
            <v>0</v>
          </cell>
        </row>
        <row r="138">
          <cell r="E138">
            <v>64</v>
          </cell>
          <cell r="F138" t="str">
            <v>CB-02/1/4</v>
          </cell>
          <cell r="G138">
            <v>518271.28</v>
          </cell>
          <cell r="H138">
            <v>2389789.54</v>
          </cell>
          <cell r="I138" t="str">
            <v>Road-MN21</v>
          </cell>
          <cell r="J138">
            <v>44.840000000025611</v>
          </cell>
          <cell r="K138">
            <v>3.8199999998323619</v>
          </cell>
          <cell r="L138">
            <v>45.002422157046347</v>
          </cell>
          <cell r="M138" t="str">
            <v>CP-5 401 228</v>
          </cell>
          <cell r="N138">
            <v>126.00045280161146</v>
          </cell>
          <cell r="O138">
            <v>171.0028749586578</v>
          </cell>
          <cell r="P138">
            <v>45.00242215704634</v>
          </cell>
          <cell r="Q138">
            <v>0</v>
          </cell>
          <cell r="R138">
            <v>13.21</v>
          </cell>
          <cell r="T138">
            <v>11.31</v>
          </cell>
          <cell r="V138">
            <v>13.59</v>
          </cell>
          <cell r="X138">
            <v>700</v>
          </cell>
          <cell r="Y138">
            <v>11.13</v>
          </cell>
          <cell r="Z138">
            <v>11.31</v>
          </cell>
          <cell r="AA138">
            <v>13.37</v>
          </cell>
          <cell r="AB138">
            <v>13.59</v>
          </cell>
          <cell r="AD138" t="str">
            <v>Single</v>
          </cell>
          <cell r="AI138">
            <v>0</v>
          </cell>
          <cell r="AJ138">
            <v>0</v>
          </cell>
        </row>
        <row r="139">
          <cell r="E139">
            <v>0</v>
          </cell>
          <cell r="AJ139">
            <v>0</v>
          </cell>
        </row>
        <row r="140">
          <cell r="E140">
            <v>65</v>
          </cell>
          <cell r="F140" t="str">
            <v>CB-02/1/5</v>
          </cell>
          <cell r="G140">
            <v>518317.1</v>
          </cell>
          <cell r="H140">
            <v>2389793.64</v>
          </cell>
          <cell r="I140" t="str">
            <v>Road-MN21</v>
          </cell>
          <cell r="J140">
            <v>45.819999999948777</v>
          </cell>
          <cell r="K140">
            <v>4.1000000000931323</v>
          </cell>
          <cell r="L140">
            <v>46.00306946276595</v>
          </cell>
          <cell r="M140" t="str">
            <v>CP-5 401 228</v>
          </cell>
          <cell r="N140">
            <v>171.0028749586578</v>
          </cell>
          <cell r="O140">
            <v>217.00594442142375</v>
          </cell>
          <cell r="P140">
            <v>46.00306946276595</v>
          </cell>
          <cell r="Q140">
            <v>0</v>
          </cell>
          <cell r="R140">
            <v>13.34</v>
          </cell>
          <cell r="T140">
            <v>11.45</v>
          </cell>
          <cell r="V140">
            <v>13.49</v>
          </cell>
          <cell r="X140">
            <v>700</v>
          </cell>
          <cell r="Y140">
            <v>11.31</v>
          </cell>
          <cell r="Z140">
            <v>11.45</v>
          </cell>
          <cell r="AA140">
            <v>13.59</v>
          </cell>
          <cell r="AB140">
            <v>13.49</v>
          </cell>
          <cell r="AD140" t="str">
            <v>Single</v>
          </cell>
          <cell r="AI140">
            <v>0</v>
          </cell>
          <cell r="AJ140">
            <v>0</v>
          </cell>
        </row>
        <row r="141">
          <cell r="E141">
            <v>0</v>
          </cell>
          <cell r="AJ141">
            <v>0</v>
          </cell>
        </row>
        <row r="142">
          <cell r="E142">
            <v>66</v>
          </cell>
          <cell r="F142" t="str">
            <v>CB-02/1/6</v>
          </cell>
          <cell r="G142">
            <v>518350.85</v>
          </cell>
          <cell r="H142">
            <v>2389797.71</v>
          </cell>
          <cell r="I142" t="str">
            <v>Road-MN21</v>
          </cell>
          <cell r="J142">
            <v>33.75</v>
          </cell>
          <cell r="K142">
            <v>4.0699999998323619</v>
          </cell>
          <cell r="L142">
            <v>33.994520146615329</v>
          </cell>
          <cell r="M142" t="str">
            <v>CP-5 401 228</v>
          </cell>
          <cell r="N142">
            <v>217.00594442142375</v>
          </cell>
          <cell r="O142">
            <v>251.00046456803909</v>
          </cell>
          <cell r="P142">
            <v>33.994520146615343</v>
          </cell>
          <cell r="Q142">
            <v>0</v>
          </cell>
          <cell r="R142">
            <v>13.45</v>
          </cell>
          <cell r="T142">
            <v>11.55</v>
          </cell>
          <cell r="V142">
            <v>13.6</v>
          </cell>
          <cell r="X142">
            <v>700</v>
          </cell>
          <cell r="Y142">
            <v>11.45</v>
          </cell>
          <cell r="Z142">
            <v>11.55</v>
          </cell>
          <cell r="AA142">
            <v>13.49</v>
          </cell>
          <cell r="AB142">
            <v>13.6</v>
          </cell>
          <cell r="AD142" t="str">
            <v>Single</v>
          </cell>
          <cell r="AI142">
            <v>0</v>
          </cell>
          <cell r="AJ142">
            <v>0</v>
          </cell>
        </row>
        <row r="143">
          <cell r="E143">
            <v>0</v>
          </cell>
          <cell r="AJ143">
            <v>0</v>
          </cell>
        </row>
        <row r="144">
          <cell r="E144">
            <v>67</v>
          </cell>
          <cell r="F144" t="str">
            <v>CB-02/1/7</v>
          </cell>
          <cell r="G144">
            <v>518371.63</v>
          </cell>
          <cell r="H144">
            <v>2389800.77</v>
          </cell>
          <cell r="I144" t="str">
            <v>Road-MN21</v>
          </cell>
          <cell r="J144">
            <v>20.78000000002794</v>
          </cell>
          <cell r="K144">
            <v>3.0600000000558794</v>
          </cell>
          <cell r="L144">
            <v>21.004094838899942</v>
          </cell>
          <cell r="M144" t="str">
            <v>CP-5 401 228</v>
          </cell>
          <cell r="N144">
            <v>251.00046456803909</v>
          </cell>
          <cell r="O144">
            <v>272.00455940693905</v>
          </cell>
          <cell r="P144">
            <v>21.00409483889996</v>
          </cell>
          <cell r="Q144">
            <v>0</v>
          </cell>
          <cell r="R144">
            <v>13.51</v>
          </cell>
          <cell r="T144">
            <v>11.65</v>
          </cell>
          <cell r="V144">
            <v>13.67</v>
          </cell>
          <cell r="X144">
            <v>700</v>
          </cell>
          <cell r="Y144">
            <v>11.55</v>
          </cell>
          <cell r="Z144">
            <v>11.65</v>
          </cell>
          <cell r="AA144">
            <v>13.6</v>
          </cell>
          <cell r="AB144">
            <v>13.67</v>
          </cell>
          <cell r="AD144" t="str">
            <v>Double</v>
          </cell>
          <cell r="AI144">
            <v>0</v>
          </cell>
          <cell r="AJ144">
            <v>0</v>
          </cell>
        </row>
        <row r="145">
          <cell r="E145">
            <v>0</v>
          </cell>
          <cell r="AJ145">
            <v>0</v>
          </cell>
        </row>
        <row r="146">
          <cell r="E146">
            <v>68</v>
          </cell>
          <cell r="F146" t="str">
            <v>CB-02/1/8</v>
          </cell>
          <cell r="G146">
            <v>518410.19</v>
          </cell>
          <cell r="H146">
            <v>2389806.5699999998</v>
          </cell>
          <cell r="I146" t="str">
            <v>Road-MN21</v>
          </cell>
          <cell r="J146">
            <v>38.559999999997672</v>
          </cell>
          <cell r="K146">
            <v>5.7999999998137355</v>
          </cell>
          <cell r="L146">
            <v>38.993763603910558</v>
          </cell>
          <cell r="M146" t="str">
            <v>CP-5 401 228</v>
          </cell>
          <cell r="N146">
            <v>272.00455940693905</v>
          </cell>
          <cell r="O146">
            <v>310.99832301084962</v>
          </cell>
          <cell r="P146">
            <v>38.993763603910566</v>
          </cell>
          <cell r="Q146">
            <v>0</v>
          </cell>
          <cell r="R146">
            <v>13.63</v>
          </cell>
          <cell r="T146">
            <v>11.95</v>
          </cell>
          <cell r="V146">
            <v>13.86</v>
          </cell>
          <cell r="X146">
            <v>600</v>
          </cell>
          <cell r="Y146">
            <v>11.65</v>
          </cell>
          <cell r="Z146">
            <v>11.95</v>
          </cell>
          <cell r="AA146">
            <v>13.67</v>
          </cell>
          <cell r="AB146">
            <v>13.86</v>
          </cell>
          <cell r="AD146" t="str">
            <v>Double</v>
          </cell>
          <cell r="AI146">
            <v>0</v>
          </cell>
          <cell r="AJ146">
            <v>0</v>
          </cell>
        </row>
        <row r="147">
          <cell r="E147">
            <v>0</v>
          </cell>
          <cell r="AJ147">
            <v>0</v>
          </cell>
        </row>
        <row r="148">
          <cell r="E148">
            <v>69</v>
          </cell>
          <cell r="F148" t="str">
            <v>CB-02/1/9</v>
          </cell>
          <cell r="G148">
            <v>518439.86</v>
          </cell>
          <cell r="H148">
            <v>2389811.04</v>
          </cell>
          <cell r="I148" t="str">
            <v>Road-MN21</v>
          </cell>
          <cell r="J148">
            <v>29.669999999983702</v>
          </cell>
          <cell r="K148">
            <v>4.470000000204891</v>
          </cell>
          <cell r="L148">
            <v>30.004829611261993</v>
          </cell>
          <cell r="M148" t="str">
            <v>CP-5 401 228</v>
          </cell>
          <cell r="N148">
            <v>310.99832301084962</v>
          </cell>
          <cell r="O148">
            <v>341.0031526221116</v>
          </cell>
          <cell r="P148">
            <v>30.004829611261982</v>
          </cell>
          <cell r="Q148">
            <v>0</v>
          </cell>
          <cell r="R148">
            <v>13.72</v>
          </cell>
          <cell r="T148">
            <v>12.02</v>
          </cell>
          <cell r="V148">
            <v>13.86</v>
          </cell>
          <cell r="X148">
            <v>600</v>
          </cell>
          <cell r="Y148">
            <v>11.95</v>
          </cell>
          <cell r="Z148">
            <v>12.02</v>
          </cell>
          <cell r="AA148">
            <v>13.86</v>
          </cell>
          <cell r="AB148">
            <v>13.86</v>
          </cell>
          <cell r="AD148" t="str">
            <v>Single</v>
          </cell>
          <cell r="AI148">
            <v>0</v>
          </cell>
          <cell r="AJ148">
            <v>0</v>
          </cell>
        </row>
        <row r="149">
          <cell r="E149">
            <v>0</v>
          </cell>
          <cell r="AJ149">
            <v>0</v>
          </cell>
        </row>
        <row r="150">
          <cell r="E150">
            <v>70</v>
          </cell>
          <cell r="F150" t="str">
            <v>CB-02/1/10</v>
          </cell>
          <cell r="G150">
            <v>518484.36</v>
          </cell>
          <cell r="H150">
            <v>2389817.7400000002</v>
          </cell>
          <cell r="I150" t="str">
            <v>Road-MN21</v>
          </cell>
          <cell r="J150">
            <v>44.5</v>
          </cell>
          <cell r="K150">
            <v>6.7000000001862645</v>
          </cell>
          <cell r="L150">
            <v>45.00155552869807</v>
          </cell>
          <cell r="M150" t="str">
            <v>CP-5 401 228</v>
          </cell>
          <cell r="N150">
            <v>341.0031526221116</v>
          </cell>
          <cell r="O150">
            <v>386.00470815080968</v>
          </cell>
          <cell r="P150">
            <v>45.001555528698077</v>
          </cell>
          <cell r="Q150">
            <v>0</v>
          </cell>
          <cell r="R150">
            <v>13.85</v>
          </cell>
          <cell r="T150">
            <v>12.15</v>
          </cell>
          <cell r="V150">
            <v>13.31</v>
          </cell>
          <cell r="X150">
            <v>600</v>
          </cell>
          <cell r="Y150">
            <v>12.02</v>
          </cell>
          <cell r="Z150">
            <v>12.15</v>
          </cell>
          <cell r="AA150">
            <v>13.86</v>
          </cell>
          <cell r="AB150">
            <v>13.31</v>
          </cell>
          <cell r="AD150" t="str">
            <v>Single</v>
          </cell>
          <cell r="AI150">
            <v>0</v>
          </cell>
          <cell r="AJ150">
            <v>0</v>
          </cell>
        </row>
        <row r="151">
          <cell r="E151">
            <v>0</v>
          </cell>
          <cell r="AJ151">
            <v>0</v>
          </cell>
        </row>
        <row r="152">
          <cell r="E152">
            <v>71</v>
          </cell>
          <cell r="F152" t="str">
            <v>CB-02/1/11</v>
          </cell>
          <cell r="G152">
            <v>518500.17</v>
          </cell>
          <cell r="H152">
            <v>2389820.17</v>
          </cell>
          <cell r="I152" t="str">
            <v>Road-MN21</v>
          </cell>
          <cell r="J152">
            <v>15.809999999997672</v>
          </cell>
          <cell r="K152">
            <v>2.4299999997019768</v>
          </cell>
          <cell r="L152">
            <v>15.995655660162168</v>
          </cell>
          <cell r="M152" t="str">
            <v>CP-5 401 228</v>
          </cell>
          <cell r="N152">
            <v>386.00470815080968</v>
          </cell>
          <cell r="O152">
            <v>402.00036381097186</v>
          </cell>
          <cell r="P152">
            <v>15.995655660162186</v>
          </cell>
          <cell r="Q152">
            <v>-1.7763568394002505E-14</v>
          </cell>
          <cell r="R152">
            <v>13.9</v>
          </cell>
          <cell r="T152">
            <v>12.3</v>
          </cell>
          <cell r="V152">
            <v>13.2</v>
          </cell>
          <cell r="X152">
            <v>500</v>
          </cell>
          <cell r="Y152">
            <v>12.15</v>
          </cell>
          <cell r="Z152">
            <v>12.3</v>
          </cell>
          <cell r="AA152">
            <v>13.31</v>
          </cell>
          <cell r="AB152">
            <v>13.2</v>
          </cell>
          <cell r="AD152" t="str">
            <v>Single</v>
          </cell>
          <cell r="AI152">
            <v>0</v>
          </cell>
          <cell r="AJ152">
            <v>0</v>
          </cell>
        </row>
        <row r="153">
          <cell r="E153">
            <v>0</v>
          </cell>
          <cell r="AJ153">
            <v>0</v>
          </cell>
        </row>
        <row r="154">
          <cell r="E154">
            <v>72</v>
          </cell>
          <cell r="F154" t="str">
            <v>CB-02/1/12</v>
          </cell>
          <cell r="G154">
            <v>518527.83</v>
          </cell>
          <cell r="H154">
            <v>2389824.5299999998</v>
          </cell>
          <cell r="I154" t="str">
            <v>Road-MN21</v>
          </cell>
          <cell r="J154">
            <v>27.660000000032596</v>
          </cell>
          <cell r="K154">
            <v>4.3599999998696148</v>
          </cell>
          <cell r="L154">
            <v>28.00152138725084</v>
          </cell>
          <cell r="M154" t="str">
            <v>CP-5 401 229</v>
          </cell>
          <cell r="N154">
            <v>402.00036381097186</v>
          </cell>
          <cell r="O154">
            <v>430.00188519822268</v>
          </cell>
          <cell r="P154">
            <v>28.001521387250818</v>
          </cell>
          <cell r="Q154">
            <v>0</v>
          </cell>
          <cell r="R154">
            <v>13.98</v>
          </cell>
          <cell r="T154">
            <v>12.43</v>
          </cell>
          <cell r="V154">
            <v>14.22</v>
          </cell>
          <cell r="X154">
            <v>500</v>
          </cell>
          <cell r="Y154">
            <v>12.3</v>
          </cell>
          <cell r="Z154">
            <v>12.43</v>
          </cell>
          <cell r="AA154">
            <v>13.2</v>
          </cell>
          <cell r="AB154">
            <v>14.22</v>
          </cell>
          <cell r="AD154" t="str">
            <v>Single</v>
          </cell>
          <cell r="AI154">
            <v>0</v>
          </cell>
          <cell r="AJ154">
            <v>0</v>
          </cell>
        </row>
        <row r="155">
          <cell r="E155">
            <v>0</v>
          </cell>
          <cell r="AJ155">
            <v>0</v>
          </cell>
        </row>
        <row r="156">
          <cell r="E156">
            <v>73</v>
          </cell>
          <cell r="F156" t="str">
            <v>CB-02/1/13</v>
          </cell>
          <cell r="G156">
            <v>518572.27</v>
          </cell>
          <cell r="H156">
            <v>2389831.59</v>
          </cell>
          <cell r="I156" t="str">
            <v>Road-MN21</v>
          </cell>
          <cell r="J156">
            <v>44.440000000002328</v>
          </cell>
          <cell r="K156">
            <v>7.0600000000558794</v>
          </cell>
          <cell r="L156">
            <v>44.997302141361722</v>
          </cell>
          <cell r="M156" t="str">
            <v>CP-5 401 229</v>
          </cell>
          <cell r="N156">
            <v>430.00188519822268</v>
          </cell>
          <cell r="O156">
            <v>474.99918733958441</v>
          </cell>
          <cell r="P156">
            <v>44.997302141361729</v>
          </cell>
          <cell r="Q156">
            <v>0</v>
          </cell>
          <cell r="R156">
            <v>14.12</v>
          </cell>
          <cell r="T156">
            <v>12.62</v>
          </cell>
          <cell r="V156">
            <v>14.23</v>
          </cell>
          <cell r="X156">
            <v>400</v>
          </cell>
          <cell r="Y156">
            <v>12.43</v>
          </cell>
          <cell r="Z156">
            <v>12.62</v>
          </cell>
          <cell r="AA156">
            <v>14.22</v>
          </cell>
          <cell r="AB156">
            <v>14.23</v>
          </cell>
          <cell r="AD156" t="str">
            <v>Single</v>
          </cell>
          <cell r="AI156">
            <v>0</v>
          </cell>
          <cell r="AJ156">
            <v>0</v>
          </cell>
        </row>
        <row r="157">
          <cell r="E157">
            <v>0</v>
          </cell>
          <cell r="AJ157">
            <v>0</v>
          </cell>
        </row>
        <row r="158">
          <cell r="E158">
            <v>74</v>
          </cell>
          <cell r="F158" t="str">
            <v>CB-02/1/14</v>
          </cell>
          <cell r="G158">
            <v>518616.71</v>
          </cell>
          <cell r="H158">
            <v>2389838.65</v>
          </cell>
          <cell r="I158" t="str">
            <v>Road-MN21</v>
          </cell>
          <cell r="J158">
            <v>44.440000000002328</v>
          </cell>
          <cell r="K158">
            <v>7.0600000000558794</v>
          </cell>
          <cell r="L158">
            <v>44.997302141361722</v>
          </cell>
          <cell r="M158" t="str">
            <v>CP-5 401 229</v>
          </cell>
          <cell r="N158">
            <v>474.99918733958441</v>
          </cell>
          <cell r="O158">
            <v>519.99648948094614</v>
          </cell>
          <cell r="P158">
            <v>44.997302141361729</v>
          </cell>
          <cell r="Q158">
            <v>0</v>
          </cell>
          <cell r="R158">
            <v>14.26</v>
          </cell>
          <cell r="T158">
            <v>12.71</v>
          </cell>
          <cell r="V158">
            <v>14.29</v>
          </cell>
          <cell r="X158">
            <v>400</v>
          </cell>
          <cell r="Y158">
            <v>12.62</v>
          </cell>
          <cell r="Z158">
            <v>12.71</v>
          </cell>
          <cell r="AA158">
            <v>14.23</v>
          </cell>
          <cell r="AB158">
            <v>14.29</v>
          </cell>
          <cell r="AD158" t="str">
            <v>Single</v>
          </cell>
          <cell r="AI158">
            <v>0</v>
          </cell>
          <cell r="AJ158">
            <v>0</v>
          </cell>
        </row>
        <row r="159">
          <cell r="E159">
            <v>0</v>
          </cell>
          <cell r="AJ159">
            <v>0</v>
          </cell>
        </row>
        <row r="160">
          <cell r="E160">
            <v>75</v>
          </cell>
          <cell r="F160" t="str">
            <v>CB-02/1/15</v>
          </cell>
          <cell r="G160">
            <v>518661.16</v>
          </cell>
          <cell r="H160">
            <v>2389845.71</v>
          </cell>
          <cell r="I160" t="str">
            <v>Road-MN21</v>
          </cell>
          <cell r="J160">
            <v>44.449999999953434</v>
          </cell>
          <cell r="K160">
            <v>7.0600000000558794</v>
          </cell>
          <cell r="L160">
            <v>45.007178316315823</v>
          </cell>
          <cell r="M160" t="str">
            <v>CP-5 401 229</v>
          </cell>
          <cell r="N160">
            <v>519.99648948094614</v>
          </cell>
          <cell r="O160">
            <v>565.00366779726198</v>
          </cell>
          <cell r="P160">
            <v>45.007178316315844</v>
          </cell>
          <cell r="Q160">
            <v>0</v>
          </cell>
          <cell r="R160">
            <v>14.39</v>
          </cell>
          <cell r="T160">
            <v>12.9</v>
          </cell>
          <cell r="V160">
            <v>14.38</v>
          </cell>
          <cell r="X160">
            <v>300</v>
          </cell>
          <cell r="Y160">
            <v>12.71</v>
          </cell>
          <cell r="Z160">
            <v>12.9</v>
          </cell>
          <cell r="AA160">
            <v>14.29</v>
          </cell>
          <cell r="AB160">
            <v>14.38</v>
          </cell>
          <cell r="AD160" t="str">
            <v>Single</v>
          </cell>
          <cell r="AI160">
            <v>0</v>
          </cell>
          <cell r="AJ160">
            <v>0</v>
          </cell>
        </row>
        <row r="161">
          <cell r="E161">
            <v>0</v>
          </cell>
          <cell r="AJ161">
            <v>0</v>
          </cell>
        </row>
        <row r="162">
          <cell r="E162">
            <v>76</v>
          </cell>
          <cell r="F162" t="str">
            <v>CB-02/1/16</v>
          </cell>
          <cell r="G162">
            <v>518706.59</v>
          </cell>
          <cell r="H162">
            <v>2389852.92</v>
          </cell>
          <cell r="I162" t="str">
            <v>Road-MN21</v>
          </cell>
          <cell r="J162">
            <v>45.430000000051223</v>
          </cell>
          <cell r="K162">
            <v>7.2099999999627471</v>
          </cell>
          <cell r="L162">
            <v>45.998576064962236</v>
          </cell>
          <cell r="M162" t="str">
            <v>CP-5 401 229</v>
          </cell>
          <cell r="N162">
            <v>565.00366779726198</v>
          </cell>
          <cell r="O162">
            <v>611.00224386222419</v>
          </cell>
          <cell r="P162">
            <v>45.998576064962208</v>
          </cell>
          <cell r="Q162">
            <v>0</v>
          </cell>
          <cell r="R162">
            <v>14.53</v>
          </cell>
          <cell r="T162">
            <v>13</v>
          </cell>
          <cell r="V162">
            <v>14.56</v>
          </cell>
          <cell r="X162">
            <v>300</v>
          </cell>
          <cell r="Y162">
            <v>12.9</v>
          </cell>
          <cell r="Z162">
            <v>13</v>
          </cell>
          <cell r="AA162">
            <v>14.38</v>
          </cell>
          <cell r="AB162">
            <v>14.56</v>
          </cell>
          <cell r="AD162" t="str">
            <v>Single</v>
          </cell>
          <cell r="AI162">
            <v>0</v>
          </cell>
          <cell r="AJ162" t="str">
            <v>L</v>
          </cell>
        </row>
        <row r="163">
          <cell r="AJ163">
            <v>0</v>
          </cell>
        </row>
        <row r="164">
          <cell r="N164">
            <v>611.00224386222419</v>
          </cell>
          <cell r="AJ164">
            <v>0</v>
          </cell>
        </row>
        <row r="165">
          <cell r="E165">
            <v>77</v>
          </cell>
          <cell r="F165" t="str">
            <v>MH-02/2</v>
          </cell>
          <cell r="G165">
            <v>518101.48</v>
          </cell>
          <cell r="H165">
            <v>2389756.9900000002</v>
          </cell>
          <cell r="I165" t="str">
            <v>Road-MN23</v>
          </cell>
          <cell r="M165" t="str">
            <v>CP-5 401 204</v>
          </cell>
          <cell r="R165">
            <v>12.68</v>
          </cell>
          <cell r="T165">
            <v>11.109769379295461</v>
          </cell>
          <cell r="V165">
            <v>12.78</v>
          </cell>
          <cell r="AI165">
            <v>0</v>
          </cell>
          <cell r="AJ165">
            <v>0</v>
          </cell>
        </row>
        <row r="166">
          <cell r="AJ166">
            <v>0</v>
          </cell>
        </row>
        <row r="167">
          <cell r="E167">
            <v>78</v>
          </cell>
          <cell r="F167" t="str">
            <v>CB-02/2/1</v>
          </cell>
          <cell r="G167">
            <v>518102.56</v>
          </cell>
          <cell r="H167">
            <v>2389761.9900000002</v>
          </cell>
          <cell r="I167" t="str">
            <v>Road-MN23</v>
          </cell>
          <cell r="J167">
            <v>1.0800000000162981</v>
          </cell>
          <cell r="K167">
            <v>5</v>
          </cell>
          <cell r="L167">
            <v>5.1153103522694696</v>
          </cell>
          <cell r="M167" t="str">
            <v>CP-5 401 204</v>
          </cell>
          <cell r="N167">
            <v>0</v>
          </cell>
          <cell r="O167">
            <v>5.1153103522694696</v>
          </cell>
          <cell r="P167">
            <v>5.1153103522694696</v>
          </cell>
          <cell r="Q167">
            <v>0</v>
          </cell>
          <cell r="R167">
            <v>12.62</v>
          </cell>
          <cell r="T167">
            <v>11.12</v>
          </cell>
          <cell r="V167">
            <v>12.71</v>
          </cell>
          <cell r="X167">
            <v>300</v>
          </cell>
          <cell r="Y167">
            <v>11.109769379295461</v>
          </cell>
          <cell r="Z167">
            <v>11.12</v>
          </cell>
          <cell r="AA167">
            <v>12.78</v>
          </cell>
          <cell r="AB167">
            <v>12.71</v>
          </cell>
          <cell r="AD167" t="str">
            <v>Single</v>
          </cell>
          <cell r="AI167" t="str">
            <v>S</v>
          </cell>
          <cell r="AJ167" t="str">
            <v>L</v>
          </cell>
        </row>
        <row r="168">
          <cell r="AJ168">
            <v>0</v>
          </cell>
        </row>
        <row r="169">
          <cell r="N169">
            <v>5.1153103522694696</v>
          </cell>
          <cell r="AJ169">
            <v>0</v>
          </cell>
        </row>
        <row r="170">
          <cell r="E170">
            <v>79</v>
          </cell>
          <cell r="F170" t="str">
            <v>Deleted</v>
          </cell>
          <cell r="AI170">
            <v>0</v>
          </cell>
          <cell r="AJ170">
            <v>0</v>
          </cell>
        </row>
        <row r="171">
          <cell r="AJ171">
            <v>0</v>
          </cell>
        </row>
        <row r="172">
          <cell r="E172">
            <v>80</v>
          </cell>
          <cell r="F172" t="str">
            <v>Deleted</v>
          </cell>
          <cell r="AI172" t="str">
            <v>S</v>
          </cell>
          <cell r="AJ172" t="str">
            <v>L</v>
          </cell>
        </row>
        <row r="173">
          <cell r="AJ173">
            <v>0</v>
          </cell>
        </row>
        <row r="174">
          <cell r="N174">
            <v>0</v>
          </cell>
          <cell r="AJ174">
            <v>0</v>
          </cell>
        </row>
        <row r="175">
          <cell r="E175">
            <v>81</v>
          </cell>
          <cell r="F175" t="str">
            <v>MH-02/4</v>
          </cell>
          <cell r="G175">
            <v>518103.67</v>
          </cell>
          <cell r="H175">
            <v>2389706.86</v>
          </cell>
          <cell r="I175" t="str">
            <v>Road-MN23</v>
          </cell>
          <cell r="M175" t="str">
            <v>CP-5 401 204</v>
          </cell>
          <cell r="R175">
            <v>12.94</v>
          </cell>
          <cell r="T175">
            <v>11.480294537621093</v>
          </cell>
          <cell r="V175">
            <v>12.95</v>
          </cell>
          <cell r="AI175">
            <v>0</v>
          </cell>
          <cell r="AJ175">
            <v>0</v>
          </cell>
        </row>
        <row r="176">
          <cell r="AJ176">
            <v>0</v>
          </cell>
        </row>
        <row r="177">
          <cell r="E177">
            <v>82</v>
          </cell>
          <cell r="F177" t="str">
            <v>CB-02/4/1</v>
          </cell>
          <cell r="G177">
            <v>518105.78</v>
          </cell>
          <cell r="H177">
            <v>2389702.4900000002</v>
          </cell>
          <cell r="I177" t="str">
            <v>Road-MN23</v>
          </cell>
          <cell r="J177">
            <v>2.1100000000442378</v>
          </cell>
          <cell r="K177">
            <v>-4.3699999996460974</v>
          </cell>
          <cell r="L177">
            <v>4.852731189453376</v>
          </cell>
          <cell r="M177" t="str">
            <v>CP-5 401 204</v>
          </cell>
          <cell r="N177">
            <v>0</v>
          </cell>
          <cell r="O177">
            <v>4.852731189453376</v>
          </cell>
          <cell r="P177">
            <v>4.852731189453376</v>
          </cell>
          <cell r="Q177">
            <v>0</v>
          </cell>
          <cell r="R177">
            <v>12.99</v>
          </cell>
          <cell r="T177">
            <v>11.49</v>
          </cell>
          <cell r="V177">
            <v>13.03</v>
          </cell>
          <cell r="X177">
            <v>300</v>
          </cell>
          <cell r="Y177">
            <v>11.480294537621093</v>
          </cell>
          <cell r="Z177">
            <v>11.49</v>
          </cell>
          <cell r="AA177">
            <v>12.95</v>
          </cell>
          <cell r="AB177">
            <v>13.03</v>
          </cell>
          <cell r="AD177" t="str">
            <v>Single</v>
          </cell>
          <cell r="AI177" t="str">
            <v>S</v>
          </cell>
          <cell r="AJ177" t="str">
            <v>L</v>
          </cell>
        </row>
        <row r="178">
          <cell r="AJ178">
            <v>0</v>
          </cell>
        </row>
        <row r="179">
          <cell r="N179">
            <v>4.852731189453376</v>
          </cell>
          <cell r="AJ179">
            <v>0</v>
          </cell>
        </row>
        <row r="180">
          <cell r="E180">
            <v>83</v>
          </cell>
          <cell r="F180" t="str">
            <v>MH-02/5</v>
          </cell>
          <cell r="G180">
            <v>518103.99</v>
          </cell>
          <cell r="H180">
            <v>2389681.16</v>
          </cell>
          <cell r="I180" t="str">
            <v>Road-MN23</v>
          </cell>
          <cell r="M180" t="str">
            <v>CP-5 401 204</v>
          </cell>
          <cell r="R180">
            <v>13.11</v>
          </cell>
          <cell r="T180">
            <v>11.629501523919544</v>
          </cell>
          <cell r="V180">
            <v>13.21</v>
          </cell>
          <cell r="AI180">
            <v>0</v>
          </cell>
          <cell r="AJ180">
            <v>0</v>
          </cell>
        </row>
        <row r="181">
          <cell r="AJ181">
            <v>0</v>
          </cell>
        </row>
        <row r="182">
          <cell r="E182">
            <v>84</v>
          </cell>
          <cell r="F182" t="str">
            <v>CB-02/5/1</v>
          </cell>
          <cell r="G182">
            <v>518105.35</v>
          </cell>
          <cell r="H182">
            <v>2389676.09</v>
          </cell>
          <cell r="I182" t="str">
            <v>Road-MN23</v>
          </cell>
          <cell r="J182">
            <v>1.3599999999860302</v>
          </cell>
          <cell r="K182">
            <v>-5.0700000002980232</v>
          </cell>
          <cell r="L182">
            <v>5.2492380402286916</v>
          </cell>
          <cell r="M182" t="str">
            <v>CP-5 401 204</v>
          </cell>
          <cell r="N182">
            <v>0</v>
          </cell>
          <cell r="O182">
            <v>5.2492380402286916</v>
          </cell>
          <cell r="P182">
            <v>5.2492380402286916</v>
          </cell>
          <cell r="Q182">
            <v>0</v>
          </cell>
          <cell r="R182">
            <v>13.14</v>
          </cell>
          <cell r="T182">
            <v>11.64</v>
          </cell>
          <cell r="V182">
            <v>13.21</v>
          </cell>
          <cell r="X182">
            <v>300</v>
          </cell>
          <cell r="Z182">
            <v>11.64</v>
          </cell>
          <cell r="AA182">
            <v>13.21</v>
          </cell>
          <cell r="AB182">
            <v>13.21</v>
          </cell>
          <cell r="AD182" t="str">
            <v>Single</v>
          </cell>
          <cell r="AI182" t="str">
            <v>S</v>
          </cell>
          <cell r="AJ182" t="str">
            <v>L</v>
          </cell>
        </row>
        <row r="183">
          <cell r="AJ183">
            <v>0</v>
          </cell>
        </row>
        <row r="184">
          <cell r="N184">
            <v>5.2492380402286916</v>
          </cell>
          <cell r="AJ184">
            <v>0</v>
          </cell>
        </row>
        <row r="185">
          <cell r="E185">
            <v>85</v>
          </cell>
          <cell r="F185" t="str">
            <v>MH-02/6</v>
          </cell>
          <cell r="G185">
            <v>518105.14</v>
          </cell>
          <cell r="H185">
            <v>2389650.13</v>
          </cell>
          <cell r="I185" t="str">
            <v>Road-MN23</v>
          </cell>
          <cell r="M185" t="str">
            <v>CP-5 401 204</v>
          </cell>
          <cell r="R185">
            <v>13.3</v>
          </cell>
          <cell r="T185">
            <v>11.822814904315074</v>
          </cell>
          <cell r="V185">
            <v>13.35</v>
          </cell>
          <cell r="AI185">
            <v>0</v>
          </cell>
          <cell r="AJ185">
            <v>0</v>
          </cell>
        </row>
        <row r="186">
          <cell r="AJ186">
            <v>0</v>
          </cell>
        </row>
        <row r="187">
          <cell r="E187">
            <v>86</v>
          </cell>
          <cell r="F187" t="str">
            <v>CB-02/6/1</v>
          </cell>
          <cell r="G187">
            <v>518107.64</v>
          </cell>
          <cell r="H187">
            <v>2389647.5499999998</v>
          </cell>
          <cell r="I187" t="str">
            <v>Road-MN23</v>
          </cell>
          <cell r="J187">
            <v>2.5</v>
          </cell>
          <cell r="K187">
            <v>-2.5800000000745058</v>
          </cell>
          <cell r="L187">
            <v>3.5925478424628463</v>
          </cell>
          <cell r="M187" t="str">
            <v>CP-5 401 204</v>
          </cell>
          <cell r="N187">
            <v>0</v>
          </cell>
          <cell r="O187">
            <v>3.5925478424628463</v>
          </cell>
          <cell r="P187">
            <v>3.5925478424628463</v>
          </cell>
          <cell r="Q187">
            <v>0</v>
          </cell>
          <cell r="R187">
            <v>13.33</v>
          </cell>
          <cell r="T187">
            <v>11.83</v>
          </cell>
          <cell r="V187">
            <v>13.41</v>
          </cell>
          <cell r="X187">
            <v>300</v>
          </cell>
          <cell r="Z187">
            <v>11.83</v>
          </cell>
          <cell r="AA187">
            <v>13.35</v>
          </cell>
          <cell r="AB187">
            <v>13.41</v>
          </cell>
          <cell r="AD187" t="str">
            <v>Single</v>
          </cell>
          <cell r="AI187" t="str">
            <v>S</v>
          </cell>
          <cell r="AJ187" t="str">
            <v>L</v>
          </cell>
        </row>
        <row r="188">
          <cell r="AJ188">
            <v>0</v>
          </cell>
        </row>
        <row r="189">
          <cell r="N189">
            <v>3.5925478424628463</v>
          </cell>
          <cell r="AJ189">
            <v>0</v>
          </cell>
        </row>
        <row r="190">
          <cell r="E190">
            <v>87</v>
          </cell>
          <cell r="F190" t="str">
            <v>Deleted</v>
          </cell>
          <cell r="AI190">
            <v>0</v>
          </cell>
          <cell r="AJ190">
            <v>0</v>
          </cell>
        </row>
        <row r="191">
          <cell r="AJ191">
            <v>0</v>
          </cell>
        </row>
        <row r="192">
          <cell r="E192">
            <v>88</v>
          </cell>
          <cell r="F192" t="str">
            <v>Deleted</v>
          </cell>
          <cell r="AI192" t="str">
            <v>S</v>
          </cell>
          <cell r="AJ192" t="str">
            <v>L</v>
          </cell>
        </row>
        <row r="193">
          <cell r="AJ193">
            <v>0</v>
          </cell>
        </row>
        <row r="194">
          <cell r="N194">
            <v>0</v>
          </cell>
          <cell r="AJ194">
            <v>0</v>
          </cell>
        </row>
        <row r="195">
          <cell r="E195">
            <v>89</v>
          </cell>
          <cell r="F195" t="str">
            <v>MH-02/8</v>
          </cell>
          <cell r="G195">
            <v>518116.34</v>
          </cell>
          <cell r="H195">
            <v>2389607.64</v>
          </cell>
          <cell r="I195" t="str">
            <v>Road-MN23</v>
          </cell>
          <cell r="M195" t="str">
            <v>CP-5 401 204</v>
          </cell>
          <cell r="R195">
            <v>13.56</v>
          </cell>
          <cell r="T195">
            <v>12.161505546777107</v>
          </cell>
          <cell r="V195">
            <v>13.67</v>
          </cell>
          <cell r="AI195">
            <v>0</v>
          </cell>
          <cell r="AJ195">
            <v>0</v>
          </cell>
        </row>
        <row r="196">
          <cell r="AJ196">
            <v>0</v>
          </cell>
        </row>
        <row r="197">
          <cell r="E197">
            <v>90</v>
          </cell>
          <cell r="F197" t="str">
            <v>CB-02/8/1</v>
          </cell>
          <cell r="G197">
            <v>518121.4</v>
          </cell>
          <cell r="H197">
            <v>2389599.9</v>
          </cell>
          <cell r="I197" t="str">
            <v>Road-MN23</v>
          </cell>
          <cell r="J197">
            <v>5.0599999999976717</v>
          </cell>
          <cell r="K197">
            <v>-7.7400000002235174</v>
          </cell>
          <cell r="L197">
            <v>9.2472266114460773</v>
          </cell>
          <cell r="M197" t="str">
            <v>CP-5 401 204</v>
          </cell>
          <cell r="N197">
            <v>0</v>
          </cell>
          <cell r="O197">
            <v>9.2472266114460773</v>
          </cell>
          <cell r="P197">
            <v>9.2472266114460773</v>
          </cell>
          <cell r="Q197">
            <v>0</v>
          </cell>
          <cell r="R197">
            <v>13.62</v>
          </cell>
          <cell r="T197">
            <v>12.18</v>
          </cell>
          <cell r="V197">
            <v>13.77</v>
          </cell>
          <cell r="X197">
            <v>300</v>
          </cell>
          <cell r="Z197">
            <v>12.18</v>
          </cell>
          <cell r="AA197">
            <v>13.67</v>
          </cell>
          <cell r="AB197">
            <v>13.77</v>
          </cell>
          <cell r="AD197" t="str">
            <v>Single</v>
          </cell>
          <cell r="AI197" t="str">
            <v>S</v>
          </cell>
          <cell r="AJ197">
            <v>0</v>
          </cell>
        </row>
        <row r="198">
          <cell r="AJ198">
            <v>0</v>
          </cell>
        </row>
        <row r="199">
          <cell r="E199">
            <v>91</v>
          </cell>
          <cell r="F199" t="str">
            <v>CB-02/8/2</v>
          </cell>
          <cell r="G199">
            <v>518127.86</v>
          </cell>
          <cell r="H199">
            <v>2389580.9700000002</v>
          </cell>
          <cell r="I199" t="str">
            <v>Road-MN23</v>
          </cell>
          <cell r="J199">
            <v>6.4599999999627471</v>
          </cell>
          <cell r="K199">
            <v>-18.929999999701977</v>
          </cell>
          <cell r="L199">
            <v>20.001912408273256</v>
          </cell>
          <cell r="M199" t="str">
            <v>CP-5 401 204</v>
          </cell>
          <cell r="N199">
            <v>9.2472266114460773</v>
          </cell>
          <cell r="O199">
            <v>29.249139019719333</v>
          </cell>
          <cell r="P199">
            <v>20.001912408273256</v>
          </cell>
          <cell r="Q199">
            <v>0</v>
          </cell>
          <cell r="R199">
            <v>13.74</v>
          </cell>
          <cell r="T199">
            <v>12.24</v>
          </cell>
          <cell r="V199">
            <v>13.9</v>
          </cell>
          <cell r="X199">
            <v>300</v>
          </cell>
          <cell r="Y199">
            <v>12.18</v>
          </cell>
          <cell r="Z199">
            <v>12.24</v>
          </cell>
          <cell r="AA199">
            <v>13.77</v>
          </cell>
          <cell r="AB199">
            <v>13.9</v>
          </cell>
          <cell r="AD199" t="str">
            <v>Single</v>
          </cell>
          <cell r="AI199">
            <v>0</v>
          </cell>
          <cell r="AJ199" t="str">
            <v>L</v>
          </cell>
        </row>
        <row r="200">
          <cell r="AJ200">
            <v>0</v>
          </cell>
        </row>
        <row r="201">
          <cell r="N201">
            <v>29.249139019719333</v>
          </cell>
          <cell r="AJ201">
            <v>0</v>
          </cell>
        </row>
        <row r="202">
          <cell r="E202">
            <v>92</v>
          </cell>
          <cell r="F202" t="str">
            <v>MH-02/9</v>
          </cell>
          <cell r="G202">
            <v>518130.58899999998</v>
          </cell>
          <cell r="H202">
            <v>2389566.625</v>
          </cell>
          <cell r="I202" t="str">
            <v>Road-MN23</v>
          </cell>
          <cell r="M202" t="str">
            <v>CP-5 401 204</v>
          </cell>
          <cell r="R202">
            <v>13.79</v>
          </cell>
          <cell r="T202">
            <v>12.281648821400172</v>
          </cell>
          <cell r="V202">
            <v>14.02</v>
          </cell>
          <cell r="AI202">
            <v>0</v>
          </cell>
          <cell r="AJ202">
            <v>0</v>
          </cell>
        </row>
        <row r="203">
          <cell r="AJ203">
            <v>0</v>
          </cell>
        </row>
        <row r="204">
          <cell r="E204">
            <v>93</v>
          </cell>
          <cell r="F204" t="str">
            <v>CB-02/9/1A</v>
          </cell>
          <cell r="G204">
            <v>518131.5</v>
          </cell>
          <cell r="H204">
            <v>2389570.7000000002</v>
          </cell>
          <cell r="I204" t="str">
            <v>Road-MN23</v>
          </cell>
          <cell r="J204">
            <v>0.91100000002188608</v>
          </cell>
          <cell r="K204">
            <v>4.0750000001862645</v>
          </cell>
          <cell r="L204">
            <v>4.175589299914197</v>
          </cell>
          <cell r="M204" t="str">
            <v>CP-5 401 204</v>
          </cell>
          <cell r="N204">
            <v>0</v>
          </cell>
          <cell r="O204">
            <v>4.175589299914197</v>
          </cell>
          <cell r="P204">
            <v>4.175589299914197</v>
          </cell>
          <cell r="Q204">
            <v>0</v>
          </cell>
          <cell r="R204">
            <v>13.79</v>
          </cell>
          <cell r="T204">
            <v>12.29</v>
          </cell>
          <cell r="V204">
            <v>13.95</v>
          </cell>
          <cell r="X204">
            <v>300</v>
          </cell>
          <cell r="Z204">
            <v>12.29</v>
          </cell>
          <cell r="AA204">
            <v>14.02</v>
          </cell>
          <cell r="AB204">
            <v>13.95</v>
          </cell>
          <cell r="AD204" t="str">
            <v>Single</v>
          </cell>
          <cell r="AI204" t="str">
            <v>S</v>
          </cell>
          <cell r="AJ204" t="str">
            <v>L</v>
          </cell>
        </row>
        <row r="205">
          <cell r="E205">
            <v>0</v>
          </cell>
          <cell r="AJ205">
            <v>0</v>
          </cell>
        </row>
        <row r="206">
          <cell r="N206">
            <v>4.175589299914197</v>
          </cell>
          <cell r="AJ206">
            <v>0</v>
          </cell>
        </row>
        <row r="207">
          <cell r="E207">
            <v>94</v>
          </cell>
          <cell r="F207" t="str">
            <v>MH-02/9</v>
          </cell>
          <cell r="G207">
            <v>518130.58899999998</v>
          </cell>
          <cell r="H207">
            <v>2389566.625</v>
          </cell>
          <cell r="I207" t="str">
            <v>Road-MN23</v>
          </cell>
          <cell r="M207" t="str">
            <v>CP-5 401 205</v>
          </cell>
          <cell r="R207">
            <v>13.79</v>
          </cell>
          <cell r="T207">
            <v>11.928592760587684</v>
          </cell>
          <cell r="V207">
            <v>14.02</v>
          </cell>
          <cell r="AI207">
            <v>0</v>
          </cell>
          <cell r="AJ207">
            <v>0</v>
          </cell>
        </row>
        <row r="208">
          <cell r="AJ208">
            <v>0</v>
          </cell>
        </row>
        <row r="209">
          <cell r="E209">
            <v>95</v>
          </cell>
          <cell r="F209" t="str">
            <v>CB-02/9/3/1</v>
          </cell>
          <cell r="G209">
            <v>518143.31</v>
          </cell>
          <cell r="H209">
            <v>2389544.29</v>
          </cell>
          <cell r="I209" t="str">
            <v>Road-MN23</v>
          </cell>
          <cell r="J209">
            <v>12.721000000019558</v>
          </cell>
          <cell r="K209">
            <v>-22.334999999962747</v>
          </cell>
          <cell r="L209">
            <v>25.703619706158769</v>
          </cell>
          <cell r="M209" t="str">
            <v>CP-5 401 205</v>
          </cell>
          <cell r="N209">
            <v>0</v>
          </cell>
          <cell r="O209">
            <v>25.703619706158769</v>
          </cell>
          <cell r="P209">
            <v>25.703619706158769</v>
          </cell>
          <cell r="Q209">
            <v>0</v>
          </cell>
          <cell r="R209">
            <v>13.79</v>
          </cell>
          <cell r="T209">
            <v>11.98</v>
          </cell>
          <cell r="V209">
            <v>14.24</v>
          </cell>
          <cell r="X209">
            <v>300</v>
          </cell>
          <cell r="Z209">
            <v>11.98</v>
          </cell>
          <cell r="AA209">
            <v>14.02</v>
          </cell>
          <cell r="AB209">
            <v>14.24</v>
          </cell>
          <cell r="AD209" t="str">
            <v>Double</v>
          </cell>
          <cell r="AI209" t="str">
            <v>S</v>
          </cell>
          <cell r="AJ209">
            <v>0</v>
          </cell>
        </row>
        <row r="210">
          <cell r="AJ210">
            <v>0</v>
          </cell>
        </row>
        <row r="211">
          <cell r="E211">
            <v>96</v>
          </cell>
          <cell r="F211" t="str">
            <v>CB-02/9/3/2</v>
          </cell>
          <cell r="G211">
            <v>518152.95</v>
          </cell>
          <cell r="H211">
            <v>2389525.64</v>
          </cell>
          <cell r="I211" t="str">
            <v>Road-MN23</v>
          </cell>
          <cell r="J211">
            <v>9.6400000000139698</v>
          </cell>
          <cell r="K211">
            <v>-18.649999999906868</v>
          </cell>
          <cell r="L211">
            <v>20.994096789259487</v>
          </cell>
          <cell r="M211" t="str">
            <v>CP-5 401 205</v>
          </cell>
          <cell r="N211">
            <v>25.703619706158769</v>
          </cell>
          <cell r="O211">
            <v>46.697716495418256</v>
          </cell>
          <cell r="P211">
            <v>20.994096789259487</v>
          </cell>
          <cell r="Q211">
            <v>0</v>
          </cell>
          <cell r="R211">
            <v>14.04</v>
          </cell>
          <cell r="T211">
            <v>12.04</v>
          </cell>
          <cell r="V211">
            <v>14.12</v>
          </cell>
          <cell r="X211">
            <v>300</v>
          </cell>
          <cell r="Y211">
            <v>11.98</v>
          </cell>
          <cell r="Z211">
            <v>12.04</v>
          </cell>
          <cell r="AA211">
            <v>14.24</v>
          </cell>
          <cell r="AB211">
            <v>14.12</v>
          </cell>
          <cell r="AD211" t="str">
            <v>Single</v>
          </cell>
          <cell r="AI211">
            <v>0</v>
          </cell>
          <cell r="AJ211" t="str">
            <v>L</v>
          </cell>
        </row>
        <row r="212">
          <cell r="AJ212">
            <v>0</v>
          </cell>
        </row>
        <row r="213">
          <cell r="N213">
            <v>46.697716495418256</v>
          </cell>
          <cell r="AJ213">
            <v>0</v>
          </cell>
        </row>
        <row r="214">
          <cell r="E214">
            <v>97</v>
          </cell>
          <cell r="F214" t="str">
            <v>MH-02/9</v>
          </cell>
          <cell r="G214">
            <v>518130.58899999998</v>
          </cell>
          <cell r="H214">
            <v>2389566.625</v>
          </cell>
          <cell r="I214" t="str">
            <v>Road-MN23</v>
          </cell>
          <cell r="M214" t="str">
            <v>CP-5 401 205</v>
          </cell>
          <cell r="R214">
            <v>13.79</v>
          </cell>
          <cell r="T214">
            <v>11</v>
          </cell>
          <cell r="V214">
            <v>14.02</v>
          </cell>
          <cell r="AI214">
            <v>0</v>
          </cell>
          <cell r="AJ214">
            <v>0</v>
          </cell>
        </row>
        <row r="215">
          <cell r="P215">
            <v>0</v>
          </cell>
          <cell r="Q215">
            <v>0</v>
          </cell>
          <cell r="AJ215">
            <v>0</v>
          </cell>
        </row>
        <row r="216">
          <cell r="E216">
            <v>98</v>
          </cell>
          <cell r="F216" t="str">
            <v>MH-02/9/1</v>
          </cell>
          <cell r="G216">
            <v>518155.64</v>
          </cell>
          <cell r="H216">
            <v>2389580.2599999998</v>
          </cell>
          <cell r="I216" t="str">
            <v>Road-MN22</v>
          </cell>
          <cell r="J216">
            <v>25.051000000035856</v>
          </cell>
          <cell r="K216">
            <v>13.634999999776483</v>
          </cell>
          <cell r="L216">
            <v>28.521322304474264</v>
          </cell>
          <cell r="M216" t="str">
            <v>CP-5 401 210</v>
          </cell>
          <cell r="N216">
            <v>0</v>
          </cell>
          <cell r="O216">
            <v>28.521322304474264</v>
          </cell>
          <cell r="P216">
            <v>28.521322304474264</v>
          </cell>
          <cell r="Q216">
            <v>0</v>
          </cell>
          <cell r="R216">
            <v>13.76</v>
          </cell>
          <cell r="T216">
            <v>11.05</v>
          </cell>
          <cell r="V216">
            <v>14.03</v>
          </cell>
          <cell r="X216">
            <v>700</v>
          </cell>
          <cell r="Y216">
            <v>11</v>
          </cell>
          <cell r="Z216">
            <v>11.05</v>
          </cell>
          <cell r="AA216">
            <v>14.02</v>
          </cell>
          <cell r="AB216">
            <v>14.03</v>
          </cell>
          <cell r="AI216" t="str">
            <v>S</v>
          </cell>
          <cell r="AJ216">
            <v>0</v>
          </cell>
        </row>
        <row r="217">
          <cell r="P217">
            <v>0</v>
          </cell>
          <cell r="Q217">
            <v>0</v>
          </cell>
          <cell r="AJ217">
            <v>0</v>
          </cell>
        </row>
        <row r="218">
          <cell r="E218">
            <v>99</v>
          </cell>
          <cell r="F218" t="str">
            <v>MH-02/9/2</v>
          </cell>
          <cell r="G218">
            <v>518212.83</v>
          </cell>
          <cell r="H218">
            <v>2389611.66</v>
          </cell>
          <cell r="I218" t="str">
            <v>Road-MN22</v>
          </cell>
          <cell r="J218">
            <v>57.190000000002328</v>
          </cell>
          <cell r="K218">
            <v>31.400000000372529</v>
          </cell>
          <cell r="L218">
            <v>65.243054036607305</v>
          </cell>
          <cell r="M218" t="str">
            <v>CP-5 401 210</v>
          </cell>
          <cell r="N218">
            <v>28.521322304474264</v>
          </cell>
          <cell r="O218">
            <v>93.764376341081572</v>
          </cell>
          <cell r="P218">
            <v>65.243054036607305</v>
          </cell>
          <cell r="Q218">
            <v>0</v>
          </cell>
          <cell r="R218">
            <v>13.57</v>
          </cell>
          <cell r="T218">
            <v>11.13</v>
          </cell>
          <cell r="V218">
            <v>13.87</v>
          </cell>
          <cell r="X218">
            <v>700</v>
          </cell>
          <cell r="Y218">
            <v>11.05</v>
          </cell>
          <cell r="Z218">
            <v>11.13</v>
          </cell>
          <cell r="AA218">
            <v>14.03</v>
          </cell>
          <cell r="AB218">
            <v>13.87</v>
          </cell>
          <cell r="AI218">
            <v>0</v>
          </cell>
          <cell r="AJ218">
            <v>0</v>
          </cell>
        </row>
        <row r="219">
          <cell r="P219">
            <v>0</v>
          </cell>
          <cell r="Q219">
            <v>0</v>
          </cell>
          <cell r="AJ219">
            <v>0</v>
          </cell>
        </row>
        <row r="220">
          <cell r="E220">
            <v>100</v>
          </cell>
          <cell r="F220" t="str">
            <v>MH-02/9/3</v>
          </cell>
          <cell r="G220">
            <v>518249.76</v>
          </cell>
          <cell r="H220">
            <v>2389628.0499999998</v>
          </cell>
          <cell r="I220" t="str">
            <v>Road-MN22</v>
          </cell>
          <cell r="J220">
            <v>36.929999999993015</v>
          </cell>
          <cell r="K220">
            <v>16.389999999664724</v>
          </cell>
          <cell r="L220">
            <v>40.4036755752307</v>
          </cell>
          <cell r="M220" t="str">
            <v>CP-5 401 210</v>
          </cell>
          <cell r="N220">
            <v>93.764376341081572</v>
          </cell>
          <cell r="O220">
            <v>134.16805191631227</v>
          </cell>
          <cell r="P220">
            <v>40.403675575230693</v>
          </cell>
          <cell r="Q220">
            <v>0</v>
          </cell>
          <cell r="R220">
            <v>13.54</v>
          </cell>
          <cell r="T220">
            <v>11.3</v>
          </cell>
          <cell r="V220">
            <v>13.88</v>
          </cell>
          <cell r="X220">
            <v>700</v>
          </cell>
          <cell r="Y220">
            <v>11.13</v>
          </cell>
          <cell r="Z220">
            <v>11.3</v>
          </cell>
          <cell r="AA220">
            <v>13.87</v>
          </cell>
          <cell r="AB220">
            <v>13.88</v>
          </cell>
          <cell r="AI220">
            <v>0</v>
          </cell>
          <cell r="AJ220">
            <v>0</v>
          </cell>
        </row>
        <row r="221">
          <cell r="P221">
            <v>0</v>
          </cell>
          <cell r="Q221">
            <v>0</v>
          </cell>
          <cell r="AJ221">
            <v>0</v>
          </cell>
        </row>
        <row r="222">
          <cell r="E222">
            <v>101</v>
          </cell>
          <cell r="F222" t="str">
            <v>MH-02/9/4</v>
          </cell>
          <cell r="G222">
            <v>518287.26</v>
          </cell>
          <cell r="H222">
            <v>2389639.9900000002</v>
          </cell>
          <cell r="I222" t="str">
            <v>Road-MN22</v>
          </cell>
          <cell r="J222">
            <v>37.5</v>
          </cell>
          <cell r="K222">
            <v>11.940000000409782</v>
          </cell>
          <cell r="L222">
            <v>39.354969190812305</v>
          </cell>
          <cell r="M222" t="str">
            <v>CP-5 401 210</v>
          </cell>
          <cell r="N222">
            <v>134.16805191631227</v>
          </cell>
          <cell r="O222">
            <v>173.52302110712458</v>
          </cell>
          <cell r="P222">
            <v>39.354969190812312</v>
          </cell>
          <cell r="Q222">
            <v>0</v>
          </cell>
          <cell r="R222">
            <v>13.8</v>
          </cell>
          <cell r="T222">
            <v>11.4</v>
          </cell>
          <cell r="V222">
            <v>13.87</v>
          </cell>
          <cell r="X222">
            <v>600</v>
          </cell>
          <cell r="Y222">
            <v>11.3</v>
          </cell>
          <cell r="Z222">
            <v>11.4</v>
          </cell>
          <cell r="AA222">
            <v>13.88</v>
          </cell>
          <cell r="AB222">
            <v>13.87</v>
          </cell>
          <cell r="AI222">
            <v>0</v>
          </cell>
          <cell r="AJ222">
            <v>0</v>
          </cell>
        </row>
        <row r="223">
          <cell r="P223">
            <v>0</v>
          </cell>
          <cell r="Q223">
            <v>0</v>
          </cell>
          <cell r="AJ223">
            <v>0</v>
          </cell>
        </row>
        <row r="224">
          <cell r="E224">
            <v>102</v>
          </cell>
          <cell r="F224" t="str">
            <v>MH-02/9/5</v>
          </cell>
          <cell r="G224">
            <v>518326.4</v>
          </cell>
          <cell r="H224">
            <v>2389647.91</v>
          </cell>
          <cell r="I224" t="str">
            <v>Road-MN22</v>
          </cell>
          <cell r="J224">
            <v>39.14000000001397</v>
          </cell>
          <cell r="K224">
            <v>7.9199999999254942</v>
          </cell>
          <cell r="L224">
            <v>39.933269337732831</v>
          </cell>
          <cell r="M224" t="str">
            <v>CP-5 401 210</v>
          </cell>
          <cell r="N224">
            <v>173.52302110712458</v>
          </cell>
          <cell r="O224">
            <v>213.45629044485742</v>
          </cell>
          <cell r="P224">
            <v>39.933269337732838</v>
          </cell>
          <cell r="Q224">
            <v>0</v>
          </cell>
          <cell r="R224">
            <v>13.76</v>
          </cell>
          <cell r="T224">
            <v>11.5</v>
          </cell>
          <cell r="V224">
            <v>14.07</v>
          </cell>
          <cell r="X224">
            <v>600</v>
          </cell>
          <cell r="Y224">
            <v>11.4</v>
          </cell>
          <cell r="Z224">
            <v>11.5</v>
          </cell>
          <cell r="AA224">
            <v>13.87</v>
          </cell>
          <cell r="AB224">
            <v>14.07</v>
          </cell>
          <cell r="AI224">
            <v>0</v>
          </cell>
          <cell r="AJ224">
            <v>0</v>
          </cell>
        </row>
        <row r="225">
          <cell r="AJ225">
            <v>0</v>
          </cell>
        </row>
        <row r="226">
          <cell r="E226">
            <v>103</v>
          </cell>
          <cell r="F226" t="str">
            <v>MH-02/9/6</v>
          </cell>
          <cell r="G226">
            <v>518362.94</v>
          </cell>
          <cell r="H226">
            <v>2389651.38</v>
          </cell>
          <cell r="I226" t="str">
            <v>Road-MN22</v>
          </cell>
          <cell r="J226">
            <v>36.539999999979045</v>
          </cell>
          <cell r="K226">
            <v>3.4699999997392297</v>
          </cell>
          <cell r="L226">
            <v>36.704393469946602</v>
          </cell>
          <cell r="M226" t="str">
            <v>CP-5 401 210</v>
          </cell>
          <cell r="N226">
            <v>213.45629044485742</v>
          </cell>
          <cell r="O226">
            <v>250.16068391480403</v>
          </cell>
          <cell r="P226">
            <v>36.704393469946609</v>
          </cell>
          <cell r="Q226">
            <v>0</v>
          </cell>
          <cell r="R226">
            <v>13.87</v>
          </cell>
          <cell r="T226">
            <v>11.6</v>
          </cell>
          <cell r="V226">
            <v>14.02</v>
          </cell>
          <cell r="X226">
            <v>600</v>
          </cell>
          <cell r="Y226">
            <v>11.5</v>
          </cell>
          <cell r="Z226">
            <v>11.6</v>
          </cell>
          <cell r="AA226">
            <v>14.07</v>
          </cell>
          <cell r="AB226">
            <v>14.02</v>
          </cell>
          <cell r="AI226">
            <v>0</v>
          </cell>
          <cell r="AJ226">
            <v>0</v>
          </cell>
        </row>
        <row r="227">
          <cell r="P227">
            <v>0</v>
          </cell>
          <cell r="Q227">
            <v>0</v>
          </cell>
          <cell r="AJ227">
            <v>0</v>
          </cell>
        </row>
        <row r="228">
          <cell r="E228">
            <v>104</v>
          </cell>
          <cell r="F228" t="str">
            <v>MH-02/9/7</v>
          </cell>
          <cell r="G228">
            <v>518400.82</v>
          </cell>
          <cell r="H228">
            <v>2389653.023</v>
          </cell>
          <cell r="I228" t="str">
            <v>Road-MN22</v>
          </cell>
          <cell r="J228">
            <v>37.880000000004657</v>
          </cell>
          <cell r="K228">
            <v>1.6430000001564622</v>
          </cell>
          <cell r="L228">
            <v>37.915614844030515</v>
          </cell>
          <cell r="M228" t="str">
            <v>CP-5 401 211</v>
          </cell>
          <cell r="N228">
            <v>250.16068391480403</v>
          </cell>
          <cell r="O228">
            <v>288.07629875883453</v>
          </cell>
          <cell r="P228">
            <v>37.9156148440305</v>
          </cell>
          <cell r="Q228">
            <v>0</v>
          </cell>
          <cell r="R228">
            <v>13.98</v>
          </cell>
          <cell r="T228">
            <v>11.7</v>
          </cell>
          <cell r="V228">
            <v>14.06</v>
          </cell>
          <cell r="X228">
            <v>600</v>
          </cell>
          <cell r="Y228">
            <v>11.6</v>
          </cell>
          <cell r="Z228">
            <v>11.7</v>
          </cell>
          <cell r="AA228">
            <v>14.02</v>
          </cell>
          <cell r="AB228">
            <v>14.06</v>
          </cell>
          <cell r="AI228">
            <v>0</v>
          </cell>
          <cell r="AJ228">
            <v>0</v>
          </cell>
        </row>
        <row r="229">
          <cell r="P229">
            <v>0</v>
          </cell>
          <cell r="Q229">
            <v>0</v>
          </cell>
          <cell r="AJ229">
            <v>0</v>
          </cell>
        </row>
        <row r="230">
          <cell r="E230">
            <v>105</v>
          </cell>
          <cell r="F230" t="str">
            <v>MH-02/9/8</v>
          </cell>
          <cell r="G230">
            <v>518434.79</v>
          </cell>
          <cell r="H230">
            <v>2389654.11</v>
          </cell>
          <cell r="I230" t="str">
            <v>Road-MN22</v>
          </cell>
          <cell r="J230">
            <v>33.96999999997206</v>
          </cell>
          <cell r="K230">
            <v>1.0869999998249114</v>
          </cell>
          <cell r="L230">
            <v>33.987386910407238</v>
          </cell>
          <cell r="M230" t="str">
            <v>CP-5 401 211</v>
          </cell>
          <cell r="N230">
            <v>288.07629875883453</v>
          </cell>
          <cell r="O230">
            <v>322.06368566924175</v>
          </cell>
          <cell r="P230">
            <v>33.987386910407224</v>
          </cell>
          <cell r="Q230">
            <v>0</v>
          </cell>
          <cell r="R230">
            <v>14.09</v>
          </cell>
          <cell r="T230">
            <v>11.82</v>
          </cell>
          <cell r="V230">
            <v>14.08</v>
          </cell>
          <cell r="X230">
            <v>600</v>
          </cell>
          <cell r="Y230">
            <v>11.7</v>
          </cell>
          <cell r="Z230">
            <v>11.82</v>
          </cell>
          <cell r="AA230">
            <v>14.06</v>
          </cell>
          <cell r="AB230">
            <v>14.08</v>
          </cell>
          <cell r="AI230">
            <v>0</v>
          </cell>
          <cell r="AJ230">
            <v>0</v>
          </cell>
        </row>
        <row r="231">
          <cell r="P231">
            <v>0</v>
          </cell>
          <cell r="Q231">
            <v>0</v>
          </cell>
          <cell r="AJ231">
            <v>0</v>
          </cell>
        </row>
        <row r="232">
          <cell r="E232">
            <v>106</v>
          </cell>
          <cell r="F232" t="str">
            <v>MH-02/9/9</v>
          </cell>
          <cell r="G232">
            <v>518457.44</v>
          </cell>
          <cell r="H232">
            <v>2389652.83</v>
          </cell>
          <cell r="I232" t="str">
            <v>Road-MN22</v>
          </cell>
          <cell r="J232">
            <v>22.650000000023283</v>
          </cell>
          <cell r="K232">
            <v>-1.279999999795109</v>
          </cell>
          <cell r="L232">
            <v>22.686138939901831</v>
          </cell>
          <cell r="M232" t="str">
            <v>CP-5 401 211</v>
          </cell>
          <cell r="N232">
            <v>322.06368566924175</v>
          </cell>
          <cell r="O232">
            <v>344.74982460914356</v>
          </cell>
          <cell r="P232">
            <v>22.686138939901809</v>
          </cell>
          <cell r="Q232">
            <v>0</v>
          </cell>
          <cell r="R232">
            <v>14.16</v>
          </cell>
          <cell r="T232">
            <v>11.9</v>
          </cell>
          <cell r="V232">
            <v>14.22</v>
          </cell>
          <cell r="X232">
            <v>600</v>
          </cell>
          <cell r="Y232">
            <v>11.82</v>
          </cell>
          <cell r="Z232">
            <v>11.9</v>
          </cell>
          <cell r="AA232">
            <v>14.08</v>
          </cell>
          <cell r="AB232">
            <v>14.22</v>
          </cell>
          <cell r="AI232">
            <v>0</v>
          </cell>
          <cell r="AJ232">
            <v>0</v>
          </cell>
        </row>
        <row r="233">
          <cell r="P233">
            <v>0</v>
          </cell>
          <cell r="Q233">
            <v>0</v>
          </cell>
          <cell r="AJ233">
            <v>0</v>
          </cell>
        </row>
        <row r="234">
          <cell r="E234">
            <v>107</v>
          </cell>
          <cell r="F234" t="str">
            <v>MH-02/9/10</v>
          </cell>
          <cell r="G234">
            <v>518527.59</v>
          </cell>
          <cell r="H234">
            <v>2389641.38</v>
          </cell>
          <cell r="I234" t="str">
            <v>Road-MN22</v>
          </cell>
          <cell r="J234">
            <v>70.150000000023283</v>
          </cell>
          <cell r="K234">
            <v>-11.450000000186265</v>
          </cell>
          <cell r="L234">
            <v>71.078301893106115</v>
          </cell>
          <cell r="M234" t="str">
            <v>CP-5 401 211</v>
          </cell>
          <cell r="N234">
            <v>344.74982460914356</v>
          </cell>
          <cell r="O234">
            <v>415.82812650224969</v>
          </cell>
          <cell r="P234">
            <v>71.078301893106129</v>
          </cell>
          <cell r="Q234">
            <v>0</v>
          </cell>
          <cell r="R234">
            <v>14.4</v>
          </cell>
          <cell r="T234">
            <v>12.28</v>
          </cell>
          <cell r="V234">
            <v>14.41</v>
          </cell>
          <cell r="X234">
            <v>600</v>
          </cell>
          <cell r="Y234">
            <v>11.9</v>
          </cell>
          <cell r="Z234">
            <v>12.18</v>
          </cell>
          <cell r="AA234">
            <v>14.22</v>
          </cell>
          <cell r="AB234">
            <v>14.41</v>
          </cell>
          <cell r="AI234">
            <v>0</v>
          </cell>
          <cell r="AJ234">
            <v>0</v>
          </cell>
        </row>
        <row r="235">
          <cell r="P235">
            <v>0</v>
          </cell>
          <cell r="Q235">
            <v>0</v>
          </cell>
          <cell r="AJ235">
            <v>0</v>
          </cell>
        </row>
        <row r="236">
          <cell r="E236">
            <v>108</v>
          </cell>
          <cell r="F236" t="str">
            <v>MH-02/9/10A</v>
          </cell>
          <cell r="G236">
            <v>518600.53</v>
          </cell>
          <cell r="H236">
            <v>2389628.8199999998</v>
          </cell>
          <cell r="I236" t="str">
            <v>Road-MN22</v>
          </cell>
          <cell r="J236">
            <v>72.940000000002328</v>
          </cell>
          <cell r="K236">
            <v>-12.560000000055879</v>
          </cell>
          <cell r="L236">
            <v>74.013493364397704</v>
          </cell>
          <cell r="M236" t="str">
            <v>CP-5 401 211</v>
          </cell>
          <cell r="N236">
            <v>415.82812650224969</v>
          </cell>
          <cell r="O236">
            <v>489.84161986664742</v>
          </cell>
          <cell r="P236">
            <v>74.013493364397732</v>
          </cell>
          <cell r="Q236">
            <v>0</v>
          </cell>
          <cell r="R236">
            <v>14.59</v>
          </cell>
          <cell r="T236">
            <v>12.42</v>
          </cell>
          <cell r="V236">
            <v>15.21</v>
          </cell>
          <cell r="X236">
            <v>500</v>
          </cell>
          <cell r="Y236">
            <v>12.28</v>
          </cell>
          <cell r="Z236">
            <v>12.42</v>
          </cell>
          <cell r="AA236">
            <v>14.41</v>
          </cell>
          <cell r="AB236">
            <v>15.21</v>
          </cell>
          <cell r="AI236">
            <v>0</v>
          </cell>
          <cell r="AJ236">
            <v>0</v>
          </cell>
        </row>
        <row r="237">
          <cell r="P237">
            <v>0</v>
          </cell>
          <cell r="Q237">
            <v>0</v>
          </cell>
          <cell r="AJ237">
            <v>0</v>
          </cell>
        </row>
        <row r="238">
          <cell r="E238">
            <v>109</v>
          </cell>
          <cell r="F238" t="str">
            <v>MH-02/9/11</v>
          </cell>
          <cell r="G238">
            <v>518659.87</v>
          </cell>
          <cell r="H238">
            <v>2389618.59</v>
          </cell>
          <cell r="I238" t="str">
            <v>Road-MN22</v>
          </cell>
          <cell r="J238">
            <v>59.339999999967404</v>
          </cell>
          <cell r="K238">
            <v>-10.229999999981374</v>
          </cell>
          <cell r="L238">
            <v>60.215351032737082</v>
          </cell>
          <cell r="M238" t="str">
            <v>CP-5 401 211</v>
          </cell>
          <cell r="N238">
            <v>489.84161986664742</v>
          </cell>
          <cell r="O238">
            <v>550.05697089938451</v>
          </cell>
          <cell r="P238">
            <v>60.21535103273709</v>
          </cell>
          <cell r="Q238">
            <v>0</v>
          </cell>
          <cell r="R238">
            <v>14.8</v>
          </cell>
          <cell r="T238">
            <v>12.78</v>
          </cell>
          <cell r="V238">
            <v>14.8</v>
          </cell>
          <cell r="X238">
            <v>500</v>
          </cell>
          <cell r="Y238">
            <v>12.42</v>
          </cell>
          <cell r="Z238">
            <v>12.78</v>
          </cell>
          <cell r="AA238">
            <v>15.21</v>
          </cell>
          <cell r="AB238">
            <v>14.8</v>
          </cell>
          <cell r="AI238">
            <v>0</v>
          </cell>
          <cell r="AJ238" t="str">
            <v>L</v>
          </cell>
        </row>
        <row r="239">
          <cell r="P239">
            <v>0</v>
          </cell>
          <cell r="Q239">
            <v>0</v>
          </cell>
          <cell r="AJ239">
            <v>0</v>
          </cell>
        </row>
        <row r="240">
          <cell r="N240">
            <v>550.05697089938451</v>
          </cell>
          <cell r="AJ240">
            <v>0</v>
          </cell>
        </row>
        <row r="241">
          <cell r="E241">
            <v>110</v>
          </cell>
          <cell r="F241" t="str">
            <v>MH-02/9</v>
          </cell>
          <cell r="G241">
            <v>518130.58899999998</v>
          </cell>
          <cell r="H241">
            <v>2389566.625</v>
          </cell>
          <cell r="I241" t="str">
            <v>Road-MN23</v>
          </cell>
          <cell r="M241" t="str">
            <v>CP-5 401 210</v>
          </cell>
          <cell r="R241">
            <v>13.79</v>
          </cell>
          <cell r="T241">
            <v>12.09</v>
          </cell>
          <cell r="V241">
            <v>14.02</v>
          </cell>
          <cell r="AI241">
            <v>0</v>
          </cell>
          <cell r="AJ241">
            <v>0</v>
          </cell>
        </row>
        <row r="242">
          <cell r="AJ242">
            <v>0</v>
          </cell>
        </row>
        <row r="243">
          <cell r="E243">
            <v>111</v>
          </cell>
          <cell r="F243" t="str">
            <v>CB-02/9/1</v>
          </cell>
          <cell r="G243">
            <v>518119.24</v>
          </cell>
          <cell r="H243">
            <v>2389556.88</v>
          </cell>
          <cell r="I243" t="str">
            <v>Road-MN01</v>
          </cell>
          <cell r="J243">
            <v>-11.348999999987427</v>
          </cell>
          <cell r="K243">
            <v>-9.7450000001117587</v>
          </cell>
          <cell r="L243">
            <v>14.958770872029987</v>
          </cell>
          <cell r="M243" t="str">
            <v>CP-5 401 230</v>
          </cell>
          <cell r="N243">
            <v>0</v>
          </cell>
          <cell r="O243">
            <v>14.958770872029987</v>
          </cell>
          <cell r="P243">
            <v>14.958770872029987</v>
          </cell>
          <cell r="Q243">
            <v>0</v>
          </cell>
          <cell r="R243">
            <v>14.02</v>
          </cell>
          <cell r="T243">
            <v>12.23</v>
          </cell>
          <cell r="V243">
            <v>14.19</v>
          </cell>
          <cell r="X243">
            <v>500</v>
          </cell>
          <cell r="Y243">
            <v>12.09</v>
          </cell>
          <cell r="Z243">
            <v>12.23</v>
          </cell>
          <cell r="AA243">
            <v>14.02</v>
          </cell>
          <cell r="AB243">
            <v>14.19</v>
          </cell>
          <cell r="AD243" t="str">
            <v>Single</v>
          </cell>
          <cell r="AI243" t="str">
            <v>S</v>
          </cell>
          <cell r="AJ243">
            <v>0</v>
          </cell>
        </row>
        <row r="244">
          <cell r="AJ244">
            <v>0</v>
          </cell>
        </row>
        <row r="245">
          <cell r="E245">
            <v>112</v>
          </cell>
          <cell r="F245" t="str">
            <v>CB-02/9/2</v>
          </cell>
          <cell r="G245">
            <v>518090.28</v>
          </cell>
          <cell r="H245">
            <v>2389539.0699999998</v>
          </cell>
          <cell r="I245" t="str">
            <v>Road-MN01</v>
          </cell>
          <cell r="J245">
            <v>-28.959999999962747</v>
          </cell>
          <cell r="K245">
            <v>-17.810000000055879</v>
          </cell>
          <cell r="L245">
            <v>33.998201423014024</v>
          </cell>
          <cell r="M245" t="str">
            <v>CP-5 401 230</v>
          </cell>
          <cell r="N245">
            <v>14.958770872029987</v>
          </cell>
          <cell r="O245">
            <v>48.956972295044011</v>
          </cell>
          <cell r="P245">
            <v>33.998201423014024</v>
          </cell>
          <cell r="Q245">
            <v>0</v>
          </cell>
          <cell r="R245">
            <v>14.38</v>
          </cell>
          <cell r="T245">
            <v>12.54</v>
          </cell>
          <cell r="V245">
            <v>14.51</v>
          </cell>
          <cell r="X245">
            <v>500</v>
          </cell>
          <cell r="Y245">
            <v>12.23</v>
          </cell>
          <cell r="Z245">
            <v>12.54</v>
          </cell>
          <cell r="AA245">
            <v>14.19</v>
          </cell>
          <cell r="AB245">
            <v>14.51</v>
          </cell>
          <cell r="AD245" t="str">
            <v>Single</v>
          </cell>
          <cell r="AI245">
            <v>0</v>
          </cell>
          <cell r="AJ245">
            <v>0</v>
          </cell>
        </row>
        <row r="246">
          <cell r="AJ246">
            <v>0</v>
          </cell>
        </row>
        <row r="247">
          <cell r="E247">
            <v>113</v>
          </cell>
          <cell r="F247" t="str">
            <v>CB-02/9/3</v>
          </cell>
          <cell r="G247">
            <v>518065.78</v>
          </cell>
          <cell r="H247">
            <v>2389527.73</v>
          </cell>
          <cell r="I247" t="str">
            <v>Road-MN01</v>
          </cell>
          <cell r="J247">
            <v>-24.5</v>
          </cell>
          <cell r="K247">
            <v>-11.339999999850988</v>
          </cell>
          <cell r="L247">
            <v>26.997140589266493</v>
          </cell>
          <cell r="M247" t="str">
            <v>CP-5 401 230</v>
          </cell>
          <cell r="N247">
            <v>48.956972295044011</v>
          </cell>
          <cell r="O247">
            <v>75.954112884310504</v>
          </cell>
          <cell r="P247">
            <v>26.997140589266493</v>
          </cell>
          <cell r="Q247">
            <v>0</v>
          </cell>
          <cell r="R247">
            <v>14.58</v>
          </cell>
          <cell r="T247">
            <v>12.74</v>
          </cell>
          <cell r="V247">
            <v>14.77</v>
          </cell>
          <cell r="X247">
            <v>500</v>
          </cell>
          <cell r="Y247">
            <v>12.54</v>
          </cell>
          <cell r="Z247">
            <v>12.74</v>
          </cell>
          <cell r="AA247">
            <v>14.51</v>
          </cell>
          <cell r="AB247">
            <v>14.77</v>
          </cell>
          <cell r="AD247" t="str">
            <v>Single</v>
          </cell>
          <cell r="AI247">
            <v>0</v>
          </cell>
          <cell r="AJ247">
            <v>0</v>
          </cell>
        </row>
        <row r="248">
          <cell r="AJ248">
            <v>0</v>
          </cell>
        </row>
        <row r="249">
          <cell r="E249">
            <v>114</v>
          </cell>
          <cell r="F249" t="str">
            <v>CB-02/9/4</v>
          </cell>
          <cell r="G249">
            <v>518045.79</v>
          </cell>
          <cell r="H249">
            <v>2389521.2999999998</v>
          </cell>
          <cell r="I249" t="str">
            <v>Road-MN01</v>
          </cell>
          <cell r="J249">
            <v>-19.990000000048894</v>
          </cell>
          <cell r="K249">
            <v>-6.4300000001676381</v>
          </cell>
          <cell r="L249">
            <v>20.998690435455984</v>
          </cell>
          <cell r="M249" t="str">
            <v>CP-5 401 230</v>
          </cell>
          <cell r="N249">
            <v>75.954112884310504</v>
          </cell>
          <cell r="O249">
            <v>96.952803319766488</v>
          </cell>
          <cell r="P249">
            <v>20.998690435455984</v>
          </cell>
          <cell r="Q249">
            <v>0</v>
          </cell>
          <cell r="R249">
            <v>14.86</v>
          </cell>
          <cell r="T249">
            <v>12.85</v>
          </cell>
          <cell r="V249">
            <v>14.65</v>
          </cell>
          <cell r="X249">
            <v>500</v>
          </cell>
          <cell r="Y249">
            <v>12.74</v>
          </cell>
          <cell r="Z249">
            <v>12.85</v>
          </cell>
          <cell r="AA249">
            <v>14.77</v>
          </cell>
          <cell r="AB249">
            <v>14.65</v>
          </cell>
          <cell r="AD249" t="str">
            <v>Single</v>
          </cell>
          <cell r="AI249">
            <v>0</v>
          </cell>
          <cell r="AJ249">
            <v>0</v>
          </cell>
        </row>
        <row r="250">
          <cell r="AJ250">
            <v>0</v>
          </cell>
        </row>
        <row r="251">
          <cell r="E251">
            <v>115</v>
          </cell>
          <cell r="F251" t="str">
            <v>CB-02/9/5</v>
          </cell>
          <cell r="G251">
            <v>518025.54</v>
          </cell>
          <cell r="H251">
            <v>2389506.0299999998</v>
          </cell>
          <cell r="I251" t="str">
            <v>Road-MN01</v>
          </cell>
          <cell r="J251">
            <v>-20.25</v>
          </cell>
          <cell r="K251">
            <v>-15.270000000018626</v>
          </cell>
          <cell r="L251">
            <v>25.362085876373989</v>
          </cell>
          <cell r="M251" t="str">
            <v>CP-5 401 230</v>
          </cell>
          <cell r="N251">
            <v>96.952803319766488</v>
          </cell>
          <cell r="O251">
            <v>122.31488919614048</v>
          </cell>
          <cell r="P251">
            <v>25.362085876373996</v>
          </cell>
          <cell r="Q251">
            <v>0</v>
          </cell>
          <cell r="R251">
            <v>15</v>
          </cell>
          <cell r="T251">
            <v>12.97</v>
          </cell>
          <cell r="V251">
            <v>14.84</v>
          </cell>
          <cell r="X251">
            <v>500</v>
          </cell>
          <cell r="Y251">
            <v>12.85</v>
          </cell>
          <cell r="Z251">
            <v>12.97</v>
          </cell>
          <cell r="AA251">
            <v>14.65</v>
          </cell>
          <cell r="AB251">
            <v>14.84</v>
          </cell>
          <cell r="AD251" t="str">
            <v>Single</v>
          </cell>
          <cell r="AI251">
            <v>0</v>
          </cell>
          <cell r="AJ251">
            <v>0</v>
          </cell>
        </row>
        <row r="252">
          <cell r="AJ252">
            <v>0</v>
          </cell>
        </row>
        <row r="253">
          <cell r="E253">
            <v>116</v>
          </cell>
          <cell r="F253" t="str">
            <v>CB-02/9/6</v>
          </cell>
          <cell r="G253">
            <v>518025.21</v>
          </cell>
          <cell r="H253">
            <v>2389490.0299999998</v>
          </cell>
          <cell r="I253" t="str">
            <v>Road-MN03</v>
          </cell>
          <cell r="J253">
            <v>-0.32999999995809048</v>
          </cell>
          <cell r="K253">
            <v>-16</v>
          </cell>
          <cell r="L253">
            <v>16.003402763161723</v>
          </cell>
          <cell r="M253" t="str">
            <v>CP-5 401 231</v>
          </cell>
          <cell r="N253">
            <v>122.31488919614048</v>
          </cell>
          <cell r="O253">
            <v>138.3182919593022</v>
          </cell>
          <cell r="P253">
            <v>16.003402763161716</v>
          </cell>
          <cell r="Q253">
            <v>0</v>
          </cell>
          <cell r="R253">
            <v>14.91</v>
          </cell>
          <cell r="T253">
            <v>13.2</v>
          </cell>
          <cell r="V253">
            <v>14.71</v>
          </cell>
          <cell r="X253">
            <v>400</v>
          </cell>
          <cell r="Y253">
            <v>13.07</v>
          </cell>
          <cell r="Z253">
            <v>13.2</v>
          </cell>
          <cell r="AA253">
            <v>14.84</v>
          </cell>
          <cell r="AB253">
            <v>14.71</v>
          </cell>
          <cell r="AD253" t="str">
            <v>Single</v>
          </cell>
          <cell r="AI253">
            <v>0</v>
          </cell>
          <cell r="AJ253">
            <v>0</v>
          </cell>
        </row>
        <row r="254">
          <cell r="AJ254">
            <v>0</v>
          </cell>
        </row>
        <row r="255">
          <cell r="E255">
            <v>117</v>
          </cell>
          <cell r="F255" t="str">
            <v>CB-02/9/7</v>
          </cell>
          <cell r="G255">
            <v>518024.55</v>
          </cell>
          <cell r="H255">
            <v>2389457.04</v>
          </cell>
          <cell r="I255" t="str">
            <v>Road-MN03</v>
          </cell>
          <cell r="J255">
            <v>-0.66000000003259629</v>
          </cell>
          <cell r="K255">
            <v>-32.989999999757856</v>
          </cell>
          <cell r="L255">
            <v>32.9966013398966</v>
          </cell>
          <cell r="M255" t="str">
            <v>CP-5 401 231</v>
          </cell>
          <cell r="N255">
            <v>138.3182919593022</v>
          </cell>
          <cell r="O255">
            <v>171.31489329919879</v>
          </cell>
          <cell r="P255">
            <v>32.996601339896586</v>
          </cell>
          <cell r="Q255">
            <v>0</v>
          </cell>
          <cell r="R255">
            <v>14.85</v>
          </cell>
          <cell r="T255">
            <v>13.43</v>
          </cell>
          <cell r="V255">
            <v>14.94</v>
          </cell>
          <cell r="X255">
            <v>400</v>
          </cell>
          <cell r="Y255">
            <v>13.2</v>
          </cell>
          <cell r="Z255">
            <v>13.33</v>
          </cell>
          <cell r="AA255">
            <v>14.71</v>
          </cell>
          <cell r="AB255">
            <v>14.94</v>
          </cell>
          <cell r="AD255" t="str">
            <v>Double</v>
          </cell>
          <cell r="AI255">
            <v>0</v>
          </cell>
          <cell r="AJ255">
            <v>0</v>
          </cell>
        </row>
        <row r="256">
          <cell r="AJ256">
            <v>0</v>
          </cell>
        </row>
        <row r="257">
          <cell r="E257">
            <v>118</v>
          </cell>
          <cell r="F257" t="str">
            <v>CB-02/9/8</v>
          </cell>
          <cell r="G257">
            <v>518023.94</v>
          </cell>
          <cell r="H257">
            <v>2389427.0499999998</v>
          </cell>
          <cell r="I257" t="str">
            <v>Road-MN03</v>
          </cell>
          <cell r="J257">
            <v>-0.60999999998603016</v>
          </cell>
          <cell r="K257">
            <v>-29.990000000223517</v>
          </cell>
          <cell r="L257">
            <v>29.996203093281483</v>
          </cell>
          <cell r="M257" t="str">
            <v>CP-5 401 231</v>
          </cell>
          <cell r="N257">
            <v>171.31489329919879</v>
          </cell>
          <cell r="O257">
            <v>201.31109639248027</v>
          </cell>
          <cell r="P257">
            <v>29.99620309328148</v>
          </cell>
          <cell r="Q257">
            <v>0</v>
          </cell>
          <cell r="R257">
            <v>14.97</v>
          </cell>
          <cell r="T257">
            <v>13.65</v>
          </cell>
          <cell r="V257">
            <v>14.99</v>
          </cell>
          <cell r="X257">
            <v>300</v>
          </cell>
          <cell r="Y257">
            <v>13.43</v>
          </cell>
          <cell r="Z257">
            <v>13.65</v>
          </cell>
          <cell r="AA257">
            <v>14.94</v>
          </cell>
          <cell r="AB257">
            <v>14.99</v>
          </cell>
          <cell r="AD257" t="str">
            <v>Single</v>
          </cell>
          <cell r="AI257">
            <v>0</v>
          </cell>
          <cell r="AJ257">
            <v>0</v>
          </cell>
        </row>
        <row r="258">
          <cell r="AJ258">
            <v>0</v>
          </cell>
        </row>
        <row r="259">
          <cell r="E259">
            <v>119</v>
          </cell>
          <cell r="F259" t="str">
            <v>CB-02/9/9</v>
          </cell>
          <cell r="G259">
            <v>518023.42</v>
          </cell>
          <cell r="H259">
            <v>2389401.0499999998</v>
          </cell>
          <cell r="I259" t="str">
            <v>Road-MN03</v>
          </cell>
          <cell r="J259">
            <v>-0.52000000001862645</v>
          </cell>
          <cell r="K259">
            <v>-26</v>
          </cell>
          <cell r="L259">
            <v>26.005199480104345</v>
          </cell>
          <cell r="M259" t="str">
            <v>CP-5 401 231</v>
          </cell>
          <cell r="N259">
            <v>201.31109639248027</v>
          </cell>
          <cell r="O259">
            <v>227.31629587258462</v>
          </cell>
          <cell r="P259">
            <v>26.005199480104352</v>
          </cell>
          <cell r="Q259">
            <v>0</v>
          </cell>
          <cell r="R259">
            <v>15.1</v>
          </cell>
          <cell r="T259">
            <v>13.78</v>
          </cell>
          <cell r="V259">
            <v>15.17</v>
          </cell>
          <cell r="X259">
            <v>300</v>
          </cell>
          <cell r="Y259">
            <v>13.65</v>
          </cell>
          <cell r="Z259">
            <v>13.78</v>
          </cell>
          <cell r="AA259">
            <v>14.99</v>
          </cell>
          <cell r="AB259">
            <v>15.17</v>
          </cell>
          <cell r="AD259" t="str">
            <v>Single</v>
          </cell>
          <cell r="AI259">
            <v>0</v>
          </cell>
          <cell r="AJ259">
            <v>0</v>
          </cell>
        </row>
        <row r="260">
          <cell r="AJ260">
            <v>0</v>
          </cell>
        </row>
        <row r="261">
          <cell r="E261">
            <v>120</v>
          </cell>
          <cell r="F261" t="str">
            <v>CB-02/9/10</v>
          </cell>
          <cell r="G261">
            <v>518024.43</v>
          </cell>
          <cell r="H261">
            <v>2389365.0699999998</v>
          </cell>
          <cell r="I261" t="str">
            <v>Road-MN03</v>
          </cell>
          <cell r="J261">
            <v>1.0100000000093132</v>
          </cell>
          <cell r="K261">
            <v>-35.979999999981374</v>
          </cell>
          <cell r="L261">
            <v>35.994173139532997</v>
          </cell>
          <cell r="M261" t="str">
            <v>CP-5 401 231</v>
          </cell>
          <cell r="N261">
            <v>227.31629587258462</v>
          </cell>
          <cell r="O261">
            <v>263.31046901211761</v>
          </cell>
          <cell r="P261">
            <v>35.99417313953299</v>
          </cell>
          <cell r="Q261">
            <v>0</v>
          </cell>
          <cell r="R261">
            <v>15.28</v>
          </cell>
          <cell r="T261">
            <v>13.89</v>
          </cell>
          <cell r="V261">
            <v>15.51</v>
          </cell>
          <cell r="X261">
            <v>300</v>
          </cell>
          <cell r="Y261">
            <v>13.78</v>
          </cell>
          <cell r="Z261">
            <v>13.89</v>
          </cell>
          <cell r="AA261">
            <v>15.17</v>
          </cell>
          <cell r="AB261">
            <v>15.51</v>
          </cell>
          <cell r="AD261" t="str">
            <v>Single</v>
          </cell>
          <cell r="AI261">
            <v>0</v>
          </cell>
          <cell r="AJ261">
            <v>0</v>
          </cell>
        </row>
        <row r="262">
          <cell r="AJ262">
            <v>0</v>
          </cell>
        </row>
        <row r="263">
          <cell r="E263">
            <v>121</v>
          </cell>
          <cell r="F263" t="str">
            <v>CB-02/9/11</v>
          </cell>
          <cell r="G263">
            <v>518029.58</v>
          </cell>
          <cell r="H263">
            <v>2389345.75</v>
          </cell>
          <cell r="I263" t="str">
            <v>Road-MN03</v>
          </cell>
          <cell r="J263">
            <v>5.1500000000232831</v>
          </cell>
          <cell r="K263">
            <v>-19.319999999832362</v>
          </cell>
          <cell r="L263">
            <v>19.994621776711913</v>
          </cell>
          <cell r="M263" t="str">
            <v>CP-5 401 231</v>
          </cell>
          <cell r="N263">
            <v>263.31046901211761</v>
          </cell>
          <cell r="O263">
            <v>283.30509078882955</v>
          </cell>
          <cell r="P263">
            <v>19.994621776711938</v>
          </cell>
          <cell r="Q263">
            <v>0</v>
          </cell>
          <cell r="R263">
            <v>15.38</v>
          </cell>
          <cell r="T263">
            <v>13.95</v>
          </cell>
          <cell r="V263">
            <v>15.58</v>
          </cell>
          <cell r="X263">
            <v>300</v>
          </cell>
          <cell r="Y263">
            <v>13.89</v>
          </cell>
          <cell r="Z263">
            <v>13.95</v>
          </cell>
          <cell r="AA263">
            <v>15.51</v>
          </cell>
          <cell r="AB263">
            <v>15.58</v>
          </cell>
          <cell r="AD263" t="str">
            <v>Single</v>
          </cell>
          <cell r="AI263">
            <v>0</v>
          </cell>
          <cell r="AJ263">
            <v>0</v>
          </cell>
        </row>
        <row r="264">
          <cell r="AJ264">
            <v>0</v>
          </cell>
        </row>
        <row r="265">
          <cell r="E265">
            <v>122</v>
          </cell>
          <cell r="F265" t="str">
            <v>CB-02/9/12</v>
          </cell>
          <cell r="G265">
            <v>518034.43</v>
          </cell>
          <cell r="H265">
            <v>2389334.77</v>
          </cell>
          <cell r="I265" t="str">
            <v>Road-MN03</v>
          </cell>
          <cell r="J265">
            <v>4.8499999999767169</v>
          </cell>
          <cell r="K265">
            <v>-10.979999999981374</v>
          </cell>
          <cell r="L265">
            <v>12.003453669647127</v>
          </cell>
          <cell r="M265" t="str">
            <v>CP-5 401 231</v>
          </cell>
          <cell r="N265">
            <v>283.30509078882955</v>
          </cell>
          <cell r="O265">
            <v>295.30854445847666</v>
          </cell>
          <cell r="P265">
            <v>12.003453669647115</v>
          </cell>
          <cell r="Q265">
            <v>0</v>
          </cell>
          <cell r="R265">
            <v>15.5</v>
          </cell>
          <cell r="T265">
            <v>13.97</v>
          </cell>
          <cell r="V265">
            <v>15.51</v>
          </cell>
          <cell r="X265">
            <v>300</v>
          </cell>
          <cell r="Y265">
            <v>13.95</v>
          </cell>
          <cell r="Z265">
            <v>13.97</v>
          </cell>
          <cell r="AA265">
            <v>15.58</v>
          </cell>
          <cell r="AB265">
            <v>15.51</v>
          </cell>
          <cell r="AD265" t="str">
            <v>Single</v>
          </cell>
          <cell r="AI265">
            <v>0</v>
          </cell>
          <cell r="AJ265">
            <v>0</v>
          </cell>
        </row>
        <row r="266">
          <cell r="AJ266">
            <v>0</v>
          </cell>
        </row>
        <row r="267">
          <cell r="E267">
            <v>123</v>
          </cell>
          <cell r="F267" t="str">
            <v>CB-02/9/13</v>
          </cell>
          <cell r="G267">
            <v>518046.17</v>
          </cell>
          <cell r="H267">
            <v>2389312.7000000002</v>
          </cell>
          <cell r="I267" t="str">
            <v>Road-MN03</v>
          </cell>
          <cell r="J267">
            <v>11.739999999990687</v>
          </cell>
          <cell r="K267">
            <v>-22.069999999832362</v>
          </cell>
          <cell r="L267">
            <v>24.998249938593336</v>
          </cell>
          <cell r="M267" t="str">
            <v>CP-5 401 231</v>
          </cell>
          <cell r="N267">
            <v>295.30854445847666</v>
          </cell>
          <cell r="O267">
            <v>320.30679439707001</v>
          </cell>
          <cell r="P267">
            <v>24.998249938593347</v>
          </cell>
          <cell r="Q267">
            <v>0</v>
          </cell>
          <cell r="R267">
            <v>15.57</v>
          </cell>
          <cell r="T267">
            <v>14.03</v>
          </cell>
          <cell r="V267">
            <v>15.56</v>
          </cell>
          <cell r="X267">
            <v>300</v>
          </cell>
          <cell r="Y267">
            <v>13.97</v>
          </cell>
          <cell r="Z267">
            <v>14.03</v>
          </cell>
          <cell r="AA267">
            <v>15.51</v>
          </cell>
          <cell r="AB267">
            <v>15.56</v>
          </cell>
          <cell r="AD267" t="str">
            <v>Single</v>
          </cell>
          <cell r="AI267">
            <v>0</v>
          </cell>
          <cell r="AJ267">
            <v>0</v>
          </cell>
        </row>
        <row r="268">
          <cell r="AJ268">
            <v>0</v>
          </cell>
        </row>
        <row r="269">
          <cell r="E269">
            <v>124</v>
          </cell>
          <cell r="F269" t="str">
            <v>CB-02/9/14</v>
          </cell>
          <cell r="G269">
            <v>518064.05</v>
          </cell>
          <cell r="H269">
            <v>2389279.16</v>
          </cell>
          <cell r="I269" t="str">
            <v>Road-MN03</v>
          </cell>
          <cell r="J269">
            <v>17.880000000004657</v>
          </cell>
          <cell r="K269">
            <v>-33.540000000037253</v>
          </cell>
          <cell r="L269">
            <v>38.00823594962894</v>
          </cell>
          <cell r="M269" t="str">
            <v>CP-5 401 231</v>
          </cell>
          <cell r="N269">
            <v>320.30679439707001</v>
          </cell>
          <cell r="O269">
            <v>358.31503034669896</v>
          </cell>
          <cell r="P269">
            <v>38.008235949628954</v>
          </cell>
          <cell r="Q269">
            <v>0</v>
          </cell>
          <cell r="R269">
            <v>15.75</v>
          </cell>
          <cell r="T269">
            <v>14.14</v>
          </cell>
          <cell r="V269">
            <v>15.65</v>
          </cell>
          <cell r="X269">
            <v>300</v>
          </cell>
          <cell r="Y269">
            <v>14.03</v>
          </cell>
          <cell r="Z269">
            <v>14.14</v>
          </cell>
          <cell r="AA269">
            <v>15.56</v>
          </cell>
          <cell r="AB269">
            <v>15.65</v>
          </cell>
          <cell r="AD269" t="str">
            <v>Single</v>
          </cell>
          <cell r="AI269">
            <v>0</v>
          </cell>
          <cell r="AJ269" t="str">
            <v>L</v>
          </cell>
        </row>
        <row r="270">
          <cell r="Y270">
            <v>0</v>
          </cell>
          <cell r="Z270">
            <v>0</v>
          </cell>
          <cell r="AA270">
            <v>0</v>
          </cell>
          <cell r="AB270">
            <v>0</v>
          </cell>
          <cell r="AJ270">
            <v>0</v>
          </cell>
        </row>
        <row r="271">
          <cell r="N271">
            <v>358.31503034669896</v>
          </cell>
          <cell r="AJ271">
            <v>0</v>
          </cell>
        </row>
        <row r="272">
          <cell r="E272">
            <v>125</v>
          </cell>
          <cell r="F272" t="str">
            <v>MH-02/9/1</v>
          </cell>
          <cell r="G272">
            <v>518155.64</v>
          </cell>
          <cell r="H272">
            <v>2389580.2599999998</v>
          </cell>
          <cell r="I272" t="str">
            <v>Road-MN22</v>
          </cell>
          <cell r="M272" t="str">
            <v>CP-5 401 210</v>
          </cell>
          <cell r="R272">
            <v>15.75</v>
          </cell>
          <cell r="T272">
            <v>11.961739588387982</v>
          </cell>
          <cell r="V272">
            <v>13.76</v>
          </cell>
          <cell r="AI272">
            <v>0</v>
          </cell>
          <cell r="AJ272">
            <v>0</v>
          </cell>
        </row>
        <row r="274">
          <cell r="E274">
            <v>126</v>
          </cell>
          <cell r="F274" t="str">
            <v>CB-02/9/1/1</v>
          </cell>
          <cell r="G274">
            <v>518159.69</v>
          </cell>
          <cell r="H274">
            <v>2389581.0699999998</v>
          </cell>
          <cell r="I274" t="str">
            <v>Road-MN22</v>
          </cell>
          <cell r="J274">
            <v>4.0499999999883585</v>
          </cell>
          <cell r="K274">
            <v>0.81000000005587935</v>
          </cell>
          <cell r="L274">
            <v>4.1302058060096991</v>
          </cell>
          <cell r="M274" t="str">
            <v>CP-5 401 210</v>
          </cell>
          <cell r="N274">
            <v>0</v>
          </cell>
          <cell r="O274">
            <v>4.1302058060096991</v>
          </cell>
          <cell r="P274">
            <v>4.1302058060096991</v>
          </cell>
          <cell r="Q274">
            <v>0</v>
          </cell>
          <cell r="R274">
            <v>14.01</v>
          </cell>
          <cell r="T274">
            <v>11.97</v>
          </cell>
          <cell r="V274">
            <v>13.75</v>
          </cell>
          <cell r="X274">
            <v>300</v>
          </cell>
          <cell r="Y274">
            <v>0</v>
          </cell>
          <cell r="Z274">
            <v>11.97</v>
          </cell>
          <cell r="AA274">
            <v>0</v>
          </cell>
          <cell r="AB274">
            <v>13.75</v>
          </cell>
          <cell r="AD274" t="str">
            <v>Single</v>
          </cell>
          <cell r="AI274" t="str">
            <v>S</v>
          </cell>
          <cell r="AJ274">
            <v>0</v>
          </cell>
        </row>
        <row r="276">
          <cell r="E276">
            <v>127</v>
          </cell>
          <cell r="F276" t="str">
            <v>CB-02/9/1/2</v>
          </cell>
          <cell r="G276">
            <v>518199.07</v>
          </cell>
          <cell r="H276">
            <v>2389602.84</v>
          </cell>
          <cell r="I276" t="str">
            <v>Road-MN22</v>
          </cell>
          <cell r="J276">
            <v>39.380000000004657</v>
          </cell>
          <cell r="K276">
            <v>21.770000000018626</v>
          </cell>
          <cell r="L276">
            <v>44.996858779265665</v>
          </cell>
          <cell r="M276" t="str">
            <v>CP-5 401 210</v>
          </cell>
          <cell r="N276">
            <v>4.1302058060096991</v>
          </cell>
          <cell r="O276">
            <v>49.127064585275363</v>
          </cell>
          <cell r="P276">
            <v>44.996858779265665</v>
          </cell>
          <cell r="Q276">
            <v>0</v>
          </cell>
          <cell r="R276">
            <v>13.87</v>
          </cell>
          <cell r="T276">
            <v>12.12</v>
          </cell>
          <cell r="V276">
            <v>13.62</v>
          </cell>
          <cell r="X276">
            <v>300</v>
          </cell>
          <cell r="Y276">
            <v>11.97</v>
          </cell>
          <cell r="Z276">
            <v>12.12</v>
          </cell>
          <cell r="AA276">
            <v>13.75</v>
          </cell>
          <cell r="AB276">
            <v>13.62</v>
          </cell>
          <cell r="AD276" t="str">
            <v>Single</v>
          </cell>
          <cell r="AI276">
            <v>0</v>
          </cell>
          <cell r="AJ276" t="str">
            <v>L</v>
          </cell>
        </row>
        <row r="278">
          <cell r="N278">
            <v>49.127064585275363</v>
          </cell>
        </row>
        <row r="279">
          <cell r="E279">
            <v>128</v>
          </cell>
          <cell r="F279" t="str">
            <v>MH-02/9/2</v>
          </cell>
          <cell r="G279">
            <v>518212.83</v>
          </cell>
          <cell r="H279">
            <v>2389611.66</v>
          </cell>
          <cell r="I279" t="str">
            <v>Road-MN22</v>
          </cell>
          <cell r="M279" t="str">
            <v>CP-5 401 210</v>
          </cell>
          <cell r="R279">
            <v>15.75</v>
          </cell>
          <cell r="T279">
            <v>11.940598191663359</v>
          </cell>
          <cell r="V279">
            <v>13.87</v>
          </cell>
          <cell r="AI279">
            <v>0</v>
          </cell>
          <cell r="AJ279">
            <v>0</v>
          </cell>
        </row>
        <row r="281">
          <cell r="E281">
            <v>129</v>
          </cell>
          <cell r="F281" t="str">
            <v>CB-02/9/2/1</v>
          </cell>
          <cell r="G281">
            <v>518217.44</v>
          </cell>
          <cell r="H281">
            <v>2389612.58</v>
          </cell>
          <cell r="I281" t="str">
            <v>Road-MN22</v>
          </cell>
          <cell r="J281">
            <v>4.6099999999860302</v>
          </cell>
          <cell r="K281">
            <v>0.91999999992549419</v>
          </cell>
          <cell r="L281">
            <v>4.7009041683206121</v>
          </cell>
          <cell r="M281" t="str">
            <v>CP-5 401 210</v>
          </cell>
          <cell r="N281">
            <v>0</v>
          </cell>
          <cell r="O281">
            <v>4.7009041683206121</v>
          </cell>
          <cell r="P281">
            <v>4.7009041683206121</v>
          </cell>
          <cell r="Q281">
            <v>0</v>
          </cell>
          <cell r="R281">
            <v>13.62</v>
          </cell>
          <cell r="T281">
            <v>11.95</v>
          </cell>
          <cell r="V281">
            <v>13.87</v>
          </cell>
          <cell r="X281">
            <v>300</v>
          </cell>
          <cell r="Y281">
            <v>0</v>
          </cell>
          <cell r="Z281">
            <v>11.95</v>
          </cell>
          <cell r="AA281">
            <v>0</v>
          </cell>
          <cell r="AB281">
            <v>13.87</v>
          </cell>
          <cell r="AD281" t="str">
            <v>Single</v>
          </cell>
          <cell r="AI281" t="str">
            <v>S</v>
          </cell>
          <cell r="AJ281">
            <v>0</v>
          </cell>
        </row>
        <row r="283">
          <cell r="E283">
            <v>130</v>
          </cell>
          <cell r="F283" t="str">
            <v>CB-02/9/2/2</v>
          </cell>
          <cell r="G283">
            <v>518229.32</v>
          </cell>
          <cell r="H283">
            <v>2389617.9500000002</v>
          </cell>
          <cell r="I283" t="str">
            <v>Road-MN22</v>
          </cell>
          <cell r="J283">
            <v>11.880000000004657</v>
          </cell>
          <cell r="K283">
            <v>5.3700000001117587</v>
          </cell>
          <cell r="L283">
            <v>13.037304169241084</v>
          </cell>
          <cell r="M283" t="str">
            <v>CP-5 401 210</v>
          </cell>
          <cell r="N283">
            <v>4.7009041683206121</v>
          </cell>
          <cell r="O283">
            <v>17.738208337561694</v>
          </cell>
          <cell r="P283">
            <v>13.037304169241082</v>
          </cell>
          <cell r="Q283">
            <v>0</v>
          </cell>
          <cell r="R283">
            <v>13.62</v>
          </cell>
          <cell r="T283">
            <v>11.99</v>
          </cell>
          <cell r="V283">
            <v>13.87</v>
          </cell>
          <cell r="X283">
            <v>300</v>
          </cell>
          <cell r="Y283">
            <v>11.95</v>
          </cell>
          <cell r="Z283">
            <v>11.99</v>
          </cell>
          <cell r="AA283">
            <v>13.87</v>
          </cell>
          <cell r="AB283">
            <v>13.87</v>
          </cell>
          <cell r="AD283" t="str">
            <v>Single</v>
          </cell>
          <cell r="AI283">
            <v>0</v>
          </cell>
          <cell r="AJ283">
            <v>0</v>
          </cell>
        </row>
        <row r="285">
          <cell r="E285">
            <v>131</v>
          </cell>
          <cell r="F285" t="str">
            <v>CB-02/9/2/3</v>
          </cell>
          <cell r="G285">
            <v>518241.36</v>
          </cell>
          <cell r="H285">
            <v>2389622.85</v>
          </cell>
          <cell r="I285" t="str">
            <v>Road-MN22</v>
          </cell>
          <cell r="J285">
            <v>12.039999999979045</v>
          </cell>
          <cell r="K285">
            <v>4.8999999999068677</v>
          </cell>
          <cell r="L285">
            <v>12.998907646359472</v>
          </cell>
          <cell r="M285" t="str">
            <v>CP-5 401 210</v>
          </cell>
          <cell r="N285">
            <v>17.738208337561694</v>
          </cell>
          <cell r="O285">
            <v>30.737115983921164</v>
          </cell>
          <cell r="P285">
            <v>12.99890764635947</v>
          </cell>
          <cell r="Q285">
            <v>0</v>
          </cell>
          <cell r="R285">
            <v>13.53</v>
          </cell>
          <cell r="T285">
            <v>12.03</v>
          </cell>
          <cell r="V285">
            <v>13.88</v>
          </cell>
          <cell r="X285">
            <v>300</v>
          </cell>
          <cell r="Y285">
            <v>11.99</v>
          </cell>
          <cell r="Z285">
            <v>12.03</v>
          </cell>
          <cell r="AA285">
            <v>13.87</v>
          </cell>
          <cell r="AB285">
            <v>13.88</v>
          </cell>
          <cell r="AD285" t="str">
            <v>Single</v>
          </cell>
          <cell r="AI285">
            <v>0</v>
          </cell>
          <cell r="AJ285" t="str">
            <v>L</v>
          </cell>
        </row>
        <row r="287">
          <cell r="N287">
            <v>30.737115983921164</v>
          </cell>
        </row>
        <row r="288">
          <cell r="E288">
            <v>132</v>
          </cell>
          <cell r="F288" t="str">
            <v>MH-02/9/4</v>
          </cell>
          <cell r="G288">
            <v>518287.26</v>
          </cell>
          <cell r="H288">
            <v>2389639.9900000002</v>
          </cell>
          <cell r="I288" t="str">
            <v>Road-MN22</v>
          </cell>
          <cell r="M288" t="str">
            <v>CP-5 401 210</v>
          </cell>
          <cell r="R288">
            <v>15.75</v>
          </cell>
          <cell r="T288">
            <v>12.14318551542663</v>
          </cell>
          <cell r="V288">
            <v>13.87</v>
          </cell>
          <cell r="AI288">
            <v>0</v>
          </cell>
          <cell r="AJ288">
            <v>0</v>
          </cell>
        </row>
        <row r="290">
          <cell r="E290">
            <v>133</v>
          </cell>
          <cell r="F290" t="str">
            <v>CB-02/9/4/1</v>
          </cell>
          <cell r="G290">
            <v>518290.64</v>
          </cell>
          <cell r="H290">
            <v>2389639.56</v>
          </cell>
          <cell r="I290" t="str">
            <v>Road-MN22</v>
          </cell>
          <cell r="J290">
            <v>3.3800000000046566</v>
          </cell>
          <cell r="K290">
            <v>-0.43000000016763806</v>
          </cell>
          <cell r="L290">
            <v>3.4072422866851788</v>
          </cell>
          <cell r="M290" t="str">
            <v>CP-5 401 210</v>
          </cell>
          <cell r="N290">
            <v>0</v>
          </cell>
          <cell r="O290">
            <v>3.4072422866851788</v>
          </cell>
          <cell r="P290">
            <v>3.4072422866851788</v>
          </cell>
          <cell r="Q290">
            <v>0</v>
          </cell>
          <cell r="R290">
            <v>13.65</v>
          </cell>
          <cell r="T290">
            <v>12.15</v>
          </cell>
          <cell r="V290">
            <v>13.87</v>
          </cell>
          <cell r="X290">
            <v>300</v>
          </cell>
          <cell r="Y290">
            <v>0</v>
          </cell>
          <cell r="Z290">
            <v>12.15</v>
          </cell>
          <cell r="AA290">
            <v>0</v>
          </cell>
          <cell r="AB290">
            <v>13.87</v>
          </cell>
          <cell r="AD290" t="str">
            <v>Single</v>
          </cell>
          <cell r="AI290" t="str">
            <v>S</v>
          </cell>
          <cell r="AJ290">
            <v>0</v>
          </cell>
        </row>
        <row r="292">
          <cell r="E292">
            <v>134</v>
          </cell>
          <cell r="F292" t="str">
            <v>CB-02/9/4/2</v>
          </cell>
          <cell r="G292">
            <v>518310.26</v>
          </cell>
          <cell r="H292">
            <v>2389643.4500000002</v>
          </cell>
          <cell r="I292" t="str">
            <v>Road-MN22</v>
          </cell>
          <cell r="J292">
            <v>19.619999999995343</v>
          </cell>
          <cell r="K292">
            <v>3.8900000001303852</v>
          </cell>
          <cell r="L292">
            <v>20.001912408588126</v>
          </cell>
          <cell r="M292" t="str">
            <v>CP-5 401 210</v>
          </cell>
          <cell r="N292">
            <v>3.4072422866851788</v>
          </cell>
          <cell r="O292">
            <v>23.409154695273305</v>
          </cell>
          <cell r="P292">
            <v>20.001912408588126</v>
          </cell>
          <cell r="Q292">
            <v>0</v>
          </cell>
          <cell r="R292">
            <v>13.71</v>
          </cell>
          <cell r="T292">
            <v>12.21</v>
          </cell>
          <cell r="V292">
            <v>13.97</v>
          </cell>
          <cell r="X292">
            <v>300</v>
          </cell>
          <cell r="Y292">
            <v>12.15</v>
          </cell>
          <cell r="Z292">
            <v>12.21</v>
          </cell>
          <cell r="AA292">
            <v>13.87</v>
          </cell>
          <cell r="AB292">
            <v>13.97</v>
          </cell>
          <cell r="AD292" t="str">
            <v>Single</v>
          </cell>
          <cell r="AI292">
            <v>0</v>
          </cell>
          <cell r="AJ292" t="str">
            <v>L</v>
          </cell>
        </row>
        <row r="294">
          <cell r="N294">
            <v>23.409154695273305</v>
          </cell>
        </row>
        <row r="295">
          <cell r="E295">
            <v>135</v>
          </cell>
          <cell r="F295" t="str">
            <v>MH-02/9/5</v>
          </cell>
          <cell r="G295">
            <v>518326.4</v>
          </cell>
          <cell r="H295">
            <v>2389647.91</v>
          </cell>
          <cell r="I295" t="str">
            <v>Road-MN22</v>
          </cell>
          <cell r="M295" t="str">
            <v>CP-5 401 210</v>
          </cell>
          <cell r="R295">
            <v>13.76</v>
          </cell>
          <cell r="T295">
            <v>12.272378845231881</v>
          </cell>
          <cell r="V295">
            <v>14.07</v>
          </cell>
          <cell r="X295">
            <v>600</v>
          </cell>
          <cell r="AI295">
            <v>0</v>
          </cell>
          <cell r="AJ295">
            <v>0</v>
          </cell>
        </row>
        <row r="297">
          <cell r="E297">
            <v>136</v>
          </cell>
          <cell r="F297" t="str">
            <v>CB-02/9/5/1</v>
          </cell>
          <cell r="G297">
            <v>518330.14</v>
          </cell>
          <cell r="H297">
            <v>2389647.1800000002</v>
          </cell>
          <cell r="I297" t="str">
            <v>Road-MN22</v>
          </cell>
          <cell r="J297">
            <v>3.7399999999906868</v>
          </cell>
          <cell r="K297">
            <v>-0.72999999998137355</v>
          </cell>
          <cell r="L297">
            <v>3.810577384059159</v>
          </cell>
          <cell r="M297" t="str">
            <v>CP-5 401 210</v>
          </cell>
          <cell r="N297">
            <v>0</v>
          </cell>
          <cell r="O297">
            <v>3.810577384059159</v>
          </cell>
          <cell r="P297">
            <v>3.810577384059159</v>
          </cell>
          <cell r="Q297">
            <v>0</v>
          </cell>
          <cell r="R297">
            <v>13.78</v>
          </cell>
          <cell r="T297">
            <v>12.28</v>
          </cell>
          <cell r="V297">
            <v>14.04</v>
          </cell>
          <cell r="X297">
            <v>300</v>
          </cell>
          <cell r="Y297">
            <v>0</v>
          </cell>
          <cell r="Z297">
            <v>12.28</v>
          </cell>
          <cell r="AA297">
            <v>0</v>
          </cell>
          <cell r="AB297">
            <v>14.04</v>
          </cell>
          <cell r="AD297" t="str">
            <v>Single</v>
          </cell>
          <cell r="AI297" t="str">
            <v>S</v>
          </cell>
          <cell r="AJ297" t="str">
            <v>L</v>
          </cell>
        </row>
        <row r="299">
          <cell r="N299">
            <v>3.810577384059159</v>
          </cell>
        </row>
        <row r="300">
          <cell r="E300">
            <v>137</v>
          </cell>
          <cell r="F300" t="str">
            <v>MH-02/9/6</v>
          </cell>
          <cell r="G300">
            <v>518362.94</v>
          </cell>
          <cell r="H300">
            <v>2389651.38</v>
          </cell>
          <cell r="I300" t="str">
            <v>Road-MN22</v>
          </cell>
          <cell r="M300" t="str">
            <v>CP-5 401 210</v>
          </cell>
          <cell r="R300">
            <v>13.87</v>
          </cell>
          <cell r="T300">
            <v>12.352726238937256</v>
          </cell>
          <cell r="V300">
            <v>14.02</v>
          </cell>
          <cell r="X300">
            <v>600</v>
          </cell>
          <cell r="AI300">
            <v>0</v>
          </cell>
          <cell r="AJ300">
            <v>0</v>
          </cell>
        </row>
        <row r="302">
          <cell r="E302">
            <v>138</v>
          </cell>
          <cell r="F302" t="str">
            <v>CB-02/9/6/1</v>
          </cell>
          <cell r="G302">
            <v>518360.19</v>
          </cell>
          <cell r="H302">
            <v>2389649</v>
          </cell>
          <cell r="I302" t="str">
            <v>Road-MN22</v>
          </cell>
          <cell r="J302">
            <v>-2.75</v>
          </cell>
          <cell r="K302">
            <v>-2.3799999998882413</v>
          </cell>
          <cell r="L302">
            <v>3.6368805313713604</v>
          </cell>
          <cell r="M302" t="str">
            <v>CP-5 401 210</v>
          </cell>
          <cell r="N302">
            <v>0</v>
          </cell>
          <cell r="O302">
            <v>3.6368805313713604</v>
          </cell>
          <cell r="P302">
            <v>3.6368805313713604</v>
          </cell>
          <cell r="Q302">
            <v>0</v>
          </cell>
          <cell r="R302">
            <v>13.86</v>
          </cell>
          <cell r="T302">
            <v>12.36</v>
          </cell>
          <cell r="V302">
            <v>14.01</v>
          </cell>
          <cell r="X302">
            <v>300</v>
          </cell>
          <cell r="Y302">
            <v>0</v>
          </cell>
          <cell r="Z302">
            <v>12.36</v>
          </cell>
          <cell r="AA302">
            <v>0</v>
          </cell>
          <cell r="AB302">
            <v>14.01</v>
          </cell>
          <cell r="AD302" t="str">
            <v>Single</v>
          </cell>
          <cell r="AI302" t="str">
            <v>S</v>
          </cell>
          <cell r="AJ302" t="str">
            <v>L</v>
          </cell>
        </row>
        <row r="304">
          <cell r="N304">
            <v>3.6368805313713604</v>
          </cell>
        </row>
        <row r="305">
          <cell r="E305">
            <v>139</v>
          </cell>
          <cell r="F305" t="str">
            <v>MH-02/9/7</v>
          </cell>
          <cell r="G305">
            <v>518400.82</v>
          </cell>
          <cell r="H305">
            <v>2389653.023</v>
          </cell>
          <cell r="I305" t="str">
            <v>Road-MN22</v>
          </cell>
          <cell r="M305" t="str">
            <v>CP-5 401 211</v>
          </cell>
          <cell r="R305">
            <v>13.98</v>
          </cell>
          <cell r="T305">
            <v>12.473854846136922</v>
          </cell>
          <cell r="V305">
            <v>14.06</v>
          </cell>
          <cell r="X305">
            <v>600</v>
          </cell>
          <cell r="AI305">
            <v>0</v>
          </cell>
          <cell r="AJ305">
            <v>0</v>
          </cell>
        </row>
        <row r="307">
          <cell r="E307">
            <v>140</v>
          </cell>
          <cell r="F307" t="str">
            <v>CB-02/9/7/1</v>
          </cell>
          <cell r="G307">
            <v>518403.68</v>
          </cell>
          <cell r="H307">
            <v>2389651.9</v>
          </cell>
          <cell r="I307" t="str">
            <v>Road-MN22</v>
          </cell>
          <cell r="J307">
            <v>2.8599999999860302</v>
          </cell>
          <cell r="K307">
            <v>-1.1230000001378357</v>
          </cell>
          <cell r="L307">
            <v>3.0725769315396598</v>
          </cell>
          <cell r="M307" t="str">
            <v>CP-5 401 211</v>
          </cell>
          <cell r="N307">
            <v>0</v>
          </cell>
          <cell r="O307">
            <v>3.0725769315396598</v>
          </cell>
          <cell r="P307">
            <v>3.0725769315396598</v>
          </cell>
          <cell r="Q307">
            <v>0</v>
          </cell>
          <cell r="R307">
            <v>13.98</v>
          </cell>
          <cell r="T307">
            <v>12.48</v>
          </cell>
          <cell r="V307">
            <v>14.01</v>
          </cell>
          <cell r="X307">
            <v>300</v>
          </cell>
          <cell r="Y307">
            <v>0</v>
          </cell>
          <cell r="Z307">
            <v>12.48</v>
          </cell>
          <cell r="AA307">
            <v>0</v>
          </cell>
          <cell r="AB307">
            <v>14.01</v>
          </cell>
          <cell r="AD307" t="str">
            <v>Single</v>
          </cell>
          <cell r="AI307" t="str">
            <v>S</v>
          </cell>
          <cell r="AJ307" t="str">
            <v>L</v>
          </cell>
        </row>
        <row r="309">
          <cell r="N309">
            <v>3.0725769315396598</v>
          </cell>
        </row>
        <row r="310">
          <cell r="E310">
            <v>141</v>
          </cell>
          <cell r="F310" t="str">
            <v>MH-02/9/8</v>
          </cell>
          <cell r="G310">
            <v>518434.79</v>
          </cell>
          <cell r="H310">
            <v>2389654.11</v>
          </cell>
          <cell r="I310" t="str">
            <v>Road-MN22</v>
          </cell>
          <cell r="M310" t="str">
            <v>CP-5 401 211</v>
          </cell>
          <cell r="R310">
            <v>14.09</v>
          </cell>
          <cell r="T310">
            <v>12.573005573647785</v>
          </cell>
          <cell r="V310">
            <v>14.08</v>
          </cell>
        </row>
        <row r="312">
          <cell r="E312">
            <v>142</v>
          </cell>
          <cell r="F312" t="str">
            <v>CB-02/9/8/1A</v>
          </cell>
          <cell r="G312">
            <v>518431.52</v>
          </cell>
          <cell r="H312">
            <v>2389652.87</v>
          </cell>
          <cell r="I312" t="str">
            <v>Road-MN22</v>
          </cell>
          <cell r="J312">
            <v>-3.2699999999604188</v>
          </cell>
          <cell r="K312">
            <v>-1.2399999997578561</v>
          </cell>
          <cell r="L312">
            <v>3.4972131761076017</v>
          </cell>
          <cell r="M312" t="str">
            <v>CP-5 401 241</v>
          </cell>
          <cell r="N312">
            <v>0</v>
          </cell>
          <cell r="O312">
            <v>3.4972131761076017</v>
          </cell>
          <cell r="P312">
            <v>3.4972131761076017</v>
          </cell>
          <cell r="Q312">
            <v>0</v>
          </cell>
          <cell r="R312">
            <v>14.08</v>
          </cell>
          <cell r="T312">
            <v>12.58</v>
          </cell>
          <cell r="V312">
            <v>14.07</v>
          </cell>
          <cell r="X312">
            <v>300</v>
          </cell>
          <cell r="Y312">
            <v>12.573005573647785</v>
          </cell>
          <cell r="Z312">
            <v>12.58</v>
          </cell>
          <cell r="AA312">
            <v>14.08</v>
          </cell>
          <cell r="AB312">
            <v>14.07</v>
          </cell>
          <cell r="AD312" t="str">
            <v>Single</v>
          </cell>
          <cell r="AI312" t="str">
            <v>S</v>
          </cell>
          <cell r="AJ312" t="str">
            <v>L</v>
          </cell>
        </row>
        <row r="314">
          <cell r="N314">
            <v>3.4972131761076017</v>
          </cell>
        </row>
        <row r="315">
          <cell r="E315">
            <v>143</v>
          </cell>
          <cell r="F315" t="str">
            <v>MH-02/9/8</v>
          </cell>
          <cell r="G315">
            <v>518434.79</v>
          </cell>
          <cell r="H315">
            <v>2389654.11</v>
          </cell>
          <cell r="I315" t="str">
            <v>Road-MN22</v>
          </cell>
          <cell r="M315" t="str">
            <v>CP-5 401 211</v>
          </cell>
          <cell r="R315">
            <v>14.09</v>
          </cell>
          <cell r="T315">
            <v>12.12</v>
          </cell>
          <cell r="V315">
            <v>14.08</v>
          </cell>
          <cell r="AI315">
            <v>0</v>
          </cell>
          <cell r="AJ315">
            <v>0</v>
          </cell>
        </row>
        <row r="316">
          <cell r="AJ316">
            <v>0</v>
          </cell>
        </row>
        <row r="317">
          <cell r="E317">
            <v>144</v>
          </cell>
          <cell r="F317" t="str">
            <v>CB-02/9/8/1</v>
          </cell>
          <cell r="G317">
            <v>518436.3</v>
          </cell>
          <cell r="H317">
            <v>2389667.02</v>
          </cell>
          <cell r="I317" t="str">
            <v>Road-MN08</v>
          </cell>
          <cell r="J317">
            <v>1.5100000000093132</v>
          </cell>
          <cell r="K317">
            <v>12.910000000149012</v>
          </cell>
          <cell r="L317">
            <v>12.998007539768377</v>
          </cell>
          <cell r="M317" t="str">
            <v>CP-5 401 241</v>
          </cell>
          <cell r="N317">
            <v>0</v>
          </cell>
          <cell r="O317">
            <v>12.998007539768377</v>
          </cell>
          <cell r="P317">
            <v>12.998007539768377</v>
          </cell>
          <cell r="Q317">
            <v>0</v>
          </cell>
          <cell r="R317">
            <v>14.16</v>
          </cell>
          <cell r="T317">
            <v>12.2</v>
          </cell>
          <cell r="V317">
            <v>14.08</v>
          </cell>
          <cell r="X317">
            <v>300</v>
          </cell>
          <cell r="Y317">
            <v>12.12</v>
          </cell>
          <cell r="Z317">
            <v>12.2</v>
          </cell>
          <cell r="AA317">
            <v>14.08</v>
          </cell>
          <cell r="AB317">
            <v>14.08</v>
          </cell>
          <cell r="AD317" t="str">
            <v>Single</v>
          </cell>
          <cell r="AI317" t="str">
            <v>S</v>
          </cell>
          <cell r="AJ317">
            <v>0</v>
          </cell>
        </row>
        <row r="318">
          <cell r="AJ318">
            <v>0</v>
          </cell>
        </row>
        <row r="319">
          <cell r="E319">
            <v>145</v>
          </cell>
          <cell r="F319" t="str">
            <v>CB-02/9/8/2</v>
          </cell>
          <cell r="G319">
            <v>518430.05</v>
          </cell>
          <cell r="H319">
            <v>2389690.09</v>
          </cell>
          <cell r="I319" t="str">
            <v>Road-MN08</v>
          </cell>
          <cell r="J319">
            <v>-6.25</v>
          </cell>
          <cell r="K319">
            <v>23.069999999832362</v>
          </cell>
          <cell r="L319">
            <v>23.901619191851108</v>
          </cell>
          <cell r="M319" t="str">
            <v>CP-5 401 241</v>
          </cell>
          <cell r="N319">
            <v>12.998007539768377</v>
          </cell>
          <cell r="O319">
            <v>36.899626731619485</v>
          </cell>
          <cell r="P319">
            <v>23.901619191851108</v>
          </cell>
          <cell r="Q319">
            <v>0</v>
          </cell>
          <cell r="R319">
            <v>14.24</v>
          </cell>
          <cell r="T319">
            <v>12.34</v>
          </cell>
          <cell r="V319">
            <v>14.08</v>
          </cell>
          <cell r="X319">
            <v>300</v>
          </cell>
          <cell r="Y319">
            <v>12.2</v>
          </cell>
          <cell r="Z319">
            <v>12.34</v>
          </cell>
          <cell r="AA319">
            <v>14.08</v>
          </cell>
          <cell r="AB319">
            <v>14.08</v>
          </cell>
          <cell r="AD319" t="str">
            <v>Single</v>
          </cell>
          <cell r="AI319">
            <v>0</v>
          </cell>
          <cell r="AJ319">
            <v>0</v>
          </cell>
        </row>
        <row r="320">
          <cell r="AJ320">
            <v>0</v>
          </cell>
        </row>
        <row r="321">
          <cell r="E321">
            <v>146</v>
          </cell>
          <cell r="F321" t="str">
            <v>CB-02/9/8/3</v>
          </cell>
          <cell r="G321">
            <v>518419.59</v>
          </cell>
          <cell r="H321">
            <v>2389712.7999999998</v>
          </cell>
          <cell r="I321" t="str">
            <v>Road-MN08</v>
          </cell>
          <cell r="J321">
            <v>-10.459999999962747</v>
          </cell>
          <cell r="K321">
            <v>22.709999999962747</v>
          </cell>
          <cell r="L321">
            <v>25.003113806034815</v>
          </cell>
          <cell r="M321" t="str">
            <v>CP-5 401 241</v>
          </cell>
          <cell r="N321">
            <v>36.899626731619485</v>
          </cell>
          <cell r="O321">
            <v>61.902740537654296</v>
          </cell>
          <cell r="P321">
            <v>25.003113806034811</v>
          </cell>
          <cell r="Q321">
            <v>0</v>
          </cell>
          <cell r="R321">
            <v>14.31</v>
          </cell>
          <cell r="T321">
            <v>12.5</v>
          </cell>
          <cell r="V321">
            <v>14.010999999999999</v>
          </cell>
          <cell r="X321">
            <v>300</v>
          </cell>
          <cell r="Y321">
            <v>12.34</v>
          </cell>
          <cell r="Z321">
            <v>12.5</v>
          </cell>
          <cell r="AA321">
            <v>14.08</v>
          </cell>
          <cell r="AB321">
            <v>14.010999999999999</v>
          </cell>
          <cell r="AD321" t="str">
            <v>Single</v>
          </cell>
          <cell r="AI321">
            <v>0</v>
          </cell>
          <cell r="AJ321" t="str">
            <v>L</v>
          </cell>
        </row>
        <row r="322">
          <cell r="AJ322">
            <v>0</v>
          </cell>
        </row>
        <row r="323">
          <cell r="N323">
            <v>61.902740537654296</v>
          </cell>
          <cell r="AJ323">
            <v>0</v>
          </cell>
        </row>
        <row r="324">
          <cell r="E324">
            <v>147</v>
          </cell>
          <cell r="F324" t="str">
            <v>MH-02/9/8</v>
          </cell>
          <cell r="G324">
            <v>518434.79</v>
          </cell>
          <cell r="H324">
            <v>2389654.11</v>
          </cell>
          <cell r="I324" t="str">
            <v>Road-MN22</v>
          </cell>
          <cell r="M324" t="str">
            <v>CP-5 401 211</v>
          </cell>
          <cell r="R324">
            <v>14.09</v>
          </cell>
          <cell r="T324">
            <v>12.02</v>
          </cell>
          <cell r="V324">
            <v>14.08</v>
          </cell>
          <cell r="AI324">
            <v>0</v>
          </cell>
          <cell r="AJ324">
            <v>0</v>
          </cell>
        </row>
        <row r="325">
          <cell r="P325">
            <v>0</v>
          </cell>
          <cell r="Q325">
            <v>0</v>
          </cell>
          <cell r="AJ325">
            <v>0</v>
          </cell>
        </row>
        <row r="326">
          <cell r="E326">
            <v>148</v>
          </cell>
          <cell r="F326" t="str">
            <v>CB-02/9/8/4</v>
          </cell>
          <cell r="G326">
            <v>518437.2</v>
          </cell>
          <cell r="H326">
            <v>2389641.89</v>
          </cell>
          <cell r="I326" t="str">
            <v>Road-MN08</v>
          </cell>
          <cell r="J326">
            <v>2.4100000000325963</v>
          </cell>
          <cell r="K326">
            <v>-12.21999999973923</v>
          </cell>
          <cell r="L326">
            <v>12.455380363272086</v>
          </cell>
          <cell r="M326" t="str">
            <v>CP-5 401 241</v>
          </cell>
          <cell r="N326">
            <v>0</v>
          </cell>
          <cell r="O326">
            <v>12.455380363272086</v>
          </cell>
          <cell r="P326">
            <v>12.455380363272086</v>
          </cell>
          <cell r="Q326">
            <v>0</v>
          </cell>
          <cell r="R326">
            <v>14.09</v>
          </cell>
          <cell r="T326">
            <v>12.06</v>
          </cell>
          <cell r="V326">
            <v>14.04</v>
          </cell>
          <cell r="X326">
            <v>300</v>
          </cell>
          <cell r="Y326">
            <v>12.02</v>
          </cell>
          <cell r="Z326">
            <v>12.06</v>
          </cell>
          <cell r="AA326">
            <v>14.08</v>
          </cell>
          <cell r="AB326">
            <v>14.04</v>
          </cell>
          <cell r="AD326" t="str">
            <v>Single</v>
          </cell>
          <cell r="AI326" t="str">
            <v>S</v>
          </cell>
          <cell r="AJ326">
            <v>0</v>
          </cell>
        </row>
        <row r="327">
          <cell r="P327">
            <v>0</v>
          </cell>
          <cell r="Q327">
            <v>0</v>
          </cell>
          <cell r="AJ327">
            <v>0</v>
          </cell>
        </row>
        <row r="328">
          <cell r="E328">
            <v>149</v>
          </cell>
          <cell r="F328" t="str">
            <v>CB-02/9/8/5</v>
          </cell>
          <cell r="G328">
            <v>518437.95</v>
          </cell>
          <cell r="H328">
            <v>2389624.91</v>
          </cell>
          <cell r="I328" t="str">
            <v>Road-MN08</v>
          </cell>
          <cell r="J328">
            <v>0.75</v>
          </cell>
          <cell r="K328">
            <v>-16.979999999981374</v>
          </cell>
          <cell r="L328">
            <v>16.996555533382857</v>
          </cell>
          <cell r="M328" t="str">
            <v>CP-5 401 241</v>
          </cell>
          <cell r="N328">
            <v>12.455380363272086</v>
          </cell>
          <cell r="O328">
            <v>29.451935896654945</v>
          </cell>
          <cell r="P328">
            <v>16.99655553338286</v>
          </cell>
          <cell r="Q328">
            <v>0</v>
          </cell>
          <cell r="R328">
            <v>14.04</v>
          </cell>
          <cell r="T328">
            <v>12.11</v>
          </cell>
          <cell r="V328">
            <v>14.13</v>
          </cell>
          <cell r="X328">
            <v>300</v>
          </cell>
          <cell r="Y328">
            <v>12.06</v>
          </cell>
          <cell r="Z328">
            <v>12.11</v>
          </cell>
          <cell r="AA328">
            <v>14.04</v>
          </cell>
          <cell r="AB328">
            <v>14.13</v>
          </cell>
          <cell r="AD328" t="str">
            <v>Single</v>
          </cell>
          <cell r="AI328">
            <v>0</v>
          </cell>
          <cell r="AJ328">
            <v>0</v>
          </cell>
        </row>
        <row r="329">
          <cell r="P329">
            <v>0</v>
          </cell>
          <cell r="Q329">
            <v>0</v>
          </cell>
          <cell r="AJ329">
            <v>0</v>
          </cell>
        </row>
        <row r="330">
          <cell r="E330">
            <v>150</v>
          </cell>
          <cell r="F330" t="str">
            <v>CB-02/9/8/6</v>
          </cell>
          <cell r="G330">
            <v>518435.82</v>
          </cell>
          <cell r="H330">
            <v>2389611.0699999998</v>
          </cell>
          <cell r="I330" t="str">
            <v>Road-MN08</v>
          </cell>
          <cell r="J330">
            <v>-2.1300000000046566</v>
          </cell>
          <cell r="K330">
            <v>-13.84000000031665</v>
          </cell>
          <cell r="L330">
            <v>14.002946118898862</v>
          </cell>
          <cell r="M330" t="str">
            <v>CP-5 401 241</v>
          </cell>
          <cell r="N330">
            <v>29.451935896654945</v>
          </cell>
          <cell r="O330">
            <v>43.454882015553807</v>
          </cell>
          <cell r="P330">
            <v>14.002946118898862</v>
          </cell>
          <cell r="Q330">
            <v>0</v>
          </cell>
          <cell r="R330">
            <v>14.03</v>
          </cell>
          <cell r="T330">
            <v>12.25</v>
          </cell>
          <cell r="V330">
            <v>14.21</v>
          </cell>
          <cell r="X330">
            <v>300</v>
          </cell>
          <cell r="Y330">
            <v>12.11</v>
          </cell>
          <cell r="Z330">
            <v>12.25</v>
          </cell>
          <cell r="AA330">
            <v>14.13</v>
          </cell>
          <cell r="AB330">
            <v>14.21</v>
          </cell>
          <cell r="AD330" t="str">
            <v>Single</v>
          </cell>
          <cell r="AI330">
            <v>0</v>
          </cell>
          <cell r="AJ330">
            <v>0</v>
          </cell>
        </row>
        <row r="331">
          <cell r="AJ331">
            <v>0</v>
          </cell>
        </row>
        <row r="332">
          <cell r="E332">
            <v>151</v>
          </cell>
          <cell r="F332" t="str">
            <v>CB-02/9/8/7</v>
          </cell>
          <cell r="G332">
            <v>518431.84</v>
          </cell>
          <cell r="H332">
            <v>2389591.4700000002</v>
          </cell>
          <cell r="I332" t="str">
            <v>Road-MN08</v>
          </cell>
          <cell r="J332">
            <v>-3.9799999999813735</v>
          </cell>
          <cell r="K332">
            <v>-19.599999999627471</v>
          </cell>
          <cell r="L332">
            <v>20.000009999628716</v>
          </cell>
          <cell r="M332" t="str">
            <v>CP-5 401 241</v>
          </cell>
          <cell r="N332">
            <v>43.454882015553807</v>
          </cell>
          <cell r="O332">
            <v>63.454892015182523</v>
          </cell>
          <cell r="P332">
            <v>20.000009999628716</v>
          </cell>
          <cell r="Q332">
            <v>0</v>
          </cell>
          <cell r="R332">
            <v>14.06</v>
          </cell>
          <cell r="T332">
            <v>12.31</v>
          </cell>
          <cell r="V332">
            <v>14.32</v>
          </cell>
          <cell r="X332">
            <v>300</v>
          </cell>
          <cell r="Y332">
            <v>12.25</v>
          </cell>
          <cell r="Z332">
            <v>12.31</v>
          </cell>
          <cell r="AA332">
            <v>14.21</v>
          </cell>
          <cell r="AB332">
            <v>14.32</v>
          </cell>
          <cell r="AD332" t="str">
            <v>Single</v>
          </cell>
          <cell r="AI332">
            <v>0</v>
          </cell>
          <cell r="AJ332">
            <v>0</v>
          </cell>
        </row>
        <row r="333">
          <cell r="P333">
            <v>0</v>
          </cell>
          <cell r="Q333">
            <v>0</v>
          </cell>
          <cell r="AJ333">
            <v>0</v>
          </cell>
        </row>
        <row r="334">
          <cell r="E334">
            <v>152</v>
          </cell>
          <cell r="F334" t="str">
            <v>CB-02/9/8/8</v>
          </cell>
          <cell r="G334">
            <v>518424.91</v>
          </cell>
          <cell r="H334">
            <v>2389557.17</v>
          </cell>
          <cell r="I334" t="str">
            <v>Road-MN08</v>
          </cell>
          <cell r="J334">
            <v>-6.9300000000512227</v>
          </cell>
          <cell r="K334">
            <v>-34.300000000279397</v>
          </cell>
          <cell r="L334">
            <v>34.993069314078134</v>
          </cell>
          <cell r="M334" t="str">
            <v>CP-5 401 241</v>
          </cell>
          <cell r="N334">
            <v>63.454892015182523</v>
          </cell>
          <cell r="O334">
            <v>98.447961329260664</v>
          </cell>
          <cell r="P334">
            <v>34.993069314078141</v>
          </cell>
          <cell r="Q334">
            <v>0</v>
          </cell>
          <cell r="R334">
            <v>14.16</v>
          </cell>
          <cell r="T334">
            <v>12.41</v>
          </cell>
          <cell r="V334">
            <v>14.51</v>
          </cell>
          <cell r="X334">
            <v>300</v>
          </cell>
          <cell r="Y334">
            <v>12.31</v>
          </cell>
          <cell r="Z334">
            <v>12.41</v>
          </cell>
          <cell r="AA334">
            <v>14.32</v>
          </cell>
          <cell r="AB334">
            <v>14.51</v>
          </cell>
          <cell r="AD334" t="str">
            <v>Single</v>
          </cell>
          <cell r="AI334">
            <v>0</v>
          </cell>
          <cell r="AJ334">
            <v>0</v>
          </cell>
        </row>
        <row r="335">
          <cell r="P335">
            <v>0</v>
          </cell>
          <cell r="Q335">
            <v>0</v>
          </cell>
          <cell r="AJ335">
            <v>0</v>
          </cell>
        </row>
        <row r="336">
          <cell r="E336">
            <v>153</v>
          </cell>
          <cell r="F336" t="str">
            <v>CB-02/9/8/9</v>
          </cell>
          <cell r="G336">
            <v>518416.68</v>
          </cell>
          <cell r="H336">
            <v>2389525.2200000002</v>
          </cell>
          <cell r="I336" t="str">
            <v>Road-MN08</v>
          </cell>
          <cell r="J336">
            <v>-8.2299999999813735</v>
          </cell>
          <cell r="K336">
            <v>-31.949999999720603</v>
          </cell>
          <cell r="L336">
            <v>32.992959854821144</v>
          </cell>
          <cell r="M336" t="str">
            <v>CP-5 401 241</v>
          </cell>
          <cell r="N336">
            <v>98.447961329260664</v>
          </cell>
          <cell r="O336">
            <v>131.44092118408182</v>
          </cell>
          <cell r="P336">
            <v>32.992959854821152</v>
          </cell>
          <cell r="Q336">
            <v>0</v>
          </cell>
          <cell r="R336">
            <v>14.26</v>
          </cell>
          <cell r="T336">
            <v>12.51</v>
          </cell>
          <cell r="V336">
            <v>14.51</v>
          </cell>
          <cell r="X336">
            <v>300</v>
          </cell>
          <cell r="Y336">
            <v>12.41</v>
          </cell>
          <cell r="Z336">
            <v>12.51</v>
          </cell>
          <cell r="AA336">
            <v>14.51</v>
          </cell>
          <cell r="AB336">
            <v>14.51</v>
          </cell>
          <cell r="AD336" t="str">
            <v>Single</v>
          </cell>
          <cell r="AI336">
            <v>0</v>
          </cell>
          <cell r="AJ336" t="str">
            <v>L</v>
          </cell>
        </row>
        <row r="337">
          <cell r="P337">
            <v>0</v>
          </cell>
          <cell r="Q337">
            <v>0</v>
          </cell>
          <cell r="AJ337">
            <v>0</v>
          </cell>
        </row>
        <row r="338">
          <cell r="N338">
            <v>131.44092118408182</v>
          </cell>
          <cell r="AJ338">
            <v>0</v>
          </cell>
        </row>
        <row r="339">
          <cell r="E339">
            <v>154</v>
          </cell>
          <cell r="F339" t="str">
            <v>MH-02/9/9</v>
          </cell>
          <cell r="G339">
            <v>518457.44</v>
          </cell>
          <cell r="H339">
            <v>2389652.83</v>
          </cell>
          <cell r="I339" t="str">
            <v>Road-MN22</v>
          </cell>
          <cell r="M339" t="str">
            <v>CP-5 401 211</v>
          </cell>
          <cell r="R339">
            <v>14.16</v>
          </cell>
          <cell r="T339">
            <v>12.676337126125496</v>
          </cell>
          <cell r="V339">
            <v>14.22</v>
          </cell>
        </row>
        <row r="341">
          <cell r="E341">
            <v>155</v>
          </cell>
          <cell r="F341" t="str">
            <v>CB-02/9/9/1</v>
          </cell>
          <cell r="G341">
            <v>518468.89</v>
          </cell>
          <cell r="H341">
            <v>2389649.85</v>
          </cell>
          <cell r="I341" t="str">
            <v>Road-MN22</v>
          </cell>
          <cell r="J341">
            <v>11.450000000011642</v>
          </cell>
          <cell r="K341">
            <v>-2.9799999999813735</v>
          </cell>
          <cell r="L341">
            <v>11.831436937251349</v>
          </cell>
          <cell r="M341" t="str">
            <v>CP-5 401 211</v>
          </cell>
          <cell r="N341">
            <v>0</v>
          </cell>
          <cell r="O341">
            <v>11.831436937251349</v>
          </cell>
          <cell r="P341">
            <v>11.831436937251349</v>
          </cell>
          <cell r="Q341">
            <v>0</v>
          </cell>
          <cell r="R341">
            <v>14.19</v>
          </cell>
          <cell r="T341">
            <v>12.7</v>
          </cell>
          <cell r="V341">
            <v>14.25</v>
          </cell>
          <cell r="X341">
            <v>300</v>
          </cell>
          <cell r="Y341">
            <v>0</v>
          </cell>
          <cell r="Z341">
            <v>12.7</v>
          </cell>
          <cell r="AA341">
            <v>0</v>
          </cell>
          <cell r="AB341">
            <v>14.25</v>
          </cell>
          <cell r="AD341" t="str">
            <v>Single</v>
          </cell>
          <cell r="AI341" t="str">
            <v>S</v>
          </cell>
          <cell r="AJ341">
            <v>0</v>
          </cell>
        </row>
        <row r="343">
          <cell r="E343">
            <v>156</v>
          </cell>
          <cell r="F343" t="str">
            <v>CB-02/9/9/2</v>
          </cell>
          <cell r="G343">
            <v>518506.78</v>
          </cell>
          <cell r="H343">
            <v>2389643.69</v>
          </cell>
          <cell r="I343" t="str">
            <v>Road-MN22</v>
          </cell>
          <cell r="J343">
            <v>37.89000000001397</v>
          </cell>
          <cell r="K343">
            <v>-6.1600000001490116</v>
          </cell>
          <cell r="L343">
            <v>38.387468007188161</v>
          </cell>
          <cell r="M343" t="str">
            <v>CP-5 401 211</v>
          </cell>
          <cell r="N343">
            <v>11.831436937251349</v>
          </cell>
          <cell r="O343">
            <v>50.218904944439508</v>
          </cell>
          <cell r="P343">
            <v>38.387468007188161</v>
          </cell>
          <cell r="Q343">
            <v>0</v>
          </cell>
          <cell r="R343">
            <v>14.33</v>
          </cell>
          <cell r="T343">
            <v>12.83</v>
          </cell>
          <cell r="V343">
            <v>14.47</v>
          </cell>
          <cell r="X343">
            <v>300</v>
          </cell>
          <cell r="Y343">
            <v>12.7</v>
          </cell>
          <cell r="Z343">
            <v>12.83</v>
          </cell>
          <cell r="AA343">
            <v>14.25</v>
          </cell>
          <cell r="AB343">
            <v>14.47</v>
          </cell>
          <cell r="AD343" t="str">
            <v>Single</v>
          </cell>
          <cell r="AI343">
            <v>0</v>
          </cell>
          <cell r="AJ343" t="str">
            <v>L</v>
          </cell>
        </row>
        <row r="345">
          <cell r="N345">
            <v>50.218904944439508</v>
          </cell>
        </row>
        <row r="346">
          <cell r="E346">
            <v>157</v>
          </cell>
          <cell r="F346" t="str">
            <v>MH-02/9/10</v>
          </cell>
          <cell r="G346">
            <v>518527.59</v>
          </cell>
          <cell r="H346">
            <v>2389641.38</v>
          </cell>
          <cell r="I346" t="str">
            <v>Road-MN22</v>
          </cell>
          <cell r="M346" t="str">
            <v>CP-5 401 211</v>
          </cell>
          <cell r="R346">
            <v>14.4</v>
          </cell>
          <cell r="T346">
            <v>11.883090535194734</v>
          </cell>
          <cell r="V346">
            <v>14.41</v>
          </cell>
        </row>
        <row r="348">
          <cell r="E348">
            <v>158</v>
          </cell>
          <cell r="F348" t="str">
            <v>CB-02/9/10/1</v>
          </cell>
          <cell r="G348">
            <v>518535.24</v>
          </cell>
          <cell r="H348">
            <v>2389637.7799999998</v>
          </cell>
          <cell r="I348" t="str">
            <v>Road-MN22</v>
          </cell>
          <cell r="J348">
            <v>7.6499999999650754</v>
          </cell>
          <cell r="K348">
            <v>-3.6000000000931323</v>
          </cell>
          <cell r="L348">
            <v>8.4547324026332262</v>
          </cell>
          <cell r="M348" t="str">
            <v>CP-5 401 211</v>
          </cell>
          <cell r="N348">
            <v>0</v>
          </cell>
          <cell r="O348">
            <v>8.4547324026332262</v>
          </cell>
          <cell r="P348">
            <v>8.4547324026332262</v>
          </cell>
          <cell r="Q348">
            <v>0</v>
          </cell>
          <cell r="R348">
            <v>14.19</v>
          </cell>
          <cell r="T348">
            <v>11.9</v>
          </cell>
          <cell r="V348">
            <v>14.32</v>
          </cell>
          <cell r="X348">
            <v>300</v>
          </cell>
          <cell r="Y348">
            <v>0</v>
          </cell>
          <cell r="Z348">
            <v>11.9</v>
          </cell>
          <cell r="AA348">
            <v>0</v>
          </cell>
          <cell r="AB348">
            <v>14.32</v>
          </cell>
          <cell r="AD348" t="str">
            <v>Single</v>
          </cell>
          <cell r="AI348" t="str">
            <v>S</v>
          </cell>
          <cell r="AJ348">
            <v>0</v>
          </cell>
        </row>
        <row r="350">
          <cell r="E350">
            <v>159</v>
          </cell>
          <cell r="F350" t="str">
            <v>CB-02/9/10/2</v>
          </cell>
          <cell r="G350">
            <v>518562.09</v>
          </cell>
          <cell r="H350">
            <v>2389633.62</v>
          </cell>
          <cell r="I350" t="str">
            <v>Road-MN22</v>
          </cell>
          <cell r="J350">
            <v>26.850000000034925</v>
          </cell>
          <cell r="K350">
            <v>-4.1599999996833503</v>
          </cell>
          <cell r="L350">
            <v>27.170353328568272</v>
          </cell>
          <cell r="M350" t="str">
            <v>CP-5 401 211</v>
          </cell>
          <cell r="N350">
            <v>8.4547324026332262</v>
          </cell>
          <cell r="O350">
            <v>35.625085731201494</v>
          </cell>
          <cell r="P350">
            <v>27.170353328568268</v>
          </cell>
          <cell r="Q350">
            <v>0</v>
          </cell>
          <cell r="R350">
            <v>14.19</v>
          </cell>
          <cell r="T350">
            <v>11.98</v>
          </cell>
          <cell r="V350">
            <v>14.36</v>
          </cell>
          <cell r="X350">
            <v>300</v>
          </cell>
          <cell r="Y350">
            <v>11.9</v>
          </cell>
          <cell r="Z350">
            <v>11.98</v>
          </cell>
          <cell r="AA350">
            <v>14.32</v>
          </cell>
          <cell r="AB350">
            <v>14.36</v>
          </cell>
          <cell r="AD350" t="str">
            <v>Single</v>
          </cell>
          <cell r="AI350">
            <v>0</v>
          </cell>
          <cell r="AJ350">
            <v>0</v>
          </cell>
        </row>
        <row r="352">
          <cell r="E352">
            <v>160</v>
          </cell>
          <cell r="F352" t="str">
            <v>CB-02/9/10/3</v>
          </cell>
          <cell r="G352">
            <v>518588.05</v>
          </cell>
          <cell r="H352">
            <v>2389628.6800000002</v>
          </cell>
          <cell r="I352" t="str">
            <v>Road-MN22</v>
          </cell>
          <cell r="J352">
            <v>25.959999999962747</v>
          </cell>
          <cell r="K352">
            <v>-4.9399999999441206</v>
          </cell>
          <cell r="L352">
            <v>26.425843411280439</v>
          </cell>
          <cell r="M352" t="str">
            <v>CP-5 401 211</v>
          </cell>
          <cell r="N352">
            <v>35.625085731201494</v>
          </cell>
          <cell r="O352">
            <v>62.050929142481934</v>
          </cell>
          <cell r="P352">
            <v>26.425843411280439</v>
          </cell>
          <cell r="Q352">
            <v>0</v>
          </cell>
          <cell r="R352">
            <v>13.56</v>
          </cell>
          <cell r="T352">
            <v>12.06</v>
          </cell>
          <cell r="V352">
            <v>14.52</v>
          </cell>
          <cell r="X352">
            <v>300</v>
          </cell>
          <cell r="Y352">
            <v>11.98</v>
          </cell>
          <cell r="Z352">
            <v>12.06</v>
          </cell>
          <cell r="AA352">
            <v>14.36</v>
          </cell>
          <cell r="AB352">
            <v>14.52</v>
          </cell>
          <cell r="AD352" t="str">
            <v>Single</v>
          </cell>
          <cell r="AI352">
            <v>0</v>
          </cell>
          <cell r="AJ352" t="str">
            <v>L</v>
          </cell>
        </row>
        <row r="354">
          <cell r="N354">
            <v>62.050929142481934</v>
          </cell>
        </row>
        <row r="355">
          <cell r="E355">
            <v>161</v>
          </cell>
          <cell r="F355" t="str">
            <v>MH-02/9/10A</v>
          </cell>
          <cell r="G355">
            <v>518600.53</v>
          </cell>
          <cell r="H355">
            <v>2389628.8199999998</v>
          </cell>
          <cell r="I355" t="str">
            <v>Road-MN22</v>
          </cell>
          <cell r="M355" t="str">
            <v>CP-5 401 211</v>
          </cell>
          <cell r="P355">
            <v>0</v>
          </cell>
          <cell r="Q355">
            <v>0</v>
          </cell>
          <cell r="R355">
            <v>14.59</v>
          </cell>
          <cell r="T355">
            <v>12.72</v>
          </cell>
          <cell r="V355">
            <v>15.21</v>
          </cell>
          <cell r="AI355">
            <v>0</v>
          </cell>
          <cell r="AJ355">
            <v>0</v>
          </cell>
        </row>
        <row r="356">
          <cell r="AJ356">
            <v>0</v>
          </cell>
        </row>
        <row r="357">
          <cell r="E357">
            <v>162</v>
          </cell>
          <cell r="F357" t="str">
            <v>CB-02/9/10A/1</v>
          </cell>
          <cell r="G357">
            <v>518603.07</v>
          </cell>
          <cell r="H357">
            <v>2389643.6</v>
          </cell>
          <cell r="I357" t="str">
            <v>Road-MN27</v>
          </cell>
          <cell r="J357">
            <v>2.5399999999790452</v>
          </cell>
          <cell r="K357">
            <v>14.78000000026077</v>
          </cell>
          <cell r="L357">
            <v>14.996666296467422</v>
          </cell>
          <cell r="M357" t="str">
            <v>CP-5 401 241</v>
          </cell>
          <cell r="N357">
            <v>0</v>
          </cell>
          <cell r="O357">
            <v>14.996666296467422</v>
          </cell>
          <cell r="P357">
            <v>14.996666296467422</v>
          </cell>
          <cell r="Q357">
            <v>0</v>
          </cell>
          <cell r="R357">
            <v>14.64</v>
          </cell>
          <cell r="T357">
            <v>12.8</v>
          </cell>
          <cell r="V357">
            <v>15</v>
          </cell>
          <cell r="X357">
            <v>300</v>
          </cell>
          <cell r="Y357">
            <v>12.72</v>
          </cell>
          <cell r="Z357">
            <v>12.8</v>
          </cell>
          <cell r="AA357">
            <v>15.21</v>
          </cell>
          <cell r="AB357">
            <v>15</v>
          </cell>
          <cell r="AD357" t="str">
            <v>Double</v>
          </cell>
          <cell r="AI357" t="str">
            <v>S</v>
          </cell>
          <cell r="AJ357">
            <v>0</v>
          </cell>
        </row>
        <row r="358">
          <cell r="AJ358">
            <v>0</v>
          </cell>
        </row>
        <row r="359">
          <cell r="E359">
            <v>163</v>
          </cell>
          <cell r="F359" t="str">
            <v>CB-02/9/10A/2</v>
          </cell>
          <cell r="G359">
            <v>518605.45</v>
          </cell>
          <cell r="H359">
            <v>2389660.4300000002</v>
          </cell>
          <cell r="I359" t="str">
            <v>Road-MN27</v>
          </cell>
          <cell r="J359">
            <v>2.3800000000046566</v>
          </cell>
          <cell r="K359">
            <v>16.830000000074506</v>
          </cell>
          <cell r="L359">
            <v>16.997449808795732</v>
          </cell>
          <cell r="M359" t="str">
            <v>CP-5 401 241</v>
          </cell>
          <cell r="N359">
            <v>14.996666296467422</v>
          </cell>
          <cell r="O359">
            <v>31.994116105263153</v>
          </cell>
          <cell r="P359">
            <v>16.997449808795729</v>
          </cell>
          <cell r="Q359">
            <v>0</v>
          </cell>
          <cell r="R359">
            <v>14.69</v>
          </cell>
          <cell r="T359">
            <v>12.85</v>
          </cell>
          <cell r="V359">
            <v>14.87</v>
          </cell>
          <cell r="X359">
            <v>300</v>
          </cell>
          <cell r="Y359">
            <v>12.8</v>
          </cell>
          <cell r="Z359">
            <v>12.85</v>
          </cell>
          <cell r="AA359">
            <v>15</v>
          </cell>
          <cell r="AB359">
            <v>14.87</v>
          </cell>
          <cell r="AD359" t="str">
            <v>Single</v>
          </cell>
          <cell r="AI359">
            <v>0</v>
          </cell>
          <cell r="AJ359">
            <v>0</v>
          </cell>
        </row>
        <row r="360">
          <cell r="AJ360">
            <v>0</v>
          </cell>
        </row>
        <row r="361">
          <cell r="E361">
            <v>164</v>
          </cell>
          <cell r="F361" t="str">
            <v>CB-02/9/10A/3</v>
          </cell>
          <cell r="G361">
            <v>518604.81</v>
          </cell>
          <cell r="H361">
            <v>2389696.64</v>
          </cell>
          <cell r="I361" t="str">
            <v>Road-MN27</v>
          </cell>
          <cell r="J361">
            <v>-0.64000000001396984</v>
          </cell>
          <cell r="K361">
            <v>36.209999999962747</v>
          </cell>
          <cell r="L361">
            <v>36.215655454476043</v>
          </cell>
          <cell r="M361" t="str">
            <v>CP-5 401 241</v>
          </cell>
          <cell r="N361">
            <v>31.994116105263153</v>
          </cell>
          <cell r="O361">
            <v>68.209771559739195</v>
          </cell>
          <cell r="P361">
            <v>36.215655454476043</v>
          </cell>
          <cell r="Q361">
            <v>0</v>
          </cell>
          <cell r="R361">
            <v>14.62</v>
          </cell>
          <cell r="T361">
            <v>12.95</v>
          </cell>
          <cell r="V361">
            <v>14.76</v>
          </cell>
          <cell r="X361">
            <v>300</v>
          </cell>
          <cell r="Y361">
            <v>12.85</v>
          </cell>
          <cell r="Z361">
            <v>12.95</v>
          </cell>
          <cell r="AA361">
            <v>14.87</v>
          </cell>
          <cell r="AB361">
            <v>14.76</v>
          </cell>
          <cell r="AD361" t="str">
            <v>Single</v>
          </cell>
          <cell r="AI361">
            <v>0</v>
          </cell>
          <cell r="AJ361">
            <v>0</v>
          </cell>
        </row>
        <row r="362">
          <cell r="AJ362">
            <v>0</v>
          </cell>
        </row>
        <row r="363">
          <cell r="E363">
            <v>165</v>
          </cell>
          <cell r="F363" t="str">
            <v>CB-02/9/10A/4</v>
          </cell>
          <cell r="G363">
            <v>518603.75</v>
          </cell>
          <cell r="H363">
            <v>2389724.62</v>
          </cell>
          <cell r="I363" t="str">
            <v>Road-MN27</v>
          </cell>
          <cell r="J363">
            <v>-1.0599999999976717</v>
          </cell>
          <cell r="K363">
            <v>27.979999999981374</v>
          </cell>
          <cell r="L363">
            <v>28.000071428461617</v>
          </cell>
          <cell r="M363" t="str">
            <v>CP-5 401 241</v>
          </cell>
          <cell r="N363">
            <v>68.209771559739195</v>
          </cell>
          <cell r="O363">
            <v>96.209842988200819</v>
          </cell>
          <cell r="P363">
            <v>28.000071428461624</v>
          </cell>
          <cell r="Q363">
            <v>0</v>
          </cell>
          <cell r="R363">
            <v>14.45</v>
          </cell>
          <cell r="T363">
            <v>13.01</v>
          </cell>
          <cell r="V363">
            <v>14.78</v>
          </cell>
          <cell r="X363">
            <v>300</v>
          </cell>
          <cell r="Y363">
            <v>12.95</v>
          </cell>
          <cell r="Z363">
            <v>13.01</v>
          </cell>
          <cell r="AA363">
            <v>14.76</v>
          </cell>
          <cell r="AB363">
            <v>14.78</v>
          </cell>
          <cell r="AD363" t="str">
            <v>Double</v>
          </cell>
          <cell r="AI363">
            <v>0</v>
          </cell>
          <cell r="AJ363" t="str">
            <v>L</v>
          </cell>
        </row>
        <row r="364">
          <cell r="AJ364">
            <v>0</v>
          </cell>
        </row>
        <row r="365">
          <cell r="N365">
            <v>96.209842988200819</v>
          </cell>
          <cell r="AJ365">
            <v>0</v>
          </cell>
        </row>
        <row r="366">
          <cell r="E366">
            <v>166</v>
          </cell>
          <cell r="F366" t="str">
            <v>MH-02/9/10A</v>
          </cell>
          <cell r="G366">
            <v>518600.53</v>
          </cell>
          <cell r="H366">
            <v>2389628.8199999998</v>
          </cell>
          <cell r="I366" t="str">
            <v>Road-MN22</v>
          </cell>
          <cell r="M366" t="str">
            <v>CP-5 401 211</v>
          </cell>
          <cell r="P366">
            <v>0</v>
          </cell>
          <cell r="Q366">
            <v>0</v>
          </cell>
          <cell r="R366">
            <v>14.59</v>
          </cell>
          <cell r="T366">
            <v>13.004413832893439</v>
          </cell>
          <cell r="V366">
            <v>15.21</v>
          </cell>
        </row>
        <row r="368">
          <cell r="E368">
            <v>167</v>
          </cell>
          <cell r="F368" t="str">
            <v>CB-02/9/10A/5</v>
          </cell>
          <cell r="G368">
            <v>518609.1</v>
          </cell>
          <cell r="H368">
            <v>2389626.0699999998</v>
          </cell>
          <cell r="I368" t="str">
            <v>Road-MN22</v>
          </cell>
          <cell r="J368">
            <v>8.5699999999487773</v>
          </cell>
          <cell r="K368">
            <v>-2.75</v>
          </cell>
          <cell r="L368">
            <v>9.0004111016731922</v>
          </cell>
          <cell r="M368" t="str">
            <v>CP-5 401 211</v>
          </cell>
          <cell r="N368">
            <v>0</v>
          </cell>
          <cell r="O368">
            <v>9.0004111016731922</v>
          </cell>
          <cell r="P368">
            <v>9.0004111016731922</v>
          </cell>
          <cell r="Q368">
            <v>0</v>
          </cell>
          <cell r="R368">
            <v>14.33</v>
          </cell>
          <cell r="T368">
            <v>13.022414655096785</v>
          </cell>
          <cell r="V368">
            <v>15.2</v>
          </cell>
          <cell r="X368">
            <v>300</v>
          </cell>
          <cell r="Y368">
            <v>13.004413832893439</v>
          </cell>
          <cell r="Z368">
            <v>13.022414655096785</v>
          </cell>
          <cell r="AA368">
            <v>15.21</v>
          </cell>
          <cell r="AB368">
            <v>15.2</v>
          </cell>
          <cell r="AD368" t="str">
            <v>Single</v>
          </cell>
          <cell r="AI368" t="str">
            <v>S</v>
          </cell>
          <cell r="AJ368">
            <v>0</v>
          </cell>
        </row>
        <row r="370">
          <cell r="E370">
            <v>168</v>
          </cell>
          <cell r="F370" t="str">
            <v>CB-02/9/10A/6</v>
          </cell>
          <cell r="G370">
            <v>518626.84</v>
          </cell>
          <cell r="H370">
            <v>2389623.02</v>
          </cell>
          <cell r="I370" t="str">
            <v>Road-MN22</v>
          </cell>
          <cell r="J370">
            <v>17.740000000048894</v>
          </cell>
          <cell r="K370">
            <v>-3.0499999998137355</v>
          </cell>
          <cell r="L370">
            <v>18.000280553385785</v>
          </cell>
          <cell r="M370" t="str">
            <v>CP-5 401 211</v>
          </cell>
          <cell r="N370">
            <v>9.0004111016731922</v>
          </cell>
          <cell r="O370">
            <v>27.000691655058979</v>
          </cell>
          <cell r="P370">
            <v>18.000280553385785</v>
          </cell>
          <cell r="Q370">
            <v>0</v>
          </cell>
          <cell r="R370">
            <v>14.33</v>
          </cell>
          <cell r="T370">
            <v>13.071015412590928</v>
          </cell>
          <cell r="V370">
            <v>15.25</v>
          </cell>
          <cell r="X370">
            <v>300</v>
          </cell>
          <cell r="Y370">
            <v>13.022414655096785</v>
          </cell>
          <cell r="Z370">
            <v>13.071015412590928</v>
          </cell>
          <cell r="AA370">
            <v>15.2</v>
          </cell>
          <cell r="AB370">
            <v>15.25</v>
          </cell>
          <cell r="AD370" t="str">
            <v>Single</v>
          </cell>
          <cell r="AI370">
            <v>0</v>
          </cell>
          <cell r="AJ370">
            <v>0</v>
          </cell>
        </row>
        <row r="372">
          <cell r="E372">
            <v>169</v>
          </cell>
          <cell r="F372" t="str">
            <v>CB-02/9/10A/7</v>
          </cell>
          <cell r="G372">
            <v>518649.5</v>
          </cell>
          <cell r="H372">
            <v>2389619.11</v>
          </cell>
          <cell r="I372" t="str">
            <v>Road-MN22</v>
          </cell>
          <cell r="J372">
            <v>22.659999999974389</v>
          </cell>
          <cell r="K372">
            <v>-3.9100000001490116</v>
          </cell>
          <cell r="L372">
            <v>22.994862469691018</v>
          </cell>
          <cell r="M372" t="str">
            <v>CP-5 401 211</v>
          </cell>
          <cell r="N372">
            <v>27.000691655058979</v>
          </cell>
          <cell r="O372">
            <v>49.995554124750001</v>
          </cell>
          <cell r="P372">
            <v>22.994862469691022</v>
          </cell>
          <cell r="Q372">
            <v>0</v>
          </cell>
          <cell r="R372">
            <v>14.74</v>
          </cell>
          <cell r="T372">
            <v>13.14</v>
          </cell>
          <cell r="V372">
            <v>15.2</v>
          </cell>
          <cell r="X372">
            <v>300</v>
          </cell>
          <cell r="Y372">
            <v>13.071015412590928</v>
          </cell>
          <cell r="Z372">
            <v>13.14</v>
          </cell>
          <cell r="AA372">
            <v>15.25</v>
          </cell>
          <cell r="AB372">
            <v>15.2</v>
          </cell>
          <cell r="AD372" t="str">
            <v>Single</v>
          </cell>
          <cell r="AI372">
            <v>0</v>
          </cell>
          <cell r="AJ372" t="str">
            <v>L</v>
          </cell>
        </row>
        <row r="374">
          <cell r="N374">
            <v>49.995554124750001</v>
          </cell>
          <cell r="AJ374">
            <v>0</v>
          </cell>
        </row>
        <row r="375">
          <cell r="E375">
            <v>170</v>
          </cell>
          <cell r="F375" t="str">
            <v>MH-02/9/11</v>
          </cell>
          <cell r="G375">
            <v>518659.87</v>
          </cell>
          <cell r="H375">
            <v>2389618.59</v>
          </cell>
          <cell r="I375" t="str">
            <v>Road-MN22</v>
          </cell>
          <cell r="M375" t="str">
            <v>CP-5 401 211</v>
          </cell>
          <cell r="R375">
            <v>14.8</v>
          </cell>
          <cell r="T375">
            <v>12.98</v>
          </cell>
          <cell r="V375">
            <v>14.87</v>
          </cell>
          <cell r="AI375">
            <v>0</v>
          </cell>
          <cell r="AJ375">
            <v>0</v>
          </cell>
        </row>
        <row r="376">
          <cell r="P376">
            <v>0</v>
          </cell>
          <cell r="Q376">
            <v>0</v>
          </cell>
          <cell r="AJ376">
            <v>0</v>
          </cell>
        </row>
        <row r="377">
          <cell r="E377">
            <v>171</v>
          </cell>
          <cell r="F377" t="str">
            <v>CB-02/9/11/1</v>
          </cell>
          <cell r="G377">
            <v>518712.1</v>
          </cell>
          <cell r="H377">
            <v>2389609.6</v>
          </cell>
          <cell r="I377" t="str">
            <v>Road-MN22</v>
          </cell>
          <cell r="J377">
            <v>52.229999999981374</v>
          </cell>
          <cell r="K377">
            <v>-8.9899999997578561</v>
          </cell>
          <cell r="L377">
            <v>52.998047133773717</v>
          </cell>
          <cell r="M377" t="str">
            <v>CP-5 401 242</v>
          </cell>
          <cell r="N377">
            <v>0</v>
          </cell>
          <cell r="O377">
            <v>52.998047133773717</v>
          </cell>
          <cell r="P377">
            <v>52.998047133773717</v>
          </cell>
          <cell r="Q377">
            <v>0</v>
          </cell>
          <cell r="R377">
            <v>14.93</v>
          </cell>
          <cell r="T377">
            <v>13.11</v>
          </cell>
          <cell r="V377">
            <v>15.27</v>
          </cell>
          <cell r="X377">
            <v>300</v>
          </cell>
          <cell r="Y377">
            <v>12.98</v>
          </cell>
          <cell r="Z377">
            <v>13.11</v>
          </cell>
          <cell r="AA377">
            <v>14.87</v>
          </cell>
          <cell r="AB377">
            <v>15.27</v>
          </cell>
          <cell r="AD377" t="str">
            <v>Double</v>
          </cell>
          <cell r="AI377" t="str">
            <v>S</v>
          </cell>
          <cell r="AJ377">
            <v>0</v>
          </cell>
        </row>
        <row r="378">
          <cell r="P378">
            <v>0</v>
          </cell>
          <cell r="Q378">
            <v>0</v>
          </cell>
          <cell r="AJ378">
            <v>0</v>
          </cell>
        </row>
        <row r="379">
          <cell r="E379">
            <v>172</v>
          </cell>
          <cell r="F379" t="str">
            <v>CB-02/9/11/2</v>
          </cell>
          <cell r="G379">
            <v>518775.57</v>
          </cell>
          <cell r="H379">
            <v>2389601.3199999998</v>
          </cell>
          <cell r="I379" t="str">
            <v>Road-MN22</v>
          </cell>
          <cell r="J379">
            <v>63.470000000030268</v>
          </cell>
          <cell r="K379">
            <v>-8.2800000002607703</v>
          </cell>
          <cell r="L379">
            <v>64.007806555201995</v>
          </cell>
          <cell r="M379" t="str">
            <v>CP-5 401 242</v>
          </cell>
          <cell r="N379">
            <v>52.998047133773717</v>
          </cell>
          <cell r="O379">
            <v>117.00585368897572</v>
          </cell>
          <cell r="P379">
            <v>64.007806555201995</v>
          </cell>
          <cell r="Q379">
            <v>0</v>
          </cell>
          <cell r="R379">
            <v>15.12</v>
          </cell>
          <cell r="T379">
            <v>13.32</v>
          </cell>
          <cell r="V379">
            <v>15.68</v>
          </cell>
          <cell r="X379">
            <v>300</v>
          </cell>
          <cell r="Y379">
            <v>13.11</v>
          </cell>
          <cell r="Z379">
            <v>13.32</v>
          </cell>
          <cell r="AA379">
            <v>15.27</v>
          </cell>
          <cell r="AB379">
            <v>15.68</v>
          </cell>
          <cell r="AD379" t="str">
            <v>Single</v>
          </cell>
          <cell r="AI379">
            <v>0</v>
          </cell>
          <cell r="AJ379">
            <v>0</v>
          </cell>
        </row>
        <row r="380">
          <cell r="AJ380">
            <v>0</v>
          </cell>
        </row>
        <row r="381">
          <cell r="E381">
            <v>173</v>
          </cell>
          <cell r="F381" t="str">
            <v>CB-02/9/11/3</v>
          </cell>
          <cell r="G381">
            <v>518793.46</v>
          </cell>
          <cell r="H381">
            <v>2389599.4</v>
          </cell>
          <cell r="I381" t="str">
            <v>Road-MN22</v>
          </cell>
          <cell r="J381">
            <v>17.89000000001397</v>
          </cell>
          <cell r="K381">
            <v>-1.9199999999254942</v>
          </cell>
          <cell r="L381">
            <v>17.992734644856345</v>
          </cell>
          <cell r="M381" t="str">
            <v>CP-5 401 242</v>
          </cell>
          <cell r="N381">
            <v>117.00585368897572</v>
          </cell>
          <cell r="O381">
            <v>134.99858833383206</v>
          </cell>
          <cell r="P381">
            <v>17.992734644856341</v>
          </cell>
          <cell r="Q381">
            <v>0</v>
          </cell>
          <cell r="R381">
            <v>15.17</v>
          </cell>
          <cell r="T381">
            <v>13.4</v>
          </cell>
          <cell r="V381">
            <v>16.03</v>
          </cell>
          <cell r="X381">
            <v>300</v>
          </cell>
          <cell r="Y381">
            <v>13.32</v>
          </cell>
          <cell r="Z381">
            <v>13.4</v>
          </cell>
          <cell r="AA381">
            <v>15.68</v>
          </cell>
          <cell r="AB381">
            <v>16.03</v>
          </cell>
          <cell r="AD381" t="str">
            <v>Single</v>
          </cell>
          <cell r="AI381">
            <v>0</v>
          </cell>
          <cell r="AJ381" t="str">
            <v>L</v>
          </cell>
        </row>
        <row r="382">
          <cell r="P382">
            <v>0</v>
          </cell>
          <cell r="Q382">
            <v>0</v>
          </cell>
          <cell r="AJ382">
            <v>0</v>
          </cell>
        </row>
        <row r="383">
          <cell r="N383">
            <v>134.99858833383206</v>
          </cell>
          <cell r="AJ383">
            <v>0</v>
          </cell>
        </row>
        <row r="384">
          <cell r="E384">
            <v>174</v>
          </cell>
          <cell r="F384" t="str">
            <v>MH-02/9/11</v>
          </cell>
          <cell r="G384">
            <v>518659.87</v>
          </cell>
          <cell r="H384">
            <v>2389618.59</v>
          </cell>
          <cell r="I384" t="str">
            <v>Road-MN24</v>
          </cell>
          <cell r="M384" t="str">
            <v>CP-5 401 211</v>
          </cell>
          <cell r="P384">
            <v>0</v>
          </cell>
          <cell r="Q384">
            <v>0</v>
          </cell>
          <cell r="R384">
            <v>14.8</v>
          </cell>
          <cell r="T384">
            <v>12.98</v>
          </cell>
          <cell r="V384">
            <v>14.87</v>
          </cell>
          <cell r="AI384">
            <v>0</v>
          </cell>
          <cell r="AJ384">
            <v>0</v>
          </cell>
        </row>
        <row r="385">
          <cell r="AJ385">
            <v>0</v>
          </cell>
        </row>
        <row r="386">
          <cell r="E386">
            <v>175</v>
          </cell>
          <cell r="F386" t="str">
            <v>CB-02/9/11/4</v>
          </cell>
          <cell r="G386">
            <v>518657.89</v>
          </cell>
          <cell r="H386">
            <v>2389606.75</v>
          </cell>
          <cell r="I386" t="str">
            <v>Road-MN24</v>
          </cell>
          <cell r="J386">
            <v>-1.9799999999813735</v>
          </cell>
          <cell r="K386">
            <v>-11.839999999850988</v>
          </cell>
          <cell r="L386">
            <v>12.004415854026286</v>
          </cell>
          <cell r="M386" t="str">
            <v>CP-5 401 242</v>
          </cell>
          <cell r="N386">
            <v>0</v>
          </cell>
          <cell r="O386">
            <v>12.004415854026286</v>
          </cell>
          <cell r="P386">
            <v>12.004415854026286</v>
          </cell>
          <cell r="Q386">
            <v>0</v>
          </cell>
          <cell r="R386">
            <v>14.8</v>
          </cell>
          <cell r="T386">
            <v>13.03</v>
          </cell>
          <cell r="V386">
            <v>14.48</v>
          </cell>
          <cell r="X386">
            <v>300</v>
          </cell>
          <cell r="Y386">
            <v>12.98</v>
          </cell>
          <cell r="Z386">
            <v>13.03</v>
          </cell>
          <cell r="AA386">
            <v>14.87</v>
          </cell>
          <cell r="AB386">
            <v>14.48</v>
          </cell>
          <cell r="AD386" t="str">
            <v>Single</v>
          </cell>
          <cell r="AI386" t="str">
            <v>S</v>
          </cell>
          <cell r="AJ386">
            <v>0</v>
          </cell>
        </row>
        <row r="387">
          <cell r="AJ387">
            <v>0</v>
          </cell>
        </row>
        <row r="388">
          <cell r="E388">
            <v>176</v>
          </cell>
          <cell r="F388" t="str">
            <v>CB-02/9/11/5</v>
          </cell>
          <cell r="G388">
            <v>518650.94</v>
          </cell>
          <cell r="H388">
            <v>2389565.33</v>
          </cell>
          <cell r="I388" t="str">
            <v>Road-MN24</v>
          </cell>
          <cell r="J388">
            <v>-6.9500000000116415</v>
          </cell>
          <cell r="K388">
            <v>-41.419999999925494</v>
          </cell>
          <cell r="L388">
            <v>41.999034512640762</v>
          </cell>
          <cell r="M388" t="str">
            <v>CP-5 401 242</v>
          </cell>
          <cell r="N388">
            <v>12.004415854026286</v>
          </cell>
          <cell r="O388">
            <v>54.003450366667046</v>
          </cell>
          <cell r="P388">
            <v>41.999034512640762</v>
          </cell>
          <cell r="Q388">
            <v>0</v>
          </cell>
          <cell r="R388">
            <v>14.93</v>
          </cell>
          <cell r="T388">
            <v>13.16</v>
          </cell>
          <cell r="V388">
            <v>15.2</v>
          </cell>
          <cell r="X388">
            <v>300</v>
          </cell>
          <cell r="Y388">
            <v>13.03</v>
          </cell>
          <cell r="Z388">
            <v>13.16</v>
          </cell>
          <cell r="AA388">
            <v>14.48</v>
          </cell>
          <cell r="AB388">
            <v>15.2</v>
          </cell>
          <cell r="AD388" t="str">
            <v>Single</v>
          </cell>
          <cell r="AI388">
            <v>0</v>
          </cell>
          <cell r="AJ388">
            <v>0</v>
          </cell>
        </row>
        <row r="389">
          <cell r="AJ389">
            <v>0</v>
          </cell>
        </row>
        <row r="390">
          <cell r="E390">
            <v>177</v>
          </cell>
          <cell r="F390" t="str">
            <v>CB-02/9/11/6</v>
          </cell>
          <cell r="G390">
            <v>518648.48</v>
          </cell>
          <cell r="H390">
            <v>2389544.48</v>
          </cell>
          <cell r="I390" t="str">
            <v>Road-MN24</v>
          </cell>
          <cell r="J390">
            <v>-2.4600000000209548</v>
          </cell>
          <cell r="K390">
            <v>-20.850000000093132</v>
          </cell>
          <cell r="L390">
            <v>20.994620739703461</v>
          </cell>
          <cell r="M390" t="str">
            <v>CP-5 401 242</v>
          </cell>
          <cell r="N390">
            <v>54.003450366667046</v>
          </cell>
          <cell r="O390">
            <v>74.998071106370503</v>
          </cell>
          <cell r="P390">
            <v>20.994620739703457</v>
          </cell>
          <cell r="Q390">
            <v>0</v>
          </cell>
          <cell r="R390">
            <v>15</v>
          </cell>
          <cell r="T390">
            <v>13.22</v>
          </cell>
          <cell r="V390">
            <v>15.18</v>
          </cell>
          <cell r="X390">
            <v>300</v>
          </cell>
          <cell r="Y390">
            <v>13.16</v>
          </cell>
          <cell r="Z390">
            <v>13.22</v>
          </cell>
          <cell r="AA390">
            <v>15.2</v>
          </cell>
          <cell r="AB390">
            <v>15.18</v>
          </cell>
          <cell r="AD390" t="str">
            <v>Single</v>
          </cell>
          <cell r="AI390">
            <v>0</v>
          </cell>
          <cell r="AJ390">
            <v>0</v>
          </cell>
        </row>
        <row r="391">
          <cell r="AJ391">
            <v>0</v>
          </cell>
        </row>
        <row r="392">
          <cell r="E392">
            <v>178</v>
          </cell>
          <cell r="F392" t="str">
            <v>CB-02/9/11/7</v>
          </cell>
          <cell r="G392">
            <v>518646.35</v>
          </cell>
          <cell r="H392">
            <v>2389514.65</v>
          </cell>
          <cell r="I392" t="str">
            <v>Road-MN24</v>
          </cell>
          <cell r="J392">
            <v>-2.1300000000046566</v>
          </cell>
          <cell r="K392">
            <v>-29.830000000074506</v>
          </cell>
          <cell r="L392">
            <v>29.905949240986565</v>
          </cell>
          <cell r="M392" t="str">
            <v>CP-5 401 242</v>
          </cell>
          <cell r="N392">
            <v>74.998071106370503</v>
          </cell>
          <cell r="O392">
            <v>104.90402034735706</v>
          </cell>
          <cell r="P392">
            <v>29.905949240986558</v>
          </cell>
          <cell r="Q392">
            <v>0</v>
          </cell>
          <cell r="R392">
            <v>14.97</v>
          </cell>
          <cell r="T392">
            <v>13.31</v>
          </cell>
          <cell r="V392">
            <v>15.28</v>
          </cell>
          <cell r="X392">
            <v>300</v>
          </cell>
          <cell r="Y392">
            <v>13.22</v>
          </cell>
          <cell r="Z392">
            <v>13.31</v>
          </cell>
          <cell r="AA392">
            <v>15.18</v>
          </cell>
          <cell r="AB392">
            <v>15.28</v>
          </cell>
          <cell r="AD392" t="str">
            <v>Single</v>
          </cell>
          <cell r="AI392">
            <v>0</v>
          </cell>
          <cell r="AJ392" t="str">
            <v>L</v>
          </cell>
        </row>
        <row r="393">
          <cell r="AJ393">
            <v>0</v>
          </cell>
        </row>
        <row r="394">
          <cell r="N394">
            <v>104.90402034735706</v>
          </cell>
          <cell r="AJ394">
            <v>0</v>
          </cell>
        </row>
        <row r="395">
          <cell r="E395">
            <v>179</v>
          </cell>
          <cell r="F395" t="str">
            <v>MH-02/10</v>
          </cell>
          <cell r="G395">
            <v>518171.5</v>
          </cell>
          <cell r="H395">
            <v>2389487.6800000002</v>
          </cell>
          <cell r="I395" t="str">
            <v>Road-MN23</v>
          </cell>
          <cell r="M395" t="str">
            <v>CP-5 401 205</v>
          </cell>
          <cell r="R395">
            <v>14.71</v>
          </cell>
          <cell r="T395">
            <v>12.674150384627936</v>
          </cell>
          <cell r="V395">
            <v>14.27</v>
          </cell>
          <cell r="AI395">
            <v>0</v>
          </cell>
          <cell r="AJ395">
            <v>0</v>
          </cell>
        </row>
        <row r="396">
          <cell r="AJ396">
            <v>0</v>
          </cell>
        </row>
        <row r="397">
          <cell r="E397">
            <v>180</v>
          </cell>
          <cell r="F397" t="str">
            <v>CB-02/10/1</v>
          </cell>
          <cell r="G397">
            <v>518174.38</v>
          </cell>
          <cell r="H397">
            <v>2389487.17</v>
          </cell>
          <cell r="I397" t="str">
            <v>Road-MN23</v>
          </cell>
          <cell r="J397">
            <v>2.8800000000046566</v>
          </cell>
          <cell r="K397">
            <v>-0.51000000024214387</v>
          </cell>
          <cell r="L397">
            <v>2.9248076860323327</v>
          </cell>
          <cell r="M397" t="str">
            <v>CP-5 401 205</v>
          </cell>
          <cell r="N397">
            <v>0</v>
          </cell>
          <cell r="O397">
            <v>2.9248076860323327</v>
          </cell>
          <cell r="P397">
            <v>2.9248076860323327</v>
          </cell>
          <cell r="Q397">
            <v>0</v>
          </cell>
          <cell r="R397">
            <v>14.18</v>
          </cell>
          <cell r="T397">
            <v>12.68</v>
          </cell>
          <cell r="V397">
            <v>14.29</v>
          </cell>
          <cell r="X397">
            <v>300</v>
          </cell>
          <cell r="Y397">
            <v>12.674150384627936</v>
          </cell>
          <cell r="Z397">
            <v>12.68</v>
          </cell>
          <cell r="AA397">
            <v>14.27</v>
          </cell>
          <cell r="AB397">
            <v>14.29</v>
          </cell>
          <cell r="AD397" t="str">
            <v>Single</v>
          </cell>
          <cell r="AI397" t="str">
            <v>S</v>
          </cell>
          <cell r="AJ397">
            <v>0</v>
          </cell>
        </row>
        <row r="398">
          <cell r="AJ398">
            <v>0</v>
          </cell>
        </row>
        <row r="399">
          <cell r="E399">
            <v>181</v>
          </cell>
          <cell r="F399" t="str">
            <v>CB-02/10/2</v>
          </cell>
          <cell r="G399">
            <v>518195.44</v>
          </cell>
          <cell r="H399">
            <v>2389449.67</v>
          </cell>
          <cell r="I399" t="str">
            <v>Road-MN23</v>
          </cell>
          <cell r="J399">
            <v>21.059999999997672</v>
          </cell>
          <cell r="K399">
            <v>-37.5</v>
          </cell>
          <cell r="L399">
            <v>43.008994408145632</v>
          </cell>
          <cell r="M399" t="str">
            <v>CP-5 401 205</v>
          </cell>
          <cell r="N399">
            <v>2.9248076860323327</v>
          </cell>
          <cell r="O399">
            <v>45.933802094177963</v>
          </cell>
          <cell r="P399">
            <v>43.008994408145632</v>
          </cell>
          <cell r="Q399">
            <v>0</v>
          </cell>
          <cell r="R399">
            <v>14.31</v>
          </cell>
          <cell r="T399">
            <v>12.81</v>
          </cell>
          <cell r="V399">
            <v>14.57</v>
          </cell>
          <cell r="X399">
            <v>300</v>
          </cell>
          <cell r="Y399">
            <v>12.68</v>
          </cell>
          <cell r="Z399">
            <v>12.81</v>
          </cell>
          <cell r="AA399">
            <v>14.29</v>
          </cell>
          <cell r="AB399">
            <v>14.57</v>
          </cell>
          <cell r="AD399" t="str">
            <v>Single</v>
          </cell>
          <cell r="AI399">
            <v>0</v>
          </cell>
          <cell r="AJ399" t="str">
            <v>L</v>
          </cell>
        </row>
        <row r="400">
          <cell r="AJ400">
            <v>0</v>
          </cell>
        </row>
        <row r="401">
          <cell r="N401">
            <v>45.933802094177963</v>
          </cell>
          <cell r="AJ401">
            <v>0</v>
          </cell>
        </row>
        <row r="402">
          <cell r="E402">
            <v>182</v>
          </cell>
          <cell r="F402" t="str">
            <v>MH-02/11</v>
          </cell>
          <cell r="G402">
            <v>518210.67</v>
          </cell>
          <cell r="H402">
            <v>2389417.92</v>
          </cell>
          <cell r="I402" t="str">
            <v>Road-MN23</v>
          </cell>
          <cell r="M402" t="str">
            <v>CP-5 401 205</v>
          </cell>
          <cell r="R402">
            <v>14.41</v>
          </cell>
          <cell r="T402">
            <v>12.920019919840207</v>
          </cell>
          <cell r="V402">
            <v>14.61</v>
          </cell>
          <cell r="AI402">
            <v>0</v>
          </cell>
          <cell r="AJ402">
            <v>0</v>
          </cell>
        </row>
        <row r="403">
          <cell r="AJ403">
            <v>0</v>
          </cell>
        </row>
        <row r="404">
          <cell r="E404">
            <v>183</v>
          </cell>
          <cell r="F404" t="str">
            <v>CB-02/11/1</v>
          </cell>
          <cell r="G404">
            <v>518214.65</v>
          </cell>
          <cell r="H404">
            <v>2389414.91</v>
          </cell>
          <cell r="I404" t="str">
            <v>Road-MN23</v>
          </cell>
          <cell r="J404">
            <v>3.9800000000395812</v>
          </cell>
          <cell r="K404">
            <v>-3.0099999997764826</v>
          </cell>
          <cell r="L404">
            <v>4.9900400798961018</v>
          </cell>
          <cell r="M404" t="str">
            <v>CP-5 401 205</v>
          </cell>
          <cell r="N404">
            <v>0</v>
          </cell>
          <cell r="O404">
            <v>4.9900400798961018</v>
          </cell>
          <cell r="P404">
            <v>4.9900400798961018</v>
          </cell>
          <cell r="Q404">
            <v>0</v>
          </cell>
          <cell r="R404">
            <v>14.43</v>
          </cell>
          <cell r="T404">
            <v>12.93</v>
          </cell>
          <cell r="V404">
            <v>14.62</v>
          </cell>
          <cell r="X404">
            <v>300</v>
          </cell>
          <cell r="Y404">
            <v>12.920019919840207</v>
          </cell>
          <cell r="Z404">
            <v>12.93</v>
          </cell>
          <cell r="AA404">
            <v>14.61</v>
          </cell>
          <cell r="AB404">
            <v>14.62</v>
          </cell>
          <cell r="AD404" t="str">
            <v>Single</v>
          </cell>
          <cell r="AI404" t="str">
            <v>S</v>
          </cell>
          <cell r="AJ404" t="str">
            <v>L</v>
          </cell>
        </row>
        <row r="405">
          <cell r="AJ405">
            <v>0</v>
          </cell>
        </row>
        <row r="406">
          <cell r="N406">
            <v>4.9900400798961018</v>
          </cell>
          <cell r="AJ406">
            <v>0</v>
          </cell>
        </row>
        <row r="407">
          <cell r="E407">
            <v>184</v>
          </cell>
          <cell r="F407" t="str">
            <v>MH-02/12</v>
          </cell>
          <cell r="G407">
            <v>518227.77</v>
          </cell>
          <cell r="H407">
            <v>2389387.71</v>
          </cell>
          <cell r="I407" t="str">
            <v>Road-MN23</v>
          </cell>
          <cell r="M407" t="str">
            <v>CP-5 401 205</v>
          </cell>
          <cell r="R407">
            <v>14.52</v>
          </cell>
          <cell r="T407">
            <v>12.920350025906634</v>
          </cell>
          <cell r="V407">
            <v>14.7</v>
          </cell>
          <cell r="AI407">
            <v>0</v>
          </cell>
          <cell r="AJ407">
            <v>0</v>
          </cell>
        </row>
        <row r="408">
          <cell r="AJ408">
            <v>0</v>
          </cell>
        </row>
        <row r="409">
          <cell r="E409">
            <v>185</v>
          </cell>
          <cell r="F409" t="str">
            <v>CB-02/12/1</v>
          </cell>
          <cell r="G409">
            <v>518231.95</v>
          </cell>
          <cell r="H409">
            <v>2389385.2999999998</v>
          </cell>
          <cell r="I409" t="str">
            <v>Road-MN23</v>
          </cell>
          <cell r="J409">
            <v>4.1799999999930151</v>
          </cell>
          <cell r="K409">
            <v>-2.4100000001490116</v>
          </cell>
          <cell r="L409">
            <v>4.8249870466831144</v>
          </cell>
          <cell r="M409" t="str">
            <v>CP-5 401 205</v>
          </cell>
          <cell r="N409">
            <v>0</v>
          </cell>
          <cell r="O409">
            <v>4.8249870466831144</v>
          </cell>
          <cell r="P409">
            <v>4.8249870466831144</v>
          </cell>
          <cell r="Q409">
            <v>0</v>
          </cell>
          <cell r="R409">
            <v>14.43</v>
          </cell>
          <cell r="T409">
            <v>12.93</v>
          </cell>
          <cell r="V409">
            <v>14.71</v>
          </cell>
          <cell r="X409">
            <v>300</v>
          </cell>
          <cell r="Y409">
            <v>12.920350025906634</v>
          </cell>
          <cell r="Z409">
            <v>12.93</v>
          </cell>
          <cell r="AA409">
            <v>14.7</v>
          </cell>
          <cell r="AB409">
            <v>14.71</v>
          </cell>
          <cell r="AD409" t="str">
            <v>Single</v>
          </cell>
          <cell r="AI409" t="str">
            <v>S</v>
          </cell>
          <cell r="AJ409" t="str">
            <v>L</v>
          </cell>
        </row>
        <row r="410">
          <cell r="AJ410">
            <v>0</v>
          </cell>
        </row>
        <row r="411">
          <cell r="N411">
            <v>4.8249870466831144</v>
          </cell>
          <cell r="AJ411">
            <v>0</v>
          </cell>
        </row>
        <row r="412">
          <cell r="E412">
            <v>186</v>
          </cell>
          <cell r="F412" t="str">
            <v>MH-02/13</v>
          </cell>
          <cell r="G412">
            <v>518244.89</v>
          </cell>
          <cell r="H412">
            <v>2389364.16</v>
          </cell>
          <cell r="I412" t="str">
            <v>Road-MN23</v>
          </cell>
          <cell r="M412" t="str">
            <v>CP-5 401 205</v>
          </cell>
          <cell r="R412">
            <v>14.6</v>
          </cell>
          <cell r="T412">
            <v>12.920008463581588</v>
          </cell>
          <cell r="V412">
            <v>14.66</v>
          </cell>
          <cell r="AI412">
            <v>0</v>
          </cell>
          <cell r="AJ412">
            <v>0</v>
          </cell>
        </row>
        <row r="413">
          <cell r="AJ413">
            <v>0</v>
          </cell>
        </row>
        <row r="414">
          <cell r="E414">
            <v>187</v>
          </cell>
          <cell r="F414" t="str">
            <v>CB-02/13/1</v>
          </cell>
          <cell r="G414">
            <v>518249.18</v>
          </cell>
          <cell r="H414">
            <v>2389361.6</v>
          </cell>
          <cell r="I414" t="str">
            <v>Road-MN23</v>
          </cell>
          <cell r="J414">
            <v>4.2899999999790452</v>
          </cell>
          <cell r="K414">
            <v>-2.5600000000558794</v>
          </cell>
          <cell r="L414">
            <v>4.9957682092052984</v>
          </cell>
          <cell r="M414" t="str">
            <v>CP-5 401 205</v>
          </cell>
          <cell r="N414">
            <v>0</v>
          </cell>
          <cell r="O414">
            <v>4.9957682092052984</v>
          </cell>
          <cell r="P414">
            <v>4.9957682092052984</v>
          </cell>
          <cell r="Q414">
            <v>0</v>
          </cell>
          <cell r="R414">
            <v>14.43</v>
          </cell>
          <cell r="T414">
            <v>12.93</v>
          </cell>
          <cell r="V414">
            <v>14.63</v>
          </cell>
          <cell r="X414">
            <v>300</v>
          </cell>
          <cell r="Y414">
            <v>12.920008463581588</v>
          </cell>
          <cell r="Z414">
            <v>12.93</v>
          </cell>
          <cell r="AA414">
            <v>14.66</v>
          </cell>
          <cell r="AB414">
            <v>14.63</v>
          </cell>
          <cell r="AD414" t="str">
            <v>Single</v>
          </cell>
          <cell r="AI414" t="str">
            <v>S</v>
          </cell>
          <cell r="AJ414" t="str">
            <v>L</v>
          </cell>
        </row>
        <row r="415">
          <cell r="AJ415">
            <v>0</v>
          </cell>
        </row>
        <row r="416">
          <cell r="N416">
            <v>4.9957682092052984</v>
          </cell>
          <cell r="AJ416">
            <v>0</v>
          </cell>
        </row>
        <row r="417">
          <cell r="E417">
            <v>188</v>
          </cell>
          <cell r="F417" t="str">
            <v>MH-02/14</v>
          </cell>
          <cell r="G417">
            <v>518268.49400000001</v>
          </cell>
          <cell r="H417">
            <v>2389336.37</v>
          </cell>
          <cell r="I417" t="str">
            <v>Road-MJ02</v>
          </cell>
          <cell r="M417" t="str">
            <v>CP-5 401 206</v>
          </cell>
          <cell r="R417">
            <v>14.68</v>
          </cell>
          <cell r="T417">
            <v>13.15</v>
          </cell>
          <cell r="V417">
            <v>14.69</v>
          </cell>
          <cell r="AI417">
            <v>0</v>
          </cell>
          <cell r="AJ417">
            <v>0</v>
          </cell>
        </row>
        <row r="418">
          <cell r="AJ418">
            <v>0</v>
          </cell>
        </row>
        <row r="419">
          <cell r="E419">
            <v>189</v>
          </cell>
          <cell r="F419" t="str">
            <v>CB-02/14/30</v>
          </cell>
          <cell r="G419">
            <v>518260.19</v>
          </cell>
          <cell r="H419">
            <v>2389330.79</v>
          </cell>
          <cell r="I419" t="str">
            <v>Road-MJ03</v>
          </cell>
          <cell r="J419">
            <v>-8.3040000000037253</v>
          </cell>
          <cell r="K419">
            <v>-5.5800000000745058</v>
          </cell>
          <cell r="L419">
            <v>10.00463972369287</v>
          </cell>
          <cell r="M419" t="str">
            <v>CP-5 401 232</v>
          </cell>
          <cell r="N419">
            <v>0</v>
          </cell>
          <cell r="O419">
            <v>10.00463972369287</v>
          </cell>
          <cell r="P419">
            <v>10.00463972369287</v>
          </cell>
          <cell r="Q419">
            <v>0</v>
          </cell>
          <cell r="R419">
            <v>14.79</v>
          </cell>
          <cell r="T419">
            <v>13.22</v>
          </cell>
          <cell r="V419">
            <v>14.86</v>
          </cell>
          <cell r="X419">
            <v>500</v>
          </cell>
          <cell r="Y419">
            <v>13.15</v>
          </cell>
          <cell r="Z419">
            <v>13.22</v>
          </cell>
          <cell r="AA419">
            <v>14.69</v>
          </cell>
          <cell r="AB419">
            <v>14.86</v>
          </cell>
          <cell r="AD419" t="str">
            <v>Double</v>
          </cell>
          <cell r="AI419" t="str">
            <v>S</v>
          </cell>
          <cell r="AJ419">
            <v>0</v>
          </cell>
        </row>
        <row r="420">
          <cell r="AJ420">
            <v>0</v>
          </cell>
        </row>
        <row r="421">
          <cell r="E421">
            <v>190</v>
          </cell>
          <cell r="F421" t="str">
            <v>CB-02/14/31</v>
          </cell>
          <cell r="G421">
            <v>518234.09</v>
          </cell>
          <cell r="H421">
            <v>2389314.0699999998</v>
          </cell>
          <cell r="I421" t="str">
            <v>Road-MJ03</v>
          </cell>
          <cell r="J421">
            <v>-26.099999999976717</v>
          </cell>
          <cell r="K421">
            <v>-16.720000000204891</v>
          </cell>
          <cell r="L421">
            <v>30.996264291130895</v>
          </cell>
          <cell r="M421" t="str">
            <v>CP-5 401 232</v>
          </cell>
          <cell r="N421">
            <v>10.00463972369287</v>
          </cell>
          <cell r="O421">
            <v>41.000904014823767</v>
          </cell>
          <cell r="P421">
            <v>30.996264291130899</v>
          </cell>
          <cell r="Q421">
            <v>0</v>
          </cell>
          <cell r="R421">
            <v>14.98</v>
          </cell>
          <cell r="T421">
            <v>13.41</v>
          </cell>
          <cell r="V421">
            <v>15.07</v>
          </cell>
          <cell r="X421">
            <v>500</v>
          </cell>
          <cell r="Y421">
            <v>13.22</v>
          </cell>
          <cell r="Z421">
            <v>13.41</v>
          </cell>
          <cell r="AA421">
            <v>14.86</v>
          </cell>
          <cell r="AB421">
            <v>15.07</v>
          </cell>
          <cell r="AD421" t="str">
            <v>Single</v>
          </cell>
          <cell r="AI421">
            <v>0</v>
          </cell>
          <cell r="AJ421">
            <v>0</v>
          </cell>
        </row>
        <row r="422">
          <cell r="AJ422">
            <v>0</v>
          </cell>
        </row>
        <row r="423">
          <cell r="E423">
            <v>191</v>
          </cell>
          <cell r="F423" t="str">
            <v>CB-02/14/32</v>
          </cell>
          <cell r="G423">
            <v>518207.35</v>
          </cell>
          <cell r="H423">
            <v>2389300.4700000002</v>
          </cell>
          <cell r="I423" t="str">
            <v>Road-MJ03</v>
          </cell>
          <cell r="J423">
            <v>-26.740000000048894</v>
          </cell>
          <cell r="K423">
            <v>-13.599999999627471</v>
          </cell>
          <cell r="L423">
            <v>29.999793332496179</v>
          </cell>
          <cell r="M423" t="str">
            <v>CP-5 401 232</v>
          </cell>
          <cell r="N423">
            <v>41.000904014823767</v>
          </cell>
          <cell r="O423">
            <v>71.000697347319942</v>
          </cell>
          <cell r="P423">
            <v>29.999793332496175</v>
          </cell>
          <cell r="Q423">
            <v>0</v>
          </cell>
          <cell r="R423">
            <v>15.17</v>
          </cell>
          <cell r="T423">
            <v>13.56</v>
          </cell>
          <cell r="V423">
            <v>15.26</v>
          </cell>
          <cell r="X423">
            <v>500</v>
          </cell>
          <cell r="Y423">
            <v>13.41</v>
          </cell>
          <cell r="Z423">
            <v>13.56</v>
          </cell>
          <cell r="AA423">
            <v>15.07</v>
          </cell>
          <cell r="AB423">
            <v>15.26</v>
          </cell>
          <cell r="AD423" t="str">
            <v>Single</v>
          </cell>
          <cell r="AI423">
            <v>0</v>
          </cell>
          <cell r="AJ423">
            <v>0</v>
          </cell>
        </row>
        <row r="424">
          <cell r="AJ424">
            <v>0</v>
          </cell>
        </row>
        <row r="425">
          <cell r="E425">
            <v>192</v>
          </cell>
          <cell r="F425" t="str">
            <v>CB-02/14/33</v>
          </cell>
          <cell r="G425">
            <v>518180.1</v>
          </cell>
          <cell r="H425">
            <v>2389287.92</v>
          </cell>
          <cell r="I425" t="str">
            <v>Road-MJ03</v>
          </cell>
          <cell r="J425">
            <v>-27.25</v>
          </cell>
          <cell r="K425">
            <v>-12.550000000279397</v>
          </cell>
          <cell r="L425">
            <v>30.001083313890732</v>
          </cell>
          <cell r="M425" t="str">
            <v>CP-5 401 232</v>
          </cell>
          <cell r="N425">
            <v>71.000697347319942</v>
          </cell>
          <cell r="O425">
            <v>101.00178066121067</v>
          </cell>
          <cell r="P425">
            <v>30.001083313890732</v>
          </cell>
          <cell r="Q425">
            <v>0</v>
          </cell>
          <cell r="R425">
            <v>15.36</v>
          </cell>
          <cell r="T425">
            <v>13.65</v>
          </cell>
          <cell r="V425">
            <v>15.33</v>
          </cell>
          <cell r="X425">
            <v>500</v>
          </cell>
          <cell r="Y425">
            <v>13.56</v>
          </cell>
          <cell r="Z425">
            <v>13.65</v>
          </cell>
          <cell r="AA425">
            <v>15.26</v>
          </cell>
          <cell r="AB425">
            <v>15.33</v>
          </cell>
          <cell r="AD425" t="str">
            <v>Single</v>
          </cell>
          <cell r="AI425">
            <v>0</v>
          </cell>
          <cell r="AJ425">
            <v>0</v>
          </cell>
        </row>
        <row r="426">
          <cell r="AJ426">
            <v>0</v>
          </cell>
        </row>
        <row r="427">
          <cell r="E427">
            <v>193</v>
          </cell>
          <cell r="F427" t="str">
            <v>CB-02/14/34</v>
          </cell>
          <cell r="G427">
            <v>518165.07</v>
          </cell>
          <cell r="H427">
            <v>2389279.98</v>
          </cell>
          <cell r="I427" t="str">
            <v>Road-MJ03</v>
          </cell>
          <cell r="J427">
            <v>-15.029999999969732</v>
          </cell>
          <cell r="K427">
            <v>-7.9399999999441206</v>
          </cell>
          <cell r="L427">
            <v>16.998367568628549</v>
          </cell>
          <cell r="M427" t="str">
            <v>CP-5 401 232</v>
          </cell>
          <cell r="N427">
            <v>101.00178066121067</v>
          </cell>
          <cell r="O427">
            <v>118.00014822983923</v>
          </cell>
          <cell r="P427">
            <v>16.998367568628552</v>
          </cell>
          <cell r="Q427">
            <v>0</v>
          </cell>
          <cell r="R427">
            <v>15.46</v>
          </cell>
          <cell r="T427">
            <v>13.7</v>
          </cell>
          <cell r="V427">
            <v>15.42</v>
          </cell>
          <cell r="X427">
            <v>300</v>
          </cell>
          <cell r="Y427">
            <v>13.65</v>
          </cell>
          <cell r="Z427">
            <v>13.7</v>
          </cell>
          <cell r="AA427">
            <v>15.33</v>
          </cell>
          <cell r="AB427">
            <v>15.42</v>
          </cell>
          <cell r="AD427" t="str">
            <v>Single</v>
          </cell>
          <cell r="AI427">
            <v>0</v>
          </cell>
          <cell r="AJ427">
            <v>0</v>
          </cell>
        </row>
        <row r="428">
          <cell r="AJ428">
            <v>0</v>
          </cell>
        </row>
        <row r="429">
          <cell r="E429">
            <v>194</v>
          </cell>
          <cell r="F429" t="str">
            <v>CB-02/14/35</v>
          </cell>
          <cell r="G429">
            <v>518152.21</v>
          </cell>
          <cell r="H429">
            <v>2389272.23</v>
          </cell>
          <cell r="I429" t="str">
            <v>Road-MJ03</v>
          </cell>
          <cell r="J429">
            <v>-12.85999999998603</v>
          </cell>
          <cell r="K429">
            <v>-7.75</v>
          </cell>
          <cell r="L429">
            <v>15.014729434779726</v>
          </cell>
          <cell r="M429" t="str">
            <v>CP-5 401 232</v>
          </cell>
          <cell r="N429">
            <v>118.00014822983923</v>
          </cell>
          <cell r="O429">
            <v>133.01487766461895</v>
          </cell>
          <cell r="P429">
            <v>15.014729434779724</v>
          </cell>
          <cell r="Q429">
            <v>0</v>
          </cell>
          <cell r="R429">
            <v>15.56</v>
          </cell>
          <cell r="T429">
            <v>14.25</v>
          </cell>
          <cell r="V429">
            <v>15.45</v>
          </cell>
          <cell r="X429">
            <v>300</v>
          </cell>
          <cell r="Y429">
            <v>13.9</v>
          </cell>
          <cell r="Z429">
            <v>14.25</v>
          </cell>
          <cell r="AA429">
            <v>15.42</v>
          </cell>
          <cell r="AB429">
            <v>15.45</v>
          </cell>
          <cell r="AD429" t="str">
            <v>Single</v>
          </cell>
          <cell r="AI429">
            <v>0</v>
          </cell>
          <cell r="AJ429">
            <v>0</v>
          </cell>
        </row>
        <row r="430">
          <cell r="AJ430">
            <v>0</v>
          </cell>
        </row>
        <row r="431">
          <cell r="E431">
            <v>195</v>
          </cell>
          <cell r="F431" t="str">
            <v>CB-02/14/36</v>
          </cell>
          <cell r="G431">
            <v>518112.13</v>
          </cell>
          <cell r="H431">
            <v>2389244.0499999998</v>
          </cell>
          <cell r="I431" t="str">
            <v>Road-MJ03</v>
          </cell>
          <cell r="J431">
            <v>-40.080000000016298</v>
          </cell>
          <cell r="K431">
            <v>-28.180000000167638</v>
          </cell>
          <cell r="L431">
            <v>48.995089549981991</v>
          </cell>
          <cell r="M431" t="str">
            <v>CP-5 401 232</v>
          </cell>
          <cell r="N431">
            <v>133.01487766461895</v>
          </cell>
          <cell r="O431">
            <v>182.00996721460095</v>
          </cell>
          <cell r="P431">
            <v>48.995089549981998</v>
          </cell>
          <cell r="Q431">
            <v>0</v>
          </cell>
          <cell r="R431">
            <v>15.86</v>
          </cell>
          <cell r="T431">
            <v>14.44</v>
          </cell>
          <cell r="V431">
            <v>15.68</v>
          </cell>
          <cell r="X431">
            <v>300</v>
          </cell>
          <cell r="Y431">
            <v>14.25</v>
          </cell>
          <cell r="Z431">
            <v>14.44</v>
          </cell>
          <cell r="AA431">
            <v>15.45</v>
          </cell>
          <cell r="AB431">
            <v>15.68</v>
          </cell>
          <cell r="AD431" t="str">
            <v>Single</v>
          </cell>
          <cell r="AI431">
            <v>0</v>
          </cell>
          <cell r="AJ431">
            <v>0</v>
          </cell>
        </row>
        <row r="432">
          <cell r="AJ432">
            <v>0</v>
          </cell>
        </row>
        <row r="433">
          <cell r="E433">
            <v>196</v>
          </cell>
          <cell r="F433" t="str">
            <v>CB-02/14/37</v>
          </cell>
          <cell r="G433">
            <v>518097.47</v>
          </cell>
          <cell r="H433">
            <v>2389233.6</v>
          </cell>
          <cell r="I433" t="str">
            <v>Road-MJ03</v>
          </cell>
          <cell r="J433">
            <v>-14.660000000032596</v>
          </cell>
          <cell r="K433">
            <v>-10.449999999720603</v>
          </cell>
          <cell r="L433">
            <v>18.003280256528708</v>
          </cell>
          <cell r="M433" t="str">
            <v>CP-5 401 232</v>
          </cell>
          <cell r="N433">
            <v>182.00996721460095</v>
          </cell>
          <cell r="O433">
            <v>200.01324747112966</v>
          </cell>
          <cell r="P433">
            <v>18.003280256528711</v>
          </cell>
          <cell r="Q433">
            <v>0</v>
          </cell>
          <cell r="R433">
            <v>15.97</v>
          </cell>
          <cell r="T433">
            <v>14.48</v>
          </cell>
          <cell r="V433">
            <v>15.95</v>
          </cell>
          <cell r="X433">
            <v>300</v>
          </cell>
          <cell r="Y433">
            <v>14.44</v>
          </cell>
          <cell r="Z433">
            <v>14.48</v>
          </cell>
          <cell r="AA433">
            <v>15.68</v>
          </cell>
          <cell r="AB433">
            <v>15.95</v>
          </cell>
          <cell r="AD433" t="str">
            <v>Double</v>
          </cell>
          <cell r="AI433">
            <v>0</v>
          </cell>
          <cell r="AJ433" t="str">
            <v>L</v>
          </cell>
        </row>
        <row r="434">
          <cell r="AJ434">
            <v>0</v>
          </cell>
        </row>
        <row r="435">
          <cell r="N435">
            <v>200.01324747112966</v>
          </cell>
          <cell r="AJ435">
            <v>0</v>
          </cell>
        </row>
        <row r="436">
          <cell r="E436">
            <v>197</v>
          </cell>
          <cell r="F436" t="str">
            <v>CB-02/14/30</v>
          </cell>
          <cell r="G436">
            <v>518260.19</v>
          </cell>
          <cell r="H436">
            <v>2389330.79</v>
          </cell>
          <cell r="I436" t="str">
            <v>Road-MJ03</v>
          </cell>
          <cell r="R436">
            <v>14.79</v>
          </cell>
          <cell r="T436">
            <v>13.203995722476224</v>
          </cell>
          <cell r="V436">
            <v>14.86</v>
          </cell>
          <cell r="AD436" t="str">
            <v>Double</v>
          </cell>
          <cell r="AI436">
            <v>0</v>
          </cell>
          <cell r="AJ436">
            <v>0</v>
          </cell>
        </row>
        <row r="437">
          <cell r="AJ437">
            <v>0</v>
          </cell>
        </row>
        <row r="438">
          <cell r="E438">
            <v>198</v>
          </cell>
          <cell r="F438" t="str">
            <v>CB-02/14/30A</v>
          </cell>
          <cell r="G438">
            <v>518250.72</v>
          </cell>
          <cell r="H438">
            <v>2389346.1</v>
          </cell>
          <cell r="I438" t="str">
            <v>Road-MJ03</v>
          </cell>
          <cell r="J438">
            <v>-9.470000000030268</v>
          </cell>
          <cell r="K438">
            <v>15.310000000055879</v>
          </cell>
          <cell r="L438">
            <v>18.002138761888386</v>
          </cell>
          <cell r="M438" t="str">
            <v>CP-5 401 232</v>
          </cell>
          <cell r="N438">
            <v>0</v>
          </cell>
          <cell r="O438">
            <v>18.002138761888386</v>
          </cell>
          <cell r="P438">
            <v>18.002138761888386</v>
          </cell>
          <cell r="Q438">
            <v>0</v>
          </cell>
          <cell r="R438">
            <v>14.97</v>
          </cell>
          <cell r="T438">
            <v>13.24</v>
          </cell>
          <cell r="V438">
            <v>14.97</v>
          </cell>
          <cell r="X438">
            <v>300</v>
          </cell>
          <cell r="Y438">
            <v>13.203995722476224</v>
          </cell>
          <cell r="Z438">
            <v>13.24</v>
          </cell>
          <cell r="AA438">
            <v>14.86</v>
          </cell>
          <cell r="AB438">
            <v>14.97</v>
          </cell>
          <cell r="AD438" t="str">
            <v>Single</v>
          </cell>
          <cell r="AI438" t="str">
            <v>S</v>
          </cell>
          <cell r="AJ438" t="str">
            <v>L</v>
          </cell>
        </row>
        <row r="439">
          <cell r="AJ439">
            <v>0</v>
          </cell>
        </row>
        <row r="440">
          <cell r="N440">
            <v>18.002138761888386</v>
          </cell>
          <cell r="AJ440">
            <v>0</v>
          </cell>
        </row>
        <row r="441">
          <cell r="E441">
            <v>199</v>
          </cell>
          <cell r="F441" t="str">
            <v>CB-02/14/31</v>
          </cell>
          <cell r="G441">
            <v>518234.09</v>
          </cell>
          <cell r="H441">
            <v>2389314.0699999998</v>
          </cell>
          <cell r="I441" t="str">
            <v>Road-MJ03</v>
          </cell>
          <cell r="R441">
            <v>14.98</v>
          </cell>
          <cell r="T441">
            <v>13.457986121758966</v>
          </cell>
          <cell r="V441">
            <v>15.07</v>
          </cell>
          <cell r="AI441">
            <v>0</v>
          </cell>
          <cell r="AJ441">
            <v>0</v>
          </cell>
        </row>
        <row r="442">
          <cell r="AJ442">
            <v>0</v>
          </cell>
        </row>
        <row r="443">
          <cell r="E443">
            <v>200</v>
          </cell>
          <cell r="F443" t="str">
            <v>CB-02/14/31A</v>
          </cell>
          <cell r="G443">
            <v>518223.34</v>
          </cell>
          <cell r="H443">
            <v>2389325.9300000002</v>
          </cell>
          <cell r="I443" t="str">
            <v>Road-MJ03</v>
          </cell>
          <cell r="J443">
            <v>-10.75</v>
          </cell>
          <cell r="K443">
            <v>11.860000000335276</v>
          </cell>
          <cell r="L443">
            <v>16.006939120517476</v>
          </cell>
          <cell r="M443" t="str">
            <v>CP-5 401 232</v>
          </cell>
          <cell r="N443">
            <v>0</v>
          </cell>
          <cell r="O443">
            <v>16.006939120517476</v>
          </cell>
          <cell r="P443">
            <v>16.006939120517476</v>
          </cell>
          <cell r="Q443">
            <v>0</v>
          </cell>
          <cell r="R443">
            <v>14.98</v>
          </cell>
          <cell r="T443">
            <v>13.49</v>
          </cell>
          <cell r="V443">
            <v>14.98</v>
          </cell>
          <cell r="X443">
            <v>300</v>
          </cell>
          <cell r="Y443">
            <v>13.457986121758966</v>
          </cell>
          <cell r="Z443">
            <v>13.49</v>
          </cell>
          <cell r="AA443">
            <v>15.07</v>
          </cell>
          <cell r="AB443">
            <v>14.98</v>
          </cell>
          <cell r="AD443" t="str">
            <v>Single</v>
          </cell>
          <cell r="AI443" t="str">
            <v>S</v>
          </cell>
          <cell r="AJ443" t="str">
            <v>L</v>
          </cell>
        </row>
        <row r="444">
          <cell r="AJ444">
            <v>0</v>
          </cell>
        </row>
        <row r="445">
          <cell r="N445">
            <v>16.006939120517476</v>
          </cell>
          <cell r="AJ445">
            <v>0</v>
          </cell>
        </row>
        <row r="446">
          <cell r="E446">
            <v>201</v>
          </cell>
          <cell r="F446" t="str">
            <v>CB-02/14/32</v>
          </cell>
          <cell r="G446">
            <v>518207.35</v>
          </cell>
          <cell r="H446">
            <v>2389300.4700000002</v>
          </cell>
          <cell r="I446" t="str">
            <v>Road-MJ03</v>
          </cell>
          <cell r="R446">
            <v>15.17</v>
          </cell>
          <cell r="T446">
            <v>13.609006136091839</v>
          </cell>
          <cell r="V446">
            <v>15.26</v>
          </cell>
          <cell r="AI446">
            <v>0</v>
          </cell>
          <cell r="AJ446">
            <v>0</v>
          </cell>
        </row>
        <row r="447">
          <cell r="AJ447">
            <v>0</v>
          </cell>
        </row>
        <row r="448">
          <cell r="E448">
            <v>202</v>
          </cell>
          <cell r="F448" t="str">
            <v>CB-02/14/32A</v>
          </cell>
          <cell r="G448">
            <v>518200.92</v>
          </cell>
          <cell r="H448">
            <v>2389314.5699999998</v>
          </cell>
          <cell r="I448" t="str">
            <v>Road-MJ03</v>
          </cell>
          <cell r="J448">
            <v>-6.4299999999930151</v>
          </cell>
          <cell r="K448">
            <v>14.099999999627471</v>
          </cell>
          <cell r="L448">
            <v>15.496931954080615</v>
          </cell>
          <cell r="M448" t="str">
            <v>CP-5 401 232</v>
          </cell>
          <cell r="N448">
            <v>0</v>
          </cell>
          <cell r="O448">
            <v>15.496931954080615</v>
          </cell>
          <cell r="P448">
            <v>15.496931954080615</v>
          </cell>
          <cell r="Q448">
            <v>0</v>
          </cell>
          <cell r="R448">
            <v>15.17</v>
          </cell>
          <cell r="T448">
            <v>13.64</v>
          </cell>
          <cell r="V448">
            <v>15.17</v>
          </cell>
          <cell r="X448">
            <v>300</v>
          </cell>
          <cell r="Y448">
            <v>13.609006136091839</v>
          </cell>
          <cell r="Z448">
            <v>13.64</v>
          </cell>
          <cell r="AA448">
            <v>15.26</v>
          </cell>
          <cell r="AB448">
            <v>15.17</v>
          </cell>
          <cell r="AD448" t="str">
            <v>Single</v>
          </cell>
          <cell r="AI448" t="str">
            <v>S</v>
          </cell>
          <cell r="AJ448" t="str">
            <v>L</v>
          </cell>
        </row>
        <row r="449">
          <cell r="AJ449">
            <v>0</v>
          </cell>
        </row>
        <row r="450">
          <cell r="N450">
            <v>15.496931954080615</v>
          </cell>
          <cell r="AJ450">
            <v>0</v>
          </cell>
        </row>
        <row r="451">
          <cell r="E451">
            <v>203</v>
          </cell>
          <cell r="F451" t="str">
            <v>CB-02/14/33</v>
          </cell>
          <cell r="G451">
            <v>518180.1</v>
          </cell>
          <cell r="H451">
            <v>2389287.92</v>
          </cell>
          <cell r="I451" t="str">
            <v>Road-MJ03</v>
          </cell>
          <cell r="R451">
            <v>15.36</v>
          </cell>
          <cell r="T451">
            <v>13.609006936260002</v>
          </cell>
          <cell r="V451">
            <v>15.33</v>
          </cell>
          <cell r="AI451">
            <v>0</v>
          </cell>
          <cell r="AJ451">
            <v>0</v>
          </cell>
        </row>
        <row r="452">
          <cell r="AJ452">
            <v>0</v>
          </cell>
        </row>
        <row r="453">
          <cell r="E453">
            <v>204</v>
          </cell>
          <cell r="F453" t="str">
            <v>CB-02/14/33A</v>
          </cell>
          <cell r="G453">
            <v>518173.29</v>
          </cell>
          <cell r="H453">
            <v>2389301.84</v>
          </cell>
          <cell r="I453" t="str">
            <v>Road-MJ03</v>
          </cell>
          <cell r="J453">
            <v>-6.8099999999976717</v>
          </cell>
          <cell r="K453">
            <v>13.919999999925494</v>
          </cell>
          <cell r="L453">
            <v>15.496531869998979</v>
          </cell>
          <cell r="M453" t="str">
            <v>CP-5 401 232</v>
          </cell>
          <cell r="N453">
            <v>0</v>
          </cell>
          <cell r="O453">
            <v>15.496531869998979</v>
          </cell>
          <cell r="P453">
            <v>15.496531869998979</v>
          </cell>
          <cell r="Q453">
            <v>0</v>
          </cell>
          <cell r="R453">
            <v>15.36</v>
          </cell>
          <cell r="T453">
            <v>13.64</v>
          </cell>
          <cell r="V453">
            <v>15.36</v>
          </cell>
          <cell r="X453">
            <v>300</v>
          </cell>
          <cell r="Y453">
            <v>13.609006936260002</v>
          </cell>
          <cell r="Z453">
            <v>13.64</v>
          </cell>
          <cell r="AA453">
            <v>15.33</v>
          </cell>
          <cell r="AB453">
            <v>15.36</v>
          </cell>
          <cell r="AD453" t="str">
            <v>Single</v>
          </cell>
          <cell r="AI453" t="str">
            <v>S</v>
          </cell>
          <cell r="AJ453" t="str">
            <v>L</v>
          </cell>
        </row>
        <row r="454">
          <cell r="AJ454">
            <v>0</v>
          </cell>
        </row>
        <row r="455">
          <cell r="N455">
            <v>15.496531869998979</v>
          </cell>
          <cell r="AJ455">
            <v>0</v>
          </cell>
        </row>
        <row r="456">
          <cell r="E456">
            <v>205</v>
          </cell>
          <cell r="F456" t="str">
            <v>CB-02/14/34</v>
          </cell>
          <cell r="G456">
            <v>518165.07</v>
          </cell>
          <cell r="H456">
            <v>2389279.98</v>
          </cell>
          <cell r="I456" t="str">
            <v>Road-MJ03</v>
          </cell>
          <cell r="R456">
            <v>15.46</v>
          </cell>
          <cell r="T456">
            <v>13.9</v>
          </cell>
          <cell r="V456">
            <v>15.42</v>
          </cell>
          <cell r="AI456">
            <v>0</v>
          </cell>
          <cell r="AJ456">
            <v>0</v>
          </cell>
        </row>
        <row r="457">
          <cell r="AJ457">
            <v>0</v>
          </cell>
        </row>
        <row r="458">
          <cell r="E458">
            <v>206</v>
          </cell>
          <cell r="F458" t="str">
            <v>CB-02/14/34/1</v>
          </cell>
          <cell r="G458">
            <v>518166.98</v>
          </cell>
          <cell r="H458">
            <v>2389270.17</v>
          </cell>
          <cell r="I458" t="str">
            <v>Road-MN07</v>
          </cell>
          <cell r="J458">
            <v>1.9099999999743886</v>
          </cell>
          <cell r="K458">
            <v>-9.8100000000558794</v>
          </cell>
          <cell r="L458">
            <v>9.9942083228737282</v>
          </cell>
          <cell r="M458" t="str">
            <v>CP-5 401 233</v>
          </cell>
          <cell r="N458">
            <v>0</v>
          </cell>
          <cell r="O458">
            <v>9.9942083228737282</v>
          </cell>
          <cell r="P458">
            <v>9.9942083228737282</v>
          </cell>
          <cell r="Q458">
            <v>0</v>
          </cell>
          <cell r="R458">
            <v>15.52</v>
          </cell>
          <cell r="T458">
            <v>13.97</v>
          </cell>
          <cell r="V458">
            <v>15.47</v>
          </cell>
          <cell r="X458">
            <v>300</v>
          </cell>
          <cell r="Y458">
            <v>13.9</v>
          </cell>
          <cell r="Z458">
            <v>13.97</v>
          </cell>
          <cell r="AA458">
            <v>15.42</v>
          </cell>
          <cell r="AB458">
            <v>15.47</v>
          </cell>
          <cell r="AD458" t="str">
            <v>Single</v>
          </cell>
          <cell r="AI458" t="str">
            <v>S</v>
          </cell>
          <cell r="AJ458">
            <v>0</v>
          </cell>
        </row>
        <row r="459">
          <cell r="Y459">
            <v>13.22</v>
          </cell>
          <cell r="Z459">
            <v>13.41</v>
          </cell>
          <cell r="AA459">
            <v>0</v>
          </cell>
          <cell r="AB459">
            <v>0</v>
          </cell>
          <cell r="AJ459">
            <v>0</v>
          </cell>
        </row>
        <row r="460">
          <cell r="E460">
            <v>207</v>
          </cell>
          <cell r="F460" t="str">
            <v>CB-02/14/34/2</v>
          </cell>
          <cell r="G460">
            <v>518174.35</v>
          </cell>
          <cell r="H460">
            <v>2389227.7999999998</v>
          </cell>
          <cell r="I460" t="str">
            <v>Road-MN07</v>
          </cell>
          <cell r="J460">
            <v>7.3699999999953434</v>
          </cell>
          <cell r="K460">
            <v>-42.370000000111759</v>
          </cell>
          <cell r="L460">
            <v>43.006206528934889</v>
          </cell>
          <cell r="M460" t="str">
            <v>CP-5 401 233</v>
          </cell>
          <cell r="N460">
            <v>9.9942083228737282</v>
          </cell>
          <cell r="O460">
            <v>53.000414851808614</v>
          </cell>
          <cell r="P460">
            <v>43.006206528934882</v>
          </cell>
          <cell r="Q460">
            <v>0</v>
          </cell>
          <cell r="R460">
            <v>15.75</v>
          </cell>
          <cell r="T460">
            <v>14.18</v>
          </cell>
          <cell r="V460">
            <v>15.76</v>
          </cell>
          <cell r="X460">
            <v>300</v>
          </cell>
          <cell r="Y460">
            <v>13.97</v>
          </cell>
          <cell r="Z460">
            <v>14.18</v>
          </cell>
          <cell r="AA460">
            <v>15.47</v>
          </cell>
          <cell r="AB460">
            <v>15.76</v>
          </cell>
          <cell r="AD460" t="str">
            <v>Double</v>
          </cell>
          <cell r="AI460">
            <v>0</v>
          </cell>
          <cell r="AJ460">
            <v>0</v>
          </cell>
        </row>
        <row r="461">
          <cell r="AJ461">
            <v>0</v>
          </cell>
        </row>
        <row r="462">
          <cell r="E462">
            <v>208</v>
          </cell>
          <cell r="F462" t="str">
            <v>CB-02/14/34/3</v>
          </cell>
          <cell r="G462">
            <v>518181.54</v>
          </cell>
          <cell r="H462">
            <v>2389186.42</v>
          </cell>
          <cell r="I462" t="str">
            <v>Road-MN07</v>
          </cell>
          <cell r="J462">
            <v>7.1900000000023283</v>
          </cell>
          <cell r="K462">
            <v>-41.379999999888241</v>
          </cell>
          <cell r="L462">
            <v>42.000005952270818</v>
          </cell>
          <cell r="M462" t="str">
            <v>CP-5 401 233</v>
          </cell>
          <cell r="N462">
            <v>53.000414851808614</v>
          </cell>
          <cell r="O462">
            <v>95.000420804079425</v>
          </cell>
          <cell r="P462">
            <v>42.000005952270811</v>
          </cell>
          <cell r="Q462">
            <v>0</v>
          </cell>
          <cell r="R462">
            <v>15.98</v>
          </cell>
          <cell r="T462">
            <v>14.38</v>
          </cell>
          <cell r="V462">
            <v>16.079999999999998</v>
          </cell>
          <cell r="X462">
            <v>300</v>
          </cell>
          <cell r="Y462">
            <v>14.18</v>
          </cell>
          <cell r="Z462">
            <v>14.38</v>
          </cell>
          <cell r="AA462">
            <v>15.76</v>
          </cell>
          <cell r="AB462">
            <v>16.079999999999998</v>
          </cell>
          <cell r="AD462" t="str">
            <v>Single</v>
          </cell>
          <cell r="AI462">
            <v>0</v>
          </cell>
          <cell r="AJ462">
            <v>0</v>
          </cell>
        </row>
        <row r="463">
          <cell r="AJ463">
            <v>0</v>
          </cell>
        </row>
        <row r="464">
          <cell r="E464">
            <v>209</v>
          </cell>
          <cell r="F464" t="str">
            <v>CB-02/14/34/4</v>
          </cell>
          <cell r="G464">
            <v>518186.69</v>
          </cell>
          <cell r="H464">
            <v>2389156.87</v>
          </cell>
          <cell r="I464" t="str">
            <v>Road-MN07</v>
          </cell>
          <cell r="J464">
            <v>5.1500000000232831</v>
          </cell>
          <cell r="K464">
            <v>-29.549999999813735</v>
          </cell>
          <cell r="L464">
            <v>29.995416316317925</v>
          </cell>
          <cell r="M464" t="str">
            <v>CP-5 401 233</v>
          </cell>
          <cell r="N464">
            <v>95.000420804079425</v>
          </cell>
          <cell r="O464">
            <v>124.99583712039735</v>
          </cell>
          <cell r="P464">
            <v>29.995416316317929</v>
          </cell>
          <cell r="Q464">
            <v>0</v>
          </cell>
          <cell r="R464">
            <v>16.14</v>
          </cell>
          <cell r="T464">
            <v>14.55</v>
          </cell>
          <cell r="V464">
            <v>16.3</v>
          </cell>
          <cell r="X464">
            <v>300</v>
          </cell>
          <cell r="Y464">
            <v>14.38</v>
          </cell>
          <cell r="Z464">
            <v>14.55</v>
          </cell>
          <cell r="AA464">
            <v>16.079999999999998</v>
          </cell>
          <cell r="AB464">
            <v>16.3</v>
          </cell>
          <cell r="AD464" t="str">
            <v>Single</v>
          </cell>
          <cell r="AI464">
            <v>0</v>
          </cell>
          <cell r="AJ464">
            <v>0</v>
          </cell>
        </row>
        <row r="465">
          <cell r="AJ465">
            <v>0</v>
          </cell>
        </row>
        <row r="466">
          <cell r="E466">
            <v>210</v>
          </cell>
          <cell r="F466" t="str">
            <v>CB-02/14/34/5</v>
          </cell>
          <cell r="G466">
            <v>518190.97</v>
          </cell>
          <cell r="H466">
            <v>2389132.2400000002</v>
          </cell>
          <cell r="I466" t="str">
            <v>Road-MN07</v>
          </cell>
          <cell r="J466">
            <v>4.279999999969732</v>
          </cell>
          <cell r="K466">
            <v>-24.629999999888241</v>
          </cell>
          <cell r="L466">
            <v>24.999105983899419</v>
          </cell>
          <cell r="M466" t="str">
            <v>CP-5 401 233</v>
          </cell>
          <cell r="N466">
            <v>124.99583712039735</v>
          </cell>
          <cell r="O466">
            <v>149.99494310429677</v>
          </cell>
          <cell r="P466">
            <v>24.999105983899412</v>
          </cell>
          <cell r="Q466">
            <v>0</v>
          </cell>
          <cell r="R466">
            <v>16.28</v>
          </cell>
          <cell r="T466">
            <v>14.7</v>
          </cell>
          <cell r="V466">
            <v>16.350000000000001</v>
          </cell>
          <cell r="X466">
            <v>300</v>
          </cell>
          <cell r="Y466">
            <v>14.55</v>
          </cell>
          <cell r="Z466">
            <v>14.7</v>
          </cell>
          <cell r="AA466">
            <v>16.3</v>
          </cell>
          <cell r="AB466">
            <v>16.350000000000001</v>
          </cell>
          <cell r="AD466" t="str">
            <v>Single</v>
          </cell>
          <cell r="AI466">
            <v>0</v>
          </cell>
          <cell r="AJ466" t="str">
            <v>L</v>
          </cell>
        </row>
        <row r="467">
          <cell r="AJ467">
            <v>0</v>
          </cell>
        </row>
        <row r="468">
          <cell r="N468">
            <v>149.99494310429677</v>
          </cell>
          <cell r="AJ468">
            <v>0</v>
          </cell>
        </row>
        <row r="469">
          <cell r="E469">
            <v>211</v>
          </cell>
          <cell r="F469" t="str">
            <v>CB-02/14/35</v>
          </cell>
          <cell r="G469">
            <v>518152.21</v>
          </cell>
          <cell r="H469">
            <v>2389272.23</v>
          </cell>
          <cell r="I469" t="str">
            <v>Road-MJ03</v>
          </cell>
          <cell r="R469">
            <v>15.56</v>
          </cell>
          <cell r="T469">
            <v>14.249003735709225</v>
          </cell>
          <cell r="V469">
            <v>15.45</v>
          </cell>
          <cell r="AI469">
            <v>0</v>
          </cell>
          <cell r="AJ469">
            <v>0</v>
          </cell>
        </row>
        <row r="470">
          <cell r="AJ470">
            <v>0</v>
          </cell>
        </row>
        <row r="471">
          <cell r="E471">
            <v>212</v>
          </cell>
          <cell r="F471" t="str">
            <v>CB-02/14/35A</v>
          </cell>
          <cell r="G471">
            <v>518143.85</v>
          </cell>
          <cell r="H471">
            <v>2389285.2799999998</v>
          </cell>
          <cell r="I471" t="str">
            <v>Road-MJ03</v>
          </cell>
          <cell r="J471">
            <v>-8.3600000000442378</v>
          </cell>
          <cell r="K471">
            <v>13.049999999813735</v>
          </cell>
          <cell r="L471">
            <v>15.498132145387009</v>
          </cell>
          <cell r="M471" t="str">
            <v>CP-5 401 232</v>
          </cell>
          <cell r="N471">
            <v>0</v>
          </cell>
          <cell r="O471">
            <v>15.498132145387009</v>
          </cell>
          <cell r="P471">
            <v>15.498132145387009</v>
          </cell>
          <cell r="Q471">
            <v>0</v>
          </cell>
          <cell r="R471">
            <v>15.56</v>
          </cell>
          <cell r="T471">
            <v>14.28</v>
          </cell>
          <cell r="V471">
            <v>15.56</v>
          </cell>
          <cell r="X471">
            <v>300</v>
          </cell>
          <cell r="Y471">
            <v>14.249003735709225</v>
          </cell>
          <cell r="Z471">
            <v>14.28</v>
          </cell>
          <cell r="AA471">
            <v>15.45</v>
          </cell>
          <cell r="AB471">
            <v>15.56</v>
          </cell>
          <cell r="AD471" t="str">
            <v>Single</v>
          </cell>
          <cell r="AI471" t="str">
            <v>S</v>
          </cell>
          <cell r="AJ471" t="str">
            <v>L</v>
          </cell>
        </row>
        <row r="472">
          <cell r="AJ472">
            <v>0</v>
          </cell>
        </row>
        <row r="473">
          <cell r="N473">
            <v>15.498132145387009</v>
          </cell>
          <cell r="AJ473">
            <v>0</v>
          </cell>
        </row>
        <row r="474">
          <cell r="E474">
            <v>213</v>
          </cell>
          <cell r="F474" t="str">
            <v>CB-02/14/36</v>
          </cell>
          <cell r="G474">
            <v>518112.13</v>
          </cell>
          <cell r="H474">
            <v>2389244.0499999998</v>
          </cell>
          <cell r="I474" t="str">
            <v>Road-MJ03</v>
          </cell>
          <cell r="R474">
            <v>15.86</v>
          </cell>
          <cell r="T474">
            <v>14.438987454151393</v>
          </cell>
          <cell r="V474">
            <v>15.68</v>
          </cell>
          <cell r="AI474">
            <v>0</v>
          </cell>
          <cell r="AJ474">
            <v>0</v>
          </cell>
        </row>
        <row r="475">
          <cell r="AJ475">
            <v>0</v>
          </cell>
        </row>
        <row r="476">
          <cell r="E476">
            <v>214</v>
          </cell>
          <cell r="F476" t="str">
            <v>CB-02/14/36A</v>
          </cell>
          <cell r="G476">
            <v>518103.12</v>
          </cell>
          <cell r="H476">
            <v>2389256.67</v>
          </cell>
          <cell r="I476" t="str">
            <v>Road-MJ03</v>
          </cell>
          <cell r="J476">
            <v>-9.0100000000093132</v>
          </cell>
          <cell r="K476">
            <v>12.620000000111759</v>
          </cell>
          <cell r="L476">
            <v>15.506272924303525</v>
          </cell>
          <cell r="M476" t="str">
            <v>CP-5 401 232</v>
          </cell>
          <cell r="N476">
            <v>0</v>
          </cell>
          <cell r="O476">
            <v>15.506272924303525</v>
          </cell>
          <cell r="P476">
            <v>15.506272924303525</v>
          </cell>
          <cell r="Q476">
            <v>0</v>
          </cell>
          <cell r="R476">
            <v>15.86</v>
          </cell>
          <cell r="T476">
            <v>14.47</v>
          </cell>
          <cell r="V476">
            <v>15.86</v>
          </cell>
          <cell r="X476">
            <v>300</v>
          </cell>
          <cell r="Y476">
            <v>14.438987454151393</v>
          </cell>
          <cell r="Z476">
            <v>14.47</v>
          </cell>
          <cell r="AA476">
            <v>15.68</v>
          </cell>
          <cell r="AB476">
            <v>15.86</v>
          </cell>
          <cell r="AD476" t="str">
            <v>Single</v>
          </cell>
          <cell r="AI476" t="str">
            <v>S</v>
          </cell>
          <cell r="AJ476">
            <v>0</v>
          </cell>
        </row>
        <row r="477">
          <cell r="AJ477">
            <v>0</v>
          </cell>
        </row>
        <row r="478">
          <cell r="E478">
            <v>215</v>
          </cell>
          <cell r="F478" t="str">
            <v>CB-02/14/36B</v>
          </cell>
          <cell r="G478">
            <v>518092.23</v>
          </cell>
          <cell r="H478">
            <v>2389250.91</v>
          </cell>
          <cell r="I478" t="str">
            <v>Road-MJ03</v>
          </cell>
          <cell r="J478">
            <v>-10.89000000001397</v>
          </cell>
          <cell r="K478">
            <v>-5.7599999997764826</v>
          </cell>
          <cell r="L478">
            <v>12.319484567047816</v>
          </cell>
          <cell r="M478" t="str">
            <v>CP-5 401 232</v>
          </cell>
          <cell r="N478">
            <v>15.506272924303525</v>
          </cell>
          <cell r="O478">
            <v>27.825757491351339</v>
          </cell>
          <cell r="P478">
            <v>12.319484567047814</v>
          </cell>
          <cell r="Q478">
            <v>0</v>
          </cell>
          <cell r="R478">
            <v>15.97</v>
          </cell>
          <cell r="T478">
            <v>14.49</v>
          </cell>
          <cell r="V478">
            <v>15.97</v>
          </cell>
          <cell r="X478">
            <v>300</v>
          </cell>
          <cell r="Y478">
            <v>14.47</v>
          </cell>
          <cell r="Z478">
            <v>14.49</v>
          </cell>
          <cell r="AA478">
            <v>15.86</v>
          </cell>
          <cell r="AB478">
            <v>15.97</v>
          </cell>
          <cell r="AD478" t="str">
            <v>Single</v>
          </cell>
          <cell r="AI478">
            <v>0</v>
          </cell>
          <cell r="AJ478">
            <v>0</v>
          </cell>
        </row>
        <row r="479">
          <cell r="AJ479">
            <v>0</v>
          </cell>
        </row>
        <row r="480">
          <cell r="E480">
            <v>216</v>
          </cell>
          <cell r="F480" t="str">
            <v>CB-02/14/36C</v>
          </cell>
          <cell r="G480">
            <v>518080.71</v>
          </cell>
          <cell r="H480">
            <v>2389248.7200000002</v>
          </cell>
          <cell r="I480" t="str">
            <v>Road-MJ03</v>
          </cell>
          <cell r="J480">
            <v>-11.519999999960419</v>
          </cell>
          <cell r="K480">
            <v>-2.1899999999441206</v>
          </cell>
          <cell r="L480">
            <v>11.726316557165054</v>
          </cell>
          <cell r="M480" t="str">
            <v>CP-5 401 232</v>
          </cell>
          <cell r="N480">
            <v>27.825757491351339</v>
          </cell>
          <cell r="O480">
            <v>39.552074048516396</v>
          </cell>
          <cell r="P480">
            <v>11.726316557165056</v>
          </cell>
          <cell r="Q480">
            <v>0</v>
          </cell>
          <cell r="R480">
            <v>16</v>
          </cell>
          <cell r="T480">
            <v>14.51</v>
          </cell>
          <cell r="V480">
            <v>16</v>
          </cell>
          <cell r="X480">
            <v>300</v>
          </cell>
          <cell r="Y480">
            <v>14.49</v>
          </cell>
          <cell r="Z480">
            <v>14.51</v>
          </cell>
          <cell r="AA480">
            <v>15.97</v>
          </cell>
          <cell r="AB480">
            <v>16</v>
          </cell>
          <cell r="AD480" t="str">
            <v>Single</v>
          </cell>
          <cell r="AI480">
            <v>0</v>
          </cell>
          <cell r="AJ480" t="str">
            <v>L</v>
          </cell>
        </row>
        <row r="481">
          <cell r="AJ481">
            <v>0</v>
          </cell>
        </row>
        <row r="482">
          <cell r="N482">
            <v>39.552074048516396</v>
          </cell>
          <cell r="AJ482">
            <v>0</v>
          </cell>
        </row>
        <row r="483">
          <cell r="E483">
            <v>217</v>
          </cell>
          <cell r="F483" t="str">
            <v>MH-02/14</v>
          </cell>
          <cell r="G483">
            <v>518268.49400000001</v>
          </cell>
          <cell r="H483">
            <v>2389336.37</v>
          </cell>
          <cell r="I483" t="str">
            <v>Road-MJ02</v>
          </cell>
          <cell r="M483" t="str">
            <v>CP-5 401 206</v>
          </cell>
          <cell r="R483">
            <v>14.68</v>
          </cell>
          <cell r="T483">
            <v>11.54</v>
          </cell>
          <cell r="V483">
            <v>14.69</v>
          </cell>
          <cell r="AI483">
            <v>0</v>
          </cell>
          <cell r="AJ483">
            <v>0</v>
          </cell>
        </row>
        <row r="484">
          <cell r="AJ484">
            <v>0</v>
          </cell>
        </row>
        <row r="485">
          <cell r="E485">
            <v>218</v>
          </cell>
          <cell r="F485" t="str">
            <v>CB-02/14/1</v>
          </cell>
          <cell r="G485">
            <v>518280.58</v>
          </cell>
          <cell r="H485">
            <v>2389358.2599999998</v>
          </cell>
          <cell r="I485" t="str">
            <v>Road-MN08</v>
          </cell>
          <cell r="J485">
            <v>12.086000000010245</v>
          </cell>
          <cell r="K485">
            <v>21.889999999664724</v>
          </cell>
          <cell r="L485">
            <v>25.004869445481397</v>
          </cell>
          <cell r="M485" t="str">
            <v>CP-5 401 238</v>
          </cell>
          <cell r="N485">
            <v>0</v>
          </cell>
          <cell r="O485">
            <v>25.004869445481397</v>
          </cell>
          <cell r="P485">
            <v>25.004869445481397</v>
          </cell>
          <cell r="Q485">
            <v>0</v>
          </cell>
          <cell r="R485">
            <v>14.73</v>
          </cell>
          <cell r="T485">
            <v>11.61</v>
          </cell>
          <cell r="V485">
            <v>14.58</v>
          </cell>
          <cell r="X485">
            <v>700</v>
          </cell>
          <cell r="Y485">
            <v>11.54</v>
          </cell>
          <cell r="Z485">
            <v>11.61</v>
          </cell>
          <cell r="AA485">
            <v>14.69</v>
          </cell>
          <cell r="AB485">
            <v>14.58</v>
          </cell>
          <cell r="AD485" t="str">
            <v>Single</v>
          </cell>
          <cell r="AI485" t="str">
            <v>S</v>
          </cell>
          <cell r="AJ485">
            <v>0</v>
          </cell>
        </row>
        <row r="486">
          <cell r="AJ486">
            <v>0</v>
          </cell>
        </row>
        <row r="487">
          <cell r="E487">
            <v>219</v>
          </cell>
          <cell r="F487" t="str">
            <v>CB-02/14/2</v>
          </cell>
          <cell r="G487">
            <v>518299.9</v>
          </cell>
          <cell r="H487">
            <v>2389374.11</v>
          </cell>
          <cell r="I487" t="str">
            <v>Road-MN08</v>
          </cell>
          <cell r="J487">
            <v>19.320000000006985</v>
          </cell>
          <cell r="K487">
            <v>15.850000000093132</v>
          </cell>
          <cell r="L487">
            <v>24.98969587656525</v>
          </cell>
          <cell r="M487" t="str">
            <v>CP-5 401 238</v>
          </cell>
          <cell r="N487">
            <v>25.004869445481397</v>
          </cell>
          <cell r="O487">
            <v>49.994565322046647</v>
          </cell>
          <cell r="P487">
            <v>24.98969587656525</v>
          </cell>
          <cell r="Q487">
            <v>0</v>
          </cell>
          <cell r="R487">
            <v>14.8</v>
          </cell>
          <cell r="T487">
            <v>11.69</v>
          </cell>
          <cell r="V487">
            <v>14.54</v>
          </cell>
          <cell r="X487">
            <v>700</v>
          </cell>
          <cell r="Y487">
            <v>11.61</v>
          </cell>
          <cell r="Z487">
            <v>11.69</v>
          </cell>
          <cell r="AA487">
            <v>14.58</v>
          </cell>
          <cell r="AB487">
            <v>14.54</v>
          </cell>
          <cell r="AD487" t="str">
            <v>Single</v>
          </cell>
          <cell r="AI487">
            <v>0</v>
          </cell>
          <cell r="AJ487">
            <v>0</v>
          </cell>
        </row>
        <row r="488">
          <cell r="AJ488">
            <v>0</v>
          </cell>
        </row>
        <row r="489">
          <cell r="E489">
            <v>220</v>
          </cell>
          <cell r="F489" t="str">
            <v>CB-02/14/3</v>
          </cell>
          <cell r="G489">
            <v>518324.11</v>
          </cell>
          <cell r="H489">
            <v>2389391.83</v>
          </cell>
          <cell r="I489" t="str">
            <v>Road-MN08</v>
          </cell>
          <cell r="J489">
            <v>24.209999999962747</v>
          </cell>
          <cell r="K489">
            <v>17.720000000204891</v>
          </cell>
          <cell r="L489">
            <v>30.002041597288969</v>
          </cell>
          <cell r="M489" t="str">
            <v>CP-5 401 238</v>
          </cell>
          <cell r="N489">
            <v>49.994565322046647</v>
          </cell>
          <cell r="O489">
            <v>79.996606919335619</v>
          </cell>
          <cell r="P489">
            <v>30.002041597288972</v>
          </cell>
          <cell r="Q489">
            <v>0</v>
          </cell>
          <cell r="R489">
            <v>14.77</v>
          </cell>
          <cell r="T489">
            <v>11.78</v>
          </cell>
          <cell r="V489">
            <v>14.47</v>
          </cell>
          <cell r="X489">
            <v>700</v>
          </cell>
          <cell r="Y489">
            <v>11.69</v>
          </cell>
          <cell r="Z489">
            <v>11.78</v>
          </cell>
          <cell r="AA489">
            <v>14.54</v>
          </cell>
          <cell r="AB489">
            <v>14.47</v>
          </cell>
          <cell r="AD489" t="str">
            <v>Single</v>
          </cell>
          <cell r="AI489">
            <v>0</v>
          </cell>
          <cell r="AJ489">
            <v>0</v>
          </cell>
        </row>
        <row r="490">
          <cell r="AJ490">
            <v>0</v>
          </cell>
        </row>
        <row r="491">
          <cell r="E491">
            <v>221</v>
          </cell>
          <cell r="F491" t="str">
            <v>CB-02/14/4</v>
          </cell>
          <cell r="G491">
            <v>518361.71</v>
          </cell>
          <cell r="H491">
            <v>2389416.56</v>
          </cell>
          <cell r="I491" t="str">
            <v>Road-MN08</v>
          </cell>
          <cell r="J491">
            <v>37.600000000034925</v>
          </cell>
          <cell r="K491">
            <v>24.729999999981374</v>
          </cell>
          <cell r="L491">
            <v>45.00369873690056</v>
          </cell>
          <cell r="M491" t="str">
            <v>CP-5 401 238</v>
          </cell>
          <cell r="N491">
            <v>79.996606919335619</v>
          </cell>
          <cell r="O491">
            <v>125.00030565623618</v>
          </cell>
          <cell r="P491">
            <v>45.00369873690056</v>
          </cell>
          <cell r="Q491">
            <v>0</v>
          </cell>
          <cell r="R491">
            <v>14.63</v>
          </cell>
          <cell r="T491">
            <v>11.91</v>
          </cell>
          <cell r="V491">
            <v>14.5</v>
          </cell>
          <cell r="X491">
            <v>700</v>
          </cell>
          <cell r="Y491">
            <v>11.78</v>
          </cell>
          <cell r="Z491">
            <v>11.91</v>
          </cell>
          <cell r="AA491">
            <v>14.47</v>
          </cell>
          <cell r="AB491">
            <v>14.5</v>
          </cell>
          <cell r="AD491" t="str">
            <v>Single</v>
          </cell>
          <cell r="AI491">
            <v>0</v>
          </cell>
          <cell r="AJ491">
            <v>0</v>
          </cell>
        </row>
        <row r="492">
          <cell r="AJ492">
            <v>0</v>
          </cell>
        </row>
        <row r="493">
          <cell r="E493">
            <v>222</v>
          </cell>
          <cell r="F493" t="str">
            <v>CB-02/14/5</v>
          </cell>
          <cell r="G493">
            <v>518372.66</v>
          </cell>
          <cell r="H493">
            <v>2389426.8199999998</v>
          </cell>
          <cell r="I493" t="str">
            <v>Road-MN08</v>
          </cell>
          <cell r="J493">
            <v>10.949999999953434</v>
          </cell>
          <cell r="K493">
            <v>10.259999999776483</v>
          </cell>
          <cell r="L493">
            <v>15.005668928588078</v>
          </cell>
          <cell r="M493" t="str">
            <v>CP-5 401 238</v>
          </cell>
          <cell r="N493">
            <v>125.00030565623618</v>
          </cell>
          <cell r="O493">
            <v>140.00597458482426</v>
          </cell>
          <cell r="P493">
            <v>15.005668928588079</v>
          </cell>
          <cell r="Q493">
            <v>0</v>
          </cell>
          <cell r="R493">
            <v>16.59</v>
          </cell>
          <cell r="T493">
            <v>11.96</v>
          </cell>
          <cell r="V493">
            <v>14.5</v>
          </cell>
          <cell r="X493">
            <v>700</v>
          </cell>
          <cell r="Y493">
            <v>11.91</v>
          </cell>
          <cell r="Z493">
            <v>11.96</v>
          </cell>
          <cell r="AA493">
            <v>14.5</v>
          </cell>
          <cell r="AB493">
            <v>14.5</v>
          </cell>
          <cell r="AD493" t="str">
            <v>Single</v>
          </cell>
          <cell r="AI493">
            <v>0</v>
          </cell>
          <cell r="AJ493">
            <v>0</v>
          </cell>
        </row>
        <row r="494">
          <cell r="AJ494">
            <v>0</v>
          </cell>
        </row>
        <row r="495">
          <cell r="E495">
            <v>223</v>
          </cell>
          <cell r="F495" t="str">
            <v>CB-02/14/6</v>
          </cell>
          <cell r="G495">
            <v>518384.56</v>
          </cell>
          <cell r="H495">
            <v>2389442.89</v>
          </cell>
          <cell r="I495" t="str">
            <v>Road-MN08</v>
          </cell>
          <cell r="J495">
            <v>11.900000000023283</v>
          </cell>
          <cell r="K495">
            <v>16.070000000298023</v>
          </cell>
          <cell r="L495">
            <v>19.996372171224774</v>
          </cell>
          <cell r="M495" t="str">
            <v>CP-5 401 238</v>
          </cell>
          <cell r="N495">
            <v>140.00597458482426</v>
          </cell>
          <cell r="O495">
            <v>160.00234675604904</v>
          </cell>
          <cell r="P495">
            <v>19.996372171224778</v>
          </cell>
          <cell r="Q495">
            <v>0</v>
          </cell>
          <cell r="R495">
            <v>16.53</v>
          </cell>
          <cell r="T495">
            <v>12.04</v>
          </cell>
          <cell r="V495">
            <v>14.52</v>
          </cell>
          <cell r="X495">
            <v>700</v>
          </cell>
          <cell r="Y495">
            <v>11.96</v>
          </cell>
          <cell r="Z495">
            <v>12.04</v>
          </cell>
          <cell r="AA495">
            <v>14.5</v>
          </cell>
          <cell r="AB495">
            <v>14.52</v>
          </cell>
          <cell r="AD495" t="str">
            <v>Single</v>
          </cell>
          <cell r="AI495">
            <v>0</v>
          </cell>
          <cell r="AJ495">
            <v>0</v>
          </cell>
        </row>
        <row r="496">
          <cell r="AJ496">
            <v>0</v>
          </cell>
        </row>
        <row r="497">
          <cell r="E497">
            <v>224</v>
          </cell>
          <cell r="F497" t="str">
            <v>CB-02/14/7</v>
          </cell>
          <cell r="G497">
            <v>518390.8</v>
          </cell>
          <cell r="H497">
            <v>2389455.4300000002</v>
          </cell>
          <cell r="I497" t="str">
            <v>Road-MN08</v>
          </cell>
          <cell r="J497">
            <v>6.2399999999906868</v>
          </cell>
          <cell r="K497">
            <v>12.540000000037253</v>
          </cell>
          <cell r="L497">
            <v>14.006755512995079</v>
          </cell>
          <cell r="M497" t="str">
            <v>CP-5 401 238</v>
          </cell>
          <cell r="N497">
            <v>160.00234675604904</v>
          </cell>
          <cell r="O497">
            <v>174.00910226904412</v>
          </cell>
          <cell r="P497">
            <v>14.006755512995085</v>
          </cell>
          <cell r="Q497">
            <v>0</v>
          </cell>
          <cell r="R497">
            <v>16.48</v>
          </cell>
          <cell r="T497">
            <v>12.1</v>
          </cell>
          <cell r="V497">
            <v>14.65</v>
          </cell>
          <cell r="X497">
            <v>700</v>
          </cell>
          <cell r="Y497">
            <v>12.04</v>
          </cell>
          <cell r="Z497">
            <v>12.1</v>
          </cell>
          <cell r="AA497">
            <v>14.52</v>
          </cell>
          <cell r="AB497">
            <v>14.65</v>
          </cell>
          <cell r="AD497" t="str">
            <v>Single</v>
          </cell>
          <cell r="AI497">
            <v>0</v>
          </cell>
          <cell r="AJ497">
            <v>0</v>
          </cell>
        </row>
        <row r="498">
          <cell r="AJ498">
            <v>0</v>
          </cell>
        </row>
        <row r="499">
          <cell r="E499">
            <v>225</v>
          </cell>
          <cell r="F499" t="str">
            <v>CB-02/14/8</v>
          </cell>
          <cell r="G499">
            <v>518403.68</v>
          </cell>
          <cell r="H499">
            <v>2389486.89</v>
          </cell>
          <cell r="I499" t="str">
            <v>Road-MN08</v>
          </cell>
          <cell r="J499">
            <v>12.880000000004657</v>
          </cell>
          <cell r="K499">
            <v>31.459999999962747</v>
          </cell>
          <cell r="L499">
            <v>33.994499555042374</v>
          </cell>
          <cell r="M499" t="str">
            <v>CP-5 401 238</v>
          </cell>
          <cell r="N499">
            <v>174.00910226904412</v>
          </cell>
          <cell r="O499">
            <v>208.0036018240865</v>
          </cell>
          <cell r="P499">
            <v>33.994499555042381</v>
          </cell>
          <cell r="Q499">
            <v>0</v>
          </cell>
          <cell r="R499">
            <v>16.39</v>
          </cell>
          <cell r="T499">
            <v>12.27</v>
          </cell>
          <cell r="V499">
            <v>14.64</v>
          </cell>
          <cell r="X499">
            <v>700</v>
          </cell>
          <cell r="Y499">
            <v>12.1</v>
          </cell>
          <cell r="Z499">
            <v>12.27</v>
          </cell>
          <cell r="AA499">
            <v>14.65</v>
          </cell>
          <cell r="AB499">
            <v>14.64</v>
          </cell>
          <cell r="AD499" t="str">
            <v>Single</v>
          </cell>
          <cell r="AI499">
            <v>0</v>
          </cell>
          <cell r="AJ499">
            <v>0</v>
          </cell>
        </row>
        <row r="500">
          <cell r="AJ500">
            <v>0</v>
          </cell>
        </row>
        <row r="501">
          <cell r="E501">
            <v>226</v>
          </cell>
          <cell r="F501" t="str">
            <v>CB-02/14/9</v>
          </cell>
          <cell r="G501">
            <v>518409.2</v>
          </cell>
          <cell r="H501">
            <v>2389501.91</v>
          </cell>
          <cell r="I501" t="str">
            <v>Road-MN08</v>
          </cell>
          <cell r="J501">
            <v>5.5200000000186265</v>
          </cell>
          <cell r="K501">
            <v>15.020000000018626</v>
          </cell>
          <cell r="L501">
            <v>16.002212347071424</v>
          </cell>
          <cell r="M501" t="str">
            <v>CP-5 401 238</v>
          </cell>
          <cell r="N501">
            <v>208.0036018240865</v>
          </cell>
          <cell r="O501">
            <v>224.00581417115794</v>
          </cell>
          <cell r="P501">
            <v>16.002212347071435</v>
          </cell>
          <cell r="Q501">
            <v>0</v>
          </cell>
          <cell r="R501">
            <v>16.34</v>
          </cell>
          <cell r="T501">
            <v>12.35</v>
          </cell>
          <cell r="V501">
            <v>14.55</v>
          </cell>
          <cell r="X501">
            <v>700</v>
          </cell>
          <cell r="Y501">
            <v>12.27</v>
          </cell>
          <cell r="Z501">
            <v>12.35</v>
          </cell>
          <cell r="AA501">
            <v>14.64</v>
          </cell>
          <cell r="AB501">
            <v>14.55</v>
          </cell>
          <cell r="AD501" t="str">
            <v>Double</v>
          </cell>
          <cell r="AI501">
            <v>0</v>
          </cell>
          <cell r="AJ501">
            <v>0</v>
          </cell>
        </row>
        <row r="502">
          <cell r="AJ502">
            <v>0</v>
          </cell>
        </row>
        <row r="503">
          <cell r="E503">
            <v>227</v>
          </cell>
          <cell r="F503" t="str">
            <v>CB-02/14/10</v>
          </cell>
          <cell r="G503">
            <v>518437.17</v>
          </cell>
          <cell r="H503">
            <v>2389500.61</v>
          </cell>
          <cell r="I503" t="str">
            <v>Road-MN09</v>
          </cell>
          <cell r="J503">
            <v>27.96999999997206</v>
          </cell>
          <cell r="K503">
            <v>-1.3000000002793968</v>
          </cell>
          <cell r="L503">
            <v>28.000194642165678</v>
          </cell>
          <cell r="M503" t="str">
            <v>CP-5 401 239</v>
          </cell>
          <cell r="N503">
            <v>224.00581417115794</v>
          </cell>
          <cell r="O503">
            <v>252.0060088133236</v>
          </cell>
          <cell r="P503">
            <v>28.000194642165667</v>
          </cell>
          <cell r="Q503">
            <v>0</v>
          </cell>
          <cell r="R503">
            <v>14.39</v>
          </cell>
          <cell r="T503">
            <v>12.4</v>
          </cell>
          <cell r="V503">
            <v>14.68</v>
          </cell>
          <cell r="X503">
            <v>700</v>
          </cell>
          <cell r="Y503">
            <v>12.35</v>
          </cell>
          <cell r="Z503">
            <v>12.4</v>
          </cell>
          <cell r="AA503">
            <v>14.55</v>
          </cell>
          <cell r="AB503">
            <v>14.68</v>
          </cell>
          <cell r="AD503" t="str">
            <v>Single</v>
          </cell>
          <cell r="AI503">
            <v>0</v>
          </cell>
          <cell r="AJ503">
            <v>0</v>
          </cell>
        </row>
        <row r="504">
          <cell r="AJ504">
            <v>0</v>
          </cell>
        </row>
        <row r="505">
          <cell r="E505">
            <v>228</v>
          </cell>
          <cell r="F505" t="str">
            <v>CB-02/14/11</v>
          </cell>
          <cell r="G505">
            <v>518460.13</v>
          </cell>
          <cell r="H505">
            <v>2389499.39</v>
          </cell>
          <cell r="I505" t="str">
            <v>Road-MN09</v>
          </cell>
          <cell r="J505">
            <v>22.960000000020955</v>
          </cell>
          <cell r="K505">
            <v>-1.2199999997392297</v>
          </cell>
          <cell r="L505">
            <v>22.992390045411245</v>
          </cell>
          <cell r="M505" t="str">
            <v>CP-5 401 239</v>
          </cell>
          <cell r="N505">
            <v>252.0060088133236</v>
          </cell>
          <cell r="O505">
            <v>274.99839885873484</v>
          </cell>
          <cell r="P505">
            <v>22.992390045411241</v>
          </cell>
          <cell r="Q505">
            <v>0</v>
          </cell>
          <cell r="R505">
            <v>14.48</v>
          </cell>
          <cell r="T505">
            <v>12.54</v>
          </cell>
          <cell r="V505">
            <v>14.73</v>
          </cell>
          <cell r="X505">
            <v>600</v>
          </cell>
          <cell r="Y505">
            <v>12.5</v>
          </cell>
          <cell r="Z505">
            <v>12.54</v>
          </cell>
          <cell r="AA505">
            <v>14.68</v>
          </cell>
          <cell r="AB505">
            <v>14.73</v>
          </cell>
          <cell r="AD505" t="str">
            <v>Single</v>
          </cell>
          <cell r="AI505">
            <v>0</v>
          </cell>
          <cell r="AJ505">
            <v>0</v>
          </cell>
        </row>
        <row r="506">
          <cell r="AJ506">
            <v>0</v>
          </cell>
        </row>
        <row r="507">
          <cell r="E507">
            <v>229</v>
          </cell>
          <cell r="F507" t="str">
            <v>CB-02/14/11A</v>
          </cell>
          <cell r="G507">
            <v>518480.1</v>
          </cell>
          <cell r="H507">
            <v>2389498.2400000002</v>
          </cell>
          <cell r="I507" t="str">
            <v>Road-MN09</v>
          </cell>
          <cell r="J507">
            <v>19.96999999997206</v>
          </cell>
          <cell r="K507">
            <v>-1.1499999999068677</v>
          </cell>
          <cell r="L507">
            <v>20.00308476207282</v>
          </cell>
          <cell r="M507" t="str">
            <v>CP-5 401 239</v>
          </cell>
          <cell r="N507">
            <v>274.99839885873484</v>
          </cell>
          <cell r="O507">
            <v>295.00148362080768</v>
          </cell>
          <cell r="P507">
            <v>20.003084762072831</v>
          </cell>
          <cell r="Q507">
            <v>0</v>
          </cell>
          <cell r="R507">
            <v>14.54</v>
          </cell>
          <cell r="T507">
            <v>12.58</v>
          </cell>
          <cell r="V507">
            <v>15.14</v>
          </cell>
          <cell r="X507">
            <v>600</v>
          </cell>
          <cell r="Y507">
            <v>12.54</v>
          </cell>
          <cell r="Z507">
            <v>12.58</v>
          </cell>
          <cell r="AA507">
            <v>14.73</v>
          </cell>
          <cell r="AB507">
            <v>15.14</v>
          </cell>
          <cell r="AD507" t="str">
            <v>Single</v>
          </cell>
        </row>
        <row r="509">
          <cell r="E509">
            <v>230</v>
          </cell>
          <cell r="F509" t="str">
            <v>CB-02/14/12</v>
          </cell>
          <cell r="G509">
            <v>518495.08</v>
          </cell>
          <cell r="H509">
            <v>2389497.38</v>
          </cell>
          <cell r="I509" t="str">
            <v>Road-MN09</v>
          </cell>
          <cell r="J509">
            <v>14.980000000039581</v>
          </cell>
          <cell r="K509">
            <v>-0.86000000033527613</v>
          </cell>
          <cell r="L509">
            <v>15.004665941025229</v>
          </cell>
          <cell r="M509" t="str">
            <v>CP-5 401 239</v>
          </cell>
          <cell r="N509">
            <v>295.00148362080768</v>
          </cell>
          <cell r="O509">
            <v>310.0061495618329</v>
          </cell>
          <cell r="P509">
            <v>15.004665941025223</v>
          </cell>
          <cell r="Q509">
            <v>0</v>
          </cell>
          <cell r="R509">
            <v>14.59</v>
          </cell>
          <cell r="T509">
            <v>12.61</v>
          </cell>
          <cell r="V509">
            <v>14.86</v>
          </cell>
          <cell r="X509">
            <v>600</v>
          </cell>
          <cell r="Y509">
            <v>12.58</v>
          </cell>
          <cell r="Z509">
            <v>12.61</v>
          </cell>
          <cell r="AA509">
            <v>15.14</v>
          </cell>
          <cell r="AB509">
            <v>14.86</v>
          </cell>
          <cell r="AD509" t="str">
            <v>Single</v>
          </cell>
          <cell r="AI509">
            <v>0</v>
          </cell>
          <cell r="AJ509">
            <v>0</v>
          </cell>
        </row>
        <row r="510">
          <cell r="AJ510">
            <v>0</v>
          </cell>
        </row>
        <row r="511">
          <cell r="E511">
            <v>231</v>
          </cell>
          <cell r="F511" t="str">
            <v>CB-02/14/13</v>
          </cell>
          <cell r="G511">
            <v>518512.98</v>
          </cell>
          <cell r="H511">
            <v>2389495.4900000002</v>
          </cell>
          <cell r="I511" t="str">
            <v>Road-MN09</v>
          </cell>
          <cell r="J511">
            <v>17.899999999965075</v>
          </cell>
          <cell r="K511">
            <v>-1.8899999996647239</v>
          </cell>
          <cell r="L511">
            <v>17.999502770840152</v>
          </cell>
          <cell r="M511" t="str">
            <v>CP-5 401 239</v>
          </cell>
          <cell r="N511">
            <v>310.0061495618329</v>
          </cell>
          <cell r="O511">
            <v>328.00565233267304</v>
          </cell>
          <cell r="P511">
            <v>17.999502770840138</v>
          </cell>
          <cell r="Q511">
            <v>0</v>
          </cell>
          <cell r="R511">
            <v>14.65</v>
          </cell>
          <cell r="T511">
            <v>12.66</v>
          </cell>
          <cell r="V511">
            <v>14.63</v>
          </cell>
          <cell r="X511">
            <v>600</v>
          </cell>
          <cell r="Y511">
            <v>12.61</v>
          </cell>
          <cell r="Z511">
            <v>12.66</v>
          </cell>
          <cell r="AA511">
            <v>14.86</v>
          </cell>
          <cell r="AB511">
            <v>14.63</v>
          </cell>
          <cell r="AD511" t="str">
            <v>Single</v>
          </cell>
          <cell r="AI511">
            <v>0</v>
          </cell>
          <cell r="AJ511">
            <v>0</v>
          </cell>
        </row>
        <row r="512">
          <cell r="AJ512">
            <v>0</v>
          </cell>
        </row>
        <row r="513">
          <cell r="E513">
            <v>232</v>
          </cell>
          <cell r="F513" t="str">
            <v>CB-02/14/14</v>
          </cell>
          <cell r="G513">
            <v>518544.43</v>
          </cell>
          <cell r="H513">
            <v>2389489.6800000002</v>
          </cell>
          <cell r="I513" t="str">
            <v>Road-MN09</v>
          </cell>
          <cell r="J513">
            <v>31.450000000011642</v>
          </cell>
          <cell r="K513">
            <v>-5.8100000000558794</v>
          </cell>
          <cell r="L513">
            <v>31.982160652485341</v>
          </cell>
          <cell r="M513" t="str">
            <v>CP-5 401 239</v>
          </cell>
          <cell r="N513">
            <v>328.00565233267304</v>
          </cell>
          <cell r="O513">
            <v>359.98781298515837</v>
          </cell>
          <cell r="P513">
            <v>31.982160652485334</v>
          </cell>
          <cell r="Q513">
            <v>0</v>
          </cell>
          <cell r="R513">
            <v>14.73</v>
          </cell>
          <cell r="T513">
            <v>12.76</v>
          </cell>
          <cell r="V513">
            <v>14.85</v>
          </cell>
          <cell r="X513">
            <v>600</v>
          </cell>
          <cell r="Y513">
            <v>12.66</v>
          </cell>
          <cell r="Z513">
            <v>12.76</v>
          </cell>
          <cell r="AA513">
            <v>14.63</v>
          </cell>
          <cell r="AB513">
            <v>14.85</v>
          </cell>
          <cell r="AD513" t="str">
            <v>Single</v>
          </cell>
          <cell r="AI513">
            <v>0</v>
          </cell>
          <cell r="AJ513">
            <v>0</v>
          </cell>
        </row>
        <row r="514">
          <cell r="AJ514">
            <v>0</v>
          </cell>
        </row>
        <row r="515">
          <cell r="E515">
            <v>233</v>
          </cell>
          <cell r="F515" t="str">
            <v>CB-02/14/15</v>
          </cell>
          <cell r="G515">
            <v>518573.73</v>
          </cell>
          <cell r="H515">
            <v>2389483.2200000002</v>
          </cell>
          <cell r="I515" t="str">
            <v>Road-MN09</v>
          </cell>
          <cell r="J515">
            <v>29.299999999988358</v>
          </cell>
          <cell r="K515">
            <v>-6.4599999999627471</v>
          </cell>
          <cell r="L515">
            <v>30.003693105996742</v>
          </cell>
          <cell r="M515" t="str">
            <v>CP-5 401 239</v>
          </cell>
          <cell r="N515">
            <v>359.98781298515837</v>
          </cell>
          <cell r="O515">
            <v>389.99150609115509</v>
          </cell>
          <cell r="P515">
            <v>30.003693105996717</v>
          </cell>
          <cell r="Q515">
            <v>0</v>
          </cell>
          <cell r="R515">
            <v>14.82</v>
          </cell>
          <cell r="T515">
            <v>12.85</v>
          </cell>
          <cell r="V515">
            <v>14.78</v>
          </cell>
          <cell r="X515">
            <v>600</v>
          </cell>
          <cell r="Y515">
            <v>12.76</v>
          </cell>
          <cell r="Z515">
            <v>12.85</v>
          </cell>
          <cell r="AA515">
            <v>14.85</v>
          </cell>
          <cell r="AB515">
            <v>14.78</v>
          </cell>
          <cell r="AD515" t="str">
            <v>Single</v>
          </cell>
          <cell r="AI515">
            <v>0</v>
          </cell>
          <cell r="AJ515">
            <v>0</v>
          </cell>
        </row>
        <row r="516">
          <cell r="AJ516">
            <v>0</v>
          </cell>
        </row>
        <row r="517">
          <cell r="E517">
            <v>234</v>
          </cell>
          <cell r="F517" t="str">
            <v>CB-02/14/16</v>
          </cell>
          <cell r="G517">
            <v>518590.33</v>
          </cell>
          <cell r="H517">
            <v>2389479.56</v>
          </cell>
          <cell r="I517" t="str">
            <v>Road-MN09</v>
          </cell>
          <cell r="J517">
            <v>16.600000000034925</v>
          </cell>
          <cell r="K517">
            <v>-3.6600000001490116</v>
          </cell>
          <cell r="L517">
            <v>16.998694067552666</v>
          </cell>
          <cell r="M517" t="str">
            <v>CP-5 401 239</v>
          </cell>
          <cell r="N517">
            <v>389.99150609115509</v>
          </cell>
          <cell r="O517">
            <v>406.99020015870775</v>
          </cell>
          <cell r="P517">
            <v>16.998694067552663</v>
          </cell>
          <cell r="Q517">
            <v>0</v>
          </cell>
          <cell r="R517">
            <v>14.87</v>
          </cell>
          <cell r="T517">
            <v>12.9</v>
          </cell>
          <cell r="V517">
            <v>13.94</v>
          </cell>
          <cell r="X517">
            <v>600</v>
          </cell>
          <cell r="Y517">
            <v>12.85</v>
          </cell>
          <cell r="Z517">
            <v>12.9</v>
          </cell>
          <cell r="AA517">
            <v>14.78</v>
          </cell>
          <cell r="AB517">
            <v>13.94</v>
          </cell>
          <cell r="AD517" t="str">
            <v>Single</v>
          </cell>
          <cell r="AI517">
            <v>0</v>
          </cell>
          <cell r="AJ517">
            <v>0</v>
          </cell>
        </row>
        <row r="518">
          <cell r="AJ518">
            <v>0</v>
          </cell>
        </row>
        <row r="519">
          <cell r="E519">
            <v>235</v>
          </cell>
          <cell r="F519" t="str">
            <v>CB-02/14/17</v>
          </cell>
          <cell r="G519">
            <v>518624.65</v>
          </cell>
          <cell r="H519">
            <v>2389472.63</v>
          </cell>
          <cell r="I519" t="str">
            <v>Road-MN09</v>
          </cell>
          <cell r="J519">
            <v>34.320000000006985</v>
          </cell>
          <cell r="K519">
            <v>-6.9300000001676381</v>
          </cell>
          <cell r="L519">
            <v>35.012673419817617</v>
          </cell>
          <cell r="M519" t="str">
            <v>CP-5 401 239</v>
          </cell>
          <cell r="N519">
            <v>406.99020015870775</v>
          </cell>
          <cell r="O519">
            <v>442.0028735785254</v>
          </cell>
          <cell r="P519">
            <v>35.012673419817645</v>
          </cell>
          <cell r="Q519">
            <v>0</v>
          </cell>
          <cell r="R519">
            <v>14.98</v>
          </cell>
          <cell r="T519">
            <v>13.11</v>
          </cell>
          <cell r="V519">
            <v>14.75</v>
          </cell>
          <cell r="X519">
            <v>500</v>
          </cell>
          <cell r="Y519">
            <v>13</v>
          </cell>
          <cell r="Z519">
            <v>13.11</v>
          </cell>
          <cell r="AA519">
            <v>13.94</v>
          </cell>
          <cell r="AB519">
            <v>14.75</v>
          </cell>
          <cell r="AD519" t="str">
            <v>Single</v>
          </cell>
          <cell r="AI519">
            <v>0</v>
          </cell>
          <cell r="AJ519">
            <v>0</v>
          </cell>
        </row>
        <row r="520">
          <cell r="AJ520">
            <v>0</v>
          </cell>
        </row>
        <row r="521">
          <cell r="E521">
            <v>236</v>
          </cell>
          <cell r="F521" t="str">
            <v>CB-02/14/18</v>
          </cell>
          <cell r="G521">
            <v>518639.56</v>
          </cell>
          <cell r="H521">
            <v>2389471.02</v>
          </cell>
          <cell r="I521" t="str">
            <v>Road-MN09</v>
          </cell>
          <cell r="J521">
            <v>14.909999999974389</v>
          </cell>
          <cell r="K521">
            <v>-1.6099999998696148</v>
          </cell>
          <cell r="L521">
            <v>14.996672964321668</v>
          </cell>
          <cell r="M521" t="str">
            <v>CP-5 401 239</v>
          </cell>
          <cell r="N521">
            <v>442.0028735785254</v>
          </cell>
          <cell r="O521">
            <v>456.99954654284704</v>
          </cell>
          <cell r="P521">
            <v>14.996672964321647</v>
          </cell>
          <cell r="Q521">
            <v>2.1316282072803006E-14</v>
          </cell>
          <cell r="R521">
            <v>15.05</v>
          </cell>
          <cell r="T521">
            <v>13.16</v>
          </cell>
          <cell r="V521">
            <v>14.99</v>
          </cell>
          <cell r="X521">
            <v>500</v>
          </cell>
          <cell r="Y521">
            <v>13.11</v>
          </cell>
          <cell r="Z521">
            <v>13.16</v>
          </cell>
          <cell r="AA521">
            <v>14.75</v>
          </cell>
          <cell r="AB521">
            <v>14.99</v>
          </cell>
          <cell r="AD521" t="str">
            <v>Single</v>
          </cell>
          <cell r="AI521">
            <v>0</v>
          </cell>
          <cell r="AJ521">
            <v>0</v>
          </cell>
        </row>
        <row r="522">
          <cell r="AJ522">
            <v>0</v>
          </cell>
        </row>
        <row r="523">
          <cell r="E523">
            <v>237</v>
          </cell>
          <cell r="F523" t="str">
            <v>CB-02/14/19</v>
          </cell>
          <cell r="G523">
            <v>518673.54</v>
          </cell>
          <cell r="H523">
            <v>2389471.59</v>
          </cell>
          <cell r="I523" t="str">
            <v>Road-MN09</v>
          </cell>
          <cell r="J523">
            <v>33.979999999981374</v>
          </cell>
          <cell r="K523">
            <v>0.56999999983236194</v>
          </cell>
          <cell r="L523">
            <v>33.984780417100581</v>
          </cell>
          <cell r="M523" t="str">
            <v>CP-5 401 239</v>
          </cell>
          <cell r="N523">
            <v>456.99954654284704</v>
          </cell>
          <cell r="O523">
            <v>490.98432695994762</v>
          </cell>
          <cell r="P523">
            <v>33.984780417100581</v>
          </cell>
          <cell r="Q523">
            <v>0</v>
          </cell>
          <cell r="R523">
            <v>15.15</v>
          </cell>
          <cell r="T523">
            <v>13.27</v>
          </cell>
          <cell r="V523">
            <v>15.16</v>
          </cell>
          <cell r="X523">
            <v>500</v>
          </cell>
          <cell r="Y523">
            <v>13.16</v>
          </cell>
          <cell r="Z523">
            <v>13.27</v>
          </cell>
          <cell r="AA523">
            <v>14.99</v>
          </cell>
          <cell r="AB523">
            <v>15.16</v>
          </cell>
          <cell r="AD523" t="str">
            <v>Single</v>
          </cell>
          <cell r="AI523">
            <v>0</v>
          </cell>
          <cell r="AJ523">
            <v>0</v>
          </cell>
        </row>
        <row r="524">
          <cell r="AJ524">
            <v>0</v>
          </cell>
        </row>
        <row r="525">
          <cell r="E525">
            <v>238</v>
          </cell>
          <cell r="F525" t="str">
            <v>CB-02/14/20</v>
          </cell>
          <cell r="G525">
            <v>518703.11</v>
          </cell>
          <cell r="H525">
            <v>2389476.62</v>
          </cell>
          <cell r="I525" t="str">
            <v>Road-MN09</v>
          </cell>
          <cell r="J525">
            <v>29.570000000006985</v>
          </cell>
          <cell r="K525">
            <v>5.0300000002607703</v>
          </cell>
          <cell r="L525">
            <v>29.994762876259522</v>
          </cell>
          <cell r="M525" t="str">
            <v>CP-5 401 240</v>
          </cell>
          <cell r="N525">
            <v>490.98432695994762</v>
          </cell>
          <cell r="O525">
            <v>520.97908983620709</v>
          </cell>
          <cell r="P525">
            <v>29.994762876259472</v>
          </cell>
          <cell r="Q525">
            <v>4.9737991503207013E-14</v>
          </cell>
          <cell r="R525">
            <v>15.3</v>
          </cell>
          <cell r="T525">
            <v>13.84</v>
          </cell>
          <cell r="V525">
            <v>15.37</v>
          </cell>
          <cell r="X525">
            <v>400</v>
          </cell>
          <cell r="Y525">
            <v>13.65</v>
          </cell>
          <cell r="Z525">
            <v>13.84</v>
          </cell>
          <cell r="AA525">
            <v>15.16</v>
          </cell>
          <cell r="AB525">
            <v>15.37</v>
          </cell>
          <cell r="AD525" t="str">
            <v>Single</v>
          </cell>
          <cell r="AI525">
            <v>0</v>
          </cell>
          <cell r="AJ525">
            <v>0</v>
          </cell>
        </row>
        <row r="526">
          <cell r="AJ526">
            <v>0</v>
          </cell>
        </row>
        <row r="527">
          <cell r="E527">
            <v>239</v>
          </cell>
          <cell r="F527" t="str">
            <v>CB-02/14/21</v>
          </cell>
          <cell r="G527">
            <v>518722.6</v>
          </cell>
          <cell r="H527">
            <v>2389481.29</v>
          </cell>
          <cell r="I527" t="str">
            <v>Road-MN09</v>
          </cell>
          <cell r="J527">
            <v>19.489999999990687</v>
          </cell>
          <cell r="K527">
            <v>4.6699999999254942</v>
          </cell>
          <cell r="L527">
            <v>20.041681566149609</v>
          </cell>
          <cell r="M527" t="str">
            <v>CP-5 401 240</v>
          </cell>
          <cell r="N527">
            <v>520.97908983620709</v>
          </cell>
          <cell r="O527">
            <v>541.02077140235667</v>
          </cell>
          <cell r="P527">
            <v>20.041681566149578</v>
          </cell>
          <cell r="Q527">
            <v>3.1974423109204508E-14</v>
          </cell>
          <cell r="R527">
            <v>15.4</v>
          </cell>
          <cell r="T527">
            <v>13.94</v>
          </cell>
          <cell r="V527">
            <v>15.48</v>
          </cell>
          <cell r="X527">
            <v>400</v>
          </cell>
          <cell r="Y527">
            <v>13.84</v>
          </cell>
          <cell r="Z527">
            <v>13.94</v>
          </cell>
          <cell r="AA527">
            <v>15.37</v>
          </cell>
          <cell r="AB527">
            <v>15.48</v>
          </cell>
          <cell r="AD527" t="str">
            <v>Single</v>
          </cell>
          <cell r="AI527">
            <v>0</v>
          </cell>
          <cell r="AJ527">
            <v>0</v>
          </cell>
        </row>
        <row r="528">
          <cell r="AJ528">
            <v>0</v>
          </cell>
        </row>
        <row r="529">
          <cell r="E529">
            <v>240</v>
          </cell>
          <cell r="F529" t="str">
            <v>CB-02/14/22</v>
          </cell>
          <cell r="G529">
            <v>518738.43</v>
          </cell>
          <cell r="H529">
            <v>2389483.6</v>
          </cell>
          <cell r="I529" t="str">
            <v>Road-MN09</v>
          </cell>
          <cell r="J529">
            <v>15.830000000016298</v>
          </cell>
          <cell r="K529">
            <v>2.3100000000558794</v>
          </cell>
          <cell r="L529">
            <v>15.997656078337668</v>
          </cell>
          <cell r="M529" t="str">
            <v>CP-5 401 240</v>
          </cell>
          <cell r="N529">
            <v>541.02077140235667</v>
          </cell>
          <cell r="O529">
            <v>557.0184274806943</v>
          </cell>
          <cell r="P529">
            <v>15.997656078337627</v>
          </cell>
          <cell r="Q529">
            <v>4.0856207306205761E-14</v>
          </cell>
          <cell r="R529">
            <v>15.48</v>
          </cell>
          <cell r="T529">
            <v>13.98</v>
          </cell>
          <cell r="V529">
            <v>15.58</v>
          </cell>
          <cell r="X529">
            <v>300</v>
          </cell>
          <cell r="Y529">
            <v>13.94</v>
          </cell>
          <cell r="Z529">
            <v>13.98</v>
          </cell>
          <cell r="AA529">
            <v>15.48</v>
          </cell>
          <cell r="AB529">
            <v>15.58</v>
          </cell>
          <cell r="AD529" t="str">
            <v>Single</v>
          </cell>
          <cell r="AI529">
            <v>0</v>
          </cell>
          <cell r="AJ529">
            <v>0</v>
          </cell>
        </row>
        <row r="530">
          <cell r="AJ530">
            <v>0</v>
          </cell>
        </row>
        <row r="531">
          <cell r="E531">
            <v>241</v>
          </cell>
          <cell r="F531" t="str">
            <v>CB-02/14/23</v>
          </cell>
          <cell r="G531">
            <v>518786.41</v>
          </cell>
          <cell r="H531">
            <v>2389483.36</v>
          </cell>
          <cell r="I531" t="str">
            <v>Road-MN09</v>
          </cell>
          <cell r="J531">
            <v>47.979999999981374</v>
          </cell>
          <cell r="K531">
            <v>-0.24000000022351742</v>
          </cell>
          <cell r="L531">
            <v>47.98060024633206</v>
          </cell>
          <cell r="M531" t="str">
            <v>CP-5 401 240</v>
          </cell>
          <cell r="N531">
            <v>557.0184274806943</v>
          </cell>
          <cell r="O531">
            <v>604.99902772702637</v>
          </cell>
          <cell r="P531">
            <v>47.980600246332074</v>
          </cell>
          <cell r="Q531">
            <v>0</v>
          </cell>
          <cell r="R531">
            <v>15.72</v>
          </cell>
          <cell r="T531">
            <v>14.22</v>
          </cell>
          <cell r="V531">
            <v>16.100000000000001</v>
          </cell>
          <cell r="X531">
            <v>300</v>
          </cell>
          <cell r="Y531">
            <v>14.08</v>
          </cell>
          <cell r="Z531">
            <v>14.22</v>
          </cell>
          <cell r="AA531">
            <v>15.58</v>
          </cell>
          <cell r="AB531">
            <v>16.100000000000001</v>
          </cell>
          <cell r="AD531" t="str">
            <v>Single</v>
          </cell>
          <cell r="AI531">
            <v>0</v>
          </cell>
          <cell r="AJ531">
            <v>0</v>
          </cell>
        </row>
        <row r="532">
          <cell r="AJ532">
            <v>0</v>
          </cell>
        </row>
        <row r="533">
          <cell r="E533">
            <v>242</v>
          </cell>
          <cell r="F533" t="str">
            <v>CB-02/14/24</v>
          </cell>
          <cell r="G533">
            <v>518841.41</v>
          </cell>
          <cell r="H533">
            <v>2389482.81</v>
          </cell>
          <cell r="I533" t="str">
            <v>Road-MN09</v>
          </cell>
          <cell r="J533">
            <v>55</v>
          </cell>
          <cell r="K533">
            <v>-0.54999999981373549</v>
          </cell>
          <cell r="L533">
            <v>55.002749931251572</v>
          </cell>
          <cell r="M533" t="str">
            <v>CP-5 401 240</v>
          </cell>
          <cell r="N533">
            <v>604.99902772702637</v>
          </cell>
          <cell r="O533">
            <v>660.00177765827789</v>
          </cell>
          <cell r="P533">
            <v>55.002749931251515</v>
          </cell>
          <cell r="Q533">
            <v>5.6843418860808015E-14</v>
          </cell>
          <cell r="R533">
            <v>15.73</v>
          </cell>
          <cell r="T533">
            <v>14.33</v>
          </cell>
          <cell r="V533">
            <v>16.079999999999998</v>
          </cell>
          <cell r="X533">
            <v>300</v>
          </cell>
          <cell r="Y533">
            <v>14.22</v>
          </cell>
          <cell r="Z533">
            <v>14.33</v>
          </cell>
          <cell r="AA533">
            <v>16.100000000000001</v>
          </cell>
          <cell r="AB533">
            <v>16.079999999999998</v>
          </cell>
          <cell r="AD533" t="str">
            <v>Single</v>
          </cell>
          <cell r="AI533">
            <v>0</v>
          </cell>
          <cell r="AJ533" t="str">
            <v>L</v>
          </cell>
        </row>
        <row r="534">
          <cell r="AJ534">
            <v>0</v>
          </cell>
        </row>
        <row r="535">
          <cell r="N535">
            <v>660.00177765827789</v>
          </cell>
          <cell r="AJ535">
            <v>0</v>
          </cell>
        </row>
        <row r="536">
          <cell r="E536">
            <v>243</v>
          </cell>
          <cell r="F536" t="str">
            <v>MH-02/15</v>
          </cell>
          <cell r="G536">
            <v>518300.54</v>
          </cell>
          <cell r="H536">
            <v>2389316.5</v>
          </cell>
          <cell r="I536" t="str">
            <v>Road-MJ02</v>
          </cell>
          <cell r="M536" t="str">
            <v>CP-5 401 206</v>
          </cell>
          <cell r="R536">
            <v>14.73</v>
          </cell>
          <cell r="T536">
            <v>13.104533143107165</v>
          </cell>
          <cell r="V536">
            <v>14.67</v>
          </cell>
          <cell r="AI536">
            <v>0</v>
          </cell>
          <cell r="AJ536">
            <v>0</v>
          </cell>
        </row>
        <row r="537">
          <cell r="AJ537">
            <v>0</v>
          </cell>
        </row>
        <row r="538">
          <cell r="E538">
            <v>244</v>
          </cell>
          <cell r="F538" t="str">
            <v>CB-02/15/1</v>
          </cell>
          <cell r="G538">
            <v>518288.75</v>
          </cell>
          <cell r="H538">
            <v>2389321.31</v>
          </cell>
          <cell r="I538" t="str">
            <v>Road-MJ02</v>
          </cell>
          <cell r="J538">
            <v>-11.789999999979045</v>
          </cell>
          <cell r="K538">
            <v>4.8100000000558794</v>
          </cell>
          <cell r="L538">
            <v>12.733428446417856</v>
          </cell>
          <cell r="M538" t="str">
            <v>CP-5 401 206</v>
          </cell>
          <cell r="N538">
            <v>0</v>
          </cell>
          <cell r="O538">
            <v>12.733428446417856</v>
          </cell>
          <cell r="P538">
            <v>12.733428446417856</v>
          </cell>
          <cell r="Q538">
            <v>0</v>
          </cell>
          <cell r="R538">
            <v>14.63</v>
          </cell>
          <cell r="T538">
            <v>13.13</v>
          </cell>
          <cell r="V538">
            <v>14.67</v>
          </cell>
          <cell r="X538">
            <v>300</v>
          </cell>
          <cell r="Y538">
            <v>13.104533143107165</v>
          </cell>
          <cell r="Z538">
            <v>13.13</v>
          </cell>
          <cell r="AA538">
            <v>14.67</v>
          </cell>
          <cell r="AB538">
            <v>14.67</v>
          </cell>
          <cell r="AD538" t="str">
            <v>Double</v>
          </cell>
          <cell r="AI538" t="str">
            <v>S</v>
          </cell>
          <cell r="AJ538" t="str">
            <v>L</v>
          </cell>
        </row>
        <row r="539">
          <cell r="AJ539">
            <v>0</v>
          </cell>
        </row>
        <row r="540">
          <cell r="N540">
            <v>12.733428446417856</v>
          </cell>
          <cell r="AJ540">
            <v>0</v>
          </cell>
        </row>
        <row r="541">
          <cell r="E541">
            <v>245</v>
          </cell>
          <cell r="F541" t="str">
            <v>MH-02/16</v>
          </cell>
          <cell r="G541">
            <v>518300.54</v>
          </cell>
          <cell r="H541">
            <v>2389316.5</v>
          </cell>
          <cell r="I541" t="str">
            <v>Road-MJ02</v>
          </cell>
          <cell r="M541" t="str">
            <v>CP-5 401 206</v>
          </cell>
          <cell r="R541">
            <v>14.68</v>
          </cell>
          <cell r="T541">
            <v>13.156423053632668</v>
          </cell>
          <cell r="V541">
            <v>14.74</v>
          </cell>
          <cell r="AI541">
            <v>0</v>
          </cell>
          <cell r="AJ541">
            <v>0</v>
          </cell>
        </row>
        <row r="542">
          <cell r="AJ542">
            <v>0</v>
          </cell>
        </row>
        <row r="543">
          <cell r="E543">
            <v>246</v>
          </cell>
          <cell r="F543" t="str">
            <v>CB-02/16/1</v>
          </cell>
          <cell r="G543">
            <v>518310.74</v>
          </cell>
          <cell r="H543">
            <v>2389310.59</v>
          </cell>
          <cell r="I543" t="str">
            <v>Road-MJ02</v>
          </cell>
          <cell r="J543">
            <v>10.200000000011642</v>
          </cell>
          <cell r="K543">
            <v>-5.9100000001490116</v>
          </cell>
          <cell r="L543">
            <v>11.788473183665424</v>
          </cell>
          <cell r="M543" t="str">
            <v>CP-5 401 206</v>
          </cell>
          <cell r="N543">
            <v>0</v>
          </cell>
          <cell r="O543">
            <v>11.788473183665424</v>
          </cell>
          <cell r="P543">
            <v>11.788473183665424</v>
          </cell>
          <cell r="Q543">
            <v>0</v>
          </cell>
          <cell r="R543">
            <v>14.68</v>
          </cell>
          <cell r="T543">
            <v>13.18</v>
          </cell>
          <cell r="V543">
            <v>14.74</v>
          </cell>
          <cell r="X543">
            <v>300</v>
          </cell>
          <cell r="Y543">
            <v>13.156423053632668</v>
          </cell>
          <cell r="Z543">
            <v>13.18</v>
          </cell>
          <cell r="AA543">
            <v>14.74</v>
          </cell>
          <cell r="AB543">
            <v>14.74</v>
          </cell>
          <cell r="AD543" t="str">
            <v>Single</v>
          </cell>
          <cell r="AI543" t="str">
            <v>S</v>
          </cell>
          <cell r="AJ543" t="str">
            <v>L</v>
          </cell>
        </row>
        <row r="544">
          <cell r="AJ544">
            <v>0</v>
          </cell>
        </row>
        <row r="545">
          <cell r="N545">
            <v>11.788473183665424</v>
          </cell>
          <cell r="AJ545">
            <v>0</v>
          </cell>
        </row>
        <row r="546">
          <cell r="E546">
            <v>247</v>
          </cell>
          <cell r="F546" t="str">
            <v>MH-02/16</v>
          </cell>
          <cell r="G546">
            <v>518300.54</v>
          </cell>
          <cell r="H546">
            <v>2389316.5</v>
          </cell>
          <cell r="I546" t="str">
            <v>Road-MJ02</v>
          </cell>
          <cell r="M546" t="str">
            <v>CP-5 401 206</v>
          </cell>
          <cell r="R546">
            <v>14.68</v>
          </cell>
          <cell r="T546">
            <v>13.14603857600123</v>
          </cell>
          <cell r="V546">
            <v>14.74</v>
          </cell>
          <cell r="AI546">
            <v>0</v>
          </cell>
          <cell r="AJ546">
            <v>0</v>
          </cell>
        </row>
        <row r="547">
          <cell r="AJ547">
            <v>0</v>
          </cell>
        </row>
        <row r="548">
          <cell r="E548">
            <v>248</v>
          </cell>
          <cell r="F548" t="str">
            <v>CB-02/16/5</v>
          </cell>
          <cell r="G548">
            <v>518321.55</v>
          </cell>
          <cell r="H548">
            <v>2389322.96</v>
          </cell>
          <cell r="I548" t="str">
            <v>Road-MJ02</v>
          </cell>
          <cell r="J548">
            <v>21.010000000009313</v>
          </cell>
          <cell r="K548">
            <v>6.4599999999627471</v>
          </cell>
          <cell r="L548">
            <v>21.980711999385054</v>
          </cell>
          <cell r="M548" t="str">
            <v>CP-5 401 206</v>
          </cell>
          <cell r="N548">
            <v>0</v>
          </cell>
          <cell r="O548">
            <v>21.980711999385054</v>
          </cell>
          <cell r="P548">
            <v>21.980711999385054</v>
          </cell>
          <cell r="Q548">
            <v>0</v>
          </cell>
          <cell r="R548">
            <v>14.69</v>
          </cell>
          <cell r="T548">
            <v>13.19</v>
          </cell>
          <cell r="V548">
            <v>14.83</v>
          </cell>
          <cell r="X548">
            <v>300</v>
          </cell>
          <cell r="Y548">
            <v>13.14603857600123</v>
          </cell>
          <cell r="Z548">
            <v>13.19</v>
          </cell>
          <cell r="AA548">
            <v>14.74</v>
          </cell>
          <cell r="AB548">
            <v>14.83</v>
          </cell>
          <cell r="AD548" t="str">
            <v>Single</v>
          </cell>
          <cell r="AI548" t="str">
            <v>S</v>
          </cell>
          <cell r="AJ548">
            <v>0</v>
          </cell>
        </row>
        <row r="549">
          <cell r="AJ549">
            <v>0</v>
          </cell>
        </row>
        <row r="550">
          <cell r="E550">
            <v>249</v>
          </cell>
          <cell r="F550" t="str">
            <v>CB-02/16/6</v>
          </cell>
          <cell r="G550">
            <v>518342.72</v>
          </cell>
          <cell r="H550">
            <v>2389316.67</v>
          </cell>
          <cell r="I550" t="str">
            <v>Road-MJ02</v>
          </cell>
          <cell r="J550">
            <v>21.169999999983702</v>
          </cell>
          <cell r="K550">
            <v>-6.2900000000372529</v>
          </cell>
          <cell r="L550">
            <v>22.084677946480873</v>
          </cell>
          <cell r="M550" t="str">
            <v>CP-5 401 206</v>
          </cell>
          <cell r="N550">
            <v>21.980711999385054</v>
          </cell>
          <cell r="O550">
            <v>44.065389945865931</v>
          </cell>
          <cell r="P550">
            <v>22.084677946480877</v>
          </cell>
          <cell r="Q550">
            <v>0</v>
          </cell>
          <cell r="R550">
            <v>14.63</v>
          </cell>
          <cell r="T550">
            <v>13.26</v>
          </cell>
          <cell r="V550">
            <v>14.84</v>
          </cell>
          <cell r="X550">
            <v>300</v>
          </cell>
          <cell r="Y550">
            <v>13.19</v>
          </cell>
          <cell r="Z550">
            <v>13.26</v>
          </cell>
          <cell r="AA550">
            <v>14.83</v>
          </cell>
          <cell r="AB550">
            <v>14.84</v>
          </cell>
          <cell r="AD550" t="str">
            <v>Single</v>
          </cell>
          <cell r="AI550">
            <v>0</v>
          </cell>
          <cell r="AJ550">
            <v>0</v>
          </cell>
        </row>
        <row r="551">
          <cell r="AJ551">
            <v>0</v>
          </cell>
        </row>
        <row r="552">
          <cell r="E552">
            <v>250</v>
          </cell>
          <cell r="F552" t="str">
            <v>CB-02/16/7</v>
          </cell>
          <cell r="G552">
            <v>518364.55</v>
          </cell>
          <cell r="H552">
            <v>2389313.23</v>
          </cell>
          <cell r="I552" t="str">
            <v>Road-MJ02</v>
          </cell>
          <cell r="J552">
            <v>21.830000000016298</v>
          </cell>
          <cell r="K552">
            <v>-3.4399999999441206</v>
          </cell>
          <cell r="L552">
            <v>22.09937781930358</v>
          </cell>
          <cell r="M552" t="str">
            <v>CP-5 401 206</v>
          </cell>
          <cell r="N552">
            <v>44.065389945865931</v>
          </cell>
          <cell r="O552">
            <v>66.164767765169515</v>
          </cell>
          <cell r="P552">
            <v>22.099377819303584</v>
          </cell>
          <cell r="Q552">
            <v>0</v>
          </cell>
          <cell r="R552">
            <v>14.83</v>
          </cell>
          <cell r="T552">
            <v>13.33</v>
          </cell>
          <cell r="V552">
            <v>14.89</v>
          </cell>
          <cell r="X552">
            <v>300</v>
          </cell>
          <cell r="Y552">
            <v>13.26</v>
          </cell>
          <cell r="Z552">
            <v>13.33</v>
          </cell>
          <cell r="AA552">
            <v>14.84</v>
          </cell>
          <cell r="AB552">
            <v>14.89</v>
          </cell>
          <cell r="AD552" t="str">
            <v>Single</v>
          </cell>
          <cell r="AI552">
            <v>0</v>
          </cell>
          <cell r="AJ552" t="str">
            <v>L</v>
          </cell>
        </row>
        <row r="553">
          <cell r="AJ553">
            <v>0</v>
          </cell>
        </row>
        <row r="554">
          <cell r="N554">
            <v>66.164767765169515</v>
          </cell>
          <cell r="AJ554">
            <v>0</v>
          </cell>
        </row>
        <row r="555">
          <cell r="E555">
            <v>251</v>
          </cell>
          <cell r="F555" t="str">
            <v>MH-02/18</v>
          </cell>
          <cell r="G555">
            <v>518344.06</v>
          </cell>
          <cell r="H555">
            <v>2389301.87</v>
          </cell>
          <cell r="I555" t="str">
            <v>Road-MJ02</v>
          </cell>
          <cell r="M555" t="str">
            <v>CP-5 401 206</v>
          </cell>
          <cell r="R555">
            <v>14.61</v>
          </cell>
          <cell r="T555">
            <v>13.289991834444564</v>
          </cell>
          <cell r="V555">
            <v>14.86</v>
          </cell>
          <cell r="AI555">
            <v>0</v>
          </cell>
          <cell r="AJ555">
            <v>0</v>
          </cell>
        </row>
        <row r="556">
          <cell r="AJ556">
            <v>0</v>
          </cell>
        </row>
        <row r="557">
          <cell r="E557">
            <v>252</v>
          </cell>
          <cell r="F557" t="str">
            <v>CB-02/18/1</v>
          </cell>
          <cell r="G557">
            <v>518357.46</v>
          </cell>
          <cell r="H557">
            <v>2389295.12</v>
          </cell>
          <cell r="I557" t="str">
            <v>Road-MJ02</v>
          </cell>
          <cell r="J557">
            <v>13.400000000023283</v>
          </cell>
          <cell r="K557">
            <v>-6.75</v>
          </cell>
          <cell r="L557">
            <v>15.004082777718336</v>
          </cell>
          <cell r="M557" t="str">
            <v>CP-5 401 206</v>
          </cell>
          <cell r="N557">
            <v>0</v>
          </cell>
          <cell r="O557">
            <v>15.004082777718336</v>
          </cell>
          <cell r="P557">
            <v>15.004082777718336</v>
          </cell>
          <cell r="Q557">
            <v>0</v>
          </cell>
          <cell r="R557">
            <v>14.82</v>
          </cell>
          <cell r="T557">
            <v>13.32</v>
          </cell>
          <cell r="V557">
            <v>14.89</v>
          </cell>
          <cell r="X557">
            <v>400</v>
          </cell>
          <cell r="Y557">
            <v>13.289991834444564</v>
          </cell>
          <cell r="Z557">
            <v>13.32</v>
          </cell>
          <cell r="AA557">
            <v>14.86</v>
          </cell>
          <cell r="AB557">
            <v>14.89</v>
          </cell>
          <cell r="AD557" t="str">
            <v>Single</v>
          </cell>
          <cell r="AI557" t="str">
            <v>S</v>
          </cell>
          <cell r="AJ557" t="str">
            <v>L</v>
          </cell>
        </row>
        <row r="558">
          <cell r="AJ558">
            <v>0</v>
          </cell>
        </row>
        <row r="559">
          <cell r="N559">
            <v>15.004082777718336</v>
          </cell>
          <cell r="AJ559">
            <v>0</v>
          </cell>
        </row>
        <row r="560">
          <cell r="E560">
            <v>253</v>
          </cell>
          <cell r="F560" t="str">
            <v>MH-02/20</v>
          </cell>
          <cell r="G560">
            <v>518390.14</v>
          </cell>
          <cell r="H560">
            <v>2389298.64</v>
          </cell>
          <cell r="I560" t="str">
            <v>Road-MJ02</v>
          </cell>
          <cell r="M560" t="str">
            <v>CP-5 401 206</v>
          </cell>
          <cell r="R560">
            <v>14.92</v>
          </cell>
          <cell r="T560">
            <v>11.96</v>
          </cell>
          <cell r="V560">
            <v>14.8</v>
          </cell>
          <cell r="AI560">
            <v>0</v>
          </cell>
          <cell r="AJ560">
            <v>0</v>
          </cell>
        </row>
        <row r="561">
          <cell r="AJ561">
            <v>0</v>
          </cell>
        </row>
        <row r="562">
          <cell r="E562">
            <v>254</v>
          </cell>
          <cell r="F562" t="str">
            <v>CB-02/20/1</v>
          </cell>
          <cell r="G562">
            <v>518390.3</v>
          </cell>
          <cell r="H562">
            <v>2389283.64</v>
          </cell>
          <cell r="I562" t="str">
            <v>Road-MJ04</v>
          </cell>
          <cell r="J562">
            <v>0.15999999997438863</v>
          </cell>
          <cell r="K562">
            <v>-15</v>
          </cell>
          <cell r="L562">
            <v>15.000853309061849</v>
          </cell>
          <cell r="M562" t="str">
            <v>CP-5 401 234</v>
          </cell>
          <cell r="N562">
            <v>0</v>
          </cell>
          <cell r="O562">
            <v>15.000853309061849</v>
          </cell>
          <cell r="P562">
            <v>15.000853309061849</v>
          </cell>
          <cell r="Q562">
            <v>0</v>
          </cell>
          <cell r="R562">
            <v>14.99</v>
          </cell>
          <cell r="T562">
            <v>12.1</v>
          </cell>
          <cell r="V562">
            <v>15.11</v>
          </cell>
          <cell r="X562">
            <v>500</v>
          </cell>
          <cell r="Y562">
            <v>11.96</v>
          </cell>
          <cell r="Z562">
            <v>12.1</v>
          </cell>
          <cell r="AA562">
            <v>14.8</v>
          </cell>
          <cell r="AB562">
            <v>15.11</v>
          </cell>
          <cell r="AD562" t="str">
            <v>Single</v>
          </cell>
          <cell r="AI562" t="str">
            <v>S</v>
          </cell>
          <cell r="AJ562">
            <v>0</v>
          </cell>
        </row>
        <row r="563">
          <cell r="AJ563">
            <v>0</v>
          </cell>
        </row>
        <row r="564">
          <cell r="E564">
            <v>255</v>
          </cell>
          <cell r="F564" t="str">
            <v>CB-02/20/2</v>
          </cell>
          <cell r="G564">
            <v>518390.71</v>
          </cell>
          <cell r="H564">
            <v>2389246.64</v>
          </cell>
          <cell r="I564" t="str">
            <v>Road-MJ04</v>
          </cell>
          <cell r="J564">
            <v>0.41000000003259629</v>
          </cell>
          <cell r="K564">
            <v>-37</v>
          </cell>
          <cell r="L564">
            <v>37.002271551892953</v>
          </cell>
          <cell r="M564" t="str">
            <v>CP-5 401 234</v>
          </cell>
          <cell r="N564">
            <v>15.000853309061849</v>
          </cell>
          <cell r="O564">
            <v>52.003124860954799</v>
          </cell>
          <cell r="P564">
            <v>37.002271551892946</v>
          </cell>
          <cell r="Q564">
            <v>0</v>
          </cell>
          <cell r="R564">
            <v>15.23</v>
          </cell>
          <cell r="T564">
            <v>12.46</v>
          </cell>
          <cell r="V564">
            <v>15.28</v>
          </cell>
          <cell r="X564">
            <v>500</v>
          </cell>
          <cell r="Y564">
            <v>12.1</v>
          </cell>
          <cell r="Z564">
            <v>12.46</v>
          </cell>
          <cell r="AA564">
            <v>15.11</v>
          </cell>
          <cell r="AB564">
            <v>15.28</v>
          </cell>
          <cell r="AD564" t="str">
            <v>Single</v>
          </cell>
          <cell r="AI564">
            <v>0</v>
          </cell>
          <cell r="AJ564">
            <v>0</v>
          </cell>
        </row>
        <row r="565">
          <cell r="AJ565">
            <v>0</v>
          </cell>
        </row>
        <row r="566">
          <cell r="E566">
            <v>256</v>
          </cell>
          <cell r="F566" t="str">
            <v>CB-02/20/3</v>
          </cell>
          <cell r="G566">
            <v>518391.26</v>
          </cell>
          <cell r="H566">
            <v>2389197.64</v>
          </cell>
          <cell r="I566" t="str">
            <v>Road-MJ04</v>
          </cell>
          <cell r="J566">
            <v>0.54999999998835847</v>
          </cell>
          <cell r="K566">
            <v>-49</v>
          </cell>
          <cell r="L566">
            <v>49.003086637476081</v>
          </cell>
          <cell r="M566" t="str">
            <v>CP-5 401 234</v>
          </cell>
          <cell r="N566">
            <v>52.003124860954799</v>
          </cell>
          <cell r="O566">
            <v>101.00621149843087</v>
          </cell>
          <cell r="P566">
            <v>49.003086637476073</v>
          </cell>
          <cell r="Q566">
            <v>0</v>
          </cell>
          <cell r="R566">
            <v>15.94</v>
          </cell>
          <cell r="T566">
            <v>12.95</v>
          </cell>
          <cell r="V566">
            <v>16.010000000000002</v>
          </cell>
          <cell r="X566">
            <v>500</v>
          </cell>
          <cell r="Y566">
            <v>12.46</v>
          </cell>
          <cell r="Z566">
            <v>12.95</v>
          </cell>
          <cell r="AA566">
            <v>15.28</v>
          </cell>
          <cell r="AB566">
            <v>16.010000000000002</v>
          </cell>
          <cell r="AD566" t="str">
            <v>Single</v>
          </cell>
          <cell r="AI566">
            <v>0</v>
          </cell>
          <cell r="AJ566">
            <v>0</v>
          </cell>
        </row>
        <row r="567">
          <cell r="AJ567">
            <v>0</v>
          </cell>
        </row>
        <row r="568">
          <cell r="E568">
            <v>257</v>
          </cell>
          <cell r="F568" t="str">
            <v>CB-02/20/4</v>
          </cell>
          <cell r="G568">
            <v>518391.5</v>
          </cell>
          <cell r="H568">
            <v>2389175.65</v>
          </cell>
          <cell r="I568" t="str">
            <v>Road-MJ04</v>
          </cell>
          <cell r="J568">
            <v>0.23999999999068677</v>
          </cell>
          <cell r="K568">
            <v>-21.990000000223517</v>
          </cell>
          <cell r="L568">
            <v>21.991309647445416</v>
          </cell>
          <cell r="M568" t="str">
            <v>CP-5 401 234</v>
          </cell>
          <cell r="N568">
            <v>101.00621149843087</v>
          </cell>
          <cell r="O568">
            <v>122.99752114587629</v>
          </cell>
          <cell r="P568">
            <v>21.991309647445419</v>
          </cell>
          <cell r="Q568">
            <v>0</v>
          </cell>
          <cell r="R568">
            <v>16.41</v>
          </cell>
          <cell r="T568">
            <v>14.44</v>
          </cell>
          <cell r="V568">
            <v>16.41</v>
          </cell>
          <cell r="X568">
            <v>500</v>
          </cell>
          <cell r="Y568">
            <v>12.95</v>
          </cell>
          <cell r="Z568">
            <v>13.16</v>
          </cell>
          <cell r="AA568">
            <v>16.010000000000002</v>
          </cell>
          <cell r="AB568">
            <v>16.41</v>
          </cell>
          <cell r="AD568" t="str">
            <v>Single</v>
          </cell>
          <cell r="AI568">
            <v>0</v>
          </cell>
          <cell r="AJ568">
            <v>0</v>
          </cell>
        </row>
        <row r="569">
          <cell r="AJ569">
            <v>0</v>
          </cell>
        </row>
        <row r="570">
          <cell r="E570">
            <v>258</v>
          </cell>
          <cell r="F570" t="str">
            <v>CB-02/20/5</v>
          </cell>
          <cell r="G570">
            <v>518392.12</v>
          </cell>
          <cell r="H570">
            <v>2389119.65</v>
          </cell>
          <cell r="I570" t="str">
            <v>Road-MJ04</v>
          </cell>
          <cell r="J570">
            <v>0.61999999999534339</v>
          </cell>
          <cell r="K570">
            <v>-56</v>
          </cell>
          <cell r="L570">
            <v>56.003432037688491</v>
          </cell>
          <cell r="M570" t="str">
            <v>CP-5 401 234</v>
          </cell>
          <cell r="N570">
            <v>122.99752114587629</v>
          </cell>
          <cell r="O570">
            <v>179.00095318356477</v>
          </cell>
          <cell r="P570">
            <v>56.003432037688484</v>
          </cell>
          <cell r="Q570">
            <v>0</v>
          </cell>
          <cell r="R570">
            <v>17.52</v>
          </cell>
          <cell r="T570">
            <v>15.55</v>
          </cell>
          <cell r="V570">
            <v>17.68</v>
          </cell>
          <cell r="X570">
            <v>300</v>
          </cell>
          <cell r="Y570">
            <v>14.44</v>
          </cell>
          <cell r="Z570">
            <v>15.55</v>
          </cell>
          <cell r="AA570">
            <v>16.41</v>
          </cell>
          <cell r="AB570">
            <v>17.68</v>
          </cell>
          <cell r="AD570" t="str">
            <v>Single</v>
          </cell>
          <cell r="AI570">
            <v>0</v>
          </cell>
          <cell r="AJ570">
            <v>0</v>
          </cell>
        </row>
        <row r="571">
          <cell r="AJ571">
            <v>0</v>
          </cell>
        </row>
        <row r="572">
          <cell r="E572">
            <v>259</v>
          </cell>
          <cell r="F572" t="str">
            <v>CB-02/20/6</v>
          </cell>
          <cell r="G572">
            <v>518393.27</v>
          </cell>
          <cell r="H572">
            <v>2389084.67</v>
          </cell>
          <cell r="I572" t="str">
            <v>Road-MJ04</v>
          </cell>
          <cell r="J572">
            <v>1.1500000000232831</v>
          </cell>
          <cell r="K572">
            <v>-34.979999999981374</v>
          </cell>
          <cell r="L572">
            <v>34.998898554079538</v>
          </cell>
          <cell r="M572" t="str">
            <v>CP-5 401 234</v>
          </cell>
          <cell r="N572">
            <v>179.00095318356477</v>
          </cell>
          <cell r="O572">
            <v>213.99985173764432</v>
          </cell>
          <cell r="P572">
            <v>34.998898554079545</v>
          </cell>
          <cell r="Q572">
            <v>0</v>
          </cell>
          <cell r="R572">
            <v>17.7</v>
          </cell>
          <cell r="T572">
            <v>15.67</v>
          </cell>
          <cell r="V572">
            <v>18.059999999999999</v>
          </cell>
          <cell r="X572">
            <v>300</v>
          </cell>
          <cell r="Y572">
            <v>15.55</v>
          </cell>
          <cell r="Z572">
            <v>15.67</v>
          </cell>
          <cell r="AA572">
            <v>17.68</v>
          </cell>
          <cell r="AB572">
            <v>18.059999999999999</v>
          </cell>
          <cell r="AD572" t="str">
            <v>Single</v>
          </cell>
          <cell r="AI572">
            <v>0</v>
          </cell>
          <cell r="AJ572" t="str">
            <v>L</v>
          </cell>
        </row>
        <row r="573">
          <cell r="AJ573">
            <v>0</v>
          </cell>
        </row>
        <row r="574">
          <cell r="N574">
            <v>213.99985173764432</v>
          </cell>
          <cell r="AJ574">
            <v>0</v>
          </cell>
        </row>
        <row r="575">
          <cell r="E575">
            <v>260</v>
          </cell>
          <cell r="F575" t="str">
            <v>CB-02/20/1</v>
          </cell>
          <cell r="G575">
            <v>518390.3</v>
          </cell>
          <cell r="H575">
            <v>2389283.64</v>
          </cell>
          <cell r="I575" t="str">
            <v>Road-MJ04</v>
          </cell>
          <cell r="M575" t="str">
            <v>CP-5 401 234</v>
          </cell>
          <cell r="R575">
            <v>14.99</v>
          </cell>
          <cell r="T575">
            <v>12.161483042695384</v>
          </cell>
          <cell r="V575">
            <v>15.11</v>
          </cell>
          <cell r="AI575">
            <v>0</v>
          </cell>
          <cell r="AJ575">
            <v>0</v>
          </cell>
        </row>
        <row r="576">
          <cell r="AJ576">
            <v>0</v>
          </cell>
        </row>
        <row r="577">
          <cell r="E577">
            <v>261</v>
          </cell>
          <cell r="F577" t="str">
            <v>CB-02/20/1A</v>
          </cell>
          <cell r="G577">
            <v>518371.71</v>
          </cell>
          <cell r="H577">
            <v>2389278.61</v>
          </cell>
          <cell r="I577" t="str">
            <v>Road-MJ04</v>
          </cell>
          <cell r="J577">
            <v>-18.589999999967404</v>
          </cell>
          <cell r="K577">
            <v>-5.0300000002607703</v>
          </cell>
          <cell r="L577">
            <v>19.25847865230822</v>
          </cell>
          <cell r="M577" t="str">
            <v>CP-5 401 234</v>
          </cell>
          <cell r="N577">
            <v>0</v>
          </cell>
          <cell r="O577">
            <v>19.25847865230822</v>
          </cell>
          <cell r="P577">
            <v>19.25847865230822</v>
          </cell>
          <cell r="Q577">
            <v>0</v>
          </cell>
          <cell r="R577">
            <v>15.01</v>
          </cell>
          <cell r="T577">
            <v>12.2</v>
          </cell>
          <cell r="V577">
            <v>15.01</v>
          </cell>
          <cell r="X577">
            <v>300</v>
          </cell>
          <cell r="Y577">
            <v>12.161483042695384</v>
          </cell>
          <cell r="Z577">
            <v>12.2</v>
          </cell>
          <cell r="AA577">
            <v>15.11</v>
          </cell>
          <cell r="AB577">
            <v>15.01</v>
          </cell>
          <cell r="AD577" t="str">
            <v>Single</v>
          </cell>
          <cell r="AI577" t="str">
            <v>S</v>
          </cell>
          <cell r="AJ577" t="str">
            <v>L</v>
          </cell>
        </row>
        <row r="578">
          <cell r="AJ578">
            <v>0</v>
          </cell>
        </row>
        <row r="579">
          <cell r="N579">
            <v>19.25847865230822</v>
          </cell>
          <cell r="AJ579">
            <v>0</v>
          </cell>
        </row>
        <row r="580">
          <cell r="E580">
            <v>262</v>
          </cell>
          <cell r="F580" t="str">
            <v>CB-02/20/2</v>
          </cell>
          <cell r="G580">
            <v>518390.71</v>
          </cell>
          <cell r="H580">
            <v>2389246.64</v>
          </cell>
          <cell r="I580" t="str">
            <v>Road-MJ04</v>
          </cell>
          <cell r="M580" t="str">
            <v>CP-5 401 234</v>
          </cell>
          <cell r="R580">
            <v>15.23</v>
          </cell>
          <cell r="T580">
            <v>12.509018134336261</v>
          </cell>
          <cell r="V580">
            <v>15.28</v>
          </cell>
          <cell r="AI580">
            <v>0</v>
          </cell>
          <cell r="AJ580">
            <v>0</v>
          </cell>
        </row>
        <row r="581">
          <cell r="AJ581">
            <v>0</v>
          </cell>
        </row>
        <row r="582">
          <cell r="E582">
            <v>263</v>
          </cell>
          <cell r="F582" t="str">
            <v>CB-02/20/2A</v>
          </cell>
          <cell r="G582">
            <v>518375.22</v>
          </cell>
          <cell r="H582">
            <v>2389246.4700000002</v>
          </cell>
          <cell r="I582" t="str">
            <v>Road-MJ04</v>
          </cell>
          <cell r="J582">
            <v>-15.490000000048894</v>
          </cell>
          <cell r="K582">
            <v>-0.16999999992549419</v>
          </cell>
          <cell r="L582">
            <v>15.490932831869403</v>
          </cell>
          <cell r="M582" t="str">
            <v>CP-5 401 234</v>
          </cell>
          <cell r="N582">
            <v>0</v>
          </cell>
          <cell r="O582">
            <v>15.490932831869403</v>
          </cell>
          <cell r="P582">
            <v>15.490932831869403</v>
          </cell>
          <cell r="Q582">
            <v>0</v>
          </cell>
          <cell r="R582">
            <v>15.23</v>
          </cell>
          <cell r="T582">
            <v>12.54</v>
          </cell>
          <cell r="V582">
            <v>15.23</v>
          </cell>
          <cell r="X582">
            <v>300</v>
          </cell>
          <cell r="Y582">
            <v>12.509018134336261</v>
          </cell>
          <cell r="Z582">
            <v>12.54</v>
          </cell>
          <cell r="AA582">
            <v>15.28</v>
          </cell>
          <cell r="AB582">
            <v>15.23</v>
          </cell>
          <cell r="AD582" t="str">
            <v>Single</v>
          </cell>
          <cell r="AI582" t="str">
            <v>S</v>
          </cell>
          <cell r="AJ582" t="str">
            <v>L</v>
          </cell>
        </row>
        <row r="583">
          <cell r="AJ583">
            <v>0</v>
          </cell>
        </row>
        <row r="584">
          <cell r="N584">
            <v>15.490932831869403</v>
          </cell>
          <cell r="AJ584">
            <v>0</v>
          </cell>
        </row>
        <row r="585">
          <cell r="E585">
            <v>264</v>
          </cell>
          <cell r="F585" t="str">
            <v>CB-02/20/3</v>
          </cell>
          <cell r="G585">
            <v>518391.26</v>
          </cell>
          <cell r="H585">
            <v>2389197.64</v>
          </cell>
          <cell r="I585" t="str">
            <v>Road-MJ04</v>
          </cell>
          <cell r="M585" t="str">
            <v>CP-5 401 234</v>
          </cell>
          <cell r="R585">
            <v>15.94</v>
          </cell>
          <cell r="T585">
            <v>13.208998135539941</v>
          </cell>
          <cell r="V585">
            <v>16.010000000000002</v>
          </cell>
          <cell r="AI585">
            <v>0</v>
          </cell>
          <cell r="AJ585">
            <v>0</v>
          </cell>
        </row>
        <row r="586">
          <cell r="AJ586">
            <v>0</v>
          </cell>
        </row>
        <row r="587">
          <cell r="E587">
            <v>265</v>
          </cell>
          <cell r="F587" t="str">
            <v>CB-02/20/3A</v>
          </cell>
          <cell r="G587">
            <v>518375.76</v>
          </cell>
          <cell r="H587">
            <v>2389197.4700000002</v>
          </cell>
          <cell r="I587" t="str">
            <v>Road-MJ04</v>
          </cell>
          <cell r="J587">
            <v>-15.5</v>
          </cell>
          <cell r="K587">
            <v>-0.16999999992549419</v>
          </cell>
          <cell r="L587">
            <v>15.500932230029736</v>
          </cell>
          <cell r="M587" t="str">
            <v>CP-5 401 234</v>
          </cell>
          <cell r="N587">
            <v>0</v>
          </cell>
          <cell r="O587">
            <v>15.500932230029736</v>
          </cell>
          <cell r="P587">
            <v>15.500932230029736</v>
          </cell>
          <cell r="Q587">
            <v>0</v>
          </cell>
          <cell r="R587">
            <v>16.41</v>
          </cell>
          <cell r="T587">
            <v>13.24</v>
          </cell>
          <cell r="V587">
            <v>16.41</v>
          </cell>
          <cell r="X587">
            <v>300</v>
          </cell>
          <cell r="Y587">
            <v>13.208998135539941</v>
          </cell>
          <cell r="Z587">
            <v>13.24</v>
          </cell>
          <cell r="AA587">
            <v>16.010000000000002</v>
          </cell>
          <cell r="AB587">
            <v>16.41</v>
          </cell>
          <cell r="AD587" t="str">
            <v>Single</v>
          </cell>
          <cell r="AI587" t="str">
            <v>S</v>
          </cell>
          <cell r="AJ587" t="str">
            <v>L</v>
          </cell>
        </row>
        <row r="588">
          <cell r="AJ588">
            <v>0</v>
          </cell>
        </row>
        <row r="589">
          <cell r="N589">
            <v>15.500932230029736</v>
          </cell>
          <cell r="AJ589">
            <v>0</v>
          </cell>
        </row>
        <row r="590">
          <cell r="E590">
            <v>266</v>
          </cell>
          <cell r="F590" t="str">
            <v>CB-02/20/4</v>
          </cell>
          <cell r="G590">
            <v>518391.5</v>
          </cell>
          <cell r="H590">
            <v>2389175.65</v>
          </cell>
          <cell r="I590" t="str">
            <v>Road-MJ04</v>
          </cell>
          <cell r="R590">
            <v>16.41</v>
          </cell>
          <cell r="T590">
            <v>13.89</v>
          </cell>
          <cell r="V590">
            <v>16.41</v>
          </cell>
          <cell r="AI590">
            <v>0</v>
          </cell>
          <cell r="AJ590">
            <v>0</v>
          </cell>
        </row>
        <row r="591">
          <cell r="AJ591">
            <v>0</v>
          </cell>
        </row>
        <row r="592">
          <cell r="E592">
            <v>267</v>
          </cell>
          <cell r="F592" t="str">
            <v>CB-02/20/4/1</v>
          </cell>
          <cell r="G592">
            <v>518376.79</v>
          </cell>
          <cell r="H592">
            <v>2389176.37</v>
          </cell>
          <cell r="I592" t="str">
            <v>Road-MN41</v>
          </cell>
          <cell r="J592">
            <v>-14.710000000020955</v>
          </cell>
          <cell r="K592">
            <v>0.72000000020489097</v>
          </cell>
          <cell r="L592">
            <v>14.727610125234559</v>
          </cell>
          <cell r="M592" t="str">
            <v>CP-5 401 235</v>
          </cell>
          <cell r="N592">
            <v>0</v>
          </cell>
          <cell r="O592">
            <v>14.727610125234559</v>
          </cell>
          <cell r="P592">
            <v>14.727610125234559</v>
          </cell>
          <cell r="Q592">
            <v>0</v>
          </cell>
          <cell r="R592">
            <v>16.27</v>
          </cell>
          <cell r="T592">
            <v>14.11</v>
          </cell>
          <cell r="V592">
            <v>16.079999999999998</v>
          </cell>
          <cell r="X592">
            <v>300</v>
          </cell>
          <cell r="Y592">
            <v>13.89</v>
          </cell>
          <cell r="Z592">
            <v>14.11</v>
          </cell>
          <cell r="AA592">
            <v>16.41</v>
          </cell>
          <cell r="AB592">
            <v>16.079999999999998</v>
          </cell>
          <cell r="AD592" t="str">
            <v>Single</v>
          </cell>
          <cell r="AI592" t="str">
            <v>S</v>
          </cell>
          <cell r="AJ592">
            <v>0</v>
          </cell>
        </row>
        <row r="593">
          <cell r="AJ593">
            <v>0</v>
          </cell>
        </row>
        <row r="594">
          <cell r="E594">
            <v>268</v>
          </cell>
          <cell r="F594" t="str">
            <v>CB-02/20/4/2</v>
          </cell>
          <cell r="G594">
            <v>518365.81</v>
          </cell>
          <cell r="H594">
            <v>2389176.9500000002</v>
          </cell>
          <cell r="I594" t="str">
            <v>Road-MN41</v>
          </cell>
          <cell r="J594">
            <v>-10.979999999981374</v>
          </cell>
          <cell r="K594">
            <v>0.58000000007450581</v>
          </cell>
          <cell r="L594">
            <v>10.995308090257289</v>
          </cell>
          <cell r="M594" t="str">
            <v>CP-5 401 235</v>
          </cell>
          <cell r="N594">
            <v>14.727610125234559</v>
          </cell>
          <cell r="O594">
            <v>25.722918215491848</v>
          </cell>
          <cell r="P594">
            <v>10.995308090257289</v>
          </cell>
          <cell r="Q594">
            <v>0</v>
          </cell>
          <cell r="R594">
            <v>16.2</v>
          </cell>
          <cell r="T594">
            <v>14.22</v>
          </cell>
          <cell r="V594">
            <v>16.27</v>
          </cell>
          <cell r="X594">
            <v>300</v>
          </cell>
          <cell r="Y594">
            <v>14.11</v>
          </cell>
          <cell r="Z594">
            <v>14.22</v>
          </cell>
          <cell r="AA594">
            <v>16.079999999999998</v>
          </cell>
          <cell r="AB594">
            <v>16.27</v>
          </cell>
          <cell r="AD594" t="str">
            <v>Single</v>
          </cell>
          <cell r="AI594">
            <v>0</v>
          </cell>
          <cell r="AJ594">
            <v>0</v>
          </cell>
        </row>
        <row r="595">
          <cell r="AJ595">
            <v>0</v>
          </cell>
        </row>
        <row r="596">
          <cell r="E596">
            <v>269</v>
          </cell>
          <cell r="F596" t="str">
            <v>CB-02/20/4/3</v>
          </cell>
          <cell r="G596">
            <v>518350.82</v>
          </cell>
          <cell r="H596">
            <v>2389176.4</v>
          </cell>
          <cell r="I596" t="str">
            <v>Road-MN41</v>
          </cell>
          <cell r="J596">
            <v>-14.989999999990687</v>
          </cell>
          <cell r="K596">
            <v>-0.55000000027939677</v>
          </cell>
          <cell r="L596">
            <v>15.000086666417234</v>
          </cell>
          <cell r="M596" t="str">
            <v>CP-5 401 235</v>
          </cell>
          <cell r="N596">
            <v>25.722918215491848</v>
          </cell>
          <cell r="O596">
            <v>40.723004881909084</v>
          </cell>
          <cell r="P596">
            <v>15.000086666417236</v>
          </cell>
          <cell r="Q596">
            <v>0</v>
          </cell>
          <cell r="R596">
            <v>16.149999999999999</v>
          </cell>
          <cell r="T596">
            <v>14.37</v>
          </cell>
          <cell r="V596">
            <v>16.27</v>
          </cell>
          <cell r="X596">
            <v>300</v>
          </cell>
          <cell r="Y596">
            <v>14.22</v>
          </cell>
          <cell r="Z596">
            <v>14.37</v>
          </cell>
          <cell r="AA596">
            <v>16.27</v>
          </cell>
          <cell r="AB596">
            <v>16.27</v>
          </cell>
          <cell r="AD596" t="str">
            <v>Single</v>
          </cell>
          <cell r="AI596">
            <v>0</v>
          </cell>
          <cell r="AJ596">
            <v>0</v>
          </cell>
        </row>
        <row r="597">
          <cell r="AJ597">
            <v>0</v>
          </cell>
        </row>
        <row r="598">
          <cell r="E598">
            <v>270</v>
          </cell>
          <cell r="F598" t="str">
            <v>CB-02/20/4/4</v>
          </cell>
          <cell r="G598">
            <v>518335.13</v>
          </cell>
          <cell r="H598">
            <v>2389173.2799999998</v>
          </cell>
          <cell r="I598" t="str">
            <v>Road-MN41</v>
          </cell>
          <cell r="J598">
            <v>-15.690000000002328</v>
          </cell>
          <cell r="K598">
            <v>-3.1200000001117587</v>
          </cell>
          <cell r="L598">
            <v>15.99720288052791</v>
          </cell>
          <cell r="M598" t="str">
            <v>CP-5 401 235</v>
          </cell>
          <cell r="N598">
            <v>40.723004881909084</v>
          </cell>
          <cell r="O598">
            <v>56.720207762436992</v>
          </cell>
          <cell r="P598">
            <v>15.997202880527908</v>
          </cell>
          <cell r="Q598">
            <v>0</v>
          </cell>
          <cell r="R598">
            <v>16.12</v>
          </cell>
          <cell r="T598">
            <v>14.49</v>
          </cell>
          <cell r="V598">
            <v>16.190000000000001</v>
          </cell>
          <cell r="X598">
            <v>300</v>
          </cell>
          <cell r="Y598">
            <v>14.37</v>
          </cell>
          <cell r="Z598">
            <v>14.49</v>
          </cell>
          <cell r="AA598">
            <v>16.27</v>
          </cell>
          <cell r="AB598">
            <v>16.190000000000001</v>
          </cell>
          <cell r="AD598" t="str">
            <v>Double</v>
          </cell>
          <cell r="AI598">
            <v>0</v>
          </cell>
          <cell r="AJ598">
            <v>0</v>
          </cell>
        </row>
        <row r="599">
          <cell r="AJ599">
            <v>0</v>
          </cell>
        </row>
        <row r="600">
          <cell r="E600">
            <v>271</v>
          </cell>
          <cell r="F600" t="str">
            <v>CB-02/20/4/5</v>
          </cell>
          <cell r="G600">
            <v>518304.35</v>
          </cell>
          <cell r="H600">
            <v>2389161.37</v>
          </cell>
          <cell r="I600" t="str">
            <v>Road-MN41</v>
          </cell>
          <cell r="J600">
            <v>-30.78000000002794</v>
          </cell>
          <cell r="K600">
            <v>-11.90999999968335</v>
          </cell>
          <cell r="L600">
            <v>33.003886134729306</v>
          </cell>
          <cell r="M600" t="str">
            <v>CP-5 401 235</v>
          </cell>
          <cell r="N600">
            <v>56.720207762436992</v>
          </cell>
          <cell r="O600">
            <v>89.724093897166298</v>
          </cell>
          <cell r="P600">
            <v>33.003886134729306</v>
          </cell>
          <cell r="Q600">
            <v>0</v>
          </cell>
          <cell r="R600">
            <v>16.2</v>
          </cell>
          <cell r="T600">
            <v>14.65</v>
          </cell>
          <cell r="V600">
            <v>16</v>
          </cell>
          <cell r="X600">
            <v>300</v>
          </cell>
          <cell r="Y600">
            <v>14.49</v>
          </cell>
          <cell r="Z600">
            <v>14.65</v>
          </cell>
          <cell r="AA600">
            <v>16.190000000000001</v>
          </cell>
          <cell r="AB600">
            <v>16</v>
          </cell>
          <cell r="AD600" t="str">
            <v>Single</v>
          </cell>
          <cell r="AI600">
            <v>0</v>
          </cell>
          <cell r="AJ600">
            <v>0</v>
          </cell>
        </row>
        <row r="601">
          <cell r="AJ601">
            <v>0</v>
          </cell>
        </row>
        <row r="602">
          <cell r="E602">
            <v>272</v>
          </cell>
          <cell r="F602" t="str">
            <v>CB-02/20/4/6</v>
          </cell>
          <cell r="G602">
            <v>518270.06</v>
          </cell>
          <cell r="H602">
            <v>2389147.48</v>
          </cell>
          <cell r="I602" t="str">
            <v>Road-MN41</v>
          </cell>
          <cell r="J602">
            <v>-34.289999999979045</v>
          </cell>
          <cell r="K602">
            <v>-13.890000000130385</v>
          </cell>
          <cell r="L602">
            <v>36.996434963414849</v>
          </cell>
          <cell r="M602" t="str">
            <v>CP-5 401 235</v>
          </cell>
          <cell r="N602">
            <v>89.724093897166298</v>
          </cell>
          <cell r="O602">
            <v>126.72052886058114</v>
          </cell>
          <cell r="P602">
            <v>36.996434963414842</v>
          </cell>
          <cell r="Q602">
            <v>0</v>
          </cell>
          <cell r="R602">
            <v>16.309999999999999</v>
          </cell>
          <cell r="T602">
            <v>14.76</v>
          </cell>
          <cell r="V602">
            <v>16.39</v>
          </cell>
          <cell r="X602">
            <v>300</v>
          </cell>
          <cell r="Y602">
            <v>14.65</v>
          </cell>
          <cell r="Z602">
            <v>14.76</v>
          </cell>
          <cell r="AA602">
            <v>16</v>
          </cell>
          <cell r="AB602">
            <v>16.39</v>
          </cell>
          <cell r="AD602" t="str">
            <v>Single</v>
          </cell>
          <cell r="AI602">
            <v>0</v>
          </cell>
          <cell r="AJ602">
            <v>0</v>
          </cell>
        </row>
        <row r="603">
          <cell r="AJ603">
            <v>0</v>
          </cell>
        </row>
        <row r="604">
          <cell r="E604">
            <v>273</v>
          </cell>
          <cell r="F604" t="str">
            <v>CB-02/20/4/6A</v>
          </cell>
          <cell r="G604">
            <v>518251.32</v>
          </cell>
          <cell r="H604">
            <v>2389140.5</v>
          </cell>
          <cell r="I604" t="str">
            <v>Road-MN41</v>
          </cell>
          <cell r="J604">
            <v>-18.739999999990687</v>
          </cell>
          <cell r="K604">
            <v>-6.9799999999813735</v>
          </cell>
          <cell r="L604">
            <v>19.997699867719561</v>
          </cell>
          <cell r="M604" t="str">
            <v>CP-5 401 235</v>
          </cell>
          <cell r="N604">
            <v>126.72052886058114</v>
          </cell>
          <cell r="O604">
            <v>146.71822872830069</v>
          </cell>
          <cell r="P604">
            <v>19.997699867719547</v>
          </cell>
          <cell r="Q604">
            <v>0</v>
          </cell>
          <cell r="R604">
            <v>16.37</v>
          </cell>
          <cell r="T604">
            <v>14.8</v>
          </cell>
          <cell r="V604">
            <v>16.29</v>
          </cell>
          <cell r="X604">
            <v>300</v>
          </cell>
          <cell r="Y604">
            <v>14.76</v>
          </cell>
          <cell r="Z604">
            <v>14.8</v>
          </cell>
          <cell r="AA604">
            <v>16.39</v>
          </cell>
          <cell r="AB604">
            <v>16.29</v>
          </cell>
          <cell r="AD604" t="str">
            <v>Single</v>
          </cell>
          <cell r="AI604">
            <v>0</v>
          </cell>
          <cell r="AJ604">
            <v>0</v>
          </cell>
        </row>
        <row r="605">
          <cell r="AJ605">
            <v>0</v>
          </cell>
        </row>
        <row r="606">
          <cell r="E606">
            <v>274</v>
          </cell>
          <cell r="F606" t="str">
            <v>CB-02/20/4/7</v>
          </cell>
          <cell r="G606">
            <v>518208.77</v>
          </cell>
          <cell r="H606">
            <v>2389125.83</v>
          </cell>
          <cell r="I606" t="str">
            <v>Road-MN41</v>
          </cell>
          <cell r="J606">
            <v>-42.549999999988358</v>
          </cell>
          <cell r="K606">
            <v>-14.669999999925494</v>
          </cell>
          <cell r="L606">
            <v>45.007903750306163</v>
          </cell>
          <cell r="M606" t="str">
            <v>CP-5 401 235</v>
          </cell>
          <cell r="N606">
            <v>146.71822872830069</v>
          </cell>
          <cell r="O606">
            <v>191.72613247860684</v>
          </cell>
          <cell r="P606">
            <v>45.007903750306156</v>
          </cell>
          <cell r="Q606">
            <v>0</v>
          </cell>
          <cell r="R606">
            <v>16.29</v>
          </cell>
          <cell r="T606">
            <v>14.89</v>
          </cell>
          <cell r="V606">
            <v>16.25</v>
          </cell>
          <cell r="X606">
            <v>300</v>
          </cell>
          <cell r="Y606">
            <v>14.8</v>
          </cell>
          <cell r="Z606">
            <v>14.89</v>
          </cell>
          <cell r="AA606">
            <v>16.29</v>
          </cell>
          <cell r="AB606">
            <v>16.25</v>
          </cell>
          <cell r="AD606" t="str">
            <v>Single</v>
          </cell>
          <cell r="AI606">
            <v>0</v>
          </cell>
          <cell r="AJ606" t="str">
            <v>L</v>
          </cell>
        </row>
        <row r="607">
          <cell r="AJ607">
            <v>0</v>
          </cell>
        </row>
        <row r="608">
          <cell r="N608">
            <v>191.72613247860684</v>
          </cell>
          <cell r="AJ608">
            <v>0</v>
          </cell>
        </row>
        <row r="609">
          <cell r="E609">
            <v>275</v>
          </cell>
          <cell r="F609" t="str">
            <v>CB-02/20/5</v>
          </cell>
          <cell r="G609">
            <v>518392.12</v>
          </cell>
          <cell r="H609">
            <v>2389119.65</v>
          </cell>
          <cell r="I609" t="str">
            <v>Road-MJ04</v>
          </cell>
          <cell r="M609" t="str">
            <v>CP-5 401 234</v>
          </cell>
          <cell r="R609">
            <v>17.52</v>
          </cell>
          <cell r="T609">
            <v>15.549018134336377</v>
          </cell>
          <cell r="V609">
            <v>17.68</v>
          </cell>
          <cell r="AI609">
            <v>0</v>
          </cell>
          <cell r="AJ609">
            <v>0</v>
          </cell>
        </row>
        <row r="610">
          <cell r="AJ610">
            <v>0</v>
          </cell>
        </row>
        <row r="611">
          <cell r="E611">
            <v>276</v>
          </cell>
          <cell r="F611" t="str">
            <v>CB-02/20/5A</v>
          </cell>
          <cell r="G611">
            <v>518376.63</v>
          </cell>
          <cell r="H611">
            <v>2389119.48</v>
          </cell>
          <cell r="I611" t="str">
            <v>Road-MJ04</v>
          </cell>
          <cell r="J611">
            <v>-15.489999999990687</v>
          </cell>
          <cell r="K611">
            <v>-0.16999999992549419</v>
          </cell>
          <cell r="L611">
            <v>15.490932831811199</v>
          </cell>
          <cell r="M611" t="str">
            <v>CP-5 401 234</v>
          </cell>
          <cell r="N611">
            <v>0</v>
          </cell>
          <cell r="O611">
            <v>15.490932831811199</v>
          </cell>
          <cell r="P611">
            <v>15.490932831811199</v>
          </cell>
          <cell r="Q611">
            <v>0</v>
          </cell>
          <cell r="R611">
            <v>17.52</v>
          </cell>
          <cell r="T611">
            <v>15.58</v>
          </cell>
          <cell r="V611">
            <v>17.68</v>
          </cell>
          <cell r="X611">
            <v>300</v>
          </cell>
          <cell r="Y611">
            <v>15.549018134336377</v>
          </cell>
          <cell r="Z611">
            <v>15.58</v>
          </cell>
          <cell r="AA611">
            <v>17.68</v>
          </cell>
          <cell r="AB611">
            <v>17.68</v>
          </cell>
          <cell r="AD611" t="str">
            <v>Single</v>
          </cell>
          <cell r="AI611" t="str">
            <v>S</v>
          </cell>
          <cell r="AJ611" t="str">
            <v>L</v>
          </cell>
        </row>
        <row r="612">
          <cell r="AJ612">
            <v>0</v>
          </cell>
        </row>
        <row r="613">
          <cell r="N613">
            <v>15.490932831811199</v>
          </cell>
          <cell r="AJ613">
            <v>0</v>
          </cell>
        </row>
        <row r="614">
          <cell r="E614">
            <v>277</v>
          </cell>
          <cell r="F614" t="str">
            <v>CB-02/20/6</v>
          </cell>
          <cell r="G614">
            <v>518393.27</v>
          </cell>
          <cell r="H614">
            <v>2389084.67</v>
          </cell>
          <cell r="I614" t="str">
            <v>Road-MJ04</v>
          </cell>
          <cell r="M614" t="str">
            <v>CP-5 401 234</v>
          </cell>
          <cell r="R614">
            <v>17.7</v>
          </cell>
          <cell r="T614">
            <v>15.658727743925338</v>
          </cell>
          <cell r="V614">
            <v>18.059999999999999</v>
          </cell>
          <cell r="AI614">
            <v>0</v>
          </cell>
          <cell r="AJ614">
            <v>0</v>
          </cell>
        </row>
        <row r="615">
          <cell r="AJ615">
            <v>0</v>
          </cell>
        </row>
        <row r="616">
          <cell r="E616">
            <v>278</v>
          </cell>
          <cell r="F616" t="str">
            <v>CB-02/20/6A</v>
          </cell>
          <cell r="G616">
            <v>518377.65</v>
          </cell>
          <cell r="H616">
            <v>2389083.96</v>
          </cell>
          <cell r="I616" t="str">
            <v>Road-MJ04</v>
          </cell>
          <cell r="J616">
            <v>-15.619999999995343</v>
          </cell>
          <cell r="K616">
            <v>-0.7099999999627471</v>
          </cell>
          <cell r="L616">
            <v>15.636128037330778</v>
          </cell>
          <cell r="M616" t="str">
            <v>CP-5 401 234</v>
          </cell>
          <cell r="N616">
            <v>0</v>
          </cell>
          <cell r="O616">
            <v>15.636128037330778</v>
          </cell>
          <cell r="P616">
            <v>15.636128037330778</v>
          </cell>
          <cell r="Q616">
            <v>0</v>
          </cell>
          <cell r="R616">
            <v>17.7</v>
          </cell>
          <cell r="T616">
            <v>15.69</v>
          </cell>
          <cell r="V616">
            <v>18.059999999999999</v>
          </cell>
          <cell r="X616">
            <v>300</v>
          </cell>
          <cell r="Y616">
            <v>15.658727743925338</v>
          </cell>
          <cell r="Z616">
            <v>15.69</v>
          </cell>
          <cell r="AA616">
            <v>18.059999999999999</v>
          </cell>
          <cell r="AB616">
            <v>18.059999999999999</v>
          </cell>
          <cell r="AD616" t="str">
            <v>Single</v>
          </cell>
          <cell r="AI616" t="str">
            <v>S</v>
          </cell>
          <cell r="AJ616" t="str">
            <v>L</v>
          </cell>
        </row>
        <row r="617">
          <cell r="AJ617">
            <v>0</v>
          </cell>
        </row>
        <row r="618">
          <cell r="N618">
            <v>15.636128037330778</v>
          </cell>
          <cell r="AJ618">
            <v>0</v>
          </cell>
        </row>
        <row r="619">
          <cell r="E619">
            <v>279</v>
          </cell>
          <cell r="F619" t="str">
            <v>MH-02/21</v>
          </cell>
          <cell r="G619">
            <v>518412.48</v>
          </cell>
          <cell r="H619">
            <v>2389301.3199999998</v>
          </cell>
          <cell r="I619" t="str">
            <v>Road-MJ02</v>
          </cell>
          <cell r="M619" t="str">
            <v>CP-5 401 206</v>
          </cell>
          <cell r="R619">
            <v>14.94</v>
          </cell>
          <cell r="T619">
            <v>13.428364983885205</v>
          </cell>
          <cell r="V619">
            <v>14.83</v>
          </cell>
          <cell r="AI619">
            <v>0</v>
          </cell>
          <cell r="AJ619">
            <v>0</v>
          </cell>
        </row>
        <row r="620">
          <cell r="AJ620">
            <v>0</v>
          </cell>
        </row>
        <row r="621">
          <cell r="E621">
            <v>280</v>
          </cell>
          <cell r="F621" t="str">
            <v>CB-02/21/1</v>
          </cell>
          <cell r="G621">
            <v>518408.83</v>
          </cell>
          <cell r="H621">
            <v>2389296.79</v>
          </cell>
          <cell r="I621" t="str">
            <v>Road-MJ02</v>
          </cell>
          <cell r="J621">
            <v>-3.6499999999650754</v>
          </cell>
          <cell r="K621">
            <v>-4.529999999795109</v>
          </cell>
          <cell r="L621">
            <v>5.8175080573978359</v>
          </cell>
          <cell r="M621" t="str">
            <v>CP-5 401 206</v>
          </cell>
          <cell r="N621">
            <v>0</v>
          </cell>
          <cell r="O621">
            <v>5.8175080573978359</v>
          </cell>
          <cell r="P621">
            <v>5.8175080573978359</v>
          </cell>
          <cell r="Q621">
            <v>0</v>
          </cell>
          <cell r="R621">
            <v>14.94</v>
          </cell>
          <cell r="T621">
            <v>13.44</v>
          </cell>
          <cell r="V621">
            <v>14.87</v>
          </cell>
          <cell r="X621">
            <v>300</v>
          </cell>
          <cell r="Y621">
            <v>13.428364983885205</v>
          </cell>
          <cell r="Z621">
            <v>13.44</v>
          </cell>
          <cell r="AA621">
            <v>14.83</v>
          </cell>
          <cell r="AB621">
            <v>14.87</v>
          </cell>
          <cell r="AD621" t="str">
            <v>Single</v>
          </cell>
          <cell r="AI621" t="str">
            <v>S</v>
          </cell>
          <cell r="AJ621" t="str">
            <v>L</v>
          </cell>
        </row>
        <row r="622">
          <cell r="AJ622">
            <v>0</v>
          </cell>
        </row>
        <row r="623">
          <cell r="N623">
            <v>5.8175080573978359</v>
          </cell>
          <cell r="AJ623">
            <v>0</v>
          </cell>
        </row>
        <row r="624">
          <cell r="E624">
            <v>281</v>
          </cell>
          <cell r="F624" t="str">
            <v>MH-02/21</v>
          </cell>
          <cell r="G624">
            <v>518412.48</v>
          </cell>
          <cell r="H624">
            <v>2389301.3199999998</v>
          </cell>
          <cell r="I624" t="str">
            <v>Road-MJ02</v>
          </cell>
          <cell r="M624" t="str">
            <v>CP-5 401 206</v>
          </cell>
          <cell r="R624">
            <v>14.94</v>
          </cell>
          <cell r="T624">
            <v>13.26799000792581</v>
          </cell>
          <cell r="V624">
            <v>14.83</v>
          </cell>
          <cell r="AI624">
            <v>0</v>
          </cell>
          <cell r="AJ624">
            <v>0</v>
          </cell>
        </row>
        <row r="625">
          <cell r="AJ625">
            <v>0</v>
          </cell>
        </row>
        <row r="626">
          <cell r="E626">
            <v>282</v>
          </cell>
          <cell r="F626" t="str">
            <v>CB-02/21/1/1</v>
          </cell>
          <cell r="G626">
            <v>518452.89</v>
          </cell>
          <cell r="H626">
            <v>2389308.2799999998</v>
          </cell>
          <cell r="I626" t="str">
            <v>Road-MJ02</v>
          </cell>
          <cell r="J626">
            <v>40.410000000032596</v>
          </cell>
          <cell r="K626">
            <v>6.9599999999627471</v>
          </cell>
          <cell r="L626">
            <v>41.004996037094259</v>
          </cell>
          <cell r="M626" t="str">
            <v>CP-5 401 206</v>
          </cell>
          <cell r="N626">
            <v>0</v>
          </cell>
          <cell r="O626">
            <v>41.004996037094259</v>
          </cell>
          <cell r="P626">
            <v>41.004996037094259</v>
          </cell>
          <cell r="Q626">
            <v>0</v>
          </cell>
          <cell r="R626">
            <v>14.85</v>
          </cell>
          <cell r="T626">
            <v>13.35</v>
          </cell>
          <cell r="V626">
            <v>14.84</v>
          </cell>
          <cell r="X626">
            <v>300</v>
          </cell>
          <cell r="Y626">
            <v>13.26799000792581</v>
          </cell>
          <cell r="Z626">
            <v>13.35</v>
          </cell>
          <cell r="AA626">
            <v>14.83</v>
          </cell>
          <cell r="AB626">
            <v>14.84</v>
          </cell>
          <cell r="AD626" t="str">
            <v>Single</v>
          </cell>
          <cell r="AI626" t="str">
            <v>S</v>
          </cell>
          <cell r="AJ626" t="str">
            <v>L</v>
          </cell>
        </row>
        <row r="627">
          <cell r="AJ627">
            <v>0</v>
          </cell>
        </row>
        <row r="628">
          <cell r="N628">
            <v>41.004996037094259</v>
          </cell>
          <cell r="AJ628">
            <v>0</v>
          </cell>
        </row>
        <row r="629">
          <cell r="E629">
            <v>283</v>
          </cell>
          <cell r="F629" t="str">
            <v>MH-02/21</v>
          </cell>
          <cell r="G629">
            <v>518412.48</v>
          </cell>
          <cell r="H629">
            <v>2389301.3199999998</v>
          </cell>
          <cell r="I629" t="str">
            <v>Road-MJ02</v>
          </cell>
          <cell r="M629" t="str">
            <v>CP-5 401 206</v>
          </cell>
          <cell r="R629">
            <v>14.94</v>
          </cell>
          <cell r="T629">
            <v>13.050893162315404</v>
          </cell>
          <cell r="V629">
            <v>14.83</v>
          </cell>
          <cell r="AI629">
            <v>0</v>
          </cell>
          <cell r="AJ629">
            <v>0</v>
          </cell>
        </row>
        <row r="630">
          <cell r="AJ630">
            <v>0</v>
          </cell>
        </row>
        <row r="631">
          <cell r="E631">
            <v>284</v>
          </cell>
          <cell r="F631" t="str">
            <v>CB-02/21/2</v>
          </cell>
          <cell r="G631">
            <v>518411.02</v>
          </cell>
          <cell r="H631">
            <v>2389315.7999999998</v>
          </cell>
          <cell r="I631" t="str">
            <v>Road-MJ02</v>
          </cell>
          <cell r="J631">
            <v>-1.4599999999627471</v>
          </cell>
          <cell r="K631">
            <v>14.479999999981374</v>
          </cell>
          <cell r="L631">
            <v>14.553418842297908</v>
          </cell>
          <cell r="M631" t="str">
            <v>CP-5 401 206</v>
          </cell>
          <cell r="N631">
            <v>0</v>
          </cell>
          <cell r="O631">
            <v>14.553418842297908</v>
          </cell>
          <cell r="P631">
            <v>14.553418842297908</v>
          </cell>
          <cell r="Q631">
            <v>0</v>
          </cell>
          <cell r="R631">
            <v>14.93</v>
          </cell>
          <cell r="T631">
            <v>13.08</v>
          </cell>
          <cell r="V631">
            <v>14.8</v>
          </cell>
          <cell r="X631">
            <v>300</v>
          </cell>
          <cell r="Y631">
            <v>13.050893162315404</v>
          </cell>
          <cell r="Z631">
            <v>13.08</v>
          </cell>
          <cell r="AA631">
            <v>14.83</v>
          </cell>
          <cell r="AB631">
            <v>14.8</v>
          </cell>
          <cell r="AD631" t="str">
            <v>Single</v>
          </cell>
          <cell r="AI631" t="str">
            <v>S</v>
          </cell>
          <cell r="AJ631">
            <v>0</v>
          </cell>
        </row>
        <row r="632">
          <cell r="AJ632">
            <v>0</v>
          </cell>
        </row>
        <row r="633">
          <cell r="E633">
            <v>285</v>
          </cell>
          <cell r="F633" t="str">
            <v>CB-02/21/3</v>
          </cell>
          <cell r="G633">
            <v>518450.21600000001</v>
          </cell>
          <cell r="H633">
            <v>2389323.7570000002</v>
          </cell>
          <cell r="I633" t="str">
            <v>Road-MJ02</v>
          </cell>
          <cell r="J633">
            <v>39.195999999996275</v>
          </cell>
          <cell r="K633">
            <v>7.9570000004023314</v>
          </cell>
          <cell r="L633">
            <v>39.995503059795496</v>
          </cell>
          <cell r="M633" t="str">
            <v>CP-5 401 206</v>
          </cell>
          <cell r="N633">
            <v>14.553418842297908</v>
          </cell>
          <cell r="O633">
            <v>54.548921902093404</v>
          </cell>
          <cell r="P633">
            <v>39.995503059795496</v>
          </cell>
          <cell r="Q633">
            <v>0</v>
          </cell>
          <cell r="R633">
            <v>14.83</v>
          </cell>
          <cell r="T633">
            <v>13.08</v>
          </cell>
          <cell r="V633">
            <v>14.85</v>
          </cell>
          <cell r="X633">
            <v>300</v>
          </cell>
          <cell r="Y633">
            <v>13.08</v>
          </cell>
          <cell r="Z633">
            <v>13.08</v>
          </cell>
          <cell r="AA633">
            <v>14.8</v>
          </cell>
          <cell r="AB633">
            <v>14.85</v>
          </cell>
          <cell r="AD633" t="str">
            <v>Single</v>
          </cell>
          <cell r="AI633">
            <v>0</v>
          </cell>
          <cell r="AJ633">
            <v>0</v>
          </cell>
        </row>
        <row r="634">
          <cell r="AJ634">
            <v>0</v>
          </cell>
        </row>
        <row r="635">
          <cell r="E635">
            <v>286</v>
          </cell>
          <cell r="F635" t="str">
            <v>CB-02/21/4</v>
          </cell>
          <cell r="G635">
            <v>518491.44500000001</v>
          </cell>
          <cell r="H635">
            <v>2389331.6379999998</v>
          </cell>
          <cell r="I635" t="str">
            <v>Road-MJ02</v>
          </cell>
          <cell r="J635">
            <v>41.228999999992084</v>
          </cell>
          <cell r="K635">
            <v>7.8809999995864928</v>
          </cell>
          <cell r="L635">
            <v>41.975476197332526</v>
          </cell>
          <cell r="M635" t="str">
            <v>CP-5 401 206</v>
          </cell>
          <cell r="N635">
            <v>54.548921902093404</v>
          </cell>
          <cell r="O635">
            <v>96.524398099425923</v>
          </cell>
          <cell r="P635">
            <v>41.975476197332519</v>
          </cell>
          <cell r="Q635">
            <v>0</v>
          </cell>
          <cell r="R635">
            <v>14.71</v>
          </cell>
          <cell r="T635">
            <v>13.21</v>
          </cell>
          <cell r="V635">
            <v>14.77</v>
          </cell>
          <cell r="X635">
            <v>300</v>
          </cell>
          <cell r="Y635">
            <v>13.08</v>
          </cell>
          <cell r="Z635">
            <v>13.21</v>
          </cell>
          <cell r="AA635">
            <v>14.85</v>
          </cell>
          <cell r="AB635">
            <v>14.77</v>
          </cell>
          <cell r="AD635" t="str">
            <v>Single</v>
          </cell>
          <cell r="AI635">
            <v>0</v>
          </cell>
          <cell r="AJ635" t="str">
            <v>L</v>
          </cell>
        </row>
        <row r="636">
          <cell r="AJ636">
            <v>0</v>
          </cell>
        </row>
        <row r="637">
          <cell r="N637">
            <v>96.524398099425923</v>
          </cell>
          <cell r="AJ637">
            <v>0</v>
          </cell>
        </row>
        <row r="638">
          <cell r="E638">
            <v>287</v>
          </cell>
          <cell r="F638" t="str">
            <v>MH-02/22</v>
          </cell>
          <cell r="G638">
            <v>518478.88</v>
          </cell>
          <cell r="H638">
            <v>2389314.8199999998</v>
          </cell>
          <cell r="I638" t="str">
            <v>Road-MJ02</v>
          </cell>
          <cell r="M638" t="str">
            <v>CP-5 401 206</v>
          </cell>
          <cell r="R638">
            <v>14.74</v>
          </cell>
          <cell r="T638">
            <v>13.203253681001497</v>
          </cell>
          <cell r="V638">
            <v>14.8</v>
          </cell>
          <cell r="AI638">
            <v>0</v>
          </cell>
          <cell r="AJ638">
            <v>0</v>
          </cell>
        </row>
        <row r="639">
          <cell r="AJ639">
            <v>0</v>
          </cell>
        </row>
        <row r="640">
          <cell r="E640">
            <v>288</v>
          </cell>
          <cell r="F640" t="str">
            <v>CB-02/22/1</v>
          </cell>
          <cell r="G640">
            <v>518487.25</v>
          </cell>
          <cell r="H640">
            <v>2389315.0499999998</v>
          </cell>
          <cell r="I640" t="str">
            <v>Road-MJ02</v>
          </cell>
          <cell r="J640">
            <v>8.3699999999953434</v>
          </cell>
          <cell r="K640">
            <v>0.22999999998137355</v>
          </cell>
          <cell r="L640">
            <v>8.3731594992519689</v>
          </cell>
          <cell r="M640" t="str">
            <v>CP-5 401 206</v>
          </cell>
          <cell r="N640">
            <v>0</v>
          </cell>
          <cell r="O640">
            <v>8.3731594992519689</v>
          </cell>
          <cell r="P640">
            <v>8.3731594992519689</v>
          </cell>
          <cell r="Q640">
            <v>0</v>
          </cell>
          <cell r="R640">
            <v>14.72</v>
          </cell>
          <cell r="T640">
            <v>13.22</v>
          </cell>
          <cell r="V640">
            <v>14.78</v>
          </cell>
          <cell r="X640">
            <v>300</v>
          </cell>
          <cell r="Y640">
            <v>13.203253681001497</v>
          </cell>
          <cell r="Z640">
            <v>13.22</v>
          </cell>
          <cell r="AA640">
            <v>14.8</v>
          </cell>
          <cell r="AB640">
            <v>14.78</v>
          </cell>
          <cell r="AD640" t="str">
            <v>Single</v>
          </cell>
          <cell r="AI640" t="str">
            <v>S</v>
          </cell>
          <cell r="AJ640" t="str">
            <v>L</v>
          </cell>
        </row>
        <row r="641">
          <cell r="AJ641">
            <v>0</v>
          </cell>
        </row>
        <row r="642">
          <cell r="N642">
            <v>8.3731594992519689</v>
          </cell>
          <cell r="AJ642">
            <v>0</v>
          </cell>
        </row>
        <row r="643">
          <cell r="E643">
            <v>289</v>
          </cell>
          <cell r="F643" t="str">
            <v>MH-02/23</v>
          </cell>
          <cell r="G643">
            <v>518520.89</v>
          </cell>
          <cell r="H643">
            <v>2389320.7000000002</v>
          </cell>
          <cell r="I643" t="str">
            <v>Road-MJ02</v>
          </cell>
          <cell r="M643" t="str">
            <v>CP-5 401 206</v>
          </cell>
          <cell r="R643">
            <v>14.61</v>
          </cell>
          <cell r="T643">
            <v>13.048771500196692</v>
          </cell>
          <cell r="V643">
            <v>14.69</v>
          </cell>
          <cell r="AI643">
            <v>0</v>
          </cell>
          <cell r="AJ643">
            <v>0</v>
          </cell>
        </row>
        <row r="644">
          <cell r="AJ644">
            <v>0</v>
          </cell>
        </row>
        <row r="645">
          <cell r="E645">
            <v>290</v>
          </cell>
          <cell r="F645" t="str">
            <v>CB-02/23/1</v>
          </cell>
          <cell r="G645">
            <v>518526.21</v>
          </cell>
          <cell r="H645">
            <v>2389335.38</v>
          </cell>
          <cell r="I645" t="str">
            <v>Road-MJ02</v>
          </cell>
          <cell r="J645">
            <v>5.3200000000069849</v>
          </cell>
          <cell r="K645">
            <v>14.679999999701977</v>
          </cell>
          <cell r="L645">
            <v>15.614249901654718</v>
          </cell>
          <cell r="M645" t="str">
            <v>CP-5 401 207</v>
          </cell>
          <cell r="N645">
            <v>0</v>
          </cell>
          <cell r="O645">
            <v>15.614249901654718</v>
          </cell>
          <cell r="P645">
            <v>15.614249901654718</v>
          </cell>
          <cell r="Q645">
            <v>0</v>
          </cell>
          <cell r="R645">
            <v>14.61</v>
          </cell>
          <cell r="T645">
            <v>13.08</v>
          </cell>
          <cell r="V645">
            <v>14.65</v>
          </cell>
          <cell r="X645">
            <v>300</v>
          </cell>
          <cell r="Y645">
            <v>13.048771500196692</v>
          </cell>
          <cell r="Z645">
            <v>13.08</v>
          </cell>
          <cell r="AA645">
            <v>14.69</v>
          </cell>
          <cell r="AB645">
            <v>14.65</v>
          </cell>
          <cell r="AD645" t="str">
            <v>Single</v>
          </cell>
          <cell r="AI645" t="str">
            <v>S</v>
          </cell>
          <cell r="AJ645">
            <v>0</v>
          </cell>
        </row>
        <row r="646">
          <cell r="AJ646">
            <v>0</v>
          </cell>
        </row>
        <row r="647">
          <cell r="E647">
            <v>291</v>
          </cell>
          <cell r="F647" t="str">
            <v>CB-02/23/2</v>
          </cell>
          <cell r="G647">
            <v>518542.04</v>
          </cell>
          <cell r="H647">
            <v>2389336.3199999998</v>
          </cell>
          <cell r="I647" t="str">
            <v>Road-MJ02</v>
          </cell>
          <cell r="J647">
            <v>15.82999999995809</v>
          </cell>
          <cell r="K647">
            <v>0.93999999994412065</v>
          </cell>
          <cell r="L647">
            <v>15.857884474247127</v>
          </cell>
          <cell r="M647" t="str">
            <v>CP-5 401 207</v>
          </cell>
          <cell r="N647">
            <v>15.614249901654718</v>
          </cell>
          <cell r="O647">
            <v>31.472134375901845</v>
          </cell>
          <cell r="P647">
            <v>15.857884474247127</v>
          </cell>
          <cell r="Q647">
            <v>0</v>
          </cell>
          <cell r="R647">
            <v>14.64</v>
          </cell>
          <cell r="T647">
            <v>13.13</v>
          </cell>
          <cell r="V647">
            <v>14.7</v>
          </cell>
          <cell r="X647">
            <v>300</v>
          </cell>
          <cell r="Y647">
            <v>13.08</v>
          </cell>
          <cell r="Z647">
            <v>13.13</v>
          </cell>
          <cell r="AA647">
            <v>14.65</v>
          </cell>
          <cell r="AB647">
            <v>14.7</v>
          </cell>
          <cell r="AD647" t="str">
            <v>Single</v>
          </cell>
          <cell r="AI647">
            <v>0</v>
          </cell>
          <cell r="AJ647">
            <v>0</v>
          </cell>
        </row>
        <row r="648">
          <cell r="AJ648">
            <v>0</v>
          </cell>
        </row>
        <row r="649">
          <cell r="E649">
            <v>292</v>
          </cell>
          <cell r="F649" t="str">
            <v>CB-02/23/3</v>
          </cell>
          <cell r="G649">
            <v>518561.12</v>
          </cell>
          <cell r="H649">
            <v>2389336.8199999998</v>
          </cell>
          <cell r="I649" t="str">
            <v>Road-MJ02</v>
          </cell>
          <cell r="J649">
            <v>19.080000000016298</v>
          </cell>
          <cell r="K649">
            <v>0.5</v>
          </cell>
          <cell r="L649">
            <v>19.086550238338564</v>
          </cell>
          <cell r="M649" t="str">
            <v>CP-5 401 207</v>
          </cell>
          <cell r="N649">
            <v>31.472134375901845</v>
          </cell>
          <cell r="O649">
            <v>50.558684614240406</v>
          </cell>
          <cell r="P649">
            <v>19.08655023833856</v>
          </cell>
          <cell r="Q649">
            <v>0</v>
          </cell>
          <cell r="R649">
            <v>14.7</v>
          </cell>
          <cell r="T649">
            <v>13.19</v>
          </cell>
          <cell r="V649">
            <v>14.77</v>
          </cell>
          <cell r="X649">
            <v>300</v>
          </cell>
          <cell r="Y649">
            <v>13.13</v>
          </cell>
          <cell r="Z649">
            <v>13.19</v>
          </cell>
          <cell r="AA649">
            <v>14.7</v>
          </cell>
          <cell r="AB649">
            <v>14.77</v>
          </cell>
          <cell r="AD649" t="str">
            <v>Double</v>
          </cell>
          <cell r="AI649">
            <v>0</v>
          </cell>
          <cell r="AJ649">
            <v>0</v>
          </cell>
        </row>
        <row r="650">
          <cell r="AJ650">
            <v>0</v>
          </cell>
        </row>
        <row r="651">
          <cell r="E651">
            <v>293</v>
          </cell>
          <cell r="F651" t="str">
            <v>CB-02/23/4</v>
          </cell>
          <cell r="G651">
            <v>518590.26</v>
          </cell>
          <cell r="H651">
            <v>2389337.38</v>
          </cell>
          <cell r="I651" t="str">
            <v>Road-MJ02</v>
          </cell>
          <cell r="J651">
            <v>29.14000000001397</v>
          </cell>
          <cell r="K651">
            <v>0.56000000005587935</v>
          </cell>
          <cell r="L651">
            <v>29.145380422991167</v>
          </cell>
          <cell r="M651" t="str">
            <v>CP-5 401 207</v>
          </cell>
          <cell r="N651">
            <v>50.558684614240406</v>
          </cell>
          <cell r="O651">
            <v>79.704065037231572</v>
          </cell>
          <cell r="P651">
            <v>29.145380422991167</v>
          </cell>
          <cell r="Q651">
            <v>0</v>
          </cell>
          <cell r="R651">
            <v>14.78</v>
          </cell>
          <cell r="T651">
            <v>13.28</v>
          </cell>
          <cell r="V651">
            <v>14.8</v>
          </cell>
          <cell r="X651">
            <v>300</v>
          </cell>
          <cell r="Y651">
            <v>13.19</v>
          </cell>
          <cell r="Z651">
            <v>13.28</v>
          </cell>
          <cell r="AA651">
            <v>14.77</v>
          </cell>
          <cell r="AB651">
            <v>14.8</v>
          </cell>
          <cell r="AD651" t="str">
            <v>Single</v>
          </cell>
          <cell r="AI651">
            <v>0</v>
          </cell>
          <cell r="AJ651" t="str">
            <v>L</v>
          </cell>
        </row>
        <row r="652">
          <cell r="AJ652">
            <v>0</v>
          </cell>
        </row>
        <row r="653">
          <cell r="N653">
            <v>79.704065037231572</v>
          </cell>
          <cell r="AJ653">
            <v>0</v>
          </cell>
        </row>
        <row r="654">
          <cell r="E654">
            <v>294</v>
          </cell>
          <cell r="F654" t="str">
            <v>MH-02/23</v>
          </cell>
          <cell r="G654">
            <v>518520.89</v>
          </cell>
          <cell r="H654">
            <v>2389320.7000000002</v>
          </cell>
          <cell r="I654" t="str">
            <v>Road-MJ02</v>
          </cell>
          <cell r="M654" t="str">
            <v>CP-5 401 206</v>
          </cell>
          <cell r="R654">
            <v>14.61</v>
          </cell>
          <cell r="T654">
            <v>13.103381005212274</v>
          </cell>
          <cell r="V654">
            <v>14.69</v>
          </cell>
          <cell r="AI654">
            <v>0</v>
          </cell>
          <cell r="AJ654">
            <v>0</v>
          </cell>
        </row>
        <row r="655">
          <cell r="AJ655">
            <v>0</v>
          </cell>
        </row>
        <row r="656">
          <cell r="E656">
            <v>295</v>
          </cell>
          <cell r="F656" t="str">
            <v>CB-02/23/5</v>
          </cell>
          <cell r="G656">
            <v>518524.05200000003</v>
          </cell>
          <cell r="H656">
            <v>2389319.7230000002</v>
          </cell>
          <cell r="I656" t="str">
            <v>Road-MJ02</v>
          </cell>
          <cell r="J656">
            <v>3.1620000000111759</v>
          </cell>
          <cell r="K656">
            <v>-0.97699999995529652</v>
          </cell>
          <cell r="L656">
            <v>3.3094973938625976</v>
          </cell>
          <cell r="M656" t="str">
            <v>CP-5 401 207</v>
          </cell>
          <cell r="N656">
            <v>0</v>
          </cell>
          <cell r="O656">
            <v>3.3094973938625976</v>
          </cell>
          <cell r="P656">
            <v>3.3094973938625976</v>
          </cell>
          <cell r="Q656">
            <v>0</v>
          </cell>
          <cell r="R656">
            <v>14.61</v>
          </cell>
          <cell r="T656">
            <v>13.11</v>
          </cell>
          <cell r="V656">
            <v>14.67</v>
          </cell>
          <cell r="X656">
            <v>300</v>
          </cell>
          <cell r="Y656">
            <v>13.103381005212274</v>
          </cell>
          <cell r="Z656">
            <v>13.11</v>
          </cell>
          <cell r="AA656">
            <v>14.69</v>
          </cell>
          <cell r="AB656">
            <v>14.67</v>
          </cell>
          <cell r="AD656" t="str">
            <v>Single</v>
          </cell>
          <cell r="AI656" t="str">
            <v>S</v>
          </cell>
          <cell r="AJ656">
            <v>0</v>
          </cell>
        </row>
        <row r="657">
          <cell r="AJ657">
            <v>0</v>
          </cell>
        </row>
        <row r="658">
          <cell r="E658">
            <v>296</v>
          </cell>
          <cell r="F658" t="str">
            <v>CB-02/23/6</v>
          </cell>
          <cell r="G658">
            <v>518542.33</v>
          </cell>
          <cell r="H658">
            <v>2389320.89</v>
          </cell>
          <cell r="I658" t="str">
            <v>Road-MJ02</v>
          </cell>
          <cell r="J658">
            <v>18.277999999991152</v>
          </cell>
          <cell r="K658">
            <v>1.1669999998994172</v>
          </cell>
          <cell r="L658">
            <v>18.315216979316457</v>
          </cell>
          <cell r="M658" t="str">
            <v>CP-5 401 207</v>
          </cell>
          <cell r="N658">
            <v>3.3094973938625976</v>
          </cell>
          <cell r="O658">
            <v>21.624714373179053</v>
          </cell>
          <cell r="P658">
            <v>18.315216979316457</v>
          </cell>
          <cell r="Q658">
            <v>0</v>
          </cell>
          <cell r="R658">
            <v>14.63</v>
          </cell>
          <cell r="T658">
            <v>13.13</v>
          </cell>
          <cell r="V658">
            <v>14.69</v>
          </cell>
          <cell r="X658">
            <v>300</v>
          </cell>
          <cell r="Y658">
            <v>13.11</v>
          </cell>
          <cell r="Z658">
            <v>13.13</v>
          </cell>
          <cell r="AA658">
            <v>14.67</v>
          </cell>
          <cell r="AB658">
            <v>14.69</v>
          </cell>
          <cell r="AD658" t="str">
            <v>Single</v>
          </cell>
          <cell r="AI658">
            <v>0</v>
          </cell>
          <cell r="AJ658" t="str">
            <v>L</v>
          </cell>
        </row>
        <row r="659">
          <cell r="AJ659">
            <v>0</v>
          </cell>
        </row>
        <row r="660">
          <cell r="N660">
            <v>21.624714373179053</v>
          </cell>
          <cell r="AJ660">
            <v>0</v>
          </cell>
        </row>
        <row r="661">
          <cell r="E661">
            <v>297</v>
          </cell>
          <cell r="F661" t="str">
            <v>MH-02/24</v>
          </cell>
          <cell r="G661">
            <v>518560.16499999998</v>
          </cell>
          <cell r="H661">
            <v>2389322.6</v>
          </cell>
          <cell r="I661" t="str">
            <v>Road-MJ02</v>
          </cell>
          <cell r="M661" t="str">
            <v>CP-5 401 207</v>
          </cell>
          <cell r="R661">
            <v>14.59</v>
          </cell>
          <cell r="T661">
            <v>13.200005078144672</v>
          </cell>
          <cell r="V661">
            <v>14.76</v>
          </cell>
          <cell r="AI661">
            <v>0</v>
          </cell>
          <cell r="AJ661">
            <v>0</v>
          </cell>
        </row>
        <row r="662">
          <cell r="AJ662">
            <v>0</v>
          </cell>
        </row>
        <row r="663">
          <cell r="E663">
            <v>298</v>
          </cell>
          <cell r="F663" t="str">
            <v>CB-02/24/1</v>
          </cell>
          <cell r="G663">
            <v>518570.04</v>
          </cell>
          <cell r="H663">
            <v>2389321.04</v>
          </cell>
          <cell r="I663" t="str">
            <v>Road-MJ02</v>
          </cell>
          <cell r="J663">
            <v>9.875</v>
          </cell>
          <cell r="K663">
            <v>-1.5600000000558794</v>
          </cell>
          <cell r="L663">
            <v>9.9974609276643012</v>
          </cell>
          <cell r="M663" t="str">
            <v>CP-5 401 207</v>
          </cell>
          <cell r="N663">
            <v>0</v>
          </cell>
          <cell r="O663">
            <v>9.9974609276643012</v>
          </cell>
          <cell r="P663">
            <v>9.9974609276643012</v>
          </cell>
          <cell r="Q663">
            <v>0</v>
          </cell>
          <cell r="R663">
            <v>14.72</v>
          </cell>
          <cell r="T663">
            <v>13.22</v>
          </cell>
          <cell r="V663">
            <v>14.8</v>
          </cell>
          <cell r="X663">
            <v>300</v>
          </cell>
          <cell r="Y663">
            <v>13.200005078144672</v>
          </cell>
          <cell r="Z663">
            <v>13.22</v>
          </cell>
          <cell r="AA663">
            <v>14.76</v>
          </cell>
          <cell r="AB663">
            <v>14.8</v>
          </cell>
          <cell r="AD663" t="str">
            <v>Double</v>
          </cell>
          <cell r="AI663" t="str">
            <v>S</v>
          </cell>
          <cell r="AJ663">
            <v>0</v>
          </cell>
        </row>
        <row r="664">
          <cell r="AJ664">
            <v>0</v>
          </cell>
        </row>
        <row r="665">
          <cell r="E665">
            <v>299</v>
          </cell>
          <cell r="F665" t="str">
            <v>CB-02/24/2</v>
          </cell>
          <cell r="G665">
            <v>518585.04</v>
          </cell>
          <cell r="H665">
            <v>2389321.3199999998</v>
          </cell>
          <cell r="I665" t="str">
            <v>Road-MJ02</v>
          </cell>
          <cell r="J665">
            <v>15</v>
          </cell>
          <cell r="K665">
            <v>0.27999999979510903</v>
          </cell>
          <cell r="L665">
            <v>15.002613105718792</v>
          </cell>
          <cell r="M665" t="str">
            <v>CP-5 401 207</v>
          </cell>
          <cell r="N665">
            <v>9.9974609276643012</v>
          </cell>
          <cell r="O665">
            <v>25.000074033383093</v>
          </cell>
          <cell r="P665">
            <v>15.002613105718792</v>
          </cell>
          <cell r="Q665">
            <v>0</v>
          </cell>
          <cell r="R665">
            <v>14.83</v>
          </cell>
          <cell r="T665">
            <v>13.33</v>
          </cell>
          <cell r="V665">
            <v>14.88</v>
          </cell>
          <cell r="X665">
            <v>300</v>
          </cell>
          <cell r="Y665">
            <v>13.22</v>
          </cell>
          <cell r="Z665">
            <v>13.33</v>
          </cell>
          <cell r="AA665">
            <v>14.8</v>
          </cell>
          <cell r="AB665">
            <v>14.88</v>
          </cell>
          <cell r="AD665" t="str">
            <v>Single</v>
          </cell>
          <cell r="AI665">
            <v>0</v>
          </cell>
          <cell r="AJ665" t="str">
            <v>L</v>
          </cell>
        </row>
        <row r="666">
          <cell r="AJ666">
            <v>0</v>
          </cell>
        </row>
        <row r="667">
          <cell r="N667">
            <v>25.000074033383093</v>
          </cell>
          <cell r="AJ667">
            <v>0</v>
          </cell>
        </row>
        <row r="668">
          <cell r="E668">
            <v>300</v>
          </cell>
          <cell r="F668" t="str">
            <v>MH-02/25</v>
          </cell>
          <cell r="G668">
            <v>518619.92</v>
          </cell>
          <cell r="H668">
            <v>2389323.7400000002</v>
          </cell>
          <cell r="I668" t="str">
            <v>Road-MJ02</v>
          </cell>
          <cell r="M668" t="str">
            <v>CP-5 401 207</v>
          </cell>
          <cell r="R668">
            <v>15.1</v>
          </cell>
          <cell r="T668">
            <v>13.312848090223502</v>
          </cell>
          <cell r="V668">
            <v>14.9</v>
          </cell>
          <cell r="AI668">
            <v>0</v>
          </cell>
          <cell r="AJ668">
            <v>0</v>
          </cell>
        </row>
        <row r="669">
          <cell r="AJ669">
            <v>0</v>
          </cell>
        </row>
        <row r="670">
          <cell r="E670">
            <v>301</v>
          </cell>
          <cell r="F670" t="str">
            <v>CB-02/25/21</v>
          </cell>
          <cell r="G670">
            <v>518616.73</v>
          </cell>
          <cell r="H670">
            <v>2389305.44</v>
          </cell>
          <cell r="I670" t="str">
            <v>Road-MJ01</v>
          </cell>
          <cell r="J670">
            <v>-3.1900000000023283</v>
          </cell>
          <cell r="K670">
            <v>-18.300000000279397</v>
          </cell>
          <cell r="L670">
            <v>18.575954888248432</v>
          </cell>
          <cell r="M670" t="str">
            <v>CP-5 401 207</v>
          </cell>
          <cell r="N670">
            <v>0</v>
          </cell>
          <cell r="O670">
            <v>18.575954888248432</v>
          </cell>
          <cell r="P670">
            <v>18.575954888248432</v>
          </cell>
          <cell r="Q670">
            <v>0</v>
          </cell>
          <cell r="R670">
            <v>14.78</v>
          </cell>
          <cell r="T670">
            <v>13.35</v>
          </cell>
          <cell r="V670">
            <v>15.11</v>
          </cell>
          <cell r="X670">
            <v>300</v>
          </cell>
          <cell r="Y670">
            <v>13.312848090223502</v>
          </cell>
          <cell r="Z670">
            <v>13.35</v>
          </cell>
          <cell r="AA670">
            <v>14.9</v>
          </cell>
          <cell r="AB670">
            <v>15.11</v>
          </cell>
          <cell r="AD670" t="str">
            <v>Double</v>
          </cell>
          <cell r="AI670" t="str">
            <v>S</v>
          </cell>
          <cell r="AJ670">
            <v>0</v>
          </cell>
        </row>
        <row r="671">
          <cell r="AJ671">
            <v>0</v>
          </cell>
        </row>
        <row r="672">
          <cell r="E672">
            <v>302</v>
          </cell>
          <cell r="F672" t="str">
            <v>CB-02/25/22</v>
          </cell>
          <cell r="G672">
            <v>518608.94</v>
          </cell>
          <cell r="H672">
            <v>2389265.4300000002</v>
          </cell>
          <cell r="I672" t="str">
            <v>Road-MJ01</v>
          </cell>
          <cell r="J672">
            <v>-7.7899999999790452</v>
          </cell>
          <cell r="K672">
            <v>-40.009999999776483</v>
          </cell>
          <cell r="L672">
            <v>40.761307633364602</v>
          </cell>
          <cell r="M672" t="str">
            <v>CP-5 401 207</v>
          </cell>
          <cell r="N672">
            <v>18.575954888248432</v>
          </cell>
          <cell r="O672">
            <v>59.337262521613034</v>
          </cell>
          <cell r="P672">
            <v>40.761307633364602</v>
          </cell>
          <cell r="Q672">
            <v>0</v>
          </cell>
          <cell r="R672">
            <v>14.98</v>
          </cell>
          <cell r="T672">
            <v>13.48</v>
          </cell>
          <cell r="V672">
            <v>14.91</v>
          </cell>
          <cell r="X672">
            <v>300</v>
          </cell>
          <cell r="Y672">
            <v>13.35</v>
          </cell>
          <cell r="Z672">
            <v>13.48</v>
          </cell>
          <cell r="AA672">
            <v>15.11</v>
          </cell>
          <cell r="AB672">
            <v>14.91</v>
          </cell>
          <cell r="AD672" t="str">
            <v>Single</v>
          </cell>
          <cell r="AI672">
            <v>0</v>
          </cell>
          <cell r="AJ672">
            <v>0</v>
          </cell>
        </row>
        <row r="673">
          <cell r="AJ673">
            <v>0</v>
          </cell>
        </row>
        <row r="674">
          <cell r="E674">
            <v>303</v>
          </cell>
          <cell r="F674" t="str">
            <v>CB-02/25/23</v>
          </cell>
          <cell r="G674">
            <v>518605.17599999998</v>
          </cell>
          <cell r="H674">
            <v>2389246.08</v>
          </cell>
          <cell r="I674" t="str">
            <v>Road-MJ01</v>
          </cell>
          <cell r="J674">
            <v>-3.76400000002468</v>
          </cell>
          <cell r="K674">
            <v>-19.350000000093132</v>
          </cell>
          <cell r="L674">
            <v>19.712691242034662</v>
          </cell>
          <cell r="M674" t="str">
            <v>CP-5 401 207</v>
          </cell>
          <cell r="N674">
            <v>59.337262521613034</v>
          </cell>
          <cell r="O674">
            <v>79.049953763647693</v>
          </cell>
          <cell r="P674">
            <v>19.712691242034659</v>
          </cell>
          <cell r="Q674">
            <v>0</v>
          </cell>
          <cell r="R674">
            <v>15.19</v>
          </cell>
          <cell r="T674">
            <v>13.69</v>
          </cell>
          <cell r="V674">
            <v>15.06</v>
          </cell>
          <cell r="X674">
            <v>300</v>
          </cell>
          <cell r="Y674">
            <v>13.48</v>
          </cell>
          <cell r="Z674">
            <v>13.69</v>
          </cell>
          <cell r="AA674">
            <v>14.91</v>
          </cell>
          <cell r="AB674">
            <v>15.06</v>
          </cell>
          <cell r="AD674" t="str">
            <v>Single</v>
          </cell>
          <cell r="AI674">
            <v>0</v>
          </cell>
          <cell r="AJ674" t="str">
            <v>L</v>
          </cell>
        </row>
        <row r="675">
          <cell r="AJ675">
            <v>0</v>
          </cell>
        </row>
        <row r="676">
          <cell r="N676">
            <v>79.049953763647693</v>
          </cell>
          <cell r="AJ676">
            <v>0</v>
          </cell>
        </row>
        <row r="677">
          <cell r="E677">
            <v>304</v>
          </cell>
          <cell r="F677" t="str">
            <v>MH-02/25</v>
          </cell>
          <cell r="G677">
            <v>518619.92</v>
          </cell>
          <cell r="H677">
            <v>2389323.7400000002</v>
          </cell>
          <cell r="I677" t="str">
            <v>Road-MJ02</v>
          </cell>
          <cell r="M677" t="str">
            <v>CP-5 401 207</v>
          </cell>
          <cell r="R677">
            <v>15.1</v>
          </cell>
          <cell r="T677">
            <v>13.1</v>
          </cell>
          <cell r="V677">
            <v>14.9</v>
          </cell>
          <cell r="AI677">
            <v>0</v>
          </cell>
          <cell r="AJ677">
            <v>0</v>
          </cell>
        </row>
        <row r="678">
          <cell r="AJ678">
            <v>0</v>
          </cell>
        </row>
        <row r="679">
          <cell r="E679">
            <v>305</v>
          </cell>
          <cell r="F679" t="str">
            <v>CB-02/25/1</v>
          </cell>
          <cell r="G679">
            <v>518626.32</v>
          </cell>
          <cell r="H679">
            <v>2389342.6800000002</v>
          </cell>
          <cell r="I679" t="str">
            <v>Road-MN24</v>
          </cell>
          <cell r="J679">
            <v>6.4000000000232831</v>
          </cell>
          <cell r="K679">
            <v>18.939999999944121</v>
          </cell>
          <cell r="L679">
            <v>19.992088435133066</v>
          </cell>
          <cell r="M679" t="str">
            <v>CP-5 401 237</v>
          </cell>
          <cell r="N679">
            <v>0</v>
          </cell>
          <cell r="O679">
            <v>19.992088435133066</v>
          </cell>
          <cell r="P679">
            <v>19.992088435133066</v>
          </cell>
          <cell r="Q679">
            <v>0</v>
          </cell>
          <cell r="R679">
            <v>14.92</v>
          </cell>
          <cell r="T679">
            <v>13.16</v>
          </cell>
          <cell r="V679">
            <v>14.87</v>
          </cell>
          <cell r="X679">
            <v>300</v>
          </cell>
          <cell r="Y679">
            <v>13.1</v>
          </cell>
          <cell r="Z679">
            <v>13.16</v>
          </cell>
          <cell r="AA679">
            <v>14.9</v>
          </cell>
          <cell r="AB679">
            <v>14.87</v>
          </cell>
          <cell r="AD679" t="str">
            <v>Single</v>
          </cell>
          <cell r="AI679" t="str">
            <v>S</v>
          </cell>
          <cell r="AJ679">
            <v>0</v>
          </cell>
        </row>
        <row r="680">
          <cell r="AJ680">
            <v>0</v>
          </cell>
        </row>
        <row r="681">
          <cell r="E681">
            <v>306</v>
          </cell>
          <cell r="F681" t="str">
            <v>CB-02/25/1A</v>
          </cell>
          <cell r="G681">
            <v>518635.68</v>
          </cell>
          <cell r="H681">
            <v>2389381.58</v>
          </cell>
          <cell r="I681" t="str">
            <v>Road-MN24</v>
          </cell>
          <cell r="J681">
            <v>9.3599999999860302</v>
          </cell>
          <cell r="K681">
            <v>38.899999999906868</v>
          </cell>
          <cell r="L681">
            <v>40.0102436882418</v>
          </cell>
          <cell r="M681" t="str">
            <v>CP-5 401 237</v>
          </cell>
          <cell r="N681">
            <v>19.992088435133066</v>
          </cell>
          <cell r="O681">
            <v>60.00233212337487</v>
          </cell>
          <cell r="P681">
            <v>40.0102436882418</v>
          </cell>
          <cell r="Q681">
            <v>0</v>
          </cell>
          <cell r="R681">
            <v>15.03</v>
          </cell>
          <cell r="T681">
            <v>13.28</v>
          </cell>
          <cell r="V681">
            <v>15.12</v>
          </cell>
          <cell r="X681">
            <v>300</v>
          </cell>
          <cell r="Y681">
            <v>13.16</v>
          </cell>
          <cell r="Z681">
            <v>13.28</v>
          </cell>
          <cell r="AA681">
            <v>14.87</v>
          </cell>
          <cell r="AB681">
            <v>15.12</v>
          </cell>
          <cell r="AD681" t="str">
            <v>Single</v>
          </cell>
          <cell r="AI681">
            <v>0</v>
          </cell>
          <cell r="AJ681">
            <v>0</v>
          </cell>
        </row>
        <row r="682">
          <cell r="AJ682">
            <v>0</v>
          </cell>
        </row>
        <row r="683">
          <cell r="E683">
            <v>307</v>
          </cell>
          <cell r="F683" t="str">
            <v>CB-02/25/1B</v>
          </cell>
          <cell r="G683">
            <v>518640.6</v>
          </cell>
          <cell r="H683">
            <v>2389421.27</v>
          </cell>
          <cell r="I683" t="str">
            <v>Road-MN24</v>
          </cell>
          <cell r="J683">
            <v>4.9199999999837019</v>
          </cell>
          <cell r="K683">
            <v>39.689999999944121</v>
          </cell>
          <cell r="L683">
            <v>39.993780766456723</v>
          </cell>
          <cell r="M683" t="str">
            <v>CP-5 401 237</v>
          </cell>
          <cell r="N683">
            <v>60.00233212337487</v>
          </cell>
          <cell r="O683">
            <v>99.996112889831593</v>
          </cell>
          <cell r="P683">
            <v>39.993780766456723</v>
          </cell>
          <cell r="Q683">
            <v>0</v>
          </cell>
          <cell r="R683">
            <v>14.93</v>
          </cell>
          <cell r="T683">
            <v>13.4</v>
          </cell>
          <cell r="V683">
            <v>15.34</v>
          </cell>
          <cell r="X683">
            <v>300</v>
          </cell>
          <cell r="Y683">
            <v>13.28</v>
          </cell>
          <cell r="Z683">
            <v>13.4</v>
          </cell>
          <cell r="AA683">
            <v>15.12</v>
          </cell>
          <cell r="AB683">
            <v>15.34</v>
          </cell>
          <cell r="AD683" t="str">
            <v>Single</v>
          </cell>
          <cell r="AI683">
            <v>0</v>
          </cell>
          <cell r="AJ683" t="str">
            <v>L</v>
          </cell>
        </row>
        <row r="684">
          <cell r="AJ684">
            <v>0</v>
          </cell>
        </row>
        <row r="685">
          <cell r="N685">
            <v>99.996112889831593</v>
          </cell>
          <cell r="AJ685">
            <v>0</v>
          </cell>
        </row>
        <row r="686">
          <cell r="E686">
            <v>308</v>
          </cell>
          <cell r="F686" t="str">
            <v>MH-02/26</v>
          </cell>
          <cell r="G686">
            <v>518634.83</v>
          </cell>
          <cell r="H686">
            <v>2389324.11</v>
          </cell>
          <cell r="I686" t="str">
            <v>Road-MJ01</v>
          </cell>
          <cell r="M686" t="str">
            <v>CP-5 401 207</v>
          </cell>
          <cell r="R686">
            <v>15.44</v>
          </cell>
          <cell r="T686">
            <v>13.227987777334453</v>
          </cell>
          <cell r="V686">
            <v>15.07</v>
          </cell>
          <cell r="AI686">
            <v>0</v>
          </cell>
          <cell r="AJ686">
            <v>0</v>
          </cell>
        </row>
        <row r="687">
          <cell r="AJ687">
            <v>0</v>
          </cell>
        </row>
        <row r="688">
          <cell r="E688">
            <v>309</v>
          </cell>
          <cell r="F688" t="str">
            <v>CB-02/26/1</v>
          </cell>
          <cell r="G688">
            <v>518632.99</v>
          </cell>
          <cell r="H688">
            <v>2389308.21</v>
          </cell>
          <cell r="I688" t="str">
            <v>Road-MJ01</v>
          </cell>
          <cell r="J688">
            <v>-1.8400000000256114</v>
          </cell>
          <cell r="K688">
            <v>-15.899999999906868</v>
          </cell>
          <cell r="L688">
            <v>16.006111332773262</v>
          </cell>
          <cell r="M688" t="str">
            <v>CP-5 401 207</v>
          </cell>
          <cell r="N688">
            <v>0</v>
          </cell>
          <cell r="O688">
            <v>16.006111332773262</v>
          </cell>
          <cell r="P688">
            <v>16.006111332773262</v>
          </cell>
          <cell r="Q688">
            <v>0</v>
          </cell>
          <cell r="R688">
            <v>14.78</v>
          </cell>
          <cell r="T688">
            <v>13.26</v>
          </cell>
          <cell r="V688">
            <v>15.11</v>
          </cell>
          <cell r="X688">
            <v>300</v>
          </cell>
          <cell r="Y688">
            <v>13.227987777334453</v>
          </cell>
          <cell r="Z688">
            <v>13.26</v>
          </cell>
          <cell r="AA688">
            <v>15.07</v>
          </cell>
          <cell r="AB688">
            <v>15.11</v>
          </cell>
          <cell r="AD688" t="str">
            <v>Double</v>
          </cell>
          <cell r="AI688" t="str">
            <v>S</v>
          </cell>
          <cell r="AJ688">
            <v>0</v>
          </cell>
        </row>
        <row r="689">
          <cell r="AJ689">
            <v>0</v>
          </cell>
        </row>
        <row r="690">
          <cell r="E690">
            <v>310</v>
          </cell>
          <cell r="F690" t="str">
            <v>CB-02/26/2</v>
          </cell>
          <cell r="G690">
            <v>518628.42</v>
          </cell>
          <cell r="H690">
            <v>2389284.63</v>
          </cell>
          <cell r="I690" t="str">
            <v>Road-MJ01</v>
          </cell>
          <cell r="J690">
            <v>-4.5700000000069849</v>
          </cell>
          <cell r="K690">
            <v>-23.580000000074506</v>
          </cell>
          <cell r="L690">
            <v>24.018769743756184</v>
          </cell>
          <cell r="M690" t="str">
            <v>CP-5 401 207</v>
          </cell>
          <cell r="N690">
            <v>16.006111332773262</v>
          </cell>
          <cell r="O690">
            <v>40.024881076529446</v>
          </cell>
          <cell r="P690">
            <v>24.018769743756184</v>
          </cell>
          <cell r="Q690">
            <v>0</v>
          </cell>
          <cell r="R690">
            <v>14.81</v>
          </cell>
          <cell r="T690">
            <v>13.31</v>
          </cell>
          <cell r="V690">
            <v>15.11</v>
          </cell>
          <cell r="X690">
            <v>300</v>
          </cell>
          <cell r="Y690">
            <v>13.26</v>
          </cell>
          <cell r="Z690">
            <v>13.31</v>
          </cell>
          <cell r="AA690">
            <v>15.11</v>
          </cell>
          <cell r="AB690">
            <v>15.11</v>
          </cell>
          <cell r="AD690" t="str">
            <v>Single</v>
          </cell>
          <cell r="AI690">
            <v>0</v>
          </cell>
          <cell r="AJ690" t="str">
            <v>L</v>
          </cell>
        </row>
        <row r="691">
          <cell r="AJ691">
            <v>0</v>
          </cell>
        </row>
        <row r="692">
          <cell r="N692">
            <v>40.024881076529446</v>
          </cell>
          <cell r="AJ692">
            <v>0</v>
          </cell>
        </row>
        <row r="693">
          <cell r="E693">
            <v>311</v>
          </cell>
          <cell r="F693" t="str">
            <v>MH-02/26</v>
          </cell>
          <cell r="G693">
            <v>518634.83</v>
          </cell>
          <cell r="H693">
            <v>2389324.11</v>
          </cell>
          <cell r="I693" t="str">
            <v>Road-MJ01</v>
          </cell>
          <cell r="M693" t="str">
            <v>CP-5 401 207</v>
          </cell>
          <cell r="R693">
            <v>15.44</v>
          </cell>
          <cell r="T693">
            <v>12.51</v>
          </cell>
          <cell r="V693">
            <v>15.07</v>
          </cell>
          <cell r="AI693">
            <v>0</v>
          </cell>
          <cell r="AJ693">
            <v>0</v>
          </cell>
        </row>
        <row r="694">
          <cell r="AJ694">
            <v>0</v>
          </cell>
        </row>
        <row r="695">
          <cell r="E695">
            <v>312</v>
          </cell>
          <cell r="F695" t="str">
            <v>CB-02/25/2</v>
          </cell>
          <cell r="G695">
            <v>518657.24</v>
          </cell>
          <cell r="H695">
            <v>2389336.89</v>
          </cell>
          <cell r="I695" t="str">
            <v>Road-MN10</v>
          </cell>
          <cell r="J695">
            <v>22.409999999974389</v>
          </cell>
          <cell r="K695">
            <v>12.78000000026077</v>
          </cell>
          <cell r="L695">
            <v>25.797994108176656</v>
          </cell>
          <cell r="M695" t="str">
            <v>CP-5 401 236</v>
          </cell>
          <cell r="N695">
            <v>0</v>
          </cell>
          <cell r="O695">
            <v>25.797994108176656</v>
          </cell>
          <cell r="P695">
            <v>25.797994108176656</v>
          </cell>
          <cell r="Q695">
            <v>0</v>
          </cell>
          <cell r="R695">
            <v>15.04</v>
          </cell>
          <cell r="T695">
            <v>12.72</v>
          </cell>
          <cell r="V695">
            <v>15.11</v>
          </cell>
          <cell r="X695">
            <v>600</v>
          </cell>
          <cell r="Y695">
            <v>12.51</v>
          </cell>
          <cell r="Z695">
            <v>12.72</v>
          </cell>
          <cell r="AA695">
            <v>15.07</v>
          </cell>
          <cell r="AB695">
            <v>15.11</v>
          </cell>
          <cell r="AD695" t="str">
            <v>Double</v>
          </cell>
          <cell r="AI695" t="str">
            <v>S</v>
          </cell>
          <cell r="AJ695">
            <v>0</v>
          </cell>
        </row>
        <row r="696">
          <cell r="AJ696">
            <v>0</v>
          </cell>
        </row>
        <row r="697">
          <cell r="E697">
            <v>313</v>
          </cell>
          <cell r="F697" t="str">
            <v>CB-02/25/3</v>
          </cell>
          <cell r="G697">
            <v>518684.22</v>
          </cell>
          <cell r="H697">
            <v>2389338</v>
          </cell>
          <cell r="I697" t="str">
            <v>Road-MN10</v>
          </cell>
          <cell r="J697">
            <v>26.979999999981374</v>
          </cell>
          <cell r="K697">
            <v>1.1099999998696148</v>
          </cell>
          <cell r="L697">
            <v>27.002823926373058</v>
          </cell>
          <cell r="M697" t="str">
            <v>CP-5 401 236</v>
          </cell>
          <cell r="N697">
            <v>25.797994108176656</v>
          </cell>
          <cell r="O697">
            <v>52.800818034549714</v>
          </cell>
          <cell r="P697">
            <v>27.002823926373058</v>
          </cell>
          <cell r="Q697">
            <v>0</v>
          </cell>
          <cell r="R697">
            <v>15.14</v>
          </cell>
          <cell r="T697">
            <v>12.93</v>
          </cell>
          <cell r="V697">
            <v>15.13</v>
          </cell>
          <cell r="X697">
            <v>600</v>
          </cell>
          <cell r="Y697">
            <v>12.72</v>
          </cell>
          <cell r="Z697">
            <v>12.93</v>
          </cell>
          <cell r="AA697">
            <v>15.11</v>
          </cell>
          <cell r="AB697">
            <v>15.13</v>
          </cell>
          <cell r="AD697" t="str">
            <v>Single</v>
          </cell>
          <cell r="AI697">
            <v>0</v>
          </cell>
          <cell r="AJ697">
            <v>0</v>
          </cell>
        </row>
        <row r="698">
          <cell r="AJ698">
            <v>0</v>
          </cell>
        </row>
        <row r="699">
          <cell r="E699">
            <v>314</v>
          </cell>
          <cell r="F699" t="str">
            <v>CB-02/25/4</v>
          </cell>
          <cell r="G699">
            <v>518719.21</v>
          </cell>
          <cell r="H699">
            <v>2389338.92</v>
          </cell>
          <cell r="I699" t="str">
            <v>Road-MN10</v>
          </cell>
          <cell r="J699">
            <v>34.990000000048894</v>
          </cell>
          <cell r="K699">
            <v>0.91999999992549419</v>
          </cell>
          <cell r="L699">
            <v>35.002092794621362</v>
          </cell>
          <cell r="M699" t="str">
            <v>CP-5 401 236</v>
          </cell>
          <cell r="N699">
            <v>52.800818034549714</v>
          </cell>
          <cell r="O699">
            <v>87.802910829171083</v>
          </cell>
          <cell r="P699">
            <v>35.002092794621369</v>
          </cell>
          <cell r="Q699">
            <v>0</v>
          </cell>
          <cell r="R699">
            <v>15.76</v>
          </cell>
          <cell r="T699">
            <v>13.21</v>
          </cell>
          <cell r="V699">
            <v>15.3</v>
          </cell>
          <cell r="X699">
            <v>600</v>
          </cell>
          <cell r="Y699">
            <v>12.93</v>
          </cell>
          <cell r="Z699">
            <v>13.21</v>
          </cell>
          <cell r="AA699">
            <v>15.13</v>
          </cell>
          <cell r="AB699">
            <v>15.3</v>
          </cell>
          <cell r="AD699" t="str">
            <v>Single</v>
          </cell>
          <cell r="AI699">
            <v>0</v>
          </cell>
          <cell r="AJ699">
            <v>0</v>
          </cell>
        </row>
        <row r="700">
          <cell r="AJ700">
            <v>0</v>
          </cell>
        </row>
        <row r="701">
          <cell r="E701">
            <v>315</v>
          </cell>
          <cell r="F701" t="str">
            <v>CB-02/25/5</v>
          </cell>
          <cell r="G701">
            <v>518761.21</v>
          </cell>
          <cell r="H701">
            <v>2389339.0099999998</v>
          </cell>
          <cell r="I701" t="str">
            <v>Road-MN10</v>
          </cell>
          <cell r="J701">
            <v>42</v>
          </cell>
          <cell r="K701">
            <v>8.9999999850988388E-2</v>
          </cell>
          <cell r="L701">
            <v>42.000096428460417</v>
          </cell>
          <cell r="M701" t="str">
            <v>CP-5 401 236</v>
          </cell>
          <cell r="N701">
            <v>87.802910829171083</v>
          </cell>
          <cell r="O701">
            <v>129.80300725763149</v>
          </cell>
          <cell r="P701">
            <v>42.000096428460409</v>
          </cell>
          <cell r="Q701">
            <v>0</v>
          </cell>
          <cell r="R701">
            <v>15.42</v>
          </cell>
          <cell r="T701">
            <v>13.59</v>
          </cell>
          <cell r="V701">
            <v>15.36</v>
          </cell>
          <cell r="X701">
            <v>600</v>
          </cell>
          <cell r="Y701">
            <v>13.21</v>
          </cell>
          <cell r="Z701">
            <v>13.49</v>
          </cell>
          <cell r="AA701">
            <v>15.3</v>
          </cell>
          <cell r="AB701">
            <v>15.36</v>
          </cell>
          <cell r="AD701" t="str">
            <v>Single</v>
          </cell>
          <cell r="AI701">
            <v>0</v>
          </cell>
          <cell r="AJ701">
            <v>0</v>
          </cell>
        </row>
        <row r="702">
          <cell r="AJ702">
            <v>0</v>
          </cell>
        </row>
        <row r="703">
          <cell r="E703">
            <v>316</v>
          </cell>
          <cell r="F703" t="str">
            <v>CB-02/25/6</v>
          </cell>
          <cell r="G703">
            <v>518805.21</v>
          </cell>
          <cell r="H703">
            <v>2389339.12</v>
          </cell>
          <cell r="I703" t="str">
            <v>Road-MN10</v>
          </cell>
          <cell r="J703">
            <v>44</v>
          </cell>
          <cell r="K703">
            <v>0.11000000033527613</v>
          </cell>
          <cell r="L703">
            <v>44.000137499785993</v>
          </cell>
          <cell r="M703" t="str">
            <v>CP-5 401 236</v>
          </cell>
          <cell r="N703">
            <v>129.80300725763149</v>
          </cell>
          <cell r="O703">
            <v>173.8031447574175</v>
          </cell>
          <cell r="P703">
            <v>44.000137499786007</v>
          </cell>
          <cell r="Q703">
            <v>0</v>
          </cell>
          <cell r="R703">
            <v>15.58</v>
          </cell>
          <cell r="T703">
            <v>13.92</v>
          </cell>
          <cell r="V703">
            <v>15</v>
          </cell>
          <cell r="X703">
            <v>500</v>
          </cell>
          <cell r="Y703">
            <v>13.59</v>
          </cell>
          <cell r="Z703">
            <v>13.72</v>
          </cell>
          <cell r="AA703">
            <v>15.36</v>
          </cell>
          <cell r="AB703">
            <v>15</v>
          </cell>
          <cell r="AD703" t="str">
            <v>Single</v>
          </cell>
          <cell r="AI703">
            <v>0</v>
          </cell>
          <cell r="AJ703">
            <v>0</v>
          </cell>
        </row>
        <row r="704">
          <cell r="AJ704">
            <v>0</v>
          </cell>
        </row>
        <row r="705">
          <cell r="E705">
            <v>317</v>
          </cell>
          <cell r="F705" t="str">
            <v>CB-02/25/7</v>
          </cell>
          <cell r="G705">
            <v>518831.2</v>
          </cell>
          <cell r="H705">
            <v>2389338.66</v>
          </cell>
          <cell r="I705" t="str">
            <v>Road-MN10</v>
          </cell>
          <cell r="J705">
            <v>25.989999999990687</v>
          </cell>
          <cell r="K705">
            <v>-0.4599999999627471</v>
          </cell>
          <cell r="L705">
            <v>25.994070477697058</v>
          </cell>
          <cell r="M705" t="str">
            <v>CP-5 401 236</v>
          </cell>
          <cell r="N705">
            <v>173.8031447574175</v>
          </cell>
          <cell r="O705">
            <v>199.79721523511455</v>
          </cell>
          <cell r="P705">
            <v>25.994070477697051</v>
          </cell>
          <cell r="Q705">
            <v>0</v>
          </cell>
          <cell r="R705">
            <v>15.67</v>
          </cell>
          <cell r="T705">
            <v>14</v>
          </cell>
          <cell r="V705">
            <v>15.69</v>
          </cell>
          <cell r="X705">
            <v>300</v>
          </cell>
          <cell r="Y705">
            <v>13.92</v>
          </cell>
          <cell r="Z705">
            <v>14</v>
          </cell>
          <cell r="AA705">
            <v>15</v>
          </cell>
          <cell r="AB705">
            <v>15.69</v>
          </cell>
          <cell r="AD705" t="str">
            <v>Single</v>
          </cell>
          <cell r="AI705">
            <v>0</v>
          </cell>
          <cell r="AJ705">
            <v>0</v>
          </cell>
        </row>
        <row r="706">
          <cell r="AJ706">
            <v>0</v>
          </cell>
        </row>
        <row r="707">
          <cell r="E707">
            <v>318</v>
          </cell>
          <cell r="F707" t="str">
            <v>CB-02/25/8</v>
          </cell>
          <cell r="G707">
            <v>518866.14</v>
          </cell>
          <cell r="H707">
            <v>2389336.61</v>
          </cell>
          <cell r="I707" t="str">
            <v>Road-MN10</v>
          </cell>
          <cell r="J707">
            <v>34.940000000002328</v>
          </cell>
          <cell r="K707">
            <v>-2.0500000002793968</v>
          </cell>
          <cell r="L707">
            <v>35.000087142767349</v>
          </cell>
          <cell r="M707" t="str">
            <v>CP-5 401 236</v>
          </cell>
          <cell r="N707">
            <v>199.79721523511455</v>
          </cell>
          <cell r="O707">
            <v>234.79730237788189</v>
          </cell>
          <cell r="P707">
            <v>35.000087142767342</v>
          </cell>
          <cell r="Q707">
            <v>0</v>
          </cell>
          <cell r="R707">
            <v>15.8</v>
          </cell>
          <cell r="T707">
            <v>14.1</v>
          </cell>
          <cell r="V707">
            <v>15.8</v>
          </cell>
          <cell r="X707">
            <v>300</v>
          </cell>
          <cell r="Y707">
            <v>14</v>
          </cell>
          <cell r="Z707">
            <v>14.1</v>
          </cell>
          <cell r="AA707">
            <v>15.69</v>
          </cell>
          <cell r="AB707">
            <v>15.8</v>
          </cell>
          <cell r="AD707" t="str">
            <v>Single</v>
          </cell>
          <cell r="AI707">
            <v>0</v>
          </cell>
          <cell r="AJ707" t="str">
            <v>L</v>
          </cell>
        </row>
        <row r="708">
          <cell r="AJ708">
            <v>0</v>
          </cell>
        </row>
        <row r="709">
          <cell r="N709">
            <v>234.79730237788189</v>
          </cell>
          <cell r="AJ709">
            <v>0</v>
          </cell>
        </row>
        <row r="710">
          <cell r="E710">
            <v>319</v>
          </cell>
          <cell r="F710" t="str">
            <v>CB-02/25/6</v>
          </cell>
          <cell r="G710">
            <v>518805.21</v>
          </cell>
          <cell r="H710">
            <v>2389339.12</v>
          </cell>
          <cell r="I710" t="str">
            <v>Road-MN10</v>
          </cell>
          <cell r="R710">
            <v>15.58</v>
          </cell>
          <cell r="T710">
            <v>13.73</v>
          </cell>
          <cell r="V710">
            <v>15.8</v>
          </cell>
          <cell r="AI710">
            <v>0</v>
          </cell>
          <cell r="AJ710">
            <v>0</v>
          </cell>
        </row>
        <row r="711">
          <cell r="AJ711">
            <v>0</v>
          </cell>
        </row>
        <row r="712">
          <cell r="E712">
            <v>320</v>
          </cell>
          <cell r="F712" t="str">
            <v>CB-02/25/9</v>
          </cell>
          <cell r="G712">
            <v>518804.54</v>
          </cell>
          <cell r="H712">
            <v>2389317.13</v>
          </cell>
          <cell r="I712" t="str">
            <v>Road-MN13</v>
          </cell>
          <cell r="J712">
            <v>-0.67000000004190952</v>
          </cell>
          <cell r="K712">
            <v>-21.990000000223517</v>
          </cell>
          <cell r="L712">
            <v>22.000204544728362</v>
          </cell>
          <cell r="M712" t="str">
            <v>CP-5 401 237</v>
          </cell>
          <cell r="N712">
            <v>0</v>
          </cell>
          <cell r="O712">
            <v>22.000204544728362</v>
          </cell>
          <cell r="P712">
            <v>22.000204544728362</v>
          </cell>
          <cell r="Q712">
            <v>0</v>
          </cell>
          <cell r="R712">
            <v>15.59</v>
          </cell>
          <cell r="T712">
            <v>13.92</v>
          </cell>
          <cell r="V712">
            <v>15.58</v>
          </cell>
          <cell r="X712">
            <v>500</v>
          </cell>
          <cell r="Y712">
            <v>13.73</v>
          </cell>
          <cell r="Z712">
            <v>13.82</v>
          </cell>
          <cell r="AA712">
            <v>15.8</v>
          </cell>
          <cell r="AB712">
            <v>15.58</v>
          </cell>
          <cell r="AD712" t="str">
            <v>Double</v>
          </cell>
          <cell r="AI712" t="str">
            <v>S</v>
          </cell>
          <cell r="AJ712">
            <v>0</v>
          </cell>
        </row>
        <row r="713">
          <cell r="AJ713">
            <v>0</v>
          </cell>
        </row>
        <row r="714">
          <cell r="E714">
            <v>321</v>
          </cell>
          <cell r="F714" t="str">
            <v>CB-02/25/10</v>
          </cell>
          <cell r="G714">
            <v>518804.16</v>
          </cell>
          <cell r="H714">
            <v>2389300.14</v>
          </cell>
          <cell r="I714" t="str">
            <v>Road-MN13</v>
          </cell>
          <cell r="J714">
            <v>-0.38000000000465661</v>
          </cell>
          <cell r="K714">
            <v>-16.989999999757856</v>
          </cell>
          <cell r="L714">
            <v>16.994249027002503</v>
          </cell>
          <cell r="M714" t="str">
            <v>CP-5 401 237</v>
          </cell>
          <cell r="N714">
            <v>22.000204544728362</v>
          </cell>
          <cell r="O714">
            <v>38.994453571730865</v>
          </cell>
          <cell r="P714">
            <v>16.994249027002503</v>
          </cell>
          <cell r="Q714">
            <v>0</v>
          </cell>
          <cell r="R714">
            <v>15.65</v>
          </cell>
          <cell r="T714">
            <v>14</v>
          </cell>
          <cell r="V714">
            <v>15.76</v>
          </cell>
          <cell r="X714">
            <v>400</v>
          </cell>
          <cell r="Y714">
            <v>13.92</v>
          </cell>
          <cell r="Z714">
            <v>14</v>
          </cell>
          <cell r="AA714">
            <v>15.58</v>
          </cell>
          <cell r="AB714">
            <v>15.76</v>
          </cell>
          <cell r="AD714" t="str">
            <v>Single</v>
          </cell>
          <cell r="AI714">
            <v>0</v>
          </cell>
          <cell r="AJ714">
            <v>0</v>
          </cell>
        </row>
        <row r="715">
          <cell r="AJ715">
            <v>0</v>
          </cell>
        </row>
        <row r="716">
          <cell r="E716">
            <v>322</v>
          </cell>
          <cell r="F716" t="str">
            <v>CB-02/25/11</v>
          </cell>
          <cell r="G716">
            <v>518803.61</v>
          </cell>
          <cell r="H716">
            <v>2389275.14</v>
          </cell>
          <cell r="I716" t="str">
            <v>Road-MN13</v>
          </cell>
          <cell r="J716">
            <v>-0.54999999998835847</v>
          </cell>
          <cell r="K716">
            <v>-25</v>
          </cell>
          <cell r="L716">
            <v>25.006049268126844</v>
          </cell>
          <cell r="M716" t="str">
            <v>CP-5 401 237</v>
          </cell>
          <cell r="N716">
            <v>38.994453571730865</v>
          </cell>
          <cell r="O716">
            <v>64.000502839857717</v>
          </cell>
          <cell r="P716">
            <v>25.006049268126851</v>
          </cell>
          <cell r="Q716">
            <v>0</v>
          </cell>
          <cell r="R716">
            <v>15.73</v>
          </cell>
          <cell r="T716">
            <v>14.2</v>
          </cell>
          <cell r="V716">
            <v>15.87</v>
          </cell>
          <cell r="X716">
            <v>400</v>
          </cell>
          <cell r="Y716">
            <v>14</v>
          </cell>
          <cell r="Z716">
            <v>14.1</v>
          </cell>
          <cell r="AA716">
            <v>15.76</v>
          </cell>
          <cell r="AB716">
            <v>15.87</v>
          </cell>
          <cell r="AD716" t="str">
            <v>Single</v>
          </cell>
          <cell r="AI716">
            <v>0</v>
          </cell>
          <cell r="AJ716">
            <v>0</v>
          </cell>
        </row>
        <row r="717">
          <cell r="AJ717">
            <v>0</v>
          </cell>
        </row>
        <row r="718">
          <cell r="E718">
            <v>323</v>
          </cell>
          <cell r="F718" t="str">
            <v>CB-02/25/12</v>
          </cell>
          <cell r="G718">
            <v>518803.25</v>
          </cell>
          <cell r="H718">
            <v>2389259.15</v>
          </cell>
          <cell r="I718" t="str">
            <v>Road-MN13</v>
          </cell>
          <cell r="J718">
            <v>-0.35999999998603016</v>
          </cell>
          <cell r="K718">
            <v>-15.990000000223517</v>
          </cell>
          <cell r="L718">
            <v>15.994052019645867</v>
          </cell>
          <cell r="M718" t="str">
            <v>CP-5 401 237</v>
          </cell>
          <cell r="N718">
            <v>64.000502839857717</v>
          </cell>
          <cell r="O718">
            <v>79.99455485950358</v>
          </cell>
          <cell r="P718">
            <v>15.994052019645864</v>
          </cell>
          <cell r="Q718">
            <v>0</v>
          </cell>
          <cell r="R718">
            <v>15.78</v>
          </cell>
          <cell r="T718">
            <v>14.25</v>
          </cell>
          <cell r="V718">
            <v>15.77</v>
          </cell>
          <cell r="X718">
            <v>300</v>
          </cell>
          <cell r="Y718">
            <v>14.2</v>
          </cell>
          <cell r="Z718">
            <v>14.25</v>
          </cell>
          <cell r="AA718">
            <v>15.87</v>
          </cell>
          <cell r="AB718">
            <v>15.77</v>
          </cell>
          <cell r="AD718" t="str">
            <v>Single</v>
          </cell>
          <cell r="AI718">
            <v>0</v>
          </cell>
          <cell r="AJ718">
            <v>0</v>
          </cell>
        </row>
        <row r="719">
          <cell r="AJ719">
            <v>0</v>
          </cell>
        </row>
        <row r="720">
          <cell r="E720">
            <v>324</v>
          </cell>
          <cell r="F720" t="str">
            <v>CB-02/25/13</v>
          </cell>
          <cell r="G720">
            <v>518802.71</v>
          </cell>
          <cell r="H720">
            <v>2389237.16</v>
          </cell>
          <cell r="I720" t="str">
            <v>Road-MN13</v>
          </cell>
          <cell r="J720">
            <v>-0.53999999997904524</v>
          </cell>
          <cell r="K720">
            <v>-21.989999999757856</v>
          </cell>
          <cell r="L720">
            <v>21.996629286991404</v>
          </cell>
          <cell r="M720" t="str">
            <v>CP-5 401 237</v>
          </cell>
          <cell r="N720">
            <v>79.99455485950358</v>
          </cell>
          <cell r="O720">
            <v>101.99118414649499</v>
          </cell>
          <cell r="P720">
            <v>21.996629286991407</v>
          </cell>
          <cell r="Q720">
            <v>0</v>
          </cell>
          <cell r="R720">
            <v>15.86</v>
          </cell>
          <cell r="T720">
            <v>14.34</v>
          </cell>
          <cell r="V720">
            <v>15.67</v>
          </cell>
          <cell r="X720">
            <v>300</v>
          </cell>
          <cell r="Y720">
            <v>14.25</v>
          </cell>
          <cell r="Z720">
            <v>14.34</v>
          </cell>
          <cell r="AA720">
            <v>15.77</v>
          </cell>
          <cell r="AB720">
            <v>15.67</v>
          </cell>
          <cell r="AD720" t="str">
            <v>Single</v>
          </cell>
          <cell r="AI720">
            <v>0</v>
          </cell>
          <cell r="AJ720">
            <v>0</v>
          </cell>
        </row>
        <row r="721">
          <cell r="AJ721">
            <v>0</v>
          </cell>
        </row>
        <row r="722">
          <cell r="E722">
            <v>325</v>
          </cell>
          <cell r="F722" t="str">
            <v>CB-02/25/14</v>
          </cell>
          <cell r="G722">
            <v>518803.33</v>
          </cell>
          <cell r="H722">
            <v>2389212.1600000001</v>
          </cell>
          <cell r="I722" t="str">
            <v>Road-MN13</v>
          </cell>
          <cell r="J722">
            <v>0.61999999999534339</v>
          </cell>
          <cell r="K722">
            <v>-25</v>
          </cell>
          <cell r="L722">
            <v>25.007686818256385</v>
          </cell>
          <cell r="M722" t="str">
            <v>CP-5 401 237</v>
          </cell>
          <cell r="N722">
            <v>101.99118414649499</v>
          </cell>
          <cell r="O722">
            <v>126.99887096475138</v>
          </cell>
          <cell r="P722">
            <v>25.007686818256389</v>
          </cell>
          <cell r="Q722">
            <v>0</v>
          </cell>
          <cell r="R722">
            <v>16.05</v>
          </cell>
          <cell r="T722">
            <v>14.44</v>
          </cell>
          <cell r="V722">
            <v>16.2</v>
          </cell>
          <cell r="X722">
            <v>300</v>
          </cell>
          <cell r="Y722">
            <v>14.34</v>
          </cell>
          <cell r="Z722">
            <v>14.44</v>
          </cell>
          <cell r="AA722">
            <v>15.67</v>
          </cell>
          <cell r="AB722">
            <v>16.2</v>
          </cell>
          <cell r="AD722" t="str">
            <v>Single</v>
          </cell>
          <cell r="AI722">
            <v>0</v>
          </cell>
          <cell r="AJ722">
            <v>0</v>
          </cell>
        </row>
        <row r="723">
          <cell r="AJ723">
            <v>0</v>
          </cell>
        </row>
        <row r="724">
          <cell r="E724">
            <v>326</v>
          </cell>
          <cell r="F724" t="str">
            <v>CB-02/25/15</v>
          </cell>
          <cell r="G724">
            <v>518805.85</v>
          </cell>
          <cell r="H724">
            <v>2389197.38</v>
          </cell>
          <cell r="I724" t="str">
            <v>Road-MN13</v>
          </cell>
          <cell r="J724">
            <v>2.5199999999604188</v>
          </cell>
          <cell r="K724">
            <v>-14.78000000026077</v>
          </cell>
          <cell r="L724">
            <v>14.993291833600415</v>
          </cell>
          <cell r="M724" t="str">
            <v>CP-5 401 237</v>
          </cell>
          <cell r="N724">
            <v>126.99887096475138</v>
          </cell>
          <cell r="O724">
            <v>141.99216279835179</v>
          </cell>
          <cell r="P724">
            <v>14.993291833600409</v>
          </cell>
          <cell r="Q724">
            <v>0</v>
          </cell>
          <cell r="R724">
            <v>16.100000000000001</v>
          </cell>
          <cell r="T724">
            <v>14.5</v>
          </cell>
          <cell r="V724">
            <v>16.25</v>
          </cell>
          <cell r="X724">
            <v>300</v>
          </cell>
          <cell r="Y724">
            <v>14.44</v>
          </cell>
          <cell r="Z724">
            <v>14.5</v>
          </cell>
          <cell r="AA724">
            <v>16.2</v>
          </cell>
          <cell r="AB724">
            <v>16.25</v>
          </cell>
          <cell r="AD724" t="str">
            <v>Single</v>
          </cell>
          <cell r="AI724">
            <v>0</v>
          </cell>
          <cell r="AJ724" t="str">
            <v>L</v>
          </cell>
        </row>
        <row r="725">
          <cell r="AJ725">
            <v>0</v>
          </cell>
        </row>
        <row r="726">
          <cell r="N726">
            <v>141.99216279835179</v>
          </cell>
          <cell r="AJ726">
            <v>0</v>
          </cell>
        </row>
        <row r="727">
          <cell r="E727">
            <v>327</v>
          </cell>
          <cell r="F727" t="str">
            <v>MH-02/27</v>
          </cell>
          <cell r="G727">
            <v>518620.38</v>
          </cell>
          <cell r="H727">
            <v>2389249.89</v>
          </cell>
          <cell r="I727" t="str">
            <v>Road-MJ01</v>
          </cell>
          <cell r="M727" t="str">
            <v>CP-5 401 207</v>
          </cell>
          <cell r="R727">
            <v>15.2</v>
          </cell>
          <cell r="T727">
            <v>13.644009273833367</v>
          </cell>
          <cell r="V727">
            <v>15</v>
          </cell>
          <cell r="AI727">
            <v>0</v>
          </cell>
          <cell r="AJ727">
            <v>0</v>
          </cell>
        </row>
        <row r="728">
          <cell r="AJ728">
            <v>0</v>
          </cell>
        </row>
        <row r="729">
          <cell r="E729">
            <v>328</v>
          </cell>
          <cell r="F729" t="str">
            <v>CB-02/27/1</v>
          </cell>
          <cell r="G729">
            <v>518621.09</v>
          </cell>
          <cell r="H729">
            <v>2389246.98</v>
          </cell>
          <cell r="I729" t="str">
            <v>Road-MJ01</v>
          </cell>
          <cell r="J729">
            <v>0.71000000002095476</v>
          </cell>
          <cell r="K729">
            <v>-2.9100000001490116</v>
          </cell>
          <cell r="L729">
            <v>2.995363083316779</v>
          </cell>
          <cell r="M729" t="str">
            <v>CP-5 401 207</v>
          </cell>
          <cell r="N729">
            <v>0</v>
          </cell>
          <cell r="O729">
            <v>2.995363083316779</v>
          </cell>
          <cell r="P729">
            <v>2.995363083316779</v>
          </cell>
          <cell r="Q729">
            <v>0</v>
          </cell>
          <cell r="R729">
            <v>15.15</v>
          </cell>
          <cell r="T729">
            <v>13.65</v>
          </cell>
          <cell r="V729">
            <v>15.02</v>
          </cell>
          <cell r="X729">
            <v>300</v>
          </cell>
          <cell r="Y729">
            <v>13.644009273833367</v>
          </cell>
          <cell r="Z729">
            <v>13.65</v>
          </cell>
          <cell r="AA729">
            <v>15</v>
          </cell>
          <cell r="AB729">
            <v>15.02</v>
          </cell>
          <cell r="AD729" t="str">
            <v>Single</v>
          </cell>
          <cell r="AI729" t="str">
            <v>S</v>
          </cell>
          <cell r="AJ729" t="str">
            <v>L</v>
          </cell>
        </row>
        <row r="730">
          <cell r="AJ730">
            <v>0</v>
          </cell>
        </row>
        <row r="731">
          <cell r="N731">
            <v>2.995363083316779</v>
          </cell>
          <cell r="AJ731">
            <v>0</v>
          </cell>
        </row>
        <row r="732">
          <cell r="E732">
            <v>329</v>
          </cell>
          <cell r="F732" t="str">
            <v>MH-02/28</v>
          </cell>
          <cell r="G732">
            <v>518616.34</v>
          </cell>
          <cell r="H732">
            <v>2389225.34</v>
          </cell>
          <cell r="I732" t="str">
            <v>Road-MJ01</v>
          </cell>
          <cell r="M732" t="str">
            <v>CP-5 401 207</v>
          </cell>
          <cell r="R732">
            <v>15.29</v>
          </cell>
          <cell r="T732">
            <v>13.973885754339523</v>
          </cell>
          <cell r="V732">
            <v>15.3</v>
          </cell>
          <cell r="AI732">
            <v>0</v>
          </cell>
          <cell r="AJ732">
            <v>0</v>
          </cell>
        </row>
        <row r="733">
          <cell r="AJ733">
            <v>0</v>
          </cell>
        </row>
        <row r="734">
          <cell r="E734">
            <v>330</v>
          </cell>
          <cell r="F734" t="str">
            <v>CB-02/28/1</v>
          </cell>
          <cell r="G734">
            <v>518617.42</v>
          </cell>
          <cell r="H734">
            <v>2389222.48</v>
          </cell>
          <cell r="I734" t="str">
            <v>Road-MJ01</v>
          </cell>
          <cell r="J734">
            <v>1.0799999999580905</v>
          </cell>
          <cell r="K734">
            <v>-2.8599999998696148</v>
          </cell>
          <cell r="L734">
            <v>3.0571228302382085</v>
          </cell>
          <cell r="M734" t="str">
            <v>CP-5 401 207</v>
          </cell>
          <cell r="N734">
            <v>0</v>
          </cell>
          <cell r="O734">
            <v>3.0571228302382085</v>
          </cell>
          <cell r="P734">
            <v>3.0571228302382085</v>
          </cell>
          <cell r="Q734">
            <v>0</v>
          </cell>
          <cell r="R734">
            <v>15.48</v>
          </cell>
          <cell r="T734">
            <v>13.98</v>
          </cell>
          <cell r="V734">
            <v>15.41</v>
          </cell>
          <cell r="X734">
            <v>300</v>
          </cell>
          <cell r="Y734">
            <v>13.973885754339523</v>
          </cell>
          <cell r="Z734">
            <v>13.98</v>
          </cell>
          <cell r="AA734">
            <v>15.3</v>
          </cell>
          <cell r="AB734">
            <v>15.41</v>
          </cell>
          <cell r="AD734" t="str">
            <v>Single</v>
          </cell>
          <cell r="AI734" t="str">
            <v>S</v>
          </cell>
          <cell r="AJ734" t="str">
            <v>L</v>
          </cell>
        </row>
        <row r="735">
          <cell r="AJ735">
            <v>0</v>
          </cell>
        </row>
        <row r="736">
          <cell r="N736">
            <v>3.0571228302382085</v>
          </cell>
          <cell r="AJ736">
            <v>0</v>
          </cell>
        </row>
        <row r="737">
          <cell r="E737">
            <v>331</v>
          </cell>
          <cell r="F737" t="str">
            <v>MH-02/28</v>
          </cell>
          <cell r="G737">
            <v>518616.34</v>
          </cell>
          <cell r="H737">
            <v>2389225.34</v>
          </cell>
          <cell r="I737" t="str">
            <v>Road-MJ01</v>
          </cell>
          <cell r="M737" t="str">
            <v>CP-5 401 207</v>
          </cell>
          <cell r="R737">
            <v>15.29</v>
          </cell>
          <cell r="T737">
            <v>13.898997535581771</v>
          </cell>
          <cell r="V737">
            <v>15.3</v>
          </cell>
          <cell r="AI737">
            <v>0</v>
          </cell>
          <cell r="AJ737">
            <v>0</v>
          </cell>
        </row>
        <row r="738">
          <cell r="AJ738">
            <v>0</v>
          </cell>
        </row>
        <row r="739">
          <cell r="E739">
            <v>332</v>
          </cell>
          <cell r="F739" t="str">
            <v>CB-02/28/2</v>
          </cell>
          <cell r="G739">
            <v>518601.45</v>
          </cell>
          <cell r="H739">
            <v>2389221.0299999998</v>
          </cell>
          <cell r="I739" t="str">
            <v>Road-MJ01</v>
          </cell>
          <cell r="J739">
            <v>-14.89000000001397</v>
          </cell>
          <cell r="K739">
            <v>-4.3100000000558794</v>
          </cell>
          <cell r="L739">
            <v>15.501232209114788</v>
          </cell>
          <cell r="M739" t="str">
            <v>CP-5 401 207</v>
          </cell>
          <cell r="N739">
            <v>0</v>
          </cell>
          <cell r="O739">
            <v>15.501232209114788</v>
          </cell>
          <cell r="P739">
            <v>15.501232209114788</v>
          </cell>
          <cell r="Q739">
            <v>0</v>
          </cell>
          <cell r="R739">
            <v>15.43</v>
          </cell>
          <cell r="T739">
            <v>13.93</v>
          </cell>
          <cell r="V739">
            <v>15.31</v>
          </cell>
          <cell r="X739">
            <v>300</v>
          </cell>
          <cell r="Y739">
            <v>13.898997535581771</v>
          </cell>
          <cell r="Z739">
            <v>13.93</v>
          </cell>
          <cell r="AA739">
            <v>15.3</v>
          </cell>
          <cell r="AB739">
            <v>15.31</v>
          </cell>
          <cell r="AD739" t="str">
            <v>Single</v>
          </cell>
          <cell r="AI739" t="str">
            <v>S</v>
          </cell>
          <cell r="AJ739">
            <v>0</v>
          </cell>
        </row>
        <row r="740">
          <cell r="AJ740">
            <v>0</v>
          </cell>
        </row>
        <row r="741">
          <cell r="E741">
            <v>333</v>
          </cell>
          <cell r="F741" t="str">
            <v>CB-02/28/3</v>
          </cell>
          <cell r="G741">
            <v>518601.2</v>
          </cell>
          <cell r="H741">
            <v>2389209.63</v>
          </cell>
          <cell r="I741" t="str">
            <v>Road-MJ01</v>
          </cell>
          <cell r="J741">
            <v>-0.25</v>
          </cell>
          <cell r="K741">
            <v>-11.399999999906868</v>
          </cell>
          <cell r="L741">
            <v>11.402740898480356</v>
          </cell>
          <cell r="M741" t="str">
            <v>CP-5 401 207</v>
          </cell>
          <cell r="N741">
            <v>15.501232209114788</v>
          </cell>
          <cell r="O741">
            <v>26.903973107595142</v>
          </cell>
          <cell r="P741">
            <v>11.402740898480355</v>
          </cell>
          <cell r="Q741">
            <v>0</v>
          </cell>
          <cell r="R741">
            <v>15.63</v>
          </cell>
          <cell r="T741">
            <v>14.13</v>
          </cell>
          <cell r="V741">
            <v>15.7</v>
          </cell>
          <cell r="X741">
            <v>300</v>
          </cell>
          <cell r="Y741">
            <v>13.93</v>
          </cell>
          <cell r="Z741">
            <v>14.13</v>
          </cell>
          <cell r="AA741">
            <v>15.31</v>
          </cell>
          <cell r="AB741">
            <v>15.7</v>
          </cell>
          <cell r="AD741" t="str">
            <v>Single</v>
          </cell>
          <cell r="AI741">
            <v>0</v>
          </cell>
          <cell r="AJ741">
            <v>0</v>
          </cell>
        </row>
        <row r="742">
          <cell r="AJ742">
            <v>0</v>
          </cell>
        </row>
        <row r="743">
          <cell r="E743">
            <v>334</v>
          </cell>
          <cell r="F743" t="str">
            <v>CB-02/28/4</v>
          </cell>
          <cell r="G743">
            <v>518601.48</v>
          </cell>
          <cell r="H743">
            <v>2389195.84</v>
          </cell>
          <cell r="I743" t="str">
            <v>Road-MJ01</v>
          </cell>
          <cell r="J743">
            <v>0.27999999996973202</v>
          </cell>
          <cell r="K743">
            <v>-13.790000000037253</v>
          </cell>
          <cell r="L743">
            <v>13.792842346703253</v>
          </cell>
          <cell r="M743" t="str">
            <v>CP-5 401 207</v>
          </cell>
          <cell r="N743">
            <v>26.903973107595142</v>
          </cell>
          <cell r="O743">
            <v>40.696815454298395</v>
          </cell>
          <cell r="P743">
            <v>13.792842346703253</v>
          </cell>
          <cell r="Q743">
            <v>0</v>
          </cell>
          <cell r="R743">
            <v>15.75</v>
          </cell>
          <cell r="T743">
            <v>14.25</v>
          </cell>
          <cell r="V743">
            <v>15.98</v>
          </cell>
          <cell r="X743">
            <v>300</v>
          </cell>
          <cell r="Y743">
            <v>14.13</v>
          </cell>
          <cell r="Z743">
            <v>14.25</v>
          </cell>
          <cell r="AA743">
            <v>15.7</v>
          </cell>
          <cell r="AB743">
            <v>15.98</v>
          </cell>
          <cell r="AD743" t="str">
            <v>Single</v>
          </cell>
          <cell r="AI743">
            <v>0</v>
          </cell>
          <cell r="AJ743" t="str">
            <v>L</v>
          </cell>
        </row>
        <row r="744">
          <cell r="AJ744">
            <v>0</v>
          </cell>
        </row>
        <row r="745">
          <cell r="N745">
            <v>40.696815454298395</v>
          </cell>
          <cell r="AJ745">
            <v>0</v>
          </cell>
        </row>
        <row r="746">
          <cell r="E746">
            <v>335</v>
          </cell>
          <cell r="F746" t="str">
            <v>MH-02/29</v>
          </cell>
          <cell r="G746">
            <v>518615.51</v>
          </cell>
          <cell r="H746">
            <v>2389199.87</v>
          </cell>
          <cell r="I746" t="str">
            <v>Road-MJ01</v>
          </cell>
          <cell r="M746" t="str">
            <v>CP-5 401 207</v>
          </cell>
          <cell r="R746">
            <v>15.69</v>
          </cell>
          <cell r="T746">
            <v>14.202888319466812</v>
          </cell>
          <cell r="V746">
            <v>15.7</v>
          </cell>
          <cell r="AI746">
            <v>0</v>
          </cell>
          <cell r="AJ746">
            <v>0</v>
          </cell>
        </row>
        <row r="747">
          <cell r="AJ747">
            <v>0</v>
          </cell>
        </row>
        <row r="748">
          <cell r="E748">
            <v>336</v>
          </cell>
          <cell r="F748" t="str">
            <v>CB-02/29/1</v>
          </cell>
          <cell r="G748">
            <v>518616.93</v>
          </cell>
          <cell r="H748">
            <v>2389196.61</v>
          </cell>
          <cell r="I748" t="str">
            <v>Road-MJ01</v>
          </cell>
          <cell r="J748">
            <v>1.4199999999837019</v>
          </cell>
          <cell r="K748">
            <v>-3.2600000002421439</v>
          </cell>
          <cell r="L748">
            <v>3.5558402665941689</v>
          </cell>
          <cell r="M748" t="str">
            <v>CP-5 401 207</v>
          </cell>
          <cell r="N748">
            <v>0</v>
          </cell>
          <cell r="O748">
            <v>3.5558402665941689</v>
          </cell>
          <cell r="P748">
            <v>3.5558402665941689</v>
          </cell>
          <cell r="Q748">
            <v>0</v>
          </cell>
          <cell r="R748">
            <v>15.71</v>
          </cell>
          <cell r="T748">
            <v>14.21</v>
          </cell>
          <cell r="V748">
            <v>15.87</v>
          </cell>
          <cell r="X748">
            <v>300</v>
          </cell>
          <cell r="Y748">
            <v>14.202888319466812</v>
          </cell>
          <cell r="Z748">
            <v>14.21</v>
          </cell>
          <cell r="AA748">
            <v>15.7</v>
          </cell>
          <cell r="AB748">
            <v>15.87</v>
          </cell>
          <cell r="AD748" t="str">
            <v>Single</v>
          </cell>
          <cell r="AI748" t="str">
            <v>S</v>
          </cell>
          <cell r="AJ748" t="str">
            <v>L</v>
          </cell>
        </row>
        <row r="749">
          <cell r="AJ749">
            <v>0</v>
          </cell>
        </row>
        <row r="750">
          <cell r="N750">
            <v>3.5558402665941689</v>
          </cell>
          <cell r="AJ750">
            <v>0</v>
          </cell>
        </row>
        <row r="751">
          <cell r="E751">
            <v>337</v>
          </cell>
          <cell r="F751" t="str">
            <v>MH-02/30</v>
          </cell>
          <cell r="G751">
            <v>518617.33</v>
          </cell>
          <cell r="H751">
            <v>2389172.0099999998</v>
          </cell>
          <cell r="I751" t="str">
            <v>Road-MJ01</v>
          </cell>
          <cell r="M751" t="str">
            <v>CP-5 401 207</v>
          </cell>
          <cell r="R751">
            <v>15.94</v>
          </cell>
          <cell r="T751">
            <v>14.542380424617503</v>
          </cell>
          <cell r="V751">
            <v>15.57</v>
          </cell>
          <cell r="AI751">
            <v>0</v>
          </cell>
          <cell r="AJ751">
            <v>0</v>
          </cell>
        </row>
        <row r="752">
          <cell r="AJ752">
            <v>0</v>
          </cell>
        </row>
        <row r="753">
          <cell r="E753">
            <v>338</v>
          </cell>
          <cell r="F753" t="str">
            <v>CB-02/30/1</v>
          </cell>
          <cell r="G753">
            <v>518604.00199999998</v>
          </cell>
          <cell r="H753">
            <v>2389158.7370000002</v>
          </cell>
          <cell r="I753" t="str">
            <v>Road-MJ01</v>
          </cell>
          <cell r="J753">
            <v>-13.328000000037719</v>
          </cell>
          <cell r="K753">
            <v>-13.272999999579042</v>
          </cell>
          <cell r="L753">
            <v>18.809787691248157</v>
          </cell>
          <cell r="M753" t="str">
            <v>CP-5 401 208</v>
          </cell>
          <cell r="N753">
            <v>0</v>
          </cell>
          <cell r="O753">
            <v>18.809787691248157</v>
          </cell>
          <cell r="P753">
            <v>18.809787691248157</v>
          </cell>
          <cell r="Q753">
            <v>0</v>
          </cell>
          <cell r="R753">
            <v>16.079999999999998</v>
          </cell>
          <cell r="T753">
            <v>14.58</v>
          </cell>
          <cell r="V753">
            <v>16.54</v>
          </cell>
          <cell r="X753">
            <v>300</v>
          </cell>
          <cell r="Y753">
            <v>14.542380424617503</v>
          </cell>
          <cell r="Z753">
            <v>14.58</v>
          </cell>
          <cell r="AA753">
            <v>15.57</v>
          </cell>
          <cell r="AB753">
            <v>16.54</v>
          </cell>
          <cell r="AD753" t="str">
            <v>Single</v>
          </cell>
          <cell r="AI753" t="str">
            <v>S</v>
          </cell>
          <cell r="AJ753">
            <v>0</v>
          </cell>
        </row>
        <row r="754">
          <cell r="AJ754">
            <v>0</v>
          </cell>
        </row>
        <row r="755">
          <cell r="E755">
            <v>339</v>
          </cell>
          <cell r="F755" t="str">
            <v>CB-02/30/2</v>
          </cell>
          <cell r="G755">
            <v>518606.73</v>
          </cell>
          <cell r="H755">
            <v>2389123.86</v>
          </cell>
          <cell r="I755" t="str">
            <v>Road-MJ01</v>
          </cell>
          <cell r="J755">
            <v>2.728000000002794</v>
          </cell>
          <cell r="K755">
            <v>-34.877000000327826</v>
          </cell>
          <cell r="L755">
            <v>34.983526309148459</v>
          </cell>
          <cell r="M755" t="str">
            <v>CP-5 401 208</v>
          </cell>
          <cell r="N755">
            <v>18.809787691248157</v>
          </cell>
          <cell r="O755">
            <v>53.79331400039662</v>
          </cell>
          <cell r="P755">
            <v>34.983526309148459</v>
          </cell>
          <cell r="Q755">
            <v>0</v>
          </cell>
          <cell r="R755">
            <v>16.47</v>
          </cell>
          <cell r="T755">
            <v>14.97</v>
          </cell>
          <cell r="V755">
            <v>16.66</v>
          </cell>
          <cell r="X755">
            <v>300</v>
          </cell>
          <cell r="Y755">
            <v>14.58</v>
          </cell>
          <cell r="Z755">
            <v>14.97</v>
          </cell>
          <cell r="AA755">
            <v>16.54</v>
          </cell>
          <cell r="AB755">
            <v>16.66</v>
          </cell>
          <cell r="AD755" t="str">
            <v>Single</v>
          </cell>
          <cell r="AI755">
            <v>0</v>
          </cell>
          <cell r="AJ755" t="str">
            <v>L</v>
          </cell>
        </row>
        <row r="756">
          <cell r="AJ756">
            <v>0</v>
          </cell>
        </row>
        <row r="757">
          <cell r="N757">
            <v>53.79331400039662</v>
          </cell>
          <cell r="AJ757">
            <v>0</v>
          </cell>
        </row>
        <row r="758">
          <cell r="E758">
            <v>340</v>
          </cell>
          <cell r="F758" t="str">
            <v>MH-02/30</v>
          </cell>
          <cell r="G758">
            <v>518617.33</v>
          </cell>
          <cell r="H758">
            <v>2389172.0099999998</v>
          </cell>
          <cell r="I758" t="str">
            <v>Road-MJ01</v>
          </cell>
          <cell r="M758" t="str">
            <v>CP-5 401 207</v>
          </cell>
          <cell r="R758">
            <v>15.94</v>
          </cell>
          <cell r="T758">
            <v>14.579670189376229</v>
          </cell>
          <cell r="V758">
            <v>15.57</v>
          </cell>
          <cell r="AI758">
            <v>0</v>
          </cell>
          <cell r="AJ758">
            <v>0</v>
          </cell>
        </row>
        <row r="759">
          <cell r="AJ759">
            <v>0</v>
          </cell>
        </row>
        <row r="760">
          <cell r="E760">
            <v>341</v>
          </cell>
          <cell r="F760" t="str">
            <v>CB-02/30/3</v>
          </cell>
          <cell r="G760">
            <v>518619.26</v>
          </cell>
          <cell r="H760">
            <v>2389162.0299999998</v>
          </cell>
          <cell r="I760" t="str">
            <v>Road-MJ01</v>
          </cell>
          <cell r="J760">
            <v>1.9299999999930151</v>
          </cell>
          <cell r="K760">
            <v>-9.9799999999813735</v>
          </cell>
          <cell r="L760">
            <v>10.164905311885656</v>
          </cell>
          <cell r="M760" t="str">
            <v>CP-5 401 208</v>
          </cell>
          <cell r="N760">
            <v>0</v>
          </cell>
          <cell r="O760">
            <v>10.164905311885656</v>
          </cell>
          <cell r="P760">
            <v>10.164905311885656</v>
          </cell>
          <cell r="Q760">
            <v>0</v>
          </cell>
          <cell r="R760">
            <v>16.100000000000001</v>
          </cell>
          <cell r="T760">
            <v>14.6</v>
          </cell>
          <cell r="V760">
            <v>16.53</v>
          </cell>
          <cell r="X760">
            <v>300</v>
          </cell>
          <cell r="Y760">
            <v>14.579670189376229</v>
          </cell>
          <cell r="Z760">
            <v>14.6</v>
          </cell>
          <cell r="AA760">
            <v>15.57</v>
          </cell>
          <cell r="AB760">
            <v>16.53</v>
          </cell>
          <cell r="AD760" t="str">
            <v>Single</v>
          </cell>
          <cell r="AI760" t="str">
            <v>S</v>
          </cell>
          <cell r="AJ760">
            <v>0</v>
          </cell>
        </row>
        <row r="761">
          <cell r="AJ761">
            <v>0</v>
          </cell>
        </row>
        <row r="762">
          <cell r="E762">
            <v>342</v>
          </cell>
          <cell r="F762" t="str">
            <v>CB-02/30/4</v>
          </cell>
          <cell r="G762">
            <v>518621.38</v>
          </cell>
          <cell r="H762">
            <v>2389131.7400000002</v>
          </cell>
          <cell r="I762" t="str">
            <v>Road-MJ01</v>
          </cell>
          <cell r="J762">
            <v>2.1199999999953434</v>
          </cell>
          <cell r="K762">
            <v>-30.289999999571592</v>
          </cell>
          <cell r="L762">
            <v>30.364098866490789</v>
          </cell>
          <cell r="M762" t="str">
            <v>CP-5 401 208</v>
          </cell>
          <cell r="N762">
            <v>10.164905311885656</v>
          </cell>
          <cell r="O762">
            <v>40.529004178376447</v>
          </cell>
          <cell r="P762">
            <v>30.364098866490792</v>
          </cell>
          <cell r="Q762">
            <v>0</v>
          </cell>
          <cell r="R762">
            <v>16.43</v>
          </cell>
          <cell r="T762">
            <v>14.93</v>
          </cell>
          <cell r="V762">
            <v>16.7</v>
          </cell>
          <cell r="X762">
            <v>300</v>
          </cell>
          <cell r="Y762">
            <v>14.6</v>
          </cell>
          <cell r="Z762">
            <v>14.93</v>
          </cell>
          <cell r="AA762">
            <v>16.53</v>
          </cell>
          <cell r="AB762">
            <v>16.7</v>
          </cell>
          <cell r="AD762" t="str">
            <v>Single</v>
          </cell>
          <cell r="AI762">
            <v>0</v>
          </cell>
          <cell r="AJ762" t="str">
            <v>L</v>
          </cell>
        </row>
        <row r="763">
          <cell r="AJ763">
            <v>0</v>
          </cell>
        </row>
        <row r="764">
          <cell r="N764">
            <v>40.529004178376447</v>
          </cell>
          <cell r="AJ764">
            <v>0</v>
          </cell>
        </row>
        <row r="765">
          <cell r="E765">
            <v>343</v>
          </cell>
          <cell r="F765" t="str">
            <v>CB-02/31/1/3</v>
          </cell>
          <cell r="G765">
            <v>518634.16</v>
          </cell>
          <cell r="H765">
            <v>2389079.79</v>
          </cell>
          <cell r="I765" t="str">
            <v>Road-MJ01</v>
          </cell>
          <cell r="M765" t="str">
            <v>CP-5 401 208</v>
          </cell>
          <cell r="R765">
            <v>17.04</v>
          </cell>
          <cell r="T765">
            <v>15.519496773940995</v>
          </cell>
          <cell r="V765">
            <v>16.89</v>
          </cell>
          <cell r="AI765">
            <v>0</v>
          </cell>
          <cell r="AJ765">
            <v>0</v>
          </cell>
        </row>
        <row r="766">
          <cell r="AJ766">
            <v>0</v>
          </cell>
        </row>
        <row r="767">
          <cell r="E767">
            <v>344</v>
          </cell>
          <cell r="F767" t="str">
            <v>CB-02/31/1/1</v>
          </cell>
          <cell r="G767">
            <v>518620.1</v>
          </cell>
          <cell r="H767">
            <v>2389073.88</v>
          </cell>
          <cell r="I767" t="str">
            <v>Road-MJ01</v>
          </cell>
          <cell r="J767">
            <v>-14.059999999997672</v>
          </cell>
          <cell r="K767">
            <v>-5.9100000001490116</v>
          </cell>
          <cell r="L767">
            <v>15.251613029502678</v>
          </cell>
          <cell r="M767" t="str">
            <v>CP-5 401 208</v>
          </cell>
          <cell r="N767">
            <v>0</v>
          </cell>
          <cell r="O767">
            <v>15.251613029502678</v>
          </cell>
          <cell r="P767">
            <v>15.251613029502678</v>
          </cell>
          <cell r="Q767">
            <v>0</v>
          </cell>
          <cell r="R767">
            <v>17.02</v>
          </cell>
          <cell r="T767">
            <v>15.55</v>
          </cell>
          <cell r="V767">
            <v>17.02</v>
          </cell>
          <cell r="X767">
            <v>300</v>
          </cell>
          <cell r="Y767">
            <v>15.519496773940995</v>
          </cell>
          <cell r="Z767">
            <v>15.55</v>
          </cell>
          <cell r="AA767">
            <v>16.89</v>
          </cell>
          <cell r="AB767">
            <v>17.02</v>
          </cell>
          <cell r="AD767" t="str">
            <v>Single</v>
          </cell>
          <cell r="AI767" t="str">
            <v>S</v>
          </cell>
          <cell r="AJ767">
            <v>0</v>
          </cell>
        </row>
        <row r="768">
          <cell r="AJ768">
            <v>0</v>
          </cell>
        </row>
        <row r="769">
          <cell r="E769">
            <v>345</v>
          </cell>
          <cell r="F769" t="str">
            <v>CB-02/31/1/2</v>
          </cell>
          <cell r="G769">
            <v>518629.6</v>
          </cell>
          <cell r="H769">
            <v>2389051.65</v>
          </cell>
          <cell r="I769" t="str">
            <v>Road-MJ01</v>
          </cell>
          <cell r="J769">
            <v>9.5</v>
          </cell>
          <cell r="K769">
            <v>-22.229999999981374</v>
          </cell>
          <cell r="L769">
            <v>24.174840226962658</v>
          </cell>
          <cell r="M769" t="str">
            <v>CP-5 401 208</v>
          </cell>
          <cell r="N769">
            <v>15.251613029502678</v>
          </cell>
          <cell r="O769">
            <v>39.426453256465336</v>
          </cell>
          <cell r="P769">
            <v>24.174840226962658</v>
          </cell>
          <cell r="Q769">
            <v>0</v>
          </cell>
          <cell r="R769">
            <v>17.02</v>
          </cell>
          <cell r="T769">
            <v>15.55</v>
          </cell>
          <cell r="V769">
            <v>17.02</v>
          </cell>
          <cell r="X769">
            <v>300</v>
          </cell>
          <cell r="Y769">
            <v>15.55</v>
          </cell>
          <cell r="Z769">
            <v>15.55</v>
          </cell>
          <cell r="AA769">
            <v>17.02</v>
          </cell>
          <cell r="AB769">
            <v>17.02</v>
          </cell>
          <cell r="AD769" t="str">
            <v>Single</v>
          </cell>
          <cell r="AI769">
            <v>0</v>
          </cell>
          <cell r="AJ769" t="str">
            <v>L</v>
          </cell>
        </row>
        <row r="770">
          <cell r="AJ770">
            <v>0</v>
          </cell>
        </row>
        <row r="771">
          <cell r="N771">
            <v>39.426453256465336</v>
          </cell>
          <cell r="AJ771">
            <v>0</v>
          </cell>
        </row>
        <row r="772">
          <cell r="E772">
            <v>346</v>
          </cell>
          <cell r="F772" t="str">
            <v>MH-02/31</v>
          </cell>
          <cell r="G772">
            <v>518627.45</v>
          </cell>
          <cell r="H772">
            <v>2389094.73</v>
          </cell>
          <cell r="I772" t="str">
            <v>Road-MJ01</v>
          </cell>
          <cell r="M772" t="str">
            <v>CP-5 401 208</v>
          </cell>
          <cell r="R772">
            <v>17.04</v>
          </cell>
          <cell r="T772">
            <v>15.487244682874511</v>
          </cell>
          <cell r="V772">
            <v>16.89</v>
          </cell>
          <cell r="AI772">
            <v>0</v>
          </cell>
          <cell r="AJ772">
            <v>0</v>
          </cell>
        </row>
        <row r="773">
          <cell r="AJ773">
            <v>0</v>
          </cell>
        </row>
        <row r="774">
          <cell r="E774">
            <v>347</v>
          </cell>
          <cell r="F774" t="str">
            <v>CB-02/31/1/3</v>
          </cell>
          <cell r="G774">
            <v>518634.16</v>
          </cell>
          <cell r="H774">
            <v>2389079.79</v>
          </cell>
          <cell r="I774" t="str">
            <v>Road-MJ01</v>
          </cell>
          <cell r="J774">
            <v>6.7099999999627471</v>
          </cell>
          <cell r="K774">
            <v>-14.939999999944121</v>
          </cell>
          <cell r="L774">
            <v>16.377658562744262</v>
          </cell>
          <cell r="M774" t="str">
            <v>CP-5 401 208</v>
          </cell>
          <cell r="N774">
            <v>0</v>
          </cell>
          <cell r="O774">
            <v>16.377658562744262</v>
          </cell>
          <cell r="P774">
            <v>16.377658562744262</v>
          </cell>
          <cell r="Q774">
            <v>0</v>
          </cell>
          <cell r="R774">
            <v>17.170000000000002</v>
          </cell>
          <cell r="T774">
            <v>15.52</v>
          </cell>
          <cell r="V774">
            <v>17.170000000000002</v>
          </cell>
          <cell r="X774">
            <v>300</v>
          </cell>
          <cell r="Y774">
            <v>15.487244682874511</v>
          </cell>
          <cell r="Z774">
            <v>15.52</v>
          </cell>
          <cell r="AA774">
            <v>16.89</v>
          </cell>
          <cell r="AB774">
            <v>17.170000000000002</v>
          </cell>
          <cell r="AD774" t="str">
            <v>Single</v>
          </cell>
          <cell r="AI774" t="str">
            <v>S</v>
          </cell>
          <cell r="AJ774">
            <v>0</v>
          </cell>
        </row>
        <row r="775">
          <cell r="AJ775">
            <v>0</v>
          </cell>
        </row>
        <row r="776">
          <cell r="E776">
            <v>348</v>
          </cell>
          <cell r="F776" t="str">
            <v>CB-02/31/1/4</v>
          </cell>
          <cell r="G776">
            <v>518647.60800000001</v>
          </cell>
          <cell r="H776">
            <v>2389048.2039999999</v>
          </cell>
          <cell r="I776" t="str">
            <v>Road-MJ01</v>
          </cell>
          <cell r="J776">
            <v>13.448000000033062</v>
          </cell>
          <cell r="K776">
            <v>-31.58600000012666</v>
          </cell>
          <cell r="L776">
            <v>34.329638798112782</v>
          </cell>
          <cell r="M776" t="str">
            <v>CP-5 401 208</v>
          </cell>
          <cell r="N776">
            <v>16.377658562744262</v>
          </cell>
          <cell r="O776">
            <v>50.707297360857041</v>
          </cell>
          <cell r="P776">
            <v>34.329638798112782</v>
          </cell>
          <cell r="Q776">
            <v>0</v>
          </cell>
          <cell r="R776">
            <v>17.38</v>
          </cell>
          <cell r="T776">
            <v>15.82</v>
          </cell>
          <cell r="V776">
            <v>17.38</v>
          </cell>
          <cell r="X776">
            <v>300</v>
          </cell>
          <cell r="Y776">
            <v>15.52</v>
          </cell>
          <cell r="Z776">
            <v>15.82</v>
          </cell>
          <cell r="AA776">
            <v>17.170000000000002</v>
          </cell>
          <cell r="AB776">
            <v>17.38</v>
          </cell>
          <cell r="AD776" t="str">
            <v>Single</v>
          </cell>
          <cell r="AI776">
            <v>0</v>
          </cell>
          <cell r="AJ776" t="str">
            <v>L</v>
          </cell>
        </row>
        <row r="777">
          <cell r="AJ777">
            <v>0</v>
          </cell>
        </row>
        <row r="778">
          <cell r="E778">
            <v>349</v>
          </cell>
          <cell r="F778" t="str">
            <v>Deleted</v>
          </cell>
          <cell r="X778">
            <v>300</v>
          </cell>
          <cell r="Y778">
            <v>15.82</v>
          </cell>
          <cell r="Z778">
            <v>0</v>
          </cell>
          <cell r="AA778">
            <v>17.38</v>
          </cell>
          <cell r="AB778">
            <v>0</v>
          </cell>
          <cell r="AI778">
            <v>0</v>
          </cell>
          <cell r="AJ778">
            <v>0</v>
          </cell>
        </row>
        <row r="779">
          <cell r="AJ779">
            <v>0</v>
          </cell>
        </row>
        <row r="780">
          <cell r="E780">
            <v>350</v>
          </cell>
          <cell r="F780" t="str">
            <v>Deleted</v>
          </cell>
          <cell r="X780">
            <v>300</v>
          </cell>
          <cell r="Y780">
            <v>0</v>
          </cell>
          <cell r="Z780">
            <v>0</v>
          </cell>
          <cell r="AA780">
            <v>0</v>
          </cell>
          <cell r="AB780">
            <v>0</v>
          </cell>
          <cell r="AI780">
            <v>0</v>
          </cell>
          <cell r="AJ780">
            <v>0</v>
          </cell>
        </row>
        <row r="781">
          <cell r="AJ781">
            <v>0</v>
          </cell>
        </row>
        <row r="782">
          <cell r="N782">
            <v>50.707297360857041</v>
          </cell>
          <cell r="AJ782">
            <v>0</v>
          </cell>
        </row>
        <row r="783">
          <cell r="E783">
            <v>351</v>
          </cell>
          <cell r="F783" t="str">
            <v>MH-02/31</v>
          </cell>
          <cell r="G783">
            <v>518627.45</v>
          </cell>
          <cell r="H783">
            <v>2389094.73</v>
          </cell>
          <cell r="I783" t="str">
            <v>Road-MJ01</v>
          </cell>
          <cell r="M783" t="str">
            <v>CP-5 401 208</v>
          </cell>
          <cell r="R783">
            <v>17.04</v>
          </cell>
          <cell r="T783">
            <v>12.96</v>
          </cell>
          <cell r="V783">
            <v>16.89</v>
          </cell>
          <cell r="AI783">
            <v>0</v>
          </cell>
          <cell r="AJ783">
            <v>0</v>
          </cell>
        </row>
        <row r="784">
          <cell r="AJ784">
            <v>0</v>
          </cell>
        </row>
        <row r="785">
          <cell r="E785">
            <v>352</v>
          </cell>
          <cell r="F785" t="str">
            <v>CB-02/31/1</v>
          </cell>
          <cell r="G785">
            <v>518658.36</v>
          </cell>
          <cell r="H785">
            <v>2389103</v>
          </cell>
          <cell r="I785" t="str">
            <v>Road-MN11</v>
          </cell>
          <cell r="J785">
            <v>30.909999999974389</v>
          </cell>
          <cell r="K785">
            <v>8.2700000000186265</v>
          </cell>
          <cell r="L785">
            <v>31.997203002742673</v>
          </cell>
          <cell r="M785" t="str">
            <v>CP-5 401 244</v>
          </cell>
          <cell r="N785">
            <v>0</v>
          </cell>
          <cell r="O785">
            <v>31.997203002742673</v>
          </cell>
          <cell r="P785">
            <v>31.997203002742673</v>
          </cell>
          <cell r="Q785">
            <v>0</v>
          </cell>
          <cell r="R785">
            <v>16.64</v>
          </cell>
          <cell r="T785">
            <v>13.28</v>
          </cell>
          <cell r="V785">
            <v>16.64</v>
          </cell>
          <cell r="X785">
            <v>600</v>
          </cell>
          <cell r="Y785">
            <v>12.96</v>
          </cell>
          <cell r="Z785">
            <v>13.28</v>
          </cell>
          <cell r="AA785">
            <v>16.89</v>
          </cell>
          <cell r="AB785">
            <v>16.64</v>
          </cell>
          <cell r="AD785" t="str">
            <v>Single</v>
          </cell>
          <cell r="AI785" t="str">
            <v>S</v>
          </cell>
          <cell r="AJ785">
            <v>0</v>
          </cell>
        </row>
        <row r="786">
          <cell r="AJ786">
            <v>0</v>
          </cell>
        </row>
        <row r="787">
          <cell r="E787">
            <v>353</v>
          </cell>
          <cell r="F787" t="str">
            <v>CB-02/31/2</v>
          </cell>
          <cell r="G787">
            <v>518706.62</v>
          </cell>
          <cell r="H787">
            <v>2389116.09</v>
          </cell>
          <cell r="I787" t="str">
            <v>Road-MN11</v>
          </cell>
          <cell r="J787">
            <v>48.260000000009313</v>
          </cell>
          <cell r="K787">
            <v>13.089999999850988</v>
          </cell>
          <cell r="L787">
            <v>50.003756858830094</v>
          </cell>
          <cell r="M787" t="str">
            <v>CP-5 401 244</v>
          </cell>
          <cell r="N787">
            <v>31.997203002742673</v>
          </cell>
          <cell r="O787">
            <v>82.000959861572767</v>
          </cell>
          <cell r="P787">
            <v>50.003756858830094</v>
          </cell>
          <cell r="Q787">
            <v>0</v>
          </cell>
          <cell r="R787">
            <v>16.57</v>
          </cell>
          <cell r="T787">
            <v>13.88</v>
          </cell>
          <cell r="V787">
            <v>16.72</v>
          </cell>
          <cell r="X787">
            <v>600</v>
          </cell>
          <cell r="Y787">
            <v>13.28</v>
          </cell>
          <cell r="Z787">
            <v>13.78</v>
          </cell>
          <cell r="AA787">
            <v>16.64</v>
          </cell>
          <cell r="AB787">
            <v>16.72</v>
          </cell>
          <cell r="AD787" t="str">
            <v>Single</v>
          </cell>
          <cell r="AI787">
            <v>0</v>
          </cell>
          <cell r="AJ787">
            <v>0</v>
          </cell>
        </row>
        <row r="788">
          <cell r="AJ788">
            <v>0</v>
          </cell>
        </row>
        <row r="789">
          <cell r="E789">
            <v>354</v>
          </cell>
          <cell r="F789" t="str">
            <v>CB-02/31/3</v>
          </cell>
          <cell r="G789">
            <v>518740.2</v>
          </cell>
          <cell r="H789">
            <v>2389125.94</v>
          </cell>
          <cell r="I789" t="str">
            <v>Road-MN11</v>
          </cell>
          <cell r="J789">
            <v>33.580000000016298</v>
          </cell>
          <cell r="K789">
            <v>9.8500000000931323</v>
          </cell>
          <cell r="L789">
            <v>34.994841048402108</v>
          </cell>
          <cell r="M789" t="str">
            <v>CP-5 401 244</v>
          </cell>
          <cell r="N789">
            <v>82.000959861572767</v>
          </cell>
          <cell r="O789">
            <v>116.99580090997488</v>
          </cell>
          <cell r="P789">
            <v>34.994841048402108</v>
          </cell>
          <cell r="Q789">
            <v>0</v>
          </cell>
          <cell r="R789">
            <v>16.670000000000002</v>
          </cell>
          <cell r="T789">
            <v>14.14</v>
          </cell>
          <cell r="V789">
            <v>16.670000000000002</v>
          </cell>
          <cell r="X789">
            <v>500</v>
          </cell>
          <cell r="Y789">
            <v>13.88</v>
          </cell>
          <cell r="Z789">
            <v>14.14</v>
          </cell>
          <cell r="AA789">
            <v>16.72</v>
          </cell>
          <cell r="AB789">
            <v>16.670000000000002</v>
          </cell>
          <cell r="AD789" t="str">
            <v>Single</v>
          </cell>
          <cell r="AI789">
            <v>0</v>
          </cell>
          <cell r="AJ789">
            <v>0</v>
          </cell>
        </row>
        <row r="790">
          <cell r="AJ790">
            <v>0</v>
          </cell>
        </row>
        <row r="791">
          <cell r="E791">
            <v>355</v>
          </cell>
          <cell r="F791" t="str">
            <v>CB-02/31/4</v>
          </cell>
          <cell r="G791">
            <v>518752.68</v>
          </cell>
          <cell r="H791">
            <v>2389129.6</v>
          </cell>
          <cell r="I791" t="str">
            <v>Road-MN11</v>
          </cell>
          <cell r="J791">
            <v>12.479999999981374</v>
          </cell>
          <cell r="K791">
            <v>3.6600000001490116</v>
          </cell>
          <cell r="L791">
            <v>13.005614172372862</v>
          </cell>
          <cell r="M791" t="str">
            <v>CP-5 401 245</v>
          </cell>
          <cell r="N791">
            <v>116.99580090997488</v>
          </cell>
          <cell r="O791">
            <v>130.00141508234773</v>
          </cell>
          <cell r="P791">
            <v>13.005614172372859</v>
          </cell>
          <cell r="Q791">
            <v>0</v>
          </cell>
          <cell r="R791">
            <v>16.71</v>
          </cell>
          <cell r="T791">
            <v>14.16</v>
          </cell>
          <cell r="V791">
            <v>16.66</v>
          </cell>
          <cell r="X791">
            <v>500</v>
          </cell>
          <cell r="Y791">
            <v>14.14</v>
          </cell>
          <cell r="Z791">
            <v>14.16</v>
          </cell>
          <cell r="AA791">
            <v>16.670000000000002</v>
          </cell>
          <cell r="AB791">
            <v>16.66</v>
          </cell>
          <cell r="AD791" t="str">
            <v>Single</v>
          </cell>
          <cell r="AI791">
            <v>0</v>
          </cell>
          <cell r="AJ791">
            <v>0</v>
          </cell>
        </row>
        <row r="792">
          <cell r="AJ792">
            <v>0</v>
          </cell>
        </row>
        <row r="793">
          <cell r="E793">
            <v>356</v>
          </cell>
          <cell r="F793" t="str">
            <v>CB-02/31/5</v>
          </cell>
          <cell r="G793">
            <v>518779.14</v>
          </cell>
          <cell r="H793">
            <v>2389172.98</v>
          </cell>
          <cell r="I793" t="str">
            <v>Road-MN11</v>
          </cell>
          <cell r="J793">
            <v>26.460000000020955</v>
          </cell>
          <cell r="K793">
            <v>43.379999999888241</v>
          </cell>
          <cell r="L793">
            <v>50.812951104924153</v>
          </cell>
          <cell r="M793" t="str">
            <v>CP-5 401 245</v>
          </cell>
          <cell r="N793">
            <v>130.00141508234773</v>
          </cell>
          <cell r="O793">
            <v>180.8143661872719</v>
          </cell>
          <cell r="P793">
            <v>50.812951104924167</v>
          </cell>
          <cell r="Q793">
            <v>0</v>
          </cell>
          <cell r="R793">
            <v>16.78</v>
          </cell>
          <cell r="T793">
            <v>14.31</v>
          </cell>
          <cell r="V793">
            <v>16.82</v>
          </cell>
          <cell r="X793">
            <v>500</v>
          </cell>
          <cell r="Y793">
            <v>14.16</v>
          </cell>
          <cell r="Z793">
            <v>14.21</v>
          </cell>
          <cell r="AA793">
            <v>16.66</v>
          </cell>
          <cell r="AB793">
            <v>16.82</v>
          </cell>
          <cell r="AD793" t="str">
            <v>Single</v>
          </cell>
          <cell r="AI793">
            <v>0</v>
          </cell>
          <cell r="AJ793">
            <v>0</v>
          </cell>
        </row>
        <row r="794">
          <cell r="AJ794">
            <v>0</v>
          </cell>
        </row>
        <row r="795">
          <cell r="E795">
            <v>357</v>
          </cell>
          <cell r="F795" t="str">
            <v>CB-02/31/6</v>
          </cell>
          <cell r="G795">
            <v>518836.16</v>
          </cell>
          <cell r="H795">
            <v>2389154.08</v>
          </cell>
          <cell r="I795" t="str">
            <v>Road-MN11</v>
          </cell>
          <cell r="J795">
            <v>57.019999999960419</v>
          </cell>
          <cell r="K795">
            <v>-18.899999999906868</v>
          </cell>
          <cell r="L795">
            <v>60.070711665436143</v>
          </cell>
          <cell r="M795" t="str">
            <v>CP-5 401 245</v>
          </cell>
          <cell r="N795">
            <v>180.8143661872719</v>
          </cell>
          <cell r="O795">
            <v>240.88507785270804</v>
          </cell>
          <cell r="P795">
            <v>60.070711665436136</v>
          </cell>
          <cell r="Q795">
            <v>0</v>
          </cell>
          <cell r="R795">
            <v>16.68</v>
          </cell>
          <cell r="T795">
            <v>14.44</v>
          </cell>
          <cell r="V795">
            <v>16.670000000000002</v>
          </cell>
          <cell r="X795">
            <v>400</v>
          </cell>
          <cell r="Y795">
            <v>14.31</v>
          </cell>
          <cell r="Z795">
            <v>14.44</v>
          </cell>
          <cell r="AA795">
            <v>16.82</v>
          </cell>
          <cell r="AB795">
            <v>16.670000000000002</v>
          </cell>
          <cell r="AD795" t="str">
            <v>Single</v>
          </cell>
          <cell r="AI795">
            <v>0</v>
          </cell>
          <cell r="AJ795">
            <v>0</v>
          </cell>
        </row>
        <row r="796">
          <cell r="AJ796">
            <v>0</v>
          </cell>
        </row>
        <row r="797">
          <cell r="E797">
            <v>358</v>
          </cell>
          <cell r="F797" t="str">
            <v>CB-02/31/7</v>
          </cell>
          <cell r="G797">
            <v>518850.56</v>
          </cell>
          <cell r="H797">
            <v>2389158.2999999998</v>
          </cell>
          <cell r="I797" t="str">
            <v>Road-MN11</v>
          </cell>
          <cell r="J797">
            <v>14.400000000023283</v>
          </cell>
          <cell r="K797">
            <v>4.2199999997392297</v>
          </cell>
          <cell r="L797">
            <v>15.005612283358172</v>
          </cell>
          <cell r="M797" t="str">
            <v>CP-5 401 245</v>
          </cell>
          <cell r="N797">
            <v>240.88507785270804</v>
          </cell>
          <cell r="O797">
            <v>255.89069013606621</v>
          </cell>
          <cell r="P797">
            <v>15.005612283358175</v>
          </cell>
          <cell r="Q797">
            <v>0</v>
          </cell>
          <cell r="R797">
            <v>16.61</v>
          </cell>
          <cell r="T797">
            <v>14.49</v>
          </cell>
          <cell r="V797">
            <v>16.72</v>
          </cell>
          <cell r="X797">
            <v>400</v>
          </cell>
          <cell r="Y797">
            <v>14.44</v>
          </cell>
          <cell r="Z797">
            <v>14.49</v>
          </cell>
          <cell r="AA797">
            <v>16.670000000000002</v>
          </cell>
          <cell r="AB797">
            <v>16.72</v>
          </cell>
          <cell r="AD797" t="str">
            <v>Single</v>
          </cell>
          <cell r="AI797">
            <v>0</v>
          </cell>
          <cell r="AJ797">
            <v>0</v>
          </cell>
        </row>
        <row r="798">
          <cell r="AJ798">
            <v>0</v>
          </cell>
        </row>
        <row r="799">
          <cell r="E799">
            <v>359</v>
          </cell>
          <cell r="F799" t="str">
            <v>CB-02/31/8</v>
          </cell>
          <cell r="G799">
            <v>518874.92</v>
          </cell>
          <cell r="H799">
            <v>2389163.89</v>
          </cell>
          <cell r="I799" t="str">
            <v>Road-MN11</v>
          </cell>
          <cell r="J799">
            <v>24.35999999998603</v>
          </cell>
          <cell r="K799">
            <v>5.5900000003166497</v>
          </cell>
          <cell r="L799">
            <v>24.993153062446112</v>
          </cell>
          <cell r="M799" t="str">
            <v>CP-5 401 245</v>
          </cell>
          <cell r="N799">
            <v>255.89069013606621</v>
          </cell>
          <cell r="O799">
            <v>280.8838431985123</v>
          </cell>
          <cell r="P799">
            <v>24.993153062446083</v>
          </cell>
          <cell r="Q799">
            <v>2.8421709430404007E-14</v>
          </cell>
          <cell r="R799">
            <v>16.5</v>
          </cell>
          <cell r="T799">
            <v>14.64</v>
          </cell>
          <cell r="V799">
            <v>16.54</v>
          </cell>
          <cell r="X799">
            <v>400</v>
          </cell>
          <cell r="Y799">
            <v>14.49</v>
          </cell>
          <cell r="Z799">
            <v>14.54</v>
          </cell>
          <cell r="AA799">
            <v>16.72</v>
          </cell>
          <cell r="AB799">
            <v>16.54</v>
          </cell>
          <cell r="AD799" t="str">
            <v>Single</v>
          </cell>
          <cell r="AI799">
            <v>0</v>
          </cell>
          <cell r="AJ799">
            <v>0</v>
          </cell>
        </row>
        <row r="800">
          <cell r="AJ800">
            <v>0</v>
          </cell>
        </row>
        <row r="801">
          <cell r="E801">
            <v>360</v>
          </cell>
          <cell r="F801" t="str">
            <v>CB-02/31/9</v>
          </cell>
          <cell r="G801">
            <v>518894.79</v>
          </cell>
          <cell r="H801">
            <v>2389166.2000000002</v>
          </cell>
          <cell r="I801" t="str">
            <v>Road-MN11</v>
          </cell>
          <cell r="J801">
            <v>19.869999999995343</v>
          </cell>
          <cell r="K801">
            <v>2.3100000000558794</v>
          </cell>
          <cell r="L801">
            <v>20.003824634306138</v>
          </cell>
          <cell r="M801" t="str">
            <v>CP-5 401 245</v>
          </cell>
          <cell r="N801">
            <v>280.8838431985123</v>
          </cell>
          <cell r="O801">
            <v>300.88766783281841</v>
          </cell>
          <cell r="P801">
            <v>20.003824634306113</v>
          </cell>
          <cell r="Q801">
            <v>0</v>
          </cell>
          <cell r="R801">
            <v>16.41</v>
          </cell>
          <cell r="T801">
            <v>14.68</v>
          </cell>
          <cell r="V801">
            <v>16.440000000000001</v>
          </cell>
          <cell r="X801">
            <v>300</v>
          </cell>
          <cell r="Y801">
            <v>14.64</v>
          </cell>
          <cell r="Z801">
            <v>14.68</v>
          </cell>
          <cell r="AA801">
            <v>16.54</v>
          </cell>
          <cell r="AB801">
            <v>16.440000000000001</v>
          </cell>
          <cell r="AD801" t="str">
            <v>Single</v>
          </cell>
          <cell r="AI801">
            <v>0</v>
          </cell>
          <cell r="AJ801">
            <v>0</v>
          </cell>
        </row>
        <row r="802">
          <cell r="AJ802">
            <v>0</v>
          </cell>
        </row>
        <row r="803">
          <cell r="E803">
            <v>361</v>
          </cell>
          <cell r="F803" t="str">
            <v>CB-02/31/10</v>
          </cell>
          <cell r="G803">
            <v>518930.71</v>
          </cell>
          <cell r="H803">
            <v>2389168.5099999998</v>
          </cell>
          <cell r="I803" t="str">
            <v>Road-MN11</v>
          </cell>
          <cell r="J803">
            <v>35.92000000004191</v>
          </cell>
          <cell r="K803">
            <v>2.3099999995902181</v>
          </cell>
          <cell r="L803">
            <v>35.994200921830696</v>
          </cell>
          <cell r="M803" t="str">
            <v>CP-5 401 245</v>
          </cell>
          <cell r="N803">
            <v>300.88766783281841</v>
          </cell>
          <cell r="O803">
            <v>336.88186875464908</v>
          </cell>
          <cell r="P803">
            <v>35.994200921830668</v>
          </cell>
          <cell r="Q803">
            <v>0</v>
          </cell>
          <cell r="R803">
            <v>16.309999999999999</v>
          </cell>
          <cell r="T803">
            <v>14.77</v>
          </cell>
          <cell r="V803">
            <v>16.38</v>
          </cell>
          <cell r="X803">
            <v>300</v>
          </cell>
          <cell r="Y803">
            <v>14.68</v>
          </cell>
          <cell r="Z803">
            <v>14.77</v>
          </cell>
          <cell r="AA803">
            <v>16.440000000000001</v>
          </cell>
          <cell r="AB803">
            <v>16.38</v>
          </cell>
          <cell r="AD803" t="str">
            <v>Single</v>
          </cell>
          <cell r="AI803">
            <v>0</v>
          </cell>
          <cell r="AJ803" t="str">
            <v>L</v>
          </cell>
        </row>
        <row r="804">
          <cell r="AJ804">
            <v>0</v>
          </cell>
        </row>
        <row r="805">
          <cell r="N805">
            <v>336.88186875464908</v>
          </cell>
          <cell r="AJ805">
            <v>0</v>
          </cell>
        </row>
        <row r="806">
          <cell r="E806">
            <v>362</v>
          </cell>
          <cell r="F806" t="str">
            <v>CB-02/31/3</v>
          </cell>
          <cell r="G806">
            <v>518740.2</v>
          </cell>
          <cell r="H806">
            <v>2389125.94</v>
          </cell>
          <cell r="I806" t="str">
            <v>Road-MN11</v>
          </cell>
          <cell r="R806">
            <v>16.670000000000002</v>
          </cell>
          <cell r="T806">
            <v>14.34</v>
          </cell>
          <cell r="V806">
            <v>16.670000000000002</v>
          </cell>
          <cell r="AI806">
            <v>0</v>
          </cell>
          <cell r="AJ806">
            <v>0</v>
          </cell>
        </row>
        <row r="807">
          <cell r="AJ807">
            <v>0</v>
          </cell>
        </row>
        <row r="808">
          <cell r="E808">
            <v>363</v>
          </cell>
          <cell r="F808" t="str">
            <v>CB-02/31/3/1</v>
          </cell>
          <cell r="G808">
            <v>518745.28</v>
          </cell>
          <cell r="H808">
            <v>2389115.06</v>
          </cell>
          <cell r="I808" t="str">
            <v>Road-MN12</v>
          </cell>
          <cell r="J808">
            <v>5.0800000000162981</v>
          </cell>
          <cell r="K808">
            <v>-10.879999999888241</v>
          </cell>
          <cell r="L808">
            <v>12.007530970092633</v>
          </cell>
          <cell r="M808" t="str">
            <v>CP-5 401 244</v>
          </cell>
          <cell r="N808">
            <v>0</v>
          </cell>
          <cell r="O808">
            <v>12.007530970092633</v>
          </cell>
          <cell r="P808">
            <v>12.007530970092633</v>
          </cell>
          <cell r="Q808">
            <v>0</v>
          </cell>
          <cell r="R808">
            <v>16.75</v>
          </cell>
          <cell r="T808">
            <v>14.58</v>
          </cell>
          <cell r="V808">
            <v>16.7</v>
          </cell>
          <cell r="X808">
            <v>300</v>
          </cell>
          <cell r="Y808">
            <v>14.34</v>
          </cell>
          <cell r="Z808">
            <v>14.58</v>
          </cell>
          <cell r="AA808">
            <v>16.670000000000002</v>
          </cell>
          <cell r="AB808">
            <v>16.7</v>
          </cell>
          <cell r="AD808" t="str">
            <v>Single</v>
          </cell>
          <cell r="AI808" t="str">
            <v>S</v>
          </cell>
          <cell r="AJ808">
            <v>0</v>
          </cell>
        </row>
        <row r="809">
          <cell r="AJ809">
            <v>0</v>
          </cell>
        </row>
        <row r="810">
          <cell r="E810">
            <v>364</v>
          </cell>
          <cell r="F810" t="str">
            <v>CB-02/31/3/2</v>
          </cell>
          <cell r="G810">
            <v>518758.94</v>
          </cell>
          <cell r="H810">
            <v>2389082.84</v>
          </cell>
          <cell r="I810" t="str">
            <v>Road-MN12</v>
          </cell>
          <cell r="J810">
            <v>13.659999999974389</v>
          </cell>
          <cell r="K810">
            <v>-32.220000000204891</v>
          </cell>
          <cell r="L810">
            <v>34.996056920923294</v>
          </cell>
          <cell r="M810" t="str">
            <v>CP-5 401 244</v>
          </cell>
          <cell r="N810">
            <v>12.007530970092633</v>
          </cell>
          <cell r="O810">
            <v>47.003587891015925</v>
          </cell>
          <cell r="P810">
            <v>34.996056920923294</v>
          </cell>
          <cell r="Q810">
            <v>0</v>
          </cell>
          <cell r="R810">
            <v>17</v>
          </cell>
          <cell r="T810">
            <v>15.28</v>
          </cell>
          <cell r="V810">
            <v>17.14</v>
          </cell>
          <cell r="X810">
            <v>300</v>
          </cell>
          <cell r="Y810">
            <v>14.58</v>
          </cell>
          <cell r="Z810">
            <v>15.28</v>
          </cell>
          <cell r="AA810">
            <v>16.7</v>
          </cell>
          <cell r="AB810">
            <v>17.14</v>
          </cell>
          <cell r="AD810" t="str">
            <v>Single</v>
          </cell>
          <cell r="AI810">
            <v>0</v>
          </cell>
          <cell r="AJ810" t="str">
            <v>L</v>
          </cell>
        </row>
        <row r="811">
          <cell r="AJ811">
            <v>0</v>
          </cell>
        </row>
        <row r="812">
          <cell r="N812">
            <v>47.003587891015925</v>
          </cell>
          <cell r="AJ812">
            <v>0</v>
          </cell>
        </row>
        <row r="813">
          <cell r="E813">
            <v>365</v>
          </cell>
          <cell r="F813" t="str">
            <v>MH-02/32</v>
          </cell>
          <cell r="G813">
            <v>518649.69</v>
          </cell>
          <cell r="H813">
            <v>2389039.2000000002</v>
          </cell>
          <cell r="I813" t="str">
            <v>Road-MJ01</v>
          </cell>
          <cell r="M813" t="str">
            <v>CP-5 401 208</v>
          </cell>
          <cell r="R813">
            <v>17.27</v>
          </cell>
          <cell r="T813">
            <v>14.87</v>
          </cell>
          <cell r="V813">
            <v>17.34</v>
          </cell>
          <cell r="AI813">
            <v>0</v>
          </cell>
          <cell r="AJ813">
            <v>0</v>
          </cell>
        </row>
        <row r="814">
          <cell r="AJ814">
            <v>0</v>
          </cell>
        </row>
        <row r="815">
          <cell r="E815">
            <v>366</v>
          </cell>
          <cell r="F815" t="str">
            <v>CB-02/32/1</v>
          </cell>
          <cell r="G815">
            <v>518623.73</v>
          </cell>
          <cell r="H815">
            <v>2389037.86</v>
          </cell>
          <cell r="I815" t="str">
            <v>Road-MN06</v>
          </cell>
          <cell r="J815">
            <v>-25.960000000020955</v>
          </cell>
          <cell r="K815">
            <v>-1.3400000003166497</v>
          </cell>
          <cell r="L815">
            <v>25.994560969593937</v>
          </cell>
          <cell r="M815" t="str">
            <v>CP-5 401 243</v>
          </cell>
          <cell r="N815">
            <v>0</v>
          </cell>
          <cell r="O815">
            <v>25.994560969593937</v>
          </cell>
          <cell r="P815">
            <v>25.994560969593937</v>
          </cell>
          <cell r="Q815">
            <v>0</v>
          </cell>
          <cell r="R815">
            <v>17.28</v>
          </cell>
          <cell r="T815">
            <v>14.92</v>
          </cell>
          <cell r="V815">
            <v>17.170000000000002</v>
          </cell>
          <cell r="X815">
            <v>300</v>
          </cell>
          <cell r="Y815">
            <v>14.87</v>
          </cell>
          <cell r="Z815">
            <v>14.92</v>
          </cell>
          <cell r="AA815">
            <v>17.34</v>
          </cell>
          <cell r="AB815">
            <v>17.170000000000002</v>
          </cell>
          <cell r="AD815" t="str">
            <v>Single</v>
          </cell>
          <cell r="AI815" t="str">
            <v>S</v>
          </cell>
          <cell r="AJ815">
            <v>0</v>
          </cell>
        </row>
        <row r="816">
          <cell r="AJ816">
            <v>0</v>
          </cell>
        </row>
        <row r="817">
          <cell r="E817">
            <v>367</v>
          </cell>
          <cell r="F817" t="str">
            <v>CB-02/32/2</v>
          </cell>
          <cell r="G817">
            <v>518578.81</v>
          </cell>
          <cell r="H817">
            <v>2389035.11</v>
          </cell>
          <cell r="I817" t="str">
            <v>Road-MN06</v>
          </cell>
          <cell r="J817">
            <v>-44.919999999983702</v>
          </cell>
          <cell r="K817">
            <v>-2.75</v>
          </cell>
          <cell r="L817">
            <v>45.004098702213071</v>
          </cell>
          <cell r="M817" t="str">
            <v>CP-5 401 243</v>
          </cell>
          <cell r="N817">
            <v>25.994560969593937</v>
          </cell>
          <cell r="O817">
            <v>70.998659671807005</v>
          </cell>
          <cell r="P817">
            <v>45.004098702213071</v>
          </cell>
          <cell r="Q817">
            <v>0</v>
          </cell>
          <cell r="R817">
            <v>17.14</v>
          </cell>
          <cell r="T817">
            <v>15.01</v>
          </cell>
          <cell r="V817">
            <v>17.05</v>
          </cell>
          <cell r="X817">
            <v>300</v>
          </cell>
          <cell r="Y817">
            <v>14.92</v>
          </cell>
          <cell r="Z817">
            <v>15.01</v>
          </cell>
          <cell r="AA817">
            <v>17.170000000000002</v>
          </cell>
          <cell r="AB817">
            <v>17.05</v>
          </cell>
          <cell r="AD817" t="str">
            <v>Single</v>
          </cell>
          <cell r="AI817">
            <v>0</v>
          </cell>
          <cell r="AJ817">
            <v>0</v>
          </cell>
        </row>
        <row r="818">
          <cell r="AJ818">
            <v>0</v>
          </cell>
        </row>
        <row r="819">
          <cell r="E819">
            <v>368</v>
          </cell>
          <cell r="F819" t="str">
            <v>CB-02/32/3</v>
          </cell>
          <cell r="G819">
            <v>518533.89</v>
          </cell>
          <cell r="H819">
            <v>2389032.36</v>
          </cell>
          <cell r="I819" t="str">
            <v>Road-MN06</v>
          </cell>
          <cell r="J819">
            <v>-44.919999999983702</v>
          </cell>
          <cell r="K819">
            <v>-2.75</v>
          </cell>
          <cell r="L819">
            <v>45.004098702213071</v>
          </cell>
          <cell r="M819" t="str">
            <v>CP-5 401 243</v>
          </cell>
          <cell r="N819">
            <v>70.998659671807005</v>
          </cell>
          <cell r="O819">
            <v>116.00275837402008</v>
          </cell>
          <cell r="P819">
            <v>45.004098702213071</v>
          </cell>
          <cell r="Q819">
            <v>0</v>
          </cell>
          <cell r="R819">
            <v>17</v>
          </cell>
          <cell r="T819">
            <v>15.1</v>
          </cell>
          <cell r="V819">
            <v>17.12</v>
          </cell>
          <cell r="X819">
            <v>300</v>
          </cell>
          <cell r="Y819">
            <v>15.01</v>
          </cell>
          <cell r="Z819">
            <v>15.1</v>
          </cell>
          <cell r="AA819">
            <v>17.05</v>
          </cell>
          <cell r="AB819">
            <v>17.12</v>
          </cell>
          <cell r="AD819" t="str">
            <v>Single</v>
          </cell>
          <cell r="AI819">
            <v>0</v>
          </cell>
          <cell r="AJ819">
            <v>0</v>
          </cell>
        </row>
        <row r="820">
          <cell r="AJ820">
            <v>0</v>
          </cell>
        </row>
        <row r="821">
          <cell r="E821">
            <v>369</v>
          </cell>
          <cell r="F821" t="str">
            <v>CB-02/32/4</v>
          </cell>
          <cell r="G821">
            <v>518503.93</v>
          </cell>
          <cell r="H821">
            <v>2389030.84</v>
          </cell>
          <cell r="I821" t="str">
            <v>Road-MN06</v>
          </cell>
          <cell r="J821">
            <v>-29.960000000020955</v>
          </cell>
          <cell r="K821">
            <v>-1.5200000000186265</v>
          </cell>
          <cell r="L821">
            <v>29.998533297501599</v>
          </cell>
          <cell r="M821" t="str">
            <v>CP-5 401 243</v>
          </cell>
          <cell r="N821">
            <v>116.00275837402008</v>
          </cell>
          <cell r="O821">
            <v>146.00129167152167</v>
          </cell>
          <cell r="P821">
            <v>29.998533297501595</v>
          </cell>
          <cell r="Q821">
            <v>0</v>
          </cell>
          <cell r="R821">
            <v>16.91</v>
          </cell>
          <cell r="T821">
            <v>15.16</v>
          </cell>
          <cell r="V821">
            <v>17.13</v>
          </cell>
          <cell r="X821">
            <v>300</v>
          </cell>
          <cell r="Y821">
            <v>15.1</v>
          </cell>
          <cell r="Z821">
            <v>15.16</v>
          </cell>
          <cell r="AA821">
            <v>17.12</v>
          </cell>
          <cell r="AB821">
            <v>17.13</v>
          </cell>
          <cell r="AD821" t="str">
            <v>Single</v>
          </cell>
          <cell r="AI821">
            <v>0</v>
          </cell>
          <cell r="AJ821">
            <v>0</v>
          </cell>
        </row>
        <row r="822">
          <cell r="AJ822">
            <v>0</v>
          </cell>
        </row>
        <row r="823">
          <cell r="E823">
            <v>370</v>
          </cell>
          <cell r="F823" t="str">
            <v>CB-02/32/5</v>
          </cell>
          <cell r="G823">
            <v>518470.11</v>
          </cell>
          <cell r="H823">
            <v>2389027.42</v>
          </cell>
          <cell r="I823" t="str">
            <v>Road-MN06</v>
          </cell>
          <cell r="J823">
            <v>-33.820000000006985</v>
          </cell>
          <cell r="K823">
            <v>-3.4199999999254942</v>
          </cell>
          <cell r="L823">
            <v>33.992481521653623</v>
          </cell>
          <cell r="M823" t="str">
            <v>CP-5 401 243</v>
          </cell>
          <cell r="N823">
            <v>146.00129167152167</v>
          </cell>
          <cell r="O823">
            <v>179.99377319317529</v>
          </cell>
          <cell r="P823">
            <v>33.992481521653616</v>
          </cell>
          <cell r="Q823">
            <v>0</v>
          </cell>
          <cell r="R823">
            <v>16.86</v>
          </cell>
          <cell r="T823">
            <v>15.23</v>
          </cell>
          <cell r="V823">
            <v>17.14</v>
          </cell>
          <cell r="X823">
            <v>300</v>
          </cell>
          <cell r="Y823">
            <v>15.16</v>
          </cell>
          <cell r="Z823">
            <v>15.23</v>
          </cell>
          <cell r="AA823">
            <v>17.13</v>
          </cell>
          <cell r="AB823">
            <v>17.14</v>
          </cell>
          <cell r="AD823" t="str">
            <v>Single</v>
          </cell>
          <cell r="AI823">
            <v>0</v>
          </cell>
          <cell r="AJ823" t="str">
            <v>L</v>
          </cell>
        </row>
        <row r="824">
          <cell r="AJ824">
            <v>0</v>
          </cell>
        </row>
        <row r="825">
          <cell r="N825">
            <v>179.99377319317529</v>
          </cell>
          <cell r="AJ825">
            <v>0</v>
          </cell>
        </row>
        <row r="826">
          <cell r="E826">
            <v>371</v>
          </cell>
          <cell r="F826" t="str">
            <v>MH-02/32</v>
          </cell>
          <cell r="G826">
            <v>518649.69</v>
          </cell>
          <cell r="H826">
            <v>2389039.2000000002</v>
          </cell>
          <cell r="I826" t="str">
            <v>Road-MJ01</v>
          </cell>
          <cell r="M826" t="str">
            <v>CP-5 401 208</v>
          </cell>
          <cell r="R826">
            <v>17.27</v>
          </cell>
          <cell r="T826">
            <v>15.05</v>
          </cell>
          <cell r="V826">
            <v>17.34</v>
          </cell>
          <cell r="AI826">
            <v>0</v>
          </cell>
          <cell r="AJ826">
            <v>0</v>
          </cell>
        </row>
        <row r="827">
          <cell r="AJ827">
            <v>0</v>
          </cell>
        </row>
        <row r="828">
          <cell r="E828">
            <v>372</v>
          </cell>
          <cell r="F828" t="str">
            <v>CB-02/32/6</v>
          </cell>
          <cell r="G828">
            <v>518638.61</v>
          </cell>
          <cell r="H828">
            <v>2389026.2000000002</v>
          </cell>
          <cell r="I828" t="str">
            <v>Road-MJ01</v>
          </cell>
          <cell r="J828">
            <v>-11.080000000016298</v>
          </cell>
          <cell r="K828">
            <v>-13</v>
          </cell>
          <cell r="L828">
            <v>17.081170920061691</v>
          </cell>
          <cell r="M828" t="str">
            <v>CP-5 401 243</v>
          </cell>
          <cell r="N828">
            <v>0</v>
          </cell>
          <cell r="O828">
            <v>17.081170920061691</v>
          </cell>
          <cell r="P828">
            <v>17.081170920061691</v>
          </cell>
          <cell r="Q828">
            <v>0</v>
          </cell>
          <cell r="R828">
            <v>17.350000000000001</v>
          </cell>
          <cell r="T828">
            <v>15.36</v>
          </cell>
          <cell r="V828">
            <v>17.34</v>
          </cell>
          <cell r="X828">
            <v>300</v>
          </cell>
          <cell r="Y828">
            <v>15.05</v>
          </cell>
          <cell r="Z828">
            <v>15.36</v>
          </cell>
          <cell r="AA828">
            <v>17.34</v>
          </cell>
          <cell r="AB828">
            <v>17.34</v>
          </cell>
          <cell r="AD828" t="str">
            <v>Double</v>
          </cell>
          <cell r="AI828" t="str">
            <v>S</v>
          </cell>
          <cell r="AJ828">
            <v>0</v>
          </cell>
        </row>
        <row r="829">
          <cell r="AJ829">
            <v>0</v>
          </cell>
        </row>
        <row r="830">
          <cell r="E830">
            <v>373</v>
          </cell>
          <cell r="F830" t="str">
            <v>CB-02/32/7</v>
          </cell>
          <cell r="G830">
            <v>518644.58</v>
          </cell>
          <cell r="H830">
            <v>2389007.12</v>
          </cell>
          <cell r="I830" t="str">
            <v>Road-MJ01</v>
          </cell>
          <cell r="J830">
            <v>5.970000000030268</v>
          </cell>
          <cell r="K830">
            <v>-19.080000000074506</v>
          </cell>
          <cell r="L830">
            <v>19.992180971650004</v>
          </cell>
          <cell r="M830" t="str">
            <v>CP-5 401 243</v>
          </cell>
          <cell r="N830">
            <v>17.081170920061691</v>
          </cell>
          <cell r="O830">
            <v>37.073351891711695</v>
          </cell>
          <cell r="P830">
            <v>19.992180971650004</v>
          </cell>
          <cell r="Q830">
            <v>0</v>
          </cell>
          <cell r="R830">
            <v>17.45</v>
          </cell>
          <cell r="T830">
            <v>15.43</v>
          </cell>
          <cell r="V830">
            <v>17.28</v>
          </cell>
          <cell r="X830">
            <v>300</v>
          </cell>
          <cell r="Y830">
            <v>15.36</v>
          </cell>
          <cell r="Z830">
            <v>15.43</v>
          </cell>
          <cell r="AA830">
            <v>17.34</v>
          </cell>
          <cell r="AB830">
            <v>17.28</v>
          </cell>
          <cell r="AD830" t="str">
            <v>Single</v>
          </cell>
          <cell r="AI830">
            <v>0</v>
          </cell>
          <cell r="AJ830">
            <v>0</v>
          </cell>
        </row>
        <row r="831">
          <cell r="AJ831">
            <v>0</v>
          </cell>
        </row>
        <row r="832">
          <cell r="E832">
            <v>374</v>
          </cell>
          <cell r="F832" t="str">
            <v>CB-02/32/8</v>
          </cell>
          <cell r="G832">
            <v>518652.2</v>
          </cell>
          <cell r="H832">
            <v>2388983.31</v>
          </cell>
          <cell r="I832" t="str">
            <v>Road-MJ01</v>
          </cell>
          <cell r="J832">
            <v>7.6199999999953434</v>
          </cell>
          <cell r="K832">
            <v>-23.810000000055879</v>
          </cell>
          <cell r="L832">
            <v>24.999609997009753</v>
          </cell>
          <cell r="M832" t="str">
            <v>CP-5 401 243</v>
          </cell>
          <cell r="N832">
            <v>37.073351891711695</v>
          </cell>
          <cell r="O832">
            <v>62.072961888721451</v>
          </cell>
          <cell r="P832">
            <v>24.999609997009756</v>
          </cell>
          <cell r="Q832">
            <v>0</v>
          </cell>
          <cell r="R832">
            <v>17.45</v>
          </cell>
          <cell r="T832">
            <v>15.54</v>
          </cell>
          <cell r="V832">
            <v>17.52</v>
          </cell>
          <cell r="X832">
            <v>300</v>
          </cell>
          <cell r="Y832">
            <v>15.43</v>
          </cell>
          <cell r="Z832">
            <v>15.54</v>
          </cell>
          <cell r="AA832">
            <v>17.28</v>
          </cell>
          <cell r="AB832">
            <v>17.52</v>
          </cell>
          <cell r="AD832" t="str">
            <v>Single</v>
          </cell>
          <cell r="AI832">
            <v>0</v>
          </cell>
          <cell r="AJ832">
            <v>0</v>
          </cell>
        </row>
        <row r="833">
          <cell r="AJ833">
            <v>0</v>
          </cell>
        </row>
        <row r="834">
          <cell r="E834">
            <v>375</v>
          </cell>
          <cell r="F834" t="str">
            <v>CB-02/32/9</v>
          </cell>
          <cell r="G834">
            <v>518659.74</v>
          </cell>
          <cell r="H834">
            <v>2388959.4700000002</v>
          </cell>
          <cell r="I834" t="str">
            <v>Road-MJ01</v>
          </cell>
          <cell r="J834">
            <v>7.5399999999790452</v>
          </cell>
          <cell r="K834">
            <v>-23.839999999850988</v>
          </cell>
          <cell r="L834">
            <v>25.003943688797957</v>
          </cell>
          <cell r="M834" t="str">
            <v>CP-5 401 243</v>
          </cell>
          <cell r="N834">
            <v>62.072961888721451</v>
          </cell>
          <cell r="O834">
            <v>87.076905577519412</v>
          </cell>
          <cell r="P834">
            <v>25.00394368879796</v>
          </cell>
          <cell r="Q834">
            <v>0</v>
          </cell>
          <cell r="R834">
            <v>17.38</v>
          </cell>
          <cell r="T834">
            <v>15.7</v>
          </cell>
          <cell r="V834">
            <v>17.38</v>
          </cell>
          <cell r="X834">
            <v>300</v>
          </cell>
          <cell r="Y834">
            <v>15.54</v>
          </cell>
          <cell r="Z834">
            <v>15.7</v>
          </cell>
          <cell r="AA834">
            <v>17.52</v>
          </cell>
          <cell r="AB834">
            <v>17.38</v>
          </cell>
          <cell r="AD834" t="str">
            <v>Double</v>
          </cell>
          <cell r="AI834">
            <v>0</v>
          </cell>
          <cell r="AJ834" t="str">
            <v>L</v>
          </cell>
        </row>
        <row r="835">
          <cell r="AJ835">
            <v>0</v>
          </cell>
        </row>
        <row r="836">
          <cell r="N836">
            <v>87.076905577519412</v>
          </cell>
          <cell r="AJ836">
            <v>0</v>
          </cell>
        </row>
        <row r="837">
          <cell r="E837">
            <v>376</v>
          </cell>
          <cell r="F837" t="str">
            <v>MH-02/32</v>
          </cell>
          <cell r="G837">
            <v>518649.69</v>
          </cell>
          <cell r="H837">
            <v>2389039.2000000002</v>
          </cell>
          <cell r="I837" t="str">
            <v>Road-MJ01</v>
          </cell>
          <cell r="M837" t="str">
            <v>CP-5 401 208</v>
          </cell>
          <cell r="R837">
            <v>17.27</v>
          </cell>
          <cell r="T837">
            <v>15.632669357855296</v>
          </cell>
          <cell r="V837">
            <v>17.34</v>
          </cell>
          <cell r="AI837">
            <v>0</v>
          </cell>
          <cell r="AJ837">
            <v>0</v>
          </cell>
        </row>
        <row r="838">
          <cell r="AJ838">
            <v>0</v>
          </cell>
        </row>
        <row r="839">
          <cell r="E839">
            <v>377</v>
          </cell>
          <cell r="F839" t="str">
            <v>CB-02/32/10</v>
          </cell>
          <cell r="G839">
            <v>518654.76</v>
          </cell>
          <cell r="H839">
            <v>2389026.5099999998</v>
          </cell>
          <cell r="I839" t="str">
            <v>Road-MJ01</v>
          </cell>
          <cell r="J839">
            <v>5.0700000000069849</v>
          </cell>
          <cell r="K839">
            <v>-12.690000000409782</v>
          </cell>
          <cell r="L839">
            <v>13.665321072352128</v>
          </cell>
          <cell r="M839" t="str">
            <v>CP-5 401 243</v>
          </cell>
          <cell r="N839">
            <v>0</v>
          </cell>
          <cell r="O839">
            <v>13.665321072352128</v>
          </cell>
          <cell r="P839">
            <v>13.665321072352128</v>
          </cell>
          <cell r="Q839">
            <v>0</v>
          </cell>
          <cell r="R839">
            <v>17.43</v>
          </cell>
          <cell r="T839">
            <v>15.66</v>
          </cell>
          <cell r="V839">
            <v>17.27</v>
          </cell>
          <cell r="X839">
            <v>300</v>
          </cell>
          <cell r="Y839">
            <v>0</v>
          </cell>
          <cell r="Z839">
            <v>15.66</v>
          </cell>
          <cell r="AA839">
            <v>17.34</v>
          </cell>
          <cell r="AB839">
            <v>17.27</v>
          </cell>
          <cell r="AD839" t="str">
            <v>Single</v>
          </cell>
          <cell r="AI839" t="str">
            <v>S</v>
          </cell>
          <cell r="AJ839">
            <v>0</v>
          </cell>
        </row>
        <row r="840">
          <cell r="AJ840">
            <v>0</v>
          </cell>
        </row>
        <row r="841">
          <cell r="E841">
            <v>378</v>
          </cell>
          <cell r="F841" t="str">
            <v>CB-02/32/11</v>
          </cell>
          <cell r="G841">
            <v>518660.69</v>
          </cell>
          <cell r="H841">
            <v>2389007.75</v>
          </cell>
          <cell r="I841" t="str">
            <v>Road-MJ01</v>
          </cell>
          <cell r="J841">
            <v>5.9299999999930151</v>
          </cell>
          <cell r="K841">
            <v>-18.759999999776483</v>
          </cell>
          <cell r="L841">
            <v>19.674920584122589</v>
          </cell>
          <cell r="M841" t="str">
            <v>CP-5 401 243</v>
          </cell>
          <cell r="N841">
            <v>13.665321072352128</v>
          </cell>
          <cell r="O841">
            <v>33.340241656474717</v>
          </cell>
          <cell r="P841">
            <v>19.674920584122589</v>
          </cell>
          <cell r="Q841">
            <v>0</v>
          </cell>
          <cell r="R841">
            <v>17.46</v>
          </cell>
          <cell r="T841">
            <v>15.72</v>
          </cell>
          <cell r="V841">
            <v>17.510000000000002</v>
          </cell>
          <cell r="X841">
            <v>300</v>
          </cell>
          <cell r="Y841">
            <v>15.66</v>
          </cell>
          <cell r="Z841">
            <v>15.72</v>
          </cell>
          <cell r="AA841">
            <v>17.27</v>
          </cell>
          <cell r="AB841">
            <v>17.510000000000002</v>
          </cell>
          <cell r="AD841" t="str">
            <v>Single</v>
          </cell>
          <cell r="AI841">
            <v>0</v>
          </cell>
          <cell r="AJ841">
            <v>0</v>
          </cell>
        </row>
        <row r="842">
          <cell r="AJ842">
            <v>0</v>
          </cell>
        </row>
        <row r="843">
          <cell r="E843">
            <v>379</v>
          </cell>
          <cell r="F843" t="str">
            <v>CB-02/32/12</v>
          </cell>
          <cell r="G843">
            <v>518674.04</v>
          </cell>
          <cell r="H843">
            <v>2388965.48</v>
          </cell>
          <cell r="I843" t="str">
            <v>Road-MJ01</v>
          </cell>
          <cell r="J843">
            <v>13.349999999976717</v>
          </cell>
          <cell r="K843">
            <v>-42.270000000018626</v>
          </cell>
          <cell r="L843">
            <v>44.328043042761912</v>
          </cell>
          <cell r="M843" t="str">
            <v>CP-5 401 243</v>
          </cell>
          <cell r="N843">
            <v>33.340241656474717</v>
          </cell>
          <cell r="O843">
            <v>77.668284699236636</v>
          </cell>
          <cell r="P843">
            <v>44.328043042761919</v>
          </cell>
          <cell r="Q843">
            <v>0</v>
          </cell>
          <cell r="R843">
            <v>17.36</v>
          </cell>
          <cell r="T843">
            <v>15.86</v>
          </cell>
          <cell r="V843">
            <v>17.38</v>
          </cell>
          <cell r="X843">
            <v>300</v>
          </cell>
          <cell r="Y843">
            <v>15.72</v>
          </cell>
          <cell r="Z843">
            <v>15.86</v>
          </cell>
          <cell r="AA843">
            <v>17.510000000000002</v>
          </cell>
          <cell r="AB843">
            <v>17.38</v>
          </cell>
          <cell r="AD843" t="str">
            <v>Double</v>
          </cell>
          <cell r="AI843">
            <v>0</v>
          </cell>
          <cell r="AJ843" t="str">
            <v>L</v>
          </cell>
        </row>
        <row r="844">
          <cell r="AJ844">
            <v>0</v>
          </cell>
        </row>
        <row r="845">
          <cell r="N845">
            <v>77.668284699236636</v>
          </cell>
          <cell r="AJ845">
            <v>0</v>
          </cell>
        </row>
        <row r="846">
          <cell r="E846">
            <v>380</v>
          </cell>
          <cell r="F846" t="str">
            <v>MH-02/33</v>
          </cell>
          <cell r="G846">
            <v>518678</v>
          </cell>
          <cell r="H846">
            <v>2388948.7999999998</v>
          </cell>
          <cell r="I846" t="str">
            <v>Road-MJ01</v>
          </cell>
          <cell r="M846" t="str">
            <v>CP-5 401 208</v>
          </cell>
          <cell r="R846">
            <v>17.399999999999999</v>
          </cell>
          <cell r="T846">
            <v>14.26</v>
          </cell>
          <cell r="V846">
            <v>17.399999999999999</v>
          </cell>
          <cell r="AI846">
            <v>0</v>
          </cell>
          <cell r="AJ846">
            <v>0</v>
          </cell>
        </row>
        <row r="847">
          <cell r="AJ847">
            <v>0</v>
          </cell>
        </row>
        <row r="848">
          <cell r="E848">
            <v>381</v>
          </cell>
          <cell r="F848" t="str">
            <v>MH-02/33/1A</v>
          </cell>
          <cell r="G848">
            <v>518744.84</v>
          </cell>
          <cell r="H848">
            <v>2388969.5699999998</v>
          </cell>
          <cell r="I848" t="str">
            <v>30 Road</v>
          </cell>
          <cell r="J848">
            <v>66.840000000025611</v>
          </cell>
          <cell r="K848">
            <v>20.770000000018626</v>
          </cell>
          <cell r="L848">
            <v>69.992703191148408</v>
          </cell>
          <cell r="M848" t="str">
            <v>CP-5 401 212</v>
          </cell>
          <cell r="N848">
            <v>0</v>
          </cell>
          <cell r="O848">
            <v>69.992703191148408</v>
          </cell>
          <cell r="P848">
            <v>69.992703191148408</v>
          </cell>
          <cell r="Q848">
            <v>0</v>
          </cell>
          <cell r="R848">
            <v>17.399999999999999</v>
          </cell>
          <cell r="T848">
            <v>14.47</v>
          </cell>
          <cell r="V848">
            <v>17.399999999999999</v>
          </cell>
          <cell r="X848">
            <v>500</v>
          </cell>
          <cell r="Y848">
            <v>14.26</v>
          </cell>
          <cell r="Z848">
            <v>14.47</v>
          </cell>
          <cell r="AA848">
            <v>17.399999999999999</v>
          </cell>
          <cell r="AB848">
            <v>17.399999999999999</v>
          </cell>
          <cell r="AI848" t="str">
            <v>S</v>
          </cell>
          <cell r="AJ848">
            <v>0</v>
          </cell>
        </row>
        <row r="849">
          <cell r="AJ849">
            <v>0</v>
          </cell>
        </row>
        <row r="850">
          <cell r="E850">
            <v>382</v>
          </cell>
          <cell r="F850" t="str">
            <v>MH-02/33/1</v>
          </cell>
          <cell r="G850">
            <v>518807.03999999998</v>
          </cell>
          <cell r="H850">
            <v>2388988.9</v>
          </cell>
          <cell r="I850" t="str">
            <v>30 Road</v>
          </cell>
          <cell r="J850">
            <v>62.199999999953434</v>
          </cell>
          <cell r="K850">
            <v>19.330000000074506</v>
          </cell>
          <cell r="L850">
            <v>65.134391069519396</v>
          </cell>
          <cell r="M850" t="str">
            <v>CP-5 401 212</v>
          </cell>
          <cell r="N850">
            <v>69.992703191148408</v>
          </cell>
          <cell r="O850">
            <v>135.1270942606678</v>
          </cell>
          <cell r="P850">
            <v>65.134391069519396</v>
          </cell>
          <cell r="Q850">
            <v>0</v>
          </cell>
          <cell r="R850">
            <v>17.2</v>
          </cell>
          <cell r="T850">
            <v>14.04</v>
          </cell>
          <cell r="V850">
            <v>17.2</v>
          </cell>
          <cell r="X850">
            <v>500</v>
          </cell>
          <cell r="Y850">
            <v>14.47</v>
          </cell>
          <cell r="Z850">
            <v>14.04</v>
          </cell>
          <cell r="AA850">
            <v>17.399999999999999</v>
          </cell>
          <cell r="AB850">
            <v>17.2</v>
          </cell>
          <cell r="AI850">
            <v>0</v>
          </cell>
          <cell r="AJ850" t="str">
            <v>L</v>
          </cell>
        </row>
        <row r="851">
          <cell r="AJ851">
            <v>0</v>
          </cell>
        </row>
        <row r="852">
          <cell r="N852">
            <v>135.1270942606678</v>
          </cell>
          <cell r="AJ852">
            <v>0</v>
          </cell>
        </row>
        <row r="853">
          <cell r="E853">
            <v>383</v>
          </cell>
          <cell r="F853" t="str">
            <v>MH-02/33/1</v>
          </cell>
          <cell r="G853">
            <v>518807.03999999998</v>
          </cell>
          <cell r="H853">
            <v>2388988.9</v>
          </cell>
          <cell r="I853" t="str">
            <v>30 Road</v>
          </cell>
          <cell r="M853" t="str">
            <v>CP-5 401 212</v>
          </cell>
          <cell r="R853">
            <v>17.2</v>
          </cell>
          <cell r="T853">
            <v>14.69</v>
          </cell>
          <cell r="V853">
            <v>17.2</v>
          </cell>
          <cell r="AI853">
            <v>0</v>
          </cell>
          <cell r="AJ853">
            <v>0</v>
          </cell>
        </row>
        <row r="854">
          <cell r="AJ854">
            <v>0</v>
          </cell>
        </row>
        <row r="855">
          <cell r="E855">
            <v>384</v>
          </cell>
          <cell r="F855" t="str">
            <v>CB-02/33/1/1</v>
          </cell>
          <cell r="G855">
            <v>518822.14</v>
          </cell>
          <cell r="H855">
            <v>2388969.31</v>
          </cell>
          <cell r="I855" t="str">
            <v>Road-MN19</v>
          </cell>
          <cell r="J855">
            <v>15.100000000034925</v>
          </cell>
          <cell r="K855">
            <v>-19.589999999850988</v>
          </cell>
          <cell r="L855">
            <v>24.734148459068013</v>
          </cell>
          <cell r="M855" t="str">
            <v>CP-5 401 246</v>
          </cell>
          <cell r="N855">
            <v>0</v>
          </cell>
          <cell r="O855">
            <v>24.734148459068013</v>
          </cell>
          <cell r="P855">
            <v>24.734148459068013</v>
          </cell>
          <cell r="Q855">
            <v>0</v>
          </cell>
          <cell r="R855">
            <v>16.96</v>
          </cell>
          <cell r="T855">
            <v>14.77</v>
          </cell>
          <cell r="V855">
            <v>16.989999999999998</v>
          </cell>
          <cell r="X855">
            <v>500</v>
          </cell>
          <cell r="Y855">
            <v>14.69</v>
          </cell>
          <cell r="Z855">
            <v>14.77</v>
          </cell>
          <cell r="AA855">
            <v>17.2</v>
          </cell>
          <cell r="AB855">
            <v>16.989999999999998</v>
          </cell>
          <cell r="AD855" t="str">
            <v>Single</v>
          </cell>
          <cell r="AI855" t="str">
            <v>S</v>
          </cell>
          <cell r="AJ855">
            <v>0</v>
          </cell>
        </row>
        <row r="856">
          <cell r="AJ856">
            <v>0</v>
          </cell>
        </row>
        <row r="857">
          <cell r="E857">
            <v>385</v>
          </cell>
          <cell r="F857" t="str">
            <v>CB-02/33/1/2</v>
          </cell>
          <cell r="G857">
            <v>518831.02</v>
          </cell>
          <cell r="H857">
            <v>2388945.94</v>
          </cell>
          <cell r="I857" t="str">
            <v>Road-MN19</v>
          </cell>
          <cell r="J857">
            <v>8.8800000000046566</v>
          </cell>
          <cell r="K857">
            <v>-23.370000000111759</v>
          </cell>
          <cell r="L857">
            <v>25.000225999084616</v>
          </cell>
          <cell r="M857" t="str">
            <v>CP-5 401 246</v>
          </cell>
          <cell r="N857">
            <v>24.734148459068013</v>
          </cell>
          <cell r="O857">
            <v>49.734374458152629</v>
          </cell>
          <cell r="P857">
            <v>25.000225999084616</v>
          </cell>
          <cell r="Q857">
            <v>0</v>
          </cell>
          <cell r="R857">
            <v>17.14</v>
          </cell>
          <cell r="T857">
            <v>14.84</v>
          </cell>
          <cell r="V857">
            <v>17.22</v>
          </cell>
          <cell r="X857">
            <v>500</v>
          </cell>
          <cell r="Y857">
            <v>14.77</v>
          </cell>
          <cell r="Z857">
            <v>14.84</v>
          </cell>
          <cell r="AA857">
            <v>16.989999999999998</v>
          </cell>
          <cell r="AB857">
            <v>17.22</v>
          </cell>
          <cell r="AD857" t="str">
            <v>Single</v>
          </cell>
          <cell r="AI857">
            <v>0</v>
          </cell>
          <cell r="AJ857">
            <v>0</v>
          </cell>
        </row>
        <row r="858">
          <cell r="AJ858">
            <v>0</v>
          </cell>
        </row>
        <row r="859">
          <cell r="E859">
            <v>386</v>
          </cell>
          <cell r="F859" t="str">
            <v>CB-02/33/1/3</v>
          </cell>
          <cell r="G859">
            <v>518836.34</v>
          </cell>
          <cell r="H859">
            <v>2388931.92</v>
          </cell>
          <cell r="I859" t="str">
            <v>Road-MN19</v>
          </cell>
          <cell r="J859">
            <v>5.3200000000069849</v>
          </cell>
          <cell r="K859">
            <v>-14.020000000018626</v>
          </cell>
          <cell r="L859">
            <v>14.995425969294658</v>
          </cell>
          <cell r="M859" t="str">
            <v>CP-5 401 246</v>
          </cell>
          <cell r="N859">
            <v>49.734374458152629</v>
          </cell>
          <cell r="O859">
            <v>64.729800427447287</v>
          </cell>
          <cell r="P859">
            <v>14.995425969294658</v>
          </cell>
          <cell r="Q859">
            <v>0</v>
          </cell>
          <cell r="R859">
            <v>17.239999999999998</v>
          </cell>
          <cell r="T859">
            <v>14.92</v>
          </cell>
          <cell r="V859">
            <v>17.23</v>
          </cell>
          <cell r="X859">
            <v>500</v>
          </cell>
          <cell r="Y859">
            <v>14.84</v>
          </cell>
          <cell r="Z859">
            <v>14.92</v>
          </cell>
          <cell r="AA859">
            <v>17.22</v>
          </cell>
          <cell r="AB859">
            <v>17.23</v>
          </cell>
          <cell r="AD859" t="str">
            <v>Single</v>
          </cell>
          <cell r="AI859">
            <v>0</v>
          </cell>
          <cell r="AJ859">
            <v>0</v>
          </cell>
        </row>
        <row r="860">
          <cell r="AJ860">
            <v>0</v>
          </cell>
        </row>
        <row r="861">
          <cell r="E861">
            <v>387</v>
          </cell>
          <cell r="F861" t="str">
            <v>CB-02/33/1/4</v>
          </cell>
          <cell r="G861">
            <v>518844.71</v>
          </cell>
          <cell r="H861">
            <v>2388908.36</v>
          </cell>
          <cell r="I861" t="str">
            <v>Road-MN19</v>
          </cell>
          <cell r="J861">
            <v>8.3699999999953434</v>
          </cell>
          <cell r="K861">
            <v>-23.560000000055879</v>
          </cell>
          <cell r="L861">
            <v>25.00260986382332</v>
          </cell>
          <cell r="M861" t="str">
            <v>CP-5 401 246</v>
          </cell>
          <cell r="N861">
            <v>64.729800427447287</v>
          </cell>
          <cell r="O861">
            <v>89.732410291270611</v>
          </cell>
          <cell r="P861">
            <v>25.002609863823324</v>
          </cell>
          <cell r="Q861">
            <v>0</v>
          </cell>
          <cell r="R861">
            <v>17.399999999999999</v>
          </cell>
          <cell r="T861">
            <v>15</v>
          </cell>
          <cell r="V861">
            <v>17.37</v>
          </cell>
          <cell r="X861">
            <v>500</v>
          </cell>
          <cell r="Y861">
            <v>14.92</v>
          </cell>
          <cell r="Z861">
            <v>15</v>
          </cell>
          <cell r="AA861">
            <v>17.23</v>
          </cell>
          <cell r="AB861">
            <v>17.37</v>
          </cell>
          <cell r="AD861" t="str">
            <v>Single</v>
          </cell>
          <cell r="AI861">
            <v>0</v>
          </cell>
          <cell r="AJ861">
            <v>0</v>
          </cell>
        </row>
        <row r="862">
          <cell r="AJ862">
            <v>0</v>
          </cell>
        </row>
        <row r="863">
          <cell r="E863">
            <v>388</v>
          </cell>
          <cell r="F863" t="str">
            <v>CB-02/33/1/5</v>
          </cell>
          <cell r="G863">
            <v>518854.03</v>
          </cell>
          <cell r="H863">
            <v>2388874.62</v>
          </cell>
          <cell r="I863" t="str">
            <v>Road-MN19</v>
          </cell>
          <cell r="J863">
            <v>9.3200000000069849</v>
          </cell>
          <cell r="K863">
            <v>-33.739999999757856</v>
          </cell>
          <cell r="L863">
            <v>35.003571246142734</v>
          </cell>
          <cell r="M863" t="str">
            <v>CP-5 401 246</v>
          </cell>
          <cell r="N863">
            <v>89.732410291270611</v>
          </cell>
          <cell r="O863">
            <v>124.73598153741335</v>
          </cell>
          <cell r="P863">
            <v>35.003571246142741</v>
          </cell>
          <cell r="Q863">
            <v>0</v>
          </cell>
          <cell r="R863">
            <v>17.63</v>
          </cell>
          <cell r="T863">
            <v>15.1</v>
          </cell>
          <cell r="V863">
            <v>17.66</v>
          </cell>
          <cell r="X863">
            <v>500</v>
          </cell>
          <cell r="Y863">
            <v>15</v>
          </cell>
          <cell r="Z863">
            <v>15.1</v>
          </cell>
          <cell r="AA863">
            <v>17.37</v>
          </cell>
          <cell r="AB863">
            <v>17.66</v>
          </cell>
          <cell r="AD863" t="str">
            <v>Single</v>
          </cell>
          <cell r="AI863">
            <v>0</v>
          </cell>
          <cell r="AJ863">
            <v>0</v>
          </cell>
        </row>
        <row r="864">
          <cell r="AJ864">
            <v>0</v>
          </cell>
        </row>
        <row r="865">
          <cell r="E865">
            <v>389</v>
          </cell>
          <cell r="F865" t="str">
            <v>CB-02/33/1/6</v>
          </cell>
          <cell r="G865">
            <v>518858.51</v>
          </cell>
          <cell r="H865">
            <v>2388858.2200000002</v>
          </cell>
          <cell r="I865" t="str">
            <v>Road-MN19</v>
          </cell>
          <cell r="J865">
            <v>4.4799999999813735</v>
          </cell>
          <cell r="K865">
            <v>-16.399999999906868</v>
          </cell>
          <cell r="L865">
            <v>17.000894094040419</v>
          </cell>
          <cell r="M865" t="str">
            <v>CP-5 401 246</v>
          </cell>
          <cell r="N865">
            <v>124.73598153741335</v>
          </cell>
          <cell r="O865">
            <v>141.73687563145376</v>
          </cell>
          <cell r="P865">
            <v>17.000894094040405</v>
          </cell>
          <cell r="Q865">
            <v>0</v>
          </cell>
          <cell r="R865">
            <v>17.760000000000002</v>
          </cell>
          <cell r="T865">
            <v>16.2</v>
          </cell>
          <cell r="V865">
            <v>17.87</v>
          </cell>
          <cell r="X865">
            <v>500</v>
          </cell>
          <cell r="Y865">
            <v>15.1</v>
          </cell>
          <cell r="Z865">
            <v>15.16</v>
          </cell>
          <cell r="AA865">
            <v>17.66</v>
          </cell>
          <cell r="AB865">
            <v>17.87</v>
          </cell>
          <cell r="AD865" t="str">
            <v>Single</v>
          </cell>
          <cell r="AI865">
            <v>0</v>
          </cell>
          <cell r="AJ865">
            <v>0</v>
          </cell>
        </row>
        <row r="866">
          <cell r="AJ866">
            <v>0</v>
          </cell>
        </row>
        <row r="867">
          <cell r="E867">
            <v>390</v>
          </cell>
          <cell r="F867" t="str">
            <v>CB-02/33/1/7</v>
          </cell>
          <cell r="G867">
            <v>518867.19</v>
          </cell>
          <cell r="H867">
            <v>2388826.39</v>
          </cell>
          <cell r="I867" t="str">
            <v>Road-MN19</v>
          </cell>
          <cell r="J867">
            <v>8.6799999999930151</v>
          </cell>
          <cell r="K867">
            <v>-31.830000000074506</v>
          </cell>
          <cell r="L867">
            <v>32.992291524000294</v>
          </cell>
          <cell r="M867" t="str">
            <v>CP-5 401 246</v>
          </cell>
          <cell r="N867">
            <v>141.73687563145376</v>
          </cell>
          <cell r="O867">
            <v>174.72916715545404</v>
          </cell>
          <cell r="P867">
            <v>32.992291524000279</v>
          </cell>
          <cell r="Q867">
            <v>0</v>
          </cell>
          <cell r="R867">
            <v>17.96</v>
          </cell>
          <cell r="T867">
            <v>16.350000000000001</v>
          </cell>
          <cell r="V867">
            <v>18.079999999999998</v>
          </cell>
          <cell r="X867">
            <v>300</v>
          </cell>
          <cell r="Y867">
            <v>16.2</v>
          </cell>
          <cell r="Z867">
            <v>16.350000000000001</v>
          </cell>
          <cell r="AA867">
            <v>17.87</v>
          </cell>
          <cell r="AB867">
            <v>18.079999999999998</v>
          </cell>
          <cell r="AD867" t="str">
            <v>Single</v>
          </cell>
          <cell r="AI867">
            <v>0</v>
          </cell>
          <cell r="AJ867">
            <v>0</v>
          </cell>
        </row>
        <row r="868">
          <cell r="AJ868">
            <v>0</v>
          </cell>
        </row>
        <row r="869">
          <cell r="E869">
            <v>391</v>
          </cell>
          <cell r="F869" t="str">
            <v>CB-02/33/1/8</v>
          </cell>
          <cell r="G869">
            <v>518875.08</v>
          </cell>
          <cell r="H869">
            <v>2388797.4399999999</v>
          </cell>
          <cell r="I869" t="str">
            <v>Road-MN19</v>
          </cell>
          <cell r="J869">
            <v>7.8900000000139698</v>
          </cell>
          <cell r="K869">
            <v>-28.950000000186265</v>
          </cell>
          <cell r="L869">
            <v>30.005909418163036</v>
          </cell>
          <cell r="M869" t="str">
            <v>CP-5 401 246</v>
          </cell>
          <cell r="N869">
            <v>174.72916715545404</v>
          </cell>
          <cell r="O869">
            <v>204.73507657361708</v>
          </cell>
          <cell r="P869">
            <v>30.005909418163043</v>
          </cell>
          <cell r="Q869">
            <v>0</v>
          </cell>
          <cell r="R869">
            <v>18.16</v>
          </cell>
          <cell r="T869">
            <v>16.5</v>
          </cell>
          <cell r="V869">
            <v>18.309999999999999</v>
          </cell>
          <cell r="X869">
            <v>300</v>
          </cell>
          <cell r="Y869">
            <v>16.350000000000001</v>
          </cell>
          <cell r="Z869">
            <v>16.5</v>
          </cell>
          <cell r="AA869">
            <v>18.079999999999998</v>
          </cell>
          <cell r="AB869">
            <v>18.309999999999999</v>
          </cell>
          <cell r="AD869" t="str">
            <v>Single</v>
          </cell>
          <cell r="AI869">
            <v>0</v>
          </cell>
          <cell r="AJ869" t="str">
            <v>L</v>
          </cell>
        </row>
        <row r="870">
          <cell r="AJ870">
            <v>0</v>
          </cell>
        </row>
        <row r="871">
          <cell r="N871">
            <v>204.73507657361708</v>
          </cell>
          <cell r="AJ871">
            <v>0</v>
          </cell>
        </row>
        <row r="872">
          <cell r="E872">
            <v>392</v>
          </cell>
          <cell r="F872" t="str">
            <v>CB-02/33/1/6</v>
          </cell>
          <cell r="G872">
            <v>518858.51</v>
          </cell>
          <cell r="H872">
            <v>2388858.2200000002</v>
          </cell>
          <cell r="I872" t="str">
            <v>Road-MN19</v>
          </cell>
          <cell r="R872">
            <v>17.77</v>
          </cell>
          <cell r="T872">
            <v>15.16</v>
          </cell>
          <cell r="V872">
            <v>17.87</v>
          </cell>
          <cell r="AI872">
            <v>0</v>
          </cell>
          <cell r="AJ872">
            <v>0</v>
          </cell>
        </row>
        <row r="873">
          <cell r="AJ873">
            <v>0</v>
          </cell>
        </row>
        <row r="874">
          <cell r="E874">
            <v>393</v>
          </cell>
          <cell r="F874" t="str">
            <v>CB-02/33/1/10</v>
          </cell>
          <cell r="G874">
            <v>518887.3</v>
          </cell>
          <cell r="H874">
            <v>2388866.64</v>
          </cell>
          <cell r="I874" t="str">
            <v>Road-MN20</v>
          </cell>
          <cell r="J874">
            <v>28.789999999979045</v>
          </cell>
          <cell r="K874">
            <v>8.4199999999254942</v>
          </cell>
          <cell r="L874">
            <v>29.996008067700256</v>
          </cell>
          <cell r="M874" t="str">
            <v>CP-5 401 247</v>
          </cell>
          <cell r="N874">
            <v>0</v>
          </cell>
          <cell r="O874">
            <v>29.996008067700256</v>
          </cell>
          <cell r="P874">
            <v>29.996008067700256</v>
          </cell>
          <cell r="Q874">
            <v>0</v>
          </cell>
          <cell r="R874">
            <v>17.850000000000001</v>
          </cell>
          <cell r="T874">
            <v>15.25</v>
          </cell>
          <cell r="V874">
            <v>17.84</v>
          </cell>
          <cell r="X874">
            <v>500</v>
          </cell>
          <cell r="Y874">
            <v>15.16</v>
          </cell>
          <cell r="Z874">
            <v>15.25</v>
          </cell>
          <cell r="AA874">
            <v>17.87</v>
          </cell>
          <cell r="AB874">
            <v>17.84</v>
          </cell>
          <cell r="AD874" t="str">
            <v>Single</v>
          </cell>
          <cell r="AI874" t="str">
            <v>S</v>
          </cell>
          <cell r="AJ874">
            <v>0</v>
          </cell>
        </row>
        <row r="875">
          <cell r="AJ875">
            <v>0</v>
          </cell>
        </row>
        <row r="876">
          <cell r="E876">
            <v>394</v>
          </cell>
          <cell r="F876" t="str">
            <v>CB-02/33/1/11</v>
          </cell>
          <cell r="G876">
            <v>518916.02</v>
          </cell>
          <cell r="H876">
            <v>2388875.2999999998</v>
          </cell>
          <cell r="I876" t="str">
            <v>Road-MN20</v>
          </cell>
          <cell r="J876">
            <v>28.720000000030268</v>
          </cell>
          <cell r="K876">
            <v>8.6599999996833503</v>
          </cell>
          <cell r="L876">
            <v>29.997233205685056</v>
          </cell>
          <cell r="M876" t="str">
            <v>CP-5 401 247</v>
          </cell>
          <cell r="N876">
            <v>29.996008067700256</v>
          </cell>
          <cell r="O876">
            <v>59.993241273385308</v>
          </cell>
          <cell r="P876">
            <v>29.997233205685053</v>
          </cell>
          <cell r="Q876">
            <v>0</v>
          </cell>
          <cell r="R876">
            <v>17.940000000000001</v>
          </cell>
          <cell r="T876">
            <v>15.44</v>
          </cell>
          <cell r="V876">
            <v>17.89</v>
          </cell>
          <cell r="X876">
            <v>500</v>
          </cell>
          <cell r="Y876">
            <v>15.25</v>
          </cell>
          <cell r="Z876">
            <v>15.34</v>
          </cell>
          <cell r="AA876">
            <v>17.84</v>
          </cell>
          <cell r="AB876">
            <v>17.89</v>
          </cell>
          <cell r="AD876" t="str">
            <v>Single</v>
          </cell>
          <cell r="AI876">
            <v>0</v>
          </cell>
          <cell r="AJ876">
            <v>0</v>
          </cell>
        </row>
        <row r="877">
          <cell r="AJ877">
            <v>0</v>
          </cell>
        </row>
        <row r="878">
          <cell r="E878">
            <v>395</v>
          </cell>
          <cell r="F878" t="str">
            <v>CB-02/33/1/12</v>
          </cell>
          <cell r="G878">
            <v>518949.53</v>
          </cell>
          <cell r="H878">
            <v>2388885.4</v>
          </cell>
          <cell r="I878" t="str">
            <v>Road-MN20</v>
          </cell>
          <cell r="J878">
            <v>33.510000000009313</v>
          </cell>
          <cell r="K878">
            <v>10.100000000093132</v>
          </cell>
          <cell r="L878">
            <v>34.999001414361885</v>
          </cell>
          <cell r="M878" t="str">
            <v>CP-5 401 247</v>
          </cell>
          <cell r="N878">
            <v>59.993241273385308</v>
          </cell>
          <cell r="O878">
            <v>94.992242687747193</v>
          </cell>
          <cell r="P878">
            <v>34.999001414361885</v>
          </cell>
          <cell r="Q878">
            <v>0</v>
          </cell>
          <cell r="R878">
            <v>18.04</v>
          </cell>
          <cell r="T878">
            <v>15.64</v>
          </cell>
          <cell r="V878">
            <v>17.989999999999998</v>
          </cell>
          <cell r="X878">
            <v>500</v>
          </cell>
          <cell r="Y878">
            <v>15.44</v>
          </cell>
          <cell r="Z878">
            <v>15.54</v>
          </cell>
          <cell r="AA878">
            <v>17.89</v>
          </cell>
          <cell r="AB878">
            <v>17.989999999999998</v>
          </cell>
          <cell r="AD878" t="str">
            <v>Single</v>
          </cell>
          <cell r="AI878">
            <v>0</v>
          </cell>
          <cell r="AJ878">
            <v>0</v>
          </cell>
        </row>
        <row r="879">
          <cell r="AJ879">
            <v>0</v>
          </cell>
        </row>
        <row r="880">
          <cell r="E880">
            <v>396</v>
          </cell>
          <cell r="F880" t="str">
            <v>CB-02/33/1/13</v>
          </cell>
          <cell r="G880">
            <v>518968.68</v>
          </cell>
          <cell r="H880">
            <v>2388891.1800000002</v>
          </cell>
          <cell r="I880" t="str">
            <v>Road-MN20</v>
          </cell>
          <cell r="J880">
            <v>19.149999999965075</v>
          </cell>
          <cell r="K880">
            <v>5.7800000002607703</v>
          </cell>
          <cell r="L880">
            <v>20.003272232354309</v>
          </cell>
          <cell r="M880" t="str">
            <v>CP-5 401 247</v>
          </cell>
          <cell r="N880">
            <v>94.992242687747193</v>
          </cell>
          <cell r="O880">
            <v>114.9955149201015</v>
          </cell>
          <cell r="P880">
            <v>20.003272232354306</v>
          </cell>
          <cell r="Q880">
            <v>0</v>
          </cell>
          <cell r="R880">
            <v>18.100000000000001</v>
          </cell>
          <cell r="T880">
            <v>15.7</v>
          </cell>
          <cell r="V880">
            <v>18.100000000000001</v>
          </cell>
          <cell r="X880">
            <v>300</v>
          </cell>
          <cell r="Y880">
            <v>15.64</v>
          </cell>
          <cell r="Z880">
            <v>15.7</v>
          </cell>
          <cell r="AA880">
            <v>17.989999999999998</v>
          </cell>
          <cell r="AB880">
            <v>18.100000000000001</v>
          </cell>
          <cell r="AD880" t="str">
            <v>Single</v>
          </cell>
          <cell r="AI880">
            <v>0</v>
          </cell>
          <cell r="AJ880">
            <v>0</v>
          </cell>
        </row>
        <row r="881">
          <cell r="AJ881">
            <v>0</v>
          </cell>
        </row>
        <row r="882">
          <cell r="E882">
            <v>397</v>
          </cell>
          <cell r="F882" t="str">
            <v>CB-02/33/1/14</v>
          </cell>
          <cell r="G882">
            <v>519012.72</v>
          </cell>
          <cell r="H882">
            <v>2388904.4500000002</v>
          </cell>
          <cell r="I882" t="str">
            <v>Road-MN20</v>
          </cell>
          <cell r="J882">
            <v>44.039999999979045</v>
          </cell>
          <cell r="K882">
            <v>13.270000000018626</v>
          </cell>
          <cell r="L882">
            <v>45.995809591729646</v>
          </cell>
          <cell r="M882" t="str">
            <v>CP-5 401 247</v>
          </cell>
          <cell r="N882">
            <v>114.9955149201015</v>
          </cell>
          <cell r="O882">
            <v>160.99132451183115</v>
          </cell>
          <cell r="P882">
            <v>45.995809591729653</v>
          </cell>
          <cell r="Q882">
            <v>0</v>
          </cell>
          <cell r="R882">
            <v>17.8</v>
          </cell>
          <cell r="T882">
            <v>15.84</v>
          </cell>
          <cell r="V882">
            <v>17.88</v>
          </cell>
          <cell r="X882">
            <v>300</v>
          </cell>
          <cell r="Y882">
            <v>15.7</v>
          </cell>
          <cell r="Z882">
            <v>15.84</v>
          </cell>
          <cell r="AA882">
            <v>18.100000000000001</v>
          </cell>
          <cell r="AB882">
            <v>17.88</v>
          </cell>
          <cell r="AD882" t="str">
            <v>Single</v>
          </cell>
          <cell r="AI882">
            <v>0</v>
          </cell>
          <cell r="AJ882">
            <v>0</v>
          </cell>
        </row>
        <row r="883">
          <cell r="AJ883">
            <v>0</v>
          </cell>
        </row>
        <row r="884">
          <cell r="E884">
            <v>398</v>
          </cell>
          <cell r="F884" t="str">
            <v>CB-02/33/1/15</v>
          </cell>
          <cell r="G884">
            <v>519031.87</v>
          </cell>
          <cell r="H884">
            <v>2388910.2200000002</v>
          </cell>
          <cell r="I884" t="str">
            <v>Road-MN20</v>
          </cell>
          <cell r="J884">
            <v>19.150000000023283</v>
          </cell>
          <cell r="K884">
            <v>5.7700000000186265</v>
          </cell>
          <cell r="L884">
            <v>20.000384996322111</v>
          </cell>
          <cell r="M884" t="str">
            <v>CP-5 401 247</v>
          </cell>
          <cell r="N884">
            <v>160.99132451183115</v>
          </cell>
          <cell r="O884">
            <v>180.99170950815326</v>
          </cell>
          <cell r="P884">
            <v>20.000384996322111</v>
          </cell>
          <cell r="Q884">
            <v>0</v>
          </cell>
          <cell r="R884">
            <v>17.47</v>
          </cell>
          <cell r="T884">
            <v>15.9</v>
          </cell>
          <cell r="V884">
            <v>17.5</v>
          </cell>
          <cell r="X884">
            <v>300</v>
          </cell>
          <cell r="Y884">
            <v>15.84</v>
          </cell>
          <cell r="Z884">
            <v>15.9</v>
          </cell>
          <cell r="AA884">
            <v>17.88</v>
          </cell>
          <cell r="AB884">
            <v>17.5</v>
          </cell>
          <cell r="AD884" t="str">
            <v>Single</v>
          </cell>
          <cell r="AI884">
            <v>0</v>
          </cell>
          <cell r="AJ884" t="str">
            <v>L</v>
          </cell>
        </row>
        <row r="885">
          <cell r="AJ885">
            <v>0</v>
          </cell>
        </row>
        <row r="886">
          <cell r="N886">
            <v>180.99170950815326</v>
          </cell>
          <cell r="AJ886">
            <v>0</v>
          </cell>
        </row>
        <row r="887">
          <cell r="E887">
            <v>399</v>
          </cell>
          <cell r="F887" t="str">
            <v>CB-02/33/1/12</v>
          </cell>
          <cell r="G887">
            <v>518949.53</v>
          </cell>
          <cell r="H887">
            <v>2388885.4</v>
          </cell>
          <cell r="I887" t="str">
            <v>Road-MN20</v>
          </cell>
          <cell r="M887" t="str">
            <v>CP-5 401 247</v>
          </cell>
          <cell r="R887">
            <v>18.04</v>
          </cell>
          <cell r="T887">
            <v>15.64</v>
          </cell>
          <cell r="V887">
            <v>17.989999999999998</v>
          </cell>
          <cell r="AI887">
            <v>0</v>
          </cell>
          <cell r="AJ887">
            <v>0</v>
          </cell>
        </row>
        <row r="888">
          <cell r="AJ888">
            <v>0</v>
          </cell>
        </row>
        <row r="889">
          <cell r="E889">
            <v>400</v>
          </cell>
          <cell r="F889" t="str">
            <v>CB-02/33/1/16</v>
          </cell>
          <cell r="G889">
            <v>518952.37</v>
          </cell>
          <cell r="H889">
            <v>2388874.77</v>
          </cell>
          <cell r="I889" t="str">
            <v>Road-MN31</v>
          </cell>
          <cell r="J889">
            <v>2.8399999999674037</v>
          </cell>
          <cell r="K889">
            <v>-10.629999999888241</v>
          </cell>
          <cell r="L889">
            <v>11.002840542216308</v>
          </cell>
          <cell r="M889" t="str">
            <v>CP-5 401 247</v>
          </cell>
          <cell r="N889">
            <v>0</v>
          </cell>
          <cell r="O889">
            <v>11.002840542216308</v>
          </cell>
          <cell r="P889">
            <v>11.002840542216308</v>
          </cell>
          <cell r="Q889">
            <v>0</v>
          </cell>
          <cell r="R889">
            <v>17.86</v>
          </cell>
          <cell r="T889">
            <v>15.73</v>
          </cell>
          <cell r="V889">
            <v>17.934000000000001</v>
          </cell>
          <cell r="X889">
            <v>300</v>
          </cell>
          <cell r="Y889">
            <v>15.64</v>
          </cell>
          <cell r="Z889">
            <v>15.73</v>
          </cell>
          <cell r="AA889">
            <v>17.989999999999998</v>
          </cell>
          <cell r="AB889">
            <v>17.934000000000001</v>
          </cell>
          <cell r="AD889" t="str">
            <v>Single</v>
          </cell>
          <cell r="AI889" t="str">
            <v>S</v>
          </cell>
          <cell r="AJ889">
            <v>0</v>
          </cell>
        </row>
        <row r="890">
          <cell r="AJ890">
            <v>0</v>
          </cell>
        </row>
        <row r="891">
          <cell r="E891">
            <v>401</v>
          </cell>
          <cell r="F891" t="str">
            <v>CB-02/33/1/17</v>
          </cell>
          <cell r="G891">
            <v>518962.1</v>
          </cell>
          <cell r="H891">
            <v>2388846.4</v>
          </cell>
          <cell r="I891" t="str">
            <v>Road-MN31</v>
          </cell>
          <cell r="J891">
            <v>9.7299999999813735</v>
          </cell>
          <cell r="K891">
            <v>-28.370000000111759</v>
          </cell>
          <cell r="L891">
            <v>29.9921623096098</v>
          </cell>
          <cell r="M891" t="str">
            <v>CP-5 401 247</v>
          </cell>
          <cell r="N891">
            <v>11.002840542216308</v>
          </cell>
          <cell r="O891">
            <v>40.995002851826108</v>
          </cell>
          <cell r="P891">
            <v>29.9921623096098</v>
          </cell>
          <cell r="Q891">
            <v>0</v>
          </cell>
          <cell r="R891">
            <v>17.77</v>
          </cell>
          <cell r="T891">
            <v>15.96</v>
          </cell>
          <cell r="V891">
            <v>18.010999999999999</v>
          </cell>
          <cell r="X891">
            <v>300</v>
          </cell>
          <cell r="Y891">
            <v>15.73</v>
          </cell>
          <cell r="Z891">
            <v>15.96</v>
          </cell>
          <cell r="AA891">
            <v>17.934000000000001</v>
          </cell>
          <cell r="AB891">
            <v>18.010999999999999</v>
          </cell>
          <cell r="AD891" t="str">
            <v>Single</v>
          </cell>
          <cell r="AI891">
            <v>0</v>
          </cell>
          <cell r="AJ891">
            <v>0</v>
          </cell>
        </row>
        <row r="892">
          <cell r="AJ892">
            <v>0</v>
          </cell>
        </row>
        <row r="893">
          <cell r="E893">
            <v>402</v>
          </cell>
          <cell r="F893" t="str">
            <v>CB-02/33/1/18</v>
          </cell>
          <cell r="G893">
            <v>518966.27</v>
          </cell>
          <cell r="H893">
            <v>2388834.08</v>
          </cell>
          <cell r="I893" t="str">
            <v>Road-MN31</v>
          </cell>
          <cell r="J893">
            <v>4.1700000000419095</v>
          </cell>
          <cell r="K893">
            <v>-12.319999999832362</v>
          </cell>
          <cell r="L893">
            <v>13.006586792706953</v>
          </cell>
          <cell r="M893" t="str">
            <v>CP-5 401 247</v>
          </cell>
          <cell r="N893">
            <v>40.995002851826108</v>
          </cell>
          <cell r="O893">
            <v>54.001589644533063</v>
          </cell>
          <cell r="P893">
            <v>13.006586792706955</v>
          </cell>
          <cell r="Q893">
            <v>0</v>
          </cell>
          <cell r="R893">
            <v>17.73</v>
          </cell>
          <cell r="T893">
            <v>16.05</v>
          </cell>
          <cell r="V893">
            <v>18.113</v>
          </cell>
          <cell r="X893">
            <v>300</v>
          </cell>
          <cell r="Y893">
            <v>15.96</v>
          </cell>
          <cell r="Z893">
            <v>16.05</v>
          </cell>
          <cell r="AA893">
            <v>18.010999999999999</v>
          </cell>
          <cell r="AB893">
            <v>18.113</v>
          </cell>
          <cell r="AD893" t="str">
            <v>Single</v>
          </cell>
          <cell r="AI893">
            <v>0</v>
          </cell>
          <cell r="AJ893">
            <v>0</v>
          </cell>
        </row>
        <row r="894">
          <cell r="AJ894">
            <v>0</v>
          </cell>
        </row>
        <row r="895">
          <cell r="E895">
            <v>403</v>
          </cell>
          <cell r="F895" t="str">
            <v>CB-02/33/1/19</v>
          </cell>
          <cell r="G895">
            <v>518972.74</v>
          </cell>
          <cell r="H895">
            <v>2388820.5499999998</v>
          </cell>
          <cell r="I895" t="str">
            <v>Road-MN31</v>
          </cell>
          <cell r="J895">
            <v>6.4699999999720603</v>
          </cell>
          <cell r="K895">
            <v>-13.53000000026077</v>
          </cell>
          <cell r="L895">
            <v>14.997393107026797</v>
          </cell>
          <cell r="M895" t="str">
            <v>CP-5 401 247</v>
          </cell>
          <cell r="N895">
            <v>54.001589644533063</v>
          </cell>
          <cell r="O895">
            <v>68.998982751559865</v>
          </cell>
          <cell r="P895">
            <v>14.997393107026802</v>
          </cell>
          <cell r="Q895">
            <v>0</v>
          </cell>
          <cell r="R895">
            <v>17.72</v>
          </cell>
          <cell r="T895">
            <v>16.14</v>
          </cell>
          <cell r="V895">
            <v>17.905000000000001</v>
          </cell>
          <cell r="X895">
            <v>300</v>
          </cell>
          <cell r="Y895">
            <v>16.05</v>
          </cell>
          <cell r="Z895">
            <v>16.14</v>
          </cell>
          <cell r="AA895">
            <v>18.113</v>
          </cell>
          <cell r="AB895">
            <v>17.905000000000001</v>
          </cell>
          <cell r="AD895" t="str">
            <v>Single</v>
          </cell>
          <cell r="AI895">
            <v>0</v>
          </cell>
          <cell r="AJ895">
            <v>0</v>
          </cell>
        </row>
        <row r="896">
          <cell r="AJ896">
            <v>0</v>
          </cell>
        </row>
        <row r="897">
          <cell r="E897">
            <v>404</v>
          </cell>
          <cell r="F897" t="str">
            <v>CB-02/33/1/20</v>
          </cell>
          <cell r="G897">
            <v>518984.74</v>
          </cell>
          <cell r="H897">
            <v>2388807.12</v>
          </cell>
          <cell r="I897" t="str">
            <v>Road-MN31</v>
          </cell>
          <cell r="J897">
            <v>12</v>
          </cell>
          <cell r="K897">
            <v>-13.429999999701977</v>
          </cell>
          <cell r="L897">
            <v>18.010133258585153</v>
          </cell>
          <cell r="M897" t="str">
            <v>CP-5 401 247</v>
          </cell>
          <cell r="N897">
            <v>68.998982751559865</v>
          </cell>
          <cell r="O897">
            <v>87.009116010145021</v>
          </cell>
          <cell r="P897">
            <v>18.010133258585157</v>
          </cell>
          <cell r="Q897">
            <v>0</v>
          </cell>
          <cell r="R897">
            <v>17.78</v>
          </cell>
          <cell r="T897">
            <v>16.190000000000001</v>
          </cell>
          <cell r="V897">
            <v>17.765999999999998</v>
          </cell>
          <cell r="X897">
            <v>300</v>
          </cell>
          <cell r="Y897">
            <v>16.14</v>
          </cell>
          <cell r="Z897">
            <v>16.190000000000001</v>
          </cell>
          <cell r="AA897">
            <v>17.905000000000001</v>
          </cell>
          <cell r="AB897">
            <v>17.765999999999998</v>
          </cell>
          <cell r="AD897" t="str">
            <v>Single</v>
          </cell>
          <cell r="AI897">
            <v>0</v>
          </cell>
          <cell r="AJ897">
            <v>0</v>
          </cell>
        </row>
        <row r="898">
          <cell r="AJ898">
            <v>0</v>
          </cell>
        </row>
        <row r="899">
          <cell r="E899">
            <v>405</v>
          </cell>
          <cell r="F899" t="str">
            <v>CB-02/33/1/21</v>
          </cell>
          <cell r="G899">
            <v>518995.95</v>
          </cell>
          <cell r="H899">
            <v>2388798.8199999998</v>
          </cell>
          <cell r="I899" t="str">
            <v>Road-MN31</v>
          </cell>
          <cell r="J899">
            <v>11.210000000020955</v>
          </cell>
          <cell r="K899">
            <v>-8.3000000002793968</v>
          </cell>
          <cell r="L899">
            <v>13.948265125280196</v>
          </cell>
          <cell r="M899" t="str">
            <v>CP-5 401 247</v>
          </cell>
          <cell r="N899">
            <v>87.009116010145021</v>
          </cell>
          <cell r="O899">
            <v>100.95738113542522</v>
          </cell>
          <cell r="P899">
            <v>13.948265125280201</v>
          </cell>
          <cell r="Q899">
            <v>0</v>
          </cell>
          <cell r="R899">
            <v>17.850000000000001</v>
          </cell>
          <cell r="T899">
            <v>16.239999999999998</v>
          </cell>
          <cell r="V899">
            <v>17.82</v>
          </cell>
          <cell r="X899">
            <v>300</v>
          </cell>
          <cell r="Y899">
            <v>16.190000000000001</v>
          </cell>
          <cell r="Z899">
            <v>16.239999999999998</v>
          </cell>
          <cell r="AA899">
            <v>17.765999999999998</v>
          </cell>
          <cell r="AB899">
            <v>17.82</v>
          </cell>
          <cell r="AD899" t="str">
            <v>Single</v>
          </cell>
          <cell r="AI899">
            <v>0</v>
          </cell>
          <cell r="AJ899" t="str">
            <v>L</v>
          </cell>
        </row>
        <row r="900">
          <cell r="AJ900">
            <v>0</v>
          </cell>
        </row>
        <row r="901">
          <cell r="N901">
            <v>100.95738113542522</v>
          </cell>
          <cell r="AJ901">
            <v>0</v>
          </cell>
        </row>
        <row r="902">
          <cell r="E902">
            <v>406</v>
          </cell>
          <cell r="F902" t="str">
            <v>MH-02/34</v>
          </cell>
          <cell r="G902">
            <v>518685.57</v>
          </cell>
          <cell r="H902">
            <v>2388931.9900000002</v>
          </cell>
          <cell r="I902" t="str">
            <v>Road-MJ01</v>
          </cell>
          <cell r="M902" t="str">
            <v>CP-5 401 208</v>
          </cell>
          <cell r="R902">
            <v>17.399999999999999</v>
          </cell>
          <cell r="T902">
            <v>16.062335197327894</v>
          </cell>
          <cell r="V902">
            <v>17.510000000000002</v>
          </cell>
          <cell r="AI902">
            <v>0</v>
          </cell>
          <cell r="AJ902">
            <v>0</v>
          </cell>
        </row>
        <row r="903">
          <cell r="AJ903">
            <v>0</v>
          </cell>
        </row>
        <row r="904">
          <cell r="E904">
            <v>407</v>
          </cell>
          <cell r="F904" t="str">
            <v>CB-02/34/1</v>
          </cell>
          <cell r="G904">
            <v>518689.25</v>
          </cell>
          <cell r="H904">
            <v>2388930.92</v>
          </cell>
          <cell r="I904" t="str">
            <v>Road-MJ01</v>
          </cell>
          <cell r="J904">
            <v>3.6799999999930151</v>
          </cell>
          <cell r="K904">
            <v>-1.0700000002980232</v>
          </cell>
          <cell r="L904">
            <v>3.832401336053723</v>
          </cell>
          <cell r="M904" t="str">
            <v>CP-5 401 209</v>
          </cell>
          <cell r="N904">
            <v>0</v>
          </cell>
          <cell r="O904">
            <v>3.832401336053723</v>
          </cell>
          <cell r="P904">
            <v>3.832401336053723</v>
          </cell>
          <cell r="Q904">
            <v>0</v>
          </cell>
          <cell r="R904">
            <v>17.54</v>
          </cell>
          <cell r="T904">
            <v>16.07</v>
          </cell>
          <cell r="V904">
            <v>17.54</v>
          </cell>
          <cell r="X904">
            <v>300</v>
          </cell>
          <cell r="Y904">
            <v>16.062335197327894</v>
          </cell>
          <cell r="Z904">
            <v>16.07</v>
          </cell>
          <cell r="AA904">
            <v>17.510000000000002</v>
          </cell>
          <cell r="AB904">
            <v>17.54</v>
          </cell>
          <cell r="AD904" t="str">
            <v>Single</v>
          </cell>
          <cell r="AI904" t="str">
            <v>S</v>
          </cell>
          <cell r="AJ904" t="str">
            <v>L</v>
          </cell>
        </row>
        <row r="905">
          <cell r="AJ905">
            <v>0</v>
          </cell>
        </row>
        <row r="906">
          <cell r="N906">
            <v>3.832401336053723</v>
          </cell>
          <cell r="AJ906">
            <v>0</v>
          </cell>
        </row>
        <row r="907">
          <cell r="E907">
            <v>408</v>
          </cell>
          <cell r="F907" t="str">
            <v>MH-02/36</v>
          </cell>
          <cell r="G907">
            <v>518728.61</v>
          </cell>
          <cell r="H907">
            <v>2388785.91</v>
          </cell>
          <cell r="I907" t="str">
            <v>Road-MJ01</v>
          </cell>
          <cell r="M907" t="str">
            <v>CP-5 401 209</v>
          </cell>
          <cell r="R907">
            <v>17.54</v>
          </cell>
          <cell r="T907">
            <v>15.982958251263458</v>
          </cell>
          <cell r="V907">
            <v>17.61</v>
          </cell>
          <cell r="AI907">
            <v>0</v>
          </cell>
          <cell r="AJ907">
            <v>0</v>
          </cell>
        </row>
        <row r="908">
          <cell r="AJ908">
            <v>0</v>
          </cell>
        </row>
        <row r="909">
          <cell r="E909">
            <v>409</v>
          </cell>
          <cell r="F909" t="str">
            <v>CB-02/36/1</v>
          </cell>
          <cell r="G909">
            <v>518734.68</v>
          </cell>
          <cell r="H909">
            <v>2388779.9300000002</v>
          </cell>
          <cell r="I909" t="str">
            <v>Road-MJ01</v>
          </cell>
          <cell r="J909">
            <v>6.0700000000069849</v>
          </cell>
          <cell r="K909">
            <v>-5.9799999999813735</v>
          </cell>
          <cell r="L909">
            <v>8.5208743682712527</v>
          </cell>
          <cell r="M909" t="str">
            <v>CP-5 401 209</v>
          </cell>
          <cell r="N909">
            <v>0</v>
          </cell>
          <cell r="O909">
            <v>8.5208743682712527</v>
          </cell>
          <cell r="P909">
            <v>8.5208743682712527</v>
          </cell>
          <cell r="Q909">
            <v>0</v>
          </cell>
          <cell r="R909">
            <v>17.559999999999999</v>
          </cell>
          <cell r="T909">
            <v>16</v>
          </cell>
          <cell r="V909">
            <v>17.559999999999999</v>
          </cell>
          <cell r="X909">
            <v>300</v>
          </cell>
          <cell r="Y909">
            <v>15.982958251263458</v>
          </cell>
          <cell r="Z909">
            <v>16</v>
          </cell>
          <cell r="AA909">
            <v>17.61</v>
          </cell>
          <cell r="AB909">
            <v>17.559999999999999</v>
          </cell>
          <cell r="AD909" t="str">
            <v>Single</v>
          </cell>
          <cell r="AI909" t="str">
            <v>S</v>
          </cell>
          <cell r="AJ909">
            <v>0</v>
          </cell>
        </row>
        <row r="910">
          <cell r="AJ910">
            <v>0</v>
          </cell>
        </row>
        <row r="911">
          <cell r="E911">
            <v>410</v>
          </cell>
          <cell r="F911" t="str">
            <v>CB-02/36/1/1</v>
          </cell>
          <cell r="G911">
            <v>518749</v>
          </cell>
          <cell r="H911">
            <v>2388734.12</v>
          </cell>
          <cell r="I911" t="str">
            <v>Road-MJ01</v>
          </cell>
          <cell r="J911">
            <v>14.320000000006985</v>
          </cell>
          <cell r="K911">
            <v>-45.810000000055879</v>
          </cell>
          <cell r="L911">
            <v>47.996025877204872</v>
          </cell>
          <cell r="M911" t="str">
            <v>CP-5 401 209</v>
          </cell>
          <cell r="N911">
            <v>8.5208743682712527</v>
          </cell>
          <cell r="O911">
            <v>56.516900245476123</v>
          </cell>
          <cell r="P911">
            <v>47.996025877204872</v>
          </cell>
          <cell r="Q911">
            <v>0</v>
          </cell>
          <cell r="R911">
            <v>17.649999999999999</v>
          </cell>
          <cell r="T911">
            <v>16.149999999999999</v>
          </cell>
          <cell r="V911">
            <v>17.649999999999999</v>
          </cell>
          <cell r="X911">
            <v>300</v>
          </cell>
          <cell r="Y911">
            <v>16</v>
          </cell>
          <cell r="Z911">
            <v>16.149999999999999</v>
          </cell>
          <cell r="AA911">
            <v>17.559999999999999</v>
          </cell>
          <cell r="AB911">
            <v>17.649999999999999</v>
          </cell>
          <cell r="AD911" t="str">
            <v>Single</v>
          </cell>
          <cell r="AI911">
            <v>0</v>
          </cell>
          <cell r="AJ911" t="str">
            <v>L</v>
          </cell>
        </row>
        <row r="912">
          <cell r="AJ912">
            <v>0</v>
          </cell>
        </row>
        <row r="913">
          <cell r="N913">
            <v>56.516900245476123</v>
          </cell>
          <cell r="AJ913">
            <v>0</v>
          </cell>
        </row>
        <row r="914">
          <cell r="E914">
            <v>411</v>
          </cell>
          <cell r="F914" t="str">
            <v>MH-02/36A</v>
          </cell>
          <cell r="G914">
            <v>518744.09</v>
          </cell>
          <cell r="H914">
            <v>2388738.37</v>
          </cell>
          <cell r="I914" t="str">
            <v>Road-MJ01</v>
          </cell>
          <cell r="M914" t="str">
            <v>CP-5 401 209</v>
          </cell>
          <cell r="R914">
            <v>17.649999999999999</v>
          </cell>
          <cell r="T914">
            <v>16.137012221129115</v>
          </cell>
          <cell r="V914">
            <v>17.649999999999999</v>
          </cell>
        </row>
        <row r="916">
          <cell r="E916">
            <v>412</v>
          </cell>
          <cell r="F916" t="str">
            <v>CB-02/36A/1</v>
          </cell>
          <cell r="G916">
            <v>518749</v>
          </cell>
          <cell r="H916">
            <v>2388734.12</v>
          </cell>
          <cell r="I916" t="str">
            <v>Road-MJ01</v>
          </cell>
          <cell r="J916">
            <v>4.9099999999743886</v>
          </cell>
          <cell r="K916">
            <v>-4.25</v>
          </cell>
          <cell r="L916">
            <v>6.4938894354422523</v>
          </cell>
          <cell r="M916" t="str">
            <v>CP-5 401 209</v>
          </cell>
          <cell r="N916">
            <v>0</v>
          </cell>
          <cell r="O916">
            <v>6.4938894354422523</v>
          </cell>
          <cell r="P916">
            <v>6.4938894354422523</v>
          </cell>
          <cell r="Q916">
            <v>0</v>
          </cell>
          <cell r="R916">
            <v>17.649999999999999</v>
          </cell>
          <cell r="T916">
            <v>16.149999999999999</v>
          </cell>
          <cell r="V916">
            <v>17.649999999999999</v>
          </cell>
          <cell r="X916">
            <v>300</v>
          </cell>
          <cell r="Y916">
            <v>16.137012221129115</v>
          </cell>
          <cell r="Z916">
            <v>16.149999999999999</v>
          </cell>
          <cell r="AA916">
            <v>17.649999999999999</v>
          </cell>
          <cell r="AB916">
            <v>17.649999999999999</v>
          </cell>
          <cell r="AD916" t="str">
            <v>Single</v>
          </cell>
          <cell r="AI916" t="str">
            <v>S</v>
          </cell>
          <cell r="AJ916" t="str">
            <v>L</v>
          </cell>
        </row>
        <row r="918">
          <cell r="N918">
            <v>6.4938894354422523</v>
          </cell>
        </row>
        <row r="919">
          <cell r="E919">
            <v>413</v>
          </cell>
          <cell r="F919" t="str">
            <v>MH-02/37</v>
          </cell>
          <cell r="G919">
            <v>518766.19</v>
          </cell>
          <cell r="H919">
            <v>2388670.4900000002</v>
          </cell>
          <cell r="I919" t="str">
            <v>Road-MJ01</v>
          </cell>
          <cell r="M919" t="str">
            <v>CP-5 401 209</v>
          </cell>
          <cell r="R919">
            <v>17.63</v>
          </cell>
          <cell r="T919">
            <v>15.08</v>
          </cell>
          <cell r="V919">
            <v>17.739999999999998</v>
          </cell>
          <cell r="AI919">
            <v>0</v>
          </cell>
          <cell r="AJ919">
            <v>0</v>
          </cell>
        </row>
        <row r="920">
          <cell r="AJ920">
            <v>0</v>
          </cell>
        </row>
        <row r="921">
          <cell r="E921">
            <v>414</v>
          </cell>
          <cell r="F921" t="str">
            <v>CB-02/37/1</v>
          </cell>
          <cell r="G921">
            <v>518790.11</v>
          </cell>
          <cell r="H921">
            <v>2388677.7799999998</v>
          </cell>
          <cell r="I921" t="str">
            <v>Road-MN32</v>
          </cell>
          <cell r="J921">
            <v>23.919999999983702</v>
          </cell>
          <cell r="K921">
            <v>7.2899999995715916</v>
          </cell>
          <cell r="L921">
            <v>25.006209228769045</v>
          </cell>
          <cell r="M921" t="str">
            <v>CP-5 401 248</v>
          </cell>
          <cell r="N921">
            <v>0</v>
          </cell>
          <cell r="O921">
            <v>25.006209228769045</v>
          </cell>
          <cell r="P921">
            <v>25.006209228769045</v>
          </cell>
          <cell r="Q921">
            <v>0</v>
          </cell>
          <cell r="R921">
            <v>17.78</v>
          </cell>
          <cell r="T921">
            <v>15.13</v>
          </cell>
          <cell r="V921">
            <v>17.666</v>
          </cell>
          <cell r="X921">
            <v>500</v>
          </cell>
          <cell r="Y921">
            <v>15.08</v>
          </cell>
          <cell r="Z921">
            <v>15.62</v>
          </cell>
          <cell r="AA921">
            <v>17.739999999999998</v>
          </cell>
          <cell r="AB921">
            <v>17.666</v>
          </cell>
          <cell r="AD921" t="str">
            <v>Double</v>
          </cell>
          <cell r="AI921" t="str">
            <v>S</v>
          </cell>
          <cell r="AJ921">
            <v>0</v>
          </cell>
        </row>
        <row r="922">
          <cell r="AJ922">
            <v>0</v>
          </cell>
        </row>
        <row r="923">
          <cell r="E923">
            <v>415</v>
          </cell>
          <cell r="F923" t="str">
            <v>CB-02/37/2</v>
          </cell>
          <cell r="G923">
            <v>518802.55</v>
          </cell>
          <cell r="H923">
            <v>2388686.16</v>
          </cell>
          <cell r="I923" t="str">
            <v>Road-MN32</v>
          </cell>
          <cell r="J923">
            <v>12.440000000002328</v>
          </cell>
          <cell r="K923">
            <v>8.3800000003539026</v>
          </cell>
          <cell r="L923">
            <v>14.999266648939518</v>
          </cell>
          <cell r="M923" t="str">
            <v>CP-5 401 248</v>
          </cell>
          <cell r="N923">
            <v>25.006209228769045</v>
          </cell>
          <cell r="O923">
            <v>40.005475877708562</v>
          </cell>
          <cell r="P923">
            <v>14.999266648939518</v>
          </cell>
          <cell r="Q923">
            <v>0</v>
          </cell>
          <cell r="R923">
            <v>17.84</v>
          </cell>
          <cell r="T923">
            <v>15.16</v>
          </cell>
          <cell r="V923">
            <v>17.658000000000001</v>
          </cell>
          <cell r="X923">
            <v>500</v>
          </cell>
          <cell r="Y923">
            <v>15.13</v>
          </cell>
          <cell r="Z923">
            <v>15.16</v>
          </cell>
          <cell r="AA923">
            <v>17.666</v>
          </cell>
          <cell r="AB923">
            <v>17.658000000000001</v>
          </cell>
          <cell r="AD923" t="str">
            <v>Single</v>
          </cell>
          <cell r="AI923">
            <v>0</v>
          </cell>
          <cell r="AJ923">
            <v>0</v>
          </cell>
        </row>
        <row r="924">
          <cell r="AJ924">
            <v>0</v>
          </cell>
        </row>
        <row r="925">
          <cell r="E925">
            <v>416</v>
          </cell>
          <cell r="F925" t="str">
            <v>CB-02/37/3</v>
          </cell>
          <cell r="G925">
            <v>518814.71</v>
          </cell>
          <cell r="H925">
            <v>2388694.94</v>
          </cell>
          <cell r="I925" t="str">
            <v>Road-MN32</v>
          </cell>
          <cell r="J925">
            <v>12.160000000032596</v>
          </cell>
          <cell r="K925">
            <v>8.779999999795109</v>
          </cell>
          <cell r="L925">
            <v>14.99846658819477</v>
          </cell>
          <cell r="M925" t="str">
            <v>CP-5 401 248</v>
          </cell>
          <cell r="N925">
            <v>40.005475877708562</v>
          </cell>
          <cell r="O925">
            <v>55.003942465903336</v>
          </cell>
          <cell r="P925">
            <v>14.998466588194773</v>
          </cell>
          <cell r="Q925">
            <v>0</v>
          </cell>
          <cell r="R925">
            <v>17.899999999999999</v>
          </cell>
          <cell r="T925">
            <v>15.19</v>
          </cell>
          <cell r="V925">
            <v>17.785</v>
          </cell>
          <cell r="X925">
            <v>500</v>
          </cell>
          <cell r="Y925">
            <v>15.16</v>
          </cell>
          <cell r="Z925">
            <v>15.19</v>
          </cell>
          <cell r="AA925">
            <v>17.658000000000001</v>
          </cell>
          <cell r="AB925">
            <v>17.785</v>
          </cell>
          <cell r="AD925" t="str">
            <v>Single</v>
          </cell>
          <cell r="AI925">
            <v>0</v>
          </cell>
          <cell r="AJ925">
            <v>0</v>
          </cell>
        </row>
        <row r="926">
          <cell r="AJ926">
            <v>0</v>
          </cell>
        </row>
        <row r="927">
          <cell r="E927">
            <v>417</v>
          </cell>
          <cell r="F927" t="str">
            <v>CB-02/37/4</v>
          </cell>
          <cell r="G927">
            <v>518837.53</v>
          </cell>
          <cell r="H927">
            <v>2388711.16</v>
          </cell>
          <cell r="I927" t="str">
            <v>Road-MN32</v>
          </cell>
          <cell r="J927">
            <v>22.820000000006985</v>
          </cell>
          <cell r="K927">
            <v>16.220000000204891</v>
          </cell>
          <cell r="L927">
            <v>27.997156998648371</v>
          </cell>
          <cell r="M927" t="str">
            <v>CP-5 401 248</v>
          </cell>
          <cell r="N927">
            <v>55.003942465903336</v>
          </cell>
          <cell r="O927">
            <v>83.001099464551714</v>
          </cell>
          <cell r="P927">
            <v>27.997156998648379</v>
          </cell>
          <cell r="Q927">
            <v>0</v>
          </cell>
          <cell r="R927">
            <v>18</v>
          </cell>
          <cell r="T927">
            <v>15.24</v>
          </cell>
          <cell r="V927">
            <v>17.369</v>
          </cell>
          <cell r="X927">
            <v>500</v>
          </cell>
          <cell r="Y927">
            <v>15.19</v>
          </cell>
          <cell r="Z927">
            <v>15.24</v>
          </cell>
          <cell r="AA927">
            <v>17.785</v>
          </cell>
          <cell r="AB927">
            <v>17.369</v>
          </cell>
          <cell r="AD927" t="str">
            <v>Single</v>
          </cell>
          <cell r="AI927">
            <v>0</v>
          </cell>
          <cell r="AJ927">
            <v>0</v>
          </cell>
        </row>
        <row r="928">
          <cell r="AJ928">
            <v>0</v>
          </cell>
        </row>
        <row r="929">
          <cell r="E929">
            <v>418</v>
          </cell>
          <cell r="F929" t="str">
            <v>CB-02/37/5</v>
          </cell>
          <cell r="G929">
            <v>518859.79</v>
          </cell>
          <cell r="H929">
            <v>2388722.54</v>
          </cell>
          <cell r="I929" t="str">
            <v>Road-MN32</v>
          </cell>
          <cell r="J929">
            <v>22.259999999951106</v>
          </cell>
          <cell r="K929">
            <v>11.379999999888241</v>
          </cell>
          <cell r="L929">
            <v>25.000239998753603</v>
          </cell>
          <cell r="M929" t="str">
            <v>CP-5 401 248</v>
          </cell>
          <cell r="N929">
            <v>83.001099464551714</v>
          </cell>
          <cell r="O929">
            <v>108.00133946330531</v>
          </cell>
          <cell r="P929">
            <v>25.000239998753599</v>
          </cell>
          <cell r="Q929">
            <v>0</v>
          </cell>
          <cell r="R929">
            <v>18.100000000000001</v>
          </cell>
          <cell r="T929">
            <v>15.39</v>
          </cell>
          <cell r="V929">
            <v>17.016999999999999</v>
          </cell>
          <cell r="X929">
            <v>400</v>
          </cell>
          <cell r="Y929">
            <v>15.24</v>
          </cell>
          <cell r="Z929">
            <v>15.39</v>
          </cell>
          <cell r="AA929">
            <v>17.369</v>
          </cell>
          <cell r="AB929">
            <v>17.016999999999999</v>
          </cell>
          <cell r="AD929" t="str">
            <v>Single</v>
          </cell>
          <cell r="AI929">
            <v>0</v>
          </cell>
          <cell r="AJ929">
            <v>0</v>
          </cell>
        </row>
        <row r="930">
          <cell r="AJ930">
            <v>0</v>
          </cell>
        </row>
        <row r="931">
          <cell r="E931">
            <v>419</v>
          </cell>
          <cell r="F931" t="str">
            <v>CB-02/37/6</v>
          </cell>
          <cell r="G931">
            <v>518878.91</v>
          </cell>
          <cell r="H931">
            <v>2388728.38</v>
          </cell>
          <cell r="I931" t="str">
            <v>Road-MN32</v>
          </cell>
          <cell r="J931">
            <v>19.119999999995343</v>
          </cell>
          <cell r="K931">
            <v>5.8399999998509884</v>
          </cell>
          <cell r="L931">
            <v>19.991998399311697</v>
          </cell>
          <cell r="M931" t="str">
            <v>CP-5 401 248</v>
          </cell>
          <cell r="N931">
            <v>108.00133946330531</v>
          </cell>
          <cell r="O931">
            <v>127.99333786261701</v>
          </cell>
          <cell r="P931">
            <v>19.991998399311697</v>
          </cell>
          <cell r="Q931">
            <v>0</v>
          </cell>
          <cell r="R931">
            <v>18.190000000000001</v>
          </cell>
          <cell r="T931">
            <v>15.53</v>
          </cell>
          <cell r="V931">
            <v>18.265999999999998</v>
          </cell>
          <cell r="X931">
            <v>400</v>
          </cell>
          <cell r="Y931">
            <v>15.39</v>
          </cell>
          <cell r="Z931">
            <v>15.43</v>
          </cell>
          <cell r="AA931">
            <v>17.016999999999999</v>
          </cell>
          <cell r="AB931">
            <v>18.265999999999998</v>
          </cell>
          <cell r="AD931" t="str">
            <v>Single</v>
          </cell>
          <cell r="AI931">
            <v>0</v>
          </cell>
          <cell r="AJ931">
            <v>0</v>
          </cell>
        </row>
        <row r="932">
          <cell r="AJ932">
            <v>0</v>
          </cell>
        </row>
        <row r="933">
          <cell r="E933">
            <v>420</v>
          </cell>
          <cell r="F933" t="str">
            <v>CB-02/37/7</v>
          </cell>
          <cell r="G933">
            <v>518909.58</v>
          </cell>
          <cell r="H933">
            <v>2388737.52</v>
          </cell>
          <cell r="I933" t="str">
            <v>Road-MN32</v>
          </cell>
          <cell r="J933">
            <v>30.67000000004191</v>
          </cell>
          <cell r="K933">
            <v>9.1400000001303852</v>
          </cell>
          <cell r="L933">
            <v>32.002945177045099</v>
          </cell>
          <cell r="M933" t="str">
            <v>CP-5 401 248</v>
          </cell>
          <cell r="N933">
            <v>127.99333786261701</v>
          </cell>
          <cell r="O933">
            <v>159.9962830396621</v>
          </cell>
          <cell r="P933">
            <v>32.002945177045092</v>
          </cell>
          <cell r="Q933">
            <v>0</v>
          </cell>
          <cell r="R933">
            <v>18.22</v>
          </cell>
          <cell r="T933">
            <v>15.63</v>
          </cell>
          <cell r="V933">
            <v>18.001999999999999</v>
          </cell>
          <cell r="X933">
            <v>300</v>
          </cell>
          <cell r="Y933">
            <v>15.53</v>
          </cell>
          <cell r="Z933">
            <v>15.63</v>
          </cell>
          <cell r="AA933">
            <v>18.265999999999998</v>
          </cell>
          <cell r="AB933">
            <v>18.001999999999999</v>
          </cell>
          <cell r="AD933" t="str">
            <v>Single</v>
          </cell>
          <cell r="AI933">
            <v>0</v>
          </cell>
          <cell r="AJ933">
            <v>0</v>
          </cell>
        </row>
        <row r="934">
          <cell r="AJ934">
            <v>0</v>
          </cell>
        </row>
        <row r="935">
          <cell r="E935">
            <v>421</v>
          </cell>
          <cell r="F935" t="str">
            <v>CB-02/37/8</v>
          </cell>
          <cell r="G935">
            <v>518930.67</v>
          </cell>
          <cell r="H935">
            <v>2388743.79</v>
          </cell>
          <cell r="I935" t="str">
            <v>Road-MN32</v>
          </cell>
          <cell r="J935">
            <v>21.089999999967404</v>
          </cell>
          <cell r="K935">
            <v>6.2700000000186265</v>
          </cell>
          <cell r="L935">
            <v>22.002295334779475</v>
          </cell>
          <cell r="M935" t="str">
            <v>CP-5 401 248</v>
          </cell>
          <cell r="N935">
            <v>159.9962830396621</v>
          </cell>
          <cell r="O935">
            <v>181.99857837444159</v>
          </cell>
          <cell r="P935">
            <v>22.00229533477949</v>
          </cell>
          <cell r="Q935">
            <v>0</v>
          </cell>
          <cell r="R935">
            <v>18.16</v>
          </cell>
          <cell r="T935">
            <v>15.69</v>
          </cell>
          <cell r="V935">
            <v>17.888999999999999</v>
          </cell>
          <cell r="X935">
            <v>300</v>
          </cell>
          <cell r="Y935">
            <v>15.63</v>
          </cell>
          <cell r="Z935">
            <v>15.69</v>
          </cell>
          <cell r="AA935">
            <v>18.001999999999999</v>
          </cell>
          <cell r="AB935">
            <v>17.888999999999999</v>
          </cell>
          <cell r="AD935" t="str">
            <v>Single</v>
          </cell>
          <cell r="AI935">
            <v>0</v>
          </cell>
          <cell r="AJ935">
            <v>0</v>
          </cell>
        </row>
        <row r="936">
          <cell r="AJ936">
            <v>0</v>
          </cell>
        </row>
        <row r="937">
          <cell r="E937">
            <v>422</v>
          </cell>
          <cell r="F937" t="str">
            <v>CB-02/37/9</v>
          </cell>
          <cell r="G937">
            <v>518967.1</v>
          </cell>
          <cell r="H937">
            <v>2388754.61</v>
          </cell>
          <cell r="I937" t="str">
            <v>Road-MN32</v>
          </cell>
          <cell r="J937">
            <v>36.429999999993015</v>
          </cell>
          <cell r="K937">
            <v>10.819999999832362</v>
          </cell>
          <cell r="L937">
            <v>38.002859102913078</v>
          </cell>
          <cell r="M937" t="str">
            <v>CP-5 401 248</v>
          </cell>
          <cell r="N937">
            <v>181.99857837444159</v>
          </cell>
          <cell r="O937">
            <v>220.00143747735467</v>
          </cell>
          <cell r="P937">
            <v>38.002859102913078</v>
          </cell>
          <cell r="Q937">
            <v>0</v>
          </cell>
          <cell r="R937">
            <v>18.04</v>
          </cell>
          <cell r="T937">
            <v>15.81</v>
          </cell>
          <cell r="V937">
            <v>18.094999999999999</v>
          </cell>
          <cell r="X937">
            <v>300</v>
          </cell>
          <cell r="Y937">
            <v>15.69</v>
          </cell>
          <cell r="Z937">
            <v>15.81</v>
          </cell>
          <cell r="AA937">
            <v>17.888999999999999</v>
          </cell>
          <cell r="AB937">
            <v>18.094999999999999</v>
          </cell>
          <cell r="AD937" t="str">
            <v>Single</v>
          </cell>
          <cell r="AI937">
            <v>0</v>
          </cell>
          <cell r="AJ937">
            <v>0</v>
          </cell>
        </row>
        <row r="938">
          <cell r="AJ938">
            <v>0</v>
          </cell>
        </row>
        <row r="939">
          <cell r="E939">
            <v>423</v>
          </cell>
          <cell r="F939" t="str">
            <v>CB-02/37/10</v>
          </cell>
          <cell r="G939">
            <v>518995.85</v>
          </cell>
          <cell r="H939">
            <v>2388763.16</v>
          </cell>
          <cell r="I939" t="str">
            <v>Road-MN32</v>
          </cell>
          <cell r="J939">
            <v>28.75</v>
          </cell>
          <cell r="K939">
            <v>8.5500000002793968</v>
          </cell>
          <cell r="L939">
            <v>29.994416147089407</v>
          </cell>
          <cell r="M939" t="str">
            <v>CP-5 401 248</v>
          </cell>
          <cell r="N939">
            <v>220.00143747735467</v>
          </cell>
          <cell r="O939">
            <v>249.99585362444407</v>
          </cell>
          <cell r="P939">
            <v>29.994416147089396</v>
          </cell>
          <cell r="Q939">
            <v>0</v>
          </cell>
          <cell r="R939">
            <v>17.95</v>
          </cell>
          <cell r="T939">
            <v>15.9</v>
          </cell>
          <cell r="V939">
            <v>18.055</v>
          </cell>
          <cell r="X939">
            <v>300</v>
          </cell>
          <cell r="Y939">
            <v>15.81</v>
          </cell>
          <cell r="Z939">
            <v>15.9</v>
          </cell>
          <cell r="AA939">
            <v>18.094999999999999</v>
          </cell>
          <cell r="AB939">
            <v>18.055</v>
          </cell>
          <cell r="AD939" t="str">
            <v>Single</v>
          </cell>
          <cell r="AI939">
            <v>0</v>
          </cell>
          <cell r="AJ939">
            <v>0</v>
          </cell>
        </row>
        <row r="940">
          <cell r="AJ940">
            <v>0</v>
          </cell>
        </row>
        <row r="941">
          <cell r="E941">
            <v>424</v>
          </cell>
          <cell r="F941" t="str">
            <v>CB-02/37/11</v>
          </cell>
          <cell r="G941">
            <v>519034.19</v>
          </cell>
          <cell r="H941">
            <v>2388774.56</v>
          </cell>
          <cell r="I941" t="str">
            <v>Road-MN32</v>
          </cell>
          <cell r="J941">
            <v>38.340000000025611</v>
          </cell>
          <cell r="K941">
            <v>11.399999999906868</v>
          </cell>
          <cell r="L941">
            <v>39.998944986084823</v>
          </cell>
          <cell r="M941" t="str">
            <v>CP-5 401 249</v>
          </cell>
          <cell r="N941">
            <v>249.99585362444407</v>
          </cell>
          <cell r="O941">
            <v>289.9947986105289</v>
          </cell>
          <cell r="P941">
            <v>39.998944986084837</v>
          </cell>
          <cell r="Q941">
            <v>0</v>
          </cell>
          <cell r="R941">
            <v>17.78</v>
          </cell>
          <cell r="T941">
            <v>16.02</v>
          </cell>
          <cell r="V941">
            <v>18.073</v>
          </cell>
          <cell r="X941">
            <v>300</v>
          </cell>
          <cell r="Y941">
            <v>15.9</v>
          </cell>
          <cell r="Z941">
            <v>16.02</v>
          </cell>
          <cell r="AA941">
            <v>18.055</v>
          </cell>
          <cell r="AB941">
            <v>18.073</v>
          </cell>
          <cell r="AD941" t="str">
            <v>Single</v>
          </cell>
          <cell r="AI941">
            <v>0</v>
          </cell>
          <cell r="AJ941">
            <v>0</v>
          </cell>
        </row>
        <row r="942">
          <cell r="AJ942">
            <v>0</v>
          </cell>
        </row>
        <row r="943">
          <cell r="E943">
            <v>425</v>
          </cell>
          <cell r="F943" t="str">
            <v>CB-02/37/12</v>
          </cell>
          <cell r="G943">
            <v>519061.99</v>
          </cell>
          <cell r="H943">
            <v>2388782.8199999998</v>
          </cell>
          <cell r="I943" t="str">
            <v>Road-MN32</v>
          </cell>
          <cell r="J943">
            <v>27.799999999988358</v>
          </cell>
          <cell r="K943">
            <v>8.2599999997764826</v>
          </cell>
          <cell r="L943">
            <v>29.001165493746285</v>
          </cell>
          <cell r="M943" t="str">
            <v>CP-5 401 249</v>
          </cell>
          <cell r="N943">
            <v>289.9947986105289</v>
          </cell>
          <cell r="O943">
            <v>318.99596410427517</v>
          </cell>
          <cell r="P943">
            <v>29.001165493746271</v>
          </cell>
          <cell r="Q943">
            <v>0</v>
          </cell>
          <cell r="R943">
            <v>17.47</v>
          </cell>
          <cell r="T943">
            <v>16.079999999999998</v>
          </cell>
          <cell r="V943">
            <v>17.756</v>
          </cell>
          <cell r="X943">
            <v>300</v>
          </cell>
          <cell r="Y943">
            <v>16.02</v>
          </cell>
          <cell r="Z943">
            <v>16.079999999999998</v>
          </cell>
          <cell r="AA943">
            <v>18.073</v>
          </cell>
          <cell r="AB943">
            <v>17.756</v>
          </cell>
          <cell r="AD943" t="str">
            <v>Double</v>
          </cell>
          <cell r="AI943">
            <v>0</v>
          </cell>
          <cell r="AJ943" t="str">
            <v>L</v>
          </cell>
        </row>
        <row r="944">
          <cell r="AJ944">
            <v>0</v>
          </cell>
        </row>
        <row r="945">
          <cell r="N945">
            <v>318.99596410427517</v>
          </cell>
          <cell r="AJ945">
            <v>0</v>
          </cell>
        </row>
        <row r="946">
          <cell r="E946">
            <v>426</v>
          </cell>
          <cell r="F946" t="str">
            <v>CB-02/37/4</v>
          </cell>
          <cell r="G946">
            <v>518837.53</v>
          </cell>
          <cell r="H946">
            <v>2388711.16</v>
          </cell>
          <cell r="I946" t="str">
            <v>Road-MN32</v>
          </cell>
          <cell r="M946" t="str">
            <v>CP-5 401 248</v>
          </cell>
          <cell r="R946">
            <v>18</v>
          </cell>
          <cell r="T946">
            <v>15.34</v>
          </cell>
          <cell r="V946">
            <v>17.369</v>
          </cell>
          <cell r="AI946">
            <v>0</v>
          </cell>
          <cell r="AJ946">
            <v>0</v>
          </cell>
        </row>
        <row r="947">
          <cell r="AJ947">
            <v>0</v>
          </cell>
        </row>
        <row r="948">
          <cell r="E948">
            <v>427</v>
          </cell>
          <cell r="F948" t="str">
            <v>CB-02/37/20</v>
          </cell>
          <cell r="G948">
            <v>518845.21</v>
          </cell>
          <cell r="H948">
            <v>2388692.7599999998</v>
          </cell>
          <cell r="I948" t="str">
            <v>Road-MN33</v>
          </cell>
          <cell r="J948">
            <v>7.6799999999930151</v>
          </cell>
          <cell r="K948">
            <v>-18.400000000372529</v>
          </cell>
          <cell r="L948">
            <v>19.938465337472735</v>
          </cell>
          <cell r="M948" t="str">
            <v>CP-5 401 249</v>
          </cell>
          <cell r="N948">
            <v>0</v>
          </cell>
          <cell r="O948">
            <v>19.938465337472735</v>
          </cell>
          <cell r="P948">
            <v>19.938465337472735</v>
          </cell>
          <cell r="Q948">
            <v>0</v>
          </cell>
          <cell r="R948">
            <v>18.058</v>
          </cell>
          <cell r="T948">
            <v>15.44</v>
          </cell>
          <cell r="V948">
            <v>17.780999999999999</v>
          </cell>
          <cell r="X948">
            <v>400</v>
          </cell>
          <cell r="Y948">
            <v>15.34</v>
          </cell>
          <cell r="Z948">
            <v>15.44</v>
          </cell>
          <cell r="AA948">
            <v>17.369</v>
          </cell>
          <cell r="AB948">
            <v>17.780999999999999</v>
          </cell>
          <cell r="AD948" t="str">
            <v>Single</v>
          </cell>
          <cell r="AI948" t="str">
            <v>S</v>
          </cell>
          <cell r="AJ948">
            <v>0</v>
          </cell>
        </row>
        <row r="949">
          <cell r="AJ949">
            <v>0</v>
          </cell>
        </row>
        <row r="950">
          <cell r="E950">
            <v>428</v>
          </cell>
          <cell r="F950" t="str">
            <v>CB-02/37/21</v>
          </cell>
          <cell r="G950">
            <v>518849.5</v>
          </cell>
          <cell r="H950">
            <v>2388678.39</v>
          </cell>
          <cell r="I950" t="str">
            <v>Road-MN33</v>
          </cell>
          <cell r="J950">
            <v>4.2899999999790452</v>
          </cell>
          <cell r="K950">
            <v>-14.369999999646097</v>
          </cell>
          <cell r="L950">
            <v>14.996699636575011</v>
          </cell>
          <cell r="M950" t="str">
            <v>CP-5 401 249</v>
          </cell>
          <cell r="N950">
            <v>19.938465337472735</v>
          </cell>
          <cell r="O950">
            <v>34.935164974047744</v>
          </cell>
          <cell r="P950">
            <v>14.996699636575009</v>
          </cell>
          <cell r="Q950">
            <v>0</v>
          </cell>
          <cell r="R950">
            <v>18.052</v>
          </cell>
          <cell r="T950">
            <v>15.49</v>
          </cell>
          <cell r="V950">
            <v>17.774000000000001</v>
          </cell>
          <cell r="X950">
            <v>400</v>
          </cell>
          <cell r="Y950">
            <v>15.44</v>
          </cell>
          <cell r="Z950">
            <v>15.49</v>
          </cell>
          <cell r="AA950">
            <v>17.780999999999999</v>
          </cell>
          <cell r="AB950">
            <v>17.774000000000001</v>
          </cell>
          <cell r="AD950" t="str">
            <v>Single</v>
          </cell>
          <cell r="AI950">
            <v>0</v>
          </cell>
          <cell r="AJ950">
            <v>0</v>
          </cell>
        </row>
        <row r="951">
          <cell r="AJ951">
            <v>0</v>
          </cell>
        </row>
        <row r="952">
          <cell r="E952">
            <v>429</v>
          </cell>
          <cell r="F952" t="str">
            <v>CB-02/37/22</v>
          </cell>
          <cell r="G952">
            <v>518855.33</v>
          </cell>
          <cell r="H952">
            <v>2388670.2599999998</v>
          </cell>
          <cell r="I952" t="str">
            <v>Road-MN33</v>
          </cell>
          <cell r="J952">
            <v>5.8300000000162981</v>
          </cell>
          <cell r="K952">
            <v>-8.1300000003539026</v>
          </cell>
          <cell r="L952">
            <v>10.004289080486654</v>
          </cell>
          <cell r="M952" t="str">
            <v>CP-5 401 249</v>
          </cell>
          <cell r="N952">
            <v>34.935164974047744</v>
          </cell>
          <cell r="O952">
            <v>44.939454054534394</v>
          </cell>
          <cell r="P952">
            <v>10.00428908048665</v>
          </cell>
          <cell r="Q952">
            <v>0</v>
          </cell>
          <cell r="R952">
            <v>18.056000000000001</v>
          </cell>
          <cell r="T952">
            <v>15.52</v>
          </cell>
          <cell r="V952">
            <v>17.713999999999999</v>
          </cell>
          <cell r="X952">
            <v>400</v>
          </cell>
          <cell r="Y952">
            <v>15.49</v>
          </cell>
          <cell r="Z952">
            <v>15.52</v>
          </cell>
          <cell r="AA952">
            <v>17.774000000000001</v>
          </cell>
          <cell r="AB952">
            <v>17.713999999999999</v>
          </cell>
          <cell r="AD952" t="str">
            <v>Single</v>
          </cell>
          <cell r="AI952">
            <v>0</v>
          </cell>
          <cell r="AJ952">
            <v>0</v>
          </cell>
        </row>
        <row r="953">
          <cell r="AJ953">
            <v>0</v>
          </cell>
        </row>
        <row r="954">
          <cell r="E954">
            <v>430</v>
          </cell>
          <cell r="F954" t="str">
            <v>CB-02/37/23</v>
          </cell>
          <cell r="G954">
            <v>518865.25</v>
          </cell>
          <cell r="H954">
            <v>2388669.0099999998</v>
          </cell>
          <cell r="I954" t="str">
            <v>Road-MN33</v>
          </cell>
          <cell r="J954">
            <v>9.9199999999837019</v>
          </cell>
          <cell r="K954">
            <v>-1.25</v>
          </cell>
          <cell r="L954">
            <v>9.9984448790637757</v>
          </cell>
          <cell r="M954" t="str">
            <v>CP-5 401 249</v>
          </cell>
          <cell r="N954">
            <v>44.939454054534394</v>
          </cell>
          <cell r="O954">
            <v>54.93789893359817</v>
          </cell>
          <cell r="P954">
            <v>9.9984448790637757</v>
          </cell>
          <cell r="Q954">
            <v>0</v>
          </cell>
          <cell r="R954">
            <v>18.030999999999999</v>
          </cell>
          <cell r="T954">
            <v>15.55</v>
          </cell>
          <cell r="V954">
            <v>17.774999999999999</v>
          </cell>
          <cell r="X954">
            <v>300</v>
          </cell>
          <cell r="Y954">
            <v>15.52</v>
          </cell>
          <cell r="Z954">
            <v>15.55</v>
          </cell>
          <cell r="AA954">
            <v>17.713999999999999</v>
          </cell>
          <cell r="AB954">
            <v>17.774999999999999</v>
          </cell>
          <cell r="AD954" t="str">
            <v>Single</v>
          </cell>
          <cell r="AI954">
            <v>0</v>
          </cell>
          <cell r="AJ954">
            <v>0</v>
          </cell>
        </row>
        <row r="955">
          <cell r="AJ955">
            <v>0</v>
          </cell>
        </row>
        <row r="956">
          <cell r="E956">
            <v>431</v>
          </cell>
          <cell r="F956" t="str">
            <v>CB-02/37/24</v>
          </cell>
          <cell r="G956">
            <v>518898.69</v>
          </cell>
          <cell r="H956">
            <v>2388679.35</v>
          </cell>
          <cell r="I956" t="str">
            <v>Road-MN33</v>
          </cell>
          <cell r="J956">
            <v>33.440000000002328</v>
          </cell>
          <cell r="K956">
            <v>10.34000000031665</v>
          </cell>
          <cell r="L956">
            <v>35.002131363771326</v>
          </cell>
          <cell r="M956" t="str">
            <v>CP-5 401 249</v>
          </cell>
          <cell r="N956">
            <v>54.93789893359817</v>
          </cell>
          <cell r="O956">
            <v>89.940030297369503</v>
          </cell>
          <cell r="P956">
            <v>35.002131363771333</v>
          </cell>
          <cell r="Q956">
            <v>0</v>
          </cell>
          <cell r="R956">
            <v>17.925999999999998</v>
          </cell>
          <cell r="T956">
            <v>15.76</v>
          </cell>
          <cell r="V956">
            <v>18.068999999999999</v>
          </cell>
          <cell r="X956">
            <v>300</v>
          </cell>
          <cell r="Y956">
            <v>15.55</v>
          </cell>
          <cell r="Z956">
            <v>15.66</v>
          </cell>
          <cell r="AA956">
            <v>17.774999999999999</v>
          </cell>
          <cell r="AB956">
            <v>18.068999999999999</v>
          </cell>
          <cell r="AD956" t="str">
            <v>Single</v>
          </cell>
          <cell r="AI956">
            <v>0</v>
          </cell>
          <cell r="AJ956">
            <v>0</v>
          </cell>
        </row>
        <row r="957">
          <cell r="AJ957">
            <v>0</v>
          </cell>
        </row>
        <row r="958">
          <cell r="E958">
            <v>432</v>
          </cell>
          <cell r="F958" t="str">
            <v>CB-02/37/25</v>
          </cell>
          <cell r="G958">
            <v>518922.58</v>
          </cell>
          <cell r="H958">
            <v>2388686.73</v>
          </cell>
          <cell r="I958" t="str">
            <v>Road-MN33</v>
          </cell>
          <cell r="J958">
            <v>23.89000000001397</v>
          </cell>
          <cell r="K958">
            <v>7.3799999998882413</v>
          </cell>
          <cell r="L958">
            <v>25.003929691130914</v>
          </cell>
          <cell r="M958" t="str">
            <v>CP-5 401 249</v>
          </cell>
          <cell r="N958">
            <v>89.940030297369503</v>
          </cell>
          <cell r="O958">
            <v>114.94395998850041</v>
          </cell>
          <cell r="P958">
            <v>25.003929691130907</v>
          </cell>
          <cell r="Q958">
            <v>0</v>
          </cell>
          <cell r="R958">
            <v>17.850999999999999</v>
          </cell>
          <cell r="T958">
            <v>15.84</v>
          </cell>
          <cell r="V958">
            <v>18.126999999999999</v>
          </cell>
          <cell r="X958">
            <v>300</v>
          </cell>
          <cell r="Y958">
            <v>15.76</v>
          </cell>
          <cell r="Z958">
            <v>15.84</v>
          </cell>
          <cell r="AA958">
            <v>18.068999999999999</v>
          </cell>
          <cell r="AB958">
            <v>18.126999999999999</v>
          </cell>
          <cell r="AD958" t="str">
            <v>Single</v>
          </cell>
          <cell r="AI958">
            <v>0</v>
          </cell>
          <cell r="AJ958">
            <v>0</v>
          </cell>
        </row>
        <row r="959">
          <cell r="AJ959">
            <v>0</v>
          </cell>
        </row>
        <row r="960">
          <cell r="E960">
            <v>433</v>
          </cell>
          <cell r="F960" t="str">
            <v>CB-02/37/26</v>
          </cell>
          <cell r="G960">
            <v>518946.46</v>
          </cell>
          <cell r="H960">
            <v>2388694.11</v>
          </cell>
          <cell r="I960" t="str">
            <v>Road-MN33</v>
          </cell>
          <cell r="J960">
            <v>23.880000000004657</v>
          </cell>
          <cell r="K960">
            <v>7.3799999998882413</v>
          </cell>
          <cell r="L960">
            <v>24.994375367241584</v>
          </cell>
          <cell r="M960" t="str">
            <v>CP-5 401 249</v>
          </cell>
          <cell r="N960">
            <v>114.94395998850041</v>
          </cell>
          <cell r="O960">
            <v>139.938335355742</v>
          </cell>
          <cell r="P960">
            <v>24.994375367241588</v>
          </cell>
          <cell r="Q960">
            <v>0</v>
          </cell>
          <cell r="R960">
            <v>17.776</v>
          </cell>
          <cell r="T960">
            <v>15.91</v>
          </cell>
          <cell r="V960">
            <v>17.917999999999999</v>
          </cell>
          <cell r="X960">
            <v>300</v>
          </cell>
          <cell r="Y960">
            <v>15.84</v>
          </cell>
          <cell r="Z960">
            <v>15.91</v>
          </cell>
          <cell r="AA960">
            <v>18.126999999999999</v>
          </cell>
          <cell r="AB960">
            <v>17.917999999999999</v>
          </cell>
          <cell r="AD960" t="str">
            <v>Single</v>
          </cell>
          <cell r="AI960">
            <v>0</v>
          </cell>
          <cell r="AJ960">
            <v>0</v>
          </cell>
        </row>
        <row r="961">
          <cell r="AJ961">
            <v>0</v>
          </cell>
        </row>
        <row r="962">
          <cell r="E962">
            <v>434</v>
          </cell>
          <cell r="F962" t="str">
            <v>CB-02/37/27</v>
          </cell>
          <cell r="G962">
            <v>518975.1</v>
          </cell>
          <cell r="H962">
            <v>2388703.0299999998</v>
          </cell>
          <cell r="I962" t="str">
            <v>Road-MN33</v>
          </cell>
          <cell r="J962">
            <v>28.639999999955762</v>
          </cell>
          <cell r="K962">
            <v>8.9199999999254942</v>
          </cell>
          <cell r="L962">
            <v>29.996933176512176</v>
          </cell>
          <cell r="M962" t="str">
            <v>CP-5 401 249</v>
          </cell>
          <cell r="N962">
            <v>139.938335355742</v>
          </cell>
          <cell r="O962">
            <v>169.93526853225418</v>
          </cell>
          <cell r="P962">
            <v>29.996933176512186</v>
          </cell>
          <cell r="Q962">
            <v>0</v>
          </cell>
          <cell r="R962">
            <v>17.741</v>
          </cell>
          <cell r="T962">
            <v>16</v>
          </cell>
          <cell r="V962">
            <v>17.975999999999999</v>
          </cell>
          <cell r="X962">
            <v>300</v>
          </cell>
          <cell r="Y962">
            <v>15.91</v>
          </cell>
          <cell r="Z962">
            <v>16</v>
          </cell>
          <cell r="AA962">
            <v>17.917999999999999</v>
          </cell>
          <cell r="AB962">
            <v>17.975999999999999</v>
          </cell>
          <cell r="AD962" t="str">
            <v>Double</v>
          </cell>
          <cell r="AI962">
            <v>0</v>
          </cell>
          <cell r="AJ962">
            <v>0</v>
          </cell>
        </row>
        <row r="963">
          <cell r="AJ963">
            <v>0</v>
          </cell>
        </row>
        <row r="964">
          <cell r="E964">
            <v>435</v>
          </cell>
          <cell r="F964" t="str">
            <v>CB-02/37/28</v>
          </cell>
          <cell r="G964">
            <v>518998.99</v>
          </cell>
          <cell r="H964">
            <v>2388710.41</v>
          </cell>
          <cell r="I964" t="str">
            <v>Road-MN33</v>
          </cell>
          <cell r="J964">
            <v>23.89000000001397</v>
          </cell>
          <cell r="K964">
            <v>7.3800000003539026</v>
          </cell>
          <cell r="L964">
            <v>25.003929691268354</v>
          </cell>
          <cell r="M964" t="str">
            <v>CP-5 401 249</v>
          </cell>
          <cell r="N964">
            <v>169.93526853225418</v>
          </cell>
          <cell r="O964">
            <v>194.93919822352254</v>
          </cell>
          <cell r="P964">
            <v>25.003929691268354</v>
          </cell>
          <cell r="Q964">
            <v>0</v>
          </cell>
          <cell r="R964">
            <v>17.745999999999999</v>
          </cell>
          <cell r="T964">
            <v>16.07</v>
          </cell>
          <cell r="V964">
            <v>18.010000000000002</v>
          </cell>
          <cell r="X964">
            <v>300</v>
          </cell>
          <cell r="Y964">
            <v>16</v>
          </cell>
          <cell r="Z964">
            <v>16.07</v>
          </cell>
          <cell r="AA964">
            <v>17.975999999999999</v>
          </cell>
          <cell r="AB964">
            <v>18.010000000000002</v>
          </cell>
          <cell r="AD964" t="str">
            <v>Single</v>
          </cell>
          <cell r="AI964">
            <v>0</v>
          </cell>
          <cell r="AJ964">
            <v>0</v>
          </cell>
        </row>
        <row r="965">
          <cell r="AJ965">
            <v>0</v>
          </cell>
        </row>
        <row r="966">
          <cell r="E966">
            <v>436</v>
          </cell>
          <cell r="F966" t="str">
            <v>CB-02/37/29</v>
          </cell>
          <cell r="G966">
            <v>519005.82</v>
          </cell>
          <cell r="H966">
            <v>2388717.71</v>
          </cell>
          <cell r="I966" t="str">
            <v>Road-MN33</v>
          </cell>
          <cell r="J966">
            <v>6.8300000000162981</v>
          </cell>
          <cell r="K966">
            <v>7.2999999998137355</v>
          </cell>
          <cell r="L966">
            <v>9.9969445330812547</v>
          </cell>
          <cell r="M966" t="str">
            <v>CP-5 401 249</v>
          </cell>
          <cell r="N966">
            <v>194.93919822352254</v>
          </cell>
          <cell r="O966">
            <v>204.9361427566038</v>
          </cell>
          <cell r="P966">
            <v>9.9969445330812619</v>
          </cell>
          <cell r="Q966">
            <v>0</v>
          </cell>
          <cell r="R966">
            <v>17.777999999999999</v>
          </cell>
          <cell r="T966">
            <v>16.11</v>
          </cell>
          <cell r="V966">
            <v>17.882000000000001</v>
          </cell>
          <cell r="X966">
            <v>300</v>
          </cell>
          <cell r="Y966">
            <v>16.07</v>
          </cell>
          <cell r="Z966">
            <v>16.11</v>
          </cell>
          <cell r="AA966">
            <v>18.010000000000002</v>
          </cell>
          <cell r="AB966">
            <v>17.882000000000001</v>
          </cell>
          <cell r="AD966" t="str">
            <v>Double</v>
          </cell>
          <cell r="AI966">
            <v>0</v>
          </cell>
          <cell r="AJ966" t="str">
            <v>L</v>
          </cell>
        </row>
        <row r="967">
          <cell r="AJ967">
            <v>0</v>
          </cell>
        </row>
        <row r="968">
          <cell r="N968">
            <v>204.9361427566038</v>
          </cell>
          <cell r="AJ968">
            <v>0</v>
          </cell>
        </row>
        <row r="969">
          <cell r="E969">
            <v>437</v>
          </cell>
          <cell r="F969" t="str">
            <v>MH-02/38</v>
          </cell>
          <cell r="G969">
            <v>518773.72</v>
          </cell>
          <cell r="H969">
            <v>2388650.5499999998</v>
          </cell>
          <cell r="I969" t="str">
            <v>Existing Road 2</v>
          </cell>
          <cell r="M969" t="str">
            <v>CP-5 401 209</v>
          </cell>
          <cell r="R969">
            <v>17.829999999999998</v>
          </cell>
          <cell r="T969">
            <v>15.82</v>
          </cell>
          <cell r="V969">
            <v>17.8</v>
          </cell>
          <cell r="AA969">
            <v>17.739999999999998</v>
          </cell>
          <cell r="AI969">
            <v>0</v>
          </cell>
          <cell r="AJ969">
            <v>0</v>
          </cell>
        </row>
        <row r="970">
          <cell r="AJ970">
            <v>0</v>
          </cell>
        </row>
        <row r="971">
          <cell r="E971">
            <v>438</v>
          </cell>
          <cell r="F971" t="str">
            <v>CB-02/38/1</v>
          </cell>
          <cell r="G971">
            <v>518781.16</v>
          </cell>
          <cell r="H971">
            <v>2388626.69</v>
          </cell>
          <cell r="I971" t="str">
            <v>Existing Road 2</v>
          </cell>
          <cell r="J971">
            <v>7.4400000000023283</v>
          </cell>
          <cell r="K971">
            <v>-23.859999999869615</v>
          </cell>
          <cell r="L971">
            <v>24.993063037447264</v>
          </cell>
          <cell r="M971" t="str">
            <v>CP-5 401 250</v>
          </cell>
          <cell r="N971">
            <v>0</v>
          </cell>
          <cell r="O971">
            <v>24.993063037447264</v>
          </cell>
          <cell r="P971">
            <v>24.993063037447264</v>
          </cell>
          <cell r="Q971">
            <v>0</v>
          </cell>
          <cell r="R971">
            <v>17.7</v>
          </cell>
          <cell r="T971">
            <v>15.9</v>
          </cell>
          <cell r="V971">
            <v>17.7</v>
          </cell>
          <cell r="X971">
            <v>300</v>
          </cell>
          <cell r="Y971">
            <v>15.82</v>
          </cell>
          <cell r="Z971">
            <v>15.9</v>
          </cell>
          <cell r="AA971">
            <v>0</v>
          </cell>
          <cell r="AB971">
            <v>17.7</v>
          </cell>
          <cell r="AD971" t="str">
            <v>Single</v>
          </cell>
          <cell r="AI971" t="str">
            <v>S</v>
          </cell>
          <cell r="AJ971">
            <v>0</v>
          </cell>
        </row>
        <row r="972">
          <cell r="AJ972">
            <v>0</v>
          </cell>
        </row>
        <row r="973">
          <cell r="E973">
            <v>439</v>
          </cell>
          <cell r="F973" t="str">
            <v>CB-02/38/2</v>
          </cell>
          <cell r="G973">
            <v>518794.54</v>
          </cell>
          <cell r="H973">
            <v>2388583.7400000002</v>
          </cell>
          <cell r="I973" t="str">
            <v>Existing Road 2</v>
          </cell>
          <cell r="J973">
            <v>13.380000000004657</v>
          </cell>
          <cell r="K973">
            <v>-42.949999999720603</v>
          </cell>
          <cell r="L973">
            <v>44.985852220182785</v>
          </cell>
          <cell r="M973" t="str">
            <v>CP-5 401 250</v>
          </cell>
          <cell r="N973">
            <v>24.993063037447264</v>
          </cell>
          <cell r="O973">
            <v>69.978915257630049</v>
          </cell>
          <cell r="P973">
            <v>44.985852220182785</v>
          </cell>
          <cell r="Q973">
            <v>0</v>
          </cell>
          <cell r="R973">
            <v>17.8</v>
          </cell>
          <cell r="T973">
            <v>16.03</v>
          </cell>
          <cell r="V973">
            <v>17.8</v>
          </cell>
          <cell r="X973">
            <v>300</v>
          </cell>
          <cell r="Y973">
            <v>15.9</v>
          </cell>
          <cell r="Z973">
            <v>16.03</v>
          </cell>
          <cell r="AA973">
            <v>17.7</v>
          </cell>
          <cell r="AB973">
            <v>17.8</v>
          </cell>
          <cell r="AD973" t="str">
            <v>Single</v>
          </cell>
          <cell r="AI973">
            <v>0</v>
          </cell>
          <cell r="AJ973">
            <v>0</v>
          </cell>
        </row>
        <row r="974">
          <cell r="AJ974">
            <v>0</v>
          </cell>
        </row>
        <row r="975">
          <cell r="E975">
            <v>440</v>
          </cell>
          <cell r="F975" t="str">
            <v>CB-02/38/3</v>
          </cell>
          <cell r="G975">
            <v>518807.94</v>
          </cell>
          <cell r="H975">
            <v>2388540.7599999998</v>
          </cell>
          <cell r="I975" t="str">
            <v>Existing Road 2</v>
          </cell>
          <cell r="J975">
            <v>13.400000000023283</v>
          </cell>
          <cell r="K975">
            <v>-42.980000000447035</v>
          </cell>
          <cell r="L975">
            <v>45.020444245243191</v>
          </cell>
          <cell r="M975" t="str">
            <v>CP-5 401 250</v>
          </cell>
          <cell r="N975">
            <v>69.978915257630049</v>
          </cell>
          <cell r="O975">
            <v>114.99935950287323</v>
          </cell>
          <cell r="P975">
            <v>45.020444245243183</v>
          </cell>
          <cell r="Q975">
            <v>0</v>
          </cell>
          <cell r="R975">
            <v>17.8</v>
          </cell>
          <cell r="T975">
            <v>16.170000000000002</v>
          </cell>
          <cell r="V975">
            <v>17.8</v>
          </cell>
          <cell r="X975">
            <v>300</v>
          </cell>
          <cell r="Y975">
            <v>16.03</v>
          </cell>
          <cell r="Z975">
            <v>16.170000000000002</v>
          </cell>
          <cell r="AA975">
            <v>17.8</v>
          </cell>
          <cell r="AB975">
            <v>17.8</v>
          </cell>
          <cell r="AD975" t="str">
            <v>Single</v>
          </cell>
          <cell r="AI975">
            <v>0</v>
          </cell>
          <cell r="AJ975">
            <v>0</v>
          </cell>
        </row>
        <row r="976">
          <cell r="AJ976">
            <v>0</v>
          </cell>
        </row>
        <row r="977">
          <cell r="E977">
            <v>441</v>
          </cell>
          <cell r="F977" t="str">
            <v>CB-02/38/4</v>
          </cell>
          <cell r="G977">
            <v>518820.73</v>
          </cell>
          <cell r="H977">
            <v>2388499.71</v>
          </cell>
          <cell r="I977" t="str">
            <v>Existing Road 2</v>
          </cell>
          <cell r="J977">
            <v>12.789999999979045</v>
          </cell>
          <cell r="K977">
            <v>-41.049999999813735</v>
          </cell>
          <cell r="L977">
            <v>42.996355659336658</v>
          </cell>
          <cell r="M977" t="str">
            <v>CP-5 401 250</v>
          </cell>
          <cell r="N977">
            <v>114.99935950287323</v>
          </cell>
          <cell r="O977">
            <v>157.99571516220988</v>
          </cell>
          <cell r="P977">
            <v>42.996355659336643</v>
          </cell>
          <cell r="Q977">
            <v>0</v>
          </cell>
          <cell r="R977">
            <v>17.8</v>
          </cell>
          <cell r="T977">
            <v>16.3</v>
          </cell>
          <cell r="V977">
            <v>17.8</v>
          </cell>
          <cell r="X977">
            <v>300</v>
          </cell>
          <cell r="Y977">
            <v>16.170000000000002</v>
          </cell>
          <cell r="Z977">
            <v>16.3</v>
          </cell>
          <cell r="AA977">
            <v>17.8</v>
          </cell>
          <cell r="AB977">
            <v>17.8</v>
          </cell>
          <cell r="AD977" t="str">
            <v>Single</v>
          </cell>
          <cell r="AI977">
            <v>0</v>
          </cell>
          <cell r="AJ977" t="str">
            <v>L</v>
          </cell>
        </row>
        <row r="978">
          <cell r="AJ978">
            <v>0</v>
          </cell>
        </row>
        <row r="979">
          <cell r="N979">
            <v>157.99571516220988</v>
          </cell>
          <cell r="AJ979">
            <v>0</v>
          </cell>
        </row>
        <row r="980">
          <cell r="AJ980">
            <v>0</v>
          </cell>
        </row>
        <row r="981">
          <cell r="E981">
            <v>442</v>
          </cell>
          <cell r="F981" t="str">
            <v>MH-E13-EX</v>
          </cell>
          <cell r="G981">
            <v>519040.09899999999</v>
          </cell>
          <cell r="H981">
            <v>2389051.9920000001</v>
          </cell>
          <cell r="I981" t="str">
            <v>Al Makarunah St.</v>
          </cell>
          <cell r="M981" t="str">
            <v>CP-5 401 213</v>
          </cell>
          <cell r="R981">
            <v>17</v>
          </cell>
          <cell r="T981">
            <v>13.99</v>
          </cell>
          <cell r="V981">
            <v>17</v>
          </cell>
          <cell r="X981">
            <v>700</v>
          </cell>
          <cell r="Y981">
            <v>0</v>
          </cell>
          <cell r="Z981">
            <v>13.99</v>
          </cell>
          <cell r="AA981">
            <v>0</v>
          </cell>
          <cell r="AB981">
            <v>17</v>
          </cell>
          <cell r="AI981">
            <v>0</v>
          </cell>
          <cell r="AJ981">
            <v>0</v>
          </cell>
        </row>
        <row r="982">
          <cell r="AJ982">
            <v>0</v>
          </cell>
        </row>
        <row r="983">
          <cell r="E983">
            <v>443</v>
          </cell>
          <cell r="F983" t="str">
            <v>MH-E13/1A</v>
          </cell>
          <cell r="G983">
            <v>519111.72</v>
          </cell>
          <cell r="H983">
            <v>2389073.9900000002</v>
          </cell>
          <cell r="I983" t="str">
            <v>30 Road</v>
          </cell>
          <cell r="J983">
            <v>71.620999999984633</v>
          </cell>
          <cell r="K983">
            <v>21.998000000137836</v>
          </cell>
          <cell r="L983">
            <v>74.923158269014948</v>
          </cell>
          <cell r="M983" t="str">
            <v>CP-5 401 213</v>
          </cell>
          <cell r="N983">
            <v>0</v>
          </cell>
          <cell r="O983">
            <v>74.923158269014948</v>
          </cell>
          <cell r="P983">
            <v>74.923158269014948</v>
          </cell>
          <cell r="Q983">
            <v>0</v>
          </cell>
          <cell r="R983">
            <v>17</v>
          </cell>
          <cell r="T983">
            <v>14.38</v>
          </cell>
          <cell r="V983">
            <v>17</v>
          </cell>
          <cell r="X983">
            <v>700</v>
          </cell>
          <cell r="Y983">
            <v>13.99</v>
          </cell>
          <cell r="Z983">
            <v>14.38</v>
          </cell>
          <cell r="AA983">
            <v>17</v>
          </cell>
          <cell r="AB983">
            <v>17</v>
          </cell>
          <cell r="AI983" t="str">
            <v>S</v>
          </cell>
          <cell r="AJ983">
            <v>0</v>
          </cell>
        </row>
        <row r="984">
          <cell r="AJ984">
            <v>0</v>
          </cell>
        </row>
        <row r="985">
          <cell r="E985">
            <v>444</v>
          </cell>
          <cell r="F985" t="str">
            <v>MH-E13/1</v>
          </cell>
          <cell r="G985">
            <v>519190.6</v>
          </cell>
          <cell r="H985">
            <v>2389098.2200000002</v>
          </cell>
          <cell r="I985" t="str">
            <v>30 Road</v>
          </cell>
          <cell r="J985">
            <v>78.880000000004657</v>
          </cell>
          <cell r="K985">
            <v>24.229999999981374</v>
          </cell>
          <cell r="L985">
            <v>82.517557525655306</v>
          </cell>
          <cell r="M985" t="str">
            <v>CP-5 401 213</v>
          </cell>
          <cell r="N985">
            <v>74.923158269014948</v>
          </cell>
          <cell r="O985">
            <v>157.44071579467027</v>
          </cell>
          <cell r="P985">
            <v>82.51755752565532</v>
          </cell>
          <cell r="Q985">
            <v>0</v>
          </cell>
          <cell r="R985">
            <v>17</v>
          </cell>
          <cell r="T985">
            <v>14.47</v>
          </cell>
          <cell r="V985">
            <v>17.12</v>
          </cell>
          <cell r="X985">
            <v>700</v>
          </cell>
          <cell r="Y985">
            <v>14.38</v>
          </cell>
          <cell r="Z985">
            <v>14.47</v>
          </cell>
          <cell r="AA985">
            <v>17</v>
          </cell>
          <cell r="AB985">
            <v>17.12</v>
          </cell>
          <cell r="AI985">
            <v>0</v>
          </cell>
          <cell r="AJ985">
            <v>0</v>
          </cell>
        </row>
        <row r="986">
          <cell r="AJ986">
            <v>0</v>
          </cell>
        </row>
        <row r="987">
          <cell r="E987">
            <v>445</v>
          </cell>
          <cell r="F987" t="str">
            <v>MH-E13/2A</v>
          </cell>
          <cell r="G987">
            <v>519249.87</v>
          </cell>
          <cell r="H987">
            <v>2389116.42</v>
          </cell>
          <cell r="I987" t="str">
            <v>30 Road</v>
          </cell>
          <cell r="J987">
            <v>59.270000000018626</v>
          </cell>
          <cell r="K987">
            <v>18.199999999720603</v>
          </cell>
          <cell r="L987">
            <v>62.001394339095619</v>
          </cell>
          <cell r="M987" t="str">
            <v>CP-5 401 213</v>
          </cell>
          <cell r="N987">
            <v>157.44071579467027</v>
          </cell>
          <cell r="O987">
            <v>219.44211013376588</v>
          </cell>
          <cell r="P987">
            <v>62.001394339095611</v>
          </cell>
          <cell r="Q987">
            <v>0</v>
          </cell>
          <cell r="R987">
            <v>17.190000000000001</v>
          </cell>
          <cell r="T987">
            <v>14.68</v>
          </cell>
          <cell r="V987">
            <v>17.22</v>
          </cell>
          <cell r="X987">
            <v>700</v>
          </cell>
          <cell r="Y987">
            <v>14.47</v>
          </cell>
          <cell r="Z987">
            <v>14.68</v>
          </cell>
          <cell r="AA987">
            <v>17.12</v>
          </cell>
          <cell r="AB987">
            <v>17.22</v>
          </cell>
          <cell r="AI987">
            <v>0</v>
          </cell>
          <cell r="AJ987">
            <v>0</v>
          </cell>
        </row>
        <row r="988">
          <cell r="AJ988">
            <v>0</v>
          </cell>
        </row>
        <row r="989">
          <cell r="E989">
            <v>446</v>
          </cell>
          <cell r="F989" t="str">
            <v>MH-E13/2</v>
          </cell>
          <cell r="G989">
            <v>519304.25199999998</v>
          </cell>
          <cell r="H989">
            <v>2389133.1230000001</v>
          </cell>
          <cell r="I989" t="str">
            <v>30 Road</v>
          </cell>
          <cell r="J989">
            <v>54.381999999983236</v>
          </cell>
          <cell r="K989">
            <v>16.703000000212342</v>
          </cell>
          <cell r="L989">
            <v>56.889297174470968</v>
          </cell>
          <cell r="M989" t="str">
            <v>CP-5 401 213</v>
          </cell>
          <cell r="N989">
            <v>219.44211013376588</v>
          </cell>
          <cell r="O989">
            <v>276.33140730823686</v>
          </cell>
          <cell r="P989">
            <v>56.889297174470983</v>
          </cell>
          <cell r="Q989">
            <v>0</v>
          </cell>
          <cell r="R989">
            <v>17.36</v>
          </cell>
          <cell r="T989">
            <v>14.77</v>
          </cell>
          <cell r="V989">
            <v>17.399999999999999</v>
          </cell>
          <cell r="X989">
            <v>700</v>
          </cell>
          <cell r="Y989">
            <v>14.68</v>
          </cell>
          <cell r="Z989">
            <v>14.77</v>
          </cell>
          <cell r="AA989">
            <v>17.22</v>
          </cell>
          <cell r="AB989">
            <v>17.399999999999999</v>
          </cell>
          <cell r="AI989">
            <v>0</v>
          </cell>
          <cell r="AJ989">
            <v>0</v>
          </cell>
        </row>
        <row r="990">
          <cell r="AJ990">
            <v>0</v>
          </cell>
        </row>
        <row r="991">
          <cell r="E991">
            <v>447</v>
          </cell>
          <cell r="F991" t="str">
            <v>MH-E13/3</v>
          </cell>
          <cell r="G991">
            <v>519368.42</v>
          </cell>
          <cell r="H991">
            <v>2389152.84</v>
          </cell>
          <cell r="I991" t="str">
            <v>30 Road</v>
          </cell>
          <cell r="J991">
            <v>64.168000000005122</v>
          </cell>
          <cell r="K991">
            <v>19.716999999713153</v>
          </cell>
          <cell r="L991">
            <v>67.128923073361946</v>
          </cell>
          <cell r="M991" t="str">
            <v>CP-5 401 214</v>
          </cell>
          <cell r="N991">
            <v>276.33140730823686</v>
          </cell>
          <cell r="O991">
            <v>343.46033038159879</v>
          </cell>
          <cell r="P991">
            <v>67.128923073361932</v>
          </cell>
          <cell r="Q991">
            <v>0</v>
          </cell>
          <cell r="R991">
            <v>17.600000000000001</v>
          </cell>
          <cell r="T991">
            <v>14.87</v>
          </cell>
          <cell r="V991">
            <v>17.61</v>
          </cell>
          <cell r="X991">
            <v>700</v>
          </cell>
          <cell r="Y991">
            <v>14.77</v>
          </cell>
          <cell r="Z991">
            <v>14.87</v>
          </cell>
          <cell r="AA991">
            <v>17.399999999999999</v>
          </cell>
          <cell r="AB991">
            <v>17.61</v>
          </cell>
          <cell r="AI991">
            <v>0</v>
          </cell>
          <cell r="AJ991">
            <v>0</v>
          </cell>
        </row>
        <row r="992">
          <cell r="AJ992">
            <v>0</v>
          </cell>
        </row>
        <row r="993">
          <cell r="E993">
            <v>448</v>
          </cell>
          <cell r="F993" t="str">
            <v>MH-E13/4A</v>
          </cell>
          <cell r="G993">
            <v>519427.65</v>
          </cell>
          <cell r="H993">
            <v>2389171.02</v>
          </cell>
          <cell r="I993" t="str">
            <v>30 Road</v>
          </cell>
          <cell r="J993">
            <v>59.230000000039581</v>
          </cell>
          <cell r="K993">
            <v>18.180000000167638</v>
          </cell>
          <cell r="L993">
            <v>61.957286093007532</v>
          </cell>
          <cell r="M993" t="str">
            <v>CP-5 401 214</v>
          </cell>
          <cell r="N993">
            <v>343.46033038159879</v>
          </cell>
          <cell r="O993">
            <v>405.41761647460635</v>
          </cell>
          <cell r="P993">
            <v>61.957286093007554</v>
          </cell>
          <cell r="Q993">
            <v>0</v>
          </cell>
          <cell r="R993">
            <v>17.78</v>
          </cell>
          <cell r="T993">
            <v>14.96</v>
          </cell>
          <cell r="V993">
            <v>17.920000000000002</v>
          </cell>
          <cell r="X993">
            <v>700</v>
          </cell>
          <cell r="Y993">
            <v>14.87</v>
          </cell>
          <cell r="Z993">
            <v>14.96</v>
          </cell>
          <cell r="AA993">
            <v>17.61</v>
          </cell>
          <cell r="AB993">
            <v>17.920000000000002</v>
          </cell>
          <cell r="AI993">
            <v>0</v>
          </cell>
          <cell r="AJ993">
            <v>0</v>
          </cell>
        </row>
        <row r="994">
          <cell r="AJ994">
            <v>0</v>
          </cell>
        </row>
        <row r="995">
          <cell r="E995">
            <v>449</v>
          </cell>
          <cell r="F995" t="str">
            <v>MH-E13/4</v>
          </cell>
          <cell r="G995">
            <v>519488.5</v>
          </cell>
          <cell r="H995">
            <v>2389189.71</v>
          </cell>
          <cell r="I995" t="str">
            <v>30 Road</v>
          </cell>
          <cell r="J995">
            <v>60.849999999976717</v>
          </cell>
          <cell r="K995">
            <v>18.689999999944121</v>
          </cell>
          <cell r="L995">
            <v>63.655625045985353</v>
          </cell>
          <cell r="M995" t="str">
            <v>CP-5 401 214</v>
          </cell>
          <cell r="N995">
            <v>405.41761647460635</v>
          </cell>
          <cell r="O995">
            <v>469.07324152059169</v>
          </cell>
          <cell r="P995">
            <v>63.655625045985346</v>
          </cell>
          <cell r="Q995">
            <v>0</v>
          </cell>
          <cell r="R995">
            <v>17.98</v>
          </cell>
          <cell r="T995">
            <v>15.16</v>
          </cell>
          <cell r="V995">
            <v>18.010000000000002</v>
          </cell>
          <cell r="X995">
            <v>700</v>
          </cell>
          <cell r="Y995">
            <v>14.96</v>
          </cell>
          <cell r="Z995">
            <v>15.06</v>
          </cell>
          <cell r="AA995">
            <v>17.920000000000002</v>
          </cell>
          <cell r="AB995">
            <v>18.010000000000002</v>
          </cell>
          <cell r="AI995">
            <v>0</v>
          </cell>
          <cell r="AJ995">
            <v>0</v>
          </cell>
        </row>
        <row r="996">
          <cell r="AJ996">
            <v>0</v>
          </cell>
        </row>
        <row r="997">
          <cell r="E997">
            <v>450</v>
          </cell>
          <cell r="F997" t="str">
            <v>MH-E13/5</v>
          </cell>
          <cell r="G997">
            <v>519528.61</v>
          </cell>
          <cell r="H997">
            <v>2389202.0299999998</v>
          </cell>
          <cell r="I997" t="str">
            <v>30 Road</v>
          </cell>
          <cell r="J997">
            <v>40.10999999998603</v>
          </cell>
          <cell r="K997">
            <v>12.319999999832362</v>
          </cell>
          <cell r="L997">
            <v>41.959438747375408</v>
          </cell>
          <cell r="M997" t="str">
            <v>CP-5 401 214</v>
          </cell>
          <cell r="N997">
            <v>469.07324152059169</v>
          </cell>
          <cell r="O997">
            <v>511.03268026796712</v>
          </cell>
          <cell r="P997">
            <v>41.95943874737543</v>
          </cell>
          <cell r="Q997">
            <v>0</v>
          </cell>
          <cell r="R997">
            <v>18.29</v>
          </cell>
          <cell r="T997">
            <v>15.57</v>
          </cell>
          <cell r="V997">
            <v>18.48</v>
          </cell>
          <cell r="X997">
            <v>600</v>
          </cell>
          <cell r="Y997">
            <v>15.16</v>
          </cell>
          <cell r="Z997">
            <v>15.47</v>
          </cell>
          <cell r="AA997">
            <v>18.010000000000002</v>
          </cell>
          <cell r="AB997">
            <v>18.48</v>
          </cell>
          <cell r="AI997">
            <v>0</v>
          </cell>
          <cell r="AJ997">
            <v>0</v>
          </cell>
        </row>
        <row r="998">
          <cell r="AJ998">
            <v>0</v>
          </cell>
        </row>
        <row r="999">
          <cell r="E999">
            <v>451</v>
          </cell>
          <cell r="F999" t="str">
            <v>MH-E13/5A</v>
          </cell>
          <cell r="G999">
            <v>519603.99</v>
          </cell>
          <cell r="H999">
            <v>2389225.1830000002</v>
          </cell>
          <cell r="I999" t="str">
            <v>30 Road</v>
          </cell>
          <cell r="J999">
            <v>75.380000000004657</v>
          </cell>
          <cell r="K999">
            <v>23.153000000398606</v>
          </cell>
          <cell r="L999">
            <v>78.855600999670031</v>
          </cell>
          <cell r="M999" t="str">
            <v>CP-5 401 215</v>
          </cell>
          <cell r="N999">
            <v>511.03268026796712</v>
          </cell>
          <cell r="O999">
            <v>589.88828126763713</v>
          </cell>
          <cell r="P999">
            <v>78.855600999670003</v>
          </cell>
          <cell r="Q999">
            <v>0</v>
          </cell>
          <cell r="R999">
            <v>18.47</v>
          </cell>
          <cell r="T999">
            <v>15.84</v>
          </cell>
          <cell r="V999">
            <v>18.61</v>
          </cell>
          <cell r="X999">
            <v>500</v>
          </cell>
          <cell r="Y999">
            <v>15.57</v>
          </cell>
          <cell r="Z999">
            <v>15.84</v>
          </cell>
          <cell r="AA999">
            <v>18.48</v>
          </cell>
          <cell r="AB999">
            <v>18.61</v>
          </cell>
          <cell r="AI999">
            <v>0</v>
          </cell>
          <cell r="AJ999">
            <v>0</v>
          </cell>
        </row>
        <row r="1000">
          <cell r="AJ1000">
            <v>0</v>
          </cell>
        </row>
        <row r="1001">
          <cell r="E1001">
            <v>452</v>
          </cell>
          <cell r="F1001" t="str">
            <v>MH-E13/6</v>
          </cell>
          <cell r="G1001">
            <v>519670.86</v>
          </cell>
          <cell r="H1001">
            <v>2389245.7200000002</v>
          </cell>
          <cell r="I1001" t="str">
            <v>30 Road</v>
          </cell>
          <cell r="J1001">
            <v>66.869999999995343</v>
          </cell>
          <cell r="K1001">
            <v>20.537000000011176</v>
          </cell>
          <cell r="L1001">
            <v>69.952593011266103</v>
          </cell>
          <cell r="M1001" t="str">
            <v>CP-5 401 215</v>
          </cell>
          <cell r="N1001">
            <v>589.88828126763713</v>
          </cell>
          <cell r="O1001">
            <v>659.84087427890324</v>
          </cell>
          <cell r="P1001">
            <v>69.952593011266117</v>
          </cell>
          <cell r="Q1001">
            <v>0</v>
          </cell>
          <cell r="R1001">
            <v>18.600000000000001</v>
          </cell>
          <cell r="T1001">
            <v>16.02</v>
          </cell>
          <cell r="V1001">
            <v>18.72</v>
          </cell>
          <cell r="X1001">
            <v>500</v>
          </cell>
          <cell r="Y1001">
            <v>15.84</v>
          </cell>
          <cell r="Z1001">
            <v>16.02</v>
          </cell>
          <cell r="AA1001">
            <v>18.61</v>
          </cell>
          <cell r="AB1001">
            <v>18.72</v>
          </cell>
          <cell r="AI1001">
            <v>0</v>
          </cell>
          <cell r="AJ1001">
            <v>0</v>
          </cell>
        </row>
        <row r="1002">
          <cell r="AJ1002">
            <v>0</v>
          </cell>
        </row>
        <row r="1003">
          <cell r="E1003">
            <v>453</v>
          </cell>
          <cell r="F1003" t="str">
            <v>MH-E13/7</v>
          </cell>
          <cell r="G1003">
            <v>519760.93</v>
          </cell>
          <cell r="H1003">
            <v>2389273.39</v>
          </cell>
          <cell r="I1003" t="str">
            <v>30 Road</v>
          </cell>
          <cell r="J1003">
            <v>90.070000000006985</v>
          </cell>
          <cell r="K1003">
            <v>27.669999999925494</v>
          </cell>
          <cell r="L1003">
            <v>94.224380072235732</v>
          </cell>
          <cell r="M1003" t="str">
            <v>CP-5 401 215</v>
          </cell>
          <cell r="N1003">
            <v>659.84087427890324</v>
          </cell>
          <cell r="O1003">
            <v>754.06525435113895</v>
          </cell>
          <cell r="P1003">
            <v>94.224380072235704</v>
          </cell>
          <cell r="Q1003">
            <v>0</v>
          </cell>
          <cell r="R1003">
            <v>19</v>
          </cell>
          <cell r="T1003">
            <v>16.18</v>
          </cell>
          <cell r="V1003">
            <v>19</v>
          </cell>
          <cell r="X1003">
            <v>500</v>
          </cell>
          <cell r="Y1003">
            <v>16.02</v>
          </cell>
          <cell r="Z1003">
            <v>16.18</v>
          </cell>
          <cell r="AA1003">
            <v>18.72</v>
          </cell>
          <cell r="AB1003">
            <v>19</v>
          </cell>
          <cell r="AI1003">
            <v>0</v>
          </cell>
          <cell r="AJ1003" t="str">
            <v>L</v>
          </cell>
        </row>
        <row r="1004">
          <cell r="AJ1004">
            <v>0</v>
          </cell>
        </row>
        <row r="1005">
          <cell r="N1005">
            <v>754.06525435113895</v>
          </cell>
          <cell r="AJ1005">
            <v>0</v>
          </cell>
        </row>
        <row r="1006">
          <cell r="E1006">
            <v>454</v>
          </cell>
          <cell r="F1006" t="str">
            <v>MH-E13/1</v>
          </cell>
          <cell r="G1006">
            <v>519190.6</v>
          </cell>
          <cell r="H1006">
            <v>2389098.2200000002</v>
          </cell>
          <cell r="I1006" t="str">
            <v>30 Road</v>
          </cell>
          <cell r="M1006" t="str">
            <v>CP-5 401 215</v>
          </cell>
          <cell r="R1006">
            <v>17</v>
          </cell>
          <cell r="T1006">
            <v>15.06</v>
          </cell>
          <cell r="V1006">
            <v>17.12</v>
          </cell>
          <cell r="AI1006">
            <v>0</v>
          </cell>
          <cell r="AJ1006">
            <v>0</v>
          </cell>
        </row>
        <row r="1007">
          <cell r="AJ1007">
            <v>0</v>
          </cell>
        </row>
        <row r="1008">
          <cell r="E1008">
            <v>455</v>
          </cell>
          <cell r="F1008" t="str">
            <v>CB-E13/1/1</v>
          </cell>
          <cell r="G1008">
            <v>519196.29</v>
          </cell>
          <cell r="H1008">
            <v>2389078.4300000002</v>
          </cell>
          <cell r="I1008" t="str">
            <v>Road-MN34</v>
          </cell>
          <cell r="J1008">
            <v>5.6900000000023283</v>
          </cell>
          <cell r="K1008">
            <v>-19.790000000037253</v>
          </cell>
          <cell r="L1008">
            <v>20.591750775529043</v>
          </cell>
          <cell r="M1008" t="str">
            <v>CP-5 401 260</v>
          </cell>
          <cell r="N1008">
            <v>0</v>
          </cell>
          <cell r="O1008">
            <v>20.591750775529043</v>
          </cell>
          <cell r="P1008">
            <v>20.591750775529043</v>
          </cell>
          <cell r="Q1008">
            <v>0</v>
          </cell>
          <cell r="R1008">
            <v>17.05</v>
          </cell>
          <cell r="T1008">
            <v>15.12</v>
          </cell>
          <cell r="V1008">
            <v>17</v>
          </cell>
          <cell r="X1008">
            <v>400</v>
          </cell>
          <cell r="Y1008">
            <v>15.06</v>
          </cell>
          <cell r="Z1008">
            <v>15.12</v>
          </cell>
          <cell r="AA1008">
            <v>17.12</v>
          </cell>
          <cell r="AB1008">
            <v>17</v>
          </cell>
          <cell r="AD1008" t="str">
            <v>Single</v>
          </cell>
          <cell r="AI1008" t="str">
            <v>S</v>
          </cell>
          <cell r="AJ1008">
            <v>0</v>
          </cell>
        </row>
        <row r="1009">
          <cell r="AJ1009">
            <v>0</v>
          </cell>
        </row>
        <row r="1010">
          <cell r="E1010">
            <v>456</v>
          </cell>
          <cell r="F1010" t="str">
            <v>CB-E13/1/2</v>
          </cell>
          <cell r="G1010">
            <v>519204.92</v>
          </cell>
          <cell r="H1010">
            <v>2389047.61</v>
          </cell>
          <cell r="I1010" t="str">
            <v>Road-MN34</v>
          </cell>
          <cell r="J1010">
            <v>8.6300000000046566</v>
          </cell>
          <cell r="K1010">
            <v>-30.820000000298023</v>
          </cell>
          <cell r="L1010">
            <v>32.005457347434522</v>
          </cell>
          <cell r="M1010" t="str">
            <v>CP-5 401 260</v>
          </cell>
          <cell r="N1010">
            <v>20.591750775529043</v>
          </cell>
          <cell r="O1010">
            <v>52.597208122963565</v>
          </cell>
          <cell r="P1010">
            <v>32.005457347434522</v>
          </cell>
          <cell r="Q1010">
            <v>0</v>
          </cell>
          <cell r="R1010">
            <v>17.37</v>
          </cell>
          <cell r="T1010">
            <v>15.22</v>
          </cell>
          <cell r="V1010">
            <v>17.420000000000002</v>
          </cell>
          <cell r="X1010">
            <v>400</v>
          </cell>
          <cell r="Y1010">
            <v>15.12</v>
          </cell>
          <cell r="Z1010">
            <v>15.22</v>
          </cell>
          <cell r="AA1010">
            <v>17</v>
          </cell>
          <cell r="AB1010">
            <v>17.420000000000002</v>
          </cell>
          <cell r="AD1010" t="str">
            <v>Single</v>
          </cell>
          <cell r="AI1010">
            <v>0</v>
          </cell>
          <cell r="AJ1010">
            <v>0</v>
          </cell>
        </row>
        <row r="1011">
          <cell r="AJ1011">
            <v>0</v>
          </cell>
        </row>
        <row r="1012">
          <cell r="E1012">
            <v>457</v>
          </cell>
          <cell r="F1012" t="str">
            <v>CB-E13/1/3</v>
          </cell>
          <cell r="G1012">
            <v>519215.98</v>
          </cell>
          <cell r="H1012">
            <v>2389008.13</v>
          </cell>
          <cell r="I1012" t="str">
            <v>Road-MN34</v>
          </cell>
          <cell r="J1012">
            <v>11.059999999997672</v>
          </cell>
          <cell r="K1012">
            <v>-39.479999999981374</v>
          </cell>
          <cell r="L1012">
            <v>40.999926829184439</v>
          </cell>
          <cell r="M1012" t="str">
            <v>CP-5 401 260</v>
          </cell>
          <cell r="N1012">
            <v>52.597208122963565</v>
          </cell>
          <cell r="O1012">
            <v>93.597134952147997</v>
          </cell>
          <cell r="P1012">
            <v>40.999926829184432</v>
          </cell>
          <cell r="Q1012">
            <v>0</v>
          </cell>
          <cell r="R1012">
            <v>17.52</v>
          </cell>
          <cell r="T1012">
            <v>15.34</v>
          </cell>
          <cell r="V1012">
            <v>17.72</v>
          </cell>
          <cell r="X1012">
            <v>400</v>
          </cell>
          <cell r="Y1012">
            <v>15.22</v>
          </cell>
          <cell r="Z1012">
            <v>15.34</v>
          </cell>
          <cell r="AA1012">
            <v>17.420000000000002</v>
          </cell>
          <cell r="AB1012">
            <v>17.72</v>
          </cell>
          <cell r="AD1012" t="str">
            <v>Single</v>
          </cell>
          <cell r="AI1012">
            <v>0</v>
          </cell>
          <cell r="AJ1012">
            <v>0</v>
          </cell>
        </row>
        <row r="1013">
          <cell r="AJ1013">
            <v>0</v>
          </cell>
        </row>
        <row r="1014">
          <cell r="E1014">
            <v>458</v>
          </cell>
          <cell r="F1014" t="str">
            <v>CB-E13/1/4</v>
          </cell>
          <cell r="G1014">
            <v>519223.49</v>
          </cell>
          <cell r="H1014">
            <v>2388983.2400000002</v>
          </cell>
          <cell r="I1014" t="str">
            <v>Road-MN34</v>
          </cell>
          <cell r="J1014">
            <v>7.5100000000093132</v>
          </cell>
          <cell r="K1014">
            <v>-24.889999999664724</v>
          </cell>
          <cell r="L1014">
            <v>25.998311483314641</v>
          </cell>
          <cell r="M1014" t="str">
            <v>CP-5 401 260</v>
          </cell>
          <cell r="N1014">
            <v>93.597134952147997</v>
          </cell>
          <cell r="O1014">
            <v>119.59544643546263</v>
          </cell>
          <cell r="P1014">
            <v>25.998311483314637</v>
          </cell>
          <cell r="Q1014">
            <v>0</v>
          </cell>
          <cell r="R1014">
            <v>17.600000000000001</v>
          </cell>
          <cell r="T1014">
            <v>15.42</v>
          </cell>
          <cell r="V1014">
            <v>17.739999999999998</v>
          </cell>
          <cell r="X1014">
            <v>400</v>
          </cell>
          <cell r="Y1014">
            <v>15.34</v>
          </cell>
          <cell r="Z1014">
            <v>15.42</v>
          </cell>
          <cell r="AA1014">
            <v>17.72</v>
          </cell>
          <cell r="AB1014">
            <v>17.739999999999998</v>
          </cell>
          <cell r="AD1014" t="str">
            <v>Single</v>
          </cell>
          <cell r="AI1014">
            <v>0</v>
          </cell>
          <cell r="AJ1014">
            <v>0</v>
          </cell>
        </row>
        <row r="1015">
          <cell r="AJ1015">
            <v>0</v>
          </cell>
        </row>
        <row r="1016">
          <cell r="E1016">
            <v>459</v>
          </cell>
          <cell r="F1016" t="str">
            <v>CB-E13/1/5</v>
          </cell>
          <cell r="G1016">
            <v>519231.72</v>
          </cell>
          <cell r="H1016">
            <v>2388977.5699999998</v>
          </cell>
          <cell r="I1016" t="str">
            <v>Road-MN34</v>
          </cell>
          <cell r="J1016">
            <v>8.2299999999813735</v>
          </cell>
          <cell r="K1016">
            <v>-5.6700000003911555</v>
          </cell>
          <cell r="L1016">
            <v>9.9940882527686892</v>
          </cell>
          <cell r="M1016" t="str">
            <v>CP-5 401 260</v>
          </cell>
          <cell r="N1016">
            <v>119.59544643546263</v>
          </cell>
          <cell r="O1016">
            <v>129.58953468823131</v>
          </cell>
          <cell r="P1016">
            <v>9.9940882527686767</v>
          </cell>
          <cell r="Q1016">
            <v>0</v>
          </cell>
          <cell r="R1016">
            <v>17.63</v>
          </cell>
          <cell r="T1016">
            <v>15.45</v>
          </cell>
          <cell r="V1016">
            <v>17.760000000000002</v>
          </cell>
          <cell r="X1016">
            <v>400</v>
          </cell>
          <cell r="Y1016">
            <v>15.42</v>
          </cell>
          <cell r="Z1016">
            <v>15.45</v>
          </cell>
          <cell r="AA1016">
            <v>17.739999999999998</v>
          </cell>
          <cell r="AB1016">
            <v>17.760000000000002</v>
          </cell>
          <cell r="AD1016" t="str">
            <v>Single</v>
          </cell>
          <cell r="AI1016">
            <v>0</v>
          </cell>
          <cell r="AJ1016">
            <v>0</v>
          </cell>
        </row>
        <row r="1017">
          <cell r="AJ1017">
            <v>0</v>
          </cell>
        </row>
        <row r="1018">
          <cell r="E1018">
            <v>460</v>
          </cell>
          <cell r="F1018" t="str">
            <v>CB-E13/1/6</v>
          </cell>
          <cell r="G1018">
            <v>519262.51</v>
          </cell>
          <cell r="H1018">
            <v>2388986.29</v>
          </cell>
          <cell r="I1018" t="str">
            <v>Road-MN34</v>
          </cell>
          <cell r="J1018">
            <v>30.790000000037253</v>
          </cell>
          <cell r="K1018">
            <v>8.720000000204891</v>
          </cell>
          <cell r="L1018">
            <v>32.000976547690968</v>
          </cell>
          <cell r="M1018" t="str">
            <v>CP-5 401 260</v>
          </cell>
          <cell r="N1018">
            <v>129.58953468823131</v>
          </cell>
          <cell r="O1018">
            <v>161.59051123592229</v>
          </cell>
          <cell r="P1018">
            <v>32.000976547690982</v>
          </cell>
          <cell r="Q1018">
            <v>0</v>
          </cell>
          <cell r="R1018">
            <v>17.66</v>
          </cell>
          <cell r="T1018">
            <v>15.55</v>
          </cell>
          <cell r="V1018">
            <v>18.010000000000002</v>
          </cell>
          <cell r="X1018">
            <v>400</v>
          </cell>
          <cell r="Y1018">
            <v>15.45</v>
          </cell>
          <cell r="Z1018">
            <v>15.55</v>
          </cell>
          <cell r="AA1018">
            <v>17.760000000000002</v>
          </cell>
          <cell r="AB1018">
            <v>18.010000000000002</v>
          </cell>
          <cell r="AD1018" t="str">
            <v>Single</v>
          </cell>
          <cell r="AI1018">
            <v>0</v>
          </cell>
          <cell r="AJ1018">
            <v>0</v>
          </cell>
        </row>
        <row r="1019">
          <cell r="AJ1019">
            <v>0</v>
          </cell>
        </row>
        <row r="1020">
          <cell r="E1020">
            <v>461</v>
          </cell>
          <cell r="F1020" t="str">
            <v>CB-E13/1/7</v>
          </cell>
          <cell r="G1020">
            <v>519279.59</v>
          </cell>
          <cell r="H1020">
            <v>2388991.9700000002</v>
          </cell>
          <cell r="I1020" t="str">
            <v>Road-MN34</v>
          </cell>
          <cell r="J1020">
            <v>17.080000000016298</v>
          </cell>
          <cell r="K1020">
            <v>5.6800000001676381</v>
          </cell>
          <cell r="L1020">
            <v>17.999688886268594</v>
          </cell>
          <cell r="M1020" t="str">
            <v>CP-5 401 260</v>
          </cell>
          <cell r="N1020">
            <v>161.59051123592229</v>
          </cell>
          <cell r="O1020">
            <v>179.59020012219088</v>
          </cell>
          <cell r="P1020">
            <v>17.999688886268586</v>
          </cell>
          <cell r="Q1020">
            <v>0</v>
          </cell>
          <cell r="R1020">
            <v>17.78</v>
          </cell>
          <cell r="T1020">
            <v>15.6</v>
          </cell>
          <cell r="V1020">
            <v>17.79</v>
          </cell>
          <cell r="X1020">
            <v>400</v>
          </cell>
          <cell r="Y1020">
            <v>15.55</v>
          </cell>
          <cell r="Z1020">
            <v>15.6</v>
          </cell>
          <cell r="AA1020">
            <v>18.010000000000002</v>
          </cell>
          <cell r="AB1020">
            <v>17.79</v>
          </cell>
          <cell r="AD1020" t="str">
            <v>Single</v>
          </cell>
          <cell r="AI1020">
            <v>0</v>
          </cell>
          <cell r="AJ1020">
            <v>0</v>
          </cell>
        </row>
        <row r="1021">
          <cell r="AJ1021">
            <v>0</v>
          </cell>
        </row>
        <row r="1022">
          <cell r="E1022">
            <v>462</v>
          </cell>
          <cell r="F1022" t="str">
            <v>CB-E13/1/8</v>
          </cell>
          <cell r="G1022">
            <v>519238.78</v>
          </cell>
          <cell r="H1022">
            <v>2389067.69</v>
          </cell>
          <cell r="I1022" t="str">
            <v>Road-MN34</v>
          </cell>
          <cell r="J1022">
            <v>-40.809999999997672</v>
          </cell>
          <cell r="K1022">
            <v>75.71999999973923</v>
          </cell>
          <cell r="L1022">
            <v>86.017291865998189</v>
          </cell>
          <cell r="M1022" t="str">
            <v>CP-5 401 260</v>
          </cell>
          <cell r="N1022">
            <v>179.59020012219088</v>
          </cell>
          <cell r="O1022">
            <v>265.60749198818905</v>
          </cell>
          <cell r="P1022">
            <v>86.017291865998175</v>
          </cell>
          <cell r="Q1022">
            <v>0</v>
          </cell>
          <cell r="R1022">
            <v>17.899999999999999</v>
          </cell>
          <cell r="T1022">
            <v>15.72</v>
          </cell>
          <cell r="V1022">
            <v>17.739999999999998</v>
          </cell>
          <cell r="X1022">
            <v>400</v>
          </cell>
          <cell r="Y1022">
            <v>15.6</v>
          </cell>
          <cell r="Z1022">
            <v>15.72</v>
          </cell>
          <cell r="AA1022">
            <v>17.79</v>
          </cell>
          <cell r="AB1022">
            <v>17.739999999999998</v>
          </cell>
          <cell r="AD1022" t="str">
            <v>Single</v>
          </cell>
          <cell r="AI1022">
            <v>0</v>
          </cell>
          <cell r="AJ1022">
            <v>0</v>
          </cell>
        </row>
        <row r="1023">
          <cell r="AJ1023">
            <v>0</v>
          </cell>
        </row>
        <row r="1024">
          <cell r="E1024">
            <v>463</v>
          </cell>
          <cell r="F1024" t="str">
            <v>CB-E13/1/9</v>
          </cell>
          <cell r="G1024">
            <v>519339.85</v>
          </cell>
          <cell r="H1024">
            <v>2389012.0099999998</v>
          </cell>
          <cell r="I1024" t="str">
            <v>Road-MN34</v>
          </cell>
          <cell r="J1024">
            <v>101.06999999994878</v>
          </cell>
          <cell r="K1024">
            <v>-55.680000000167638</v>
          </cell>
          <cell r="L1024">
            <v>115.39240572935601</v>
          </cell>
          <cell r="M1024" t="str">
            <v>CP-5 401 260</v>
          </cell>
          <cell r="N1024">
            <v>265.60749198818905</v>
          </cell>
          <cell r="O1024">
            <v>380.99989771754508</v>
          </cell>
          <cell r="P1024">
            <v>115.39240572935603</v>
          </cell>
          <cell r="Q1024">
            <v>0</v>
          </cell>
          <cell r="R1024">
            <v>17.91</v>
          </cell>
          <cell r="T1024">
            <v>15.79</v>
          </cell>
          <cell r="V1024">
            <v>17.77</v>
          </cell>
          <cell r="X1024">
            <v>400</v>
          </cell>
          <cell r="Y1024">
            <v>15.72</v>
          </cell>
          <cell r="Z1024">
            <v>15.79</v>
          </cell>
          <cell r="AA1024">
            <v>17.739999999999998</v>
          </cell>
          <cell r="AB1024">
            <v>17.77</v>
          </cell>
          <cell r="AD1024" t="str">
            <v>Single</v>
          </cell>
          <cell r="AI1024">
            <v>0</v>
          </cell>
          <cell r="AJ1024">
            <v>0</v>
          </cell>
        </row>
        <row r="1025">
          <cell r="AJ1025">
            <v>0</v>
          </cell>
        </row>
        <row r="1026">
          <cell r="E1026">
            <v>464</v>
          </cell>
          <cell r="F1026" t="str">
            <v>CB-E13/1/10</v>
          </cell>
          <cell r="G1026">
            <v>519378.51</v>
          </cell>
          <cell r="H1026">
            <v>2389024.08</v>
          </cell>
          <cell r="I1026" t="str">
            <v>Road-MN34</v>
          </cell>
          <cell r="J1026">
            <v>38.660000000032596</v>
          </cell>
          <cell r="K1026">
            <v>12.070000000298023</v>
          </cell>
          <cell r="L1026">
            <v>40.500376541579399</v>
          </cell>
          <cell r="M1026" t="str">
            <v>CP-5 401 260</v>
          </cell>
          <cell r="N1026">
            <v>380.99989771754508</v>
          </cell>
          <cell r="O1026">
            <v>421.50027425912447</v>
          </cell>
          <cell r="P1026">
            <v>40.500376541579385</v>
          </cell>
          <cell r="Q1026">
            <v>0</v>
          </cell>
          <cell r="R1026">
            <v>17.8</v>
          </cell>
          <cell r="T1026">
            <v>15.91</v>
          </cell>
          <cell r="V1026">
            <v>17.84</v>
          </cell>
          <cell r="X1026">
            <v>400</v>
          </cell>
          <cell r="Y1026">
            <v>15.79</v>
          </cell>
          <cell r="Z1026">
            <v>15.91</v>
          </cell>
          <cell r="AA1026">
            <v>17.77</v>
          </cell>
          <cell r="AB1026">
            <v>17.84</v>
          </cell>
          <cell r="AD1026" t="str">
            <v>Single</v>
          </cell>
          <cell r="AI1026">
            <v>0</v>
          </cell>
          <cell r="AJ1026">
            <v>0</v>
          </cell>
        </row>
        <row r="1027">
          <cell r="AJ1027">
            <v>0</v>
          </cell>
        </row>
        <row r="1028">
          <cell r="E1028">
            <v>465</v>
          </cell>
          <cell r="F1028" t="str">
            <v>CB-E13/1/11</v>
          </cell>
          <cell r="G1028">
            <v>519403.43</v>
          </cell>
          <cell r="H1028">
            <v>2389031.48</v>
          </cell>
          <cell r="I1028" t="str">
            <v>Road-MN34</v>
          </cell>
          <cell r="J1028">
            <v>24.919999999983702</v>
          </cell>
          <cell r="K1028">
            <v>7.3999999999068677</v>
          </cell>
          <cell r="L1028">
            <v>25.995507304105633</v>
          </cell>
          <cell r="M1028" t="str">
            <v>CP-5 401 261</v>
          </cell>
          <cell r="N1028">
            <v>421.50027425912447</v>
          </cell>
          <cell r="O1028">
            <v>447.49578156323008</v>
          </cell>
          <cell r="P1028">
            <v>25.995507304105615</v>
          </cell>
          <cell r="Q1028">
            <v>0</v>
          </cell>
          <cell r="R1028">
            <v>17.73</v>
          </cell>
          <cell r="T1028">
            <v>15.96</v>
          </cell>
          <cell r="V1028">
            <v>17.8</v>
          </cell>
          <cell r="X1028">
            <v>400</v>
          </cell>
          <cell r="Y1028">
            <v>15.91</v>
          </cell>
          <cell r="Z1028">
            <v>15.96</v>
          </cell>
          <cell r="AA1028">
            <v>17.84</v>
          </cell>
          <cell r="AB1028">
            <v>17.8</v>
          </cell>
          <cell r="AD1028" t="str">
            <v>Single</v>
          </cell>
          <cell r="AI1028">
            <v>0</v>
          </cell>
          <cell r="AJ1028">
            <v>0</v>
          </cell>
        </row>
        <row r="1029">
          <cell r="AJ1029">
            <v>0</v>
          </cell>
        </row>
        <row r="1030">
          <cell r="E1030">
            <v>466</v>
          </cell>
          <cell r="F1030" t="str">
            <v>CB-E13/1/12</v>
          </cell>
          <cell r="G1030">
            <v>519420.69</v>
          </cell>
          <cell r="H1030">
            <v>2389036.61</v>
          </cell>
          <cell r="I1030" t="str">
            <v>Road-MN34</v>
          </cell>
          <cell r="J1030">
            <v>17.260000000009313</v>
          </cell>
          <cell r="K1030">
            <v>5.1299999998882413</v>
          </cell>
          <cell r="L1030">
            <v>18.006235031210018</v>
          </cell>
          <cell r="M1030" t="str">
            <v>CP-5 401 261</v>
          </cell>
          <cell r="N1030">
            <v>447.49578156323008</v>
          </cell>
          <cell r="O1030">
            <v>465.50201659444008</v>
          </cell>
          <cell r="P1030">
            <v>18.006235031209997</v>
          </cell>
          <cell r="Q1030">
            <v>0</v>
          </cell>
          <cell r="R1030">
            <v>17.670000000000002</v>
          </cell>
          <cell r="T1030">
            <v>16</v>
          </cell>
          <cell r="V1030">
            <v>17.79</v>
          </cell>
          <cell r="X1030">
            <v>400</v>
          </cell>
          <cell r="Y1030">
            <v>15.96</v>
          </cell>
          <cell r="Z1030">
            <v>16</v>
          </cell>
          <cell r="AA1030">
            <v>17.8</v>
          </cell>
          <cell r="AB1030">
            <v>17.79</v>
          </cell>
          <cell r="AD1030" t="str">
            <v>Single</v>
          </cell>
          <cell r="AI1030">
            <v>0</v>
          </cell>
          <cell r="AJ1030" t="str">
            <v>L</v>
          </cell>
        </row>
        <row r="1031">
          <cell r="AJ1031">
            <v>0</v>
          </cell>
        </row>
        <row r="1032">
          <cell r="N1032">
            <v>465.50201659444008</v>
          </cell>
          <cell r="AJ1032">
            <v>0</v>
          </cell>
        </row>
        <row r="1033">
          <cell r="E1033">
            <v>467</v>
          </cell>
          <cell r="F1033" t="str">
            <v>CB-E13/1/12</v>
          </cell>
          <cell r="G1033">
            <v>519420.69</v>
          </cell>
          <cell r="H1033">
            <v>2389036.61</v>
          </cell>
          <cell r="I1033" t="str">
            <v>Road-MN34</v>
          </cell>
          <cell r="R1033">
            <v>17.670000000000002</v>
          </cell>
          <cell r="T1033">
            <v>16</v>
          </cell>
          <cell r="V1033">
            <v>17.79</v>
          </cell>
          <cell r="AI1033">
            <v>0</v>
          </cell>
          <cell r="AJ1033">
            <v>0</v>
          </cell>
        </row>
        <row r="1034">
          <cell r="AJ1034">
            <v>0</v>
          </cell>
        </row>
        <row r="1035">
          <cell r="E1035">
            <v>468</v>
          </cell>
          <cell r="F1035" t="str">
            <v>CB-E13/1/13</v>
          </cell>
          <cell r="G1035">
            <v>519430.53</v>
          </cell>
          <cell r="H1035">
            <v>2389003.02</v>
          </cell>
          <cell r="I1035" t="str">
            <v>Road-MN42</v>
          </cell>
          <cell r="J1035">
            <v>9.8400000000256114</v>
          </cell>
          <cell r="K1035">
            <v>-33.589999999850988</v>
          </cell>
          <cell r="L1035">
            <v>35.001624247890177</v>
          </cell>
          <cell r="M1035" t="str">
            <v>CP-5 401 261</v>
          </cell>
          <cell r="N1035">
            <v>0</v>
          </cell>
          <cell r="O1035">
            <v>35.001624247890177</v>
          </cell>
          <cell r="P1035">
            <v>35.001624247890177</v>
          </cell>
          <cell r="Q1035">
            <v>0</v>
          </cell>
          <cell r="R1035">
            <v>17.73</v>
          </cell>
          <cell r="T1035">
            <v>16.07</v>
          </cell>
          <cell r="V1035">
            <v>17.77</v>
          </cell>
          <cell r="X1035">
            <v>400</v>
          </cell>
          <cell r="Y1035">
            <v>16</v>
          </cell>
          <cell r="Z1035">
            <v>16.07</v>
          </cell>
          <cell r="AA1035">
            <v>17.79</v>
          </cell>
          <cell r="AB1035">
            <v>17.77</v>
          </cell>
          <cell r="AD1035" t="str">
            <v>Single</v>
          </cell>
          <cell r="AI1035" t="str">
            <v>S</v>
          </cell>
          <cell r="AJ1035">
            <v>0</v>
          </cell>
        </row>
        <row r="1036">
          <cell r="AJ1036">
            <v>0</v>
          </cell>
        </row>
        <row r="1037">
          <cell r="E1037">
            <v>469</v>
          </cell>
          <cell r="F1037" t="str">
            <v>CB-E13/1/14</v>
          </cell>
          <cell r="G1037">
            <v>519440.5</v>
          </cell>
          <cell r="H1037">
            <v>2388969.4700000002</v>
          </cell>
          <cell r="I1037" t="str">
            <v>Road-MN42</v>
          </cell>
          <cell r="J1037">
            <v>9.9699999999720603</v>
          </cell>
          <cell r="K1037">
            <v>-33.549999999813735</v>
          </cell>
          <cell r="L1037">
            <v>35.00004857120836</v>
          </cell>
          <cell r="M1037" t="str">
            <v>CP-5 401 261</v>
          </cell>
          <cell r="N1037">
            <v>35.001624247890177</v>
          </cell>
          <cell r="O1037">
            <v>70.00167281909853</v>
          </cell>
          <cell r="P1037">
            <v>35.000048571208353</v>
          </cell>
          <cell r="Q1037">
            <v>0</v>
          </cell>
          <cell r="R1037">
            <v>17.78</v>
          </cell>
          <cell r="T1037">
            <v>16.14</v>
          </cell>
          <cell r="V1037">
            <v>17.78</v>
          </cell>
          <cell r="X1037">
            <v>400</v>
          </cell>
          <cell r="Y1037">
            <v>16.07</v>
          </cell>
          <cell r="Z1037">
            <v>16.14</v>
          </cell>
          <cell r="AA1037">
            <v>17.77</v>
          </cell>
          <cell r="AB1037">
            <v>17.78</v>
          </cell>
          <cell r="AD1037" t="str">
            <v>Single</v>
          </cell>
          <cell r="AI1037">
            <v>0</v>
          </cell>
          <cell r="AJ1037" t="str">
            <v>L</v>
          </cell>
        </row>
        <row r="1038">
          <cell r="AJ1038">
            <v>0</v>
          </cell>
        </row>
        <row r="1039">
          <cell r="N1039">
            <v>70.00167281909853</v>
          </cell>
          <cell r="AJ1039">
            <v>0</v>
          </cell>
        </row>
        <row r="1040">
          <cell r="E1040">
            <v>470</v>
          </cell>
          <cell r="F1040" t="str">
            <v>CB-E13/1/12</v>
          </cell>
          <cell r="G1040">
            <v>519420.69</v>
          </cell>
          <cell r="H1040">
            <v>2389036.61</v>
          </cell>
          <cell r="I1040" t="str">
            <v>Road-MN34</v>
          </cell>
          <cell r="R1040">
            <v>17.670000000000002</v>
          </cell>
          <cell r="T1040">
            <v>16</v>
          </cell>
          <cell r="V1040">
            <v>17.79</v>
          </cell>
          <cell r="AI1040">
            <v>0</v>
          </cell>
          <cell r="AJ1040">
            <v>0</v>
          </cell>
        </row>
        <row r="1041">
          <cell r="AJ1041">
            <v>0</v>
          </cell>
        </row>
        <row r="1042">
          <cell r="E1042">
            <v>471</v>
          </cell>
          <cell r="F1042" t="str">
            <v>CB-E13/1/12/1</v>
          </cell>
          <cell r="G1042">
            <v>519410.24</v>
          </cell>
          <cell r="H1042">
            <v>2389070.0099999998</v>
          </cell>
          <cell r="I1042" t="str">
            <v>Road-MN42</v>
          </cell>
          <cell r="J1042">
            <v>-10.450000000011642</v>
          </cell>
          <cell r="K1042">
            <v>33.399999999906868</v>
          </cell>
          <cell r="L1042">
            <v>34.996606978306083</v>
          </cell>
          <cell r="M1042" t="str">
            <v>CP-5 401 261</v>
          </cell>
          <cell r="N1042">
            <v>0</v>
          </cell>
          <cell r="O1042">
            <v>34.996606978306083</v>
          </cell>
          <cell r="P1042">
            <v>34.996606978306083</v>
          </cell>
          <cell r="Q1042">
            <v>0</v>
          </cell>
          <cell r="R1042">
            <v>17.739999999999998</v>
          </cell>
          <cell r="T1042">
            <v>16.11</v>
          </cell>
          <cell r="V1042">
            <v>17.77</v>
          </cell>
          <cell r="X1042">
            <v>400</v>
          </cell>
          <cell r="Y1042">
            <v>16</v>
          </cell>
          <cell r="Z1042">
            <v>16.11</v>
          </cell>
          <cell r="AA1042">
            <v>17.79</v>
          </cell>
          <cell r="AB1042">
            <v>17.77</v>
          </cell>
          <cell r="AD1042" t="str">
            <v>Single</v>
          </cell>
          <cell r="AI1042" t="str">
            <v>S</v>
          </cell>
          <cell r="AJ1042" t="str">
            <v>L</v>
          </cell>
        </row>
        <row r="1043">
          <cell r="AJ1043">
            <v>0</v>
          </cell>
        </row>
        <row r="1044">
          <cell r="N1044">
            <v>34.996606978306083</v>
          </cell>
          <cell r="AJ1044">
            <v>0</v>
          </cell>
        </row>
        <row r="1045">
          <cell r="E1045">
            <v>472</v>
          </cell>
          <cell r="F1045" t="str">
            <v>CB-E13/1/12/1</v>
          </cell>
          <cell r="G1045">
            <v>519410.24</v>
          </cell>
          <cell r="H1045">
            <v>2389070.0099999998</v>
          </cell>
          <cell r="I1045" t="str">
            <v>Road-MN42</v>
          </cell>
          <cell r="R1045">
            <v>17.739999999999998</v>
          </cell>
          <cell r="T1045">
            <v>16.11</v>
          </cell>
          <cell r="V1045">
            <v>17.77</v>
          </cell>
          <cell r="AI1045">
            <v>0</v>
          </cell>
          <cell r="AJ1045">
            <v>0</v>
          </cell>
        </row>
        <row r="1046">
          <cell r="AJ1046">
            <v>0</v>
          </cell>
        </row>
        <row r="1047">
          <cell r="E1047">
            <v>473</v>
          </cell>
          <cell r="F1047" t="str">
            <v>CB-E13/1/12/2</v>
          </cell>
          <cell r="G1047">
            <v>519393.89</v>
          </cell>
          <cell r="H1047">
            <v>2389077.16</v>
          </cell>
          <cell r="I1047" t="str">
            <v>Road-MN42</v>
          </cell>
          <cell r="J1047">
            <v>-16.349999999976717</v>
          </cell>
          <cell r="K1047">
            <v>7.150000000372529</v>
          </cell>
          <cell r="L1047">
            <v>17.845027318683652</v>
          </cell>
          <cell r="M1047" t="str">
            <v>CP-5 401 261</v>
          </cell>
          <cell r="N1047">
            <v>0</v>
          </cell>
          <cell r="O1047">
            <v>17.845027318683652</v>
          </cell>
          <cell r="P1047">
            <v>17.845027318683652</v>
          </cell>
          <cell r="Q1047">
            <v>0</v>
          </cell>
          <cell r="R1047">
            <v>17.79</v>
          </cell>
          <cell r="T1047">
            <v>16.16</v>
          </cell>
          <cell r="V1047">
            <v>17.79</v>
          </cell>
          <cell r="X1047">
            <v>400</v>
          </cell>
          <cell r="Y1047">
            <v>16.11</v>
          </cell>
          <cell r="Z1047">
            <v>16.16</v>
          </cell>
          <cell r="AA1047">
            <v>17.77</v>
          </cell>
          <cell r="AB1047">
            <v>17.79</v>
          </cell>
          <cell r="AD1047" t="str">
            <v>Single</v>
          </cell>
          <cell r="AI1047" t="str">
            <v>S</v>
          </cell>
          <cell r="AJ1047" t="str">
            <v>L</v>
          </cell>
        </row>
        <row r="1048">
          <cell r="AJ1048">
            <v>0</v>
          </cell>
        </row>
        <row r="1049">
          <cell r="N1049">
            <v>17.845027318683652</v>
          </cell>
          <cell r="AJ1049">
            <v>0</v>
          </cell>
        </row>
        <row r="1050">
          <cell r="E1050">
            <v>474</v>
          </cell>
          <cell r="F1050" t="str">
            <v>CB-E13/1/12/1</v>
          </cell>
          <cell r="G1050">
            <v>519410.24</v>
          </cell>
          <cell r="H1050">
            <v>2389070.0099999998</v>
          </cell>
          <cell r="I1050" t="str">
            <v>Road-MN42</v>
          </cell>
          <cell r="R1050">
            <v>17.739999999999998</v>
          </cell>
          <cell r="T1050">
            <v>16.11</v>
          </cell>
          <cell r="V1050">
            <v>17.77</v>
          </cell>
          <cell r="AI1050">
            <v>0</v>
          </cell>
          <cell r="AJ1050">
            <v>0</v>
          </cell>
        </row>
        <row r="1051">
          <cell r="AJ1051">
            <v>0</v>
          </cell>
        </row>
        <row r="1052">
          <cell r="E1052">
            <v>475</v>
          </cell>
          <cell r="F1052" t="str">
            <v>CB-E13/1/12/3</v>
          </cell>
          <cell r="G1052">
            <v>519418.13</v>
          </cell>
          <cell r="H1052">
            <v>2389082.7599999998</v>
          </cell>
          <cell r="I1052" t="str">
            <v>Road-MN42</v>
          </cell>
          <cell r="J1052">
            <v>7.8900000000139698</v>
          </cell>
          <cell r="K1052">
            <v>12.75</v>
          </cell>
          <cell r="L1052">
            <v>14.993818726402573</v>
          </cell>
          <cell r="M1052" t="str">
            <v>CP-5 401 261</v>
          </cell>
          <cell r="N1052">
            <v>0</v>
          </cell>
          <cell r="O1052">
            <v>14.993818726402573</v>
          </cell>
          <cell r="P1052">
            <v>14.993818726402573</v>
          </cell>
          <cell r="Q1052">
            <v>0</v>
          </cell>
          <cell r="R1052">
            <v>17.75</v>
          </cell>
          <cell r="T1052">
            <v>16.16</v>
          </cell>
          <cell r="V1052">
            <v>17.77</v>
          </cell>
          <cell r="X1052">
            <v>400</v>
          </cell>
          <cell r="Y1052">
            <v>16.11</v>
          </cell>
          <cell r="Z1052">
            <v>16.16</v>
          </cell>
          <cell r="AA1052">
            <v>17.77</v>
          </cell>
          <cell r="AB1052">
            <v>17.77</v>
          </cell>
          <cell r="AD1052" t="str">
            <v>Single</v>
          </cell>
          <cell r="AI1052" t="str">
            <v>S</v>
          </cell>
          <cell r="AJ1052" t="str">
            <v>L</v>
          </cell>
        </row>
        <row r="1053">
          <cell r="AJ1053">
            <v>0</v>
          </cell>
        </row>
        <row r="1054">
          <cell r="N1054">
            <v>14.993818726402573</v>
          </cell>
          <cell r="AJ1054">
            <v>0</v>
          </cell>
        </row>
        <row r="1055">
          <cell r="E1055">
            <v>476</v>
          </cell>
          <cell r="F1055" t="str">
            <v>CB-E13/1/13</v>
          </cell>
          <cell r="G1055">
            <v>519430.53</v>
          </cell>
          <cell r="H1055">
            <v>2389003.02</v>
          </cell>
          <cell r="I1055" t="str">
            <v>Road-MN42</v>
          </cell>
          <cell r="R1055">
            <v>17.73</v>
          </cell>
          <cell r="T1055">
            <v>16.07</v>
          </cell>
          <cell r="V1055">
            <v>17.77</v>
          </cell>
          <cell r="AI1055">
            <v>0</v>
          </cell>
          <cell r="AJ1055">
            <v>0</v>
          </cell>
        </row>
        <row r="1056">
          <cell r="AJ1056">
            <v>0</v>
          </cell>
        </row>
        <row r="1057">
          <cell r="E1057">
            <v>477</v>
          </cell>
          <cell r="F1057" t="str">
            <v>CB-E13/1/13/1</v>
          </cell>
          <cell r="G1057">
            <v>519470.7</v>
          </cell>
          <cell r="H1057">
            <v>2389023.3199999998</v>
          </cell>
          <cell r="I1057" t="str">
            <v>Road-MN35</v>
          </cell>
          <cell r="J1057">
            <v>40.169999999983702</v>
          </cell>
          <cell r="K1057">
            <v>20.299999999813735</v>
          </cell>
          <cell r="L1057">
            <v>45.007987068865106</v>
          </cell>
          <cell r="M1057" t="str">
            <v>CP-5 401 261</v>
          </cell>
          <cell r="N1057">
            <v>0</v>
          </cell>
          <cell r="O1057">
            <v>45.007987068865106</v>
          </cell>
          <cell r="P1057">
            <v>45.007987068865106</v>
          </cell>
          <cell r="Q1057">
            <v>0</v>
          </cell>
          <cell r="R1057">
            <v>18.03</v>
          </cell>
          <cell r="T1057">
            <v>16.21</v>
          </cell>
          <cell r="V1057">
            <v>18.100000000000001</v>
          </cell>
          <cell r="X1057">
            <v>400</v>
          </cell>
          <cell r="Y1057">
            <v>16.07</v>
          </cell>
          <cell r="Z1057">
            <v>16.21</v>
          </cell>
          <cell r="AA1057">
            <v>17.77</v>
          </cell>
          <cell r="AB1057">
            <v>18.100000000000001</v>
          </cell>
          <cell r="AD1057" t="str">
            <v>Single</v>
          </cell>
          <cell r="AI1057" t="str">
            <v>S</v>
          </cell>
          <cell r="AJ1057">
            <v>0</v>
          </cell>
        </row>
        <row r="1058">
          <cell r="AJ1058">
            <v>0</v>
          </cell>
        </row>
        <row r="1059">
          <cell r="E1059">
            <v>478</v>
          </cell>
          <cell r="F1059" t="str">
            <v>CB-E13/1/13/2</v>
          </cell>
          <cell r="G1059">
            <v>519510.88</v>
          </cell>
          <cell r="H1059">
            <v>2389043.59</v>
          </cell>
          <cell r="I1059" t="str">
            <v>Road-MN35</v>
          </cell>
          <cell r="J1059">
            <v>40.179999999993015</v>
          </cell>
          <cell r="K1059">
            <v>20.270000000018626</v>
          </cell>
          <cell r="L1059">
            <v>45.003392094376551</v>
          </cell>
          <cell r="M1059" t="str">
            <v>CP-5 401 261</v>
          </cell>
          <cell r="N1059">
            <v>45.007987068865106</v>
          </cell>
          <cell r="O1059">
            <v>90.011379163241656</v>
          </cell>
          <cell r="P1059">
            <v>45.003392094376551</v>
          </cell>
          <cell r="Q1059">
            <v>0</v>
          </cell>
          <cell r="R1059">
            <v>18.25</v>
          </cell>
          <cell r="T1059">
            <v>16.53</v>
          </cell>
          <cell r="V1059">
            <v>18.3</v>
          </cell>
          <cell r="X1059">
            <v>400</v>
          </cell>
          <cell r="Y1059">
            <v>16.21</v>
          </cell>
          <cell r="Z1059">
            <v>16.53</v>
          </cell>
          <cell r="AA1059">
            <v>18.100000000000001</v>
          </cell>
          <cell r="AB1059">
            <v>18.3</v>
          </cell>
          <cell r="AD1059" t="str">
            <v>Single</v>
          </cell>
          <cell r="AI1059">
            <v>0</v>
          </cell>
          <cell r="AJ1059" t="str">
            <v>L</v>
          </cell>
        </row>
        <row r="1060">
          <cell r="AJ1060">
            <v>0</v>
          </cell>
        </row>
        <row r="1061">
          <cell r="N1061">
            <v>90.011379163241656</v>
          </cell>
          <cell r="AJ1061">
            <v>0</v>
          </cell>
        </row>
        <row r="1062">
          <cell r="E1062">
            <v>479</v>
          </cell>
          <cell r="F1062" t="str">
            <v>MH-E13/5</v>
          </cell>
          <cell r="G1062">
            <v>519528.61</v>
          </cell>
          <cell r="H1062">
            <v>2389202.0299999998</v>
          </cell>
          <cell r="I1062" t="str">
            <v>30 Road</v>
          </cell>
          <cell r="M1062" t="str">
            <v>CP-5 401 215</v>
          </cell>
          <cell r="R1062">
            <v>18.29</v>
          </cell>
          <cell r="T1062">
            <v>16.47</v>
          </cell>
          <cell r="V1062">
            <v>18.48</v>
          </cell>
          <cell r="AI1062">
            <v>0</v>
          </cell>
          <cell r="AJ1062">
            <v>0</v>
          </cell>
        </row>
        <row r="1063">
          <cell r="AJ1063">
            <v>0</v>
          </cell>
        </row>
        <row r="1064">
          <cell r="E1064">
            <v>480</v>
          </cell>
          <cell r="F1064" t="str">
            <v>CB-E13/5/1</v>
          </cell>
          <cell r="G1064">
            <v>519544.29</v>
          </cell>
          <cell r="H1064">
            <v>2389179.8199999998</v>
          </cell>
          <cell r="I1064" t="str">
            <v>Road-MN37</v>
          </cell>
          <cell r="J1064">
            <v>15.679999999993015</v>
          </cell>
          <cell r="K1064">
            <v>-22.209999999962747</v>
          </cell>
          <cell r="L1064">
            <v>27.187248849380222</v>
          </cell>
          <cell r="M1064" t="str">
            <v>CP-5 401 262</v>
          </cell>
          <cell r="N1064">
            <v>0</v>
          </cell>
          <cell r="O1064">
            <v>27.187248849380222</v>
          </cell>
          <cell r="P1064">
            <v>27.187248849380222</v>
          </cell>
          <cell r="Q1064">
            <v>0</v>
          </cell>
          <cell r="R1064">
            <v>18.34</v>
          </cell>
          <cell r="T1064">
            <v>16.52</v>
          </cell>
          <cell r="V1064">
            <v>18.649999999999999</v>
          </cell>
          <cell r="X1064">
            <v>400</v>
          </cell>
          <cell r="Y1064">
            <v>16.47</v>
          </cell>
          <cell r="Z1064">
            <v>16.52</v>
          </cell>
          <cell r="AA1064">
            <v>18.48</v>
          </cell>
          <cell r="AB1064">
            <v>18.649999999999999</v>
          </cell>
          <cell r="AD1064" t="str">
            <v>Single</v>
          </cell>
          <cell r="AI1064" t="str">
            <v>S</v>
          </cell>
          <cell r="AJ1064">
            <v>0</v>
          </cell>
        </row>
        <row r="1065">
          <cell r="AJ1065">
            <v>0</v>
          </cell>
        </row>
        <row r="1066">
          <cell r="E1066">
            <v>481</v>
          </cell>
          <cell r="F1066" t="str">
            <v>CB-E13/5/2</v>
          </cell>
          <cell r="G1066">
            <v>519563.32</v>
          </cell>
          <cell r="H1066">
            <v>2389152.87</v>
          </cell>
          <cell r="I1066" t="str">
            <v>Road-MN37</v>
          </cell>
          <cell r="J1066">
            <v>19.03000000002794</v>
          </cell>
          <cell r="K1066">
            <v>-26.949999999720603</v>
          </cell>
          <cell r="L1066">
            <v>32.991565588586482</v>
          </cell>
          <cell r="M1066" t="str">
            <v>CP-5 401 262</v>
          </cell>
          <cell r="N1066">
            <v>27.187248849380222</v>
          </cell>
          <cell r="O1066">
            <v>60.178814437966707</v>
          </cell>
          <cell r="P1066">
            <v>32.991565588586482</v>
          </cell>
          <cell r="Q1066">
            <v>0</v>
          </cell>
          <cell r="R1066">
            <v>18.54</v>
          </cell>
          <cell r="T1066">
            <v>16.579999999999998</v>
          </cell>
          <cell r="V1066">
            <v>18.579999999999998</v>
          </cell>
          <cell r="X1066">
            <v>400</v>
          </cell>
          <cell r="Y1066">
            <v>16.52</v>
          </cell>
          <cell r="Z1066">
            <v>16.579999999999998</v>
          </cell>
          <cell r="AA1066">
            <v>18.649999999999999</v>
          </cell>
          <cell r="AB1066">
            <v>18.579999999999998</v>
          </cell>
          <cell r="AD1066" t="str">
            <v>Single</v>
          </cell>
          <cell r="AI1066">
            <v>0</v>
          </cell>
          <cell r="AJ1066">
            <v>0</v>
          </cell>
        </row>
        <row r="1067">
          <cell r="AJ1067">
            <v>0</v>
          </cell>
        </row>
        <row r="1068">
          <cell r="E1068">
            <v>482</v>
          </cell>
          <cell r="F1068" t="str">
            <v>CB-E13/5/3</v>
          </cell>
          <cell r="G1068">
            <v>519581.81</v>
          </cell>
          <cell r="H1068">
            <v>2389129.2400000002</v>
          </cell>
          <cell r="I1068" t="str">
            <v>Road-MN37</v>
          </cell>
          <cell r="J1068">
            <v>18.489999999990687</v>
          </cell>
          <cell r="K1068">
            <v>-23.629999999888241</v>
          </cell>
          <cell r="L1068">
            <v>30.004283027500822</v>
          </cell>
          <cell r="M1068" t="str">
            <v>CP-5 401 262</v>
          </cell>
          <cell r="N1068">
            <v>60.178814437966707</v>
          </cell>
          <cell r="O1068">
            <v>90.183097465467526</v>
          </cell>
          <cell r="P1068">
            <v>30.004283027500819</v>
          </cell>
          <cell r="Q1068">
            <v>0</v>
          </cell>
          <cell r="R1068">
            <v>18.71</v>
          </cell>
          <cell r="T1068">
            <v>16.64</v>
          </cell>
          <cell r="V1068">
            <v>18.71</v>
          </cell>
          <cell r="X1068">
            <v>400</v>
          </cell>
          <cell r="Y1068">
            <v>16.579999999999998</v>
          </cell>
          <cell r="Z1068">
            <v>16.64</v>
          </cell>
          <cell r="AA1068">
            <v>18.579999999999998</v>
          </cell>
          <cell r="AB1068">
            <v>18.71</v>
          </cell>
          <cell r="AD1068" t="str">
            <v>Single</v>
          </cell>
          <cell r="AI1068">
            <v>0</v>
          </cell>
          <cell r="AJ1068">
            <v>0</v>
          </cell>
        </row>
        <row r="1069">
          <cell r="AJ1069">
            <v>0</v>
          </cell>
        </row>
        <row r="1070">
          <cell r="E1070">
            <v>483</v>
          </cell>
          <cell r="F1070" t="str">
            <v>CB-E13/5/4</v>
          </cell>
          <cell r="G1070">
            <v>519604.92</v>
          </cell>
          <cell r="H1070">
            <v>2389102.96</v>
          </cell>
          <cell r="I1070" t="str">
            <v>Road-MN37</v>
          </cell>
          <cell r="J1070">
            <v>23.10999999998603</v>
          </cell>
          <cell r="K1070">
            <v>-26.28000000026077</v>
          </cell>
          <cell r="L1070">
            <v>34.995864041527255</v>
          </cell>
          <cell r="M1070" t="str">
            <v>CP-5 401 262</v>
          </cell>
          <cell r="N1070">
            <v>90.183097465467526</v>
          </cell>
          <cell r="O1070">
            <v>125.17896150699478</v>
          </cell>
          <cell r="P1070">
            <v>34.995864041527255</v>
          </cell>
          <cell r="Q1070">
            <v>0</v>
          </cell>
          <cell r="R1070">
            <v>18.920000000000002</v>
          </cell>
          <cell r="T1070">
            <v>16.71</v>
          </cell>
          <cell r="V1070">
            <v>18.899999999999999</v>
          </cell>
          <cell r="X1070">
            <v>400</v>
          </cell>
          <cell r="Y1070">
            <v>16.64</v>
          </cell>
          <cell r="Z1070">
            <v>16.71</v>
          </cell>
          <cell r="AA1070">
            <v>18.71</v>
          </cell>
          <cell r="AB1070">
            <v>18.899999999999999</v>
          </cell>
          <cell r="AD1070" t="str">
            <v>Single</v>
          </cell>
          <cell r="AI1070">
            <v>0</v>
          </cell>
          <cell r="AJ1070" t="str">
            <v>L</v>
          </cell>
        </row>
        <row r="1071">
          <cell r="AJ1071">
            <v>0</v>
          </cell>
        </row>
        <row r="1072">
          <cell r="N1072">
            <v>125.17896150699478</v>
          </cell>
          <cell r="AJ1072">
            <v>0</v>
          </cell>
        </row>
        <row r="1073">
          <cell r="E1073">
            <v>484</v>
          </cell>
          <cell r="F1073" t="str">
            <v>CB-E13/5/4</v>
          </cell>
          <cell r="G1073">
            <v>519604.92</v>
          </cell>
          <cell r="H1073">
            <v>2389102.96</v>
          </cell>
          <cell r="I1073" t="str">
            <v>Road-MN37</v>
          </cell>
          <cell r="R1073">
            <v>18.920000000000002</v>
          </cell>
          <cell r="T1073">
            <v>16.71</v>
          </cell>
          <cell r="V1073">
            <v>18.899999999999999</v>
          </cell>
          <cell r="AI1073">
            <v>0</v>
          </cell>
          <cell r="AJ1073">
            <v>0</v>
          </cell>
        </row>
        <row r="1074">
          <cell r="AJ1074">
            <v>0</v>
          </cell>
        </row>
        <row r="1075">
          <cell r="E1075">
            <v>485</v>
          </cell>
          <cell r="F1075" t="str">
            <v>CB-E13/5/5</v>
          </cell>
          <cell r="G1075">
            <v>519590.96</v>
          </cell>
          <cell r="H1075">
            <v>2389093.27</v>
          </cell>
          <cell r="I1075" t="str">
            <v>Road-MN35</v>
          </cell>
          <cell r="J1075">
            <v>-13.959999999962747</v>
          </cell>
          <cell r="K1075">
            <v>-9.6899999999441206</v>
          </cell>
          <cell r="L1075">
            <v>16.993460506850184</v>
          </cell>
          <cell r="M1075" t="str">
            <v>CP-5 401 262</v>
          </cell>
          <cell r="N1075">
            <v>0</v>
          </cell>
          <cell r="O1075">
            <v>16.993460506850184</v>
          </cell>
          <cell r="P1075">
            <v>16.993460506850184</v>
          </cell>
          <cell r="Q1075">
            <v>0</v>
          </cell>
          <cell r="R1075">
            <v>18.84</v>
          </cell>
          <cell r="T1075">
            <v>16.75</v>
          </cell>
          <cell r="V1075">
            <v>18.82</v>
          </cell>
          <cell r="X1075">
            <v>400</v>
          </cell>
          <cell r="Y1075">
            <v>16.71</v>
          </cell>
          <cell r="Z1075">
            <v>16.75</v>
          </cell>
          <cell r="AA1075">
            <v>18.899999999999999</v>
          </cell>
          <cell r="AB1075">
            <v>18.82</v>
          </cell>
          <cell r="AD1075" t="str">
            <v>Single</v>
          </cell>
          <cell r="AI1075" t="str">
            <v>S</v>
          </cell>
          <cell r="AJ1075">
            <v>0</v>
          </cell>
        </row>
        <row r="1076">
          <cell r="AJ1076">
            <v>0</v>
          </cell>
        </row>
        <row r="1077">
          <cell r="E1077">
            <v>486</v>
          </cell>
          <cell r="F1077" t="str">
            <v>CB-E13/5/5/1</v>
          </cell>
          <cell r="G1077">
            <v>519553.61</v>
          </cell>
          <cell r="H1077">
            <v>2389068.1800000002</v>
          </cell>
          <cell r="I1077" t="str">
            <v>Road-MN35</v>
          </cell>
          <cell r="J1077">
            <v>-37.350000000034925</v>
          </cell>
          <cell r="K1077">
            <v>-25.089999999850988</v>
          </cell>
          <cell r="L1077">
            <v>44.994784142110646</v>
          </cell>
          <cell r="M1077" t="str">
            <v>CP-5 401 262</v>
          </cell>
          <cell r="N1077">
            <v>16.993460506850184</v>
          </cell>
          <cell r="O1077">
            <v>61.98824464896083</v>
          </cell>
          <cell r="P1077">
            <v>44.994784142110646</v>
          </cell>
          <cell r="Q1077">
            <v>0</v>
          </cell>
          <cell r="R1077">
            <v>18.559999999999999</v>
          </cell>
          <cell r="T1077">
            <v>16.84</v>
          </cell>
          <cell r="V1077">
            <v>18.670000000000002</v>
          </cell>
          <cell r="X1077">
            <v>400</v>
          </cell>
          <cell r="Y1077">
            <v>16.75</v>
          </cell>
          <cell r="Z1077">
            <v>16.84</v>
          </cell>
          <cell r="AA1077">
            <v>18.82</v>
          </cell>
          <cell r="AB1077">
            <v>18.670000000000002</v>
          </cell>
          <cell r="AD1077" t="str">
            <v>Single</v>
          </cell>
          <cell r="AI1077">
            <v>0</v>
          </cell>
          <cell r="AJ1077" t="str">
            <v>L</v>
          </cell>
        </row>
        <row r="1078">
          <cell r="AJ1078">
            <v>0</v>
          </cell>
        </row>
        <row r="1079">
          <cell r="N1079">
            <v>61.98824464896083</v>
          </cell>
          <cell r="AJ1079">
            <v>0</v>
          </cell>
        </row>
        <row r="1080">
          <cell r="E1080">
            <v>487</v>
          </cell>
          <cell r="F1080" t="str">
            <v>CB-E13/5/4</v>
          </cell>
          <cell r="G1080">
            <v>519604.92</v>
          </cell>
          <cell r="H1080">
            <v>2389102.96</v>
          </cell>
          <cell r="I1080" t="str">
            <v>Road-MN37</v>
          </cell>
          <cell r="R1080">
            <v>18.920000000000002</v>
          </cell>
          <cell r="T1080">
            <v>16.71</v>
          </cell>
          <cell r="V1080">
            <v>18.899999999999999</v>
          </cell>
          <cell r="AI1080">
            <v>0</v>
          </cell>
          <cell r="AJ1080">
            <v>0</v>
          </cell>
        </row>
        <row r="1081">
          <cell r="AJ1081">
            <v>0</v>
          </cell>
        </row>
        <row r="1082">
          <cell r="E1082">
            <v>488</v>
          </cell>
          <cell r="F1082" t="str">
            <v>CB-E13/5/4/1</v>
          </cell>
          <cell r="G1082">
            <v>519634.01</v>
          </cell>
          <cell r="H1082">
            <v>2389122.4300000002</v>
          </cell>
          <cell r="I1082" t="str">
            <v>Road-MN35</v>
          </cell>
          <cell r="J1082">
            <v>29.090000000025611</v>
          </cell>
          <cell r="K1082">
            <v>19.470000000204891</v>
          </cell>
          <cell r="L1082">
            <v>35.00441400751437</v>
          </cell>
          <cell r="M1082" t="str">
            <v>CP-5 401 262</v>
          </cell>
          <cell r="N1082">
            <v>0</v>
          </cell>
          <cell r="O1082">
            <v>35.00441400751437</v>
          </cell>
          <cell r="P1082">
            <v>35.00441400751437</v>
          </cell>
          <cell r="Q1082">
            <v>0</v>
          </cell>
          <cell r="R1082">
            <v>18.96</v>
          </cell>
          <cell r="T1082">
            <v>16.82</v>
          </cell>
          <cell r="V1082">
            <v>18.899999999999999</v>
          </cell>
          <cell r="X1082">
            <v>400</v>
          </cell>
          <cell r="Y1082">
            <v>16.71</v>
          </cell>
          <cell r="Z1082">
            <v>16.82</v>
          </cell>
          <cell r="AA1082">
            <v>18.899999999999999</v>
          </cell>
          <cell r="AB1082">
            <v>18.899999999999999</v>
          </cell>
          <cell r="AD1082" t="str">
            <v>Single</v>
          </cell>
          <cell r="AI1082" t="str">
            <v>S</v>
          </cell>
          <cell r="AJ1082">
            <v>0</v>
          </cell>
        </row>
        <row r="1083">
          <cell r="AJ1083">
            <v>0</v>
          </cell>
        </row>
        <row r="1084">
          <cell r="E1084">
            <v>489</v>
          </cell>
          <cell r="F1084" t="str">
            <v>CB-E13/5/4/2</v>
          </cell>
          <cell r="G1084">
            <v>519670.97</v>
          </cell>
          <cell r="H1084">
            <v>2389148.11</v>
          </cell>
          <cell r="I1084" t="str">
            <v>Road-MN35</v>
          </cell>
          <cell r="J1084">
            <v>36.959999999962747</v>
          </cell>
          <cell r="K1084">
            <v>25.679999999701977</v>
          </cell>
          <cell r="L1084">
            <v>45.005599651398271</v>
          </cell>
          <cell r="M1084" t="str">
            <v>CP-5 401 262</v>
          </cell>
          <cell r="N1084">
            <v>35.00441400751437</v>
          </cell>
          <cell r="O1084">
            <v>80.010013658912641</v>
          </cell>
          <cell r="P1084">
            <v>45.005599651398271</v>
          </cell>
          <cell r="Q1084">
            <v>0</v>
          </cell>
          <cell r="R1084">
            <v>18.8</v>
          </cell>
          <cell r="T1084">
            <v>16.940000000000001</v>
          </cell>
          <cell r="V1084">
            <v>18.8</v>
          </cell>
          <cell r="X1084">
            <v>400</v>
          </cell>
          <cell r="Y1084">
            <v>16.82</v>
          </cell>
          <cell r="Z1084">
            <v>16.940000000000001</v>
          </cell>
          <cell r="AA1084">
            <v>18.899999999999999</v>
          </cell>
          <cell r="AB1084">
            <v>18.8</v>
          </cell>
          <cell r="AD1084" t="str">
            <v>Single</v>
          </cell>
          <cell r="AI1084">
            <v>0</v>
          </cell>
          <cell r="AJ1084" t="str">
            <v>L</v>
          </cell>
        </row>
        <row r="1085">
          <cell r="AJ1085">
            <v>0</v>
          </cell>
        </row>
        <row r="1086">
          <cell r="N1086">
            <v>80.010013658912641</v>
          </cell>
          <cell r="AJ1086">
            <v>0</v>
          </cell>
        </row>
        <row r="1087">
          <cell r="E1087">
            <v>490</v>
          </cell>
          <cell r="F1087" t="str">
            <v>CB-E13/5/5</v>
          </cell>
          <cell r="G1087">
            <v>519590.96</v>
          </cell>
          <cell r="H1087">
            <v>2389093.27</v>
          </cell>
          <cell r="I1087" t="str">
            <v>Road-MN35</v>
          </cell>
          <cell r="R1087">
            <v>18.84</v>
          </cell>
          <cell r="T1087">
            <v>16.75</v>
          </cell>
          <cell r="V1087">
            <v>18.82</v>
          </cell>
          <cell r="AI1087">
            <v>0</v>
          </cell>
          <cell r="AJ1087">
            <v>0</v>
          </cell>
        </row>
        <row r="1088">
          <cell r="AJ1088">
            <v>0</v>
          </cell>
        </row>
        <row r="1089">
          <cell r="E1089">
            <v>491</v>
          </cell>
          <cell r="F1089" t="str">
            <v>CB-E13/5/6</v>
          </cell>
          <cell r="G1089">
            <v>519614.55</v>
          </cell>
          <cell r="H1089">
            <v>2389070.19</v>
          </cell>
          <cell r="I1089" t="str">
            <v>Road-MN36</v>
          </cell>
          <cell r="J1089">
            <v>23.589999999967404</v>
          </cell>
          <cell r="K1089">
            <v>-23.080000000074506</v>
          </cell>
          <cell r="L1089">
            <v>33.002643833515847</v>
          </cell>
          <cell r="M1089" t="str">
            <v>CP-5 401 263</v>
          </cell>
          <cell r="N1089">
            <v>0</v>
          </cell>
          <cell r="O1089">
            <v>33.002643833515847</v>
          </cell>
          <cell r="P1089">
            <v>33.002643833515847</v>
          </cell>
          <cell r="Q1089">
            <v>0</v>
          </cell>
          <cell r="R1089">
            <v>18.82</v>
          </cell>
          <cell r="T1089">
            <v>16.82</v>
          </cell>
          <cell r="V1089">
            <v>18.93</v>
          </cell>
          <cell r="X1089">
            <v>400</v>
          </cell>
          <cell r="Y1089">
            <v>16.75</v>
          </cell>
          <cell r="Z1089">
            <v>16.82</v>
          </cell>
          <cell r="AA1089">
            <v>18.82</v>
          </cell>
          <cell r="AB1089">
            <v>18.93</v>
          </cell>
          <cell r="AD1089" t="str">
            <v>Single</v>
          </cell>
          <cell r="AI1089" t="str">
            <v>S</v>
          </cell>
          <cell r="AJ1089">
            <v>0</v>
          </cell>
        </row>
        <row r="1090">
          <cell r="AJ1090">
            <v>0</v>
          </cell>
        </row>
        <row r="1091">
          <cell r="E1091">
            <v>492</v>
          </cell>
          <cell r="F1091" t="str">
            <v>CB-E13/5/7</v>
          </cell>
          <cell r="G1091">
            <v>519632.71</v>
          </cell>
          <cell r="H1091">
            <v>2389053.0099999998</v>
          </cell>
          <cell r="I1091" t="str">
            <v>Road-MN36</v>
          </cell>
          <cell r="J1091">
            <v>18.160000000032596</v>
          </cell>
          <cell r="K1091">
            <v>-17.180000000167638</v>
          </cell>
          <cell r="L1091">
            <v>24.998759969385361</v>
          </cell>
          <cell r="M1091" t="str">
            <v>CP-5 401 263</v>
          </cell>
          <cell r="N1091">
            <v>33.002643833515847</v>
          </cell>
          <cell r="O1091">
            <v>58.001403802901208</v>
          </cell>
          <cell r="P1091">
            <v>24.998759969385361</v>
          </cell>
          <cell r="Q1091">
            <v>0</v>
          </cell>
          <cell r="R1091">
            <v>18.899999999999999</v>
          </cell>
          <cell r="T1091">
            <v>16.87</v>
          </cell>
          <cell r="V1091">
            <v>18.920000000000002</v>
          </cell>
          <cell r="X1091">
            <v>400</v>
          </cell>
          <cell r="Y1091">
            <v>16.82</v>
          </cell>
          <cell r="Z1091">
            <v>16.87</v>
          </cell>
          <cell r="AA1091">
            <v>18.93</v>
          </cell>
          <cell r="AB1091">
            <v>18.920000000000002</v>
          </cell>
          <cell r="AD1091" t="str">
            <v>Single</v>
          </cell>
          <cell r="AI1091">
            <v>0</v>
          </cell>
          <cell r="AJ1091">
            <v>0</v>
          </cell>
        </row>
        <row r="1092">
          <cell r="AJ1092">
            <v>0</v>
          </cell>
        </row>
        <row r="1093">
          <cell r="E1093">
            <v>493</v>
          </cell>
          <cell r="F1093" t="str">
            <v>CB-E13/5/8</v>
          </cell>
          <cell r="G1093">
            <v>519649.59</v>
          </cell>
          <cell r="H1093">
            <v>2389034.5699999998</v>
          </cell>
          <cell r="I1093" t="str">
            <v>Road-MN36</v>
          </cell>
          <cell r="J1093">
            <v>16.880000000004657</v>
          </cell>
          <cell r="K1093">
            <v>-18.439999999944121</v>
          </cell>
          <cell r="L1093">
            <v>24.999359991769715</v>
          </cell>
          <cell r="M1093" t="str">
            <v>CP-5 401 263</v>
          </cell>
          <cell r="N1093">
            <v>58.001403802901208</v>
          </cell>
          <cell r="O1093">
            <v>83.000763794670917</v>
          </cell>
          <cell r="P1093">
            <v>24.999359991769708</v>
          </cell>
          <cell r="Q1093">
            <v>0</v>
          </cell>
          <cell r="R1093">
            <v>18.97</v>
          </cell>
          <cell r="T1093">
            <v>16.920000000000002</v>
          </cell>
          <cell r="V1093">
            <v>18.989999999999998</v>
          </cell>
          <cell r="X1093">
            <v>400</v>
          </cell>
          <cell r="Y1093">
            <v>16.87</v>
          </cell>
          <cell r="Z1093">
            <v>16.920000000000002</v>
          </cell>
          <cell r="AA1093">
            <v>18.920000000000002</v>
          </cell>
          <cell r="AB1093">
            <v>18.989999999999998</v>
          </cell>
          <cell r="AD1093" t="str">
            <v>Single</v>
          </cell>
          <cell r="AI1093">
            <v>0</v>
          </cell>
          <cell r="AJ1093">
            <v>0</v>
          </cell>
        </row>
        <row r="1094">
          <cell r="AJ1094">
            <v>0</v>
          </cell>
        </row>
        <row r="1095">
          <cell r="E1095">
            <v>494</v>
          </cell>
          <cell r="F1095" t="str">
            <v>CB-E13/5/9</v>
          </cell>
          <cell r="G1095">
            <v>519658.86</v>
          </cell>
          <cell r="H1095">
            <v>2389022.77</v>
          </cell>
          <cell r="I1095" t="str">
            <v>Road-MN36</v>
          </cell>
          <cell r="J1095">
            <v>9.2699999999604188</v>
          </cell>
          <cell r="K1095">
            <v>-11.799999999813735</v>
          </cell>
          <cell r="L1095">
            <v>15.005762226387247</v>
          </cell>
          <cell r="M1095" t="str">
            <v>CP-5 401 263</v>
          </cell>
          <cell r="N1095">
            <v>83.000763794670917</v>
          </cell>
          <cell r="O1095">
            <v>98.006526021058164</v>
          </cell>
          <cell r="P1095">
            <v>15.005762226387247</v>
          </cell>
          <cell r="Q1095">
            <v>0</v>
          </cell>
          <cell r="R1095">
            <v>19.010000000000002</v>
          </cell>
          <cell r="T1095">
            <v>16.95</v>
          </cell>
          <cell r="V1095">
            <v>19</v>
          </cell>
          <cell r="X1095">
            <v>400</v>
          </cell>
          <cell r="Y1095">
            <v>16.920000000000002</v>
          </cell>
          <cell r="Z1095">
            <v>16.95</v>
          </cell>
          <cell r="AA1095">
            <v>18.989999999999998</v>
          </cell>
          <cell r="AB1095">
            <v>19</v>
          </cell>
          <cell r="AD1095" t="str">
            <v>Single</v>
          </cell>
          <cell r="AI1095">
            <v>0</v>
          </cell>
          <cell r="AJ1095">
            <v>0</v>
          </cell>
        </row>
        <row r="1096">
          <cell r="AJ1096">
            <v>0</v>
          </cell>
        </row>
        <row r="1097">
          <cell r="E1097">
            <v>495</v>
          </cell>
          <cell r="F1097" t="str">
            <v>CB-E13/5/10</v>
          </cell>
          <cell r="G1097">
            <v>519668.11</v>
          </cell>
          <cell r="H1097">
            <v>2389010.9700000002</v>
          </cell>
          <cell r="I1097" t="str">
            <v>Road-MN36</v>
          </cell>
          <cell r="J1097">
            <v>9.25</v>
          </cell>
          <cell r="K1097">
            <v>-11.799999999813735</v>
          </cell>
          <cell r="L1097">
            <v>14.993415221209748</v>
          </cell>
          <cell r="M1097" t="str">
            <v>CP-5 401 263</v>
          </cell>
          <cell r="N1097">
            <v>98.006526021058164</v>
          </cell>
          <cell r="O1097">
            <v>112.99994124226791</v>
          </cell>
          <cell r="P1097">
            <v>14.993415221209744</v>
          </cell>
          <cell r="Q1097">
            <v>0</v>
          </cell>
          <cell r="R1097">
            <v>19.059999999999999</v>
          </cell>
          <cell r="T1097">
            <v>16.98</v>
          </cell>
          <cell r="V1097">
            <v>18.72</v>
          </cell>
          <cell r="X1097">
            <v>400</v>
          </cell>
          <cell r="Y1097">
            <v>16.95</v>
          </cell>
          <cell r="Z1097">
            <v>16.98</v>
          </cell>
          <cell r="AA1097">
            <v>19</v>
          </cell>
          <cell r="AB1097">
            <v>18.72</v>
          </cell>
          <cell r="AD1097" t="str">
            <v>Single</v>
          </cell>
          <cell r="AI1097">
            <v>0</v>
          </cell>
          <cell r="AJ1097">
            <v>0</v>
          </cell>
        </row>
        <row r="1098">
          <cell r="AJ1098">
            <v>0</v>
          </cell>
        </row>
        <row r="1099">
          <cell r="E1099">
            <v>496</v>
          </cell>
          <cell r="F1099" t="str">
            <v>CB-E13/5/11</v>
          </cell>
          <cell r="G1099">
            <v>519677.36</v>
          </cell>
          <cell r="H1099">
            <v>2388999.16</v>
          </cell>
          <cell r="I1099" t="str">
            <v>Road-MN36</v>
          </cell>
          <cell r="J1099">
            <v>9.25</v>
          </cell>
          <cell r="K1099">
            <v>-11.810000000055879</v>
          </cell>
          <cell r="L1099">
            <v>15.001286611531688</v>
          </cell>
          <cell r="M1099" t="str">
            <v>CP-5 401 263</v>
          </cell>
          <cell r="N1099">
            <v>112.99994124226791</v>
          </cell>
          <cell r="O1099">
            <v>128.00122785379961</v>
          </cell>
          <cell r="P1099">
            <v>15.001286611531697</v>
          </cell>
          <cell r="Q1099">
            <v>0</v>
          </cell>
          <cell r="R1099">
            <v>19.18</v>
          </cell>
          <cell r="T1099">
            <v>17.010000000000002</v>
          </cell>
          <cell r="V1099">
            <v>18.57</v>
          </cell>
          <cell r="X1099">
            <v>400</v>
          </cell>
          <cell r="Y1099">
            <v>16.98</v>
          </cell>
          <cell r="Z1099">
            <v>17.010000000000002</v>
          </cell>
          <cell r="AA1099">
            <v>18.72</v>
          </cell>
          <cell r="AB1099">
            <v>18.57</v>
          </cell>
          <cell r="AD1099" t="str">
            <v>Single</v>
          </cell>
          <cell r="AI1099">
            <v>0</v>
          </cell>
          <cell r="AJ1099">
            <v>0</v>
          </cell>
        </row>
        <row r="1100">
          <cell r="AJ1100">
            <v>0</v>
          </cell>
        </row>
        <row r="1101">
          <cell r="E1101">
            <v>497</v>
          </cell>
          <cell r="F1101" t="str">
            <v>CB-E13/5/12</v>
          </cell>
          <cell r="G1101">
            <v>519692.39</v>
          </cell>
          <cell r="H1101">
            <v>2388979.19</v>
          </cell>
          <cell r="I1101" t="str">
            <v>Road-MN36</v>
          </cell>
          <cell r="J1101">
            <v>15.03000000002794</v>
          </cell>
          <cell r="K1101">
            <v>-19.970000000204891</v>
          </cell>
          <cell r="L1101">
            <v>24.994035288624829</v>
          </cell>
          <cell r="M1101" t="str">
            <v>CP-5 401 263</v>
          </cell>
          <cell r="N1101">
            <v>128.00122785379961</v>
          </cell>
          <cell r="O1101">
            <v>152.99526314242445</v>
          </cell>
          <cell r="P1101">
            <v>24.994035288624843</v>
          </cell>
          <cell r="Q1101">
            <v>0</v>
          </cell>
          <cell r="R1101">
            <v>19.14</v>
          </cell>
          <cell r="T1101">
            <v>17.059999999999999</v>
          </cell>
          <cell r="V1101">
            <v>19.05</v>
          </cell>
          <cell r="X1101">
            <v>400</v>
          </cell>
          <cell r="Y1101">
            <v>17.010000000000002</v>
          </cell>
          <cell r="Z1101">
            <v>17.059999999999999</v>
          </cell>
          <cell r="AA1101">
            <v>18.57</v>
          </cell>
          <cell r="AB1101">
            <v>19.05</v>
          </cell>
          <cell r="AD1101" t="str">
            <v>Single</v>
          </cell>
          <cell r="AI1101">
            <v>0</v>
          </cell>
          <cell r="AJ1101">
            <v>0</v>
          </cell>
        </row>
        <row r="1102">
          <cell r="AJ1102">
            <v>0</v>
          </cell>
        </row>
        <row r="1103">
          <cell r="E1103">
            <v>498</v>
          </cell>
          <cell r="F1103" t="str">
            <v>CB-E13/5/13</v>
          </cell>
          <cell r="G1103">
            <v>519700.57</v>
          </cell>
          <cell r="H1103">
            <v>2388963.15</v>
          </cell>
          <cell r="I1103" t="str">
            <v>Road-MN36</v>
          </cell>
          <cell r="J1103">
            <v>8.1799999999930151</v>
          </cell>
          <cell r="K1103">
            <v>-16.040000000037253</v>
          </cell>
          <cell r="L1103">
            <v>18.005388082490217</v>
          </cell>
          <cell r="M1103" t="str">
            <v>CP-5 401 263</v>
          </cell>
          <cell r="N1103">
            <v>152.99526314242445</v>
          </cell>
          <cell r="O1103">
            <v>171.00065122491466</v>
          </cell>
          <cell r="P1103">
            <v>18.005388082490214</v>
          </cell>
          <cell r="Q1103">
            <v>0</v>
          </cell>
          <cell r="R1103">
            <v>19.12</v>
          </cell>
          <cell r="T1103">
            <v>17.09</v>
          </cell>
          <cell r="V1103">
            <v>19.190000000000001</v>
          </cell>
          <cell r="X1103">
            <v>400</v>
          </cell>
          <cell r="Y1103">
            <v>17.059999999999999</v>
          </cell>
          <cell r="Z1103">
            <v>17.09</v>
          </cell>
          <cell r="AA1103">
            <v>19.05</v>
          </cell>
          <cell r="AB1103">
            <v>19.190000000000001</v>
          </cell>
          <cell r="AD1103" t="str">
            <v>Single</v>
          </cell>
          <cell r="AI1103">
            <v>0</v>
          </cell>
          <cell r="AJ1103">
            <v>0</v>
          </cell>
        </row>
        <row r="1104">
          <cell r="AJ1104">
            <v>0</v>
          </cell>
        </row>
        <row r="1105">
          <cell r="E1105">
            <v>499</v>
          </cell>
          <cell r="F1105" t="str">
            <v>CB-E13/5/14</v>
          </cell>
          <cell r="G1105">
            <v>519706.03</v>
          </cell>
          <cell r="H1105">
            <v>2388946</v>
          </cell>
          <cell r="I1105" t="str">
            <v>Road-MN36</v>
          </cell>
          <cell r="J1105">
            <v>5.4600000000209548</v>
          </cell>
          <cell r="K1105">
            <v>-17.149999999906868</v>
          </cell>
          <cell r="L1105">
            <v>17.998169351271102</v>
          </cell>
          <cell r="M1105" t="str">
            <v>CP-5 401 263</v>
          </cell>
          <cell r="N1105">
            <v>171.00065122491466</v>
          </cell>
          <cell r="O1105">
            <v>188.99882057618578</v>
          </cell>
          <cell r="P1105">
            <v>17.998169351271116</v>
          </cell>
          <cell r="Q1105">
            <v>0</v>
          </cell>
          <cell r="R1105">
            <v>19.079999999999998</v>
          </cell>
          <cell r="T1105">
            <v>17.13</v>
          </cell>
          <cell r="V1105">
            <v>19.190000000000001</v>
          </cell>
          <cell r="X1105">
            <v>400</v>
          </cell>
          <cell r="Y1105">
            <v>17.09</v>
          </cell>
          <cell r="Z1105">
            <v>17.13</v>
          </cell>
          <cell r="AA1105">
            <v>19.190000000000001</v>
          </cell>
          <cell r="AB1105">
            <v>19.190000000000001</v>
          </cell>
          <cell r="AD1105" t="str">
            <v>Single</v>
          </cell>
          <cell r="AI1105">
            <v>0</v>
          </cell>
          <cell r="AJ1105" t="str">
            <v>L</v>
          </cell>
        </row>
        <row r="1106">
          <cell r="AJ1106">
            <v>0</v>
          </cell>
        </row>
        <row r="1107">
          <cell r="N1107">
            <v>188.99882057618578</v>
          </cell>
          <cell r="AJ1107">
            <v>0</v>
          </cell>
        </row>
        <row r="1108">
          <cell r="E1108">
            <v>500</v>
          </cell>
          <cell r="F1108" t="str">
            <v>MH-E13/7</v>
          </cell>
          <cell r="G1108">
            <v>519760.93</v>
          </cell>
          <cell r="H1108">
            <v>2389273.39</v>
          </cell>
          <cell r="I1108" t="str">
            <v>30 Road</v>
          </cell>
          <cell r="M1108" t="str">
            <v>CP-5 401 215</v>
          </cell>
          <cell r="R1108">
            <v>19</v>
          </cell>
          <cell r="T1108">
            <v>16.88</v>
          </cell>
          <cell r="V1108">
            <v>19</v>
          </cell>
          <cell r="AI1108">
            <v>0</v>
          </cell>
          <cell r="AJ1108">
            <v>0</v>
          </cell>
        </row>
        <row r="1109">
          <cell r="AJ1109">
            <v>0</v>
          </cell>
        </row>
        <row r="1110">
          <cell r="E1110">
            <v>501</v>
          </cell>
          <cell r="F1110" t="str">
            <v>CB-E13/7/1</v>
          </cell>
          <cell r="G1110">
            <v>519764.36</v>
          </cell>
          <cell r="H1110">
            <v>2389257.9</v>
          </cell>
          <cell r="I1110" t="str">
            <v>Road-MN40</v>
          </cell>
          <cell r="J1110">
            <v>3.4299999999930151</v>
          </cell>
          <cell r="K1110">
            <v>-15.490000000223517</v>
          </cell>
          <cell r="L1110">
            <v>15.865213519107666</v>
          </cell>
          <cell r="M1110" t="str">
            <v>CP-5 401 264</v>
          </cell>
          <cell r="N1110">
            <v>0</v>
          </cell>
          <cell r="O1110">
            <v>15.865213519107666</v>
          </cell>
          <cell r="P1110">
            <v>15.865213519107666</v>
          </cell>
          <cell r="Q1110">
            <v>0</v>
          </cell>
          <cell r="R1110">
            <v>19.059999999999999</v>
          </cell>
          <cell r="T1110">
            <v>16.920000000000002</v>
          </cell>
          <cell r="V1110">
            <v>19.22</v>
          </cell>
          <cell r="X1110">
            <v>400</v>
          </cell>
          <cell r="Y1110">
            <v>16.88</v>
          </cell>
          <cell r="Z1110">
            <v>16.920000000000002</v>
          </cell>
          <cell r="AA1110">
            <v>19</v>
          </cell>
          <cell r="AB1110">
            <v>19.22</v>
          </cell>
          <cell r="AD1110" t="str">
            <v>Single</v>
          </cell>
          <cell r="AI1110" t="str">
            <v>S</v>
          </cell>
          <cell r="AJ1110">
            <v>0</v>
          </cell>
        </row>
        <row r="1111">
          <cell r="AJ1111">
            <v>0</v>
          </cell>
        </row>
        <row r="1112">
          <cell r="E1112">
            <v>502</v>
          </cell>
          <cell r="F1112" t="str">
            <v>CB-E13/7/2</v>
          </cell>
          <cell r="G1112">
            <v>519770.87</v>
          </cell>
          <cell r="H1112">
            <v>2389225.5499999998</v>
          </cell>
          <cell r="I1112" t="str">
            <v>Road-MN40</v>
          </cell>
          <cell r="J1112">
            <v>6.5100000000093132</v>
          </cell>
          <cell r="K1112">
            <v>-32.350000000093132</v>
          </cell>
          <cell r="L1112">
            <v>32.998524209518024</v>
          </cell>
          <cell r="M1112" t="str">
            <v>CP-5 401 264</v>
          </cell>
          <cell r="N1112">
            <v>15.865213519107666</v>
          </cell>
          <cell r="O1112">
            <v>48.863737728625694</v>
          </cell>
          <cell r="P1112">
            <v>32.998524209518024</v>
          </cell>
          <cell r="Q1112">
            <v>0</v>
          </cell>
          <cell r="R1112">
            <v>19.52</v>
          </cell>
          <cell r="T1112">
            <v>17.02</v>
          </cell>
          <cell r="V1112">
            <v>19.52</v>
          </cell>
          <cell r="X1112">
            <v>400</v>
          </cell>
          <cell r="Y1112">
            <v>16.920000000000002</v>
          </cell>
          <cell r="Z1112">
            <v>17.02</v>
          </cell>
          <cell r="AA1112">
            <v>19.22</v>
          </cell>
          <cell r="AB1112">
            <v>19.52</v>
          </cell>
          <cell r="AD1112" t="str">
            <v>Single</v>
          </cell>
          <cell r="AI1112">
            <v>0</v>
          </cell>
          <cell r="AJ1112">
            <v>0</v>
          </cell>
        </row>
        <row r="1113">
          <cell r="AJ1113">
            <v>0</v>
          </cell>
        </row>
        <row r="1114">
          <cell r="E1114">
            <v>503</v>
          </cell>
          <cell r="F1114" t="str">
            <v>CB-E13/7/2/1</v>
          </cell>
          <cell r="G1114">
            <v>519777.39</v>
          </cell>
          <cell r="H1114">
            <v>2389193.2000000002</v>
          </cell>
          <cell r="I1114" t="str">
            <v>Road-MN40</v>
          </cell>
          <cell r="J1114">
            <v>6.5200000000186265</v>
          </cell>
          <cell r="K1114">
            <v>-32.349999999627471</v>
          </cell>
          <cell r="L1114">
            <v>33.000498480722079</v>
          </cell>
          <cell r="M1114" t="str">
            <v>CP-5 401 264</v>
          </cell>
          <cell r="N1114">
            <v>48.863737728625694</v>
          </cell>
          <cell r="O1114">
            <v>81.86423620934778</v>
          </cell>
          <cell r="P1114">
            <v>33.000498480722086</v>
          </cell>
          <cell r="Q1114">
            <v>0</v>
          </cell>
          <cell r="R1114">
            <v>19.510000000000002</v>
          </cell>
          <cell r="T1114">
            <v>17.12</v>
          </cell>
          <cell r="V1114">
            <v>19.760000000000002</v>
          </cell>
          <cell r="X1114">
            <v>400</v>
          </cell>
          <cell r="Y1114">
            <v>17.02</v>
          </cell>
          <cell r="Z1114">
            <v>17.12</v>
          </cell>
          <cell r="AA1114">
            <v>19.52</v>
          </cell>
          <cell r="AB1114">
            <v>19.760000000000002</v>
          </cell>
          <cell r="AD1114" t="str">
            <v>Single</v>
          </cell>
          <cell r="AI1114">
            <v>0</v>
          </cell>
          <cell r="AJ1114" t="str">
            <v>L</v>
          </cell>
        </row>
        <row r="1115">
          <cell r="AJ1115">
            <v>0</v>
          </cell>
        </row>
        <row r="1116">
          <cell r="N1116">
            <v>81.86423620934778</v>
          </cell>
          <cell r="AJ1116">
            <v>0</v>
          </cell>
        </row>
        <row r="1117">
          <cell r="E1117">
            <v>504</v>
          </cell>
          <cell r="F1117" t="str">
            <v>CB-E13/7/2/1</v>
          </cell>
          <cell r="G1117">
            <v>519777.39</v>
          </cell>
          <cell r="H1117">
            <v>2389193.2000000002</v>
          </cell>
          <cell r="I1117" t="str">
            <v>Road-MN40</v>
          </cell>
          <cell r="M1117" t="str">
            <v>CP-5 401 264</v>
          </cell>
          <cell r="R1117">
            <v>19.510000000000002</v>
          </cell>
          <cell r="T1117">
            <v>17.12</v>
          </cell>
          <cell r="V1117">
            <v>19.760000000000002</v>
          </cell>
          <cell r="AI1117">
            <v>0</v>
          </cell>
          <cell r="AJ1117">
            <v>0</v>
          </cell>
        </row>
        <row r="1118">
          <cell r="AJ1118">
            <v>0</v>
          </cell>
        </row>
        <row r="1119">
          <cell r="E1119">
            <v>505</v>
          </cell>
          <cell r="F1119" t="str">
            <v>CB-E13/7/2/1A</v>
          </cell>
          <cell r="G1119">
            <v>519763.99</v>
          </cell>
          <cell r="H1119">
            <v>2389189.13</v>
          </cell>
          <cell r="I1119" t="str">
            <v>Road-MN39</v>
          </cell>
          <cell r="J1119">
            <v>-13.400000000023283</v>
          </cell>
          <cell r="K1119">
            <v>-4.0700000002980232</v>
          </cell>
          <cell r="L1119">
            <v>14.004460003979085</v>
          </cell>
          <cell r="M1119" t="str">
            <v>CP-5 401 264</v>
          </cell>
          <cell r="N1119">
            <v>0</v>
          </cell>
          <cell r="O1119">
            <v>14.004460003979085</v>
          </cell>
          <cell r="P1119">
            <v>14.004460003979085</v>
          </cell>
          <cell r="Q1119">
            <v>0</v>
          </cell>
          <cell r="R1119">
            <v>19.3</v>
          </cell>
          <cell r="T1119">
            <v>17.16</v>
          </cell>
          <cell r="V1119">
            <v>19.559999999999999</v>
          </cell>
          <cell r="X1119">
            <v>400</v>
          </cell>
          <cell r="Y1119">
            <v>17.12</v>
          </cell>
          <cell r="Z1119">
            <v>17.16</v>
          </cell>
          <cell r="AA1119">
            <v>19.760000000000002</v>
          </cell>
          <cell r="AB1119">
            <v>19.559999999999999</v>
          </cell>
          <cell r="AD1119" t="str">
            <v>Single</v>
          </cell>
          <cell r="AI1119" t="str">
            <v>S</v>
          </cell>
          <cell r="AJ1119" t="str">
            <v>L</v>
          </cell>
        </row>
        <row r="1120">
          <cell r="AJ1120">
            <v>0</v>
          </cell>
        </row>
        <row r="1121">
          <cell r="N1121">
            <v>14.004460003979085</v>
          </cell>
          <cell r="AJ1121">
            <v>0</v>
          </cell>
        </row>
        <row r="1122">
          <cell r="E1122">
            <v>506</v>
          </cell>
          <cell r="F1122" t="str">
            <v>CB-E13/7/2/1</v>
          </cell>
          <cell r="G1122">
            <v>519777.39</v>
          </cell>
          <cell r="H1122">
            <v>2389193.2000000002</v>
          </cell>
          <cell r="I1122" t="str">
            <v>Road-MN40</v>
          </cell>
          <cell r="R1122">
            <v>19.510000000000002</v>
          </cell>
          <cell r="T1122">
            <v>17.12</v>
          </cell>
          <cell r="V1122">
            <v>19.760000000000002</v>
          </cell>
          <cell r="AI1122">
            <v>0</v>
          </cell>
          <cell r="AJ1122">
            <v>0</v>
          </cell>
        </row>
        <row r="1123">
          <cell r="AJ1123">
            <v>0</v>
          </cell>
        </row>
        <row r="1124">
          <cell r="E1124">
            <v>507</v>
          </cell>
          <cell r="F1124" t="str">
            <v>CB-E13/7/2/2</v>
          </cell>
          <cell r="G1124">
            <v>519825.27</v>
          </cell>
          <cell r="H1124">
            <v>2389207.61</v>
          </cell>
          <cell r="I1124" t="str">
            <v>Road-MN39</v>
          </cell>
          <cell r="J1124">
            <v>47.880000000004657</v>
          </cell>
          <cell r="K1124">
            <v>14.40999999968335</v>
          </cell>
          <cell r="L1124">
            <v>50.001424979607528</v>
          </cell>
          <cell r="M1124" t="str">
            <v>CP-5 401 264</v>
          </cell>
          <cell r="N1124">
            <v>0</v>
          </cell>
          <cell r="O1124">
            <v>50.001424979607528</v>
          </cell>
          <cell r="P1124">
            <v>50.001424979607528</v>
          </cell>
          <cell r="Q1124">
            <v>0</v>
          </cell>
          <cell r="R1124">
            <v>19.73</v>
          </cell>
          <cell r="T1124">
            <v>17.27</v>
          </cell>
          <cell r="V1124">
            <v>19.75</v>
          </cell>
          <cell r="X1124">
            <v>400</v>
          </cell>
          <cell r="Y1124">
            <v>17.12</v>
          </cell>
          <cell r="Z1124">
            <v>17.27</v>
          </cell>
          <cell r="AA1124">
            <v>19.760000000000002</v>
          </cell>
          <cell r="AB1124">
            <v>19.75</v>
          </cell>
          <cell r="AD1124" t="str">
            <v>Single</v>
          </cell>
          <cell r="AI1124" t="str">
            <v>S</v>
          </cell>
          <cell r="AJ1124">
            <v>0</v>
          </cell>
        </row>
        <row r="1125">
          <cell r="AJ1125">
            <v>0</v>
          </cell>
        </row>
        <row r="1126">
          <cell r="E1126">
            <v>508</v>
          </cell>
          <cell r="F1126" t="str">
            <v>CB-E13/7/2/3</v>
          </cell>
          <cell r="G1126">
            <v>519873.05</v>
          </cell>
          <cell r="H1126">
            <v>2389222.33</v>
          </cell>
          <cell r="I1126" t="str">
            <v>Road-MN39</v>
          </cell>
          <cell r="J1126">
            <v>47.779999999969732</v>
          </cell>
          <cell r="K1126">
            <v>14.720000000204891</v>
          </cell>
          <cell r="L1126">
            <v>49.996067845413002</v>
          </cell>
          <cell r="M1126" t="str">
            <v>CP-5 401 264</v>
          </cell>
          <cell r="N1126">
            <v>50.001424979607528</v>
          </cell>
          <cell r="O1126">
            <v>99.997492825020529</v>
          </cell>
          <cell r="P1126">
            <v>49.996067845413002</v>
          </cell>
          <cell r="Q1126">
            <v>0</v>
          </cell>
          <cell r="R1126">
            <v>19.579999999999998</v>
          </cell>
          <cell r="T1126">
            <v>17.420000000000002</v>
          </cell>
          <cell r="V1126">
            <v>19.690000000000001</v>
          </cell>
          <cell r="X1126">
            <v>400</v>
          </cell>
          <cell r="Y1126">
            <v>17.27</v>
          </cell>
          <cell r="Z1126">
            <v>17.420000000000002</v>
          </cell>
          <cell r="AA1126">
            <v>19.75</v>
          </cell>
          <cell r="AB1126">
            <v>19.690000000000001</v>
          </cell>
          <cell r="AD1126" t="str">
            <v>Single</v>
          </cell>
          <cell r="AI1126">
            <v>0</v>
          </cell>
          <cell r="AJ1126" t="str">
            <v>L</v>
          </cell>
        </row>
        <row r="1127">
          <cell r="AJ1127">
            <v>0</v>
          </cell>
        </row>
        <row r="1128">
          <cell r="N1128">
            <v>99.997492825020529</v>
          </cell>
          <cell r="AJ1128">
            <v>0</v>
          </cell>
        </row>
        <row r="1129">
          <cell r="E1129">
            <v>509</v>
          </cell>
          <cell r="F1129" t="str">
            <v>CB-E13/7/2</v>
          </cell>
          <cell r="G1129">
            <v>519770.87</v>
          </cell>
          <cell r="H1129">
            <v>2389225.5499999998</v>
          </cell>
          <cell r="I1129" t="str">
            <v>Road-MN40</v>
          </cell>
          <cell r="R1129">
            <v>19.52</v>
          </cell>
          <cell r="T1129">
            <v>17.02</v>
          </cell>
          <cell r="V1129">
            <v>19.52</v>
          </cell>
          <cell r="AI1129">
            <v>0</v>
          </cell>
          <cell r="AJ1129">
            <v>0</v>
          </cell>
        </row>
        <row r="1130">
          <cell r="AJ1130">
            <v>0</v>
          </cell>
        </row>
        <row r="1131">
          <cell r="E1131">
            <v>510</v>
          </cell>
          <cell r="F1131" t="str">
            <v>CB-E13/7/3</v>
          </cell>
          <cell r="G1131">
            <v>519744.05</v>
          </cell>
          <cell r="H1131">
            <v>2389204.66</v>
          </cell>
          <cell r="I1131" t="str">
            <v>Road-MN35</v>
          </cell>
          <cell r="J1131">
            <v>-26.820000000006985</v>
          </cell>
          <cell r="K1131">
            <v>-20.889999999664724</v>
          </cell>
          <cell r="L1131">
            <v>33.995654133820793</v>
          </cell>
          <cell r="M1131" t="str">
            <v>CP-5 401 264</v>
          </cell>
          <cell r="N1131">
            <v>0</v>
          </cell>
          <cell r="O1131">
            <v>33.995654133820793</v>
          </cell>
          <cell r="P1131">
            <v>33.995654133820793</v>
          </cell>
          <cell r="Q1131">
            <v>0</v>
          </cell>
          <cell r="R1131">
            <v>19.23</v>
          </cell>
          <cell r="T1131">
            <v>17.12</v>
          </cell>
          <cell r="V1131">
            <v>19.32</v>
          </cell>
          <cell r="X1131">
            <v>400</v>
          </cell>
          <cell r="Y1131">
            <v>17.02</v>
          </cell>
          <cell r="Z1131">
            <v>17.12</v>
          </cell>
          <cell r="AA1131">
            <v>19.52</v>
          </cell>
          <cell r="AB1131">
            <v>19.32</v>
          </cell>
          <cell r="AD1131" t="str">
            <v>Single</v>
          </cell>
          <cell r="AI1131" t="str">
            <v>S</v>
          </cell>
          <cell r="AJ1131">
            <v>0</v>
          </cell>
        </row>
        <row r="1132">
          <cell r="AJ1132">
            <v>0</v>
          </cell>
        </row>
        <row r="1133">
          <cell r="E1133">
            <v>511</v>
          </cell>
          <cell r="F1133" t="str">
            <v>CB-E13/7/4</v>
          </cell>
          <cell r="G1133">
            <v>519725.96</v>
          </cell>
          <cell r="H1133">
            <v>2389190.46</v>
          </cell>
          <cell r="I1133" t="str">
            <v>Road-MN35</v>
          </cell>
          <cell r="J1133">
            <v>-18.089999999967404</v>
          </cell>
          <cell r="K1133">
            <v>-14.200000000186265</v>
          </cell>
          <cell r="L1133">
            <v>22.997567262736958</v>
          </cell>
          <cell r="M1133" t="str">
            <v>CP-5 401 264</v>
          </cell>
          <cell r="N1133">
            <v>33.995654133820793</v>
          </cell>
          <cell r="O1133">
            <v>56.99322139655775</v>
          </cell>
          <cell r="P1133">
            <v>22.997567262736958</v>
          </cell>
          <cell r="Q1133">
            <v>0</v>
          </cell>
          <cell r="R1133">
            <v>18.97</v>
          </cell>
          <cell r="T1133">
            <v>17.190000000000001</v>
          </cell>
          <cell r="V1133">
            <v>19.02</v>
          </cell>
          <cell r="X1133">
            <v>400</v>
          </cell>
          <cell r="Y1133">
            <v>17.12</v>
          </cell>
          <cell r="Z1133">
            <v>17.190000000000001</v>
          </cell>
          <cell r="AA1133">
            <v>19.32</v>
          </cell>
          <cell r="AB1133">
            <v>19.02</v>
          </cell>
          <cell r="AD1133" t="str">
            <v>Single</v>
          </cell>
          <cell r="AI1133">
            <v>0</v>
          </cell>
          <cell r="AJ1133">
            <v>0</v>
          </cell>
        </row>
        <row r="1134">
          <cell r="AJ1134">
            <v>0</v>
          </cell>
        </row>
        <row r="1135">
          <cell r="E1135">
            <v>512</v>
          </cell>
          <cell r="F1135" t="str">
            <v>CB-E13/7/5</v>
          </cell>
          <cell r="G1135">
            <v>519706.29</v>
          </cell>
          <cell r="H1135">
            <v>2389175.0299999998</v>
          </cell>
          <cell r="I1135" t="str">
            <v>Road-MN35</v>
          </cell>
          <cell r="J1135">
            <v>-19.67000000004191</v>
          </cell>
          <cell r="K1135">
            <v>-15.430000000167638</v>
          </cell>
          <cell r="L1135">
            <v>24.99987599982892</v>
          </cell>
          <cell r="M1135" t="str">
            <v>CP-5 401 264</v>
          </cell>
          <cell r="N1135">
            <v>56.99322139655775</v>
          </cell>
          <cell r="O1135">
            <v>81.993097396386673</v>
          </cell>
          <cell r="P1135">
            <v>24.999875999828923</v>
          </cell>
          <cell r="Q1135">
            <v>0</v>
          </cell>
          <cell r="R1135">
            <v>18.829999999999998</v>
          </cell>
          <cell r="T1135">
            <v>17.260000000000002</v>
          </cell>
          <cell r="V1135">
            <v>18.79</v>
          </cell>
          <cell r="X1135">
            <v>400</v>
          </cell>
          <cell r="Y1135">
            <v>17.190000000000001</v>
          </cell>
          <cell r="Z1135">
            <v>17.260000000000002</v>
          </cell>
          <cell r="AA1135">
            <v>19.02</v>
          </cell>
          <cell r="AB1135">
            <v>18.79</v>
          </cell>
          <cell r="AD1135" t="str">
            <v>Single</v>
          </cell>
          <cell r="AI1135">
            <v>0</v>
          </cell>
          <cell r="AJ1135">
            <v>0</v>
          </cell>
        </row>
        <row r="1136">
          <cell r="AJ1136">
            <v>0</v>
          </cell>
        </row>
        <row r="1137">
          <cell r="E1137">
            <v>513</v>
          </cell>
          <cell r="F1137" t="str">
            <v>CB-E13/7/6</v>
          </cell>
          <cell r="G1137">
            <v>519714.04</v>
          </cell>
          <cell r="H1137">
            <v>2389164.61</v>
          </cell>
          <cell r="I1137" t="str">
            <v>Road-MN38</v>
          </cell>
          <cell r="J1137">
            <v>7.75</v>
          </cell>
          <cell r="K1137">
            <v>-10.419999999925494</v>
          </cell>
          <cell r="L1137">
            <v>12.986104111643618</v>
          </cell>
          <cell r="M1137" t="str">
            <v>CP-5 401 265</v>
          </cell>
          <cell r="N1137">
            <v>81.993097396386673</v>
          </cell>
          <cell r="O1137">
            <v>94.979201508030286</v>
          </cell>
          <cell r="P1137">
            <v>12.986104111643613</v>
          </cell>
          <cell r="Q1137">
            <v>0</v>
          </cell>
          <cell r="R1137">
            <v>18.87</v>
          </cell>
          <cell r="T1137">
            <v>17.3</v>
          </cell>
          <cell r="V1137">
            <v>18.8</v>
          </cell>
          <cell r="X1137">
            <v>400</v>
          </cell>
          <cell r="Y1137">
            <v>17.260000000000002</v>
          </cell>
          <cell r="Z1137">
            <v>17.3</v>
          </cell>
          <cell r="AA1137">
            <v>18.79</v>
          </cell>
          <cell r="AB1137">
            <v>18.8</v>
          </cell>
          <cell r="AD1137" t="str">
            <v>Single</v>
          </cell>
          <cell r="AI1137">
            <v>0</v>
          </cell>
          <cell r="AJ1137">
            <v>0</v>
          </cell>
        </row>
        <row r="1138">
          <cell r="AJ1138">
            <v>0</v>
          </cell>
        </row>
        <row r="1139">
          <cell r="E1139">
            <v>514</v>
          </cell>
          <cell r="F1139" t="str">
            <v>CB-E13/7/7</v>
          </cell>
          <cell r="G1139">
            <v>519723.82</v>
          </cell>
          <cell r="H1139">
            <v>2389144.9</v>
          </cell>
          <cell r="I1139" t="str">
            <v>Road-MN38</v>
          </cell>
          <cell r="J1139">
            <v>9.7800000000279397</v>
          </cell>
          <cell r="K1139">
            <v>-19.709999999962747</v>
          </cell>
          <cell r="L1139">
            <v>22.00301115754564</v>
          </cell>
          <cell r="M1139" t="str">
            <v>CP-5 401 265</v>
          </cell>
          <cell r="N1139">
            <v>94.979201508030286</v>
          </cell>
          <cell r="O1139">
            <v>116.98221266557593</v>
          </cell>
          <cell r="P1139">
            <v>22.003011157545643</v>
          </cell>
          <cell r="Q1139">
            <v>0</v>
          </cell>
          <cell r="R1139">
            <v>18.98</v>
          </cell>
          <cell r="T1139">
            <v>17.37</v>
          </cell>
          <cell r="V1139">
            <v>19.03</v>
          </cell>
          <cell r="X1139">
            <v>400</v>
          </cell>
          <cell r="Y1139">
            <v>17.3</v>
          </cell>
          <cell r="Z1139">
            <v>17.37</v>
          </cell>
          <cell r="AA1139">
            <v>18.8</v>
          </cell>
          <cell r="AB1139">
            <v>19.03</v>
          </cell>
          <cell r="AD1139" t="str">
            <v>Single</v>
          </cell>
          <cell r="AI1139">
            <v>0</v>
          </cell>
          <cell r="AJ1139">
            <v>0</v>
          </cell>
        </row>
        <row r="1140">
          <cell r="AJ1140">
            <v>0</v>
          </cell>
        </row>
        <row r="1141">
          <cell r="E1141">
            <v>515</v>
          </cell>
          <cell r="F1141" t="str">
            <v>CB-E13/7/8</v>
          </cell>
          <cell r="G1141">
            <v>519730.91</v>
          </cell>
          <cell r="H1141">
            <v>2389126.2000000002</v>
          </cell>
          <cell r="I1141" t="str">
            <v>Road-MN38</v>
          </cell>
          <cell r="J1141">
            <v>7.0899999999674037</v>
          </cell>
          <cell r="K1141">
            <v>-18.699999999720603</v>
          </cell>
          <cell r="L1141">
            <v>19.998952472294352</v>
          </cell>
          <cell r="M1141" t="str">
            <v>CP-5 401 265</v>
          </cell>
          <cell r="N1141">
            <v>116.98221266557593</v>
          </cell>
          <cell r="O1141">
            <v>136.98116513787028</v>
          </cell>
          <cell r="P1141">
            <v>19.998952472294349</v>
          </cell>
          <cell r="Q1141">
            <v>0</v>
          </cell>
          <cell r="R1141">
            <v>19.079999999999998</v>
          </cell>
          <cell r="T1141">
            <v>17.43</v>
          </cell>
          <cell r="V1141">
            <v>19.2</v>
          </cell>
          <cell r="X1141">
            <v>400</v>
          </cell>
          <cell r="Y1141">
            <v>17.37</v>
          </cell>
          <cell r="Z1141">
            <v>17.43</v>
          </cell>
          <cell r="AA1141">
            <v>19.03</v>
          </cell>
          <cell r="AB1141">
            <v>19.2</v>
          </cell>
          <cell r="AD1141" t="str">
            <v>Single</v>
          </cell>
          <cell r="AI1141">
            <v>0</v>
          </cell>
          <cell r="AJ1141">
            <v>0</v>
          </cell>
        </row>
        <row r="1142">
          <cell r="AJ1142">
            <v>0</v>
          </cell>
        </row>
        <row r="1143">
          <cell r="E1143">
            <v>516</v>
          </cell>
          <cell r="F1143" t="str">
            <v>CB-E13/7/9</v>
          </cell>
          <cell r="G1143">
            <v>519736.25</v>
          </cell>
          <cell r="H1143">
            <v>2389112.1800000002</v>
          </cell>
          <cell r="I1143" t="str">
            <v>Road-MN38</v>
          </cell>
          <cell r="J1143">
            <v>5.3400000000256114</v>
          </cell>
          <cell r="K1143">
            <v>-14.020000000018626</v>
          </cell>
          <cell r="L1143">
            <v>15.002533119470053</v>
          </cell>
          <cell r="M1143" t="str">
            <v>CP-5 401 265</v>
          </cell>
          <cell r="N1143">
            <v>136.98116513787028</v>
          </cell>
          <cell r="O1143">
            <v>151.98369825734034</v>
          </cell>
          <cell r="P1143">
            <v>15.002533119470058</v>
          </cell>
          <cell r="Q1143">
            <v>0</v>
          </cell>
          <cell r="R1143">
            <v>19.149999999999999</v>
          </cell>
          <cell r="T1143">
            <v>17.47</v>
          </cell>
          <cell r="V1143">
            <v>18.66</v>
          </cell>
          <cell r="X1143">
            <v>400</v>
          </cell>
          <cell r="Y1143">
            <v>17.43</v>
          </cell>
          <cell r="Z1143">
            <v>17.47</v>
          </cell>
          <cell r="AA1143">
            <v>19.2</v>
          </cell>
          <cell r="AB1143">
            <v>18.66</v>
          </cell>
          <cell r="AD1143" t="str">
            <v>Single</v>
          </cell>
          <cell r="AI1143">
            <v>0</v>
          </cell>
          <cell r="AJ1143">
            <v>0</v>
          </cell>
        </row>
        <row r="1144">
          <cell r="AJ1144">
            <v>0</v>
          </cell>
        </row>
        <row r="1145">
          <cell r="E1145">
            <v>517</v>
          </cell>
          <cell r="F1145" t="str">
            <v>CB-E13/7/10</v>
          </cell>
          <cell r="G1145">
            <v>519741.93</v>
          </cell>
          <cell r="H1145">
            <v>2389103.9500000002</v>
          </cell>
          <cell r="I1145" t="str">
            <v>Road-MN38</v>
          </cell>
          <cell r="J1145">
            <v>5.6799999999930151</v>
          </cell>
          <cell r="K1145">
            <v>-8.2299999999813735</v>
          </cell>
          <cell r="L1145">
            <v>9.9997649972193869</v>
          </cell>
          <cell r="M1145" t="str">
            <v>CP-5 401 265</v>
          </cell>
          <cell r="N1145">
            <v>151.98369825734034</v>
          </cell>
          <cell r="O1145">
            <v>161.98346325455972</v>
          </cell>
          <cell r="P1145">
            <v>9.9997649972193869</v>
          </cell>
          <cell r="Q1145">
            <v>0</v>
          </cell>
          <cell r="R1145">
            <v>19.2</v>
          </cell>
          <cell r="T1145">
            <v>17.5</v>
          </cell>
          <cell r="V1145">
            <v>18.850000000000001</v>
          </cell>
          <cell r="X1145">
            <v>400</v>
          </cell>
          <cell r="Y1145">
            <v>17.47</v>
          </cell>
          <cell r="Z1145">
            <v>17.5</v>
          </cell>
          <cell r="AA1145">
            <v>18.66</v>
          </cell>
          <cell r="AB1145">
            <v>18.850000000000001</v>
          </cell>
          <cell r="AD1145" t="str">
            <v>Single</v>
          </cell>
          <cell r="AI1145">
            <v>0</v>
          </cell>
          <cell r="AJ1145">
            <v>0</v>
          </cell>
        </row>
        <row r="1146">
          <cell r="AJ1146">
            <v>0</v>
          </cell>
        </row>
        <row r="1147">
          <cell r="E1147">
            <v>518</v>
          </cell>
          <cell r="F1147" t="str">
            <v>CB-E13/7/11</v>
          </cell>
          <cell r="G1147">
            <v>519749.71</v>
          </cell>
          <cell r="H1147">
            <v>2389102.0699999998</v>
          </cell>
          <cell r="I1147" t="str">
            <v>Road-MN38</v>
          </cell>
          <cell r="J1147">
            <v>7.7800000000279397</v>
          </cell>
          <cell r="K1147">
            <v>-1.8800000003539026</v>
          </cell>
          <cell r="L1147">
            <v>8.0039240377308314</v>
          </cell>
          <cell r="M1147" t="str">
            <v>CP-5 401 265</v>
          </cell>
          <cell r="N1147">
            <v>161.98346325455972</v>
          </cell>
          <cell r="O1147">
            <v>169.98738729229055</v>
          </cell>
          <cell r="P1147">
            <v>8.0039240377308261</v>
          </cell>
          <cell r="Q1147">
            <v>0</v>
          </cell>
          <cell r="R1147">
            <v>19.239999999999998</v>
          </cell>
          <cell r="T1147">
            <v>17.52</v>
          </cell>
          <cell r="V1147">
            <v>19.29</v>
          </cell>
          <cell r="X1147">
            <v>400</v>
          </cell>
          <cell r="Y1147">
            <v>17.5</v>
          </cell>
          <cell r="Z1147">
            <v>17.52</v>
          </cell>
          <cell r="AA1147">
            <v>18.850000000000001</v>
          </cell>
          <cell r="AB1147">
            <v>19.29</v>
          </cell>
          <cell r="AD1147" t="str">
            <v>Single</v>
          </cell>
          <cell r="AI1147">
            <v>0</v>
          </cell>
          <cell r="AJ1147">
            <v>0</v>
          </cell>
        </row>
        <row r="1148">
          <cell r="AJ1148">
            <v>0</v>
          </cell>
        </row>
        <row r="1149">
          <cell r="E1149">
            <v>519</v>
          </cell>
          <cell r="F1149" t="str">
            <v>CB-E13/7/11A</v>
          </cell>
          <cell r="G1149">
            <v>519763.28</v>
          </cell>
          <cell r="H1149">
            <v>2389106</v>
          </cell>
          <cell r="I1149" t="str">
            <v>Road-MN38</v>
          </cell>
          <cell r="J1149">
            <v>13.570000000006985</v>
          </cell>
          <cell r="K1149">
            <v>3.9300000001676381</v>
          </cell>
          <cell r="L1149">
            <v>14.127625419776221</v>
          </cell>
          <cell r="M1149" t="str">
            <v>CP-5 401 265</v>
          </cell>
          <cell r="N1149">
            <v>169.98738729229055</v>
          </cell>
          <cell r="O1149">
            <v>184.11501271206677</v>
          </cell>
          <cell r="P1149">
            <v>14.127625419776223</v>
          </cell>
          <cell r="Q1149">
            <v>0</v>
          </cell>
          <cell r="R1149">
            <v>19.309999999999999</v>
          </cell>
          <cell r="T1149">
            <v>17.559999999999999</v>
          </cell>
          <cell r="V1149">
            <v>19.34</v>
          </cell>
          <cell r="X1149">
            <v>400</v>
          </cell>
          <cell r="Y1149">
            <v>17.52</v>
          </cell>
          <cell r="Z1149">
            <v>17.559999999999999</v>
          </cell>
          <cell r="AA1149">
            <v>19.29</v>
          </cell>
          <cell r="AB1149">
            <v>19.34</v>
          </cell>
          <cell r="AD1149" t="str">
            <v>Single</v>
          </cell>
          <cell r="AI1149">
            <v>0</v>
          </cell>
          <cell r="AJ1149">
            <v>0</v>
          </cell>
        </row>
        <row r="1150">
          <cell r="AJ1150">
            <v>0</v>
          </cell>
        </row>
        <row r="1151">
          <cell r="E1151">
            <v>520</v>
          </cell>
          <cell r="F1151" t="str">
            <v>CB-E13/7/12</v>
          </cell>
          <cell r="G1151">
            <v>519794.77</v>
          </cell>
          <cell r="H1151">
            <v>2389115.86</v>
          </cell>
          <cell r="I1151" t="str">
            <v>Road-MN38</v>
          </cell>
          <cell r="J1151">
            <v>31.489999999990687</v>
          </cell>
          <cell r="K1151">
            <v>9.8599999998696148</v>
          </cell>
          <cell r="L1151">
            <v>32.997571122687837</v>
          </cell>
          <cell r="M1151" t="str">
            <v>CP-5 401 265</v>
          </cell>
          <cell r="N1151">
            <v>184.11501271206677</v>
          </cell>
          <cell r="O1151">
            <v>217.11258383475462</v>
          </cell>
          <cell r="P1151">
            <v>32.997571122687845</v>
          </cell>
          <cell r="Q1151">
            <v>0</v>
          </cell>
          <cell r="R1151">
            <v>19.48</v>
          </cell>
          <cell r="T1151">
            <v>17.670000000000002</v>
          </cell>
          <cell r="V1151">
            <v>19.43</v>
          </cell>
          <cell r="X1151">
            <v>400</v>
          </cell>
          <cell r="Y1151">
            <v>17.559999999999999</v>
          </cell>
          <cell r="Z1151">
            <v>17.670000000000002</v>
          </cell>
          <cell r="AA1151">
            <v>19.34</v>
          </cell>
          <cell r="AB1151">
            <v>19.43</v>
          </cell>
          <cell r="AD1151" t="str">
            <v>Single</v>
          </cell>
          <cell r="AI1151">
            <v>0</v>
          </cell>
          <cell r="AJ1151">
            <v>0</v>
          </cell>
        </row>
        <row r="1152">
          <cell r="AJ1152">
            <v>0</v>
          </cell>
        </row>
        <row r="1153">
          <cell r="E1153">
            <v>521</v>
          </cell>
          <cell r="F1153" t="str">
            <v>CB-E13/7/13</v>
          </cell>
          <cell r="G1153">
            <v>519837.71</v>
          </cell>
          <cell r="H1153">
            <v>2389129.31</v>
          </cell>
          <cell r="I1153" t="str">
            <v>Road-MN38</v>
          </cell>
          <cell r="J1153">
            <v>42.940000000002328</v>
          </cell>
          <cell r="K1153">
            <v>13.450000000186265</v>
          </cell>
          <cell r="L1153">
            <v>44.997178800511598</v>
          </cell>
          <cell r="M1153" t="str">
            <v>CP-5 401 265</v>
          </cell>
          <cell r="N1153">
            <v>217.11258383475462</v>
          </cell>
          <cell r="O1153">
            <v>262.10976263526624</v>
          </cell>
          <cell r="P1153">
            <v>44.99717880051162</v>
          </cell>
          <cell r="Q1153">
            <v>0</v>
          </cell>
          <cell r="R1153">
            <v>19.7</v>
          </cell>
          <cell r="T1153">
            <v>17.8</v>
          </cell>
          <cell r="V1153">
            <v>19.72</v>
          </cell>
          <cell r="X1153">
            <v>400</v>
          </cell>
          <cell r="Y1153">
            <v>17.670000000000002</v>
          </cell>
          <cell r="Z1153">
            <v>17.8</v>
          </cell>
          <cell r="AA1153">
            <v>19.43</v>
          </cell>
          <cell r="AB1153">
            <v>19.72</v>
          </cell>
          <cell r="AD1153" t="str">
            <v>Single</v>
          </cell>
          <cell r="AI1153">
            <v>0</v>
          </cell>
          <cell r="AJ1153">
            <v>0</v>
          </cell>
        </row>
        <row r="1154">
          <cell r="AJ1154">
            <v>0</v>
          </cell>
        </row>
        <row r="1155">
          <cell r="E1155">
            <v>522</v>
          </cell>
          <cell r="F1155" t="str">
            <v>CB-E13/7/14</v>
          </cell>
          <cell r="G1155">
            <v>519880.66</v>
          </cell>
          <cell r="H1155">
            <v>2389142.75</v>
          </cell>
          <cell r="I1155" t="str">
            <v>Road-MN38</v>
          </cell>
          <cell r="J1155">
            <v>42.949999999953434</v>
          </cell>
          <cell r="K1155">
            <v>13.439999999944121</v>
          </cell>
          <cell r="L1155">
            <v>45.003734289439784</v>
          </cell>
          <cell r="M1155" t="str">
            <v>CP-5 401 265</v>
          </cell>
          <cell r="N1155">
            <v>262.10976263526624</v>
          </cell>
          <cell r="O1155">
            <v>307.113496924706</v>
          </cell>
          <cell r="P1155">
            <v>45.003734289439763</v>
          </cell>
          <cell r="Q1155">
            <v>0</v>
          </cell>
          <cell r="R1155">
            <v>19.78</v>
          </cell>
          <cell r="T1155">
            <v>17.940000000000001</v>
          </cell>
          <cell r="V1155">
            <v>19.760000000000002</v>
          </cell>
          <cell r="X1155">
            <v>400</v>
          </cell>
          <cell r="Y1155">
            <v>17.8</v>
          </cell>
          <cell r="Z1155">
            <v>17.940000000000001</v>
          </cell>
          <cell r="AA1155">
            <v>19.72</v>
          </cell>
          <cell r="AB1155">
            <v>19.760000000000002</v>
          </cell>
          <cell r="AD1155" t="str">
            <v>Single</v>
          </cell>
          <cell r="AI1155">
            <v>0</v>
          </cell>
          <cell r="AJ1155">
            <v>0</v>
          </cell>
        </row>
        <row r="1156">
          <cell r="AJ1156">
            <v>0</v>
          </cell>
        </row>
        <row r="1157">
          <cell r="E1157">
            <v>523</v>
          </cell>
          <cell r="F1157" t="str">
            <v>CB-E13/7/15</v>
          </cell>
          <cell r="G1157">
            <v>519909.29</v>
          </cell>
          <cell r="H1157">
            <v>2389151.7200000002</v>
          </cell>
          <cell r="I1157" t="str">
            <v>Road-MN38</v>
          </cell>
          <cell r="J1157">
            <v>28.630000000004657</v>
          </cell>
          <cell r="K1157">
            <v>8.970000000204891</v>
          </cell>
          <cell r="L1157">
            <v>30.002296578827803</v>
          </cell>
          <cell r="M1157" t="str">
            <v>CP-5 401 265</v>
          </cell>
          <cell r="N1157">
            <v>307.113496924706</v>
          </cell>
          <cell r="O1157">
            <v>337.11579350353378</v>
          </cell>
          <cell r="P1157">
            <v>30.002296578827782</v>
          </cell>
          <cell r="Q1157">
            <v>0</v>
          </cell>
          <cell r="R1157">
            <v>19.7</v>
          </cell>
          <cell r="T1157">
            <v>18.03</v>
          </cell>
          <cell r="V1157">
            <v>19.71</v>
          </cell>
          <cell r="X1157">
            <v>400</v>
          </cell>
          <cell r="Y1157">
            <v>17.940000000000001</v>
          </cell>
          <cell r="Z1157">
            <v>18.03</v>
          </cell>
          <cell r="AA1157">
            <v>19.760000000000002</v>
          </cell>
          <cell r="AB1157">
            <v>19.71</v>
          </cell>
          <cell r="AD1157" t="str">
            <v>Single</v>
          </cell>
          <cell r="AI1157">
            <v>0</v>
          </cell>
          <cell r="AJ1157" t="str">
            <v>L</v>
          </cell>
        </row>
        <row r="1158">
          <cell r="AJ1158">
            <v>0</v>
          </cell>
        </row>
        <row r="1159">
          <cell r="N1159">
            <v>337.11579350353378</v>
          </cell>
          <cell r="AJ1159">
            <v>0</v>
          </cell>
        </row>
        <row r="1160">
          <cell r="AJ1160">
            <v>0</v>
          </cell>
        </row>
        <row r="1161">
          <cell r="E1161">
            <v>524</v>
          </cell>
          <cell r="F1161" t="str">
            <v>MH-1-EX</v>
          </cell>
          <cell r="G1161">
            <v>517683.23</v>
          </cell>
          <cell r="H1161">
            <v>2389705.7439999999</v>
          </cell>
          <cell r="I1161" t="str">
            <v>King Fahad Road</v>
          </cell>
          <cell r="M1161" t="str">
            <v>CP-5 401 216</v>
          </cell>
          <cell r="R1161">
            <v>13</v>
          </cell>
          <cell r="T1161">
            <v>10.09</v>
          </cell>
          <cell r="V1161">
            <v>13</v>
          </cell>
          <cell r="X1161">
            <v>700</v>
          </cell>
          <cell r="Y1161">
            <v>0</v>
          </cell>
          <cell r="Z1161">
            <v>10.09</v>
          </cell>
          <cell r="AA1161">
            <v>0</v>
          </cell>
          <cell r="AB1161">
            <v>13</v>
          </cell>
          <cell r="AI1161">
            <v>0</v>
          </cell>
          <cell r="AJ1161">
            <v>0</v>
          </cell>
        </row>
        <row r="1162">
          <cell r="AJ1162">
            <v>0</v>
          </cell>
        </row>
        <row r="1163">
          <cell r="E1163">
            <v>525</v>
          </cell>
          <cell r="F1163" t="str">
            <v>CB-1/1</v>
          </cell>
          <cell r="G1163">
            <v>517717.58</v>
          </cell>
          <cell r="H1163">
            <v>2389713.9700000002</v>
          </cell>
          <cell r="I1163" t="str">
            <v>Road-MN21</v>
          </cell>
          <cell r="J1163">
            <v>34.350000000034925</v>
          </cell>
          <cell r="K1163">
            <v>8.226000000257045</v>
          </cell>
          <cell r="L1163">
            <v>35.321234066870147</v>
          </cell>
          <cell r="M1163" t="str">
            <v>CP-5 401 216</v>
          </cell>
          <cell r="N1163">
            <v>0</v>
          </cell>
          <cell r="O1163">
            <v>35.321234066870147</v>
          </cell>
          <cell r="P1163">
            <v>35.321234066870147</v>
          </cell>
          <cell r="Q1163">
            <v>0</v>
          </cell>
          <cell r="R1163">
            <v>13.05</v>
          </cell>
          <cell r="T1163">
            <v>10.16</v>
          </cell>
          <cell r="V1163">
            <v>13.13</v>
          </cell>
          <cell r="X1163">
            <v>600</v>
          </cell>
          <cell r="Y1163">
            <v>10.09</v>
          </cell>
          <cell r="Z1163">
            <v>10.16</v>
          </cell>
          <cell r="AA1163">
            <v>13</v>
          </cell>
          <cell r="AB1163">
            <v>13.13</v>
          </cell>
          <cell r="AD1163" t="str">
            <v>Double</v>
          </cell>
          <cell r="AI1163" t="str">
            <v>S</v>
          </cell>
          <cell r="AJ1163">
            <v>0</v>
          </cell>
        </row>
        <row r="1164">
          <cell r="AJ1164">
            <v>0</v>
          </cell>
        </row>
        <row r="1165">
          <cell r="E1165">
            <v>526</v>
          </cell>
          <cell r="F1165" t="str">
            <v>CB-1/2</v>
          </cell>
          <cell r="G1165">
            <v>517761.27</v>
          </cell>
          <cell r="H1165">
            <v>2389724.7000000002</v>
          </cell>
          <cell r="I1165" t="str">
            <v>Road-MN21</v>
          </cell>
          <cell r="J1165">
            <v>43.690000000002328</v>
          </cell>
          <cell r="K1165">
            <v>10.729999999981374</v>
          </cell>
          <cell r="L1165">
            <v>44.988320706598998</v>
          </cell>
          <cell r="M1165" t="str">
            <v>CP-5 401 216</v>
          </cell>
          <cell r="N1165">
            <v>35.321234066870147</v>
          </cell>
          <cell r="O1165">
            <v>80.309554773469145</v>
          </cell>
          <cell r="P1165">
            <v>44.988320706598998</v>
          </cell>
          <cell r="Q1165">
            <v>0</v>
          </cell>
          <cell r="R1165">
            <v>13.17</v>
          </cell>
          <cell r="T1165">
            <v>10.3</v>
          </cell>
          <cell r="V1165">
            <v>13.12</v>
          </cell>
          <cell r="X1165">
            <v>600</v>
          </cell>
          <cell r="Y1165">
            <v>10.16</v>
          </cell>
          <cell r="Z1165">
            <v>10.3</v>
          </cell>
          <cell r="AA1165">
            <v>13.13</v>
          </cell>
          <cell r="AB1165">
            <v>13.12</v>
          </cell>
          <cell r="AD1165" t="str">
            <v>Single</v>
          </cell>
          <cell r="AI1165">
            <v>0</v>
          </cell>
          <cell r="AJ1165">
            <v>0</v>
          </cell>
        </row>
        <row r="1166">
          <cell r="AJ1166">
            <v>0</v>
          </cell>
        </row>
        <row r="1167">
          <cell r="E1167">
            <v>527</v>
          </cell>
          <cell r="F1167" t="str">
            <v>CB-1/3</v>
          </cell>
          <cell r="G1167">
            <v>517831.73</v>
          </cell>
          <cell r="H1167">
            <v>2389743.79</v>
          </cell>
          <cell r="I1167" t="str">
            <v>Road-MN21</v>
          </cell>
          <cell r="J1167">
            <v>70.459999999962747</v>
          </cell>
          <cell r="K1167">
            <v>19.089999999850988</v>
          </cell>
          <cell r="L1167">
            <v>73.000271917226868</v>
          </cell>
          <cell r="M1167" t="str">
            <v>CP-5 401 216</v>
          </cell>
          <cell r="N1167">
            <v>80.309554773469145</v>
          </cell>
          <cell r="O1167">
            <v>153.30982669069601</v>
          </cell>
          <cell r="P1167">
            <v>73.000271917226868</v>
          </cell>
          <cell r="Q1167">
            <v>0</v>
          </cell>
          <cell r="R1167">
            <v>13.01</v>
          </cell>
          <cell r="T1167">
            <v>10.53</v>
          </cell>
          <cell r="V1167">
            <v>13.17</v>
          </cell>
          <cell r="X1167">
            <v>600</v>
          </cell>
          <cell r="Y1167">
            <v>10.3</v>
          </cell>
          <cell r="Z1167">
            <v>10.53</v>
          </cell>
          <cell r="AA1167">
            <v>13.12</v>
          </cell>
          <cell r="AB1167">
            <v>13.17</v>
          </cell>
          <cell r="AD1167" t="str">
            <v>Single</v>
          </cell>
          <cell r="AI1167">
            <v>0</v>
          </cell>
          <cell r="AJ1167">
            <v>0</v>
          </cell>
        </row>
        <row r="1168">
          <cell r="AJ1168">
            <v>0</v>
          </cell>
        </row>
        <row r="1169">
          <cell r="E1169">
            <v>528</v>
          </cell>
          <cell r="F1169" t="str">
            <v>CB-1/4</v>
          </cell>
          <cell r="G1169">
            <v>517855.85</v>
          </cell>
          <cell r="H1169">
            <v>2389750.37</v>
          </cell>
          <cell r="I1169" t="str">
            <v>Road-MN21</v>
          </cell>
          <cell r="J1169">
            <v>24.119999999995343</v>
          </cell>
          <cell r="K1169">
            <v>6.5800000000745058</v>
          </cell>
          <cell r="L1169">
            <v>25.001415959916269</v>
          </cell>
          <cell r="M1169" t="str">
            <v>CP-5 401 216</v>
          </cell>
          <cell r="N1169">
            <v>153.30982669069601</v>
          </cell>
          <cell r="O1169">
            <v>178.31124265061229</v>
          </cell>
          <cell r="P1169">
            <v>25.001415959916272</v>
          </cell>
          <cell r="Q1169">
            <v>0</v>
          </cell>
          <cell r="R1169">
            <v>12.94</v>
          </cell>
          <cell r="T1169">
            <v>10.71</v>
          </cell>
          <cell r="V1169">
            <v>12.95</v>
          </cell>
          <cell r="X1169">
            <v>600</v>
          </cell>
          <cell r="Y1169">
            <v>10.53</v>
          </cell>
          <cell r="Z1169">
            <v>10.61</v>
          </cell>
          <cell r="AA1169">
            <v>13.17</v>
          </cell>
          <cell r="AB1169">
            <v>12.95</v>
          </cell>
          <cell r="AD1169" t="str">
            <v>Single</v>
          </cell>
          <cell r="AI1169">
            <v>0</v>
          </cell>
          <cell r="AJ1169">
            <v>0</v>
          </cell>
        </row>
        <row r="1170">
          <cell r="AJ1170">
            <v>0</v>
          </cell>
        </row>
        <row r="1171">
          <cell r="E1171">
            <v>529</v>
          </cell>
          <cell r="F1171" t="str">
            <v>CB-1/5</v>
          </cell>
          <cell r="G1171">
            <v>517916.63</v>
          </cell>
          <cell r="H1171">
            <v>2389766.96</v>
          </cell>
          <cell r="I1171" t="str">
            <v>Road-MN21</v>
          </cell>
          <cell r="J1171">
            <v>60.78000000002794</v>
          </cell>
          <cell r="K1171">
            <v>16.589999999850988</v>
          </cell>
          <cell r="L1171">
            <v>63.00346419045902</v>
          </cell>
          <cell r="M1171" t="str">
            <v>CP-5 401 216</v>
          </cell>
          <cell r="N1171">
            <v>178.31124265061229</v>
          </cell>
          <cell r="O1171">
            <v>241.31470684107131</v>
          </cell>
          <cell r="P1171">
            <v>63.003464190459027</v>
          </cell>
          <cell r="Q1171">
            <v>0</v>
          </cell>
          <cell r="R1171">
            <v>12.75</v>
          </cell>
          <cell r="T1171">
            <v>10.94</v>
          </cell>
          <cell r="V1171">
            <v>12.75</v>
          </cell>
          <cell r="X1171">
            <v>500</v>
          </cell>
          <cell r="Y1171">
            <v>10.71</v>
          </cell>
          <cell r="Z1171">
            <v>10.94</v>
          </cell>
          <cell r="AA1171">
            <v>12.95</v>
          </cell>
          <cell r="AB1171">
            <v>12.75</v>
          </cell>
          <cell r="AD1171" t="str">
            <v>Double</v>
          </cell>
          <cell r="AI1171">
            <v>0</v>
          </cell>
          <cell r="AJ1171">
            <v>0</v>
          </cell>
        </row>
        <row r="1172">
          <cell r="AJ1172">
            <v>0</v>
          </cell>
        </row>
        <row r="1173">
          <cell r="E1173">
            <v>530</v>
          </cell>
          <cell r="F1173" t="str">
            <v>CB-1/6</v>
          </cell>
          <cell r="G1173">
            <v>517933.03</v>
          </cell>
          <cell r="H1173">
            <v>2389771.4300000002</v>
          </cell>
          <cell r="I1173" t="str">
            <v>Road-MN21</v>
          </cell>
          <cell r="J1173">
            <v>16.400000000023283</v>
          </cell>
          <cell r="K1173">
            <v>4.470000000204891</v>
          </cell>
          <cell r="L1173">
            <v>16.998261675906612</v>
          </cell>
          <cell r="M1173" t="str">
            <v>CP-5 401 216</v>
          </cell>
          <cell r="N1173">
            <v>241.31470684107131</v>
          </cell>
          <cell r="O1173">
            <v>258.31296851697795</v>
          </cell>
          <cell r="P1173">
            <v>16.998261675906633</v>
          </cell>
          <cell r="Q1173">
            <v>0</v>
          </cell>
          <cell r="R1173">
            <v>12.7</v>
          </cell>
          <cell r="T1173">
            <v>11.2</v>
          </cell>
          <cell r="V1173">
            <v>12.71</v>
          </cell>
          <cell r="X1173">
            <v>500</v>
          </cell>
          <cell r="Y1173">
            <v>10.94</v>
          </cell>
          <cell r="Z1173">
            <v>11</v>
          </cell>
          <cell r="AA1173">
            <v>12.75</v>
          </cell>
          <cell r="AB1173">
            <v>12.71</v>
          </cell>
          <cell r="AD1173" t="str">
            <v>Single</v>
          </cell>
          <cell r="AI1173">
            <v>0</v>
          </cell>
          <cell r="AJ1173">
            <v>0</v>
          </cell>
        </row>
        <row r="1174">
          <cell r="AJ1174">
            <v>0</v>
          </cell>
        </row>
        <row r="1175">
          <cell r="E1175">
            <v>531</v>
          </cell>
          <cell r="F1175" t="str">
            <v>CB-1/6A</v>
          </cell>
          <cell r="G1175">
            <v>517942.68</v>
          </cell>
          <cell r="H1175">
            <v>2389774.0699999998</v>
          </cell>
          <cell r="I1175" t="str">
            <v>Road-MN21</v>
          </cell>
          <cell r="J1175">
            <v>9.6499999999650754</v>
          </cell>
          <cell r="K1175">
            <v>2.6399999996647239</v>
          </cell>
          <cell r="L1175">
            <v>10.004603940064579</v>
          </cell>
          <cell r="M1175" t="str">
            <v>CP-5 401 216</v>
          </cell>
          <cell r="N1175">
            <v>258.31296851697795</v>
          </cell>
          <cell r="O1175">
            <v>268.3175724570425</v>
          </cell>
          <cell r="P1175">
            <v>10.004603940064555</v>
          </cell>
          <cell r="Q1175">
            <v>2.3092638912203256E-14</v>
          </cell>
          <cell r="R1175">
            <v>12.67</v>
          </cell>
          <cell r="T1175">
            <v>11.23</v>
          </cell>
          <cell r="V1175">
            <v>12.69</v>
          </cell>
          <cell r="X1175">
            <v>400</v>
          </cell>
          <cell r="Y1175">
            <v>11.2</v>
          </cell>
          <cell r="Z1175">
            <v>11.23</v>
          </cell>
          <cell r="AA1175">
            <v>12.71</v>
          </cell>
          <cell r="AB1175">
            <v>12.69</v>
          </cell>
          <cell r="AD1175" t="str">
            <v>Single</v>
          </cell>
          <cell r="AI1175">
            <v>0</v>
          </cell>
          <cell r="AJ1175" t="str">
            <v>L</v>
          </cell>
        </row>
        <row r="1176">
          <cell r="AJ1176">
            <v>0</v>
          </cell>
        </row>
        <row r="1177">
          <cell r="N1177">
            <v>268.3175724570425</v>
          </cell>
          <cell r="AJ1177">
            <v>0</v>
          </cell>
        </row>
        <row r="1178">
          <cell r="E1178">
            <v>532</v>
          </cell>
          <cell r="F1178" t="str">
            <v>CB-1/6</v>
          </cell>
          <cell r="G1178">
            <v>517933.03</v>
          </cell>
          <cell r="H1178">
            <v>2389771.4300000002</v>
          </cell>
          <cell r="I1178" t="str">
            <v>Road-MN21</v>
          </cell>
          <cell r="R1178">
            <v>12.7</v>
          </cell>
          <cell r="T1178">
            <v>11.1</v>
          </cell>
          <cell r="V1178">
            <v>12.71</v>
          </cell>
          <cell r="AI1178">
            <v>0</v>
          </cell>
          <cell r="AJ1178">
            <v>0</v>
          </cell>
        </row>
        <row r="1179">
          <cell r="AJ1179">
            <v>0</v>
          </cell>
        </row>
        <row r="1180">
          <cell r="E1180">
            <v>533</v>
          </cell>
          <cell r="F1180" t="str">
            <v>CB-1/7</v>
          </cell>
          <cell r="G1180">
            <v>517937.54</v>
          </cell>
          <cell r="H1180">
            <v>2389751.9500000002</v>
          </cell>
          <cell r="I1180" t="str">
            <v>Road-MN02</v>
          </cell>
          <cell r="J1180">
            <v>4.5099999999511056</v>
          </cell>
          <cell r="K1180">
            <v>-19.479999999981374</v>
          </cell>
          <cell r="L1180">
            <v>19.995261938740221</v>
          </cell>
          <cell r="M1180" t="str">
            <v>CP-5 401 217</v>
          </cell>
          <cell r="N1180">
            <v>0</v>
          </cell>
          <cell r="O1180">
            <v>19.995261938740221</v>
          </cell>
          <cell r="P1180">
            <v>19.995261938740221</v>
          </cell>
          <cell r="Q1180">
            <v>0</v>
          </cell>
          <cell r="R1180">
            <v>12.77</v>
          </cell>
          <cell r="T1180">
            <v>11.19</v>
          </cell>
          <cell r="V1180">
            <v>13.12</v>
          </cell>
          <cell r="X1180">
            <v>400</v>
          </cell>
          <cell r="Y1180">
            <v>11.1</v>
          </cell>
          <cell r="Z1180">
            <v>11.19</v>
          </cell>
          <cell r="AA1180">
            <v>12.71</v>
          </cell>
          <cell r="AB1180">
            <v>13.12</v>
          </cell>
          <cell r="AD1180" t="str">
            <v>Double</v>
          </cell>
          <cell r="AI1180" t="str">
            <v>S</v>
          </cell>
          <cell r="AJ1180">
            <v>0</v>
          </cell>
        </row>
        <row r="1181">
          <cell r="AJ1181">
            <v>0</v>
          </cell>
        </row>
        <row r="1182">
          <cell r="E1182">
            <v>534</v>
          </cell>
          <cell r="F1182" t="str">
            <v>CB-1/8</v>
          </cell>
          <cell r="G1182">
            <v>517941.88</v>
          </cell>
          <cell r="H1182">
            <v>2389727.31</v>
          </cell>
          <cell r="I1182" t="str">
            <v>Road-MN02</v>
          </cell>
          <cell r="J1182">
            <v>4.3400000000256114</v>
          </cell>
          <cell r="K1182">
            <v>-24.640000000130385</v>
          </cell>
          <cell r="L1182">
            <v>25.019296552993804</v>
          </cell>
          <cell r="M1182" t="str">
            <v>CP-5 401 217</v>
          </cell>
          <cell r="N1182">
            <v>19.995261938740221</v>
          </cell>
          <cell r="O1182">
            <v>45.014558491734022</v>
          </cell>
          <cell r="P1182">
            <v>25.019296552993801</v>
          </cell>
          <cell r="Q1182">
            <v>0</v>
          </cell>
          <cell r="R1182">
            <v>13.14</v>
          </cell>
          <cell r="T1182">
            <v>11.35</v>
          </cell>
          <cell r="V1182">
            <v>13.42</v>
          </cell>
          <cell r="X1182">
            <v>400</v>
          </cell>
          <cell r="Y1182">
            <v>11.19</v>
          </cell>
          <cell r="Z1182">
            <v>11.35</v>
          </cell>
          <cell r="AA1182">
            <v>13.12</v>
          </cell>
          <cell r="AB1182">
            <v>13.42</v>
          </cell>
          <cell r="AD1182" t="str">
            <v>Single</v>
          </cell>
          <cell r="AI1182">
            <v>0</v>
          </cell>
          <cell r="AJ1182">
            <v>0</v>
          </cell>
        </row>
        <row r="1183">
          <cell r="AJ1183">
            <v>0</v>
          </cell>
        </row>
        <row r="1184">
          <cell r="E1184">
            <v>535</v>
          </cell>
          <cell r="F1184" t="str">
            <v>CB-1/9</v>
          </cell>
          <cell r="G1184">
            <v>517943.53</v>
          </cell>
          <cell r="H1184">
            <v>2389714.41</v>
          </cell>
          <cell r="I1184" t="str">
            <v>Road-MN02</v>
          </cell>
          <cell r="J1184">
            <v>1.6500000000232831</v>
          </cell>
          <cell r="K1184">
            <v>-12.899999999906868</v>
          </cell>
          <cell r="L1184">
            <v>13.0050951552718</v>
          </cell>
          <cell r="M1184" t="str">
            <v>CP-5 401 217</v>
          </cell>
          <cell r="N1184">
            <v>45.014558491734022</v>
          </cell>
          <cell r="O1184">
            <v>58.019653647005825</v>
          </cell>
          <cell r="P1184">
            <v>13.005095155271803</v>
          </cell>
          <cell r="Q1184">
            <v>0</v>
          </cell>
          <cell r="R1184">
            <v>13.34</v>
          </cell>
          <cell r="T1184">
            <v>11.61</v>
          </cell>
          <cell r="V1184">
            <v>13.41</v>
          </cell>
          <cell r="X1184">
            <v>400</v>
          </cell>
          <cell r="Y1184">
            <v>11.35</v>
          </cell>
          <cell r="Z1184">
            <v>11.61</v>
          </cell>
          <cell r="AA1184">
            <v>13.42</v>
          </cell>
          <cell r="AB1184">
            <v>13.41</v>
          </cell>
          <cell r="AD1184" t="str">
            <v>Single</v>
          </cell>
          <cell r="AI1184">
            <v>0</v>
          </cell>
          <cell r="AJ1184">
            <v>0</v>
          </cell>
        </row>
        <row r="1185">
          <cell r="AJ1185">
            <v>0</v>
          </cell>
        </row>
        <row r="1186">
          <cell r="E1186">
            <v>536</v>
          </cell>
          <cell r="F1186" t="str">
            <v>CB-1/10</v>
          </cell>
          <cell r="G1186">
            <v>517943.29</v>
          </cell>
          <cell r="H1186">
            <v>2389692.31</v>
          </cell>
          <cell r="I1186" t="str">
            <v>Road-MN02</v>
          </cell>
          <cell r="J1186">
            <v>-0.24000000004889444</v>
          </cell>
          <cell r="K1186">
            <v>-22.100000000093132</v>
          </cell>
          <cell r="L1186">
            <v>22.101303129094898</v>
          </cell>
          <cell r="M1186" t="str">
            <v>CP-5 401 217</v>
          </cell>
          <cell r="N1186">
            <v>58.019653647005825</v>
          </cell>
          <cell r="O1186">
            <v>80.120956776100726</v>
          </cell>
          <cell r="P1186">
            <v>22.101303129094902</v>
          </cell>
          <cell r="Q1186">
            <v>0</v>
          </cell>
          <cell r="R1186">
            <v>13.56</v>
          </cell>
          <cell r="T1186">
            <v>11.95</v>
          </cell>
          <cell r="V1186">
            <v>13.67</v>
          </cell>
          <cell r="X1186">
            <v>400</v>
          </cell>
          <cell r="Y1186">
            <v>11.61</v>
          </cell>
          <cell r="Z1186">
            <v>11.95</v>
          </cell>
          <cell r="AA1186">
            <v>13.41</v>
          </cell>
          <cell r="AB1186">
            <v>13.67</v>
          </cell>
          <cell r="AD1186" t="str">
            <v>Single</v>
          </cell>
          <cell r="AI1186">
            <v>0</v>
          </cell>
          <cell r="AJ1186">
            <v>0</v>
          </cell>
        </row>
        <row r="1187">
          <cell r="AJ1187">
            <v>0</v>
          </cell>
        </row>
        <row r="1188">
          <cell r="E1188">
            <v>537</v>
          </cell>
          <cell r="F1188" t="str">
            <v>CB-1/11</v>
          </cell>
          <cell r="G1188">
            <v>517939.24</v>
          </cell>
          <cell r="H1188">
            <v>2389664.61</v>
          </cell>
          <cell r="I1188" t="str">
            <v>Road-MN02</v>
          </cell>
          <cell r="J1188">
            <v>-4.0499999999883585</v>
          </cell>
          <cell r="K1188">
            <v>-27.700000000186265</v>
          </cell>
          <cell r="L1188">
            <v>27.994508390222265</v>
          </cell>
          <cell r="M1188" t="str">
            <v>CP-5 401 217</v>
          </cell>
          <cell r="N1188">
            <v>80.120956776100726</v>
          </cell>
          <cell r="O1188">
            <v>108.11546516632299</v>
          </cell>
          <cell r="P1188">
            <v>27.994508390222265</v>
          </cell>
          <cell r="Q1188">
            <v>0</v>
          </cell>
          <cell r="R1188">
            <v>14.04</v>
          </cell>
          <cell r="T1188">
            <v>12.42</v>
          </cell>
          <cell r="V1188">
            <v>13.97</v>
          </cell>
          <cell r="X1188">
            <v>400</v>
          </cell>
          <cell r="Y1188">
            <v>11.95</v>
          </cell>
          <cell r="Z1188">
            <v>12.42</v>
          </cell>
          <cell r="AA1188">
            <v>13.67</v>
          </cell>
          <cell r="AB1188">
            <v>13.97</v>
          </cell>
          <cell r="AD1188" t="str">
            <v>Single</v>
          </cell>
          <cell r="AI1188">
            <v>0</v>
          </cell>
          <cell r="AJ1188">
            <v>0</v>
          </cell>
        </row>
        <row r="1189">
          <cell r="AJ1189">
            <v>0</v>
          </cell>
        </row>
        <row r="1190">
          <cell r="E1190">
            <v>538</v>
          </cell>
          <cell r="F1190" t="str">
            <v>CB-1/12</v>
          </cell>
          <cell r="G1190">
            <v>517936.38</v>
          </cell>
          <cell r="H1190">
            <v>2389644.8199999998</v>
          </cell>
          <cell r="I1190" t="str">
            <v>Road-MN02</v>
          </cell>
          <cell r="J1190">
            <v>-2.8599999999860302</v>
          </cell>
          <cell r="K1190">
            <v>-19.790000000037253</v>
          </cell>
          <cell r="L1190">
            <v>19.995592014276408</v>
          </cell>
          <cell r="M1190" t="str">
            <v>CP-5 401 217</v>
          </cell>
          <cell r="N1190">
            <v>108.11546516632299</v>
          </cell>
          <cell r="O1190">
            <v>128.1110571805994</v>
          </cell>
          <cell r="P1190">
            <v>19.995592014276411</v>
          </cell>
          <cell r="Q1190">
            <v>0</v>
          </cell>
          <cell r="R1190">
            <v>14.17</v>
          </cell>
          <cell r="T1190">
            <v>12.62</v>
          </cell>
          <cell r="V1190">
            <v>14.01</v>
          </cell>
          <cell r="X1190">
            <v>400</v>
          </cell>
          <cell r="Y1190">
            <v>12.42</v>
          </cell>
          <cell r="Z1190">
            <v>12.52</v>
          </cell>
          <cell r="AA1190">
            <v>13.97</v>
          </cell>
          <cell r="AB1190">
            <v>14.01</v>
          </cell>
          <cell r="AD1190" t="str">
            <v>Single</v>
          </cell>
          <cell r="AI1190">
            <v>0</v>
          </cell>
          <cell r="AJ1190">
            <v>0</v>
          </cell>
        </row>
        <row r="1191">
          <cell r="AJ1191">
            <v>0</v>
          </cell>
        </row>
        <row r="1192">
          <cell r="E1192">
            <v>539</v>
          </cell>
          <cell r="F1192" t="str">
            <v>CB-1/13</v>
          </cell>
          <cell r="G1192">
            <v>517932.5</v>
          </cell>
          <cell r="H1192">
            <v>2389625.2000000002</v>
          </cell>
          <cell r="I1192" t="str">
            <v>Road-MN02</v>
          </cell>
          <cell r="J1192">
            <v>-3.8800000000046566</v>
          </cell>
          <cell r="K1192">
            <v>-19.619999999646097</v>
          </cell>
          <cell r="L1192">
            <v>19.999969999631222</v>
          </cell>
          <cell r="M1192" t="str">
            <v>CP-5 401 217</v>
          </cell>
          <cell r="N1192">
            <v>128.1110571805994</v>
          </cell>
          <cell r="O1192">
            <v>148.11102718023062</v>
          </cell>
          <cell r="P1192">
            <v>19.999969999631219</v>
          </cell>
          <cell r="Q1192">
            <v>0</v>
          </cell>
          <cell r="R1192">
            <v>14.29</v>
          </cell>
          <cell r="T1192">
            <v>12.72</v>
          </cell>
          <cell r="V1192">
            <v>13.9</v>
          </cell>
          <cell r="X1192">
            <v>300</v>
          </cell>
          <cell r="Y1192">
            <v>12.62</v>
          </cell>
          <cell r="Z1192">
            <v>12.72</v>
          </cell>
          <cell r="AA1192">
            <v>14.01</v>
          </cell>
          <cell r="AB1192">
            <v>13.9</v>
          </cell>
          <cell r="AD1192" t="str">
            <v>Single</v>
          </cell>
          <cell r="AI1192">
            <v>0</v>
          </cell>
          <cell r="AJ1192">
            <v>0</v>
          </cell>
        </row>
        <row r="1193">
          <cell r="AJ1193">
            <v>0</v>
          </cell>
        </row>
        <row r="1194">
          <cell r="E1194">
            <v>540</v>
          </cell>
          <cell r="F1194" t="str">
            <v>CB-1/14</v>
          </cell>
          <cell r="G1194">
            <v>517931.88</v>
          </cell>
          <cell r="H1194">
            <v>2389615.2200000002</v>
          </cell>
          <cell r="I1194" t="str">
            <v>Road-MN02</v>
          </cell>
          <cell r="J1194">
            <v>-0.61999999999534339</v>
          </cell>
          <cell r="K1194">
            <v>-9.9799999999813735</v>
          </cell>
          <cell r="L1194">
            <v>9.999239971098925</v>
          </cell>
          <cell r="M1194" t="str">
            <v>CP-5 401 217</v>
          </cell>
          <cell r="N1194">
            <v>148.11102718023062</v>
          </cell>
          <cell r="O1194">
            <v>158.11026715132954</v>
          </cell>
          <cell r="P1194">
            <v>9.9992399710989162</v>
          </cell>
          <cell r="Q1194">
            <v>0</v>
          </cell>
          <cell r="R1194">
            <v>14.38</v>
          </cell>
          <cell r="T1194">
            <v>12.77</v>
          </cell>
          <cell r="V1194">
            <v>13.94</v>
          </cell>
          <cell r="X1194">
            <v>300</v>
          </cell>
          <cell r="Y1194">
            <v>12.72</v>
          </cell>
          <cell r="Z1194">
            <v>12.77</v>
          </cell>
          <cell r="AA1194">
            <v>13.9</v>
          </cell>
          <cell r="AB1194">
            <v>13.94</v>
          </cell>
          <cell r="AD1194" t="str">
            <v>Single</v>
          </cell>
          <cell r="AI1194">
            <v>0</v>
          </cell>
          <cell r="AJ1194">
            <v>0</v>
          </cell>
        </row>
        <row r="1195">
          <cell r="AJ1195">
            <v>0</v>
          </cell>
        </row>
        <row r="1196">
          <cell r="E1196">
            <v>541</v>
          </cell>
          <cell r="F1196" t="str">
            <v>CB-1/15</v>
          </cell>
          <cell r="G1196">
            <v>517933.23</v>
          </cell>
          <cell r="H1196">
            <v>2389585.25</v>
          </cell>
          <cell r="I1196" t="str">
            <v>Road-MN02</v>
          </cell>
          <cell r="J1196">
            <v>1.3499999999767169</v>
          </cell>
          <cell r="K1196">
            <v>-29.970000000204891</v>
          </cell>
          <cell r="L1196">
            <v>30.00038999766867</v>
          </cell>
          <cell r="M1196" t="str">
            <v>CP-5 401 217</v>
          </cell>
          <cell r="N1196">
            <v>158.11026715132954</v>
          </cell>
          <cell r="O1196">
            <v>188.1106571489982</v>
          </cell>
          <cell r="P1196">
            <v>30.000389997668663</v>
          </cell>
          <cell r="Q1196">
            <v>0</v>
          </cell>
          <cell r="R1196">
            <v>14.52</v>
          </cell>
          <cell r="T1196">
            <v>12.92</v>
          </cell>
          <cell r="V1196">
            <v>14.44</v>
          </cell>
          <cell r="X1196">
            <v>300</v>
          </cell>
          <cell r="Y1196">
            <v>12.77</v>
          </cell>
          <cell r="Z1196">
            <v>12.92</v>
          </cell>
          <cell r="AA1196">
            <v>13.94</v>
          </cell>
          <cell r="AB1196">
            <v>14.44</v>
          </cell>
          <cell r="AD1196" t="str">
            <v>Single</v>
          </cell>
          <cell r="AI1196">
            <v>0</v>
          </cell>
          <cell r="AJ1196">
            <v>0</v>
          </cell>
        </row>
        <row r="1197">
          <cell r="AJ1197">
            <v>0</v>
          </cell>
        </row>
        <row r="1198">
          <cell r="E1198">
            <v>542</v>
          </cell>
          <cell r="F1198" t="str">
            <v>CB-1/16</v>
          </cell>
          <cell r="G1198">
            <v>517939.12</v>
          </cell>
          <cell r="H1198">
            <v>2389566.14</v>
          </cell>
          <cell r="I1198" t="str">
            <v>Road-MN02</v>
          </cell>
          <cell r="J1198">
            <v>5.8900000000139698</v>
          </cell>
          <cell r="K1198">
            <v>-19.109999999869615</v>
          </cell>
          <cell r="L1198">
            <v>19.997104790323554</v>
          </cell>
          <cell r="M1198" t="str">
            <v>CP-5 401 217</v>
          </cell>
          <cell r="N1198">
            <v>188.1106571489982</v>
          </cell>
          <cell r="O1198">
            <v>208.10776193932176</v>
          </cell>
          <cell r="P1198">
            <v>19.997104790323561</v>
          </cell>
          <cell r="Q1198">
            <v>0</v>
          </cell>
          <cell r="R1198">
            <v>14.6</v>
          </cell>
          <cell r="T1198">
            <v>13.02</v>
          </cell>
          <cell r="V1198">
            <v>14.6</v>
          </cell>
          <cell r="X1198">
            <v>300</v>
          </cell>
          <cell r="Y1198">
            <v>12.92</v>
          </cell>
          <cell r="Z1198">
            <v>13.02</v>
          </cell>
          <cell r="AA1198">
            <v>14.44</v>
          </cell>
          <cell r="AB1198">
            <v>14.6</v>
          </cell>
          <cell r="AD1198" t="str">
            <v>Single</v>
          </cell>
          <cell r="AI1198">
            <v>0</v>
          </cell>
          <cell r="AJ1198">
            <v>0</v>
          </cell>
        </row>
        <row r="1199">
          <cell r="AJ1199">
            <v>0</v>
          </cell>
        </row>
        <row r="1200">
          <cell r="E1200">
            <v>543</v>
          </cell>
          <cell r="F1200" t="str">
            <v>CB-1/17</v>
          </cell>
          <cell r="G1200">
            <v>517948.34</v>
          </cell>
          <cell r="H1200">
            <v>2389537.59</v>
          </cell>
          <cell r="I1200" t="str">
            <v>Road-MN02</v>
          </cell>
          <cell r="J1200">
            <v>9.220000000030268</v>
          </cell>
          <cell r="K1200">
            <v>-28.550000000279397</v>
          </cell>
          <cell r="L1200">
            <v>30.001848276673083</v>
          </cell>
          <cell r="M1200" t="str">
            <v>CP-5 401 217</v>
          </cell>
          <cell r="N1200">
            <v>208.10776193932176</v>
          </cell>
          <cell r="O1200">
            <v>238.10961021599485</v>
          </cell>
          <cell r="P1200">
            <v>30.001848276673087</v>
          </cell>
          <cell r="Q1200">
            <v>0</v>
          </cell>
          <cell r="R1200">
            <v>14.75</v>
          </cell>
          <cell r="T1200">
            <v>13.17</v>
          </cell>
          <cell r="V1200">
            <v>14.63</v>
          </cell>
          <cell r="X1200">
            <v>300</v>
          </cell>
          <cell r="Y1200">
            <v>13.02</v>
          </cell>
          <cell r="Z1200">
            <v>13.17</v>
          </cell>
          <cell r="AA1200">
            <v>14.6</v>
          </cell>
          <cell r="AB1200">
            <v>14.63</v>
          </cell>
          <cell r="AD1200" t="str">
            <v>Single</v>
          </cell>
          <cell r="AI1200">
            <v>0</v>
          </cell>
          <cell r="AJ1200" t="str">
            <v>L</v>
          </cell>
        </row>
        <row r="1201">
          <cell r="AJ1201">
            <v>0</v>
          </cell>
        </row>
        <row r="1202">
          <cell r="N1202">
            <v>238.10961021599485</v>
          </cell>
          <cell r="AJ1202">
            <v>0</v>
          </cell>
        </row>
        <row r="1203">
          <cell r="E1203">
            <v>544</v>
          </cell>
          <cell r="F1203" t="str">
            <v>MH-9-EX</v>
          </cell>
          <cell r="G1203">
            <v>517717.52</v>
          </cell>
          <cell r="H1203">
            <v>2389595.9300000002</v>
          </cell>
          <cell r="I1203" t="str">
            <v>King Fahad Road</v>
          </cell>
          <cell r="M1203" t="str">
            <v>CP-5 401 218</v>
          </cell>
          <cell r="R1203">
            <v>13.46</v>
          </cell>
          <cell r="T1203">
            <v>10.71</v>
          </cell>
          <cell r="V1203">
            <v>13.46</v>
          </cell>
          <cell r="X1203">
            <v>700</v>
          </cell>
          <cell r="Y1203">
            <v>0</v>
          </cell>
          <cell r="Z1203">
            <v>10.71</v>
          </cell>
          <cell r="AA1203">
            <v>0</v>
          </cell>
          <cell r="AB1203">
            <v>13.46</v>
          </cell>
          <cell r="AI1203">
            <v>0</v>
          </cell>
          <cell r="AJ1203">
            <v>0</v>
          </cell>
        </row>
        <row r="1204">
          <cell r="AJ1204">
            <v>0</v>
          </cell>
        </row>
        <row r="1205">
          <cell r="E1205">
            <v>545</v>
          </cell>
          <cell r="F1205" t="str">
            <v>CB-9/1</v>
          </cell>
          <cell r="G1205">
            <v>517747.06</v>
          </cell>
          <cell r="H1205">
            <v>2389601.16</v>
          </cell>
          <cell r="I1205" t="str">
            <v>Road-MN25</v>
          </cell>
          <cell r="J1205">
            <v>29.539999999979045</v>
          </cell>
          <cell r="K1205">
            <v>5.2299999999813735</v>
          </cell>
          <cell r="L1205">
            <v>29.999408327474846</v>
          </cell>
          <cell r="M1205" t="str">
            <v>CP-5 401 218</v>
          </cell>
          <cell r="N1205">
            <v>0</v>
          </cell>
          <cell r="O1205">
            <v>29.999408327474846</v>
          </cell>
          <cell r="P1205">
            <v>29.999408327474846</v>
          </cell>
          <cell r="Q1205">
            <v>0</v>
          </cell>
          <cell r="R1205">
            <v>13.71</v>
          </cell>
          <cell r="T1205">
            <v>11</v>
          </cell>
          <cell r="V1205">
            <v>13.72</v>
          </cell>
          <cell r="X1205">
            <v>300</v>
          </cell>
          <cell r="Y1205">
            <v>10.71</v>
          </cell>
          <cell r="Z1205">
            <v>11</v>
          </cell>
          <cell r="AA1205">
            <v>13.46</v>
          </cell>
          <cell r="AB1205">
            <v>13.72</v>
          </cell>
          <cell r="AD1205" t="str">
            <v>Double</v>
          </cell>
          <cell r="AI1205" t="str">
            <v>S</v>
          </cell>
          <cell r="AJ1205">
            <v>0</v>
          </cell>
        </row>
        <row r="1206">
          <cell r="AJ1206">
            <v>0</v>
          </cell>
        </row>
        <row r="1207">
          <cell r="E1207">
            <v>546</v>
          </cell>
          <cell r="F1207" t="str">
            <v>CB-9/2</v>
          </cell>
          <cell r="G1207">
            <v>517778.29</v>
          </cell>
          <cell r="H1207">
            <v>2389608.12</v>
          </cell>
          <cell r="I1207" t="str">
            <v>Road-MN25</v>
          </cell>
          <cell r="J1207">
            <v>31.229999999981374</v>
          </cell>
          <cell r="K1207">
            <v>6.9599999999627471</v>
          </cell>
          <cell r="L1207">
            <v>31.996163832533394</v>
          </cell>
          <cell r="M1207" t="str">
            <v>CP-5 401 218</v>
          </cell>
          <cell r="N1207">
            <v>29.999408327474846</v>
          </cell>
          <cell r="O1207">
            <v>61.995572160008237</v>
          </cell>
          <cell r="P1207">
            <v>31.996163832533391</v>
          </cell>
          <cell r="Q1207">
            <v>0</v>
          </cell>
          <cell r="R1207">
            <v>14.15</v>
          </cell>
          <cell r="T1207">
            <v>11.34</v>
          </cell>
          <cell r="V1207">
            <v>14.18</v>
          </cell>
          <cell r="X1207">
            <v>300</v>
          </cell>
          <cell r="Y1207">
            <v>11</v>
          </cell>
          <cell r="Z1207">
            <v>11.34</v>
          </cell>
          <cell r="AA1207">
            <v>13.72</v>
          </cell>
          <cell r="AB1207">
            <v>14.18</v>
          </cell>
          <cell r="AD1207" t="str">
            <v>Single</v>
          </cell>
          <cell r="AI1207">
            <v>0</v>
          </cell>
          <cell r="AJ1207">
            <v>0</v>
          </cell>
        </row>
        <row r="1208">
          <cell r="AJ1208">
            <v>0</v>
          </cell>
        </row>
        <row r="1209">
          <cell r="E1209">
            <v>547</v>
          </cell>
          <cell r="F1209" t="str">
            <v>CB-9/3</v>
          </cell>
          <cell r="G1209">
            <v>517811.4</v>
          </cell>
          <cell r="H1209">
            <v>2389615.85</v>
          </cell>
          <cell r="I1209" t="str">
            <v>Road-MN25</v>
          </cell>
          <cell r="J1209">
            <v>33.110000000044238</v>
          </cell>
          <cell r="K1209">
            <v>7.7299999999813735</v>
          </cell>
          <cell r="L1209">
            <v>34.000367645109982</v>
          </cell>
          <cell r="M1209" t="str">
            <v>CP-5 401 218</v>
          </cell>
          <cell r="N1209">
            <v>61.995572160008237</v>
          </cell>
          <cell r="O1209">
            <v>95.995939805118212</v>
          </cell>
          <cell r="P1209">
            <v>34.000367645109975</v>
          </cell>
          <cell r="Q1209">
            <v>0</v>
          </cell>
          <cell r="R1209">
            <v>14.34</v>
          </cell>
          <cell r="T1209">
            <v>11.68</v>
          </cell>
          <cell r="V1209">
            <v>14.33</v>
          </cell>
          <cell r="X1209">
            <v>300</v>
          </cell>
          <cell r="Y1209">
            <v>11.34</v>
          </cell>
          <cell r="Z1209">
            <v>11.68</v>
          </cell>
          <cell r="AA1209">
            <v>14.18</v>
          </cell>
          <cell r="AB1209">
            <v>14.33</v>
          </cell>
          <cell r="AD1209" t="str">
            <v>Single</v>
          </cell>
          <cell r="AI1209">
            <v>0</v>
          </cell>
          <cell r="AJ1209">
            <v>0</v>
          </cell>
        </row>
        <row r="1210">
          <cell r="AJ1210">
            <v>0</v>
          </cell>
        </row>
        <row r="1211">
          <cell r="E1211">
            <v>548</v>
          </cell>
          <cell r="F1211" t="str">
            <v>CB-9/4</v>
          </cell>
          <cell r="G1211">
            <v>517839.18</v>
          </cell>
          <cell r="H1211">
            <v>2389627.2000000002</v>
          </cell>
          <cell r="I1211" t="str">
            <v>Road-MN25</v>
          </cell>
          <cell r="J1211">
            <v>27.779999999969732</v>
          </cell>
          <cell r="K1211">
            <v>11.350000000093132</v>
          </cell>
          <cell r="L1211">
            <v>30.009180262053682</v>
          </cell>
          <cell r="M1211" t="str">
            <v>CP-5 401 218</v>
          </cell>
          <cell r="N1211">
            <v>95.995939805118212</v>
          </cell>
          <cell r="O1211">
            <v>126.0051200671719</v>
          </cell>
          <cell r="P1211">
            <v>30.00918026205369</v>
          </cell>
          <cell r="Q1211">
            <v>0</v>
          </cell>
          <cell r="R1211">
            <v>14.51</v>
          </cell>
          <cell r="T1211">
            <v>11.98</v>
          </cell>
          <cell r="V1211">
            <v>14.61</v>
          </cell>
          <cell r="X1211">
            <v>300</v>
          </cell>
          <cell r="Y1211">
            <v>11.68</v>
          </cell>
          <cell r="Z1211">
            <v>11.98</v>
          </cell>
          <cell r="AA1211">
            <v>14.33</v>
          </cell>
          <cell r="AB1211">
            <v>14.61</v>
          </cell>
          <cell r="AD1211" t="str">
            <v>Single</v>
          </cell>
          <cell r="AI1211">
            <v>0</v>
          </cell>
          <cell r="AJ1211" t="str">
            <v>L</v>
          </cell>
        </row>
        <row r="1212">
          <cell r="AJ1212">
            <v>0</v>
          </cell>
        </row>
        <row r="1213">
          <cell r="N1213">
            <v>126.0051200671719</v>
          </cell>
          <cell r="AJ1213">
            <v>0</v>
          </cell>
        </row>
        <row r="1214">
          <cell r="E1214">
            <v>549</v>
          </cell>
          <cell r="F1214" t="str">
            <v>MH-3/1-EX</v>
          </cell>
          <cell r="G1214">
            <v>517755.96</v>
          </cell>
          <cell r="H1214">
            <v>2389472.84</v>
          </cell>
          <cell r="I1214" t="str">
            <v>King Fahad Road</v>
          </cell>
          <cell r="M1214" t="str">
            <v>CP-5 401 219</v>
          </cell>
          <cell r="R1214">
            <v>14.09</v>
          </cell>
          <cell r="T1214">
            <v>11.73</v>
          </cell>
          <cell r="V1214">
            <v>14.09</v>
          </cell>
          <cell r="X1214">
            <v>700</v>
          </cell>
          <cell r="Y1214">
            <v>0</v>
          </cell>
          <cell r="Z1214">
            <v>11.73</v>
          </cell>
          <cell r="AA1214">
            <v>0</v>
          </cell>
          <cell r="AB1214">
            <v>14.09</v>
          </cell>
          <cell r="AI1214">
            <v>0</v>
          </cell>
          <cell r="AJ1214">
            <v>0</v>
          </cell>
        </row>
        <row r="1215">
          <cell r="AJ1215">
            <v>0</v>
          </cell>
        </row>
        <row r="1216">
          <cell r="E1216">
            <v>550</v>
          </cell>
          <cell r="F1216" t="str">
            <v>CB-3/1/1</v>
          </cell>
          <cell r="G1216">
            <v>517780.46</v>
          </cell>
          <cell r="H1216">
            <v>2389467.9300000002</v>
          </cell>
          <cell r="I1216" t="str">
            <v>Road-MN01</v>
          </cell>
          <cell r="J1216">
            <v>24.5</v>
          </cell>
          <cell r="K1216">
            <v>-4.9099999996833503</v>
          </cell>
          <cell r="L1216">
            <v>24.987158701959103</v>
          </cell>
          <cell r="M1216" t="str">
            <v>CP-5 401 219</v>
          </cell>
          <cell r="N1216">
            <v>0</v>
          </cell>
          <cell r="O1216">
            <v>24.987158701959103</v>
          </cell>
          <cell r="P1216">
            <v>24.987158701959103</v>
          </cell>
          <cell r="Q1216">
            <v>0</v>
          </cell>
          <cell r="R1216">
            <v>14.14</v>
          </cell>
          <cell r="T1216">
            <v>12.01</v>
          </cell>
          <cell r="V1216">
            <v>14.12</v>
          </cell>
          <cell r="X1216">
            <v>400</v>
          </cell>
          <cell r="Y1216">
            <v>11.73</v>
          </cell>
          <cell r="Z1216">
            <v>12.01</v>
          </cell>
          <cell r="AA1216">
            <v>14.09</v>
          </cell>
          <cell r="AB1216">
            <v>14.12</v>
          </cell>
          <cell r="AD1216" t="str">
            <v>Double</v>
          </cell>
          <cell r="AI1216" t="str">
            <v>S</v>
          </cell>
          <cell r="AJ1216">
            <v>0</v>
          </cell>
        </row>
        <row r="1217">
          <cell r="AJ1217">
            <v>0</v>
          </cell>
        </row>
        <row r="1218">
          <cell r="E1218">
            <v>551</v>
          </cell>
          <cell r="F1218" t="str">
            <v>CB-3/1/1A</v>
          </cell>
          <cell r="G1218">
            <v>517798.82</v>
          </cell>
          <cell r="H1218">
            <v>2389475.85</v>
          </cell>
          <cell r="I1218" t="str">
            <v>Road-MN01</v>
          </cell>
          <cell r="J1218">
            <v>18.35999999998603</v>
          </cell>
          <cell r="K1218">
            <v>7.9199999999254942</v>
          </cell>
          <cell r="L1218">
            <v>19.995399470835956</v>
          </cell>
          <cell r="M1218" t="str">
            <v>CP-5 401 219</v>
          </cell>
          <cell r="N1218">
            <v>24.987158701959103</v>
          </cell>
          <cell r="O1218">
            <v>44.982558172795059</v>
          </cell>
          <cell r="P1218">
            <v>19.995399470835956</v>
          </cell>
          <cell r="Q1218">
            <v>0</v>
          </cell>
          <cell r="R1218">
            <v>14.14</v>
          </cell>
          <cell r="T1218">
            <v>12.11</v>
          </cell>
          <cell r="V1218">
            <v>14.21</v>
          </cell>
          <cell r="X1218">
            <v>300</v>
          </cell>
          <cell r="Y1218">
            <v>12.01</v>
          </cell>
          <cell r="Z1218">
            <v>12.11</v>
          </cell>
          <cell r="AA1218">
            <v>14.12</v>
          </cell>
          <cell r="AB1218">
            <v>14.21</v>
          </cell>
          <cell r="AD1218" t="str">
            <v>Single</v>
          </cell>
          <cell r="AI1218">
            <v>0</v>
          </cell>
          <cell r="AJ1218">
            <v>0</v>
          </cell>
        </row>
        <row r="1219">
          <cell r="AJ1219">
            <v>0</v>
          </cell>
        </row>
        <row r="1220">
          <cell r="E1220">
            <v>552</v>
          </cell>
          <cell r="F1220" t="str">
            <v>CB-3/1/2</v>
          </cell>
          <cell r="G1220">
            <v>517834.62</v>
          </cell>
          <cell r="H1220">
            <v>2389491.35</v>
          </cell>
          <cell r="I1220" t="str">
            <v>Road-MN01</v>
          </cell>
          <cell r="J1220">
            <v>35.799999999988358</v>
          </cell>
          <cell r="K1220">
            <v>15.5</v>
          </cell>
          <cell r="L1220">
            <v>39.011408587734522</v>
          </cell>
          <cell r="M1220" t="str">
            <v>CP-5 401 219</v>
          </cell>
          <cell r="N1220">
            <v>44.982558172795059</v>
          </cell>
          <cell r="O1220">
            <v>83.993966760529588</v>
          </cell>
          <cell r="P1220">
            <v>39.011408587734529</v>
          </cell>
          <cell r="Q1220">
            <v>0</v>
          </cell>
          <cell r="R1220">
            <v>14.45</v>
          </cell>
          <cell r="T1220">
            <v>12.49</v>
          </cell>
          <cell r="V1220">
            <v>14.38</v>
          </cell>
          <cell r="X1220">
            <v>300</v>
          </cell>
          <cell r="Y1220">
            <v>12.11</v>
          </cell>
          <cell r="Z1220">
            <v>12.49</v>
          </cell>
          <cell r="AA1220">
            <v>14.21</v>
          </cell>
          <cell r="AB1220">
            <v>14.38</v>
          </cell>
          <cell r="AD1220" t="str">
            <v>Single</v>
          </cell>
          <cell r="AI1220">
            <v>0</v>
          </cell>
          <cell r="AJ1220">
            <v>0</v>
          </cell>
        </row>
        <row r="1221">
          <cell r="AJ1221">
            <v>0</v>
          </cell>
        </row>
        <row r="1222">
          <cell r="E1222">
            <v>553</v>
          </cell>
          <cell r="F1222" t="str">
            <v>CB-3/1/2A</v>
          </cell>
          <cell r="G1222">
            <v>517864.98</v>
          </cell>
          <cell r="H1222">
            <v>2389504.2599999998</v>
          </cell>
          <cell r="I1222" t="str">
            <v>Road-MN01</v>
          </cell>
          <cell r="J1222">
            <v>30.35999999998603</v>
          </cell>
          <cell r="K1222">
            <v>12.90999999968335</v>
          </cell>
          <cell r="L1222">
            <v>32.99087298012855</v>
          </cell>
          <cell r="M1222" t="str">
            <v>CP-5 401 219</v>
          </cell>
          <cell r="N1222">
            <v>83.993966760529588</v>
          </cell>
          <cell r="O1222">
            <v>116.98483974065815</v>
          </cell>
          <cell r="P1222">
            <v>32.990872980128557</v>
          </cell>
          <cell r="Q1222">
            <v>0</v>
          </cell>
          <cell r="R1222">
            <v>14.54</v>
          </cell>
          <cell r="T1222">
            <v>12.6</v>
          </cell>
          <cell r="V1222">
            <v>14.56</v>
          </cell>
          <cell r="X1222">
            <v>300</v>
          </cell>
          <cell r="Y1222">
            <v>12.49</v>
          </cell>
          <cell r="Z1222">
            <v>12.6</v>
          </cell>
          <cell r="AA1222">
            <v>14.38</v>
          </cell>
          <cell r="AB1222">
            <v>14.56</v>
          </cell>
          <cell r="AD1222" t="str">
            <v>Single</v>
          </cell>
          <cell r="AI1222">
            <v>0</v>
          </cell>
          <cell r="AJ1222">
            <v>0</v>
          </cell>
        </row>
        <row r="1223">
          <cell r="AJ1223">
            <v>0</v>
          </cell>
        </row>
        <row r="1224">
          <cell r="E1224">
            <v>554</v>
          </cell>
          <cell r="F1224" t="str">
            <v>CB-3/1/3</v>
          </cell>
          <cell r="G1224">
            <v>517899.93</v>
          </cell>
          <cell r="H1224">
            <v>2389513.14</v>
          </cell>
          <cell r="I1224" t="str">
            <v>Road-MN01</v>
          </cell>
          <cell r="J1224">
            <v>34.950000000011642</v>
          </cell>
          <cell r="K1224">
            <v>8.8800000003539026</v>
          </cell>
          <cell r="L1224">
            <v>36.060461727591608</v>
          </cell>
          <cell r="M1224" t="str">
            <v>CP-5 401 219</v>
          </cell>
          <cell r="N1224">
            <v>116.98483974065815</v>
          </cell>
          <cell r="O1224">
            <v>153.04530146824976</v>
          </cell>
          <cell r="P1224">
            <v>36.060461727591615</v>
          </cell>
          <cell r="Q1224">
            <v>0</v>
          </cell>
          <cell r="R1224">
            <v>14.62</v>
          </cell>
          <cell r="T1224">
            <v>12.71</v>
          </cell>
          <cell r="V1224">
            <v>14.63</v>
          </cell>
          <cell r="X1224">
            <v>300</v>
          </cell>
          <cell r="Y1224">
            <v>12.6</v>
          </cell>
          <cell r="Z1224">
            <v>12.71</v>
          </cell>
          <cell r="AA1224">
            <v>14.56</v>
          </cell>
          <cell r="AB1224">
            <v>14.63</v>
          </cell>
          <cell r="AD1224" t="str">
            <v>Single</v>
          </cell>
          <cell r="AI1224">
            <v>0</v>
          </cell>
          <cell r="AJ1224">
            <v>0</v>
          </cell>
        </row>
        <row r="1225">
          <cell r="AJ1225">
            <v>0</v>
          </cell>
        </row>
        <row r="1226">
          <cell r="E1226">
            <v>555</v>
          </cell>
          <cell r="F1226" t="str">
            <v>CB-3/1/4</v>
          </cell>
          <cell r="G1226">
            <v>517945.9</v>
          </cell>
          <cell r="H1226">
            <v>2389514.59</v>
          </cell>
          <cell r="I1226" t="str">
            <v>Road-MN01</v>
          </cell>
          <cell r="J1226">
            <v>45.970000000030268</v>
          </cell>
          <cell r="K1226">
            <v>1.4499999997206032</v>
          </cell>
          <cell r="L1226">
            <v>45.99286248976</v>
          </cell>
          <cell r="M1226" t="str">
            <v>CP-5 401 219</v>
          </cell>
          <cell r="N1226">
            <v>153.04530146824976</v>
          </cell>
          <cell r="O1226">
            <v>199.03816395800976</v>
          </cell>
          <cell r="P1226">
            <v>45.99286248976</v>
          </cell>
          <cell r="Q1226">
            <v>0</v>
          </cell>
          <cell r="R1226">
            <v>14.8</v>
          </cell>
          <cell r="T1226">
            <v>12.97</v>
          </cell>
          <cell r="V1226">
            <v>14.6</v>
          </cell>
          <cell r="X1226">
            <v>300</v>
          </cell>
          <cell r="Y1226">
            <v>12.71</v>
          </cell>
          <cell r="Z1226">
            <v>12.97</v>
          </cell>
          <cell r="AA1226">
            <v>14.63</v>
          </cell>
          <cell r="AB1226">
            <v>14.6</v>
          </cell>
          <cell r="AD1226" t="str">
            <v>Single</v>
          </cell>
          <cell r="AI1226">
            <v>0</v>
          </cell>
          <cell r="AJ1226">
            <v>0</v>
          </cell>
        </row>
        <row r="1227">
          <cell r="AJ1227">
            <v>0</v>
          </cell>
        </row>
        <row r="1228">
          <cell r="E1228">
            <v>556</v>
          </cell>
          <cell r="F1228" t="str">
            <v>CB-3/1/5</v>
          </cell>
          <cell r="G1228">
            <v>517979.9</v>
          </cell>
          <cell r="H1228">
            <v>2389514.73</v>
          </cell>
          <cell r="I1228" t="str">
            <v>Road-MN01</v>
          </cell>
          <cell r="J1228">
            <v>34</v>
          </cell>
          <cell r="K1228">
            <v>0.14000000013038516</v>
          </cell>
          <cell r="L1228">
            <v>34.000288234072904</v>
          </cell>
          <cell r="M1228" t="str">
            <v>CP-5 401 219</v>
          </cell>
          <cell r="N1228">
            <v>199.03816395800976</v>
          </cell>
          <cell r="O1228">
            <v>233.03845219208267</v>
          </cell>
          <cell r="P1228">
            <v>34.000288234072912</v>
          </cell>
          <cell r="Q1228">
            <v>0</v>
          </cell>
          <cell r="R1228">
            <v>14.94</v>
          </cell>
          <cell r="T1228">
            <v>13.25</v>
          </cell>
          <cell r="V1228">
            <v>14.87</v>
          </cell>
          <cell r="X1228">
            <v>300</v>
          </cell>
          <cell r="Y1228">
            <v>12.97</v>
          </cell>
          <cell r="Z1228">
            <v>13.25</v>
          </cell>
          <cell r="AA1228">
            <v>14.6</v>
          </cell>
          <cell r="AB1228">
            <v>14.87</v>
          </cell>
          <cell r="AD1228" t="str">
            <v>Single</v>
          </cell>
          <cell r="AI1228">
            <v>0</v>
          </cell>
          <cell r="AJ1228" t="str">
            <v>L</v>
          </cell>
        </row>
        <row r="1229">
          <cell r="AJ1229">
            <v>0</v>
          </cell>
        </row>
        <row r="1230">
          <cell r="N1230">
            <v>233.03845219208267</v>
          </cell>
          <cell r="AJ1230">
            <v>0</v>
          </cell>
        </row>
        <row r="1231">
          <cell r="E1231">
            <v>557</v>
          </cell>
          <cell r="F1231" t="str">
            <v>MH-3/3-EX</v>
          </cell>
          <cell r="G1231">
            <v>517776.39299999998</v>
          </cell>
          <cell r="H1231">
            <v>2389407.4070000001</v>
          </cell>
          <cell r="I1231" t="str">
            <v>King Fahad Road</v>
          </cell>
          <cell r="M1231" t="str">
            <v>CP-5 401 220</v>
          </cell>
          <cell r="R1231">
            <v>14.51</v>
          </cell>
          <cell r="T1231">
            <v>11.7</v>
          </cell>
          <cell r="V1231">
            <v>14.51</v>
          </cell>
          <cell r="X1231">
            <v>700</v>
          </cell>
          <cell r="Y1231">
            <v>0</v>
          </cell>
          <cell r="Z1231">
            <v>11.7</v>
          </cell>
          <cell r="AA1231">
            <v>0</v>
          </cell>
          <cell r="AB1231">
            <v>14.51</v>
          </cell>
          <cell r="AI1231">
            <v>0</v>
          </cell>
          <cell r="AJ1231">
            <v>0</v>
          </cell>
        </row>
        <row r="1232">
          <cell r="AJ1232">
            <v>0</v>
          </cell>
        </row>
        <row r="1233">
          <cell r="E1233">
            <v>558</v>
          </cell>
          <cell r="F1233" t="str">
            <v>CB-3/3/1</v>
          </cell>
          <cell r="G1233">
            <v>517801.24</v>
          </cell>
          <cell r="H1233">
            <v>2389404.65</v>
          </cell>
          <cell r="I1233" t="str">
            <v>Road-MN26</v>
          </cell>
          <cell r="J1233">
            <v>24.847000000008848</v>
          </cell>
          <cell r="K1233">
            <v>-2.7570000002160668</v>
          </cell>
          <cell r="L1233">
            <v>24.999489154813364</v>
          </cell>
          <cell r="M1233" t="str">
            <v>CP-5 401 220</v>
          </cell>
          <cell r="N1233">
            <v>0</v>
          </cell>
          <cell r="O1233">
            <v>24.999489154813364</v>
          </cell>
          <cell r="P1233">
            <v>24.999489154813364</v>
          </cell>
          <cell r="Q1233">
            <v>0</v>
          </cell>
          <cell r="R1233">
            <v>14.5</v>
          </cell>
          <cell r="T1233">
            <v>12.23</v>
          </cell>
          <cell r="V1233">
            <v>14.52</v>
          </cell>
          <cell r="X1233">
            <v>300</v>
          </cell>
          <cell r="Y1233">
            <v>11.7</v>
          </cell>
          <cell r="Z1233">
            <v>12.23</v>
          </cell>
          <cell r="AA1233">
            <v>14.51</v>
          </cell>
          <cell r="AB1233">
            <v>14.52</v>
          </cell>
          <cell r="AD1233" t="str">
            <v>Single</v>
          </cell>
          <cell r="AI1233" t="str">
            <v>S</v>
          </cell>
          <cell r="AJ1233">
            <v>0</v>
          </cell>
        </row>
        <row r="1234">
          <cell r="AJ1234">
            <v>0</v>
          </cell>
        </row>
        <row r="1235">
          <cell r="E1235">
            <v>559</v>
          </cell>
          <cell r="F1235" t="str">
            <v>CB-3/3/2</v>
          </cell>
          <cell r="G1235">
            <v>517839.18</v>
          </cell>
          <cell r="H1235">
            <v>2389402.7599999998</v>
          </cell>
          <cell r="I1235" t="str">
            <v>Road-MN26</v>
          </cell>
          <cell r="J1235">
            <v>37.940000000002328</v>
          </cell>
          <cell r="K1235">
            <v>-1.8900000001303852</v>
          </cell>
          <cell r="L1235">
            <v>37.987046476406526</v>
          </cell>
          <cell r="M1235" t="str">
            <v>CP-5 401 220</v>
          </cell>
          <cell r="N1235">
            <v>24.999489154813364</v>
          </cell>
          <cell r="O1235">
            <v>62.986535631219894</v>
          </cell>
          <cell r="P1235">
            <v>37.987046476406533</v>
          </cell>
          <cell r="Q1235">
            <v>0</v>
          </cell>
          <cell r="R1235">
            <v>14.41</v>
          </cell>
          <cell r="T1235">
            <v>12.42</v>
          </cell>
          <cell r="V1235">
            <v>14.32</v>
          </cell>
          <cell r="X1235">
            <v>300</v>
          </cell>
          <cell r="Y1235">
            <v>12.23</v>
          </cell>
          <cell r="Z1235">
            <v>12.42</v>
          </cell>
          <cell r="AA1235">
            <v>14.52</v>
          </cell>
          <cell r="AB1235">
            <v>14.32</v>
          </cell>
          <cell r="AD1235" t="str">
            <v>Single</v>
          </cell>
          <cell r="AI1235">
            <v>0</v>
          </cell>
          <cell r="AJ1235">
            <v>0</v>
          </cell>
        </row>
        <row r="1236">
          <cell r="AJ1236">
            <v>0</v>
          </cell>
        </row>
        <row r="1237">
          <cell r="E1237">
            <v>560</v>
          </cell>
          <cell r="F1237" t="str">
            <v>CB-3/3/2A</v>
          </cell>
          <cell r="G1237">
            <v>517858.08</v>
          </cell>
          <cell r="H1237">
            <v>2389400.7999999998</v>
          </cell>
          <cell r="I1237" t="str">
            <v>Road-MN26</v>
          </cell>
          <cell r="J1237">
            <v>18.900000000023283</v>
          </cell>
          <cell r="K1237">
            <v>-1.9599999999627471</v>
          </cell>
          <cell r="L1237">
            <v>19.001357846236516</v>
          </cell>
          <cell r="M1237" t="str">
            <v>CP-5 401 220</v>
          </cell>
          <cell r="N1237">
            <v>62.986535631219894</v>
          </cell>
          <cell r="O1237">
            <v>81.98789347745641</v>
          </cell>
          <cell r="P1237">
            <v>19.001357846236516</v>
          </cell>
          <cell r="Q1237">
            <v>0</v>
          </cell>
          <cell r="R1237">
            <v>14.48</v>
          </cell>
          <cell r="T1237">
            <v>12.55</v>
          </cell>
          <cell r="V1237">
            <v>14.49</v>
          </cell>
          <cell r="X1237">
            <v>300</v>
          </cell>
          <cell r="Y1237">
            <v>12.42</v>
          </cell>
          <cell r="Z1237">
            <v>12.55</v>
          </cell>
          <cell r="AA1237">
            <v>14.32</v>
          </cell>
          <cell r="AB1237">
            <v>14.49</v>
          </cell>
          <cell r="AD1237" t="str">
            <v>Single</v>
          </cell>
          <cell r="AI1237">
            <v>0</v>
          </cell>
          <cell r="AJ1237">
            <v>0</v>
          </cell>
        </row>
        <row r="1238">
          <cell r="AJ1238">
            <v>0</v>
          </cell>
        </row>
        <row r="1239">
          <cell r="E1239">
            <v>561</v>
          </cell>
          <cell r="F1239" t="str">
            <v>CB-3/3/3</v>
          </cell>
          <cell r="G1239">
            <v>517870.43</v>
          </cell>
          <cell r="H1239">
            <v>2389396.2599999998</v>
          </cell>
          <cell r="I1239" t="str">
            <v>Road-MN26</v>
          </cell>
          <cell r="J1239">
            <v>12.349999999976717</v>
          </cell>
          <cell r="K1239">
            <v>-4.5400000000372529</v>
          </cell>
          <cell r="L1239">
            <v>13.158043167574849</v>
          </cell>
          <cell r="M1239" t="str">
            <v>CP-5 401 220</v>
          </cell>
          <cell r="N1239">
            <v>81.98789347745641</v>
          </cell>
          <cell r="O1239">
            <v>95.145936645031256</v>
          </cell>
          <cell r="P1239">
            <v>13.158043167574846</v>
          </cell>
          <cell r="Q1239">
            <v>0</v>
          </cell>
          <cell r="R1239">
            <v>14.54</v>
          </cell>
          <cell r="T1239">
            <v>12.68</v>
          </cell>
          <cell r="V1239">
            <v>14.53</v>
          </cell>
          <cell r="X1239">
            <v>300</v>
          </cell>
          <cell r="Y1239">
            <v>12.55</v>
          </cell>
          <cell r="Z1239">
            <v>12.58</v>
          </cell>
          <cell r="AA1239">
            <v>14.49</v>
          </cell>
          <cell r="AB1239">
            <v>14.53</v>
          </cell>
          <cell r="AD1239" t="str">
            <v>Single</v>
          </cell>
          <cell r="AI1239">
            <v>0</v>
          </cell>
          <cell r="AJ1239">
            <v>0</v>
          </cell>
        </row>
        <row r="1240">
          <cell r="AJ1240">
            <v>0</v>
          </cell>
        </row>
        <row r="1241">
          <cell r="E1241">
            <v>562</v>
          </cell>
          <cell r="F1241" t="str">
            <v>CB-3/3/4</v>
          </cell>
          <cell r="G1241">
            <v>517901.65</v>
          </cell>
          <cell r="H1241">
            <v>2389378.33</v>
          </cell>
          <cell r="I1241" t="str">
            <v>Road-MN26</v>
          </cell>
          <cell r="J1241">
            <v>31.220000000030268</v>
          </cell>
          <cell r="K1241">
            <v>-17.929999999701977</v>
          </cell>
          <cell r="L1241">
            <v>36.002406863864017</v>
          </cell>
          <cell r="M1241" t="str">
            <v>CP-5 401 220</v>
          </cell>
          <cell r="N1241">
            <v>95.145936645031256</v>
          </cell>
          <cell r="O1241">
            <v>131.14834350889527</v>
          </cell>
          <cell r="P1241">
            <v>36.00240686386401</v>
          </cell>
          <cell r="Q1241">
            <v>0</v>
          </cell>
          <cell r="R1241">
            <v>14.72</v>
          </cell>
          <cell r="T1241">
            <v>13.04</v>
          </cell>
          <cell r="V1241">
            <v>14.67</v>
          </cell>
          <cell r="X1241">
            <v>300</v>
          </cell>
          <cell r="Y1241">
            <v>12.68</v>
          </cell>
          <cell r="Z1241">
            <v>13.04</v>
          </cell>
          <cell r="AA1241">
            <v>14.53</v>
          </cell>
          <cell r="AB1241">
            <v>14.67</v>
          </cell>
          <cell r="AD1241" t="str">
            <v>Single</v>
          </cell>
          <cell r="AI1241">
            <v>0</v>
          </cell>
          <cell r="AJ1241">
            <v>0</v>
          </cell>
        </row>
        <row r="1242">
          <cell r="AJ1242">
            <v>0</v>
          </cell>
        </row>
        <row r="1243">
          <cell r="E1243">
            <v>563</v>
          </cell>
          <cell r="F1243" t="str">
            <v>CB-3/3/5</v>
          </cell>
          <cell r="G1243">
            <v>517924.18</v>
          </cell>
          <cell r="H1243">
            <v>2389365.35</v>
          </cell>
          <cell r="I1243" t="str">
            <v>Road-MN26</v>
          </cell>
          <cell r="J1243">
            <v>22.529999999969732</v>
          </cell>
          <cell r="K1243">
            <v>-12.979999999981374</v>
          </cell>
          <cell r="L1243">
            <v>26.001563414497841</v>
          </cell>
          <cell r="M1243" t="str">
            <v>CP-5 401 220</v>
          </cell>
          <cell r="N1243">
            <v>131.14834350889527</v>
          </cell>
          <cell r="O1243">
            <v>157.1499069233931</v>
          </cell>
          <cell r="P1243">
            <v>26.001563414497838</v>
          </cell>
          <cell r="Q1243">
            <v>0</v>
          </cell>
          <cell r="R1243">
            <v>14.85</v>
          </cell>
          <cell r="T1243">
            <v>13.3</v>
          </cell>
          <cell r="V1243">
            <v>14.91</v>
          </cell>
          <cell r="X1243">
            <v>300</v>
          </cell>
          <cell r="Y1243">
            <v>13.04</v>
          </cell>
          <cell r="Z1243">
            <v>13.3</v>
          </cell>
          <cell r="AA1243">
            <v>14.67</v>
          </cell>
          <cell r="AB1243">
            <v>14.91</v>
          </cell>
          <cell r="AD1243" t="str">
            <v>Single</v>
          </cell>
          <cell r="AI1243">
            <v>0</v>
          </cell>
          <cell r="AJ1243">
            <v>0</v>
          </cell>
        </row>
        <row r="1244">
          <cell r="AJ1244">
            <v>0</v>
          </cell>
        </row>
        <row r="1245">
          <cell r="E1245">
            <v>564</v>
          </cell>
          <cell r="F1245" t="str">
            <v>CB-3/3/6</v>
          </cell>
          <cell r="G1245">
            <v>517958.34</v>
          </cell>
          <cell r="H1245">
            <v>2389353.9900000002</v>
          </cell>
          <cell r="I1245" t="str">
            <v>Road-MN26</v>
          </cell>
          <cell r="J1245">
            <v>34.160000000032596</v>
          </cell>
          <cell r="K1245">
            <v>-11.359999999869615</v>
          </cell>
          <cell r="L1245">
            <v>35.99937777239024</v>
          </cell>
          <cell r="M1245" t="str">
            <v>CP-5 401 220</v>
          </cell>
          <cell r="N1245">
            <v>157.1499069233931</v>
          </cell>
          <cell r="O1245">
            <v>193.14928469578334</v>
          </cell>
          <cell r="P1245">
            <v>35.999377772390233</v>
          </cell>
          <cell r="Q1245">
            <v>0</v>
          </cell>
          <cell r="R1245">
            <v>15.03</v>
          </cell>
          <cell r="T1245">
            <v>13.67</v>
          </cell>
          <cell r="V1245">
            <v>15.04</v>
          </cell>
          <cell r="X1245">
            <v>300</v>
          </cell>
          <cell r="Y1245">
            <v>13.3</v>
          </cell>
          <cell r="Z1245">
            <v>13.67</v>
          </cell>
          <cell r="AA1245">
            <v>14.91</v>
          </cell>
          <cell r="AB1245">
            <v>15.04</v>
          </cell>
          <cell r="AD1245" t="str">
            <v>Single</v>
          </cell>
          <cell r="AI1245">
            <v>0</v>
          </cell>
          <cell r="AJ1245">
            <v>0</v>
          </cell>
        </row>
        <row r="1246">
          <cell r="AJ1246">
            <v>0</v>
          </cell>
        </row>
        <row r="1247">
          <cell r="E1247">
            <v>565</v>
          </cell>
          <cell r="F1247" t="str">
            <v>CB-3/3/7</v>
          </cell>
          <cell r="G1247">
            <v>517973.31</v>
          </cell>
          <cell r="H1247">
            <v>2389353.12</v>
          </cell>
          <cell r="I1247" t="str">
            <v>Road-MN26</v>
          </cell>
          <cell r="J1247">
            <v>14.96999999997206</v>
          </cell>
          <cell r="K1247">
            <v>-0.87000000011175871</v>
          </cell>
          <cell r="L1247">
            <v>14.995259250821839</v>
          </cell>
          <cell r="M1247" t="str">
            <v>CP-5 401 220</v>
          </cell>
          <cell r="N1247">
            <v>193.14928469578334</v>
          </cell>
          <cell r="O1247">
            <v>208.14454394660518</v>
          </cell>
          <cell r="P1247">
            <v>14.995259250821846</v>
          </cell>
          <cell r="Q1247">
            <v>0</v>
          </cell>
          <cell r="R1247">
            <v>15.1</v>
          </cell>
          <cell r="T1247">
            <v>13.72</v>
          </cell>
          <cell r="V1247">
            <v>15.07</v>
          </cell>
          <cell r="X1247">
            <v>300</v>
          </cell>
          <cell r="Y1247">
            <v>13.67</v>
          </cell>
          <cell r="Z1247">
            <v>13.72</v>
          </cell>
          <cell r="AA1247">
            <v>15.04</v>
          </cell>
          <cell r="AB1247">
            <v>15.07</v>
          </cell>
          <cell r="AD1247" t="str">
            <v>Single</v>
          </cell>
          <cell r="AI1247">
            <v>0</v>
          </cell>
          <cell r="AJ1247" t="str">
            <v>L</v>
          </cell>
        </row>
        <row r="1248">
          <cell r="AJ1248">
            <v>0</v>
          </cell>
        </row>
        <row r="1249">
          <cell r="N1249">
            <v>208.14454394660518</v>
          </cell>
          <cell r="AJ1249">
            <v>0</v>
          </cell>
        </row>
        <row r="1250">
          <cell r="E1250">
            <v>566</v>
          </cell>
          <cell r="F1250" t="str">
            <v>MH-3/5-EX</v>
          </cell>
          <cell r="G1250">
            <v>517839.06400000001</v>
          </cell>
          <cell r="H1250">
            <v>2389206.7110000001</v>
          </cell>
          <cell r="I1250" t="str">
            <v>King Fahad Road</v>
          </cell>
          <cell r="M1250" t="str">
            <v>CP-5 401 221</v>
          </cell>
          <cell r="R1250">
            <v>15.1</v>
          </cell>
          <cell r="T1250">
            <v>12.81</v>
          </cell>
          <cell r="V1250">
            <v>15.1</v>
          </cell>
          <cell r="X1250">
            <v>700</v>
          </cell>
          <cell r="Y1250">
            <v>0</v>
          </cell>
          <cell r="Z1250">
            <v>12.81</v>
          </cell>
          <cell r="AA1250">
            <v>0</v>
          </cell>
          <cell r="AB1250">
            <v>15.1</v>
          </cell>
          <cell r="AI1250">
            <v>0</v>
          </cell>
          <cell r="AJ1250">
            <v>0</v>
          </cell>
        </row>
        <row r="1251">
          <cell r="AJ1251">
            <v>0</v>
          </cell>
        </row>
        <row r="1252">
          <cell r="E1252">
            <v>567</v>
          </cell>
          <cell r="F1252" t="str">
            <v>CB-3/5/1</v>
          </cell>
          <cell r="G1252">
            <v>517877.95</v>
          </cell>
          <cell r="H1252">
            <v>2389186.91</v>
          </cell>
          <cell r="I1252" t="str">
            <v>Road-MJ03</v>
          </cell>
          <cell r="J1252">
            <v>38.885999999998603</v>
          </cell>
          <cell r="K1252">
            <v>-19.800999999977648</v>
          </cell>
          <cell r="L1252">
            <v>43.63714698509753</v>
          </cell>
          <cell r="M1252" t="str">
            <v>CP-5 401 221</v>
          </cell>
          <cell r="N1252">
            <v>0</v>
          </cell>
          <cell r="O1252">
            <v>43.63714698509753</v>
          </cell>
          <cell r="P1252">
            <v>43.63714698509753</v>
          </cell>
          <cell r="Q1252">
            <v>0</v>
          </cell>
          <cell r="R1252">
            <v>15.18</v>
          </cell>
          <cell r="T1252">
            <v>13.37</v>
          </cell>
          <cell r="V1252">
            <v>15.15</v>
          </cell>
          <cell r="X1252">
            <v>300</v>
          </cell>
          <cell r="Y1252">
            <v>12.81</v>
          </cell>
          <cell r="Z1252">
            <v>13.37</v>
          </cell>
          <cell r="AA1252">
            <v>15.1</v>
          </cell>
          <cell r="AB1252">
            <v>15.15</v>
          </cell>
          <cell r="AD1252" t="str">
            <v>Double</v>
          </cell>
          <cell r="AI1252" t="str">
            <v>S</v>
          </cell>
          <cell r="AJ1252">
            <v>0</v>
          </cell>
        </row>
        <row r="1253">
          <cell r="AJ1253">
            <v>0</v>
          </cell>
        </row>
        <row r="1254">
          <cell r="E1254">
            <v>568</v>
          </cell>
          <cell r="F1254" t="str">
            <v>CB-3/5/2</v>
          </cell>
          <cell r="G1254">
            <v>517920.95</v>
          </cell>
          <cell r="H1254">
            <v>2389200.27</v>
          </cell>
          <cell r="I1254" t="str">
            <v>Road-MJ03</v>
          </cell>
          <cell r="J1254">
            <v>43</v>
          </cell>
          <cell r="K1254">
            <v>13.359999999869615</v>
          </cell>
          <cell r="L1254">
            <v>45.027653725199983</v>
          </cell>
          <cell r="M1254" t="str">
            <v>CP-5 401 221</v>
          </cell>
          <cell r="N1254">
            <v>43.63714698509753</v>
          </cell>
          <cell r="O1254">
            <v>88.664800710297513</v>
          </cell>
          <cell r="P1254">
            <v>45.027653725199983</v>
          </cell>
          <cell r="Q1254">
            <v>0</v>
          </cell>
          <cell r="R1254">
            <v>15.48</v>
          </cell>
          <cell r="T1254">
            <v>13.82</v>
          </cell>
          <cell r="V1254">
            <v>15.38</v>
          </cell>
          <cell r="X1254">
            <v>300</v>
          </cell>
          <cell r="Y1254">
            <v>13.37</v>
          </cell>
          <cell r="Z1254">
            <v>13.82</v>
          </cell>
          <cell r="AA1254">
            <v>15.15</v>
          </cell>
          <cell r="AB1254">
            <v>15.38</v>
          </cell>
          <cell r="AD1254" t="str">
            <v>Single</v>
          </cell>
          <cell r="AI1254">
            <v>0</v>
          </cell>
          <cell r="AJ1254">
            <v>0</v>
          </cell>
        </row>
        <row r="1255">
          <cell r="AJ1255">
            <v>0</v>
          </cell>
        </row>
        <row r="1256">
          <cell r="E1256">
            <v>569</v>
          </cell>
          <cell r="F1256" t="str">
            <v>CB-3/5/3</v>
          </cell>
          <cell r="G1256">
            <v>517947.58</v>
          </cell>
          <cell r="H1256">
            <v>2389205.2400000002</v>
          </cell>
          <cell r="I1256" t="str">
            <v>Road-MJ03</v>
          </cell>
          <cell r="J1256">
            <v>26.630000000004657</v>
          </cell>
          <cell r="K1256">
            <v>4.970000000204891</v>
          </cell>
          <cell r="L1256">
            <v>27.089809892324542</v>
          </cell>
          <cell r="M1256" t="str">
            <v>CP-5 401 221</v>
          </cell>
          <cell r="N1256">
            <v>88.664800710297513</v>
          </cell>
          <cell r="O1256">
            <v>115.75461060262205</v>
          </cell>
          <cell r="P1256">
            <v>27.089809892324539</v>
          </cell>
          <cell r="Q1256">
            <v>0</v>
          </cell>
          <cell r="R1256">
            <v>15.65</v>
          </cell>
          <cell r="T1256">
            <v>14.06</v>
          </cell>
          <cell r="V1256">
            <v>15.63</v>
          </cell>
          <cell r="X1256">
            <v>300</v>
          </cell>
          <cell r="Y1256">
            <v>13.82</v>
          </cell>
          <cell r="Z1256">
            <v>14.06</v>
          </cell>
          <cell r="AA1256">
            <v>15.38</v>
          </cell>
          <cell r="AB1256">
            <v>15.63</v>
          </cell>
          <cell r="AD1256" t="str">
            <v>Single</v>
          </cell>
          <cell r="AI1256">
            <v>0</v>
          </cell>
          <cell r="AJ1256">
            <v>0</v>
          </cell>
        </row>
        <row r="1257">
          <cell r="AJ1257">
            <v>0</v>
          </cell>
        </row>
        <row r="1258">
          <cell r="E1258">
            <v>570</v>
          </cell>
          <cell r="F1258" t="str">
            <v>CB-3/5/4</v>
          </cell>
          <cell r="G1258">
            <v>517963.6</v>
          </cell>
          <cell r="H1258">
            <v>2389206.0299999998</v>
          </cell>
          <cell r="I1258" t="str">
            <v>Road-MJ03</v>
          </cell>
          <cell r="J1258">
            <v>16.019999999960419</v>
          </cell>
          <cell r="K1258">
            <v>0.78999999957159162</v>
          </cell>
          <cell r="L1258">
            <v>16.039466948688005</v>
          </cell>
          <cell r="M1258" t="str">
            <v>CP-5 401 221</v>
          </cell>
          <cell r="N1258">
            <v>115.75461060262205</v>
          </cell>
          <cell r="O1258">
            <v>131.79407755131007</v>
          </cell>
          <cell r="P1258">
            <v>16.039466948688016</v>
          </cell>
          <cell r="Q1258">
            <v>0</v>
          </cell>
          <cell r="R1258">
            <v>15.76</v>
          </cell>
          <cell r="T1258">
            <v>14.18</v>
          </cell>
          <cell r="V1258">
            <v>15.77</v>
          </cell>
          <cell r="X1258">
            <v>300</v>
          </cell>
          <cell r="Y1258">
            <v>14.06</v>
          </cell>
          <cell r="Z1258">
            <v>14.18</v>
          </cell>
          <cell r="AA1258">
            <v>15.63</v>
          </cell>
          <cell r="AB1258">
            <v>15.77</v>
          </cell>
          <cell r="AD1258" t="str">
            <v>Single</v>
          </cell>
          <cell r="AI1258">
            <v>0</v>
          </cell>
          <cell r="AJ1258">
            <v>0</v>
          </cell>
        </row>
        <row r="1259">
          <cell r="AJ1259">
            <v>0</v>
          </cell>
        </row>
        <row r="1260">
          <cell r="E1260">
            <v>571</v>
          </cell>
          <cell r="F1260" t="str">
            <v>CB-3/5/5</v>
          </cell>
          <cell r="G1260">
            <v>517995.59</v>
          </cell>
          <cell r="H1260">
            <v>2389206.59</v>
          </cell>
          <cell r="I1260" t="str">
            <v>Road-MJ03</v>
          </cell>
          <cell r="J1260">
            <v>31.990000000048894</v>
          </cell>
          <cell r="K1260">
            <v>0.56000000005587935</v>
          </cell>
          <cell r="L1260">
            <v>31.994901156327877</v>
          </cell>
          <cell r="M1260" t="str">
            <v>CP-5 401 221</v>
          </cell>
          <cell r="N1260">
            <v>131.79407755131007</v>
          </cell>
          <cell r="O1260">
            <v>163.78897870763794</v>
          </cell>
          <cell r="P1260">
            <v>31.99490115632787</v>
          </cell>
          <cell r="Q1260">
            <v>0</v>
          </cell>
          <cell r="R1260">
            <v>15.96</v>
          </cell>
          <cell r="T1260">
            <v>14.4</v>
          </cell>
          <cell r="V1260">
            <v>16.05</v>
          </cell>
          <cell r="X1260">
            <v>300</v>
          </cell>
          <cell r="Y1260">
            <v>14.18</v>
          </cell>
          <cell r="Z1260">
            <v>14.4</v>
          </cell>
          <cell r="AA1260">
            <v>15.77</v>
          </cell>
          <cell r="AB1260">
            <v>16.05</v>
          </cell>
          <cell r="AD1260" t="str">
            <v>Single</v>
          </cell>
          <cell r="AI1260">
            <v>0</v>
          </cell>
          <cell r="AJ1260">
            <v>0</v>
          </cell>
        </row>
        <row r="1261">
          <cell r="AJ1261">
            <v>0</v>
          </cell>
        </row>
        <row r="1262">
          <cell r="E1262">
            <v>572</v>
          </cell>
          <cell r="F1262" t="str">
            <v>CB-3/5/6</v>
          </cell>
          <cell r="G1262">
            <v>518020.26</v>
          </cell>
          <cell r="H1262">
            <v>2389210.1800000002</v>
          </cell>
          <cell r="I1262" t="str">
            <v>Road-MJ03</v>
          </cell>
          <cell r="J1262">
            <v>24.669999999983702</v>
          </cell>
          <cell r="K1262">
            <v>3.5900000003166497</v>
          </cell>
          <cell r="L1262">
            <v>24.929841555883772</v>
          </cell>
          <cell r="M1262" t="str">
            <v>CP-5 401 221</v>
          </cell>
          <cell r="N1262">
            <v>163.78897870763794</v>
          </cell>
          <cell r="O1262">
            <v>188.71882026352171</v>
          </cell>
          <cell r="P1262">
            <v>24.929841555883769</v>
          </cell>
          <cell r="Q1262">
            <v>0</v>
          </cell>
          <cell r="R1262">
            <v>16.13</v>
          </cell>
          <cell r="T1262">
            <v>14.53</v>
          </cell>
          <cell r="V1262">
            <v>16.28</v>
          </cell>
          <cell r="X1262">
            <v>300</v>
          </cell>
          <cell r="Y1262">
            <v>14.4</v>
          </cell>
          <cell r="Z1262">
            <v>14.53</v>
          </cell>
          <cell r="AA1262">
            <v>16.05</v>
          </cell>
          <cell r="AB1262">
            <v>16.28</v>
          </cell>
          <cell r="AD1262" t="str">
            <v>Single</v>
          </cell>
          <cell r="AI1262">
            <v>0</v>
          </cell>
          <cell r="AJ1262">
            <v>0</v>
          </cell>
        </row>
        <row r="1263">
          <cell r="AJ1263">
            <v>0</v>
          </cell>
        </row>
        <row r="1264">
          <cell r="E1264">
            <v>573</v>
          </cell>
          <cell r="F1264" t="str">
            <v>CB-3/5/7</v>
          </cell>
          <cell r="G1264">
            <v>518048.57</v>
          </cell>
          <cell r="H1264">
            <v>2389220.11</v>
          </cell>
          <cell r="I1264" t="str">
            <v>Road-MJ03</v>
          </cell>
          <cell r="J1264">
            <v>28.309999999997672</v>
          </cell>
          <cell r="K1264">
            <v>9.9299999997019768</v>
          </cell>
          <cell r="L1264">
            <v>30.001016649339558</v>
          </cell>
          <cell r="M1264" t="str">
            <v>CP-5 401 221</v>
          </cell>
          <cell r="N1264">
            <v>188.71882026352171</v>
          </cell>
          <cell r="O1264">
            <v>218.71983691286127</v>
          </cell>
          <cell r="P1264">
            <v>30.001016649339562</v>
          </cell>
          <cell r="Q1264">
            <v>0</v>
          </cell>
          <cell r="R1264">
            <v>16.239999999999998</v>
          </cell>
          <cell r="T1264">
            <v>14.68</v>
          </cell>
          <cell r="V1264">
            <v>16.45</v>
          </cell>
          <cell r="X1264">
            <v>300</v>
          </cell>
          <cell r="Y1264">
            <v>14.53</v>
          </cell>
          <cell r="Z1264">
            <v>14.68</v>
          </cell>
          <cell r="AA1264">
            <v>16.28</v>
          </cell>
          <cell r="AB1264">
            <v>16.45</v>
          </cell>
          <cell r="AD1264" t="str">
            <v>Single</v>
          </cell>
          <cell r="AI1264">
            <v>0</v>
          </cell>
          <cell r="AJ1264" t="str">
            <v>L</v>
          </cell>
        </row>
        <row r="1265">
          <cell r="AJ1265">
            <v>0</v>
          </cell>
        </row>
        <row r="1266">
          <cell r="N1266">
            <v>218.71983691286127</v>
          </cell>
          <cell r="AJ1266">
            <v>0</v>
          </cell>
        </row>
        <row r="1267">
          <cell r="E1267">
            <v>574</v>
          </cell>
          <cell r="F1267" t="str">
            <v>CB-3/5/1</v>
          </cell>
          <cell r="G1267">
            <v>517877.95</v>
          </cell>
          <cell r="H1267">
            <v>2389186.91</v>
          </cell>
          <cell r="I1267" t="str">
            <v>Road-MJ03</v>
          </cell>
          <cell r="R1267">
            <v>15.18</v>
          </cell>
          <cell r="T1267">
            <v>13.419617709105484</v>
          </cell>
          <cell r="V1267">
            <v>15.15</v>
          </cell>
          <cell r="AI1267">
            <v>0</v>
          </cell>
          <cell r="AJ1267">
            <v>0</v>
          </cell>
        </row>
        <row r="1268">
          <cell r="AJ1268">
            <v>0</v>
          </cell>
        </row>
        <row r="1269">
          <cell r="E1269">
            <v>575</v>
          </cell>
          <cell r="F1269" t="str">
            <v>CB-3/5/1/1</v>
          </cell>
          <cell r="G1269">
            <v>517882.48</v>
          </cell>
          <cell r="H1269">
            <v>2389172.41</v>
          </cell>
          <cell r="I1269" t="str">
            <v>Road-MJ03</v>
          </cell>
          <cell r="J1269">
            <v>4.529999999969732</v>
          </cell>
          <cell r="K1269">
            <v>-14.5</v>
          </cell>
          <cell r="L1269">
            <v>15.191145447257286</v>
          </cell>
          <cell r="M1269" t="str">
            <v>CP-5 401 221</v>
          </cell>
          <cell r="N1269">
            <v>0</v>
          </cell>
          <cell r="O1269">
            <v>15.191145447257286</v>
          </cell>
          <cell r="P1269">
            <v>15.191145447257286</v>
          </cell>
          <cell r="Q1269">
            <v>0</v>
          </cell>
          <cell r="R1269">
            <v>15.18</v>
          </cell>
          <cell r="T1269">
            <v>13.45</v>
          </cell>
          <cell r="V1269">
            <v>15.18</v>
          </cell>
          <cell r="X1269">
            <v>300</v>
          </cell>
          <cell r="Y1269">
            <v>13.419617709105484</v>
          </cell>
          <cell r="Z1269">
            <v>13.45</v>
          </cell>
          <cell r="AA1269">
            <v>15.15</v>
          </cell>
          <cell r="AB1269">
            <v>15.18</v>
          </cell>
          <cell r="AD1269" t="str">
            <v>Double</v>
          </cell>
          <cell r="AI1269" t="str">
            <v>S</v>
          </cell>
          <cell r="AJ1269" t="str">
            <v>L</v>
          </cell>
        </row>
        <row r="1270">
          <cell r="AJ1270">
            <v>0</v>
          </cell>
        </row>
        <row r="1271">
          <cell r="N1271">
            <v>15.191145447257286</v>
          </cell>
          <cell r="AJ1271">
            <v>0</v>
          </cell>
        </row>
        <row r="1272">
          <cell r="E1272">
            <v>576</v>
          </cell>
          <cell r="F1272" t="str">
            <v>CB-3/5/2</v>
          </cell>
          <cell r="G1272">
            <v>517920.95</v>
          </cell>
          <cell r="H1272">
            <v>2389200.27</v>
          </cell>
          <cell r="I1272" t="str">
            <v>Road-MJ03</v>
          </cell>
          <cell r="R1272">
            <v>15.48</v>
          </cell>
          <cell r="T1272">
            <v>13.869595651626963</v>
          </cell>
          <cell r="V1272">
            <v>15.38</v>
          </cell>
          <cell r="AI1272">
            <v>0</v>
          </cell>
          <cell r="AJ1272">
            <v>0</v>
          </cell>
        </row>
        <row r="1273">
          <cell r="AJ1273">
            <v>0</v>
          </cell>
        </row>
        <row r="1274">
          <cell r="E1274">
            <v>577</v>
          </cell>
          <cell r="F1274" t="str">
            <v>CB-3/5/2/1</v>
          </cell>
          <cell r="G1274">
            <v>517925.01</v>
          </cell>
          <cell r="H1274">
            <v>2389185.62</v>
          </cell>
          <cell r="I1274" t="str">
            <v>Road-MJ03</v>
          </cell>
          <cell r="J1274">
            <v>4.0599999999976717</v>
          </cell>
          <cell r="K1274">
            <v>-14.649999999906868</v>
          </cell>
          <cell r="L1274">
            <v>15.202174186518596</v>
          </cell>
          <cell r="M1274" t="str">
            <v>CP-5 401 221</v>
          </cell>
          <cell r="N1274">
            <v>0</v>
          </cell>
          <cell r="O1274">
            <v>15.202174186518596</v>
          </cell>
          <cell r="P1274">
            <v>15.202174186518596</v>
          </cell>
          <cell r="Q1274">
            <v>0</v>
          </cell>
          <cell r="R1274">
            <v>15.48</v>
          </cell>
          <cell r="T1274">
            <v>13.9</v>
          </cell>
          <cell r="V1274">
            <v>15.48</v>
          </cell>
          <cell r="X1274">
            <v>300</v>
          </cell>
          <cell r="Y1274">
            <v>13.869595651626963</v>
          </cell>
          <cell r="Z1274">
            <v>13.9</v>
          </cell>
          <cell r="AA1274">
            <v>15.38</v>
          </cell>
          <cell r="AB1274">
            <v>15.48</v>
          </cell>
          <cell r="AD1274" t="str">
            <v>Single</v>
          </cell>
          <cell r="AI1274" t="str">
            <v>S</v>
          </cell>
          <cell r="AJ1274" t="str">
            <v>L</v>
          </cell>
        </row>
        <row r="1275">
          <cell r="AJ1275">
            <v>0</v>
          </cell>
        </row>
        <row r="1276">
          <cell r="N1276">
            <v>15.202174186518596</v>
          </cell>
          <cell r="AJ1276">
            <v>0</v>
          </cell>
        </row>
        <row r="1277">
          <cell r="E1277">
            <v>578</v>
          </cell>
          <cell r="F1277" t="str">
            <v>CB-3/5/3</v>
          </cell>
          <cell r="G1277">
            <v>517947.58</v>
          </cell>
          <cell r="H1277">
            <v>2389205.2400000002</v>
          </cell>
          <cell r="I1277" t="str">
            <v>Road-MJ03</v>
          </cell>
          <cell r="R1277">
            <v>15.65</v>
          </cell>
          <cell r="T1277">
            <v>14.109593619090022</v>
          </cell>
          <cell r="V1277">
            <v>15.63</v>
          </cell>
          <cell r="AI1277">
            <v>0</v>
          </cell>
          <cell r="AJ1277">
            <v>0</v>
          </cell>
        </row>
        <row r="1278">
          <cell r="AJ1278">
            <v>0</v>
          </cell>
        </row>
        <row r="1279">
          <cell r="E1279">
            <v>579</v>
          </cell>
          <cell r="F1279" t="str">
            <v>CB-3/5/3/1</v>
          </cell>
          <cell r="G1279">
            <v>517949.07</v>
          </cell>
          <cell r="H1279">
            <v>2389190.11</v>
          </cell>
          <cell r="I1279" t="str">
            <v>Road-MJ03</v>
          </cell>
          <cell r="J1279">
            <v>1.4899999999906868</v>
          </cell>
          <cell r="K1279">
            <v>-15.130000000353903</v>
          </cell>
          <cell r="L1279">
            <v>15.203190454989418</v>
          </cell>
          <cell r="M1279" t="str">
            <v>CP-5 401 221</v>
          </cell>
          <cell r="N1279">
            <v>0</v>
          </cell>
          <cell r="O1279">
            <v>15.203190454989418</v>
          </cell>
          <cell r="P1279">
            <v>15.203190454989418</v>
          </cell>
          <cell r="Q1279">
            <v>0</v>
          </cell>
          <cell r="R1279">
            <v>15.65</v>
          </cell>
          <cell r="T1279">
            <v>14.14</v>
          </cell>
          <cell r="V1279">
            <v>15.65</v>
          </cell>
          <cell r="X1279">
            <v>300</v>
          </cell>
          <cell r="Y1279">
            <v>14.109593619090022</v>
          </cell>
          <cell r="Z1279">
            <v>14.14</v>
          </cell>
          <cell r="AA1279">
            <v>15.63</v>
          </cell>
          <cell r="AB1279">
            <v>15.65</v>
          </cell>
          <cell r="AD1279" t="str">
            <v>Single</v>
          </cell>
          <cell r="AI1279" t="str">
            <v>S</v>
          </cell>
          <cell r="AJ1279" t="str">
            <v>L</v>
          </cell>
        </row>
        <row r="1280">
          <cell r="AJ1280">
            <v>0</v>
          </cell>
        </row>
        <row r="1281">
          <cell r="N1281">
            <v>15.203190454989418</v>
          </cell>
          <cell r="AJ1281">
            <v>0</v>
          </cell>
        </row>
        <row r="1282">
          <cell r="E1282">
            <v>580</v>
          </cell>
          <cell r="F1282" t="str">
            <v>CB-3/5/4</v>
          </cell>
          <cell r="G1282">
            <v>517963.6</v>
          </cell>
          <cell r="H1282">
            <v>2389206.0299999998</v>
          </cell>
          <cell r="I1282" t="str">
            <v>Road-MJ03</v>
          </cell>
          <cell r="R1282">
            <v>15.76</v>
          </cell>
          <cell r="T1282">
            <v>14.229597098823204</v>
          </cell>
          <cell r="V1282">
            <v>15.77</v>
          </cell>
          <cell r="AI1282">
            <v>0</v>
          </cell>
          <cell r="AJ1282">
            <v>0</v>
          </cell>
        </row>
        <row r="1283">
          <cell r="AJ1283">
            <v>0</v>
          </cell>
        </row>
        <row r="1284">
          <cell r="E1284">
            <v>581</v>
          </cell>
          <cell r="F1284" t="str">
            <v>CB-3/5/4/1</v>
          </cell>
          <cell r="G1284">
            <v>517963.81</v>
          </cell>
          <cell r="H1284">
            <v>2389190.83</v>
          </cell>
          <cell r="I1284" t="str">
            <v>Road-MJ03</v>
          </cell>
          <cell r="J1284">
            <v>0.21000000002095476</v>
          </cell>
          <cell r="K1284">
            <v>-15.199999999720603</v>
          </cell>
          <cell r="L1284">
            <v>15.201450588398304</v>
          </cell>
          <cell r="M1284" t="str">
            <v>CP-5 401 221</v>
          </cell>
          <cell r="N1284">
            <v>0</v>
          </cell>
          <cell r="O1284">
            <v>15.201450588398304</v>
          </cell>
          <cell r="P1284">
            <v>15.201450588398304</v>
          </cell>
          <cell r="Q1284">
            <v>0</v>
          </cell>
          <cell r="R1284">
            <v>15.76</v>
          </cell>
          <cell r="T1284">
            <v>14.26</v>
          </cell>
          <cell r="V1284">
            <v>15.76</v>
          </cell>
          <cell r="X1284">
            <v>300</v>
          </cell>
          <cell r="Y1284">
            <v>14.229597098823204</v>
          </cell>
          <cell r="Z1284">
            <v>14.26</v>
          </cell>
          <cell r="AA1284">
            <v>15.77</v>
          </cell>
          <cell r="AB1284">
            <v>15.76</v>
          </cell>
          <cell r="AD1284" t="str">
            <v>Single</v>
          </cell>
          <cell r="AI1284" t="str">
            <v>S</v>
          </cell>
          <cell r="AJ1284" t="str">
            <v>L</v>
          </cell>
        </row>
        <row r="1285">
          <cell r="AJ1285">
            <v>0</v>
          </cell>
        </row>
        <row r="1286">
          <cell r="N1286">
            <v>15.201450588398304</v>
          </cell>
          <cell r="AJ1286">
            <v>0</v>
          </cell>
        </row>
        <row r="1287">
          <cell r="E1287">
            <v>582</v>
          </cell>
          <cell r="F1287" t="str">
            <v>CB-3/5/5</v>
          </cell>
          <cell r="G1287">
            <v>517995.59</v>
          </cell>
          <cell r="H1287">
            <v>2389206.59</v>
          </cell>
          <cell r="I1287" t="str">
            <v>Road-MJ03</v>
          </cell>
          <cell r="R1287">
            <v>15.96</v>
          </cell>
          <cell r="T1287">
            <v>14.449613522744636</v>
          </cell>
          <cell r="V1287">
            <v>16.05</v>
          </cell>
          <cell r="AI1287">
            <v>0</v>
          </cell>
          <cell r="AJ1287">
            <v>0</v>
          </cell>
        </row>
        <row r="1288">
          <cell r="AJ1288">
            <v>0</v>
          </cell>
        </row>
        <row r="1289">
          <cell r="E1289">
            <v>583</v>
          </cell>
          <cell r="F1289" t="str">
            <v>CB-3/5/5/1</v>
          </cell>
          <cell r="G1289">
            <v>517996.43</v>
          </cell>
          <cell r="H1289">
            <v>2389191.42</v>
          </cell>
          <cell r="I1289" t="str">
            <v>Road-MJ03</v>
          </cell>
          <cell r="J1289">
            <v>0.83999999996740371</v>
          </cell>
          <cell r="K1289">
            <v>-15.169999999925494</v>
          </cell>
          <cell r="L1289">
            <v>15.193238627681879</v>
          </cell>
          <cell r="M1289" t="str">
            <v>CP-5 401 221</v>
          </cell>
          <cell r="N1289">
            <v>0</v>
          </cell>
          <cell r="O1289">
            <v>15.193238627681879</v>
          </cell>
          <cell r="P1289">
            <v>15.193238627681879</v>
          </cell>
          <cell r="Q1289">
            <v>0</v>
          </cell>
          <cell r="R1289">
            <v>15.96</v>
          </cell>
          <cell r="T1289">
            <v>14.48</v>
          </cell>
          <cell r="V1289">
            <v>15.96</v>
          </cell>
          <cell r="X1289">
            <v>300</v>
          </cell>
          <cell r="Y1289">
            <v>14.449613522744636</v>
          </cell>
          <cell r="Z1289">
            <v>14.48</v>
          </cell>
          <cell r="AA1289">
            <v>16.05</v>
          </cell>
          <cell r="AB1289">
            <v>15.96</v>
          </cell>
          <cell r="AD1289" t="str">
            <v>Single</v>
          </cell>
          <cell r="AI1289" t="str">
            <v>S</v>
          </cell>
          <cell r="AJ1289" t="str">
            <v>L</v>
          </cell>
        </row>
        <row r="1290">
          <cell r="AJ1290">
            <v>0</v>
          </cell>
        </row>
        <row r="1291">
          <cell r="N1291">
            <v>15.193238627681879</v>
          </cell>
          <cell r="AJ1291">
            <v>0</v>
          </cell>
        </row>
        <row r="1292">
          <cell r="E1292">
            <v>584</v>
          </cell>
          <cell r="F1292" t="str">
            <v>CB-3/5/6</v>
          </cell>
          <cell r="G1292">
            <v>518020.26</v>
          </cell>
          <cell r="H1292">
            <v>2389210.1800000002</v>
          </cell>
          <cell r="I1292" t="str">
            <v>Road-MJ03</v>
          </cell>
          <cell r="R1292">
            <v>16.13</v>
          </cell>
          <cell r="T1292">
            <v>14.579583557077903</v>
          </cell>
          <cell r="V1292">
            <v>16.28</v>
          </cell>
          <cell r="AI1292">
            <v>0</v>
          </cell>
          <cell r="AJ1292">
            <v>0</v>
          </cell>
        </row>
        <row r="1293">
          <cell r="AJ1293">
            <v>0</v>
          </cell>
        </row>
        <row r="1294">
          <cell r="E1294">
            <v>585</v>
          </cell>
          <cell r="F1294" t="str">
            <v>CB-3/5/6/1</v>
          </cell>
          <cell r="G1294">
            <v>518023.76</v>
          </cell>
          <cell r="H1294">
            <v>2389195.38</v>
          </cell>
          <cell r="I1294" t="str">
            <v>Road-MJ03</v>
          </cell>
          <cell r="J1294">
            <v>3.5</v>
          </cell>
          <cell r="K1294">
            <v>-14.800000000279397</v>
          </cell>
          <cell r="L1294">
            <v>15.208221461047644</v>
          </cell>
          <cell r="M1294" t="str">
            <v>CP-5 401 221</v>
          </cell>
          <cell r="N1294">
            <v>0</v>
          </cell>
          <cell r="O1294">
            <v>15.208221461047644</v>
          </cell>
          <cell r="P1294">
            <v>15.208221461047644</v>
          </cell>
          <cell r="Q1294">
            <v>0</v>
          </cell>
          <cell r="R1294">
            <v>16.13</v>
          </cell>
          <cell r="T1294">
            <v>14.61</v>
          </cell>
          <cell r="V1294">
            <v>16.13</v>
          </cell>
          <cell r="X1294">
            <v>300</v>
          </cell>
          <cell r="Y1294">
            <v>14.579583557077903</v>
          </cell>
          <cell r="Z1294">
            <v>14.61</v>
          </cell>
          <cell r="AA1294">
            <v>16.28</v>
          </cell>
          <cell r="AB1294">
            <v>16.13</v>
          </cell>
          <cell r="AD1294" t="str">
            <v>Single</v>
          </cell>
          <cell r="AI1294" t="str">
            <v>S</v>
          </cell>
          <cell r="AJ1294" t="str">
            <v>L</v>
          </cell>
        </row>
        <row r="1295">
          <cell r="AJ1295">
            <v>0</v>
          </cell>
        </row>
        <row r="1296">
          <cell r="N1296">
            <v>15.208221461047644</v>
          </cell>
          <cell r="AJ1296">
            <v>0</v>
          </cell>
        </row>
        <row r="1297">
          <cell r="E1297">
            <v>586</v>
          </cell>
          <cell r="F1297" t="str">
            <v>CB-3/5/7</v>
          </cell>
          <cell r="G1297">
            <v>518048.57</v>
          </cell>
          <cell r="H1297">
            <v>2389220.11</v>
          </cell>
          <cell r="I1297" t="str">
            <v>Road-MJ03</v>
          </cell>
          <cell r="R1297">
            <v>16.239999999999998</v>
          </cell>
          <cell r="T1297">
            <v>14.729583031052151</v>
          </cell>
          <cell r="V1297">
            <v>16.45</v>
          </cell>
          <cell r="AI1297">
            <v>0</v>
          </cell>
          <cell r="AJ1297">
            <v>0</v>
          </cell>
        </row>
        <row r="1298">
          <cell r="AJ1298">
            <v>0</v>
          </cell>
        </row>
        <row r="1299">
          <cell r="E1299">
            <v>587</v>
          </cell>
          <cell r="F1299" t="str">
            <v>CB-3/5/7/1</v>
          </cell>
          <cell r="G1299">
            <v>518055.09</v>
          </cell>
          <cell r="H1299">
            <v>2389206.37</v>
          </cell>
          <cell r="I1299" t="str">
            <v>Road-MJ03</v>
          </cell>
          <cell r="J1299">
            <v>6.5200000000186265</v>
          </cell>
          <cell r="K1299">
            <v>-13.739999999757856</v>
          </cell>
          <cell r="L1299">
            <v>15.208484473924047</v>
          </cell>
          <cell r="M1299" t="str">
            <v>CP-5 401 221</v>
          </cell>
          <cell r="N1299">
            <v>0</v>
          </cell>
          <cell r="O1299">
            <v>15.208484473924047</v>
          </cell>
          <cell r="P1299">
            <v>15.208484473924047</v>
          </cell>
          <cell r="Q1299">
            <v>0</v>
          </cell>
          <cell r="R1299">
            <v>16.239999999999998</v>
          </cell>
          <cell r="T1299">
            <v>14.76</v>
          </cell>
          <cell r="V1299">
            <v>16.45</v>
          </cell>
          <cell r="X1299">
            <v>300</v>
          </cell>
          <cell r="Y1299">
            <v>14.729583031052151</v>
          </cell>
          <cell r="Z1299">
            <v>14.76</v>
          </cell>
          <cell r="AA1299">
            <v>16.45</v>
          </cell>
          <cell r="AB1299">
            <v>16.45</v>
          </cell>
          <cell r="AD1299" t="str">
            <v>Single</v>
          </cell>
          <cell r="AI1299" t="str">
            <v>S</v>
          </cell>
          <cell r="AJ1299" t="str">
            <v>L</v>
          </cell>
        </row>
        <row r="1300">
          <cell r="AJ1300">
            <v>0</v>
          </cell>
        </row>
        <row r="1301">
          <cell r="N1301">
            <v>15.208484473924047</v>
          </cell>
          <cell r="AJ1301">
            <v>0</v>
          </cell>
        </row>
        <row r="1302">
          <cell r="E1302">
            <v>588</v>
          </cell>
          <cell r="F1302" t="str">
            <v>MH-E34/4-EX</v>
          </cell>
          <cell r="G1302">
            <v>517894.592</v>
          </cell>
          <cell r="H1302">
            <v>2389027.656</v>
          </cell>
          <cell r="I1302" t="str">
            <v>King Fahad Road</v>
          </cell>
          <cell r="M1302" t="str">
            <v>CP-5 401 222</v>
          </cell>
          <cell r="R1302">
            <v>14.9</v>
          </cell>
          <cell r="T1302">
            <v>13.16</v>
          </cell>
          <cell r="V1302">
            <v>14.9</v>
          </cell>
          <cell r="X1302">
            <v>700</v>
          </cell>
          <cell r="Y1302">
            <v>0</v>
          </cell>
          <cell r="Z1302">
            <v>13.16</v>
          </cell>
          <cell r="AA1302">
            <v>0</v>
          </cell>
          <cell r="AB1302">
            <v>14.9</v>
          </cell>
          <cell r="AI1302">
            <v>0</v>
          </cell>
          <cell r="AJ1302">
            <v>0</v>
          </cell>
        </row>
        <row r="1303">
          <cell r="AJ1303">
            <v>0</v>
          </cell>
        </row>
        <row r="1304">
          <cell r="E1304">
            <v>589</v>
          </cell>
          <cell r="F1304" t="str">
            <v>CB-E34/4/1</v>
          </cell>
          <cell r="G1304">
            <v>517916.1</v>
          </cell>
          <cell r="H1304">
            <v>2389038.35</v>
          </cell>
          <cell r="I1304" t="str">
            <v>Road-MN04</v>
          </cell>
          <cell r="J1304">
            <v>21.507999999972526</v>
          </cell>
          <cell r="K1304">
            <v>10.69400000013411</v>
          </cell>
          <cell r="L1304">
            <v>24.019902164698475</v>
          </cell>
          <cell r="M1304" t="str">
            <v>CP-5 401 222</v>
          </cell>
          <cell r="N1304">
            <v>0</v>
          </cell>
          <cell r="O1304">
            <v>24.019902164698475</v>
          </cell>
          <cell r="P1304">
            <v>24.019902164698475</v>
          </cell>
          <cell r="Q1304">
            <v>0</v>
          </cell>
          <cell r="R1304">
            <v>14.98</v>
          </cell>
          <cell r="T1304">
            <v>13.33</v>
          </cell>
          <cell r="V1304">
            <v>14.99</v>
          </cell>
          <cell r="X1304">
            <v>400</v>
          </cell>
          <cell r="Y1304">
            <v>13.16</v>
          </cell>
          <cell r="Z1304">
            <v>13.33</v>
          </cell>
          <cell r="AA1304">
            <v>14.9</v>
          </cell>
          <cell r="AB1304">
            <v>14.99</v>
          </cell>
          <cell r="AD1304" t="str">
            <v>Double</v>
          </cell>
          <cell r="AI1304" t="str">
            <v>S</v>
          </cell>
          <cell r="AJ1304">
            <v>0</v>
          </cell>
        </row>
        <row r="1305">
          <cell r="AJ1305">
            <v>0</v>
          </cell>
        </row>
        <row r="1306">
          <cell r="E1306">
            <v>590</v>
          </cell>
          <cell r="F1306" t="str">
            <v>CB-E34/4/1A</v>
          </cell>
          <cell r="G1306">
            <v>517938.93</v>
          </cell>
          <cell r="H1306">
            <v>2389045.7799999998</v>
          </cell>
          <cell r="I1306" t="str">
            <v>Road-MN04</v>
          </cell>
          <cell r="J1306">
            <v>22.830000000016298</v>
          </cell>
          <cell r="K1306">
            <v>7.4299999997019768</v>
          </cell>
          <cell r="L1306">
            <v>24.008619285504853</v>
          </cell>
          <cell r="M1306" t="str">
            <v>CP-5 401 222</v>
          </cell>
          <cell r="N1306">
            <v>24.019902164698475</v>
          </cell>
          <cell r="O1306">
            <v>48.028521450203328</v>
          </cell>
          <cell r="P1306">
            <v>24.008619285504853</v>
          </cell>
          <cell r="Q1306">
            <v>0</v>
          </cell>
          <cell r="R1306">
            <v>15.17</v>
          </cell>
          <cell r="T1306">
            <v>13.4</v>
          </cell>
          <cell r="V1306">
            <v>15.35</v>
          </cell>
          <cell r="X1306">
            <v>400</v>
          </cell>
          <cell r="Y1306">
            <v>13.33</v>
          </cell>
          <cell r="Z1306">
            <v>13.4</v>
          </cell>
          <cell r="AA1306">
            <v>14.99</v>
          </cell>
          <cell r="AB1306">
            <v>15.35</v>
          </cell>
          <cell r="AD1306" t="str">
            <v>Single</v>
          </cell>
          <cell r="AI1306">
            <v>0</v>
          </cell>
          <cell r="AJ1306">
            <v>0</v>
          </cell>
        </row>
        <row r="1307">
          <cell r="AJ1307">
            <v>0</v>
          </cell>
        </row>
        <row r="1308">
          <cell r="E1308">
            <v>591</v>
          </cell>
          <cell r="F1308" t="str">
            <v>CB-E34/4/2</v>
          </cell>
          <cell r="G1308">
            <v>517972.25</v>
          </cell>
          <cell r="H1308">
            <v>2389056.4900000002</v>
          </cell>
          <cell r="I1308" t="str">
            <v>Road-MN04</v>
          </cell>
          <cell r="J1308">
            <v>33.320000000006985</v>
          </cell>
          <cell r="K1308">
            <v>10.710000000428408</v>
          </cell>
          <cell r="L1308">
            <v>34.998949984387274</v>
          </cell>
          <cell r="M1308" t="str">
            <v>CP-5 401 222</v>
          </cell>
          <cell r="N1308">
            <v>48.028521450203328</v>
          </cell>
          <cell r="O1308">
            <v>83.027471434590609</v>
          </cell>
          <cell r="P1308">
            <v>34.998949984387281</v>
          </cell>
          <cell r="Q1308">
            <v>0</v>
          </cell>
          <cell r="R1308">
            <v>15.44</v>
          </cell>
          <cell r="T1308">
            <v>13.75</v>
          </cell>
          <cell r="V1308">
            <v>15.68</v>
          </cell>
          <cell r="X1308">
            <v>400</v>
          </cell>
          <cell r="Y1308">
            <v>13.4</v>
          </cell>
          <cell r="Z1308">
            <v>13.75</v>
          </cell>
          <cell r="AA1308">
            <v>15.35</v>
          </cell>
          <cell r="AB1308">
            <v>15.68</v>
          </cell>
          <cell r="AD1308" t="str">
            <v>Single</v>
          </cell>
          <cell r="AI1308">
            <v>0</v>
          </cell>
          <cell r="AJ1308">
            <v>0</v>
          </cell>
        </row>
        <row r="1309">
          <cell r="AJ1309">
            <v>0</v>
          </cell>
        </row>
        <row r="1310">
          <cell r="E1310">
            <v>592</v>
          </cell>
          <cell r="F1310" t="str">
            <v>CB-E34/4/3</v>
          </cell>
          <cell r="G1310">
            <v>518019.83</v>
          </cell>
          <cell r="H1310">
            <v>2389071.85</v>
          </cell>
          <cell r="I1310" t="str">
            <v>Road-MN04</v>
          </cell>
          <cell r="J1310">
            <v>47.580000000016298</v>
          </cell>
          <cell r="K1310">
            <v>15.359999999869615</v>
          </cell>
          <cell r="L1310">
            <v>49.997859954177493</v>
          </cell>
          <cell r="M1310" t="str">
            <v>CP-5 401 222</v>
          </cell>
          <cell r="N1310">
            <v>83.027471434590609</v>
          </cell>
          <cell r="O1310">
            <v>133.02533138876811</v>
          </cell>
          <cell r="P1310">
            <v>49.9978599541775</v>
          </cell>
          <cell r="Q1310">
            <v>0</v>
          </cell>
          <cell r="R1310">
            <v>15.82</v>
          </cell>
          <cell r="T1310">
            <v>14.1</v>
          </cell>
          <cell r="V1310">
            <v>15.82</v>
          </cell>
          <cell r="X1310">
            <v>400</v>
          </cell>
          <cell r="Y1310">
            <v>13.75</v>
          </cell>
          <cell r="Z1310">
            <v>14.1</v>
          </cell>
          <cell r="AA1310">
            <v>15.68</v>
          </cell>
          <cell r="AB1310">
            <v>15.82</v>
          </cell>
          <cell r="AD1310" t="str">
            <v>Single</v>
          </cell>
          <cell r="AI1310">
            <v>0</v>
          </cell>
          <cell r="AJ1310">
            <v>0</v>
          </cell>
        </row>
        <row r="1311">
          <cell r="AJ1311">
            <v>0</v>
          </cell>
        </row>
        <row r="1312">
          <cell r="E1312">
            <v>593</v>
          </cell>
          <cell r="F1312" t="str">
            <v>CB-E34/4/4</v>
          </cell>
          <cell r="G1312">
            <v>518045.53</v>
          </cell>
          <cell r="H1312">
            <v>2389080.15</v>
          </cell>
          <cell r="I1312" t="str">
            <v>Road-MN04</v>
          </cell>
          <cell r="J1312">
            <v>25.700000000011642</v>
          </cell>
          <cell r="K1312">
            <v>8.2999999998137355</v>
          </cell>
          <cell r="L1312">
            <v>27.007036120194797</v>
          </cell>
          <cell r="M1312" t="str">
            <v>CP-5 401 222</v>
          </cell>
          <cell r="N1312">
            <v>133.02533138876811</v>
          </cell>
          <cell r="O1312">
            <v>160.03236750896292</v>
          </cell>
          <cell r="P1312">
            <v>27.007036120194812</v>
          </cell>
          <cell r="Q1312">
            <v>0</v>
          </cell>
          <cell r="R1312">
            <v>16.03</v>
          </cell>
          <cell r="T1312">
            <v>14.34</v>
          </cell>
          <cell r="V1312">
            <v>15.99</v>
          </cell>
          <cell r="X1312">
            <v>400</v>
          </cell>
          <cell r="Y1312">
            <v>14.1</v>
          </cell>
          <cell r="Z1312">
            <v>14.24</v>
          </cell>
          <cell r="AA1312">
            <v>15.82</v>
          </cell>
          <cell r="AB1312">
            <v>15.99</v>
          </cell>
          <cell r="AD1312" t="str">
            <v>Single</v>
          </cell>
          <cell r="AI1312">
            <v>0</v>
          </cell>
          <cell r="AJ1312">
            <v>0</v>
          </cell>
        </row>
        <row r="1313">
          <cell r="AJ1313">
            <v>0</v>
          </cell>
        </row>
        <row r="1314">
          <cell r="E1314">
            <v>594</v>
          </cell>
          <cell r="F1314" t="str">
            <v>CB-E34/4/5</v>
          </cell>
          <cell r="G1314">
            <v>518064.55</v>
          </cell>
          <cell r="H1314">
            <v>2389086.29</v>
          </cell>
          <cell r="I1314" t="str">
            <v>Road-MN04</v>
          </cell>
          <cell r="J1314">
            <v>19.019999999960419</v>
          </cell>
          <cell r="K1314">
            <v>6.1400000001303852</v>
          </cell>
          <cell r="L1314">
            <v>19.986495440674322</v>
          </cell>
          <cell r="M1314" t="str">
            <v>CP-5 401 222</v>
          </cell>
          <cell r="N1314">
            <v>160.03236750896292</v>
          </cell>
          <cell r="O1314">
            <v>180.01886294963725</v>
          </cell>
          <cell r="P1314">
            <v>19.986495440674332</v>
          </cell>
          <cell r="Q1314">
            <v>0</v>
          </cell>
          <cell r="R1314">
            <v>16.190000000000001</v>
          </cell>
          <cell r="T1314">
            <v>14.43</v>
          </cell>
          <cell r="V1314">
            <v>16.37</v>
          </cell>
          <cell r="X1314">
            <v>400</v>
          </cell>
          <cell r="Y1314">
            <v>14.34</v>
          </cell>
          <cell r="Z1314">
            <v>14.43</v>
          </cell>
          <cell r="AA1314">
            <v>15.99</v>
          </cell>
          <cell r="AB1314">
            <v>16.37</v>
          </cell>
          <cell r="AD1314" t="str">
            <v>Single</v>
          </cell>
          <cell r="AI1314">
            <v>0</v>
          </cell>
          <cell r="AJ1314">
            <v>0</v>
          </cell>
        </row>
        <row r="1315">
          <cell r="AJ1315">
            <v>0</v>
          </cell>
        </row>
        <row r="1316">
          <cell r="E1316">
            <v>595</v>
          </cell>
          <cell r="F1316" t="str">
            <v>CB-E34/4/6</v>
          </cell>
          <cell r="G1316">
            <v>518102.61</v>
          </cell>
          <cell r="H1316">
            <v>2389098.58</v>
          </cell>
          <cell r="I1316" t="str">
            <v>Road-MN04</v>
          </cell>
          <cell r="J1316">
            <v>38.059999999997672</v>
          </cell>
          <cell r="K1316">
            <v>12.290000000037253</v>
          </cell>
          <cell r="L1316">
            <v>39.995095949387824</v>
          </cell>
          <cell r="M1316" t="str">
            <v>CP-5 401 222</v>
          </cell>
          <cell r="N1316">
            <v>180.01886294963725</v>
          </cell>
          <cell r="O1316">
            <v>220.01395889902508</v>
          </cell>
          <cell r="P1316">
            <v>39.995095949387832</v>
          </cell>
          <cell r="Q1316">
            <v>0</v>
          </cell>
          <cell r="R1316">
            <v>16.48</v>
          </cell>
          <cell r="T1316">
            <v>14.55</v>
          </cell>
          <cell r="V1316">
            <v>16.75</v>
          </cell>
          <cell r="X1316">
            <v>300</v>
          </cell>
          <cell r="Y1316">
            <v>14.43</v>
          </cell>
          <cell r="Z1316">
            <v>14.55</v>
          </cell>
          <cell r="AA1316">
            <v>16.37</v>
          </cell>
          <cell r="AB1316">
            <v>16.75</v>
          </cell>
          <cell r="AD1316" t="str">
            <v>Single</v>
          </cell>
          <cell r="AI1316">
            <v>0</v>
          </cell>
          <cell r="AJ1316">
            <v>0</v>
          </cell>
        </row>
        <row r="1317">
          <cell r="AJ1317">
            <v>0</v>
          </cell>
        </row>
        <row r="1318">
          <cell r="E1318">
            <v>596</v>
          </cell>
          <cell r="F1318" t="str">
            <v>CB-E34/4/7</v>
          </cell>
          <cell r="G1318">
            <v>518136</v>
          </cell>
          <cell r="H1318">
            <v>2389109.1</v>
          </cell>
          <cell r="I1318" t="str">
            <v>Road-MN04</v>
          </cell>
          <cell r="J1318">
            <v>33.39000000001397</v>
          </cell>
          <cell r="K1318">
            <v>10.520000000018626</v>
          </cell>
          <cell r="L1318">
            <v>35.008034792049166</v>
          </cell>
          <cell r="M1318" t="str">
            <v>CP-5 401 222</v>
          </cell>
          <cell r="N1318">
            <v>220.01395889902508</v>
          </cell>
          <cell r="O1318">
            <v>255.02199369107424</v>
          </cell>
          <cell r="P1318">
            <v>35.008034792049159</v>
          </cell>
          <cell r="Q1318">
            <v>0</v>
          </cell>
          <cell r="R1318">
            <v>16.48</v>
          </cell>
          <cell r="T1318">
            <v>14.64</v>
          </cell>
          <cell r="V1318">
            <v>16.66</v>
          </cell>
          <cell r="X1318">
            <v>300</v>
          </cell>
          <cell r="Y1318">
            <v>14.55</v>
          </cell>
          <cell r="Z1318">
            <v>14.64</v>
          </cell>
          <cell r="AA1318">
            <v>16.75</v>
          </cell>
          <cell r="AB1318">
            <v>16.66</v>
          </cell>
          <cell r="AD1318" t="str">
            <v>Single</v>
          </cell>
          <cell r="AI1318">
            <v>0</v>
          </cell>
          <cell r="AJ1318">
            <v>0</v>
          </cell>
        </row>
        <row r="1319">
          <cell r="AJ1319">
            <v>0</v>
          </cell>
        </row>
        <row r="1320">
          <cell r="E1320">
            <v>597</v>
          </cell>
          <cell r="F1320" t="str">
            <v>CB-E34/4/8</v>
          </cell>
          <cell r="G1320">
            <v>518181.91</v>
          </cell>
          <cell r="H1320">
            <v>2389123.1</v>
          </cell>
          <cell r="I1320" t="str">
            <v>Road-MN04</v>
          </cell>
          <cell r="J1320">
            <v>45.909999999974389</v>
          </cell>
          <cell r="K1320">
            <v>14</v>
          </cell>
          <cell r="L1320">
            <v>47.997167624742694</v>
          </cell>
          <cell r="M1320" t="str">
            <v>CP-5 401 222</v>
          </cell>
          <cell r="N1320">
            <v>255.02199369107424</v>
          </cell>
          <cell r="O1320">
            <v>303.01916131581692</v>
          </cell>
          <cell r="P1320">
            <v>47.997167624742673</v>
          </cell>
          <cell r="Q1320">
            <v>0</v>
          </cell>
          <cell r="R1320">
            <v>16.37</v>
          </cell>
          <cell r="T1320">
            <v>14.75</v>
          </cell>
          <cell r="V1320">
            <v>16.47</v>
          </cell>
          <cell r="X1320">
            <v>300</v>
          </cell>
          <cell r="Y1320">
            <v>14.64</v>
          </cell>
          <cell r="Z1320">
            <v>14.75</v>
          </cell>
          <cell r="AA1320">
            <v>16.66</v>
          </cell>
          <cell r="AB1320">
            <v>16.47</v>
          </cell>
          <cell r="AD1320" t="str">
            <v>Single</v>
          </cell>
          <cell r="AI1320">
            <v>0</v>
          </cell>
          <cell r="AJ1320" t="str">
            <v>L</v>
          </cell>
        </row>
        <row r="1321">
          <cell r="AJ1321">
            <v>0</v>
          </cell>
        </row>
        <row r="1322">
          <cell r="N1322">
            <v>303.01916131581692</v>
          </cell>
          <cell r="AJ1322">
            <v>0</v>
          </cell>
        </row>
        <row r="1323">
          <cell r="E1323">
            <v>598</v>
          </cell>
          <cell r="F1323" t="str">
            <v>MH-E34/2-EX</v>
          </cell>
          <cell r="G1323">
            <v>517994.60700000002</v>
          </cell>
          <cell r="H1323">
            <v>2388867.0699999998</v>
          </cell>
          <cell r="I1323" t="str">
            <v>King Fahad Road</v>
          </cell>
          <cell r="M1323" t="str">
            <v>CP-5 401 223</v>
          </cell>
          <cell r="R1323">
            <v>14.7</v>
          </cell>
          <cell r="T1323">
            <v>12.46</v>
          </cell>
          <cell r="V1323">
            <v>14.7</v>
          </cell>
          <cell r="X1323">
            <v>700</v>
          </cell>
          <cell r="Y1323">
            <v>0</v>
          </cell>
          <cell r="Z1323">
            <v>12.46</v>
          </cell>
          <cell r="AA1323">
            <v>0</v>
          </cell>
          <cell r="AB1323">
            <v>14.7</v>
          </cell>
          <cell r="AI1323">
            <v>0</v>
          </cell>
          <cell r="AJ1323">
            <v>0</v>
          </cell>
        </row>
        <row r="1324">
          <cell r="AJ1324">
            <v>0</v>
          </cell>
        </row>
        <row r="1325">
          <cell r="E1325">
            <v>599</v>
          </cell>
          <cell r="F1325" t="str">
            <v>CB-E34/2/1</v>
          </cell>
          <cell r="G1325">
            <v>517963.6</v>
          </cell>
          <cell r="H1325">
            <v>2388873.33</v>
          </cell>
          <cell r="I1325" t="str">
            <v>Road-MN05</v>
          </cell>
          <cell r="J1325">
            <v>-31.007000000041444</v>
          </cell>
          <cell r="K1325">
            <v>6.2600000002421439</v>
          </cell>
          <cell r="L1325">
            <v>31.632604208404999</v>
          </cell>
          <cell r="M1325" t="str">
            <v>CP-5 401 223</v>
          </cell>
          <cell r="N1325">
            <v>0</v>
          </cell>
          <cell r="O1325">
            <v>31.632604208404999</v>
          </cell>
          <cell r="P1325">
            <v>31.632604208404999</v>
          </cell>
          <cell r="Q1325">
            <v>0</v>
          </cell>
          <cell r="R1325">
            <v>14.72</v>
          </cell>
          <cell r="T1325">
            <v>12.57</v>
          </cell>
          <cell r="V1325">
            <v>14.68</v>
          </cell>
          <cell r="X1325">
            <v>700</v>
          </cell>
          <cell r="Y1325">
            <v>12.46</v>
          </cell>
          <cell r="Z1325">
            <v>12.57</v>
          </cell>
          <cell r="AA1325">
            <v>14.7</v>
          </cell>
          <cell r="AB1325">
            <v>14.68</v>
          </cell>
          <cell r="AD1325" t="str">
            <v>Double</v>
          </cell>
          <cell r="AI1325" t="str">
            <v>S</v>
          </cell>
          <cell r="AJ1325">
            <v>0</v>
          </cell>
        </row>
        <row r="1326">
          <cell r="AJ1326">
            <v>0</v>
          </cell>
        </row>
        <row r="1327">
          <cell r="E1327">
            <v>600</v>
          </cell>
          <cell r="F1327" t="str">
            <v>CB-E34/2/2</v>
          </cell>
          <cell r="G1327">
            <v>518003.41</v>
          </cell>
          <cell r="H1327">
            <v>2388886.73</v>
          </cell>
          <cell r="I1327" t="str">
            <v>Road-MN05</v>
          </cell>
          <cell r="J1327">
            <v>39.809999999997672</v>
          </cell>
          <cell r="K1327">
            <v>13.399999999906868</v>
          </cell>
          <cell r="L1327">
            <v>42.004715211477375</v>
          </cell>
          <cell r="M1327" t="str">
            <v>CP-5 401 223</v>
          </cell>
          <cell r="N1327">
            <v>31.632604208404999</v>
          </cell>
          <cell r="O1327">
            <v>73.637319419882374</v>
          </cell>
          <cell r="P1327">
            <v>42.004715211477375</v>
          </cell>
          <cell r="Q1327">
            <v>0</v>
          </cell>
          <cell r="R1327">
            <v>15.43</v>
          </cell>
          <cell r="T1327">
            <v>12.78</v>
          </cell>
          <cell r="V1327">
            <v>15.52</v>
          </cell>
          <cell r="X1327">
            <v>600</v>
          </cell>
          <cell r="Y1327">
            <v>12.57</v>
          </cell>
          <cell r="Z1327">
            <v>12.78</v>
          </cell>
          <cell r="AA1327">
            <v>14.68</v>
          </cell>
          <cell r="AB1327">
            <v>15.52</v>
          </cell>
          <cell r="AD1327" t="str">
            <v>Single</v>
          </cell>
          <cell r="AI1327">
            <v>0</v>
          </cell>
          <cell r="AJ1327">
            <v>0</v>
          </cell>
        </row>
        <row r="1328">
          <cell r="AJ1328">
            <v>0</v>
          </cell>
        </row>
        <row r="1329">
          <cell r="E1329">
            <v>601</v>
          </cell>
          <cell r="F1329" t="str">
            <v>CB-E34/2/3</v>
          </cell>
          <cell r="G1329">
            <v>518039.42</v>
          </cell>
          <cell r="H1329">
            <v>2388898.86</v>
          </cell>
          <cell r="I1329" t="str">
            <v>Road-MN05</v>
          </cell>
          <cell r="J1329">
            <v>36.010000000009313</v>
          </cell>
          <cell r="K1329">
            <v>12.129999999888241</v>
          </cell>
          <cell r="L1329">
            <v>37.998118374440061</v>
          </cell>
          <cell r="M1329" t="str">
            <v>CP-5 401 223</v>
          </cell>
          <cell r="N1329">
            <v>73.637319419882374</v>
          </cell>
          <cell r="O1329">
            <v>111.63543779432243</v>
          </cell>
          <cell r="P1329">
            <v>37.998118374440054</v>
          </cell>
          <cell r="Q1329">
            <v>0</v>
          </cell>
          <cell r="R1329">
            <v>15.63</v>
          </cell>
          <cell r="T1329">
            <v>12.95</v>
          </cell>
          <cell r="V1329">
            <v>15.73</v>
          </cell>
          <cell r="X1329">
            <v>600</v>
          </cell>
          <cell r="Y1329">
            <v>12.78</v>
          </cell>
          <cell r="Z1329">
            <v>12.95</v>
          </cell>
          <cell r="AA1329">
            <v>15.52</v>
          </cell>
          <cell r="AB1329">
            <v>15.73</v>
          </cell>
          <cell r="AD1329" t="str">
            <v>Single</v>
          </cell>
          <cell r="AI1329">
            <v>0</v>
          </cell>
          <cell r="AJ1329">
            <v>0</v>
          </cell>
        </row>
        <row r="1330">
          <cell r="AJ1330">
            <v>0</v>
          </cell>
        </row>
        <row r="1331">
          <cell r="E1331">
            <v>602</v>
          </cell>
          <cell r="F1331" t="str">
            <v>CB-E34/2/4</v>
          </cell>
          <cell r="G1331">
            <v>518050.79</v>
          </cell>
          <cell r="H1331">
            <v>2388902.69</v>
          </cell>
          <cell r="I1331" t="str">
            <v>Road-MN05</v>
          </cell>
          <cell r="J1331">
            <v>11.369999999995343</v>
          </cell>
          <cell r="K1331">
            <v>3.8300000000745058</v>
          </cell>
          <cell r="L1331">
            <v>11.997741454143144</v>
          </cell>
          <cell r="M1331" t="str">
            <v>CP-5 401 223</v>
          </cell>
          <cell r="N1331">
            <v>111.63543779432243</v>
          </cell>
          <cell r="O1331">
            <v>123.63317924846557</v>
          </cell>
          <cell r="P1331">
            <v>11.997741454143139</v>
          </cell>
          <cell r="Q1331">
            <v>0</v>
          </cell>
          <cell r="R1331">
            <v>15.67</v>
          </cell>
          <cell r="T1331">
            <v>13</v>
          </cell>
          <cell r="V1331">
            <v>15.66</v>
          </cell>
          <cell r="X1331">
            <v>600</v>
          </cell>
          <cell r="Y1331">
            <v>12.95</v>
          </cell>
          <cell r="Z1331">
            <v>13</v>
          </cell>
          <cell r="AA1331">
            <v>15.73</v>
          </cell>
          <cell r="AB1331">
            <v>15.66</v>
          </cell>
          <cell r="AD1331" t="str">
            <v>Single</v>
          </cell>
          <cell r="AI1331">
            <v>0</v>
          </cell>
          <cell r="AJ1331">
            <v>0</v>
          </cell>
        </row>
        <row r="1332">
          <cell r="AJ1332">
            <v>0</v>
          </cell>
        </row>
        <row r="1333">
          <cell r="E1333">
            <v>603</v>
          </cell>
          <cell r="F1333" t="str">
            <v>CB-E34/2/4A</v>
          </cell>
          <cell r="G1333">
            <v>518069.75</v>
          </cell>
          <cell r="H1333">
            <v>2388909.0699999998</v>
          </cell>
          <cell r="I1333" t="str">
            <v>Road-MN05</v>
          </cell>
          <cell r="J1333">
            <v>18.960000000020955</v>
          </cell>
          <cell r="K1333">
            <v>6.3799999998882413</v>
          </cell>
          <cell r="L1333">
            <v>20.004649459547363</v>
          </cell>
          <cell r="M1333" t="str">
            <v>CP-5 401 223</v>
          </cell>
          <cell r="N1333">
            <v>123.63317924846557</v>
          </cell>
          <cell r="O1333">
            <v>143.63782870801293</v>
          </cell>
          <cell r="P1333">
            <v>20.004649459547366</v>
          </cell>
          <cell r="Q1333">
            <v>0</v>
          </cell>
          <cell r="R1333">
            <v>15.74</v>
          </cell>
          <cell r="T1333">
            <v>13.07</v>
          </cell>
          <cell r="V1333">
            <v>15.6</v>
          </cell>
          <cell r="X1333">
            <v>600</v>
          </cell>
          <cell r="Y1333">
            <v>13</v>
          </cell>
          <cell r="Z1333">
            <v>13.07</v>
          </cell>
          <cell r="AA1333">
            <v>15.66</v>
          </cell>
          <cell r="AB1333">
            <v>15.6</v>
          </cell>
          <cell r="AD1333" t="str">
            <v>Single</v>
          </cell>
          <cell r="AI1333">
            <v>0</v>
          </cell>
          <cell r="AJ1333">
            <v>0</v>
          </cell>
        </row>
        <row r="1334">
          <cell r="AJ1334">
            <v>0</v>
          </cell>
        </row>
        <row r="1335">
          <cell r="E1335">
            <v>604</v>
          </cell>
          <cell r="F1335" t="str">
            <v>CB-E34/2/5</v>
          </cell>
          <cell r="G1335">
            <v>518101.97</v>
          </cell>
          <cell r="H1335">
            <v>2388919.92</v>
          </cell>
          <cell r="I1335" t="str">
            <v>Road-MN05</v>
          </cell>
          <cell r="J1335">
            <v>32.21999999997206</v>
          </cell>
          <cell r="K1335">
            <v>10.850000000093132</v>
          </cell>
          <cell r="L1335">
            <v>33.997807282238369</v>
          </cell>
          <cell r="M1335" t="str">
            <v>CP-5 401 223</v>
          </cell>
          <cell r="N1335">
            <v>143.63782870801293</v>
          </cell>
          <cell r="O1335">
            <v>177.6356359902513</v>
          </cell>
          <cell r="P1335">
            <v>33.997807282238369</v>
          </cell>
          <cell r="Q1335">
            <v>0</v>
          </cell>
          <cell r="R1335">
            <v>15.86</v>
          </cell>
          <cell r="T1335">
            <v>13.18</v>
          </cell>
          <cell r="V1335">
            <v>15.69</v>
          </cell>
          <cell r="X1335">
            <v>600</v>
          </cell>
          <cell r="Y1335">
            <v>13.07</v>
          </cell>
          <cell r="Z1335">
            <v>13.18</v>
          </cell>
          <cell r="AA1335">
            <v>15.6</v>
          </cell>
          <cell r="AB1335">
            <v>15.69</v>
          </cell>
          <cell r="AD1335" t="str">
            <v>Single</v>
          </cell>
          <cell r="AI1335">
            <v>0</v>
          </cell>
          <cell r="AJ1335">
            <v>0</v>
          </cell>
        </row>
        <row r="1336">
          <cell r="AJ1336">
            <v>0</v>
          </cell>
        </row>
        <row r="1337">
          <cell r="E1337">
            <v>605</v>
          </cell>
          <cell r="F1337" t="str">
            <v>CB-E34/2/6</v>
          </cell>
          <cell r="G1337">
            <v>518120.92</v>
          </cell>
          <cell r="H1337">
            <v>2388926.2999999998</v>
          </cell>
          <cell r="I1337" t="str">
            <v>Road-MN05</v>
          </cell>
          <cell r="J1337">
            <v>18.950000000011642</v>
          </cell>
          <cell r="K1337">
            <v>6.3799999998882413</v>
          </cell>
          <cell r="L1337">
            <v>19.995171917215796</v>
          </cell>
          <cell r="M1337" t="str">
            <v>CP-5 401 223</v>
          </cell>
          <cell r="N1337">
            <v>177.6356359902513</v>
          </cell>
          <cell r="O1337">
            <v>197.6308079074671</v>
          </cell>
          <cell r="P1337">
            <v>19.995171917215799</v>
          </cell>
          <cell r="Q1337">
            <v>0</v>
          </cell>
          <cell r="R1337">
            <v>15.93</v>
          </cell>
          <cell r="T1337">
            <v>13.25</v>
          </cell>
          <cell r="V1337">
            <v>15.86</v>
          </cell>
          <cell r="X1337">
            <v>600</v>
          </cell>
          <cell r="Y1337">
            <v>13.18</v>
          </cell>
          <cell r="Z1337">
            <v>13.25</v>
          </cell>
          <cell r="AA1337">
            <v>15.69</v>
          </cell>
          <cell r="AB1337">
            <v>15.86</v>
          </cell>
          <cell r="AD1337" t="str">
            <v>Single</v>
          </cell>
          <cell r="AI1337">
            <v>0</v>
          </cell>
          <cell r="AJ1337">
            <v>0</v>
          </cell>
        </row>
        <row r="1338">
          <cell r="AJ1338">
            <v>0</v>
          </cell>
        </row>
        <row r="1339">
          <cell r="E1339">
            <v>606</v>
          </cell>
          <cell r="F1339" t="str">
            <v>CB-E34/2/6A</v>
          </cell>
          <cell r="G1339">
            <v>518154.09</v>
          </cell>
          <cell r="H1339">
            <v>2388937.4700000002</v>
          </cell>
          <cell r="I1339" t="str">
            <v>Road-MN05</v>
          </cell>
          <cell r="J1339">
            <v>33.17000000004191</v>
          </cell>
          <cell r="K1339">
            <v>11.170000000391155</v>
          </cell>
          <cell r="L1339">
            <v>35.000254284955112</v>
          </cell>
          <cell r="M1339" t="str">
            <v>CP-5 401 223</v>
          </cell>
          <cell r="N1339">
            <v>197.6308079074671</v>
          </cell>
          <cell r="O1339">
            <v>232.63106219242221</v>
          </cell>
          <cell r="P1339">
            <v>35.000254284955105</v>
          </cell>
          <cell r="Q1339">
            <v>0</v>
          </cell>
          <cell r="R1339">
            <v>15.93</v>
          </cell>
          <cell r="T1339">
            <v>13.39</v>
          </cell>
          <cell r="V1339">
            <v>15.82</v>
          </cell>
          <cell r="X1339">
            <v>600</v>
          </cell>
          <cell r="Y1339">
            <v>13.25</v>
          </cell>
          <cell r="Z1339">
            <v>13.39</v>
          </cell>
          <cell r="AA1339">
            <v>15.86</v>
          </cell>
          <cell r="AB1339">
            <v>15.82</v>
          </cell>
          <cell r="AD1339" t="str">
            <v>Single</v>
          </cell>
          <cell r="AI1339">
            <v>0</v>
          </cell>
          <cell r="AJ1339">
            <v>0</v>
          </cell>
        </row>
        <row r="1340">
          <cell r="AJ1340">
            <v>0</v>
          </cell>
        </row>
        <row r="1341">
          <cell r="E1341">
            <v>607</v>
          </cell>
          <cell r="F1341" t="str">
            <v>CB-E34/2/6B</v>
          </cell>
          <cell r="G1341">
            <v>518192.95</v>
          </cell>
          <cell r="H1341">
            <v>2388950.5499999998</v>
          </cell>
          <cell r="I1341" t="str">
            <v>Road-MN05</v>
          </cell>
          <cell r="J1341">
            <v>38.85999999998603</v>
          </cell>
          <cell r="K1341">
            <v>13.079999999608845</v>
          </cell>
          <cell r="L1341">
            <v>41.002268229802624</v>
          </cell>
          <cell r="M1341" t="str">
            <v>CP-5 401 223</v>
          </cell>
          <cell r="N1341">
            <v>232.63106219242221</v>
          </cell>
          <cell r="O1341">
            <v>273.63333042222484</v>
          </cell>
          <cell r="P1341">
            <v>41.002268229802638</v>
          </cell>
          <cell r="Q1341">
            <v>0</v>
          </cell>
          <cell r="R1341">
            <v>16.23</v>
          </cell>
          <cell r="T1341">
            <v>13.8</v>
          </cell>
          <cell r="V1341">
            <v>15.99</v>
          </cell>
          <cell r="X1341">
            <v>600</v>
          </cell>
          <cell r="Y1341">
            <v>13.39</v>
          </cell>
          <cell r="Z1341">
            <v>13.8</v>
          </cell>
          <cell r="AA1341">
            <v>15.82</v>
          </cell>
          <cell r="AB1341">
            <v>15.99</v>
          </cell>
          <cell r="AD1341" t="str">
            <v>Single</v>
          </cell>
          <cell r="AI1341">
            <v>0</v>
          </cell>
          <cell r="AJ1341">
            <v>0</v>
          </cell>
        </row>
        <row r="1342">
          <cell r="AJ1342">
            <v>0</v>
          </cell>
        </row>
        <row r="1343">
          <cell r="E1343">
            <v>608</v>
          </cell>
          <cell r="F1343" t="str">
            <v>CB-E34/2/7</v>
          </cell>
          <cell r="G1343">
            <v>518202.43</v>
          </cell>
          <cell r="H1343">
            <v>2388953.7400000002</v>
          </cell>
          <cell r="I1343" t="str">
            <v>Road-MN05</v>
          </cell>
          <cell r="J1343">
            <v>9.4799999999813735</v>
          </cell>
          <cell r="K1343">
            <v>3.1900000004097819</v>
          </cell>
          <cell r="L1343">
            <v>10.002324729894609</v>
          </cell>
          <cell r="M1343" t="str">
            <v>CP-5 401 223</v>
          </cell>
          <cell r="N1343">
            <v>273.63333042222484</v>
          </cell>
          <cell r="O1343">
            <v>283.63565515211945</v>
          </cell>
          <cell r="P1343">
            <v>10.00232472989461</v>
          </cell>
          <cell r="Q1343">
            <v>0</v>
          </cell>
          <cell r="R1343">
            <v>16.23</v>
          </cell>
          <cell r="T1343">
            <v>13.9</v>
          </cell>
          <cell r="V1343">
            <v>16.149999999999999</v>
          </cell>
          <cell r="X1343">
            <v>600</v>
          </cell>
          <cell r="Y1343">
            <v>13.8</v>
          </cell>
          <cell r="Z1343">
            <v>13.9</v>
          </cell>
          <cell r="AA1343">
            <v>15.99</v>
          </cell>
          <cell r="AB1343">
            <v>16.149999999999999</v>
          </cell>
          <cell r="AD1343" t="str">
            <v>Double</v>
          </cell>
          <cell r="AI1343">
            <v>0</v>
          </cell>
          <cell r="AJ1343" t="str">
            <v>L</v>
          </cell>
        </row>
        <row r="1344">
          <cell r="AJ1344">
            <v>0</v>
          </cell>
        </row>
        <row r="1345">
          <cell r="N1345">
            <v>283.63565515211945</v>
          </cell>
          <cell r="AJ1345">
            <v>0</v>
          </cell>
        </row>
        <row r="1346">
          <cell r="E1346">
            <v>609</v>
          </cell>
          <cell r="F1346" t="str">
            <v>CB-E34/2/7</v>
          </cell>
          <cell r="G1346">
            <v>518202.43</v>
          </cell>
          <cell r="H1346">
            <v>2388953.7400000002</v>
          </cell>
          <cell r="I1346" t="str">
            <v>Road-MN05</v>
          </cell>
          <cell r="M1346" t="str">
            <v>CP-5 401 223</v>
          </cell>
          <cell r="R1346">
            <v>16.23</v>
          </cell>
          <cell r="T1346">
            <v>13.9</v>
          </cell>
          <cell r="V1346">
            <v>16.149999999999999</v>
          </cell>
          <cell r="AI1346">
            <v>0</v>
          </cell>
          <cell r="AJ1346">
            <v>0</v>
          </cell>
        </row>
        <row r="1347">
          <cell r="AJ1347">
            <v>0</v>
          </cell>
        </row>
        <row r="1348">
          <cell r="E1348">
            <v>610</v>
          </cell>
          <cell r="F1348" t="str">
            <v>CB-E34/2/8</v>
          </cell>
          <cell r="G1348">
            <v>518202.57</v>
          </cell>
          <cell r="H1348">
            <v>2388983.7400000002</v>
          </cell>
          <cell r="I1348" t="str">
            <v>Road-MN07</v>
          </cell>
          <cell r="J1348">
            <v>0.14000000001396984</v>
          </cell>
          <cell r="K1348">
            <v>30</v>
          </cell>
          <cell r="L1348">
            <v>30.000326664888235</v>
          </cell>
          <cell r="M1348" t="str">
            <v>CP-5 401 224</v>
          </cell>
          <cell r="N1348">
            <v>0</v>
          </cell>
          <cell r="O1348">
            <v>30.000326664888235</v>
          </cell>
          <cell r="P1348">
            <v>30.000326664888235</v>
          </cell>
          <cell r="Q1348">
            <v>0</v>
          </cell>
          <cell r="R1348">
            <v>16.350000000000001</v>
          </cell>
          <cell r="T1348">
            <v>14.32</v>
          </cell>
          <cell r="V1348">
            <v>16.190000000000001</v>
          </cell>
          <cell r="X1348">
            <v>600</v>
          </cell>
          <cell r="Y1348">
            <v>13.9</v>
          </cell>
          <cell r="Z1348">
            <v>14.32</v>
          </cell>
          <cell r="AA1348">
            <v>16.149999999999999</v>
          </cell>
          <cell r="AB1348">
            <v>16.190000000000001</v>
          </cell>
          <cell r="AD1348" t="str">
            <v>Single</v>
          </cell>
          <cell r="AI1348" t="str">
            <v>S</v>
          </cell>
          <cell r="AJ1348">
            <v>0</v>
          </cell>
        </row>
        <row r="1349">
          <cell r="AJ1349">
            <v>0</v>
          </cell>
        </row>
        <row r="1350">
          <cell r="E1350">
            <v>611</v>
          </cell>
          <cell r="F1350" t="str">
            <v>CB-E34/2/9</v>
          </cell>
          <cell r="G1350">
            <v>518204.31</v>
          </cell>
          <cell r="H1350">
            <v>2389013.69</v>
          </cell>
          <cell r="I1350" t="str">
            <v>Road-MN07</v>
          </cell>
          <cell r="J1350">
            <v>1.7399999999906868</v>
          </cell>
          <cell r="K1350">
            <v>29.949999999720603</v>
          </cell>
          <cell r="L1350">
            <v>30.000501662192779</v>
          </cell>
          <cell r="M1350" t="str">
            <v>CP-5 401 224</v>
          </cell>
          <cell r="N1350">
            <v>30.000326664888235</v>
          </cell>
          <cell r="O1350">
            <v>60.00082832708101</v>
          </cell>
          <cell r="P1350">
            <v>30.000501662192775</v>
          </cell>
          <cell r="Q1350">
            <v>0</v>
          </cell>
          <cell r="R1350">
            <v>16.440000000000001</v>
          </cell>
          <cell r="T1350">
            <v>14.62</v>
          </cell>
          <cell r="V1350">
            <v>16.37</v>
          </cell>
          <cell r="X1350">
            <v>300</v>
          </cell>
          <cell r="Y1350">
            <v>14.32</v>
          </cell>
          <cell r="Z1350">
            <v>14.62</v>
          </cell>
          <cell r="AA1350">
            <v>16.190000000000001</v>
          </cell>
          <cell r="AB1350">
            <v>16.37</v>
          </cell>
          <cell r="AD1350" t="str">
            <v>Single</v>
          </cell>
          <cell r="AI1350">
            <v>0</v>
          </cell>
          <cell r="AJ1350">
            <v>0</v>
          </cell>
        </row>
        <row r="1351">
          <cell r="AJ1351">
            <v>0</v>
          </cell>
        </row>
        <row r="1352">
          <cell r="E1352">
            <v>612</v>
          </cell>
          <cell r="F1352" t="str">
            <v>CB-E34/2/10</v>
          </cell>
          <cell r="G1352">
            <v>518205.22</v>
          </cell>
          <cell r="H1352">
            <v>2389043.6800000002</v>
          </cell>
          <cell r="I1352" t="str">
            <v>Road-MN07</v>
          </cell>
          <cell r="J1352">
            <v>0.90999999997438863</v>
          </cell>
          <cell r="K1352">
            <v>29.990000000223517</v>
          </cell>
          <cell r="L1352">
            <v>30.003803092497456</v>
          </cell>
          <cell r="M1352" t="str">
            <v>CP-5 401 224</v>
          </cell>
          <cell r="N1352">
            <v>60.00082832708101</v>
          </cell>
          <cell r="O1352">
            <v>90.004631419578459</v>
          </cell>
          <cell r="P1352">
            <v>30.003803092497449</v>
          </cell>
          <cell r="Q1352">
            <v>0</v>
          </cell>
          <cell r="R1352">
            <v>16.53</v>
          </cell>
          <cell r="T1352">
            <v>14.86</v>
          </cell>
          <cell r="V1352">
            <v>16.5</v>
          </cell>
          <cell r="X1352">
            <v>300</v>
          </cell>
          <cell r="Y1352">
            <v>14.62</v>
          </cell>
          <cell r="Z1352">
            <v>14.86</v>
          </cell>
          <cell r="AA1352">
            <v>16.37</v>
          </cell>
          <cell r="AB1352">
            <v>16.5</v>
          </cell>
          <cell r="AD1352" t="str">
            <v>Single</v>
          </cell>
          <cell r="AI1352">
            <v>0</v>
          </cell>
          <cell r="AJ1352" t="str">
            <v>L</v>
          </cell>
        </row>
        <row r="1353">
          <cell r="AJ1353">
            <v>0</v>
          </cell>
        </row>
        <row r="1354">
          <cell r="N1354">
            <v>90.004631419578459</v>
          </cell>
          <cell r="AJ1354">
            <v>0</v>
          </cell>
        </row>
        <row r="1355">
          <cell r="E1355">
            <v>613</v>
          </cell>
          <cell r="F1355" t="str">
            <v>CB-E34/2/7</v>
          </cell>
          <cell r="G1355">
            <v>518202.43</v>
          </cell>
          <cell r="H1355">
            <v>2388953.7400000002</v>
          </cell>
          <cell r="I1355" t="str">
            <v>Road-MN05</v>
          </cell>
          <cell r="M1355" t="str">
            <v>CP-5 401 223</v>
          </cell>
          <cell r="R1355">
            <v>16.23</v>
          </cell>
          <cell r="T1355">
            <v>14.2</v>
          </cell>
          <cell r="V1355">
            <v>16.149999999999999</v>
          </cell>
          <cell r="AI1355">
            <v>0</v>
          </cell>
          <cell r="AJ1355">
            <v>0</v>
          </cell>
        </row>
        <row r="1356">
          <cell r="AJ1356">
            <v>0</v>
          </cell>
        </row>
        <row r="1357">
          <cell r="E1357">
            <v>614</v>
          </cell>
          <cell r="F1357" t="str">
            <v>CB-E34/2/11</v>
          </cell>
          <cell r="G1357">
            <v>518209.59</v>
          </cell>
          <cell r="H1357">
            <v>2388917.44</v>
          </cell>
          <cell r="I1357" t="str">
            <v>Road-MN07</v>
          </cell>
          <cell r="J1357">
            <v>7.1600000000325963</v>
          </cell>
          <cell r="K1357">
            <v>-36.300000000279397</v>
          </cell>
          <cell r="L1357">
            <v>36.99939999541548</v>
          </cell>
          <cell r="M1357" t="str">
            <v>CP-5 401 224</v>
          </cell>
          <cell r="N1357">
            <v>0</v>
          </cell>
          <cell r="O1357">
            <v>36.99939999541548</v>
          </cell>
          <cell r="P1357">
            <v>36.99939999541548</v>
          </cell>
          <cell r="Q1357">
            <v>0</v>
          </cell>
          <cell r="R1357">
            <v>16.149999999999999</v>
          </cell>
          <cell r="T1357">
            <v>14.29</v>
          </cell>
          <cell r="V1357">
            <v>16.399999999999999</v>
          </cell>
          <cell r="X1357">
            <v>300</v>
          </cell>
          <cell r="Y1357">
            <v>14.2</v>
          </cell>
          <cell r="Z1357">
            <v>14.29</v>
          </cell>
          <cell r="AA1357">
            <v>16.149999999999999</v>
          </cell>
          <cell r="AB1357">
            <v>16.399999999999999</v>
          </cell>
          <cell r="AD1357" t="str">
            <v>Single</v>
          </cell>
          <cell r="AI1357" t="str">
            <v>S</v>
          </cell>
          <cell r="AJ1357">
            <v>0</v>
          </cell>
        </row>
        <row r="1358">
          <cell r="AJ1358">
            <v>0</v>
          </cell>
        </row>
        <row r="1359">
          <cell r="E1359">
            <v>615</v>
          </cell>
          <cell r="F1359" t="str">
            <v>CB-E34/2/11A</v>
          </cell>
          <cell r="G1359">
            <v>518218.2</v>
          </cell>
          <cell r="H1359">
            <v>2388880.4300000002</v>
          </cell>
          <cell r="I1359" t="str">
            <v>Road-MN07</v>
          </cell>
          <cell r="J1359">
            <v>8.6099999999860302</v>
          </cell>
          <cell r="K1359">
            <v>-37.009999999776483</v>
          </cell>
          <cell r="L1359">
            <v>37.998318383623435</v>
          </cell>
          <cell r="M1359" t="str">
            <v>CP-5 401 224</v>
          </cell>
          <cell r="N1359">
            <v>36.99939999541548</v>
          </cell>
          <cell r="O1359">
            <v>74.997718379038915</v>
          </cell>
          <cell r="P1359">
            <v>37.998318383623435</v>
          </cell>
          <cell r="Q1359">
            <v>0</v>
          </cell>
          <cell r="R1359">
            <v>16.03</v>
          </cell>
          <cell r="T1359">
            <v>14.39</v>
          </cell>
          <cell r="V1359">
            <v>16.14</v>
          </cell>
          <cell r="X1359">
            <v>300</v>
          </cell>
          <cell r="Y1359">
            <v>14.29</v>
          </cell>
          <cell r="Z1359">
            <v>14.39</v>
          </cell>
          <cell r="AA1359">
            <v>16.399999999999999</v>
          </cell>
          <cell r="AB1359">
            <v>16.14</v>
          </cell>
          <cell r="AD1359" t="str">
            <v>Single</v>
          </cell>
          <cell r="AI1359">
            <v>0</v>
          </cell>
          <cell r="AJ1359">
            <v>0</v>
          </cell>
        </row>
        <row r="1361">
          <cell r="E1361">
            <v>616</v>
          </cell>
          <cell r="F1361" t="str">
            <v>CB-E34/2/12</v>
          </cell>
          <cell r="G1361">
            <v>518220.46</v>
          </cell>
          <cell r="H1361">
            <v>2388870.69</v>
          </cell>
          <cell r="I1361" t="str">
            <v>Road-MN07</v>
          </cell>
          <cell r="J1361">
            <v>2.2600000000093132</v>
          </cell>
          <cell r="K1361">
            <v>-9.7400000002235174</v>
          </cell>
          <cell r="L1361">
            <v>9.9987599233303026</v>
          </cell>
          <cell r="M1361" t="str">
            <v>CP-5 401 224</v>
          </cell>
          <cell r="N1361">
            <v>74.997718379038915</v>
          </cell>
          <cell r="O1361">
            <v>84.996478302369212</v>
          </cell>
          <cell r="P1361">
            <v>9.9987599233302973</v>
          </cell>
          <cell r="Q1361">
            <v>0</v>
          </cell>
          <cell r="R1361">
            <v>16</v>
          </cell>
          <cell r="T1361">
            <v>14.41</v>
          </cell>
          <cell r="V1361">
            <v>16.13</v>
          </cell>
          <cell r="X1361">
            <v>300</v>
          </cell>
          <cell r="Y1361">
            <v>14.39</v>
          </cell>
          <cell r="Z1361">
            <v>14.41</v>
          </cell>
          <cell r="AA1361">
            <v>16.14</v>
          </cell>
          <cell r="AB1361">
            <v>16.13</v>
          </cell>
          <cell r="AD1361" t="str">
            <v>Single</v>
          </cell>
          <cell r="AI1361">
            <v>0</v>
          </cell>
          <cell r="AJ1361">
            <v>0</v>
          </cell>
        </row>
        <row r="1362">
          <cell r="AJ1362">
            <v>0</v>
          </cell>
        </row>
        <row r="1363">
          <cell r="E1363">
            <v>617</v>
          </cell>
          <cell r="F1363" t="str">
            <v>CB-E34/2/12A</v>
          </cell>
          <cell r="G1363">
            <v>518224.84</v>
          </cell>
          <cell r="H1363">
            <v>2388851.1800000002</v>
          </cell>
          <cell r="I1363" t="str">
            <v>Road-MN07</v>
          </cell>
          <cell r="J1363">
            <v>4.3800000000046566</v>
          </cell>
          <cell r="K1363">
            <v>-19.509999999776483</v>
          </cell>
          <cell r="L1363">
            <v>19.995612018423422</v>
          </cell>
          <cell r="M1363" t="str">
            <v>CP-5 401 224</v>
          </cell>
          <cell r="N1363">
            <v>84.996478302369212</v>
          </cell>
          <cell r="O1363">
            <v>104.99209032079264</v>
          </cell>
          <cell r="P1363">
            <v>19.995612018423429</v>
          </cell>
          <cell r="Q1363">
            <v>0</v>
          </cell>
          <cell r="R1363">
            <v>15.94</v>
          </cell>
          <cell r="T1363">
            <v>14.46</v>
          </cell>
          <cell r="V1363">
            <v>16.09</v>
          </cell>
          <cell r="X1363">
            <v>300</v>
          </cell>
          <cell r="Y1363">
            <v>14.41</v>
          </cell>
          <cell r="Z1363">
            <v>14.46</v>
          </cell>
          <cell r="AA1363">
            <v>16.13</v>
          </cell>
          <cell r="AB1363">
            <v>16.09</v>
          </cell>
          <cell r="AD1363" t="str">
            <v>Single</v>
          </cell>
          <cell r="AI1363">
            <v>0</v>
          </cell>
          <cell r="AJ1363">
            <v>0</v>
          </cell>
        </row>
        <row r="1364">
          <cell r="AJ1364">
            <v>0</v>
          </cell>
        </row>
        <row r="1365">
          <cell r="E1365">
            <v>618</v>
          </cell>
          <cell r="F1365" t="str">
            <v>CB-E34/2/13</v>
          </cell>
          <cell r="G1365">
            <v>518230.32</v>
          </cell>
          <cell r="H1365">
            <v>2388826.7799999998</v>
          </cell>
          <cell r="I1365" t="str">
            <v>Road-MN07</v>
          </cell>
          <cell r="J1365">
            <v>5.4799999999813735</v>
          </cell>
          <cell r="K1365">
            <v>-24.400000000372529</v>
          </cell>
          <cell r="L1365">
            <v>25.007806781442774</v>
          </cell>
          <cell r="M1365" t="str">
            <v>CP-5 401 224</v>
          </cell>
          <cell r="N1365">
            <v>104.99209032079264</v>
          </cell>
          <cell r="O1365">
            <v>129.99989710223542</v>
          </cell>
          <cell r="P1365">
            <v>25.007806781442781</v>
          </cell>
          <cell r="Q1365">
            <v>0</v>
          </cell>
          <cell r="R1365">
            <v>15.87</v>
          </cell>
          <cell r="T1365">
            <v>14.52</v>
          </cell>
          <cell r="V1365">
            <v>16.059999999999999</v>
          </cell>
          <cell r="X1365">
            <v>300</v>
          </cell>
          <cell r="Y1365">
            <v>14.46</v>
          </cell>
          <cell r="Z1365">
            <v>14.52</v>
          </cell>
          <cell r="AA1365">
            <v>16.09</v>
          </cell>
          <cell r="AB1365">
            <v>16.059999999999999</v>
          </cell>
          <cell r="AD1365" t="str">
            <v>Double</v>
          </cell>
          <cell r="AI1365">
            <v>0</v>
          </cell>
          <cell r="AJ1365" t="str">
            <v>L</v>
          </cell>
        </row>
        <row r="1366">
          <cell r="AJ1366">
            <v>0</v>
          </cell>
        </row>
        <row r="1367">
          <cell r="N1367">
            <v>129.99989710223542</v>
          </cell>
          <cell r="AJ1367">
            <v>0</v>
          </cell>
        </row>
        <row r="1368">
          <cell r="E1368">
            <v>619</v>
          </cell>
          <cell r="F1368" t="str">
            <v>CB-E34/2/8</v>
          </cell>
          <cell r="G1368">
            <v>518202.57</v>
          </cell>
          <cell r="H1368">
            <v>2388983.7400000002</v>
          </cell>
          <cell r="I1368" t="str">
            <v>Road-MN07</v>
          </cell>
          <cell r="M1368" t="str">
            <v>CP-5 401 224</v>
          </cell>
          <cell r="R1368">
            <v>16.350000000000001</v>
          </cell>
          <cell r="T1368">
            <v>14.12</v>
          </cell>
          <cell r="V1368">
            <v>16.190000000000001</v>
          </cell>
          <cell r="AI1368">
            <v>0</v>
          </cell>
          <cell r="AJ1368">
            <v>0</v>
          </cell>
        </row>
        <row r="1369">
          <cell r="AJ1369">
            <v>0</v>
          </cell>
        </row>
        <row r="1370">
          <cell r="E1370">
            <v>620</v>
          </cell>
          <cell r="F1370" t="str">
            <v>CB-E34/2/14</v>
          </cell>
          <cell r="G1370">
            <v>518229.04</v>
          </cell>
          <cell r="H1370">
            <v>2388989.16</v>
          </cell>
          <cell r="I1370" t="str">
            <v>Road-MN06</v>
          </cell>
          <cell r="J1370">
            <v>26.46999999997206</v>
          </cell>
          <cell r="K1370">
            <v>5.4199999999254942</v>
          </cell>
          <cell r="L1370">
            <v>27.019202430821551</v>
          </cell>
          <cell r="M1370" t="str">
            <v>CP-5 401 225</v>
          </cell>
          <cell r="N1370">
            <v>0</v>
          </cell>
          <cell r="O1370">
            <v>27.019202430821551</v>
          </cell>
          <cell r="P1370">
            <v>27.019202430821551</v>
          </cell>
          <cell r="Q1370">
            <v>0</v>
          </cell>
          <cell r="R1370">
            <v>16.45</v>
          </cell>
          <cell r="T1370">
            <v>14.19</v>
          </cell>
          <cell r="V1370">
            <v>16.66</v>
          </cell>
          <cell r="X1370">
            <v>500</v>
          </cell>
          <cell r="Y1370">
            <v>14.12</v>
          </cell>
          <cell r="Z1370">
            <v>14.19</v>
          </cell>
          <cell r="AA1370">
            <v>16.190000000000001</v>
          </cell>
          <cell r="AB1370">
            <v>16.66</v>
          </cell>
          <cell r="AD1370" t="str">
            <v>Double</v>
          </cell>
          <cell r="AI1370" t="str">
            <v>S</v>
          </cell>
          <cell r="AJ1370">
            <v>0</v>
          </cell>
        </row>
        <row r="1371">
          <cell r="AJ1371">
            <v>0</v>
          </cell>
        </row>
        <row r="1372">
          <cell r="E1372">
            <v>621</v>
          </cell>
          <cell r="F1372" t="str">
            <v>CB-E34/2/14A</v>
          </cell>
          <cell r="G1372">
            <v>518244.7</v>
          </cell>
          <cell r="H1372">
            <v>2388992.35</v>
          </cell>
          <cell r="I1372" t="str">
            <v>Road-MN06</v>
          </cell>
          <cell r="J1372">
            <v>15.660000000032596</v>
          </cell>
          <cell r="K1372">
            <v>3.1899999999441206</v>
          </cell>
          <cell r="L1372">
            <v>15.981605050828419</v>
          </cell>
          <cell r="M1372" t="str">
            <v>CP-5 401 225</v>
          </cell>
          <cell r="N1372">
            <v>27.019202430821551</v>
          </cell>
          <cell r="O1372">
            <v>43.000807481649971</v>
          </cell>
          <cell r="P1372">
            <v>15.981605050828421</v>
          </cell>
          <cell r="Q1372">
            <v>0</v>
          </cell>
          <cell r="R1372">
            <v>16.53</v>
          </cell>
          <cell r="T1372">
            <v>14.23</v>
          </cell>
          <cell r="V1372">
            <v>16.66</v>
          </cell>
          <cell r="X1372">
            <v>500</v>
          </cell>
          <cell r="Y1372">
            <v>14.19</v>
          </cell>
          <cell r="Z1372">
            <v>14.23</v>
          </cell>
          <cell r="AA1372">
            <v>16.66</v>
          </cell>
          <cell r="AB1372">
            <v>16.66</v>
          </cell>
          <cell r="AD1372" t="str">
            <v>Single</v>
          </cell>
        </row>
        <row r="1374">
          <cell r="E1374">
            <v>622</v>
          </cell>
          <cell r="F1374" t="str">
            <v>CB-E34/2/15</v>
          </cell>
          <cell r="G1374">
            <v>518256.46</v>
          </cell>
          <cell r="H1374">
            <v>2388994.7400000002</v>
          </cell>
          <cell r="I1374" t="str">
            <v>Road-MN06</v>
          </cell>
          <cell r="J1374">
            <v>11.760000000009313</v>
          </cell>
          <cell r="K1374">
            <v>2.3900000001303852</v>
          </cell>
          <cell r="L1374">
            <v>12.000404159895711</v>
          </cell>
          <cell r="M1374" t="str">
            <v>CP-5 401 225</v>
          </cell>
          <cell r="N1374">
            <v>43.000807481649971</v>
          </cell>
          <cell r="O1374">
            <v>55.00121164154568</v>
          </cell>
          <cell r="P1374">
            <v>12.000404159895709</v>
          </cell>
          <cell r="Q1374">
            <v>0</v>
          </cell>
          <cell r="R1374">
            <v>16.59</v>
          </cell>
          <cell r="T1374">
            <v>14.26</v>
          </cell>
          <cell r="V1374">
            <v>16.64</v>
          </cell>
          <cell r="X1374">
            <v>500</v>
          </cell>
          <cell r="Y1374">
            <v>14.23</v>
          </cell>
          <cell r="Z1374">
            <v>14.26</v>
          </cell>
          <cell r="AA1374">
            <v>16.66</v>
          </cell>
          <cell r="AB1374">
            <v>16.64</v>
          </cell>
          <cell r="AD1374" t="str">
            <v>Single</v>
          </cell>
          <cell r="AI1374">
            <v>0</v>
          </cell>
          <cell r="AJ1374">
            <v>0</v>
          </cell>
        </row>
        <row r="1375">
          <cell r="AJ1375">
            <v>0</v>
          </cell>
        </row>
        <row r="1376">
          <cell r="E1376">
            <v>623</v>
          </cell>
          <cell r="F1376" t="str">
            <v>CB-E34/2/16</v>
          </cell>
          <cell r="G1376">
            <v>518287.81</v>
          </cell>
          <cell r="H1376">
            <v>2389001.15</v>
          </cell>
          <cell r="I1376" t="str">
            <v>Road-MN06</v>
          </cell>
          <cell r="J1376">
            <v>31.349999999976717</v>
          </cell>
          <cell r="K1376">
            <v>6.4099999996833503</v>
          </cell>
          <cell r="L1376">
            <v>31.998603094423991</v>
          </cell>
          <cell r="M1376" t="str">
            <v>CP-5 401 225</v>
          </cell>
          <cell r="N1376">
            <v>55.00121164154568</v>
          </cell>
          <cell r="O1376">
            <v>86.999814735969665</v>
          </cell>
          <cell r="P1376">
            <v>31.998603094423984</v>
          </cell>
          <cell r="Q1376">
            <v>0</v>
          </cell>
          <cell r="R1376">
            <v>16.75</v>
          </cell>
          <cell r="T1376">
            <v>14.34</v>
          </cell>
          <cell r="V1376">
            <v>16.760000000000002</v>
          </cell>
          <cell r="X1376">
            <v>500</v>
          </cell>
          <cell r="Y1376">
            <v>14.26</v>
          </cell>
          <cell r="Z1376">
            <v>14.34</v>
          </cell>
          <cell r="AA1376">
            <v>16.64</v>
          </cell>
          <cell r="AB1376">
            <v>16.760000000000002</v>
          </cell>
          <cell r="AD1376" t="str">
            <v>Single</v>
          </cell>
          <cell r="AI1376">
            <v>0</v>
          </cell>
          <cell r="AJ1376">
            <v>0</v>
          </cell>
        </row>
        <row r="1377">
          <cell r="AJ1377">
            <v>0</v>
          </cell>
        </row>
        <row r="1378">
          <cell r="E1378">
            <v>624</v>
          </cell>
          <cell r="F1378" t="str">
            <v>CB-E34/2/17</v>
          </cell>
          <cell r="G1378">
            <v>518328.06</v>
          </cell>
          <cell r="H1378">
            <v>2389008.9500000002</v>
          </cell>
          <cell r="I1378" t="str">
            <v>Road-MN06</v>
          </cell>
          <cell r="J1378">
            <v>40.25</v>
          </cell>
          <cell r="K1378">
            <v>7.8000000002793968</v>
          </cell>
          <cell r="L1378">
            <v>40.998810958421203</v>
          </cell>
          <cell r="M1378" t="str">
            <v>CP-5 401 225</v>
          </cell>
          <cell r="N1378">
            <v>86.999814735969665</v>
          </cell>
          <cell r="O1378">
            <v>127.99862569439087</v>
          </cell>
          <cell r="P1378">
            <v>40.998810958421203</v>
          </cell>
          <cell r="Q1378">
            <v>0</v>
          </cell>
          <cell r="R1378">
            <v>16.97</v>
          </cell>
          <cell r="T1378">
            <v>14.44</v>
          </cell>
          <cell r="V1378">
            <v>16.96</v>
          </cell>
          <cell r="X1378">
            <v>500</v>
          </cell>
          <cell r="Y1378">
            <v>14.34</v>
          </cell>
          <cell r="Z1378">
            <v>14.44</v>
          </cell>
          <cell r="AA1378">
            <v>16.760000000000002</v>
          </cell>
          <cell r="AB1378">
            <v>16.96</v>
          </cell>
          <cell r="AD1378" t="str">
            <v>Single</v>
          </cell>
          <cell r="AI1378">
            <v>0</v>
          </cell>
          <cell r="AJ1378">
            <v>0</v>
          </cell>
        </row>
        <row r="1379">
          <cell r="AJ1379">
            <v>0</v>
          </cell>
        </row>
        <row r="1380">
          <cell r="E1380">
            <v>625</v>
          </cell>
          <cell r="F1380" t="str">
            <v>CB-E34/2/17A</v>
          </cell>
          <cell r="G1380">
            <v>518367.76</v>
          </cell>
          <cell r="H1380">
            <v>2389013.86</v>
          </cell>
          <cell r="I1380" t="str">
            <v>Road-MN06</v>
          </cell>
          <cell r="J1380">
            <v>39.700000000011642</v>
          </cell>
          <cell r="K1380">
            <v>4.9099999996833503</v>
          </cell>
          <cell r="L1380">
            <v>40.002476173329761</v>
          </cell>
          <cell r="M1380" t="str">
            <v>CP-5 401 225</v>
          </cell>
          <cell r="N1380">
            <v>127.99862569439087</v>
          </cell>
          <cell r="O1380">
            <v>168.00110186772062</v>
          </cell>
          <cell r="P1380">
            <v>40.002476173329754</v>
          </cell>
          <cell r="Q1380">
            <v>0</v>
          </cell>
          <cell r="R1380">
            <v>17.16</v>
          </cell>
          <cell r="T1380">
            <v>14.54</v>
          </cell>
          <cell r="V1380">
            <v>17</v>
          </cell>
          <cell r="X1380">
            <v>500</v>
          </cell>
          <cell r="Y1380">
            <v>14.44</v>
          </cell>
          <cell r="Z1380">
            <v>14.54</v>
          </cell>
          <cell r="AA1380">
            <v>16.96</v>
          </cell>
          <cell r="AB1380">
            <v>17</v>
          </cell>
          <cell r="AD1380" t="str">
            <v>Single</v>
          </cell>
          <cell r="AI1380">
            <v>0</v>
          </cell>
          <cell r="AJ1380">
            <v>0</v>
          </cell>
        </row>
        <row r="1381">
          <cell r="AJ1381">
            <v>0</v>
          </cell>
        </row>
        <row r="1382">
          <cell r="E1382">
            <v>626</v>
          </cell>
          <cell r="F1382" t="str">
            <v>CB-E34/2/18</v>
          </cell>
          <cell r="G1382">
            <v>518390.59</v>
          </cell>
          <cell r="H1382">
            <v>2389016.6800000002</v>
          </cell>
          <cell r="I1382" t="str">
            <v>Road-MN06</v>
          </cell>
          <cell r="J1382">
            <v>22.830000000016298</v>
          </cell>
          <cell r="K1382">
            <v>2.8200000002980232</v>
          </cell>
          <cell r="L1382">
            <v>23.003506254534873</v>
          </cell>
          <cell r="M1382" t="str">
            <v>CP-5 401 225</v>
          </cell>
          <cell r="N1382">
            <v>168.00110186772062</v>
          </cell>
          <cell r="O1382">
            <v>191.00460812225549</v>
          </cell>
          <cell r="P1382">
            <v>23.003506254534869</v>
          </cell>
          <cell r="Q1382">
            <v>0</v>
          </cell>
          <cell r="R1382">
            <v>17.27</v>
          </cell>
          <cell r="T1382">
            <v>15.74</v>
          </cell>
          <cell r="V1382">
            <v>17.260000000000002</v>
          </cell>
          <cell r="X1382">
            <v>500</v>
          </cell>
          <cell r="Y1382">
            <v>14.54</v>
          </cell>
          <cell r="Z1382">
            <v>15.74</v>
          </cell>
          <cell r="AA1382">
            <v>17</v>
          </cell>
          <cell r="AB1382">
            <v>17.260000000000002</v>
          </cell>
          <cell r="AD1382" t="str">
            <v>Single</v>
          </cell>
          <cell r="AI1382">
            <v>0</v>
          </cell>
          <cell r="AJ1382">
            <v>0</v>
          </cell>
        </row>
        <row r="1383">
          <cell r="AJ1383">
            <v>0</v>
          </cell>
        </row>
        <row r="1384">
          <cell r="E1384">
            <v>627</v>
          </cell>
          <cell r="F1384" t="str">
            <v>CB-E34/2/18A</v>
          </cell>
          <cell r="G1384">
            <v>518410.7</v>
          </cell>
          <cell r="H1384">
            <v>2389019.2200000002</v>
          </cell>
          <cell r="I1384" t="str">
            <v>Road-MN06</v>
          </cell>
          <cell r="J1384">
            <v>20.10999999998603</v>
          </cell>
          <cell r="K1384">
            <v>2.5400000000372529</v>
          </cell>
          <cell r="L1384">
            <v>20.269773062361288</v>
          </cell>
          <cell r="M1384" t="str">
            <v>CP-5 401 225</v>
          </cell>
          <cell r="N1384">
            <v>191.00460812225549</v>
          </cell>
          <cell r="O1384">
            <v>211.27438118461677</v>
          </cell>
          <cell r="P1384">
            <v>20.269773062361281</v>
          </cell>
          <cell r="Q1384">
            <v>0</v>
          </cell>
          <cell r="R1384">
            <v>17.3</v>
          </cell>
          <cell r="T1384">
            <v>15.8</v>
          </cell>
          <cell r="V1384">
            <v>17.190000000000001</v>
          </cell>
          <cell r="X1384">
            <v>300</v>
          </cell>
          <cell r="Y1384">
            <v>15.74</v>
          </cell>
          <cell r="Z1384">
            <v>15.8</v>
          </cell>
          <cell r="AA1384">
            <v>17.260000000000002</v>
          </cell>
          <cell r="AB1384">
            <v>17.190000000000001</v>
          </cell>
          <cell r="AD1384" t="str">
            <v>Single</v>
          </cell>
          <cell r="AI1384">
            <v>0</v>
          </cell>
          <cell r="AJ1384" t="str">
            <v>L</v>
          </cell>
        </row>
        <row r="1385">
          <cell r="AJ1385">
            <v>0</v>
          </cell>
        </row>
        <row r="1386">
          <cell r="N1386">
            <v>211.27438118461677</v>
          </cell>
          <cell r="AJ1386">
            <v>0</v>
          </cell>
        </row>
        <row r="1387">
          <cell r="E1387">
            <v>628</v>
          </cell>
          <cell r="F1387" t="str">
            <v>CB-E34/2/18</v>
          </cell>
          <cell r="G1387">
            <v>518390.59</v>
          </cell>
          <cell r="H1387">
            <v>2389016.6800000002</v>
          </cell>
          <cell r="I1387" t="str">
            <v>Road-MN06</v>
          </cell>
          <cell r="M1387" t="str">
            <v>CP-5 401 225</v>
          </cell>
          <cell r="R1387">
            <v>17.27</v>
          </cell>
          <cell r="T1387">
            <v>14.7</v>
          </cell>
          <cell r="V1387">
            <v>17.260000000000002</v>
          </cell>
          <cell r="AI1387">
            <v>0</v>
          </cell>
          <cell r="AJ1387">
            <v>0</v>
          </cell>
        </row>
        <row r="1388">
          <cell r="AJ1388">
            <v>0</v>
          </cell>
        </row>
        <row r="1389">
          <cell r="E1389">
            <v>629</v>
          </cell>
          <cell r="F1389" t="str">
            <v>CB-E34/2/19</v>
          </cell>
          <cell r="G1389">
            <v>518402.12</v>
          </cell>
          <cell r="H1389">
            <v>2388973.1800000002</v>
          </cell>
          <cell r="I1389" t="str">
            <v>Road-MJ04</v>
          </cell>
          <cell r="J1389">
            <v>11.529999999969732</v>
          </cell>
          <cell r="K1389">
            <v>-43.5</v>
          </cell>
          <cell r="L1389">
            <v>45.002121061115574</v>
          </cell>
          <cell r="M1389" t="str">
            <v>CP-5 401 226</v>
          </cell>
          <cell r="N1389">
            <v>0</v>
          </cell>
          <cell r="O1389">
            <v>45.002121061115574</v>
          </cell>
          <cell r="P1389">
            <v>45.002121061115574</v>
          </cell>
          <cell r="Q1389">
            <v>0</v>
          </cell>
          <cell r="R1389">
            <v>16.989999999999998</v>
          </cell>
          <cell r="T1389">
            <v>14.81</v>
          </cell>
          <cell r="V1389">
            <v>16.989999999999998</v>
          </cell>
          <cell r="X1389">
            <v>400</v>
          </cell>
          <cell r="Y1389">
            <v>14.7</v>
          </cell>
          <cell r="Z1389">
            <v>14.81</v>
          </cell>
          <cell r="AA1389">
            <v>17.260000000000002</v>
          </cell>
          <cell r="AB1389">
            <v>16.989999999999998</v>
          </cell>
          <cell r="AD1389" t="str">
            <v>Single</v>
          </cell>
          <cell r="AI1389" t="str">
            <v>S</v>
          </cell>
          <cell r="AJ1389">
            <v>0</v>
          </cell>
        </row>
        <row r="1390">
          <cell r="AJ1390">
            <v>0</v>
          </cell>
        </row>
        <row r="1391">
          <cell r="E1391">
            <v>630</v>
          </cell>
          <cell r="F1391" t="str">
            <v>CB-E34/2/19A</v>
          </cell>
          <cell r="G1391">
            <v>518406.69</v>
          </cell>
          <cell r="H1391">
            <v>2388956.81</v>
          </cell>
          <cell r="I1391" t="str">
            <v>Road-MJ04</v>
          </cell>
          <cell r="J1391">
            <v>4.5700000000069849</v>
          </cell>
          <cell r="K1391">
            <v>-16.370000000111759</v>
          </cell>
          <cell r="L1391">
            <v>16.995934808174653</v>
          </cell>
          <cell r="M1391" t="str">
            <v>CP-5 401 226</v>
          </cell>
          <cell r="N1391">
            <v>45.002121061115574</v>
          </cell>
          <cell r="O1391">
            <v>61.998055869290226</v>
          </cell>
          <cell r="P1391">
            <v>16.995934808174653</v>
          </cell>
          <cell r="Q1391">
            <v>0</v>
          </cell>
          <cell r="R1391">
            <v>16.91</v>
          </cell>
          <cell r="T1391">
            <v>14.85</v>
          </cell>
          <cell r="V1391">
            <v>16.88</v>
          </cell>
          <cell r="X1391">
            <v>400</v>
          </cell>
          <cell r="Y1391">
            <v>14.81</v>
          </cell>
          <cell r="Z1391">
            <v>14.85</v>
          </cell>
          <cell r="AA1391">
            <v>16.989999999999998</v>
          </cell>
          <cell r="AB1391">
            <v>16.88</v>
          </cell>
          <cell r="AD1391" t="str">
            <v>Single</v>
          </cell>
          <cell r="AI1391">
            <v>0</v>
          </cell>
          <cell r="AJ1391">
            <v>0</v>
          </cell>
        </row>
        <row r="1392">
          <cell r="AJ1392">
            <v>0</v>
          </cell>
        </row>
        <row r="1393">
          <cell r="E1393">
            <v>631</v>
          </cell>
          <cell r="F1393" t="str">
            <v>CB-E34/2/20</v>
          </cell>
          <cell r="G1393">
            <v>518412.86</v>
          </cell>
          <cell r="H1393">
            <v>2388934.65</v>
          </cell>
          <cell r="I1393" t="str">
            <v>Road-MJ04</v>
          </cell>
          <cell r="J1393">
            <v>6.1699999999837019</v>
          </cell>
          <cell r="K1393">
            <v>-22.160000000149012</v>
          </cell>
          <cell r="L1393">
            <v>23.002923727352641</v>
          </cell>
          <cell r="M1393" t="str">
            <v>CP-5 401 226</v>
          </cell>
          <cell r="N1393">
            <v>61.998055869290226</v>
          </cell>
          <cell r="O1393">
            <v>85.000979596642864</v>
          </cell>
          <cell r="P1393">
            <v>23.002923727352638</v>
          </cell>
          <cell r="Q1393">
            <v>0</v>
          </cell>
          <cell r="R1393">
            <v>16.809999999999999</v>
          </cell>
          <cell r="T1393">
            <v>15.01</v>
          </cell>
          <cell r="V1393">
            <v>17.02</v>
          </cell>
          <cell r="X1393">
            <v>400</v>
          </cell>
          <cell r="Y1393">
            <v>14.85</v>
          </cell>
          <cell r="Z1393">
            <v>15.01</v>
          </cell>
          <cell r="AA1393">
            <v>16.88</v>
          </cell>
          <cell r="AB1393">
            <v>17.02</v>
          </cell>
          <cell r="AD1393" t="str">
            <v>Single</v>
          </cell>
        </row>
        <row r="1395">
          <cell r="E1395">
            <v>632</v>
          </cell>
          <cell r="F1395" t="str">
            <v>CB-E34/2/21</v>
          </cell>
          <cell r="G1395">
            <v>518423.6</v>
          </cell>
          <cell r="H1395">
            <v>2388896.12</v>
          </cell>
          <cell r="I1395" t="str">
            <v>Road-MJ04</v>
          </cell>
          <cell r="J1395">
            <v>10.739999999990687</v>
          </cell>
          <cell r="K1395">
            <v>-38.529999999795109</v>
          </cell>
          <cell r="L1395">
            <v>39.998856233447611</v>
          </cell>
          <cell r="M1395" t="str">
            <v>CP-5 401 226</v>
          </cell>
          <cell r="N1395">
            <v>85.000979596642864</v>
          </cell>
          <cell r="O1395">
            <v>124.99983583009048</v>
          </cell>
          <cell r="P1395">
            <v>39.998856233447611</v>
          </cell>
          <cell r="Q1395">
            <v>0</v>
          </cell>
          <cell r="R1395">
            <v>16.63</v>
          </cell>
          <cell r="T1395">
            <v>15.11</v>
          </cell>
          <cell r="V1395">
            <v>16.88</v>
          </cell>
          <cell r="X1395">
            <v>300</v>
          </cell>
          <cell r="Y1395">
            <v>15.01</v>
          </cell>
          <cell r="Z1395">
            <v>15.11</v>
          </cell>
          <cell r="AA1395">
            <v>17.02</v>
          </cell>
          <cell r="AB1395">
            <v>16.88</v>
          </cell>
          <cell r="AD1395" t="str">
            <v>Double</v>
          </cell>
          <cell r="AI1395">
            <v>0</v>
          </cell>
          <cell r="AJ1395" t="str">
            <v>L</v>
          </cell>
        </row>
        <row r="1396">
          <cell r="AJ1396">
            <v>0</v>
          </cell>
        </row>
        <row r="1397">
          <cell r="N1397">
            <v>124.99983583009048</v>
          </cell>
          <cell r="AJ1397">
            <v>0</v>
          </cell>
        </row>
        <row r="1398">
          <cell r="E1398">
            <v>633</v>
          </cell>
          <cell r="F1398" t="str">
            <v>CB-E34/2/19</v>
          </cell>
          <cell r="G1398">
            <v>518402.12</v>
          </cell>
          <cell r="H1398">
            <v>2388973.1800000002</v>
          </cell>
          <cell r="I1398" t="str">
            <v>Road-MJ04</v>
          </cell>
          <cell r="M1398" t="str">
            <v>CP-5 401 226</v>
          </cell>
          <cell r="R1398">
            <v>16.989999999999998</v>
          </cell>
          <cell r="T1398">
            <v>14.859598835548672</v>
          </cell>
          <cell r="V1398">
            <v>16.989999999999998</v>
          </cell>
          <cell r="AI1398">
            <v>0</v>
          </cell>
          <cell r="AJ1398">
            <v>0</v>
          </cell>
        </row>
        <row r="1399">
          <cell r="AJ1399">
            <v>0</v>
          </cell>
        </row>
        <row r="1400">
          <cell r="E1400">
            <v>634</v>
          </cell>
          <cell r="F1400" t="str">
            <v>CB-E34/2/22</v>
          </cell>
          <cell r="G1400">
            <v>518416.76</v>
          </cell>
          <cell r="H1400">
            <v>2388977.27</v>
          </cell>
          <cell r="I1400" t="str">
            <v>Road-MJ04</v>
          </cell>
          <cell r="J1400">
            <v>14.64000000001397</v>
          </cell>
          <cell r="K1400">
            <v>4.0899999998509884</v>
          </cell>
          <cell r="L1400">
            <v>15.200582225664586</v>
          </cell>
          <cell r="M1400" t="str">
            <v>CP-5 401 226</v>
          </cell>
          <cell r="N1400">
            <v>0</v>
          </cell>
          <cell r="O1400">
            <v>15.200582225664586</v>
          </cell>
          <cell r="P1400">
            <v>15.200582225664586</v>
          </cell>
          <cell r="Q1400">
            <v>0</v>
          </cell>
          <cell r="R1400">
            <v>16.989999999999998</v>
          </cell>
          <cell r="T1400">
            <v>14.89</v>
          </cell>
          <cell r="V1400">
            <v>16.989999999999998</v>
          </cell>
          <cell r="X1400">
            <v>300</v>
          </cell>
          <cell r="Y1400">
            <v>14.859598835548672</v>
          </cell>
          <cell r="Z1400">
            <v>14.89</v>
          </cell>
          <cell r="AA1400">
            <v>16.989999999999998</v>
          </cell>
          <cell r="AB1400">
            <v>16.989999999999998</v>
          </cell>
          <cell r="AD1400" t="str">
            <v>Single</v>
          </cell>
          <cell r="AI1400" t="str">
            <v>S</v>
          </cell>
          <cell r="AJ1400" t="str">
            <v>L</v>
          </cell>
        </row>
        <row r="1402">
          <cell r="N1402">
            <v>15.200582225664586</v>
          </cell>
          <cell r="AJ1402">
            <v>0</v>
          </cell>
        </row>
        <row r="1403">
          <cell r="E1403">
            <v>635</v>
          </cell>
          <cell r="F1403" t="str">
            <v>CB-E34/2/20</v>
          </cell>
          <cell r="G1403">
            <v>518412.86</v>
          </cell>
          <cell r="H1403">
            <v>2388934.65</v>
          </cell>
          <cell r="I1403" t="str">
            <v>Road-MJ04</v>
          </cell>
          <cell r="M1403" t="str">
            <v>CP-5 401 226</v>
          </cell>
          <cell r="R1403">
            <v>16.809999999999999</v>
          </cell>
          <cell r="T1403">
            <v>14.969604210817877</v>
          </cell>
          <cell r="V1403">
            <v>17.02</v>
          </cell>
          <cell r="AI1403">
            <v>0</v>
          </cell>
          <cell r="AJ1403">
            <v>0</v>
          </cell>
        </row>
        <row r="1404">
          <cell r="AJ1404">
            <v>0</v>
          </cell>
        </row>
        <row r="1405">
          <cell r="E1405">
            <v>636</v>
          </cell>
          <cell r="F1405" t="str">
            <v>CB-E34/2/23</v>
          </cell>
          <cell r="G1405">
            <v>518427.5</v>
          </cell>
          <cell r="H1405">
            <v>2388938.73</v>
          </cell>
          <cell r="I1405" t="str">
            <v>Road-MJ04</v>
          </cell>
          <cell r="J1405">
            <v>14.64000000001397</v>
          </cell>
          <cell r="K1405">
            <v>4.0800000000745058</v>
          </cell>
          <cell r="L1405">
            <v>15.19789459106152</v>
          </cell>
          <cell r="M1405" t="str">
            <v>CP-5 401 226</v>
          </cell>
          <cell r="N1405">
            <v>0</v>
          </cell>
          <cell r="O1405">
            <v>15.19789459106152</v>
          </cell>
          <cell r="P1405">
            <v>15.19789459106152</v>
          </cell>
          <cell r="Q1405">
            <v>0</v>
          </cell>
          <cell r="R1405">
            <v>16.809999999999999</v>
          </cell>
          <cell r="T1405">
            <v>15</v>
          </cell>
          <cell r="V1405">
            <v>16.809999999999999</v>
          </cell>
          <cell r="X1405">
            <v>300</v>
          </cell>
          <cell r="Y1405">
            <v>14.969604210817877</v>
          </cell>
          <cell r="Z1405">
            <v>15</v>
          </cell>
          <cell r="AA1405">
            <v>17.02</v>
          </cell>
          <cell r="AB1405">
            <v>16.809999999999999</v>
          </cell>
          <cell r="AD1405" t="str">
            <v>Single</v>
          </cell>
          <cell r="AI1405" t="str">
            <v>S</v>
          </cell>
          <cell r="AJ1405" t="str">
            <v>L</v>
          </cell>
        </row>
        <row r="1406">
          <cell r="AJ1406">
            <v>0</v>
          </cell>
        </row>
        <row r="1407">
          <cell r="N1407">
            <v>15.19789459106152</v>
          </cell>
          <cell r="AJ1407">
            <v>0</v>
          </cell>
        </row>
        <row r="1408">
          <cell r="E1408">
            <v>637</v>
          </cell>
          <cell r="F1408" t="str">
            <v>CB-E34/2/21</v>
          </cell>
          <cell r="G1408">
            <v>518423.6</v>
          </cell>
          <cell r="H1408">
            <v>2388896.12</v>
          </cell>
          <cell r="I1408" t="str">
            <v>Road-MJ04</v>
          </cell>
          <cell r="M1408" t="str">
            <v>CP-5 401 226</v>
          </cell>
          <cell r="R1408">
            <v>16.63</v>
          </cell>
          <cell r="T1408">
            <v>15.159604210817877</v>
          </cell>
          <cell r="V1408">
            <v>16.88</v>
          </cell>
          <cell r="AI1408">
            <v>0</v>
          </cell>
          <cell r="AJ1408">
            <v>0</v>
          </cell>
        </row>
        <row r="1409">
          <cell r="AJ1409">
            <v>0</v>
          </cell>
        </row>
        <row r="1410">
          <cell r="E1410">
            <v>638</v>
          </cell>
          <cell r="F1410" t="str">
            <v>CB-E34/2/24</v>
          </cell>
          <cell r="G1410">
            <v>518438.24</v>
          </cell>
          <cell r="H1410">
            <v>2388900.2000000002</v>
          </cell>
          <cell r="I1410" t="str">
            <v>Road-MJ04</v>
          </cell>
          <cell r="J1410">
            <v>14.64000000001397</v>
          </cell>
          <cell r="K1410">
            <v>4.0800000000745058</v>
          </cell>
          <cell r="L1410">
            <v>15.19789459106152</v>
          </cell>
          <cell r="M1410" t="str">
            <v>CP-5 401 226</v>
          </cell>
          <cell r="N1410">
            <v>0</v>
          </cell>
          <cell r="O1410">
            <v>15.19789459106152</v>
          </cell>
          <cell r="P1410">
            <v>15.19789459106152</v>
          </cell>
          <cell r="Q1410">
            <v>0</v>
          </cell>
          <cell r="R1410">
            <v>16.63</v>
          </cell>
          <cell r="T1410">
            <v>15.19</v>
          </cell>
          <cell r="V1410">
            <v>16.63</v>
          </cell>
          <cell r="X1410">
            <v>300</v>
          </cell>
          <cell r="Y1410">
            <v>15.159604210817877</v>
          </cell>
          <cell r="Z1410">
            <v>15.19</v>
          </cell>
          <cell r="AA1410">
            <v>16.88</v>
          </cell>
          <cell r="AB1410">
            <v>16.63</v>
          </cell>
          <cell r="AD1410" t="str">
            <v>Double</v>
          </cell>
          <cell r="AI1410" t="str">
            <v>S</v>
          </cell>
          <cell r="AJ1410" t="str">
            <v>L</v>
          </cell>
        </row>
        <row r="1411">
          <cell r="AJ1411">
            <v>0</v>
          </cell>
        </row>
        <row r="1412">
          <cell r="N1412">
            <v>15.19789459106152</v>
          </cell>
          <cell r="AJ1412">
            <v>0</v>
          </cell>
        </row>
        <row r="1413">
          <cell r="AJ1413">
            <v>0</v>
          </cell>
        </row>
        <row r="1414">
          <cell r="E1414">
            <v>639</v>
          </cell>
          <cell r="F1414" t="str">
            <v>MH-E4-EX</v>
          </cell>
          <cell r="G1414">
            <v>518857</v>
          </cell>
          <cell r="H1414">
            <v>2389663.39</v>
          </cell>
          <cell r="I1414" t="str">
            <v>Al Makarunah St.</v>
          </cell>
          <cell r="M1414" t="str">
            <v>CP-5 401 251</v>
          </cell>
          <cell r="R1414">
            <v>15.2</v>
          </cell>
          <cell r="T1414">
            <v>13.28</v>
          </cell>
          <cell r="V1414">
            <v>15.2</v>
          </cell>
          <cell r="AI1414">
            <v>0</v>
          </cell>
          <cell r="AJ1414">
            <v>0</v>
          </cell>
        </row>
        <row r="1415">
          <cell r="AJ1415">
            <v>0</v>
          </cell>
        </row>
        <row r="1416">
          <cell r="E1416">
            <v>640</v>
          </cell>
          <cell r="F1416" t="str">
            <v>CB-E4/1</v>
          </cell>
          <cell r="G1416">
            <v>518896.75</v>
          </cell>
          <cell r="H1416">
            <v>2389662.08</v>
          </cell>
          <cell r="I1416" t="str">
            <v>Road-MN16</v>
          </cell>
          <cell r="J1416">
            <v>39.75</v>
          </cell>
          <cell r="K1416">
            <v>-1.3100000000558794</v>
          </cell>
          <cell r="L1416">
            <v>39.771580305541626</v>
          </cell>
          <cell r="M1416" t="str">
            <v>CP-5 401 251</v>
          </cell>
          <cell r="N1416">
            <v>0</v>
          </cell>
          <cell r="O1416">
            <v>39.771580305541626</v>
          </cell>
          <cell r="P1416">
            <v>39.771580305541626</v>
          </cell>
          <cell r="Q1416">
            <v>0</v>
          </cell>
          <cell r="R1416">
            <v>15.39</v>
          </cell>
          <cell r="T1416">
            <v>13.48</v>
          </cell>
          <cell r="V1416">
            <v>15.32</v>
          </cell>
          <cell r="X1416">
            <v>400</v>
          </cell>
          <cell r="Y1416">
            <v>13.28</v>
          </cell>
          <cell r="Z1416">
            <v>13.48</v>
          </cell>
          <cell r="AA1416">
            <v>15.2</v>
          </cell>
          <cell r="AB1416">
            <v>15.32</v>
          </cell>
          <cell r="AD1416" t="str">
            <v>Single</v>
          </cell>
          <cell r="AI1416" t="str">
            <v>S</v>
          </cell>
          <cell r="AJ1416">
            <v>0</v>
          </cell>
        </row>
        <row r="1417">
          <cell r="AJ1417">
            <v>0</v>
          </cell>
        </row>
        <row r="1418">
          <cell r="E1418">
            <v>641</v>
          </cell>
          <cell r="F1418" t="str">
            <v>CB-E4/2</v>
          </cell>
          <cell r="G1418">
            <v>518931.74</v>
          </cell>
          <cell r="H1418">
            <v>2389662.85</v>
          </cell>
          <cell r="I1418" t="str">
            <v>Road-MN16</v>
          </cell>
          <cell r="J1418">
            <v>34.989999999990687</v>
          </cell>
          <cell r="K1418">
            <v>0.77000000001862645</v>
          </cell>
          <cell r="L1418">
            <v>34.998471395182065</v>
          </cell>
          <cell r="M1418" t="str">
            <v>CP-5 401 251</v>
          </cell>
          <cell r="N1418">
            <v>39.771580305541626</v>
          </cell>
          <cell r="O1418">
            <v>74.770051700723684</v>
          </cell>
          <cell r="P1418">
            <v>34.998471395182058</v>
          </cell>
          <cell r="Q1418">
            <v>0</v>
          </cell>
          <cell r="R1418">
            <v>15.68</v>
          </cell>
          <cell r="T1418">
            <v>13.65</v>
          </cell>
          <cell r="V1418">
            <v>15.69</v>
          </cell>
          <cell r="X1418">
            <v>400</v>
          </cell>
          <cell r="Y1418">
            <v>13.48</v>
          </cell>
          <cell r="Z1418">
            <v>13.65</v>
          </cell>
          <cell r="AA1418">
            <v>15.32</v>
          </cell>
          <cell r="AB1418">
            <v>15.69</v>
          </cell>
          <cell r="AD1418" t="str">
            <v>Single</v>
          </cell>
          <cell r="AI1418">
            <v>0</v>
          </cell>
          <cell r="AJ1418">
            <v>0</v>
          </cell>
        </row>
        <row r="1419">
          <cell r="AJ1419">
            <v>0</v>
          </cell>
        </row>
        <row r="1420">
          <cell r="E1420">
            <v>642</v>
          </cell>
          <cell r="F1420" t="str">
            <v>CB-E4/3</v>
          </cell>
          <cell r="G1420">
            <v>518978.98</v>
          </cell>
          <cell r="H1420">
            <v>2389663.88</v>
          </cell>
          <cell r="I1420" t="str">
            <v>Road-MN16</v>
          </cell>
          <cell r="J1420">
            <v>47.239999999990687</v>
          </cell>
          <cell r="K1420">
            <v>1.029999999795109</v>
          </cell>
          <cell r="L1420">
            <v>47.251227497269298</v>
          </cell>
          <cell r="M1420" t="str">
            <v>CP-5 401 251</v>
          </cell>
          <cell r="N1420">
            <v>74.770051700723684</v>
          </cell>
          <cell r="O1420">
            <v>122.02127919799298</v>
          </cell>
          <cell r="P1420">
            <v>47.251227497269298</v>
          </cell>
          <cell r="Q1420">
            <v>0</v>
          </cell>
          <cell r="R1420">
            <v>16.010000000000002</v>
          </cell>
          <cell r="T1420">
            <v>13.89</v>
          </cell>
          <cell r="V1420">
            <v>15.86</v>
          </cell>
          <cell r="X1420">
            <v>400</v>
          </cell>
          <cell r="Y1420">
            <v>13.65</v>
          </cell>
          <cell r="Z1420">
            <v>13.89</v>
          </cell>
          <cell r="AA1420">
            <v>15.69</v>
          </cell>
          <cell r="AB1420">
            <v>15.86</v>
          </cell>
          <cell r="AD1420" t="str">
            <v>Single</v>
          </cell>
          <cell r="AI1420">
            <v>0</v>
          </cell>
          <cell r="AJ1420">
            <v>0</v>
          </cell>
        </row>
        <row r="1421">
          <cell r="AJ1421">
            <v>0</v>
          </cell>
        </row>
        <row r="1422">
          <cell r="E1422">
            <v>643</v>
          </cell>
          <cell r="F1422" t="str">
            <v>CB-E4/4</v>
          </cell>
          <cell r="G1422">
            <v>519012.02</v>
          </cell>
          <cell r="H1422">
            <v>2389664.6</v>
          </cell>
          <cell r="I1422" t="str">
            <v>Road-MN16</v>
          </cell>
          <cell r="J1422">
            <v>33.040000000037253</v>
          </cell>
          <cell r="K1422">
            <v>0.72000000020489097</v>
          </cell>
          <cell r="L1422">
            <v>33.047844105217465</v>
          </cell>
          <cell r="M1422" t="str">
            <v>CP-5 401 251</v>
          </cell>
          <cell r="N1422">
            <v>122.02127919799298</v>
          </cell>
          <cell r="O1422">
            <v>155.06912330321046</v>
          </cell>
          <cell r="P1422">
            <v>33.047844105217479</v>
          </cell>
          <cell r="Q1422">
            <v>0</v>
          </cell>
          <cell r="R1422">
            <v>16.239999999999998</v>
          </cell>
          <cell r="T1422">
            <v>14.06</v>
          </cell>
          <cell r="V1422">
            <v>16.14</v>
          </cell>
          <cell r="X1422">
            <v>400</v>
          </cell>
          <cell r="Y1422">
            <v>13.89</v>
          </cell>
          <cell r="Z1422">
            <v>14.06</v>
          </cell>
          <cell r="AA1422">
            <v>15.86</v>
          </cell>
          <cell r="AB1422">
            <v>16.14</v>
          </cell>
          <cell r="AD1422" t="str">
            <v>Single</v>
          </cell>
          <cell r="AI1422">
            <v>0</v>
          </cell>
          <cell r="AJ1422">
            <v>0</v>
          </cell>
        </row>
        <row r="1423">
          <cell r="AJ1423">
            <v>0</v>
          </cell>
        </row>
        <row r="1424">
          <cell r="E1424">
            <v>644</v>
          </cell>
          <cell r="F1424" t="str">
            <v>CB-E4/5</v>
          </cell>
          <cell r="G1424">
            <v>519047.16</v>
          </cell>
          <cell r="H1424">
            <v>2389665.36</v>
          </cell>
          <cell r="I1424" t="str">
            <v>Road-MN16</v>
          </cell>
          <cell r="J1424">
            <v>35.139999999955762</v>
          </cell>
          <cell r="K1424">
            <v>0.75999999977648258</v>
          </cell>
          <cell r="L1424">
            <v>35.14821759345061</v>
          </cell>
          <cell r="M1424" t="str">
            <v>CP-5 401 251</v>
          </cell>
          <cell r="N1424">
            <v>155.06912330321046</v>
          </cell>
          <cell r="O1424">
            <v>190.21734089666109</v>
          </cell>
          <cell r="P1424">
            <v>35.148217593450624</v>
          </cell>
          <cell r="Q1424">
            <v>0</v>
          </cell>
          <cell r="R1424">
            <v>16.46</v>
          </cell>
          <cell r="T1424">
            <v>14.23</v>
          </cell>
          <cell r="V1424">
            <v>16.43</v>
          </cell>
          <cell r="X1424">
            <v>400</v>
          </cell>
          <cell r="Y1424">
            <v>14.06</v>
          </cell>
          <cell r="Z1424">
            <v>14.23</v>
          </cell>
          <cell r="AA1424">
            <v>16.14</v>
          </cell>
          <cell r="AB1424">
            <v>16.43</v>
          </cell>
          <cell r="AD1424" t="str">
            <v>Single</v>
          </cell>
          <cell r="AI1424">
            <v>0</v>
          </cell>
          <cell r="AJ1424">
            <v>0</v>
          </cell>
        </row>
        <row r="1425">
          <cell r="AJ1425">
            <v>0</v>
          </cell>
        </row>
        <row r="1426">
          <cell r="E1426">
            <v>645</v>
          </cell>
          <cell r="F1426" t="str">
            <v>CB-E4/6</v>
          </cell>
          <cell r="G1426">
            <v>519077.14</v>
          </cell>
          <cell r="H1426">
            <v>2389666.4900000002</v>
          </cell>
          <cell r="I1426" t="str">
            <v>Road-MN16</v>
          </cell>
          <cell r="J1426">
            <v>29.980000000039581</v>
          </cell>
          <cell r="K1426">
            <v>1.1300000003539026</v>
          </cell>
          <cell r="L1426">
            <v>30.001288305724024</v>
          </cell>
          <cell r="M1426" t="str">
            <v>CP-5 401 251</v>
          </cell>
          <cell r="N1426">
            <v>190.21734089666109</v>
          </cell>
          <cell r="O1426">
            <v>220.2186292023851</v>
          </cell>
          <cell r="P1426">
            <v>30.001288305724017</v>
          </cell>
          <cell r="Q1426">
            <v>0</v>
          </cell>
          <cell r="R1426">
            <v>16.55</v>
          </cell>
          <cell r="T1426">
            <v>14.38</v>
          </cell>
          <cell r="V1426">
            <v>16.52</v>
          </cell>
          <cell r="X1426">
            <v>400</v>
          </cell>
          <cell r="Y1426">
            <v>14.23</v>
          </cell>
          <cell r="Z1426">
            <v>14.38</v>
          </cell>
          <cell r="AA1426">
            <v>16.43</v>
          </cell>
          <cell r="AB1426">
            <v>16.52</v>
          </cell>
          <cell r="AD1426" t="str">
            <v>Single</v>
          </cell>
          <cell r="AI1426">
            <v>0</v>
          </cell>
          <cell r="AJ1426">
            <v>0</v>
          </cell>
        </row>
        <row r="1427">
          <cell r="AJ1427">
            <v>0</v>
          </cell>
        </row>
        <row r="1428">
          <cell r="E1428">
            <v>646</v>
          </cell>
          <cell r="F1428" t="str">
            <v>CB-E4/7</v>
          </cell>
          <cell r="G1428">
            <v>519118.15</v>
          </cell>
          <cell r="H1428">
            <v>2389670.39</v>
          </cell>
          <cell r="I1428" t="str">
            <v>Road-MN16</v>
          </cell>
          <cell r="J1428">
            <v>41.010000000009313</v>
          </cell>
          <cell r="K1428">
            <v>3.8999999999068677</v>
          </cell>
          <cell r="L1428">
            <v>41.195025185088035</v>
          </cell>
          <cell r="M1428" t="str">
            <v>CP-5 401 251</v>
          </cell>
          <cell r="N1428">
            <v>220.2186292023851</v>
          </cell>
          <cell r="O1428">
            <v>261.41365438747312</v>
          </cell>
          <cell r="P1428">
            <v>41.195025185088014</v>
          </cell>
          <cell r="Q1428">
            <v>0</v>
          </cell>
          <cell r="R1428">
            <v>16.68</v>
          </cell>
          <cell r="T1428">
            <v>14.59</v>
          </cell>
          <cell r="V1428">
            <v>16.68</v>
          </cell>
          <cell r="X1428">
            <v>400</v>
          </cell>
          <cell r="Y1428">
            <v>14.38</v>
          </cell>
          <cell r="Z1428">
            <v>14.59</v>
          </cell>
          <cell r="AA1428">
            <v>16.52</v>
          </cell>
          <cell r="AB1428">
            <v>16.68</v>
          </cell>
          <cell r="AD1428" t="str">
            <v>Single</v>
          </cell>
          <cell r="AI1428">
            <v>0</v>
          </cell>
          <cell r="AJ1428">
            <v>0</v>
          </cell>
        </row>
        <row r="1429">
          <cell r="AJ1429">
            <v>0</v>
          </cell>
        </row>
        <row r="1430">
          <cell r="E1430">
            <v>647</v>
          </cell>
          <cell r="F1430" t="str">
            <v>CB-E4/8</v>
          </cell>
          <cell r="G1430">
            <v>519155.58</v>
          </cell>
          <cell r="H1430">
            <v>2389673.9700000002</v>
          </cell>
          <cell r="I1430" t="str">
            <v>Road-MN16</v>
          </cell>
          <cell r="J1430">
            <v>37.429999999993015</v>
          </cell>
          <cell r="K1430">
            <v>3.5800000000745058</v>
          </cell>
          <cell r="L1430">
            <v>37.600815150738562</v>
          </cell>
          <cell r="M1430" t="str">
            <v>CP-5 401 252</v>
          </cell>
          <cell r="N1430">
            <v>261.41365438747312</v>
          </cell>
          <cell r="O1430">
            <v>299.0144695382117</v>
          </cell>
          <cell r="P1430">
            <v>37.600815150738583</v>
          </cell>
          <cell r="Q1430">
            <v>0</v>
          </cell>
          <cell r="R1430">
            <v>16.86</v>
          </cell>
          <cell r="T1430">
            <v>14.81</v>
          </cell>
          <cell r="V1430">
            <v>16.87</v>
          </cell>
          <cell r="X1430">
            <v>400</v>
          </cell>
          <cell r="Y1430">
            <v>14.59</v>
          </cell>
          <cell r="Z1430">
            <v>14.81</v>
          </cell>
          <cell r="AA1430">
            <v>16.68</v>
          </cell>
          <cell r="AB1430">
            <v>16.87</v>
          </cell>
          <cell r="AD1430" t="str">
            <v>Single</v>
          </cell>
          <cell r="AI1430">
            <v>0</v>
          </cell>
          <cell r="AJ1430">
            <v>0</v>
          </cell>
        </row>
        <row r="1431">
          <cell r="AJ1431">
            <v>0</v>
          </cell>
        </row>
        <row r="1432">
          <cell r="E1432">
            <v>648</v>
          </cell>
          <cell r="F1432" t="str">
            <v>CB-E4/8A</v>
          </cell>
          <cell r="G1432">
            <v>519171.08</v>
          </cell>
          <cell r="H1432">
            <v>2389675.46</v>
          </cell>
          <cell r="I1432" t="str">
            <v>Road-MN16</v>
          </cell>
          <cell r="J1432">
            <v>15.5</v>
          </cell>
          <cell r="K1432">
            <v>1.4899999997578561</v>
          </cell>
          <cell r="L1432">
            <v>15.571451441637622</v>
          </cell>
          <cell r="M1432" t="str">
            <v>CP-5 401 252</v>
          </cell>
          <cell r="N1432">
            <v>299.0144695382117</v>
          </cell>
          <cell r="O1432">
            <v>314.58592097984933</v>
          </cell>
          <cell r="P1432">
            <v>15.571451441637635</v>
          </cell>
          <cell r="Q1432">
            <v>0</v>
          </cell>
          <cell r="R1432">
            <v>16.84</v>
          </cell>
          <cell r="T1432">
            <v>14.95</v>
          </cell>
          <cell r="V1432">
            <v>16.97</v>
          </cell>
          <cell r="X1432">
            <v>400</v>
          </cell>
          <cell r="Y1432">
            <v>14.59</v>
          </cell>
          <cell r="Z1432">
            <v>14.95</v>
          </cell>
          <cell r="AA1432">
            <v>16.68</v>
          </cell>
          <cell r="AB1432">
            <v>16.97</v>
          </cell>
          <cell r="AD1432" t="str">
            <v>Single</v>
          </cell>
          <cell r="AI1432">
            <v>0</v>
          </cell>
          <cell r="AJ1432">
            <v>0</v>
          </cell>
        </row>
        <row r="1434">
          <cell r="E1434">
            <v>649</v>
          </cell>
          <cell r="F1434" t="str">
            <v>CB-E4/9</v>
          </cell>
          <cell r="G1434">
            <v>519194.98</v>
          </cell>
          <cell r="H1434">
            <v>2389677.7400000002</v>
          </cell>
          <cell r="I1434" t="str">
            <v>Road-MN16</v>
          </cell>
          <cell r="J1434">
            <v>23.899999999965075</v>
          </cell>
          <cell r="K1434">
            <v>2.2800000002607703</v>
          </cell>
          <cell r="L1434">
            <v>24.008506825696593</v>
          </cell>
          <cell r="M1434" t="str">
            <v>CP-5 401 252</v>
          </cell>
          <cell r="N1434">
            <v>314.58592097984933</v>
          </cell>
          <cell r="O1434">
            <v>338.59442780554593</v>
          </cell>
          <cell r="P1434">
            <v>24.0085068256966</v>
          </cell>
          <cell r="Q1434">
            <v>0</v>
          </cell>
          <cell r="R1434">
            <v>16.920000000000002</v>
          </cell>
          <cell r="T1434">
            <v>15.17</v>
          </cell>
          <cell r="V1434">
            <v>17.170000000000002</v>
          </cell>
          <cell r="X1434">
            <v>400</v>
          </cell>
          <cell r="Y1434">
            <v>14.81</v>
          </cell>
          <cell r="Z1434">
            <v>15.17</v>
          </cell>
          <cell r="AA1434">
            <v>16.87</v>
          </cell>
          <cell r="AB1434">
            <v>17.170000000000002</v>
          </cell>
          <cell r="AD1434" t="str">
            <v>Single</v>
          </cell>
          <cell r="AI1434">
            <v>0</v>
          </cell>
          <cell r="AJ1434" t="str">
            <v>L</v>
          </cell>
        </row>
        <row r="1435">
          <cell r="AJ1435">
            <v>0</v>
          </cell>
        </row>
        <row r="1436">
          <cell r="N1436">
            <v>338.59442780554593</v>
          </cell>
          <cell r="AJ1436">
            <v>0</v>
          </cell>
        </row>
        <row r="1437">
          <cell r="E1437">
            <v>650</v>
          </cell>
          <cell r="F1437" t="str">
            <v>CB-E4/2</v>
          </cell>
          <cell r="G1437">
            <v>518931.74</v>
          </cell>
          <cell r="H1437">
            <v>2389662.85</v>
          </cell>
          <cell r="I1437" t="str">
            <v>Road-MN16</v>
          </cell>
          <cell r="M1437" t="str">
            <v>CP-5 401 251</v>
          </cell>
          <cell r="R1437">
            <v>15.68</v>
          </cell>
          <cell r="T1437">
            <v>13.65</v>
          </cell>
          <cell r="V1437">
            <v>15.69</v>
          </cell>
          <cell r="AI1437">
            <v>0</v>
          </cell>
          <cell r="AJ1437">
            <v>0</v>
          </cell>
        </row>
        <row r="1438">
          <cell r="AJ1438">
            <v>0</v>
          </cell>
        </row>
        <row r="1439">
          <cell r="E1439">
            <v>651</v>
          </cell>
          <cell r="F1439" t="str">
            <v>CB-E4/2/1</v>
          </cell>
          <cell r="G1439">
            <v>518925.61</v>
          </cell>
          <cell r="H1439">
            <v>2389692.21</v>
          </cell>
          <cell r="I1439" t="str">
            <v>Road-MN28</v>
          </cell>
          <cell r="J1439">
            <v>-6.1300000000046566</v>
          </cell>
          <cell r="K1439">
            <v>29.359999999869615</v>
          </cell>
          <cell r="L1439">
            <v>29.993107541440263</v>
          </cell>
          <cell r="M1439" t="str">
            <v>CP-5 401 253</v>
          </cell>
          <cell r="N1439">
            <v>0</v>
          </cell>
          <cell r="O1439">
            <v>29.993107541440263</v>
          </cell>
          <cell r="P1439">
            <v>29.993107541440263</v>
          </cell>
          <cell r="Q1439">
            <v>0</v>
          </cell>
          <cell r="R1439">
            <v>15.91</v>
          </cell>
          <cell r="T1439">
            <v>13.71</v>
          </cell>
          <cell r="V1439">
            <v>16.22</v>
          </cell>
          <cell r="X1439">
            <v>400</v>
          </cell>
          <cell r="Y1439">
            <v>13.65</v>
          </cell>
          <cell r="Z1439">
            <v>13.71</v>
          </cell>
          <cell r="AA1439">
            <v>15.69</v>
          </cell>
          <cell r="AB1439">
            <v>16.22</v>
          </cell>
          <cell r="AD1439" t="str">
            <v>Single</v>
          </cell>
          <cell r="AI1439" t="str">
            <v>S</v>
          </cell>
          <cell r="AJ1439">
            <v>0</v>
          </cell>
        </row>
        <row r="1440">
          <cell r="AJ1440">
            <v>0</v>
          </cell>
        </row>
        <row r="1441">
          <cell r="E1441">
            <v>652</v>
          </cell>
          <cell r="F1441" t="str">
            <v>CB-E4/2/2</v>
          </cell>
          <cell r="G1441">
            <v>518916.57</v>
          </cell>
          <cell r="H1441">
            <v>2389735.2599999998</v>
          </cell>
          <cell r="I1441" t="str">
            <v>Road-MN28</v>
          </cell>
          <cell r="J1441">
            <v>-9.0399999999790452</v>
          </cell>
          <cell r="K1441">
            <v>43.049999999813735</v>
          </cell>
          <cell r="L1441">
            <v>43.988908829199019</v>
          </cell>
          <cell r="M1441" t="str">
            <v>CP-5 401 253</v>
          </cell>
          <cell r="N1441">
            <v>29.993107541440263</v>
          </cell>
          <cell r="O1441">
            <v>73.982016370639286</v>
          </cell>
          <cell r="P1441">
            <v>43.988908829199019</v>
          </cell>
          <cell r="Q1441">
            <v>0</v>
          </cell>
          <cell r="R1441">
            <v>15.85</v>
          </cell>
          <cell r="T1441">
            <v>13.8</v>
          </cell>
          <cell r="V1441">
            <v>15.82</v>
          </cell>
          <cell r="X1441">
            <v>400</v>
          </cell>
          <cell r="Y1441">
            <v>13.71</v>
          </cell>
          <cell r="Z1441">
            <v>13.8</v>
          </cell>
          <cell r="AA1441">
            <v>16.22</v>
          </cell>
          <cell r="AB1441">
            <v>15.82</v>
          </cell>
          <cell r="AD1441" t="str">
            <v>Single</v>
          </cell>
          <cell r="AI1441">
            <v>0</v>
          </cell>
          <cell r="AJ1441">
            <v>0</v>
          </cell>
        </row>
        <row r="1442">
          <cell r="AJ1442">
            <v>0</v>
          </cell>
        </row>
        <row r="1443">
          <cell r="E1443">
            <v>653</v>
          </cell>
          <cell r="F1443" t="str">
            <v>CB-E4/2/3</v>
          </cell>
          <cell r="G1443">
            <v>518913.84</v>
          </cell>
          <cell r="H1443">
            <v>2389754.09</v>
          </cell>
          <cell r="I1443" t="str">
            <v>Road-MN28</v>
          </cell>
          <cell r="J1443">
            <v>-2.7299999999813735</v>
          </cell>
          <cell r="K1443">
            <v>18.830000000074506</v>
          </cell>
          <cell r="L1443">
            <v>19.026870473167786</v>
          </cell>
          <cell r="M1443" t="str">
            <v>CP-5 401 253</v>
          </cell>
          <cell r="N1443">
            <v>73.982016370639286</v>
          </cell>
          <cell r="O1443">
            <v>93.008886843807076</v>
          </cell>
          <cell r="P1443">
            <v>19.02687047316779</v>
          </cell>
          <cell r="Q1443">
            <v>0</v>
          </cell>
          <cell r="R1443">
            <v>15.75</v>
          </cell>
          <cell r="T1443">
            <v>13.84</v>
          </cell>
          <cell r="V1443">
            <v>15.84</v>
          </cell>
          <cell r="X1443">
            <v>400</v>
          </cell>
          <cell r="Y1443">
            <v>13.8</v>
          </cell>
          <cell r="Z1443">
            <v>13.84</v>
          </cell>
          <cell r="AA1443">
            <v>15.82</v>
          </cell>
          <cell r="AB1443">
            <v>15.84</v>
          </cell>
          <cell r="AD1443" t="str">
            <v>Single</v>
          </cell>
          <cell r="AI1443">
            <v>0</v>
          </cell>
          <cell r="AJ1443">
            <v>0</v>
          </cell>
        </row>
        <row r="1444">
          <cell r="AJ1444">
            <v>0</v>
          </cell>
        </row>
        <row r="1445">
          <cell r="E1445">
            <v>654</v>
          </cell>
          <cell r="F1445" t="str">
            <v>CB-E4/2/4</v>
          </cell>
          <cell r="G1445">
            <v>518912.91</v>
          </cell>
          <cell r="H1445">
            <v>2389770.17</v>
          </cell>
          <cell r="I1445" t="str">
            <v>Road-MN28</v>
          </cell>
          <cell r="J1445">
            <v>-0.93000000005122274</v>
          </cell>
          <cell r="K1445">
            <v>16.080000000074506</v>
          </cell>
          <cell r="L1445">
            <v>16.106871204628519</v>
          </cell>
          <cell r="M1445" t="str">
            <v>CP-5 401 253</v>
          </cell>
          <cell r="N1445">
            <v>93.008886843807076</v>
          </cell>
          <cell r="O1445">
            <v>109.11575804843559</v>
          </cell>
          <cell r="P1445">
            <v>16.106871204628519</v>
          </cell>
          <cell r="Q1445">
            <v>0</v>
          </cell>
          <cell r="R1445">
            <v>15.66</v>
          </cell>
          <cell r="T1445">
            <v>13.87</v>
          </cell>
          <cell r="V1445">
            <v>15.79</v>
          </cell>
          <cell r="X1445">
            <v>400</v>
          </cell>
          <cell r="Y1445">
            <v>13.84</v>
          </cell>
          <cell r="Z1445">
            <v>13.87</v>
          </cell>
          <cell r="AA1445">
            <v>15.84</v>
          </cell>
          <cell r="AB1445">
            <v>15.79</v>
          </cell>
          <cell r="AD1445" t="str">
            <v>Single</v>
          </cell>
          <cell r="AI1445">
            <v>0</v>
          </cell>
          <cell r="AJ1445">
            <v>0</v>
          </cell>
        </row>
        <row r="1446">
          <cell r="AJ1446">
            <v>0</v>
          </cell>
        </row>
        <row r="1447">
          <cell r="E1447">
            <v>655</v>
          </cell>
          <cell r="F1447" t="str">
            <v>CB-E4/2/5</v>
          </cell>
          <cell r="G1447">
            <v>518912.98</v>
          </cell>
          <cell r="H1447">
            <v>2389802.91</v>
          </cell>
          <cell r="I1447" t="str">
            <v>Road-MN28</v>
          </cell>
          <cell r="J1447">
            <v>7.0000000006984919E-2</v>
          </cell>
          <cell r="K1447">
            <v>32.740000000223517</v>
          </cell>
          <cell r="L1447">
            <v>32.740074832147783</v>
          </cell>
          <cell r="M1447" t="str">
            <v>CP-5 401 253</v>
          </cell>
          <cell r="N1447">
            <v>109.11575804843559</v>
          </cell>
          <cell r="O1447">
            <v>141.85583288058336</v>
          </cell>
          <cell r="P1447">
            <v>32.740074832147769</v>
          </cell>
          <cell r="Q1447">
            <v>0</v>
          </cell>
          <cell r="R1447">
            <v>15.61</v>
          </cell>
          <cell r="T1447">
            <v>13.93</v>
          </cell>
          <cell r="V1447">
            <v>15.49</v>
          </cell>
          <cell r="X1447">
            <v>400</v>
          </cell>
          <cell r="Y1447">
            <v>13.87</v>
          </cell>
          <cell r="Z1447">
            <v>13.93</v>
          </cell>
          <cell r="AA1447">
            <v>15.79</v>
          </cell>
          <cell r="AB1447">
            <v>15.49</v>
          </cell>
          <cell r="AD1447" t="str">
            <v>Single</v>
          </cell>
          <cell r="AI1447">
            <v>0</v>
          </cell>
          <cell r="AJ1447">
            <v>0</v>
          </cell>
        </row>
        <row r="1448">
          <cell r="AJ1448">
            <v>0</v>
          </cell>
        </row>
        <row r="1449">
          <cell r="E1449">
            <v>656</v>
          </cell>
          <cell r="F1449" t="str">
            <v>CB-E4/2/6</v>
          </cell>
          <cell r="G1449">
            <v>518911.24</v>
          </cell>
          <cell r="H1449">
            <v>2389842.87</v>
          </cell>
          <cell r="I1449" t="str">
            <v>Road-MN28</v>
          </cell>
          <cell r="J1449">
            <v>-1.7399999999906868</v>
          </cell>
          <cell r="K1449">
            <v>39.959999999962747</v>
          </cell>
          <cell r="L1449">
            <v>39.997864942981522</v>
          </cell>
          <cell r="M1449" t="str">
            <v>CP-5 401 253</v>
          </cell>
          <cell r="N1449">
            <v>141.85583288058336</v>
          </cell>
          <cell r="O1449">
            <v>181.85369782356489</v>
          </cell>
          <cell r="P1449">
            <v>39.997864942981522</v>
          </cell>
          <cell r="Q1449">
            <v>0</v>
          </cell>
          <cell r="R1449">
            <v>15.73</v>
          </cell>
          <cell r="T1449">
            <v>14.01</v>
          </cell>
          <cell r="V1449">
            <v>15.52</v>
          </cell>
          <cell r="X1449">
            <v>400</v>
          </cell>
          <cell r="Y1449">
            <v>13.93</v>
          </cell>
          <cell r="Z1449">
            <v>14.01</v>
          </cell>
          <cell r="AA1449">
            <v>15.49</v>
          </cell>
          <cell r="AB1449">
            <v>15.52</v>
          </cell>
          <cell r="AD1449" t="str">
            <v>Single</v>
          </cell>
          <cell r="AI1449">
            <v>0</v>
          </cell>
          <cell r="AJ1449">
            <v>0</v>
          </cell>
        </row>
        <row r="1450">
          <cell r="AJ1450">
            <v>0</v>
          </cell>
        </row>
        <row r="1451">
          <cell r="E1451">
            <v>657</v>
          </cell>
          <cell r="F1451" t="str">
            <v>CB-E4/2/7</v>
          </cell>
          <cell r="G1451">
            <v>518918.41</v>
          </cell>
          <cell r="H1451">
            <v>2389856.0499999998</v>
          </cell>
          <cell r="I1451" t="str">
            <v>Road-MN28</v>
          </cell>
          <cell r="J1451">
            <v>7.1699999999837019</v>
          </cell>
          <cell r="K1451">
            <v>13.179999999701977</v>
          </cell>
          <cell r="L1451">
            <v>15.004042788259115</v>
          </cell>
          <cell r="M1451" t="str">
            <v>CP-5 401 253</v>
          </cell>
          <cell r="N1451">
            <v>181.85369782356489</v>
          </cell>
          <cell r="O1451">
            <v>196.857740611824</v>
          </cell>
          <cell r="P1451">
            <v>15.004042788259113</v>
          </cell>
          <cell r="Q1451">
            <v>0</v>
          </cell>
          <cell r="R1451">
            <v>15.73</v>
          </cell>
          <cell r="T1451">
            <v>14.04</v>
          </cell>
          <cell r="V1451">
            <v>15.45</v>
          </cell>
          <cell r="X1451">
            <v>400</v>
          </cell>
          <cell r="Y1451">
            <v>14.01</v>
          </cell>
          <cell r="Z1451">
            <v>14.04</v>
          </cell>
          <cell r="AA1451">
            <v>15.52</v>
          </cell>
          <cell r="AB1451">
            <v>15.45</v>
          </cell>
          <cell r="AD1451" t="str">
            <v>Single</v>
          </cell>
          <cell r="AI1451">
            <v>0</v>
          </cell>
          <cell r="AJ1451" t="str">
            <v>L</v>
          </cell>
        </row>
        <row r="1452">
          <cell r="AJ1452">
            <v>0</v>
          </cell>
        </row>
        <row r="1453">
          <cell r="N1453">
            <v>196.857740611824</v>
          </cell>
          <cell r="AJ1453">
            <v>0</v>
          </cell>
        </row>
        <row r="1454">
          <cell r="E1454">
            <v>658</v>
          </cell>
          <cell r="F1454" t="str">
            <v>CB-E4/4</v>
          </cell>
          <cell r="G1454">
            <v>519012.02</v>
          </cell>
          <cell r="H1454">
            <v>2389664.6</v>
          </cell>
          <cell r="I1454" t="str">
            <v>Road-MN16</v>
          </cell>
          <cell r="M1454" t="str">
            <v>CP-5 401 251</v>
          </cell>
          <cell r="R1454">
            <v>16.239999999999998</v>
          </cell>
          <cell r="T1454">
            <v>14.06</v>
          </cell>
          <cell r="V1454">
            <v>16.14</v>
          </cell>
          <cell r="AI1454">
            <v>0</v>
          </cell>
          <cell r="AJ1454">
            <v>0</v>
          </cell>
        </row>
        <row r="1455">
          <cell r="AJ1455">
            <v>0</v>
          </cell>
        </row>
        <row r="1456">
          <cell r="E1456">
            <v>659</v>
          </cell>
          <cell r="F1456" t="str">
            <v>CB-E4/4/1</v>
          </cell>
          <cell r="G1456">
            <v>519012.93</v>
          </cell>
          <cell r="H1456">
            <v>2389622.61</v>
          </cell>
          <cell r="I1456" t="str">
            <v>Road-MN29</v>
          </cell>
          <cell r="J1456">
            <v>0.90999999997438863</v>
          </cell>
          <cell r="K1456">
            <v>-41.990000000223517</v>
          </cell>
          <cell r="L1456">
            <v>41.999859523797511</v>
          </cell>
          <cell r="M1456" t="str">
            <v>CP-5 401 253</v>
          </cell>
          <cell r="N1456">
            <v>0</v>
          </cell>
          <cell r="O1456">
            <v>41.999859523797511</v>
          </cell>
          <cell r="P1456">
            <v>41.999859523797511</v>
          </cell>
          <cell r="Q1456">
            <v>0</v>
          </cell>
          <cell r="R1456">
            <v>16.45</v>
          </cell>
          <cell r="T1456">
            <v>14.48</v>
          </cell>
          <cell r="V1456">
            <v>15.4</v>
          </cell>
          <cell r="X1456">
            <v>400</v>
          </cell>
          <cell r="Y1456">
            <v>14.06</v>
          </cell>
          <cell r="Z1456">
            <v>14.48</v>
          </cell>
          <cell r="AA1456">
            <v>16.14</v>
          </cell>
          <cell r="AB1456">
            <v>15.4</v>
          </cell>
          <cell r="AD1456" t="str">
            <v>Single</v>
          </cell>
          <cell r="AI1456" t="str">
            <v>S</v>
          </cell>
          <cell r="AJ1456" t="str">
            <v>L</v>
          </cell>
        </row>
        <row r="1457">
          <cell r="AJ1457">
            <v>0</v>
          </cell>
        </row>
        <row r="1458">
          <cell r="N1458">
            <v>41.999859523797511</v>
          </cell>
          <cell r="AJ1458">
            <v>0</v>
          </cell>
        </row>
        <row r="1459">
          <cell r="E1459">
            <v>660</v>
          </cell>
          <cell r="F1459" t="str">
            <v>CB-E4/7</v>
          </cell>
          <cell r="G1459">
            <v>519118.15</v>
          </cell>
          <cell r="H1459">
            <v>2389670.39</v>
          </cell>
          <cell r="I1459" t="str">
            <v>Road-MN16</v>
          </cell>
          <cell r="M1459" t="str">
            <v>CP-5 401 251</v>
          </cell>
          <cell r="R1459">
            <v>16.68</v>
          </cell>
          <cell r="T1459">
            <v>14.59</v>
          </cell>
          <cell r="V1459">
            <v>16.68</v>
          </cell>
          <cell r="AI1459">
            <v>0</v>
          </cell>
          <cell r="AJ1459">
            <v>0</v>
          </cell>
        </row>
        <row r="1460">
          <cell r="AJ1460">
            <v>0</v>
          </cell>
        </row>
        <row r="1461">
          <cell r="E1461">
            <v>661</v>
          </cell>
          <cell r="F1461" t="str">
            <v>CB-E4/7/1</v>
          </cell>
          <cell r="G1461">
            <v>519119.04</v>
          </cell>
          <cell r="H1461">
            <v>2389629.4</v>
          </cell>
          <cell r="I1461" t="str">
            <v>Road-MN30</v>
          </cell>
          <cell r="J1461">
            <v>0.88999999995576218</v>
          </cell>
          <cell r="K1461">
            <v>-40.990000000223517</v>
          </cell>
          <cell r="L1461">
            <v>40.999660974430569</v>
          </cell>
          <cell r="M1461" t="str">
            <v>CP-5 401 253</v>
          </cell>
          <cell r="N1461">
            <v>0</v>
          </cell>
          <cell r="O1461">
            <v>40.999660974430569</v>
          </cell>
          <cell r="P1461">
            <v>40.999660974430569</v>
          </cell>
          <cell r="Q1461">
            <v>0</v>
          </cell>
          <cell r="R1461">
            <v>16.850000000000001</v>
          </cell>
          <cell r="T1461">
            <v>14.88</v>
          </cell>
          <cell r="V1461">
            <v>16.850000000000001</v>
          </cell>
          <cell r="X1461">
            <v>400</v>
          </cell>
          <cell r="Y1461">
            <v>14.59</v>
          </cell>
          <cell r="Z1461">
            <v>14.88</v>
          </cell>
          <cell r="AA1461">
            <v>16.68</v>
          </cell>
          <cell r="AB1461">
            <v>16.850000000000001</v>
          </cell>
          <cell r="AD1461" t="str">
            <v>Single</v>
          </cell>
          <cell r="AI1461" t="str">
            <v>S</v>
          </cell>
          <cell r="AJ1461" t="str">
            <v>L</v>
          </cell>
        </row>
        <row r="1462">
          <cell r="AJ1462">
            <v>0</v>
          </cell>
        </row>
        <row r="1463">
          <cell r="N1463">
            <v>40.999660974430569</v>
          </cell>
          <cell r="AJ1463">
            <v>0</v>
          </cell>
        </row>
        <row r="1464">
          <cell r="E1464">
            <v>662</v>
          </cell>
          <cell r="F1464" t="str">
            <v>CB-E4/9</v>
          </cell>
          <cell r="G1464">
            <v>519194.98</v>
          </cell>
          <cell r="H1464">
            <v>2389677.7400000002</v>
          </cell>
          <cell r="I1464" t="str">
            <v>Road-MN16</v>
          </cell>
          <cell r="M1464" t="str">
            <v>CP-5 401 252</v>
          </cell>
          <cell r="R1464">
            <v>16.920000000000002</v>
          </cell>
          <cell r="T1464">
            <v>15.17</v>
          </cell>
          <cell r="V1464">
            <v>17.170000000000002</v>
          </cell>
          <cell r="AI1464">
            <v>0</v>
          </cell>
          <cell r="AJ1464">
            <v>0</v>
          </cell>
        </row>
        <row r="1465">
          <cell r="AJ1465">
            <v>0</v>
          </cell>
        </row>
        <row r="1466">
          <cell r="E1466">
            <v>663</v>
          </cell>
          <cell r="F1466" t="str">
            <v>CB-E4/9/1</v>
          </cell>
          <cell r="G1466">
            <v>519200.83</v>
          </cell>
          <cell r="H1466">
            <v>2389651.16</v>
          </cell>
          <cell r="I1466" t="str">
            <v>Road-MN18</v>
          </cell>
          <cell r="J1466">
            <v>5.8500000000349246</v>
          </cell>
          <cell r="K1466">
            <v>-26.580000000074506</v>
          </cell>
          <cell r="L1466">
            <v>27.21615145468531</v>
          </cell>
          <cell r="M1466" t="str">
            <v>CP-5 401 252</v>
          </cell>
          <cell r="N1466">
            <v>0</v>
          </cell>
          <cell r="O1466">
            <v>27.21615145468531</v>
          </cell>
          <cell r="P1466">
            <v>27.21615145468531</v>
          </cell>
          <cell r="Q1466">
            <v>0</v>
          </cell>
          <cell r="R1466">
            <v>16.95</v>
          </cell>
          <cell r="T1466">
            <v>15.25</v>
          </cell>
          <cell r="V1466">
            <v>17.649999999999999</v>
          </cell>
          <cell r="X1466">
            <v>400</v>
          </cell>
          <cell r="Y1466">
            <v>15.17</v>
          </cell>
          <cell r="Z1466">
            <v>15.25</v>
          </cell>
          <cell r="AA1466">
            <v>17.170000000000002</v>
          </cell>
          <cell r="AB1466">
            <v>17.649999999999999</v>
          </cell>
          <cell r="AD1466" t="str">
            <v>Single</v>
          </cell>
          <cell r="AI1466" t="str">
            <v>S</v>
          </cell>
          <cell r="AJ1466">
            <v>0</v>
          </cell>
        </row>
        <row r="1467">
          <cell r="AJ1467">
            <v>0</v>
          </cell>
        </row>
        <row r="1468">
          <cell r="E1468">
            <v>664</v>
          </cell>
          <cell r="F1468" t="str">
            <v>CB-E4/9/2</v>
          </cell>
          <cell r="G1468">
            <v>519206.45</v>
          </cell>
          <cell r="H1468">
            <v>2389624.75</v>
          </cell>
          <cell r="I1468" t="str">
            <v>Road-MN18</v>
          </cell>
          <cell r="J1468">
            <v>5.6199999999953434</v>
          </cell>
          <cell r="K1468">
            <v>-26.410000000149012</v>
          </cell>
          <cell r="L1468">
            <v>27.001342559358385</v>
          </cell>
          <cell r="M1468" t="str">
            <v>CP-5 401 252</v>
          </cell>
          <cell r="N1468">
            <v>27.21615145468531</v>
          </cell>
          <cell r="O1468">
            <v>54.217494014043695</v>
          </cell>
          <cell r="P1468">
            <v>27.001342559358385</v>
          </cell>
          <cell r="Q1468">
            <v>0</v>
          </cell>
          <cell r="R1468">
            <v>17.03</v>
          </cell>
          <cell r="T1468">
            <v>15.33</v>
          </cell>
          <cell r="V1468">
            <v>17.2</v>
          </cell>
          <cell r="X1468">
            <v>400</v>
          </cell>
          <cell r="Y1468">
            <v>15.25</v>
          </cell>
          <cell r="Z1468">
            <v>15.33</v>
          </cell>
          <cell r="AA1468">
            <v>17.649999999999999</v>
          </cell>
          <cell r="AB1468">
            <v>17.2</v>
          </cell>
          <cell r="AD1468" t="str">
            <v>Single</v>
          </cell>
          <cell r="AI1468">
            <v>0</v>
          </cell>
          <cell r="AJ1468" t="str">
            <v>L</v>
          </cell>
        </row>
        <row r="1469">
          <cell r="AJ1469">
            <v>0</v>
          </cell>
        </row>
        <row r="1470">
          <cell r="N1470">
            <v>54.217494014043695</v>
          </cell>
          <cell r="AJ1470">
            <v>0</v>
          </cell>
        </row>
        <row r="1471">
          <cell r="E1471">
            <v>665</v>
          </cell>
          <cell r="F1471" t="str">
            <v>CB-E4/9</v>
          </cell>
          <cell r="G1471">
            <v>519194.98</v>
          </cell>
          <cell r="H1471">
            <v>2389677.7400000002</v>
          </cell>
          <cell r="I1471" t="str">
            <v>Road-MN16</v>
          </cell>
          <cell r="M1471" t="str">
            <v>CP-5 401 252</v>
          </cell>
          <cell r="R1471">
            <v>16.920000000000002</v>
          </cell>
          <cell r="T1471">
            <v>15.17</v>
          </cell>
          <cell r="V1471">
            <v>17.170000000000002</v>
          </cell>
          <cell r="AI1471">
            <v>0</v>
          </cell>
          <cell r="AJ1471">
            <v>0</v>
          </cell>
        </row>
        <row r="1472">
          <cell r="AJ1472">
            <v>0</v>
          </cell>
        </row>
        <row r="1473">
          <cell r="E1473">
            <v>666</v>
          </cell>
          <cell r="F1473" t="str">
            <v>CB-E4/10</v>
          </cell>
          <cell r="G1473">
            <v>519182.44</v>
          </cell>
          <cell r="H1473">
            <v>2389726.15</v>
          </cell>
          <cell r="I1473" t="str">
            <v>Road-MN18</v>
          </cell>
          <cell r="J1473">
            <v>-12.539999999979045</v>
          </cell>
          <cell r="K1473">
            <v>48.40999999968335</v>
          </cell>
          <cell r="L1473">
            <v>50.007796391850903</v>
          </cell>
          <cell r="M1473" t="str">
            <v>CP-5 401 252</v>
          </cell>
          <cell r="N1473">
            <v>0</v>
          </cell>
          <cell r="O1473">
            <v>50.007796391850903</v>
          </cell>
          <cell r="P1473">
            <v>50.007796391850903</v>
          </cell>
          <cell r="Q1473">
            <v>0</v>
          </cell>
          <cell r="R1473">
            <v>17.059999999999999</v>
          </cell>
          <cell r="T1473">
            <v>15.266819999999367</v>
          </cell>
          <cell r="V1473">
            <v>17.59</v>
          </cell>
          <cell r="X1473">
            <v>400</v>
          </cell>
          <cell r="Y1473">
            <v>15.17</v>
          </cell>
          <cell r="Z1473">
            <v>15.266819999999367</v>
          </cell>
          <cell r="AA1473">
            <v>17.170000000000002</v>
          </cell>
          <cell r="AB1473">
            <v>17.59</v>
          </cell>
          <cell r="AD1473" t="str">
            <v>Single</v>
          </cell>
          <cell r="AI1473" t="str">
            <v>S</v>
          </cell>
          <cell r="AJ1473">
            <v>0</v>
          </cell>
        </row>
        <row r="1474">
          <cell r="AJ1474">
            <v>0</v>
          </cell>
        </row>
        <row r="1475">
          <cell r="E1475">
            <v>667</v>
          </cell>
          <cell r="F1475" t="str">
            <v>CB-E4/11</v>
          </cell>
          <cell r="G1475">
            <v>519173.09</v>
          </cell>
          <cell r="H1475">
            <v>2389761.94</v>
          </cell>
          <cell r="I1475" t="str">
            <v>Road-MN18</v>
          </cell>
          <cell r="J1475">
            <v>-9.3499999999767169</v>
          </cell>
          <cell r="K1475">
            <v>35.790000000037253</v>
          </cell>
          <cell r="L1475">
            <v>36.991169216479648</v>
          </cell>
          <cell r="M1475" t="str">
            <v>CP-5 401 252</v>
          </cell>
          <cell r="N1475">
            <v>50.007796391850903</v>
          </cell>
          <cell r="O1475">
            <v>86.99896560833055</v>
          </cell>
          <cell r="P1475">
            <v>36.991169216479648</v>
          </cell>
          <cell r="Q1475">
            <v>0</v>
          </cell>
          <cell r="R1475">
            <v>16.899999999999999</v>
          </cell>
          <cell r="T1475">
            <v>15.340802338432326</v>
          </cell>
          <cell r="V1475">
            <v>16.899999999999999</v>
          </cell>
          <cell r="X1475">
            <v>400</v>
          </cell>
          <cell r="Y1475">
            <v>15.266819999999367</v>
          </cell>
          <cell r="Z1475">
            <v>15.340802338432326</v>
          </cell>
          <cell r="AA1475">
            <v>17.59</v>
          </cell>
          <cell r="AB1475">
            <v>16.899999999999999</v>
          </cell>
          <cell r="AD1475" t="str">
            <v>Single</v>
          </cell>
          <cell r="AI1475">
            <v>0</v>
          </cell>
          <cell r="AJ1475">
            <v>0</v>
          </cell>
        </row>
        <row r="1476">
          <cell r="AJ1476">
            <v>0</v>
          </cell>
        </row>
        <row r="1477">
          <cell r="E1477">
            <v>668</v>
          </cell>
          <cell r="F1477" t="str">
            <v>CB-E4/12</v>
          </cell>
          <cell r="G1477">
            <v>519163.23</v>
          </cell>
          <cell r="H1477">
            <v>2389799.6800000002</v>
          </cell>
          <cell r="I1477" t="str">
            <v>Road-MN18</v>
          </cell>
          <cell r="J1477">
            <v>-9.8600000000442378</v>
          </cell>
          <cell r="K1477">
            <v>37.740000000223517</v>
          </cell>
          <cell r="L1477">
            <v>39.006758388998996</v>
          </cell>
          <cell r="M1477" t="str">
            <v>CP-5 401 252</v>
          </cell>
          <cell r="N1477">
            <v>86.99896560833055</v>
          </cell>
          <cell r="O1477">
            <v>126.00572399732954</v>
          </cell>
          <cell r="P1477">
            <v>39.006758388998989</v>
          </cell>
          <cell r="Q1477">
            <v>0</v>
          </cell>
          <cell r="R1477">
            <v>16.63</v>
          </cell>
          <cell r="T1477">
            <v>15.418815855210324</v>
          </cell>
          <cell r="V1477">
            <v>16.670000000000002</v>
          </cell>
          <cell r="X1477">
            <v>400</v>
          </cell>
          <cell r="Y1477">
            <v>15.340802338432326</v>
          </cell>
          <cell r="Z1477">
            <v>15.418815855210324</v>
          </cell>
          <cell r="AA1477">
            <v>16.899999999999999</v>
          </cell>
          <cell r="AB1477">
            <v>16.670000000000002</v>
          </cell>
          <cell r="AD1477" t="str">
            <v>Single</v>
          </cell>
          <cell r="AI1477">
            <v>0</v>
          </cell>
          <cell r="AJ1477" t="str">
            <v>L</v>
          </cell>
        </row>
        <row r="1478">
          <cell r="AJ1478">
            <v>0</v>
          </cell>
        </row>
        <row r="1479">
          <cell r="N1479">
            <v>126.00572399732954</v>
          </cell>
          <cell r="AJ1479">
            <v>0</v>
          </cell>
        </row>
        <row r="1480">
          <cell r="E1480">
            <v>669</v>
          </cell>
          <cell r="F1480" t="str">
            <v>MH-E5-EX</v>
          </cell>
          <cell r="G1480">
            <v>518876.7</v>
          </cell>
          <cell r="H1480">
            <v>2389597.46</v>
          </cell>
          <cell r="I1480" t="str">
            <v>Al Makarunah St.</v>
          </cell>
          <cell r="M1480" t="str">
            <v>CP-5 401 254</v>
          </cell>
          <cell r="R1480">
            <v>15.2</v>
          </cell>
          <cell r="T1480">
            <v>13.39</v>
          </cell>
          <cell r="V1480">
            <v>15.2</v>
          </cell>
          <cell r="AI1480">
            <v>0</v>
          </cell>
          <cell r="AJ1480">
            <v>0</v>
          </cell>
        </row>
        <row r="1481">
          <cell r="AJ1481">
            <v>0</v>
          </cell>
        </row>
        <row r="1482">
          <cell r="E1482">
            <v>670</v>
          </cell>
          <cell r="F1482" t="str">
            <v>CB-E5/1</v>
          </cell>
          <cell r="G1482">
            <v>518905.44</v>
          </cell>
          <cell r="H1482">
            <v>2389594.4500000002</v>
          </cell>
          <cell r="I1482" t="str">
            <v>Road-MN15</v>
          </cell>
          <cell r="J1482">
            <v>28.739999999990687</v>
          </cell>
          <cell r="K1482">
            <v>-3.0099999997764826</v>
          </cell>
          <cell r="L1482">
            <v>28.897191905064393</v>
          </cell>
          <cell r="M1482" t="str">
            <v>CP-5 401 254</v>
          </cell>
          <cell r="N1482">
            <v>0</v>
          </cell>
          <cell r="O1482">
            <v>28.897191905064393</v>
          </cell>
          <cell r="P1482">
            <v>28.897191905064393</v>
          </cell>
          <cell r="Q1482">
            <v>0</v>
          </cell>
          <cell r="R1482">
            <v>15.51</v>
          </cell>
          <cell r="T1482">
            <v>13.53</v>
          </cell>
          <cell r="V1482">
            <v>15.51</v>
          </cell>
          <cell r="X1482">
            <v>400</v>
          </cell>
          <cell r="Y1482">
            <v>13.39</v>
          </cell>
          <cell r="Z1482">
            <v>13.53</v>
          </cell>
          <cell r="AA1482">
            <v>15.2</v>
          </cell>
          <cell r="AB1482">
            <v>15.51</v>
          </cell>
          <cell r="AD1482" t="str">
            <v>Single</v>
          </cell>
          <cell r="AI1482" t="str">
            <v>S</v>
          </cell>
          <cell r="AJ1482">
            <v>0</v>
          </cell>
        </row>
        <row r="1483">
          <cell r="AJ1483">
            <v>0</v>
          </cell>
        </row>
        <row r="1484">
          <cell r="E1484">
            <v>671</v>
          </cell>
          <cell r="F1484" t="str">
            <v>CB-E5/2</v>
          </cell>
          <cell r="G1484">
            <v>518934.56</v>
          </cell>
          <cell r="H1484">
            <v>2389591.5</v>
          </cell>
          <cell r="I1484" t="str">
            <v>Road-MN15</v>
          </cell>
          <cell r="J1484">
            <v>29.119999999995343</v>
          </cell>
          <cell r="K1484">
            <v>-2.9500000001862645</v>
          </cell>
          <cell r="L1484">
            <v>29.269043373517142</v>
          </cell>
          <cell r="M1484" t="str">
            <v>CP-5 401 254</v>
          </cell>
          <cell r="N1484">
            <v>28.897191905064393</v>
          </cell>
          <cell r="O1484">
            <v>58.166235278581539</v>
          </cell>
          <cell r="P1484">
            <v>29.269043373517146</v>
          </cell>
          <cell r="Q1484">
            <v>0</v>
          </cell>
          <cell r="R1484">
            <v>15.77</v>
          </cell>
          <cell r="T1484">
            <v>13.68</v>
          </cell>
          <cell r="V1484">
            <v>15.97</v>
          </cell>
          <cell r="X1484">
            <v>400</v>
          </cell>
          <cell r="Y1484">
            <v>13.53</v>
          </cell>
          <cell r="Z1484">
            <v>13.68</v>
          </cell>
          <cell r="AA1484">
            <v>15.51</v>
          </cell>
          <cell r="AB1484">
            <v>15.97</v>
          </cell>
          <cell r="AD1484" t="str">
            <v>Single</v>
          </cell>
          <cell r="AI1484">
            <v>0</v>
          </cell>
          <cell r="AJ1484">
            <v>0</v>
          </cell>
        </row>
        <row r="1485">
          <cell r="AJ1485">
            <v>0</v>
          </cell>
        </row>
        <row r="1486">
          <cell r="E1486">
            <v>672</v>
          </cell>
          <cell r="F1486" t="str">
            <v>CB-E5/3</v>
          </cell>
          <cell r="G1486">
            <v>518974.86</v>
          </cell>
          <cell r="H1486">
            <v>2389587.46</v>
          </cell>
          <cell r="I1486" t="str">
            <v>Road-MN15</v>
          </cell>
          <cell r="J1486">
            <v>40.299999999988358</v>
          </cell>
          <cell r="K1486">
            <v>-4.0400000000372529</v>
          </cell>
          <cell r="L1486">
            <v>40.501995012583798</v>
          </cell>
          <cell r="M1486" t="str">
            <v>CP-5 401 254</v>
          </cell>
          <cell r="N1486">
            <v>58.166235278581539</v>
          </cell>
          <cell r="O1486">
            <v>98.668230291165344</v>
          </cell>
          <cell r="P1486">
            <v>40.501995012583805</v>
          </cell>
          <cell r="Q1486">
            <v>0</v>
          </cell>
          <cell r="R1486">
            <v>16.13</v>
          </cell>
          <cell r="T1486">
            <v>13.88</v>
          </cell>
          <cell r="V1486">
            <v>16.07</v>
          </cell>
          <cell r="X1486">
            <v>400</v>
          </cell>
          <cell r="Y1486">
            <v>13.68</v>
          </cell>
          <cell r="Z1486">
            <v>13.88</v>
          </cell>
          <cell r="AA1486">
            <v>15.97</v>
          </cell>
          <cell r="AB1486">
            <v>16.07</v>
          </cell>
          <cell r="AD1486" t="str">
            <v>Single</v>
          </cell>
          <cell r="AI1486">
            <v>0</v>
          </cell>
          <cell r="AJ1486">
            <v>0</v>
          </cell>
        </row>
        <row r="1487">
          <cell r="AJ1487">
            <v>0</v>
          </cell>
        </row>
        <row r="1488">
          <cell r="E1488">
            <v>673</v>
          </cell>
          <cell r="F1488" t="str">
            <v>CB-E5/4</v>
          </cell>
          <cell r="G1488">
            <v>519013.65</v>
          </cell>
          <cell r="H1488">
            <v>2389583.4700000002</v>
          </cell>
          <cell r="I1488" t="str">
            <v>Road-MN15</v>
          </cell>
          <cell r="J1488">
            <v>38.790000000037253</v>
          </cell>
          <cell r="K1488">
            <v>-3.9899999997578561</v>
          </cell>
          <cell r="L1488">
            <v>38.994668866409903</v>
          </cell>
          <cell r="M1488" t="str">
            <v>CP-5 401 254</v>
          </cell>
          <cell r="N1488">
            <v>98.668230291165344</v>
          </cell>
          <cell r="O1488">
            <v>137.66289915757525</v>
          </cell>
          <cell r="P1488">
            <v>38.99466886640991</v>
          </cell>
          <cell r="Q1488">
            <v>0</v>
          </cell>
          <cell r="R1488">
            <v>16.43</v>
          </cell>
          <cell r="T1488">
            <v>14.08</v>
          </cell>
          <cell r="V1488">
            <v>16.239999999999998</v>
          </cell>
          <cell r="X1488">
            <v>400</v>
          </cell>
          <cell r="Y1488">
            <v>13.88</v>
          </cell>
          <cell r="Z1488">
            <v>14.08</v>
          </cell>
          <cell r="AA1488">
            <v>16.07</v>
          </cell>
          <cell r="AB1488">
            <v>16.239999999999998</v>
          </cell>
          <cell r="AD1488" t="str">
            <v>Single</v>
          </cell>
          <cell r="AI1488">
            <v>0</v>
          </cell>
          <cell r="AJ1488">
            <v>0</v>
          </cell>
        </row>
        <row r="1489">
          <cell r="AJ1489">
            <v>0</v>
          </cell>
        </row>
        <row r="1490">
          <cell r="E1490">
            <v>674</v>
          </cell>
          <cell r="F1490" t="str">
            <v>CB-E5/5</v>
          </cell>
          <cell r="G1490">
            <v>519070.36</v>
          </cell>
          <cell r="H1490">
            <v>2389577.69</v>
          </cell>
          <cell r="I1490" t="str">
            <v>Road-MN15</v>
          </cell>
          <cell r="J1490">
            <v>56.709999999962747</v>
          </cell>
          <cell r="K1490">
            <v>-5.7800000002607703</v>
          </cell>
          <cell r="L1490">
            <v>57.003793733389259</v>
          </cell>
          <cell r="M1490" t="str">
            <v>CP-5 401 254</v>
          </cell>
          <cell r="N1490">
            <v>137.66289915757525</v>
          </cell>
          <cell r="O1490">
            <v>194.6666928909645</v>
          </cell>
          <cell r="P1490">
            <v>57.003793733389244</v>
          </cell>
          <cell r="Q1490">
            <v>0</v>
          </cell>
          <cell r="R1490">
            <v>16.649999999999999</v>
          </cell>
          <cell r="T1490">
            <v>14.36</v>
          </cell>
          <cell r="V1490">
            <v>16.489999999999998</v>
          </cell>
          <cell r="X1490">
            <v>400</v>
          </cell>
          <cell r="Y1490">
            <v>14.08</v>
          </cell>
          <cell r="Z1490">
            <v>14.36</v>
          </cell>
          <cell r="AA1490">
            <v>16.239999999999998</v>
          </cell>
          <cell r="AB1490">
            <v>16.489999999999998</v>
          </cell>
          <cell r="AD1490" t="str">
            <v>Single</v>
          </cell>
          <cell r="AI1490">
            <v>0</v>
          </cell>
          <cell r="AJ1490">
            <v>0</v>
          </cell>
        </row>
        <row r="1491">
          <cell r="AJ1491">
            <v>0</v>
          </cell>
        </row>
        <row r="1492">
          <cell r="E1492">
            <v>675</v>
          </cell>
          <cell r="F1492" t="str">
            <v>CB-E5/6</v>
          </cell>
          <cell r="G1492">
            <v>519124.09</v>
          </cell>
          <cell r="H1492">
            <v>2389572.25</v>
          </cell>
          <cell r="I1492" t="str">
            <v>Road-MN15</v>
          </cell>
          <cell r="J1492">
            <v>53.730000000039581</v>
          </cell>
          <cell r="K1492">
            <v>-5.4399999999441206</v>
          </cell>
          <cell r="L1492">
            <v>54.004689611214744</v>
          </cell>
          <cell r="M1492" t="str">
            <v>CP-5 401 254</v>
          </cell>
          <cell r="N1492">
            <v>194.6666928909645</v>
          </cell>
          <cell r="O1492">
            <v>248.67138250217926</v>
          </cell>
          <cell r="P1492">
            <v>54.004689611214758</v>
          </cell>
          <cell r="Q1492">
            <v>0</v>
          </cell>
          <cell r="R1492">
            <v>16.86</v>
          </cell>
          <cell r="T1492">
            <v>14.63</v>
          </cell>
          <cell r="V1492">
            <v>16.72</v>
          </cell>
          <cell r="X1492">
            <v>400</v>
          </cell>
          <cell r="Y1492">
            <v>14.36</v>
          </cell>
          <cell r="Z1492">
            <v>14.63</v>
          </cell>
          <cell r="AA1492">
            <v>16.489999999999998</v>
          </cell>
          <cell r="AB1492">
            <v>16.72</v>
          </cell>
          <cell r="AD1492" t="str">
            <v>Single</v>
          </cell>
          <cell r="AI1492">
            <v>0</v>
          </cell>
          <cell r="AJ1492">
            <v>0</v>
          </cell>
        </row>
        <row r="1493">
          <cell r="AJ1493">
            <v>0</v>
          </cell>
        </row>
        <row r="1494">
          <cell r="E1494">
            <v>676</v>
          </cell>
          <cell r="F1494" t="str">
            <v>CB-E5/7</v>
          </cell>
          <cell r="G1494">
            <v>519161.4</v>
          </cell>
          <cell r="H1494">
            <v>2389568.5099999998</v>
          </cell>
          <cell r="I1494" t="str">
            <v>Road-MN15</v>
          </cell>
          <cell r="J1494">
            <v>37.309999999997672</v>
          </cell>
          <cell r="K1494">
            <v>-3.7400000002235174</v>
          </cell>
          <cell r="L1494">
            <v>37.496982545286201</v>
          </cell>
          <cell r="M1494" t="str">
            <v>CP-5 401 254</v>
          </cell>
          <cell r="N1494">
            <v>248.67138250217926</v>
          </cell>
          <cell r="O1494">
            <v>286.16836504746544</v>
          </cell>
          <cell r="P1494">
            <v>37.496982545286187</v>
          </cell>
          <cell r="Q1494">
            <v>0</v>
          </cell>
          <cell r="R1494">
            <v>17</v>
          </cell>
          <cell r="T1494">
            <v>14.82</v>
          </cell>
          <cell r="V1494">
            <v>16.88</v>
          </cell>
          <cell r="X1494">
            <v>400</v>
          </cell>
          <cell r="Y1494">
            <v>14.63</v>
          </cell>
          <cell r="Z1494">
            <v>14.82</v>
          </cell>
          <cell r="AA1494">
            <v>16.72</v>
          </cell>
          <cell r="AB1494">
            <v>16.88</v>
          </cell>
          <cell r="AD1494" t="str">
            <v>Single</v>
          </cell>
          <cell r="AI1494">
            <v>0</v>
          </cell>
          <cell r="AJ1494">
            <v>0</v>
          </cell>
        </row>
        <row r="1495">
          <cell r="AJ1495">
            <v>0</v>
          </cell>
        </row>
        <row r="1496">
          <cell r="E1496">
            <v>677</v>
          </cell>
          <cell r="F1496" t="str">
            <v>CB-E5/8</v>
          </cell>
          <cell r="G1496">
            <v>519192.35</v>
          </cell>
          <cell r="H1496">
            <v>2389566.69</v>
          </cell>
          <cell r="I1496" t="str">
            <v>Road-MN15</v>
          </cell>
          <cell r="J1496">
            <v>30.949999999953434</v>
          </cell>
          <cell r="K1496">
            <v>-1.8199999998323619</v>
          </cell>
          <cell r="L1496">
            <v>31.003465935222586</v>
          </cell>
          <cell r="M1496" t="str">
            <v>CP-5 401 255</v>
          </cell>
          <cell r="N1496">
            <v>286.16836504746544</v>
          </cell>
          <cell r="O1496">
            <v>317.17183098268805</v>
          </cell>
          <cell r="P1496">
            <v>31.003465935222607</v>
          </cell>
          <cell r="Q1496">
            <v>0</v>
          </cell>
          <cell r="R1496">
            <v>17.12</v>
          </cell>
          <cell r="T1496">
            <v>14.98</v>
          </cell>
          <cell r="V1496">
            <v>17.07</v>
          </cell>
          <cell r="X1496">
            <v>400</v>
          </cell>
          <cell r="Y1496">
            <v>14.82</v>
          </cell>
          <cell r="Z1496">
            <v>14.98</v>
          </cell>
          <cell r="AA1496">
            <v>16.88</v>
          </cell>
          <cell r="AB1496">
            <v>17.07</v>
          </cell>
          <cell r="AD1496" t="str">
            <v>Single</v>
          </cell>
          <cell r="AI1496">
            <v>0</v>
          </cell>
          <cell r="AJ1496">
            <v>0</v>
          </cell>
        </row>
        <row r="1497">
          <cell r="AJ1497">
            <v>0</v>
          </cell>
        </row>
        <row r="1498">
          <cell r="E1498">
            <v>678</v>
          </cell>
          <cell r="F1498" t="str">
            <v>CB-E5/9</v>
          </cell>
          <cell r="G1498">
            <v>519210.83</v>
          </cell>
          <cell r="H1498">
            <v>2389567.46</v>
          </cell>
          <cell r="I1498" t="str">
            <v>Road-MN15</v>
          </cell>
          <cell r="J1498">
            <v>18.480000000039581</v>
          </cell>
          <cell r="K1498">
            <v>0.77000000001862645</v>
          </cell>
          <cell r="L1498">
            <v>18.496034710215365</v>
          </cell>
          <cell r="M1498" t="str">
            <v>CP-5 401 255</v>
          </cell>
          <cell r="N1498">
            <v>317.17183098268805</v>
          </cell>
          <cell r="O1498">
            <v>335.66786569290343</v>
          </cell>
          <cell r="P1498">
            <v>18.496034710215383</v>
          </cell>
          <cell r="Q1498">
            <v>0</v>
          </cell>
          <cell r="R1498">
            <v>17.190000000000001</v>
          </cell>
          <cell r="T1498">
            <v>15.07</v>
          </cell>
          <cell r="V1498">
            <v>17.23</v>
          </cell>
          <cell r="X1498">
            <v>400</v>
          </cell>
          <cell r="Y1498">
            <v>14.98</v>
          </cell>
          <cell r="Z1498">
            <v>15.07</v>
          </cell>
          <cell r="AA1498">
            <v>17.07</v>
          </cell>
          <cell r="AB1498">
            <v>17.23</v>
          </cell>
          <cell r="AD1498" t="str">
            <v>Single</v>
          </cell>
          <cell r="AI1498">
            <v>0</v>
          </cell>
          <cell r="AJ1498">
            <v>0</v>
          </cell>
        </row>
        <row r="1499">
          <cell r="AJ1499">
            <v>0</v>
          </cell>
        </row>
        <row r="1500">
          <cell r="E1500">
            <v>679</v>
          </cell>
          <cell r="F1500" t="str">
            <v>CB-E5/10</v>
          </cell>
          <cell r="G1500">
            <v>519240.54</v>
          </cell>
          <cell r="H1500">
            <v>2389571.65</v>
          </cell>
          <cell r="I1500" t="str">
            <v>Road-MN15</v>
          </cell>
          <cell r="J1500">
            <v>29.709999999962747</v>
          </cell>
          <cell r="K1500">
            <v>4.1899999999441206</v>
          </cell>
          <cell r="L1500">
            <v>30.004003066212984</v>
          </cell>
          <cell r="M1500" t="str">
            <v>CP-5 401 255</v>
          </cell>
          <cell r="N1500">
            <v>335.66786569290343</v>
          </cell>
          <cell r="O1500">
            <v>365.67186875911642</v>
          </cell>
          <cell r="P1500">
            <v>30.004003066212988</v>
          </cell>
          <cell r="Q1500">
            <v>0</v>
          </cell>
          <cell r="R1500">
            <v>17.3</v>
          </cell>
          <cell r="T1500">
            <v>15.22</v>
          </cell>
          <cell r="V1500">
            <v>17.22</v>
          </cell>
          <cell r="X1500">
            <v>400</v>
          </cell>
          <cell r="Y1500">
            <v>15.07</v>
          </cell>
          <cell r="Z1500">
            <v>15.22</v>
          </cell>
          <cell r="AA1500">
            <v>17.23</v>
          </cell>
          <cell r="AB1500">
            <v>17.22</v>
          </cell>
          <cell r="AD1500" t="str">
            <v>Single</v>
          </cell>
          <cell r="AI1500">
            <v>0</v>
          </cell>
          <cell r="AJ1500">
            <v>0</v>
          </cell>
        </row>
        <row r="1501">
          <cell r="AJ1501">
            <v>0</v>
          </cell>
        </row>
        <row r="1502">
          <cell r="E1502">
            <v>680</v>
          </cell>
          <cell r="F1502" t="str">
            <v>CB-E5/11</v>
          </cell>
          <cell r="G1502">
            <v>519256.6</v>
          </cell>
          <cell r="H1502">
            <v>2389575.44</v>
          </cell>
          <cell r="I1502" t="str">
            <v>Road-MN15</v>
          </cell>
          <cell r="J1502">
            <v>16.059999999997672</v>
          </cell>
          <cell r="K1502">
            <v>3.7900000000372529</v>
          </cell>
          <cell r="L1502">
            <v>16.501142384701961</v>
          </cell>
          <cell r="M1502" t="str">
            <v>CP-5 401 255</v>
          </cell>
          <cell r="N1502">
            <v>365.67186875911642</v>
          </cell>
          <cell r="O1502">
            <v>382.17301114381837</v>
          </cell>
          <cell r="P1502">
            <v>16.50114238470195</v>
          </cell>
          <cell r="Q1502">
            <v>0</v>
          </cell>
          <cell r="R1502">
            <v>17.329999999999998</v>
          </cell>
          <cell r="T1502">
            <v>15.3</v>
          </cell>
          <cell r="V1502">
            <v>17.329999999999998</v>
          </cell>
          <cell r="X1502">
            <v>400</v>
          </cell>
          <cell r="Y1502">
            <v>15.22</v>
          </cell>
          <cell r="Z1502">
            <v>15.3</v>
          </cell>
          <cell r="AA1502">
            <v>17.22</v>
          </cell>
          <cell r="AB1502">
            <v>17.329999999999998</v>
          </cell>
          <cell r="AD1502" t="str">
            <v>Single</v>
          </cell>
          <cell r="AI1502">
            <v>0</v>
          </cell>
          <cell r="AJ1502">
            <v>0</v>
          </cell>
        </row>
        <row r="1503">
          <cell r="AJ1503">
            <v>0</v>
          </cell>
        </row>
        <row r="1504">
          <cell r="E1504">
            <v>681</v>
          </cell>
          <cell r="F1504" t="str">
            <v>CB-E5/12</v>
          </cell>
          <cell r="G1504">
            <v>519281.29</v>
          </cell>
          <cell r="H1504">
            <v>2389581.79</v>
          </cell>
          <cell r="I1504" t="str">
            <v>Road-MN15</v>
          </cell>
          <cell r="J1504">
            <v>24.690000000002328</v>
          </cell>
          <cell r="K1504">
            <v>6.3500000000931323</v>
          </cell>
          <cell r="L1504">
            <v>25.493501132667081</v>
          </cell>
          <cell r="M1504" t="str">
            <v>CP-5 401 255</v>
          </cell>
          <cell r="N1504">
            <v>382.17301114381837</v>
          </cell>
          <cell r="O1504">
            <v>407.66651227648543</v>
          </cell>
          <cell r="P1504">
            <v>25.493501132667063</v>
          </cell>
          <cell r="Q1504">
            <v>0</v>
          </cell>
          <cell r="R1504">
            <v>17.27</v>
          </cell>
          <cell r="T1504">
            <v>15.43</v>
          </cell>
          <cell r="V1504">
            <v>17.61</v>
          </cell>
          <cell r="X1504">
            <v>400</v>
          </cell>
          <cell r="Y1504">
            <v>15.3</v>
          </cell>
          <cell r="Z1504">
            <v>15.43</v>
          </cell>
          <cell r="AA1504">
            <v>17.329999999999998</v>
          </cell>
          <cell r="AB1504">
            <v>17.61</v>
          </cell>
          <cell r="AD1504" t="str">
            <v>Single</v>
          </cell>
          <cell r="AI1504">
            <v>0</v>
          </cell>
          <cell r="AJ1504" t="str">
            <v>L</v>
          </cell>
        </row>
        <row r="1505">
          <cell r="AJ1505">
            <v>0</v>
          </cell>
        </row>
        <row r="1506">
          <cell r="N1506">
            <v>407.66651227648543</v>
          </cell>
          <cell r="AJ1506">
            <v>0</v>
          </cell>
        </row>
        <row r="1507">
          <cell r="E1507">
            <v>682</v>
          </cell>
          <cell r="F1507" t="str">
            <v>CB-E5/8</v>
          </cell>
          <cell r="G1507">
            <v>519192.35</v>
          </cell>
          <cell r="H1507">
            <v>2389566.69</v>
          </cell>
          <cell r="I1507" t="str">
            <v>Road-MN15</v>
          </cell>
          <cell r="M1507" t="str">
            <v>CP-5 401 255</v>
          </cell>
          <cell r="R1507">
            <v>17.12</v>
          </cell>
          <cell r="T1507">
            <v>15.07</v>
          </cell>
          <cell r="V1507">
            <v>17.07</v>
          </cell>
          <cell r="AI1507">
            <v>0</v>
          </cell>
          <cell r="AJ1507">
            <v>0</v>
          </cell>
        </row>
        <row r="1508">
          <cell r="AJ1508">
            <v>0</v>
          </cell>
        </row>
        <row r="1509">
          <cell r="E1509">
            <v>683</v>
          </cell>
          <cell r="F1509" t="str">
            <v>CB-E5/8/1</v>
          </cell>
          <cell r="G1509">
            <v>519189.03</v>
          </cell>
          <cell r="H1509">
            <v>2389522.0299999998</v>
          </cell>
          <cell r="I1509" t="str">
            <v>Road-MN17</v>
          </cell>
          <cell r="J1509">
            <v>-3.3199999999487773</v>
          </cell>
          <cell r="K1509">
            <v>-44.660000000149012</v>
          </cell>
          <cell r="L1509">
            <v>44.783233469826293</v>
          </cell>
          <cell r="M1509" t="str">
            <v>CP-5 401 256</v>
          </cell>
          <cell r="N1509">
            <v>0</v>
          </cell>
          <cell r="O1509">
            <v>44.783233469826293</v>
          </cell>
          <cell r="P1509">
            <v>44.783233469826293</v>
          </cell>
          <cell r="Q1509">
            <v>0</v>
          </cell>
          <cell r="R1509">
            <v>16.850000000000001</v>
          </cell>
          <cell r="T1509">
            <v>15.16</v>
          </cell>
          <cell r="V1509">
            <v>16.96</v>
          </cell>
          <cell r="X1509">
            <v>400</v>
          </cell>
          <cell r="Y1509">
            <v>15.07</v>
          </cell>
          <cell r="Z1509">
            <v>15.16</v>
          </cell>
          <cell r="AA1509">
            <v>17.07</v>
          </cell>
          <cell r="AB1509">
            <v>16.96</v>
          </cell>
          <cell r="AD1509" t="str">
            <v>Single</v>
          </cell>
          <cell r="AI1509" t="str">
            <v>S</v>
          </cell>
          <cell r="AJ1509">
            <v>0</v>
          </cell>
        </row>
        <row r="1510">
          <cell r="AJ1510">
            <v>0</v>
          </cell>
        </row>
        <row r="1511">
          <cell r="E1511">
            <v>684</v>
          </cell>
          <cell r="F1511" t="str">
            <v>CB-E5/8/2</v>
          </cell>
          <cell r="G1511">
            <v>519184.18</v>
          </cell>
          <cell r="H1511">
            <v>2389485.62</v>
          </cell>
          <cell r="I1511" t="str">
            <v>Road-MN17</v>
          </cell>
          <cell r="J1511">
            <v>-4.8500000000349246</v>
          </cell>
          <cell r="K1511">
            <v>-36.40999999968335</v>
          </cell>
          <cell r="L1511">
            <v>36.73160219725353</v>
          </cell>
          <cell r="M1511" t="str">
            <v>CP-5 401 256</v>
          </cell>
          <cell r="N1511">
            <v>44.783233469826293</v>
          </cell>
          <cell r="O1511">
            <v>81.514835667079822</v>
          </cell>
          <cell r="P1511">
            <v>36.73160219725353</v>
          </cell>
          <cell r="Q1511">
            <v>0</v>
          </cell>
          <cell r="R1511">
            <v>16.84</v>
          </cell>
          <cell r="T1511">
            <v>15.23</v>
          </cell>
          <cell r="V1511">
            <v>17.02</v>
          </cell>
          <cell r="X1511">
            <v>400</v>
          </cell>
          <cell r="Y1511">
            <v>15.16</v>
          </cell>
          <cell r="Z1511">
            <v>15.23</v>
          </cell>
          <cell r="AA1511">
            <v>16.96</v>
          </cell>
          <cell r="AB1511">
            <v>17.02</v>
          </cell>
          <cell r="AD1511" t="str">
            <v>Single</v>
          </cell>
          <cell r="AI1511">
            <v>0</v>
          </cell>
          <cell r="AJ1511">
            <v>0</v>
          </cell>
        </row>
        <row r="1512">
          <cell r="AJ1512">
            <v>0</v>
          </cell>
        </row>
        <row r="1513">
          <cell r="E1513">
            <v>685</v>
          </cell>
          <cell r="F1513" t="str">
            <v>CB-E5/8/3</v>
          </cell>
          <cell r="G1513">
            <v>519176.62</v>
          </cell>
          <cell r="H1513">
            <v>2389441.25</v>
          </cell>
          <cell r="I1513" t="str">
            <v>Road-MN17</v>
          </cell>
          <cell r="J1513">
            <v>-7.5599999999976717</v>
          </cell>
          <cell r="K1513">
            <v>-44.370000000111759</v>
          </cell>
          <cell r="L1513">
            <v>45.009449008068096</v>
          </cell>
          <cell r="M1513" t="str">
            <v>CP-5 401 256</v>
          </cell>
          <cell r="N1513">
            <v>81.514835667079822</v>
          </cell>
          <cell r="O1513">
            <v>126.52428467514792</v>
          </cell>
          <cell r="P1513">
            <v>45.009449008068103</v>
          </cell>
          <cell r="Q1513">
            <v>0</v>
          </cell>
          <cell r="R1513">
            <v>16.98</v>
          </cell>
          <cell r="T1513">
            <v>15.32</v>
          </cell>
          <cell r="V1513">
            <v>17</v>
          </cell>
          <cell r="X1513">
            <v>400</v>
          </cell>
          <cell r="Y1513">
            <v>15.23</v>
          </cell>
          <cell r="Z1513">
            <v>15.32</v>
          </cell>
          <cell r="AA1513">
            <v>17.02</v>
          </cell>
          <cell r="AB1513">
            <v>17</v>
          </cell>
          <cell r="AD1513" t="str">
            <v>Single</v>
          </cell>
          <cell r="AI1513">
            <v>0</v>
          </cell>
          <cell r="AJ1513">
            <v>0</v>
          </cell>
        </row>
        <row r="1514">
          <cell r="AJ1514">
            <v>0</v>
          </cell>
        </row>
        <row r="1515">
          <cell r="E1515">
            <v>686</v>
          </cell>
          <cell r="F1515" t="str">
            <v>CB-E5/8/4</v>
          </cell>
          <cell r="G1515">
            <v>519169.08</v>
          </cell>
          <cell r="H1515">
            <v>2389396.89</v>
          </cell>
          <cell r="I1515" t="str">
            <v>Road-MN17</v>
          </cell>
          <cell r="J1515">
            <v>-7.5399999999790452</v>
          </cell>
          <cell r="K1515">
            <v>-44.359999999869615</v>
          </cell>
          <cell r="L1515">
            <v>44.996235397954308</v>
          </cell>
          <cell r="M1515" t="str">
            <v>CP-5 401 256</v>
          </cell>
          <cell r="N1515">
            <v>126.52428467514792</v>
          </cell>
          <cell r="O1515">
            <v>171.52052007310223</v>
          </cell>
          <cell r="P1515">
            <v>44.996235397954308</v>
          </cell>
          <cell r="Q1515">
            <v>0</v>
          </cell>
          <cell r="R1515">
            <v>17.010000000000002</v>
          </cell>
          <cell r="T1515">
            <v>15.41</v>
          </cell>
          <cell r="V1515">
            <v>17.22</v>
          </cell>
          <cell r="X1515">
            <v>400</v>
          </cell>
          <cell r="Y1515">
            <v>15.32</v>
          </cell>
          <cell r="Z1515">
            <v>15.41</v>
          </cell>
          <cell r="AA1515">
            <v>17</v>
          </cell>
          <cell r="AB1515">
            <v>17.22</v>
          </cell>
          <cell r="AD1515" t="str">
            <v>Single</v>
          </cell>
          <cell r="AI1515">
            <v>0</v>
          </cell>
          <cell r="AJ1515" t="str">
            <v>L</v>
          </cell>
        </row>
        <row r="1516">
          <cell r="AJ1516">
            <v>0</v>
          </cell>
        </row>
        <row r="1517">
          <cell r="N1517">
            <v>171.52052007310223</v>
          </cell>
          <cell r="AJ1517">
            <v>0</v>
          </cell>
        </row>
        <row r="1518">
          <cell r="E1518">
            <v>687</v>
          </cell>
          <cell r="F1518" t="str">
            <v>MH-E7-EX</v>
          </cell>
          <cell r="G1518">
            <v>518959.22</v>
          </cell>
          <cell r="H1518">
            <v>2389321.59</v>
          </cell>
          <cell r="I1518" t="str">
            <v>Al Makarunah St.</v>
          </cell>
          <cell r="M1518" t="str">
            <v>CP-5 401 257</v>
          </cell>
          <cell r="R1518">
            <v>16.079999999999998</v>
          </cell>
          <cell r="T1518">
            <v>13.71</v>
          </cell>
          <cell r="V1518">
            <v>16.079999999999998</v>
          </cell>
          <cell r="AI1518">
            <v>0</v>
          </cell>
          <cell r="AJ1518">
            <v>0</v>
          </cell>
        </row>
        <row r="1519">
          <cell r="AJ1519">
            <v>0</v>
          </cell>
        </row>
        <row r="1520">
          <cell r="E1520">
            <v>688</v>
          </cell>
          <cell r="F1520" t="str">
            <v>CB-E7/1</v>
          </cell>
          <cell r="G1520">
            <v>518985.27</v>
          </cell>
          <cell r="H1520">
            <v>2389329.88</v>
          </cell>
          <cell r="I1520" t="str">
            <v>Road-MN14</v>
          </cell>
          <cell r="J1520">
            <v>26.050000000046566</v>
          </cell>
          <cell r="K1520">
            <v>8.2900000000372529</v>
          </cell>
          <cell r="L1520">
            <v>27.337274919110786</v>
          </cell>
          <cell r="M1520" t="str">
            <v>CP-5 401 257</v>
          </cell>
          <cell r="N1520">
            <v>0</v>
          </cell>
          <cell r="O1520">
            <v>27.337274919110786</v>
          </cell>
          <cell r="P1520">
            <v>27.337274919110786</v>
          </cell>
          <cell r="Q1520">
            <v>0</v>
          </cell>
          <cell r="R1520">
            <v>16.010000000000002</v>
          </cell>
          <cell r="T1520">
            <v>13.91</v>
          </cell>
          <cell r="V1520">
            <v>16.04</v>
          </cell>
          <cell r="X1520">
            <v>500</v>
          </cell>
          <cell r="Y1520">
            <v>13.71</v>
          </cell>
          <cell r="Z1520">
            <v>13.91</v>
          </cell>
          <cell r="AA1520">
            <v>16.079999999999998</v>
          </cell>
          <cell r="AB1520">
            <v>16.04</v>
          </cell>
          <cell r="AD1520" t="str">
            <v>Single</v>
          </cell>
          <cell r="AI1520" t="str">
            <v>S</v>
          </cell>
          <cell r="AJ1520">
            <v>0</v>
          </cell>
        </row>
        <row r="1521">
          <cell r="AJ1521">
            <v>0</v>
          </cell>
        </row>
        <row r="1522">
          <cell r="E1522">
            <v>689</v>
          </cell>
          <cell r="F1522" t="str">
            <v>CB-E7/2</v>
          </cell>
          <cell r="G1522">
            <v>519026.41</v>
          </cell>
          <cell r="H1522">
            <v>2389342.2999999998</v>
          </cell>
          <cell r="I1522" t="str">
            <v>Road-MN14</v>
          </cell>
          <cell r="J1522">
            <v>41.139999999955762</v>
          </cell>
          <cell r="K1522">
            <v>12.419999999925494</v>
          </cell>
          <cell r="L1522">
            <v>42.973899055060258</v>
          </cell>
          <cell r="M1522" t="str">
            <v>CP-5 401 257</v>
          </cell>
          <cell r="N1522">
            <v>27.337274919110786</v>
          </cell>
          <cell r="O1522">
            <v>70.311173974171041</v>
          </cell>
          <cell r="P1522">
            <v>42.973899055060258</v>
          </cell>
          <cell r="Q1522">
            <v>0</v>
          </cell>
          <cell r="R1522">
            <v>16.43</v>
          </cell>
          <cell r="T1522">
            <v>14.2</v>
          </cell>
          <cell r="V1522">
            <v>16.43</v>
          </cell>
          <cell r="X1522">
            <v>500</v>
          </cell>
          <cell r="Y1522">
            <v>13.91</v>
          </cell>
          <cell r="Z1522">
            <v>14.2</v>
          </cell>
          <cell r="AA1522">
            <v>16.04</v>
          </cell>
          <cell r="AB1522">
            <v>16.43</v>
          </cell>
          <cell r="AD1522" t="str">
            <v>Single</v>
          </cell>
          <cell r="AI1522">
            <v>0</v>
          </cell>
          <cell r="AJ1522">
            <v>0</v>
          </cell>
        </row>
        <row r="1523">
          <cell r="AJ1523">
            <v>0</v>
          </cell>
        </row>
        <row r="1524">
          <cell r="E1524">
            <v>690</v>
          </cell>
          <cell r="F1524" t="str">
            <v>CB-E7/3</v>
          </cell>
          <cell r="G1524">
            <v>519057.26</v>
          </cell>
          <cell r="H1524">
            <v>2389350.7999999998</v>
          </cell>
          <cell r="I1524" t="str">
            <v>Road-MN14</v>
          </cell>
          <cell r="J1524">
            <v>30.850000000034925</v>
          </cell>
          <cell r="K1524">
            <v>8.5</v>
          </cell>
          <cell r="L1524">
            <v>31.999570309648767</v>
          </cell>
          <cell r="M1524" t="str">
            <v>CP-5 401 257</v>
          </cell>
          <cell r="N1524">
            <v>70.311173974171041</v>
          </cell>
          <cell r="O1524">
            <v>102.31074428381982</v>
          </cell>
          <cell r="P1524">
            <v>31.999570309648774</v>
          </cell>
          <cell r="Q1524">
            <v>0</v>
          </cell>
          <cell r="R1524">
            <v>16.75</v>
          </cell>
          <cell r="T1524">
            <v>14.42</v>
          </cell>
          <cell r="V1524">
            <v>16.62</v>
          </cell>
          <cell r="X1524">
            <v>500</v>
          </cell>
          <cell r="Y1524">
            <v>14.2</v>
          </cell>
          <cell r="Z1524">
            <v>14.42</v>
          </cell>
          <cell r="AA1524">
            <v>16.43</v>
          </cell>
          <cell r="AB1524">
            <v>16.62</v>
          </cell>
          <cell r="AD1524" t="str">
            <v>Single</v>
          </cell>
          <cell r="AI1524">
            <v>0</v>
          </cell>
          <cell r="AJ1524">
            <v>0</v>
          </cell>
        </row>
        <row r="1525">
          <cell r="AJ1525">
            <v>0</v>
          </cell>
        </row>
        <row r="1526">
          <cell r="E1526">
            <v>691</v>
          </cell>
          <cell r="F1526" t="str">
            <v>CB-E7/4</v>
          </cell>
          <cell r="G1526">
            <v>519077.11</v>
          </cell>
          <cell r="H1526">
            <v>2389353.31</v>
          </cell>
          <cell r="I1526" t="str">
            <v>Road-MN14</v>
          </cell>
          <cell r="J1526">
            <v>19.849999999976717</v>
          </cell>
          <cell r="K1526">
            <v>2.5100000002421439</v>
          </cell>
          <cell r="L1526">
            <v>20.00806337455705</v>
          </cell>
          <cell r="M1526" t="str">
            <v>CP-5 401 257</v>
          </cell>
          <cell r="N1526">
            <v>102.31074428381982</v>
          </cell>
          <cell r="O1526">
            <v>122.31880765837687</v>
          </cell>
          <cell r="P1526">
            <v>20.008063374557054</v>
          </cell>
          <cell r="Q1526">
            <v>0</v>
          </cell>
          <cell r="R1526">
            <v>16.940000000000001</v>
          </cell>
          <cell r="T1526">
            <v>14.57</v>
          </cell>
          <cell r="V1526">
            <v>16.88</v>
          </cell>
          <cell r="X1526">
            <v>500</v>
          </cell>
          <cell r="Y1526">
            <v>14.42</v>
          </cell>
          <cell r="Z1526">
            <v>14.57</v>
          </cell>
          <cell r="AA1526">
            <v>16.62</v>
          </cell>
          <cell r="AB1526">
            <v>16.88</v>
          </cell>
          <cell r="AD1526" t="str">
            <v>Single</v>
          </cell>
          <cell r="AI1526">
            <v>0</v>
          </cell>
          <cell r="AJ1526">
            <v>0</v>
          </cell>
        </row>
        <row r="1527">
          <cell r="AJ1527">
            <v>0</v>
          </cell>
        </row>
        <row r="1528">
          <cell r="E1528">
            <v>692</v>
          </cell>
          <cell r="F1528" t="str">
            <v>CB-E7/5</v>
          </cell>
          <cell r="G1528">
            <v>519109.41</v>
          </cell>
          <cell r="H1528">
            <v>2389352.7599999998</v>
          </cell>
          <cell r="I1528" t="str">
            <v>Road-MN14</v>
          </cell>
          <cell r="J1528">
            <v>32.299999999988358</v>
          </cell>
          <cell r="K1528">
            <v>-0.55000000027939677</v>
          </cell>
          <cell r="L1528">
            <v>32.30468232314869</v>
          </cell>
          <cell r="M1528" t="str">
            <v>CP-5 401 257</v>
          </cell>
          <cell r="N1528">
            <v>122.31880765837687</v>
          </cell>
          <cell r="O1528">
            <v>154.62348998152555</v>
          </cell>
          <cell r="P1528">
            <v>32.304682323148683</v>
          </cell>
          <cell r="Q1528">
            <v>0</v>
          </cell>
          <cell r="R1528">
            <v>17.079999999999998</v>
          </cell>
          <cell r="T1528">
            <v>14.79</v>
          </cell>
          <cell r="V1528">
            <v>17.02</v>
          </cell>
          <cell r="X1528">
            <v>500</v>
          </cell>
          <cell r="Y1528">
            <v>14.57</v>
          </cell>
          <cell r="Z1528">
            <v>14.79</v>
          </cell>
          <cell r="AA1528">
            <v>16.88</v>
          </cell>
          <cell r="AB1528">
            <v>17.02</v>
          </cell>
          <cell r="AD1528" t="str">
            <v>Single</v>
          </cell>
          <cell r="AI1528">
            <v>0</v>
          </cell>
          <cell r="AJ1528">
            <v>0</v>
          </cell>
        </row>
        <row r="1529">
          <cell r="AJ1529">
            <v>0</v>
          </cell>
        </row>
        <row r="1530">
          <cell r="E1530">
            <v>693</v>
          </cell>
          <cell r="F1530" t="str">
            <v>CB-E7/6</v>
          </cell>
          <cell r="G1530">
            <v>519149.39</v>
          </cell>
          <cell r="H1530">
            <v>2389351.58</v>
          </cell>
          <cell r="I1530" t="str">
            <v>Road-MN14</v>
          </cell>
          <cell r="J1530">
            <v>39.980000000039581</v>
          </cell>
          <cell r="K1530">
            <v>-1.1799999997019768</v>
          </cell>
          <cell r="L1530">
            <v>39.997409916174092</v>
          </cell>
          <cell r="M1530" t="str">
            <v>CP-5 401 257</v>
          </cell>
          <cell r="N1530">
            <v>154.62348998152555</v>
          </cell>
          <cell r="O1530">
            <v>194.62089989769964</v>
          </cell>
          <cell r="P1530">
            <v>39.997409916174092</v>
          </cell>
          <cell r="Q1530">
            <v>0</v>
          </cell>
          <cell r="R1530">
            <v>17.21</v>
          </cell>
          <cell r="T1530">
            <v>15.07</v>
          </cell>
          <cell r="V1530">
            <v>17.03</v>
          </cell>
          <cell r="X1530">
            <v>500</v>
          </cell>
          <cell r="Y1530">
            <v>14.79</v>
          </cell>
          <cell r="Z1530">
            <v>15.07</v>
          </cell>
          <cell r="AA1530">
            <v>17.02</v>
          </cell>
          <cell r="AB1530">
            <v>17.03</v>
          </cell>
          <cell r="AD1530" t="str">
            <v>Single</v>
          </cell>
          <cell r="AI1530">
            <v>0</v>
          </cell>
          <cell r="AJ1530">
            <v>0</v>
          </cell>
        </row>
        <row r="1531">
          <cell r="AJ1531">
            <v>0</v>
          </cell>
        </row>
        <row r="1532">
          <cell r="E1532">
            <v>694</v>
          </cell>
          <cell r="F1532" t="str">
            <v>CB-E7/7</v>
          </cell>
          <cell r="G1532">
            <v>519165.36</v>
          </cell>
          <cell r="H1532">
            <v>2389350.41</v>
          </cell>
          <cell r="I1532" t="str">
            <v>Road-MN14</v>
          </cell>
          <cell r="J1532">
            <v>15.96999999997206</v>
          </cell>
          <cell r="K1532">
            <v>-1.1699999999254942</v>
          </cell>
          <cell r="L1532">
            <v>16.012801129063373</v>
          </cell>
          <cell r="M1532" t="str">
            <v>CP-5 401 257</v>
          </cell>
          <cell r="N1532">
            <v>194.62089989769964</v>
          </cell>
          <cell r="O1532">
            <v>210.63370102676302</v>
          </cell>
          <cell r="P1532">
            <v>16.012801129063376</v>
          </cell>
          <cell r="Q1532">
            <v>0</v>
          </cell>
          <cell r="R1532">
            <v>17.239999999999998</v>
          </cell>
          <cell r="T1532">
            <v>15.18</v>
          </cell>
          <cell r="V1532">
            <v>17.079999999999998</v>
          </cell>
          <cell r="X1532">
            <v>500</v>
          </cell>
          <cell r="Y1532">
            <v>15.07</v>
          </cell>
          <cell r="Z1532">
            <v>15.18</v>
          </cell>
          <cell r="AA1532">
            <v>17.03</v>
          </cell>
          <cell r="AB1532">
            <v>17.079999999999998</v>
          </cell>
          <cell r="AD1532" t="str">
            <v>Single</v>
          </cell>
          <cell r="AI1532">
            <v>0</v>
          </cell>
          <cell r="AJ1532">
            <v>0</v>
          </cell>
        </row>
        <row r="1533">
          <cell r="AJ1533">
            <v>0</v>
          </cell>
        </row>
        <row r="1534">
          <cell r="E1534">
            <v>695</v>
          </cell>
          <cell r="F1534" t="str">
            <v>CB-E7/8</v>
          </cell>
          <cell r="G1534">
            <v>519198.28</v>
          </cell>
          <cell r="H1534">
            <v>2389348.6800000002</v>
          </cell>
          <cell r="I1534" t="str">
            <v>Road-MN14</v>
          </cell>
          <cell r="J1534">
            <v>32.92000000004191</v>
          </cell>
          <cell r="K1534">
            <v>-1.7299999999813735</v>
          </cell>
          <cell r="L1534">
            <v>32.965425827716757</v>
          </cell>
          <cell r="M1534" t="str">
            <v>CP-5 401 257</v>
          </cell>
          <cell r="N1534">
            <v>210.63370102676302</v>
          </cell>
          <cell r="O1534">
            <v>243.59912685447978</v>
          </cell>
          <cell r="P1534">
            <v>32.965425827716757</v>
          </cell>
          <cell r="Q1534">
            <v>0</v>
          </cell>
          <cell r="R1534">
            <v>17.34</v>
          </cell>
          <cell r="T1534">
            <v>15.41</v>
          </cell>
          <cell r="V1534">
            <v>17.34</v>
          </cell>
          <cell r="X1534">
            <v>400</v>
          </cell>
          <cell r="Y1534">
            <v>15.18</v>
          </cell>
          <cell r="Z1534">
            <v>15.41</v>
          </cell>
          <cell r="AA1534">
            <v>17.079999999999998</v>
          </cell>
          <cell r="AB1534">
            <v>17.34</v>
          </cell>
          <cell r="AD1534" t="str">
            <v>Single</v>
          </cell>
          <cell r="AI1534">
            <v>0</v>
          </cell>
          <cell r="AJ1534">
            <v>0</v>
          </cell>
        </row>
        <row r="1535">
          <cell r="AJ1535">
            <v>0</v>
          </cell>
        </row>
        <row r="1536">
          <cell r="E1536">
            <v>696</v>
          </cell>
          <cell r="F1536" t="str">
            <v>CB-E7/9</v>
          </cell>
          <cell r="G1536">
            <v>519217.98</v>
          </cell>
          <cell r="H1536">
            <v>2389345.23</v>
          </cell>
          <cell r="I1536" t="str">
            <v>Road-MN14</v>
          </cell>
          <cell r="J1536">
            <v>19.699999999953434</v>
          </cell>
          <cell r="K1536">
            <v>-3.4500000001862645</v>
          </cell>
          <cell r="L1536">
            <v>19.99981249910735</v>
          </cell>
          <cell r="M1536" t="str">
            <v>CP-5 401 257</v>
          </cell>
          <cell r="N1536">
            <v>243.59912685447978</v>
          </cell>
          <cell r="O1536">
            <v>263.59893935358713</v>
          </cell>
          <cell r="P1536">
            <v>19.99981249910735</v>
          </cell>
          <cell r="Q1536">
            <v>0</v>
          </cell>
          <cell r="R1536">
            <v>17.399999999999999</v>
          </cell>
          <cell r="T1536">
            <v>15.55</v>
          </cell>
          <cell r="V1536">
            <v>17.37</v>
          </cell>
          <cell r="X1536">
            <v>400</v>
          </cell>
          <cell r="Y1536">
            <v>15.41</v>
          </cell>
          <cell r="Z1536">
            <v>15.55</v>
          </cell>
          <cell r="AA1536">
            <v>17.34</v>
          </cell>
          <cell r="AB1536">
            <v>17.37</v>
          </cell>
          <cell r="AD1536" t="str">
            <v>Single</v>
          </cell>
          <cell r="AI1536">
            <v>0</v>
          </cell>
          <cell r="AJ1536">
            <v>0</v>
          </cell>
        </row>
        <row r="1537">
          <cell r="AJ1537">
            <v>0</v>
          </cell>
        </row>
        <row r="1538">
          <cell r="E1538">
            <v>697</v>
          </cell>
          <cell r="F1538" t="str">
            <v>CB-E7/10</v>
          </cell>
          <cell r="G1538">
            <v>519261.09</v>
          </cell>
          <cell r="H1538">
            <v>2389332.37</v>
          </cell>
          <cell r="I1538" t="str">
            <v>Road-MN14</v>
          </cell>
          <cell r="J1538">
            <v>43.110000000044238</v>
          </cell>
          <cell r="K1538">
            <v>-12.859999999869615</v>
          </cell>
          <cell r="L1538">
            <v>44.98723930183381</v>
          </cell>
          <cell r="M1538" t="str">
            <v>CP-5 401 258</v>
          </cell>
          <cell r="N1538">
            <v>263.59893935358713</v>
          </cell>
          <cell r="O1538">
            <v>308.58617865542095</v>
          </cell>
          <cell r="P1538">
            <v>44.987239301833824</v>
          </cell>
          <cell r="Q1538">
            <v>0</v>
          </cell>
          <cell r="R1538">
            <v>17.579999999999998</v>
          </cell>
          <cell r="T1538">
            <v>15.87</v>
          </cell>
          <cell r="V1538">
            <v>17.489999999999998</v>
          </cell>
          <cell r="X1538">
            <v>400</v>
          </cell>
          <cell r="Y1538">
            <v>15.55</v>
          </cell>
          <cell r="Z1538">
            <v>15.87</v>
          </cell>
          <cell r="AA1538">
            <v>17.37</v>
          </cell>
          <cell r="AB1538">
            <v>17.489999999999998</v>
          </cell>
          <cell r="AD1538" t="str">
            <v>Single</v>
          </cell>
          <cell r="AI1538">
            <v>0</v>
          </cell>
          <cell r="AJ1538">
            <v>0</v>
          </cell>
        </row>
        <row r="1539">
          <cell r="AJ1539">
            <v>0</v>
          </cell>
        </row>
        <row r="1540">
          <cell r="E1540">
            <v>698</v>
          </cell>
          <cell r="F1540" t="str">
            <v>CB-E7/11</v>
          </cell>
          <cell r="G1540">
            <v>519275.55</v>
          </cell>
          <cell r="H1540">
            <v>2389328.37</v>
          </cell>
          <cell r="I1540" t="str">
            <v>Road-MN14</v>
          </cell>
          <cell r="J1540">
            <v>14.459999999962747</v>
          </cell>
          <cell r="K1540">
            <v>-4</v>
          </cell>
          <cell r="L1540">
            <v>15.003053022599188</v>
          </cell>
          <cell r="M1540" t="str">
            <v>CP-5 401 258</v>
          </cell>
          <cell r="N1540">
            <v>308.58617865542095</v>
          </cell>
          <cell r="O1540">
            <v>323.58923167802016</v>
          </cell>
          <cell r="P1540">
            <v>15.003053022599204</v>
          </cell>
          <cell r="Q1540">
            <v>-1.5987211554602254E-14</v>
          </cell>
          <cell r="R1540">
            <v>17.7</v>
          </cell>
          <cell r="T1540">
            <v>15.98</v>
          </cell>
          <cell r="V1540">
            <v>17.559999999999999</v>
          </cell>
          <cell r="X1540">
            <v>400</v>
          </cell>
          <cell r="Y1540">
            <v>15.87</v>
          </cell>
          <cell r="Z1540">
            <v>15.98</v>
          </cell>
          <cell r="AA1540">
            <v>17.489999999999998</v>
          </cell>
          <cell r="AB1540">
            <v>17.559999999999999</v>
          </cell>
          <cell r="AD1540" t="str">
            <v>Single</v>
          </cell>
          <cell r="AI1540">
            <v>0</v>
          </cell>
          <cell r="AJ1540">
            <v>0</v>
          </cell>
        </row>
        <row r="1541">
          <cell r="AJ1541">
            <v>0</v>
          </cell>
        </row>
        <row r="1542">
          <cell r="E1542">
            <v>699</v>
          </cell>
          <cell r="F1542" t="str">
            <v>CB-E7/12</v>
          </cell>
          <cell r="G1542">
            <v>519299.61</v>
          </cell>
          <cell r="H1542">
            <v>2389324.5</v>
          </cell>
          <cell r="I1542" t="str">
            <v>Road-MN14</v>
          </cell>
          <cell r="J1542">
            <v>24.059999999997672</v>
          </cell>
          <cell r="K1542">
            <v>-3.8700000001117587</v>
          </cell>
          <cell r="L1542">
            <v>24.369253168711449</v>
          </cell>
          <cell r="M1542" t="str">
            <v>CP-5 401 258</v>
          </cell>
          <cell r="N1542">
            <v>323.58923167802016</v>
          </cell>
          <cell r="O1542">
            <v>347.95848484673161</v>
          </cell>
          <cell r="P1542">
            <v>24.369253168711452</v>
          </cell>
          <cell r="Q1542">
            <v>0</v>
          </cell>
          <cell r="R1542">
            <v>17.87</v>
          </cell>
          <cell r="T1542">
            <v>16.149999999999999</v>
          </cell>
          <cell r="V1542">
            <v>18.010000000000002</v>
          </cell>
          <cell r="X1542">
            <v>400</v>
          </cell>
          <cell r="Y1542">
            <v>15.98</v>
          </cell>
          <cell r="Z1542">
            <v>16.149999999999999</v>
          </cell>
          <cell r="AA1542">
            <v>17.559999999999999</v>
          </cell>
          <cell r="AB1542">
            <v>18.010000000000002</v>
          </cell>
          <cell r="AD1542" t="str">
            <v>Single</v>
          </cell>
          <cell r="AI1542">
            <v>0</v>
          </cell>
          <cell r="AJ1542">
            <v>0</v>
          </cell>
        </row>
        <row r="1543">
          <cell r="AJ1543">
            <v>0</v>
          </cell>
        </row>
        <row r="1544">
          <cell r="E1544">
            <v>700</v>
          </cell>
          <cell r="F1544" t="str">
            <v>CB-E7/13</v>
          </cell>
          <cell r="G1544">
            <v>519319.53</v>
          </cell>
          <cell r="H1544">
            <v>2389325.06</v>
          </cell>
          <cell r="I1544" t="str">
            <v>Road-MN14</v>
          </cell>
          <cell r="J1544">
            <v>19.92000000004191</v>
          </cell>
          <cell r="K1544">
            <v>0.56000000005587935</v>
          </cell>
          <cell r="L1544">
            <v>19.927869931373305</v>
          </cell>
          <cell r="M1544" t="str">
            <v>CP-5 401 258</v>
          </cell>
          <cell r="N1544">
            <v>347.95848484673161</v>
          </cell>
          <cell r="O1544">
            <v>367.88635477810493</v>
          </cell>
          <cell r="P1544">
            <v>19.927869931373323</v>
          </cell>
          <cell r="Q1544">
            <v>0</v>
          </cell>
          <cell r="R1544">
            <v>18.05</v>
          </cell>
          <cell r="T1544">
            <v>16.29</v>
          </cell>
          <cell r="V1544">
            <v>18.149999999999999</v>
          </cell>
          <cell r="X1544">
            <v>400</v>
          </cell>
          <cell r="Y1544">
            <v>16.149999999999999</v>
          </cell>
          <cell r="Z1544">
            <v>16.29</v>
          </cell>
          <cell r="AA1544">
            <v>18.010000000000002</v>
          </cell>
          <cell r="AB1544">
            <v>18.149999999999999</v>
          </cell>
          <cell r="AD1544" t="str">
            <v>Single</v>
          </cell>
          <cell r="AI1544">
            <v>0</v>
          </cell>
          <cell r="AJ1544">
            <v>0</v>
          </cell>
        </row>
        <row r="1545">
          <cell r="AJ1545">
            <v>0</v>
          </cell>
        </row>
        <row r="1546">
          <cell r="E1546">
            <v>701</v>
          </cell>
          <cell r="F1546" t="str">
            <v>CB-E7/14</v>
          </cell>
          <cell r="G1546">
            <v>519359.03</v>
          </cell>
          <cell r="H1546">
            <v>2389331.31</v>
          </cell>
          <cell r="I1546" t="str">
            <v>Road-MN14</v>
          </cell>
          <cell r="J1546">
            <v>39.5</v>
          </cell>
          <cell r="K1546">
            <v>6.25</v>
          </cell>
          <cell r="L1546">
            <v>39.991405326644873</v>
          </cell>
          <cell r="M1546" t="str">
            <v>CP-5 401 258</v>
          </cell>
          <cell r="N1546">
            <v>367.88635477810493</v>
          </cell>
          <cell r="O1546">
            <v>407.87776010474983</v>
          </cell>
          <cell r="P1546">
            <v>39.991405326644895</v>
          </cell>
          <cell r="Q1546">
            <v>0</v>
          </cell>
          <cell r="R1546">
            <v>18.329999999999998</v>
          </cell>
          <cell r="T1546">
            <v>16.37</v>
          </cell>
          <cell r="V1546">
            <v>18.29</v>
          </cell>
          <cell r="X1546">
            <v>400</v>
          </cell>
          <cell r="Y1546">
            <v>16.29</v>
          </cell>
          <cell r="Z1546">
            <v>16.37</v>
          </cell>
          <cell r="AA1546">
            <v>18.149999999999999</v>
          </cell>
          <cell r="AB1546">
            <v>18.29</v>
          </cell>
          <cell r="AD1546" t="str">
            <v>Single</v>
          </cell>
          <cell r="AI1546">
            <v>0</v>
          </cell>
          <cell r="AJ1546">
            <v>0</v>
          </cell>
        </row>
        <row r="1547">
          <cell r="AJ1547">
            <v>0</v>
          </cell>
        </row>
        <row r="1548">
          <cell r="E1548">
            <v>702</v>
          </cell>
          <cell r="F1548" t="str">
            <v>CB-E7/15</v>
          </cell>
          <cell r="G1548">
            <v>519396.37</v>
          </cell>
          <cell r="H1548">
            <v>2389338.35</v>
          </cell>
          <cell r="I1548" t="str">
            <v>Road-MN14</v>
          </cell>
          <cell r="J1548">
            <v>37.339999999967404</v>
          </cell>
          <cell r="K1548">
            <v>7.0400000000372529</v>
          </cell>
          <cell r="L1548">
            <v>37.997857834331796</v>
          </cell>
          <cell r="M1548" t="str">
            <v>CP-5 401 258</v>
          </cell>
          <cell r="N1548">
            <v>407.87776010474983</v>
          </cell>
          <cell r="O1548">
            <v>445.87561793908162</v>
          </cell>
          <cell r="P1548">
            <v>37.997857834331796</v>
          </cell>
          <cell r="Q1548">
            <v>0</v>
          </cell>
          <cell r="R1548">
            <v>18.28</v>
          </cell>
          <cell r="T1548">
            <v>16.45</v>
          </cell>
          <cell r="V1548">
            <v>18.149999999999999</v>
          </cell>
          <cell r="X1548">
            <v>400</v>
          </cell>
          <cell r="Y1548">
            <v>16.37</v>
          </cell>
          <cell r="Z1548">
            <v>16.45</v>
          </cell>
          <cell r="AA1548">
            <v>18.29</v>
          </cell>
          <cell r="AB1548">
            <v>18.149999999999999</v>
          </cell>
          <cell r="AD1548" t="str">
            <v>Single</v>
          </cell>
          <cell r="AI1548">
            <v>0</v>
          </cell>
          <cell r="AJ1548">
            <v>0</v>
          </cell>
        </row>
        <row r="1549">
          <cell r="AJ1549">
            <v>0</v>
          </cell>
        </row>
        <row r="1550">
          <cell r="E1550">
            <v>703</v>
          </cell>
          <cell r="F1550" t="str">
            <v>CB-E7/15A</v>
          </cell>
          <cell r="G1550">
            <v>519406.02</v>
          </cell>
          <cell r="H1550">
            <v>2389340</v>
          </cell>
          <cell r="I1550" t="str">
            <v>Road-MN14</v>
          </cell>
          <cell r="J1550">
            <v>9.6500000000232831</v>
          </cell>
          <cell r="K1550">
            <v>1.6499999999068677</v>
          </cell>
          <cell r="L1550">
            <v>9.790045965170032</v>
          </cell>
          <cell r="M1550" t="str">
            <v>CP-5 401 258</v>
          </cell>
          <cell r="N1550">
            <v>445.87561793908162</v>
          </cell>
          <cell r="O1550">
            <v>455.66566390425163</v>
          </cell>
          <cell r="P1550">
            <v>9.7900459651700089</v>
          </cell>
          <cell r="Q1550">
            <v>2.3092638912203256E-14</v>
          </cell>
          <cell r="R1550">
            <v>18.25</v>
          </cell>
          <cell r="T1550">
            <v>16.47</v>
          </cell>
          <cell r="V1550">
            <v>18.28</v>
          </cell>
          <cell r="X1550">
            <v>400</v>
          </cell>
          <cell r="Y1550">
            <v>16.45</v>
          </cell>
          <cell r="Z1550">
            <v>16.47</v>
          </cell>
          <cell r="AA1550">
            <v>18.149999999999999</v>
          </cell>
          <cell r="AB1550">
            <v>18.28</v>
          </cell>
          <cell r="AD1550" t="str">
            <v>Single</v>
          </cell>
          <cell r="AI1550">
            <v>0</v>
          </cell>
          <cell r="AJ1550">
            <v>0</v>
          </cell>
        </row>
        <row r="1552">
          <cell r="E1552">
            <v>704</v>
          </cell>
          <cell r="F1552" t="str">
            <v>CB-E7/16</v>
          </cell>
          <cell r="G1552">
            <v>519436.56</v>
          </cell>
          <cell r="H1552">
            <v>2389350.1</v>
          </cell>
          <cell r="I1552" t="str">
            <v>Road-MN14</v>
          </cell>
          <cell r="J1552">
            <v>30.539999999979045</v>
          </cell>
          <cell r="K1552">
            <v>10.100000000093132</v>
          </cell>
          <cell r="L1552">
            <v>32.166777892735873</v>
          </cell>
          <cell r="M1552" t="str">
            <v>CP-5 401 258</v>
          </cell>
          <cell r="N1552">
            <v>455.66566390425163</v>
          </cell>
          <cell r="O1552">
            <v>487.8324417969875</v>
          </cell>
          <cell r="P1552">
            <v>32.166777892735865</v>
          </cell>
          <cell r="Q1552">
            <v>0</v>
          </cell>
          <cell r="R1552">
            <v>18.16</v>
          </cell>
          <cell r="T1552">
            <v>16.53</v>
          </cell>
          <cell r="V1552">
            <v>18.46</v>
          </cell>
          <cell r="X1552">
            <v>300</v>
          </cell>
          <cell r="Y1552">
            <v>16.45</v>
          </cell>
          <cell r="Z1552">
            <v>16.53</v>
          </cell>
          <cell r="AA1552">
            <v>18.149999999999999</v>
          </cell>
          <cell r="AB1552">
            <v>18.46</v>
          </cell>
          <cell r="AD1552" t="str">
            <v>Single</v>
          </cell>
          <cell r="AI1552">
            <v>0</v>
          </cell>
          <cell r="AJ1552">
            <v>0</v>
          </cell>
        </row>
        <row r="1553">
          <cell r="AJ1553">
            <v>0</v>
          </cell>
        </row>
        <row r="1554">
          <cell r="E1554">
            <v>705</v>
          </cell>
          <cell r="F1554" t="str">
            <v>CB-E7/17</v>
          </cell>
          <cell r="G1554">
            <v>519470.09</v>
          </cell>
          <cell r="H1554">
            <v>2389360.1</v>
          </cell>
          <cell r="I1554" t="str">
            <v>Road-MN14</v>
          </cell>
          <cell r="J1554">
            <v>33.53000000002794</v>
          </cell>
          <cell r="K1554">
            <v>10</v>
          </cell>
          <cell r="L1554">
            <v>34.98943983549713</v>
          </cell>
          <cell r="M1554" t="str">
            <v>CP-5 401 258</v>
          </cell>
          <cell r="N1554">
            <v>487.8324417969875</v>
          </cell>
          <cell r="O1554">
            <v>522.82188163248463</v>
          </cell>
          <cell r="P1554">
            <v>34.989439835497137</v>
          </cell>
          <cell r="Q1554">
            <v>0</v>
          </cell>
          <cell r="R1554">
            <v>18.05</v>
          </cell>
          <cell r="T1554">
            <v>16.600000000000001</v>
          </cell>
          <cell r="V1554">
            <v>18.12</v>
          </cell>
          <cell r="X1554">
            <v>300</v>
          </cell>
          <cell r="Y1554">
            <v>16.53</v>
          </cell>
          <cell r="Z1554">
            <v>16.600000000000001</v>
          </cell>
          <cell r="AA1554">
            <v>18.46</v>
          </cell>
          <cell r="AB1554">
            <v>18.12</v>
          </cell>
          <cell r="AD1554" t="str">
            <v>Single</v>
          </cell>
          <cell r="AI1554">
            <v>0</v>
          </cell>
          <cell r="AJ1554" t="str">
            <v>L</v>
          </cell>
        </row>
        <row r="1555">
          <cell r="AJ1555">
            <v>0</v>
          </cell>
        </row>
        <row r="1556">
          <cell r="N1556">
            <v>522.82188163248463</v>
          </cell>
          <cell r="AJ1556">
            <v>0</v>
          </cell>
        </row>
        <row r="1557">
          <cell r="E1557">
            <v>706</v>
          </cell>
          <cell r="F1557" t="str">
            <v>CB-E7/7</v>
          </cell>
          <cell r="G1557">
            <v>519165.36</v>
          </cell>
          <cell r="H1557">
            <v>2389350.41</v>
          </cell>
          <cell r="I1557" t="str">
            <v>Road-MN14</v>
          </cell>
          <cell r="M1557" t="str">
            <v>CP-5 401 257</v>
          </cell>
          <cell r="R1557">
            <v>17.239999999999998</v>
          </cell>
          <cell r="T1557">
            <v>15.18</v>
          </cell>
          <cell r="V1557">
            <v>17.079999999999998</v>
          </cell>
          <cell r="AI1557">
            <v>0</v>
          </cell>
          <cell r="AJ1557">
            <v>0</v>
          </cell>
        </row>
        <row r="1558">
          <cell r="AJ1558">
            <v>0</v>
          </cell>
        </row>
        <row r="1559">
          <cell r="E1559">
            <v>707</v>
          </cell>
          <cell r="F1559" t="str">
            <v>CB-E7/7/1</v>
          </cell>
          <cell r="G1559">
            <v>519168.46</v>
          </cell>
          <cell r="H1559">
            <v>2389321.59</v>
          </cell>
          <cell r="I1559" t="str">
            <v>Road-MN17</v>
          </cell>
          <cell r="J1559">
            <v>3.1000000000349246</v>
          </cell>
          <cell r="K1559">
            <v>-28.820000000298023</v>
          </cell>
          <cell r="L1559">
            <v>28.986245014099268</v>
          </cell>
          <cell r="M1559" t="str">
            <v>CP-5 401 259</v>
          </cell>
          <cell r="N1559">
            <v>0</v>
          </cell>
          <cell r="O1559">
            <v>28.986245014099268</v>
          </cell>
          <cell r="P1559">
            <v>28.986245014099268</v>
          </cell>
          <cell r="Q1559">
            <v>0</v>
          </cell>
          <cell r="R1559">
            <v>17.29</v>
          </cell>
          <cell r="T1559">
            <v>15.24</v>
          </cell>
          <cell r="V1559">
            <v>17.16</v>
          </cell>
          <cell r="X1559">
            <v>400</v>
          </cell>
          <cell r="Y1559">
            <v>15.18</v>
          </cell>
          <cell r="Z1559">
            <v>15.24</v>
          </cell>
          <cell r="AA1559">
            <v>17.079999999999998</v>
          </cell>
          <cell r="AB1559">
            <v>17.16</v>
          </cell>
          <cell r="AD1559" t="str">
            <v>Single</v>
          </cell>
          <cell r="AI1559" t="str">
            <v>S</v>
          </cell>
          <cell r="AJ1559">
            <v>0</v>
          </cell>
        </row>
        <row r="1560">
          <cell r="AJ1560">
            <v>0</v>
          </cell>
        </row>
        <row r="1561">
          <cell r="E1561">
            <v>708</v>
          </cell>
          <cell r="F1561" t="str">
            <v>CB-E7/7/2</v>
          </cell>
          <cell r="G1561">
            <v>519173.83</v>
          </cell>
          <cell r="H1561">
            <v>2389283.67</v>
          </cell>
          <cell r="I1561" t="str">
            <v>Road-MN17</v>
          </cell>
          <cell r="J1561">
            <v>5.3699999999953434</v>
          </cell>
          <cell r="K1561">
            <v>-37.919999999925494</v>
          </cell>
          <cell r="L1561">
            <v>38.298345917210305</v>
          </cell>
          <cell r="M1561" t="str">
            <v>CP-5 401 259</v>
          </cell>
          <cell r="N1561">
            <v>28.986245014099268</v>
          </cell>
          <cell r="O1561">
            <v>67.284590931309566</v>
          </cell>
          <cell r="P1561">
            <v>38.298345917210298</v>
          </cell>
          <cell r="Q1561">
            <v>0</v>
          </cell>
          <cell r="R1561">
            <v>17.190000000000001</v>
          </cell>
          <cell r="T1561">
            <v>15.31</v>
          </cell>
          <cell r="V1561">
            <v>17.16</v>
          </cell>
          <cell r="X1561">
            <v>400</v>
          </cell>
          <cell r="Y1561">
            <v>15.24</v>
          </cell>
          <cell r="Z1561">
            <v>15.31</v>
          </cell>
          <cell r="AA1561">
            <v>17.16</v>
          </cell>
          <cell r="AB1561">
            <v>17.16</v>
          </cell>
          <cell r="AD1561" t="str">
            <v>Single</v>
          </cell>
          <cell r="AI1561">
            <v>0</v>
          </cell>
          <cell r="AJ1561">
            <v>0</v>
          </cell>
        </row>
        <row r="1562">
          <cell r="AJ1562">
            <v>0</v>
          </cell>
        </row>
        <row r="1563">
          <cell r="E1563">
            <v>709</v>
          </cell>
          <cell r="F1563" t="str">
            <v>CB-E7/7/3</v>
          </cell>
          <cell r="G1563">
            <v>519177.31</v>
          </cell>
          <cell r="H1563">
            <v>2389254.88</v>
          </cell>
          <cell r="I1563" t="str">
            <v>Road-MN17</v>
          </cell>
          <cell r="J1563">
            <v>3.4799999999813735</v>
          </cell>
          <cell r="K1563">
            <v>-28.790000000037253</v>
          </cell>
          <cell r="L1563">
            <v>28.999560341529584</v>
          </cell>
          <cell r="M1563" t="str">
            <v>CP-5 401 259</v>
          </cell>
          <cell r="N1563">
            <v>67.284590931309566</v>
          </cell>
          <cell r="O1563">
            <v>96.284151272839154</v>
          </cell>
          <cell r="P1563">
            <v>28.999560341529588</v>
          </cell>
          <cell r="Q1563">
            <v>0</v>
          </cell>
          <cell r="R1563">
            <v>17.100000000000001</v>
          </cell>
          <cell r="T1563">
            <v>15.37</v>
          </cell>
          <cell r="V1563">
            <v>17.09</v>
          </cell>
          <cell r="X1563">
            <v>400</v>
          </cell>
          <cell r="Y1563">
            <v>15.31</v>
          </cell>
          <cell r="Z1563">
            <v>15.37</v>
          </cell>
          <cell r="AA1563">
            <v>17.16</v>
          </cell>
          <cell r="AB1563">
            <v>17.09</v>
          </cell>
          <cell r="AD1563" t="str">
            <v>Single</v>
          </cell>
          <cell r="AI1563">
            <v>0</v>
          </cell>
          <cell r="AJ1563">
            <v>0</v>
          </cell>
        </row>
        <row r="1564">
          <cell r="AJ1564">
            <v>0</v>
          </cell>
        </row>
        <row r="1565">
          <cell r="E1565">
            <v>710</v>
          </cell>
          <cell r="F1565" t="str">
            <v>CB-E7/7/4</v>
          </cell>
          <cell r="G1565">
            <v>519180.31</v>
          </cell>
          <cell r="H1565">
            <v>2389229.56</v>
          </cell>
          <cell r="I1565" t="str">
            <v>Road-MN17</v>
          </cell>
          <cell r="J1565">
            <v>3</v>
          </cell>
          <cell r="K1565">
            <v>-25.319999999832362</v>
          </cell>
          <cell r="L1565">
            <v>25.497105717934158</v>
          </cell>
          <cell r="M1565" t="str">
            <v>CP-5 401 259</v>
          </cell>
          <cell r="N1565">
            <v>96.284151272839154</v>
          </cell>
          <cell r="O1565">
            <v>121.78125699077331</v>
          </cell>
          <cell r="P1565">
            <v>25.497105717934161</v>
          </cell>
          <cell r="Q1565">
            <v>0</v>
          </cell>
          <cell r="R1565">
            <v>17.02</v>
          </cell>
          <cell r="T1565">
            <v>15.42</v>
          </cell>
          <cell r="V1565">
            <v>17.170000000000002</v>
          </cell>
          <cell r="X1565">
            <v>400</v>
          </cell>
          <cell r="Y1565">
            <v>15.37</v>
          </cell>
          <cell r="Z1565">
            <v>15.42</v>
          </cell>
          <cell r="AA1565">
            <v>17.09</v>
          </cell>
          <cell r="AB1565">
            <v>17.170000000000002</v>
          </cell>
          <cell r="AD1565" t="str">
            <v>Single</v>
          </cell>
          <cell r="AI1565">
            <v>0</v>
          </cell>
          <cell r="AJ1565">
            <v>0</v>
          </cell>
        </row>
        <row r="1566">
          <cell r="AJ1566">
            <v>0</v>
          </cell>
        </row>
        <row r="1567">
          <cell r="E1567">
            <v>711</v>
          </cell>
          <cell r="F1567" t="str">
            <v>CB-E7/7/5</v>
          </cell>
          <cell r="G1567">
            <v>519184.42</v>
          </cell>
          <cell r="H1567">
            <v>2389195.2999999998</v>
          </cell>
          <cell r="I1567" t="str">
            <v>Road-MN17</v>
          </cell>
          <cell r="J1567">
            <v>4.1099999999860302</v>
          </cell>
          <cell r="K1567">
            <v>-34.260000000242144</v>
          </cell>
          <cell r="L1567">
            <v>34.505647364112399</v>
          </cell>
          <cell r="M1567" t="str">
            <v>CP-5 401 259</v>
          </cell>
          <cell r="N1567">
            <v>121.78125699077331</v>
          </cell>
          <cell r="O1567">
            <v>156.28690435488571</v>
          </cell>
          <cell r="P1567">
            <v>34.505647364112392</v>
          </cell>
          <cell r="Q1567">
            <v>0</v>
          </cell>
          <cell r="R1567">
            <v>16.93</v>
          </cell>
          <cell r="T1567">
            <v>15.49</v>
          </cell>
          <cell r="V1567">
            <v>17.09</v>
          </cell>
          <cell r="X1567">
            <v>400</v>
          </cell>
          <cell r="Y1567">
            <v>15.42</v>
          </cell>
          <cell r="Z1567">
            <v>15.49</v>
          </cell>
          <cell r="AA1567">
            <v>17.170000000000002</v>
          </cell>
          <cell r="AB1567">
            <v>17.09</v>
          </cell>
          <cell r="AD1567" t="str">
            <v>Single</v>
          </cell>
          <cell r="AI1567">
            <v>0</v>
          </cell>
          <cell r="AJ1567">
            <v>0</v>
          </cell>
        </row>
        <row r="1568">
          <cell r="AJ1568">
            <v>0</v>
          </cell>
        </row>
        <row r="1569">
          <cell r="E1569">
            <v>712</v>
          </cell>
          <cell r="F1569" t="str">
            <v>CB-E7/7/6</v>
          </cell>
          <cell r="G1569">
            <v>519188.34</v>
          </cell>
          <cell r="H1569">
            <v>2389162.54</v>
          </cell>
          <cell r="I1569" t="str">
            <v>Road-MN17</v>
          </cell>
          <cell r="J1569">
            <v>3.9200000000419095</v>
          </cell>
          <cell r="K1569">
            <v>-32.759999999776483</v>
          </cell>
          <cell r="L1569">
            <v>32.993696367422729</v>
          </cell>
          <cell r="M1569" t="str">
            <v>CP-5 401 259</v>
          </cell>
          <cell r="N1569">
            <v>156.28690435488571</v>
          </cell>
          <cell r="O1569">
            <v>189.28060072230844</v>
          </cell>
          <cell r="P1569">
            <v>32.993696367422729</v>
          </cell>
          <cell r="Q1569">
            <v>0</v>
          </cell>
          <cell r="R1569">
            <v>16.98</v>
          </cell>
          <cell r="T1569">
            <v>15.56</v>
          </cell>
          <cell r="V1569">
            <v>17.309999999999999</v>
          </cell>
          <cell r="X1569">
            <v>400</v>
          </cell>
          <cell r="Y1569">
            <v>15.49</v>
          </cell>
          <cell r="Z1569">
            <v>15.56</v>
          </cell>
          <cell r="AA1569">
            <v>17.09</v>
          </cell>
          <cell r="AB1569">
            <v>17.309999999999999</v>
          </cell>
          <cell r="AD1569" t="str">
            <v>Single</v>
          </cell>
          <cell r="AI1569">
            <v>0</v>
          </cell>
          <cell r="AJ1569">
            <v>0</v>
          </cell>
        </row>
        <row r="1570">
          <cell r="AJ1570">
            <v>0</v>
          </cell>
        </row>
        <row r="1571">
          <cell r="E1571">
            <v>713</v>
          </cell>
          <cell r="F1571" t="str">
            <v>CB-E7/7/7</v>
          </cell>
          <cell r="G1571">
            <v>519191.91</v>
          </cell>
          <cell r="H1571">
            <v>2389132.75</v>
          </cell>
          <cell r="I1571" t="str">
            <v>Road-MN17</v>
          </cell>
          <cell r="J1571">
            <v>3.5699999999487773</v>
          </cell>
          <cell r="K1571">
            <v>-29.790000000037253</v>
          </cell>
          <cell r="L1571">
            <v>30.003149834673255</v>
          </cell>
          <cell r="M1571" t="str">
            <v>CP-5 401 259</v>
          </cell>
          <cell r="N1571">
            <v>189.28060072230844</v>
          </cell>
          <cell r="O1571">
            <v>219.28375055698169</v>
          </cell>
          <cell r="P1571">
            <v>30.003149834673252</v>
          </cell>
          <cell r="Q1571">
            <v>0</v>
          </cell>
          <cell r="R1571">
            <v>17.07</v>
          </cell>
          <cell r="T1571">
            <v>15.62</v>
          </cell>
          <cell r="V1571">
            <v>17.12</v>
          </cell>
          <cell r="X1571">
            <v>400</v>
          </cell>
          <cell r="Y1571">
            <v>15.56</v>
          </cell>
          <cell r="Z1571">
            <v>15.62</v>
          </cell>
          <cell r="AA1571">
            <v>17.309999999999999</v>
          </cell>
          <cell r="AB1571">
            <v>17.12</v>
          </cell>
          <cell r="AD1571" t="str">
            <v>Single</v>
          </cell>
          <cell r="AI1571">
            <v>0</v>
          </cell>
          <cell r="AJ1571" t="str">
            <v>L</v>
          </cell>
        </row>
        <row r="1572">
          <cell r="AJ1572">
            <v>0</v>
          </cell>
        </row>
        <row r="1573">
          <cell r="N1573">
            <v>219.28375055698169</v>
          </cell>
          <cell r="AI1573">
            <v>0</v>
          </cell>
          <cell r="AJ1573">
            <v>0</v>
          </cell>
        </row>
        <row r="1574">
          <cell r="L1574">
            <v>17084.363276804765</v>
          </cell>
          <cell r="O1574">
            <v>72704.010274401604</v>
          </cell>
          <cell r="P1574">
            <v>17084.363276804765</v>
          </cell>
        </row>
      </sheetData>
      <sheetData sheetId="1">
        <row r="13">
          <cell r="D13" t="str">
            <v>Stub-out</v>
          </cell>
          <cell r="E13" t="str">
            <v>King Fahad Road</v>
          </cell>
          <cell r="F13" t="str">
            <v>Existing Boundary Road</v>
          </cell>
        </row>
        <row r="14">
          <cell r="E14">
            <v>0</v>
          </cell>
        </row>
        <row r="15">
          <cell r="D15" t="str">
            <v>MH-01A</v>
          </cell>
          <cell r="E15" t="str">
            <v>Al Haydari St.</v>
          </cell>
          <cell r="F15" t="str">
            <v>Works Outside Al Rabwah</v>
          </cell>
        </row>
        <row r="16">
          <cell r="E16">
            <v>10.000707374897596</v>
          </cell>
        </row>
        <row r="17">
          <cell r="D17" t="str">
            <v>MH-01B</v>
          </cell>
          <cell r="E17" t="str">
            <v>Al Haydari St.</v>
          </cell>
          <cell r="F17" t="str">
            <v>Works Outside Al Rabwah</v>
          </cell>
        </row>
        <row r="18">
          <cell r="E18">
            <v>100.23357593179172</v>
          </cell>
        </row>
        <row r="19">
          <cell r="D19" t="str">
            <v>MH-01C</v>
          </cell>
          <cell r="E19" t="str">
            <v>Al Haydari St.</v>
          </cell>
          <cell r="F19" t="str">
            <v>Works Outside Al Rabwah</v>
          </cell>
        </row>
        <row r="20">
          <cell r="E20">
            <v>164.49923783617004</v>
          </cell>
        </row>
        <row r="21">
          <cell r="D21" t="str">
            <v>MH-01D</v>
          </cell>
          <cell r="E21" t="str">
            <v>Al Haydari St.</v>
          </cell>
          <cell r="F21" t="str">
            <v>Works Outside Al Rabwah</v>
          </cell>
        </row>
        <row r="22">
          <cell r="E22">
            <v>226.19616563643933</v>
          </cell>
        </row>
        <row r="23">
          <cell r="D23" t="str">
            <v>MH-01E</v>
          </cell>
          <cell r="E23" t="str">
            <v>Al Haydari St.</v>
          </cell>
          <cell r="F23" t="str">
            <v>Works Outside Al Rabwah</v>
          </cell>
        </row>
        <row r="24">
          <cell r="E24">
            <v>296.2198423465469</v>
          </cell>
        </row>
        <row r="25">
          <cell r="D25" t="str">
            <v>MH-01F</v>
          </cell>
          <cell r="E25" t="str">
            <v>Al Haydari St.</v>
          </cell>
          <cell r="F25" t="str">
            <v>Works Outside Al Rabwah</v>
          </cell>
        </row>
        <row r="26">
          <cell r="E26">
            <v>368.40007601208958</v>
          </cell>
        </row>
        <row r="27">
          <cell r="D27" t="str">
            <v>MH-01G</v>
          </cell>
          <cell r="E27" t="str">
            <v>Al Haydari St.</v>
          </cell>
          <cell r="F27" t="str">
            <v>Works Outside Al Rabwah</v>
          </cell>
        </row>
        <row r="28">
          <cell r="E28">
            <v>415.39842908949174</v>
          </cell>
        </row>
        <row r="29">
          <cell r="D29" t="str">
            <v>MH C-B</v>
          </cell>
          <cell r="E29" t="str">
            <v>Existing Road 1</v>
          </cell>
          <cell r="F29" t="str">
            <v>Works Outside Al Rabwah</v>
          </cell>
        </row>
        <row r="30">
          <cell r="E30">
            <v>434.40089335086316</v>
          </cell>
        </row>
        <row r="31">
          <cell r="D31" t="str">
            <v>MH-02A</v>
          </cell>
          <cell r="E31" t="str">
            <v>Existing Road 1</v>
          </cell>
          <cell r="F31" t="str">
            <v>Works Outside Al Rabwah</v>
          </cell>
        </row>
        <row r="32">
          <cell r="E32">
            <v>520.40269430870183</v>
          </cell>
        </row>
        <row r="33">
          <cell r="D33" t="str">
            <v>MH-02B</v>
          </cell>
          <cell r="E33" t="str">
            <v>Existing Road 1</v>
          </cell>
          <cell r="F33" t="str">
            <v>Works Outside Al Rabwah</v>
          </cell>
        </row>
        <row r="34">
          <cell r="E34">
            <v>602.39623856701667</v>
          </cell>
        </row>
        <row r="35">
          <cell r="D35" t="str">
            <v>MH-02C</v>
          </cell>
          <cell r="E35" t="str">
            <v>Existing Road 1</v>
          </cell>
          <cell r="F35" t="str">
            <v>Works Outside Al Rabwah</v>
          </cell>
        </row>
        <row r="36">
          <cell r="E36">
            <v>684.39939094549334</v>
          </cell>
        </row>
        <row r="37">
          <cell r="D37" t="str">
            <v>MH-02/1</v>
          </cell>
          <cell r="E37" t="str">
            <v>Road-MN23</v>
          </cell>
          <cell r="F37" t="str">
            <v>Minor Collector Road</v>
          </cell>
        </row>
        <row r="38">
          <cell r="E38">
            <v>767.56924900705735</v>
          </cell>
        </row>
        <row r="39">
          <cell r="D39" t="str">
            <v>MH-02/2</v>
          </cell>
          <cell r="E39" t="str">
            <v>Road-MN23</v>
          </cell>
          <cell r="F39" t="str">
            <v>Minor Collector Road</v>
          </cell>
        </row>
        <row r="40">
          <cell r="E40">
            <v>790.0006905565715</v>
          </cell>
        </row>
        <row r="41">
          <cell r="D41" t="str">
            <v>Deleted</v>
          </cell>
          <cell r="E41">
            <v>0</v>
          </cell>
        </row>
        <row r="42">
          <cell r="E42">
            <v>790.0006905565715</v>
          </cell>
        </row>
        <row r="43">
          <cell r="D43" t="str">
            <v>MH-02/4</v>
          </cell>
          <cell r="E43" t="str">
            <v>Road-MN23</v>
          </cell>
          <cell r="F43" t="str">
            <v>Minor Collector Road</v>
          </cell>
        </row>
        <row r="44">
          <cell r="E44">
            <v>840.17850437937068</v>
          </cell>
        </row>
        <row r="45">
          <cell r="D45" t="str">
            <v>MH-02/5</v>
          </cell>
          <cell r="E45" t="str">
            <v>Road-MN23</v>
          </cell>
          <cell r="F45" t="str">
            <v>Minor Collector Road</v>
          </cell>
        </row>
        <row r="46">
          <cell r="E46">
            <v>865.88049651977963</v>
          </cell>
        </row>
        <row r="47">
          <cell r="D47" t="str">
            <v>MH-02/6</v>
          </cell>
          <cell r="E47" t="str">
            <v>Road-MN23</v>
          </cell>
          <cell r="F47" t="str">
            <v>Minor Collector Road</v>
          </cell>
        </row>
        <row r="48">
          <cell r="E48">
            <v>896.93179923023342</v>
          </cell>
        </row>
        <row r="49">
          <cell r="D49" t="str">
            <v>Deleted</v>
          </cell>
        </row>
        <row r="50">
          <cell r="E50">
            <v>896.93179923023342</v>
          </cell>
        </row>
        <row r="51">
          <cell r="D51" t="str">
            <v>MH-02/8</v>
          </cell>
          <cell r="E51" t="str">
            <v>Road-MN23</v>
          </cell>
          <cell r="F51" t="str">
            <v>Minor Collector Road</v>
          </cell>
        </row>
        <row r="52">
          <cell r="E52">
            <v>940.87312488137513</v>
          </cell>
        </row>
        <row r="53">
          <cell r="D53" t="str">
            <v>MH-02/9</v>
          </cell>
          <cell r="E53" t="str">
            <v>Road-MN23</v>
          </cell>
          <cell r="F53" t="str">
            <v>Minor Collector Road</v>
          </cell>
        </row>
        <row r="54">
          <cell r="E54">
            <v>984.29275438243542</v>
          </cell>
        </row>
        <row r="55">
          <cell r="D55" t="str">
            <v>MH-02/10</v>
          </cell>
          <cell r="E55" t="str">
            <v>Road-MN23</v>
          </cell>
          <cell r="F55" t="str">
            <v>Minor Collector Road</v>
          </cell>
        </row>
        <row r="56">
          <cell r="E56">
            <v>1073.2085738184353</v>
          </cell>
        </row>
        <row r="57">
          <cell r="D57" t="str">
            <v>MH-02/11</v>
          </cell>
          <cell r="E57" t="str">
            <v>Road-MN23</v>
          </cell>
          <cell r="F57" t="str">
            <v>Minor Collector Road</v>
          </cell>
        </row>
        <row r="58">
          <cell r="E58">
            <v>1153.213239307596</v>
          </cell>
        </row>
        <row r="59">
          <cell r="D59" t="str">
            <v>MH-02/12</v>
          </cell>
          <cell r="E59" t="str">
            <v>Road-MN23</v>
          </cell>
          <cell r="F59" t="str">
            <v>Minor Collector Road</v>
          </cell>
        </row>
        <row r="60">
          <cell r="E60">
            <v>1187.9271284587549</v>
          </cell>
        </row>
        <row r="61">
          <cell r="D61" t="str">
            <v>MH-02/13</v>
          </cell>
          <cell r="E61" t="str">
            <v>Road-MN23</v>
          </cell>
          <cell r="F61" t="str">
            <v>Minor Collector Road</v>
          </cell>
        </row>
        <row r="62">
          <cell r="E62">
            <v>1217.0423633022363</v>
          </cell>
        </row>
        <row r="63">
          <cell r="D63" t="str">
            <v>MH-02/14</v>
          </cell>
          <cell r="E63" t="str">
            <v>Road-MJ02</v>
          </cell>
          <cell r="F63" t="str">
            <v>Major Collector Road</v>
          </cell>
        </row>
        <row r="64">
          <cell r="E64">
            <v>1253.503752688842</v>
          </cell>
        </row>
        <row r="65">
          <cell r="D65" t="str">
            <v>MH-02/15</v>
          </cell>
          <cell r="E65" t="str">
            <v>Road-MJ02</v>
          </cell>
          <cell r="F65" t="str">
            <v>Major Collector Road</v>
          </cell>
        </row>
        <row r="66">
          <cell r="E66">
            <v>1272.230671175301</v>
          </cell>
        </row>
        <row r="67">
          <cell r="D67" t="str">
            <v>MH-02/16</v>
          </cell>
          <cell r="E67" t="str">
            <v>Road-MJ02</v>
          </cell>
          <cell r="F67" t="str">
            <v>Major Collector Road</v>
          </cell>
        </row>
        <row r="68">
          <cell r="E68">
            <v>1291.2612071636156</v>
          </cell>
        </row>
        <row r="69">
          <cell r="D69" t="str">
            <v>MH-02/17</v>
          </cell>
          <cell r="E69" t="str">
            <v>Road-MJ02</v>
          </cell>
          <cell r="F69" t="str">
            <v>Major Collector Road</v>
          </cell>
        </row>
        <row r="70">
          <cell r="E70">
            <v>1314.2694665503059</v>
          </cell>
        </row>
        <row r="71">
          <cell r="D71" t="str">
            <v>MH-02/18</v>
          </cell>
          <cell r="E71" t="str">
            <v>Road-MJ02</v>
          </cell>
          <cell r="F71" t="str">
            <v>Major Collector Road</v>
          </cell>
        </row>
        <row r="72">
          <cell r="E72">
            <v>1337.267146868008</v>
          </cell>
        </row>
        <row r="73">
          <cell r="D73" t="str">
            <v>MH-02/19</v>
          </cell>
          <cell r="E73" t="str">
            <v>Road-MJ02</v>
          </cell>
          <cell r="F73" t="str">
            <v>Major Collector Road</v>
          </cell>
        </row>
        <row r="74">
          <cell r="E74">
            <v>1360.2643314782924</v>
          </cell>
        </row>
        <row r="75">
          <cell r="D75" t="str">
            <v>MH-02/20</v>
          </cell>
          <cell r="E75" t="str">
            <v>Road-MJ02</v>
          </cell>
          <cell r="F75" t="str">
            <v>Major Collector Road</v>
          </cell>
        </row>
        <row r="76">
          <cell r="E76">
            <v>1383.5548145132514</v>
          </cell>
        </row>
        <row r="77">
          <cell r="D77" t="str">
            <v>MH-02/21</v>
          </cell>
          <cell r="E77" t="str">
            <v>Road-MJ02</v>
          </cell>
          <cell r="F77" t="str">
            <v>Major Collector Road</v>
          </cell>
        </row>
        <row r="78">
          <cell r="E78">
            <v>1406.054992290259</v>
          </cell>
        </row>
        <row r="79">
          <cell r="D79" t="str">
            <v>MH-02/22</v>
          </cell>
          <cell r="E79" t="str">
            <v>Road-MJ02</v>
          </cell>
          <cell r="F79" t="str">
            <v>Major Collector Road</v>
          </cell>
        </row>
        <row r="80">
          <cell r="E80">
            <v>1473.8134603957519</v>
          </cell>
        </row>
        <row r="81">
          <cell r="D81" t="str">
            <v>MH-02/23</v>
          </cell>
          <cell r="E81" t="str">
            <v>Road-MJ02</v>
          </cell>
          <cell r="F81" t="str">
            <v>Major Collector Road</v>
          </cell>
        </row>
        <row r="82">
          <cell r="E82">
            <v>1516.2329665221196</v>
          </cell>
        </row>
        <row r="83">
          <cell r="D83" t="str">
            <v>MH-02/24</v>
          </cell>
          <cell r="E83" t="str">
            <v>Road-MJ02</v>
          </cell>
          <cell r="F83" t="str">
            <v>Major Collector Road</v>
          </cell>
        </row>
        <row r="84">
          <cell r="E84">
            <v>1555.5538976529676</v>
          </cell>
        </row>
        <row r="85">
          <cell r="D85" t="str">
            <v>MH-02/25</v>
          </cell>
          <cell r="E85" t="str">
            <v>Road-MJ02</v>
          </cell>
          <cell r="F85" t="str">
            <v>Major Collector Road</v>
          </cell>
        </row>
        <row r="86">
          <cell r="E86">
            <v>1615.3197710674913</v>
          </cell>
        </row>
        <row r="87">
          <cell r="D87" t="str">
            <v>MH-02/26</v>
          </cell>
          <cell r="E87" t="str">
            <v>Road-MJ01</v>
          </cell>
          <cell r="F87" t="str">
            <v>Major Collector Road</v>
          </cell>
        </row>
        <row r="88">
          <cell r="E88">
            <v>1630.234361239558</v>
          </cell>
        </row>
        <row r="89">
          <cell r="D89" t="str">
            <v>MH-02/27</v>
          </cell>
          <cell r="E89" t="str">
            <v>Road-MJ01</v>
          </cell>
          <cell r="F89" t="str">
            <v>Major Collector Road</v>
          </cell>
        </row>
        <row r="90">
          <cell r="E90">
            <v>1705.8479241761213</v>
          </cell>
        </row>
        <row r="91">
          <cell r="D91" t="str">
            <v>MH-02/28</v>
          </cell>
          <cell r="E91" t="str">
            <v>Road-MJ01</v>
          </cell>
          <cell r="F91" t="str">
            <v>Major Collector Road</v>
          </cell>
        </row>
        <row r="92">
          <cell r="E92">
            <v>1730.7281191113213</v>
          </cell>
        </row>
        <row r="93">
          <cell r="D93" t="str">
            <v>MH-02/29</v>
          </cell>
          <cell r="E93" t="str">
            <v>Road-MJ01</v>
          </cell>
          <cell r="F93" t="str">
            <v>Major Collector Road</v>
          </cell>
        </row>
        <row r="94">
          <cell r="E94">
            <v>1756.211639276062</v>
          </cell>
        </row>
        <row r="95">
          <cell r="D95" t="str">
            <v>MH-02/30</v>
          </cell>
          <cell r="E95" t="str">
            <v>Road-MJ01</v>
          </cell>
          <cell r="F95" t="str">
            <v>Major Collector Road</v>
          </cell>
        </row>
        <row r="96">
          <cell r="E96">
            <v>1784.1310232237552</v>
          </cell>
        </row>
        <row r="97">
          <cell r="D97" t="str">
            <v>MH-02/30A</v>
          </cell>
          <cell r="E97" t="str">
            <v>Road-MJ01</v>
          </cell>
          <cell r="F97" t="str">
            <v>Major Collector Road</v>
          </cell>
        </row>
        <row r="98">
          <cell r="E98">
            <v>1835.1099912886684</v>
          </cell>
        </row>
        <row r="99">
          <cell r="D99" t="str">
            <v>MH-02/31</v>
          </cell>
          <cell r="E99" t="str">
            <v>Road-MJ01</v>
          </cell>
          <cell r="F99" t="str">
            <v>Major Collector Road</v>
          </cell>
        </row>
        <row r="100">
          <cell r="E100">
            <v>1862.2560684455677</v>
          </cell>
        </row>
        <row r="101">
          <cell r="D101" t="str">
            <v>MH-02/32</v>
          </cell>
          <cell r="E101" t="str">
            <v>Road-MJ01</v>
          </cell>
          <cell r="F101" t="str">
            <v>Major Collector Road</v>
          </cell>
        </row>
        <row r="102">
          <cell r="E102">
            <v>1922.0741133816639</v>
          </cell>
        </row>
        <row r="103">
          <cell r="D103" t="str">
            <v>MH-02/33</v>
          </cell>
          <cell r="E103" t="str">
            <v>Road-MJ01</v>
          </cell>
          <cell r="F103" t="str">
            <v>Major Collector Road</v>
          </cell>
        </row>
        <row r="104">
          <cell r="E104">
            <v>2016.8032857630756</v>
          </cell>
        </row>
        <row r="105">
          <cell r="D105" t="str">
            <v>MH-02/34</v>
          </cell>
          <cell r="E105" t="str">
            <v>Existing Road 2</v>
          </cell>
          <cell r="F105" t="str">
            <v>Existing Boundary Road</v>
          </cell>
        </row>
        <row r="106">
          <cell r="E106">
            <v>2035.2391475543325</v>
          </cell>
        </row>
        <row r="107">
          <cell r="D107" t="str">
            <v>MH-02/35</v>
          </cell>
          <cell r="E107" t="str">
            <v>Existing Road 2</v>
          </cell>
          <cell r="F107" t="str">
            <v>Existing Boundary Road</v>
          </cell>
        </row>
        <row r="108">
          <cell r="E108">
            <v>2087.6949931103968</v>
          </cell>
        </row>
        <row r="109">
          <cell r="D109" t="str">
            <v>MH-02/36</v>
          </cell>
          <cell r="E109" t="str">
            <v>Existing Road 2</v>
          </cell>
          <cell r="F109" t="str">
            <v>Existing Boundary Road</v>
          </cell>
        </row>
        <row r="110">
          <cell r="E110">
            <v>2187.5369741254476</v>
          </cell>
        </row>
        <row r="111">
          <cell r="D111" t="str">
            <v>MH-02/36A</v>
          </cell>
          <cell r="E111" t="str">
            <v>Existing Road 2</v>
          </cell>
          <cell r="F111" t="str">
            <v>Existing Boundary Road</v>
          </cell>
        </row>
        <row r="112">
          <cell r="E112">
            <v>2237.5337940243649</v>
          </cell>
        </row>
        <row r="113">
          <cell r="D113" t="str">
            <v>MH-02/37</v>
          </cell>
          <cell r="E113" t="str">
            <v>Existing Road 2</v>
          </cell>
          <cell r="F113" t="str">
            <v>Existing Boundary Road</v>
          </cell>
        </row>
        <row r="114">
          <cell r="E114">
            <v>2308.9207984184068</v>
          </cell>
        </row>
        <row r="115">
          <cell r="D115" t="str">
            <v>MH-02/38</v>
          </cell>
          <cell r="E115" t="str">
            <v>Existing Road 2</v>
          </cell>
          <cell r="F115" t="str">
            <v>Existing Boundary Road</v>
          </cell>
        </row>
        <row r="116">
          <cell r="E116">
            <v>2330.2352184202714</v>
          </cell>
        </row>
        <row r="118">
          <cell r="D118" t="str">
            <v>MH-02/1</v>
          </cell>
          <cell r="E118" t="str">
            <v>Road-MN23</v>
          </cell>
          <cell r="F118" t="str">
            <v>Minor Collector Road</v>
          </cell>
        </row>
        <row r="119">
          <cell r="E119">
            <v>0</v>
          </cell>
        </row>
        <row r="120">
          <cell r="D120" t="str">
            <v>CB-02/1/1A</v>
          </cell>
          <cell r="E120" t="str">
            <v>Road-MN21</v>
          </cell>
          <cell r="F120" t="str">
            <v>Minor Collector Road</v>
          </cell>
        </row>
        <row r="121">
          <cell r="E121">
            <v>6.7628344648949605</v>
          </cell>
        </row>
        <row r="123">
          <cell r="D123" t="str">
            <v>MH-02/1</v>
          </cell>
          <cell r="E123" t="str">
            <v>Road-MN23</v>
          </cell>
          <cell r="F123" t="str">
            <v>Minor Collector Road</v>
          </cell>
        </row>
        <row r="124">
          <cell r="E124">
            <v>0</v>
          </cell>
        </row>
        <row r="125">
          <cell r="D125" t="str">
            <v>CB-02/1/20A</v>
          </cell>
          <cell r="E125" t="str">
            <v>Road-MN21</v>
          </cell>
          <cell r="F125" t="str">
            <v>Minor Collector Road</v>
          </cell>
        </row>
        <row r="126">
          <cell r="E126">
            <v>14.997573470399182</v>
          </cell>
        </row>
        <row r="127">
          <cell r="D127" t="str">
            <v>CB-02/1/20</v>
          </cell>
          <cell r="E127" t="str">
            <v>Road-MN21</v>
          </cell>
          <cell r="F127" t="str">
            <v>Minor Collector Road</v>
          </cell>
        </row>
        <row r="128">
          <cell r="E128">
            <v>60.001592179874159</v>
          </cell>
        </row>
        <row r="129">
          <cell r="D129" t="str">
            <v>CB-02/1/21</v>
          </cell>
          <cell r="E129" t="str">
            <v>Road-MN21</v>
          </cell>
          <cell r="F129" t="str">
            <v>Minor Collector Road</v>
          </cell>
        </row>
        <row r="130">
          <cell r="E130">
            <v>109.99159217986485</v>
          </cell>
        </row>
        <row r="131">
          <cell r="D131" t="str">
            <v>CB-02/1/22</v>
          </cell>
          <cell r="E131" t="str">
            <v>Road-MN21</v>
          </cell>
          <cell r="F131" t="str">
            <v>Minor Collector Road</v>
          </cell>
        </row>
        <row r="132">
          <cell r="E132">
            <v>134.75676934458397</v>
          </cell>
        </row>
        <row r="134">
          <cell r="D134" t="str">
            <v>MH-02/1</v>
          </cell>
          <cell r="E134" t="str">
            <v>Road-MN23</v>
          </cell>
          <cell r="F134" t="str">
            <v>Minor Collector Road</v>
          </cell>
        </row>
        <row r="135">
          <cell r="E135">
            <v>0</v>
          </cell>
        </row>
        <row r="136">
          <cell r="D136" t="str">
            <v>CB-02/1/1</v>
          </cell>
          <cell r="E136" t="str">
            <v>Road-MN21</v>
          </cell>
          <cell r="F136" t="str">
            <v>Minor Collector Road</v>
          </cell>
        </row>
        <row r="137">
          <cell r="E137">
            <v>31.00092272816752</v>
          </cell>
        </row>
        <row r="138">
          <cell r="D138" t="str">
            <v>CB-02/1/2</v>
          </cell>
          <cell r="E138" t="str">
            <v>Road-MN21</v>
          </cell>
          <cell r="F138" t="str">
            <v>Minor Collector Road</v>
          </cell>
        </row>
        <row r="139">
          <cell r="E139">
            <v>80.998030644525585</v>
          </cell>
        </row>
        <row r="140">
          <cell r="D140" t="str">
            <v>CB-02/1/3</v>
          </cell>
          <cell r="E140" t="str">
            <v>Road-MN21</v>
          </cell>
          <cell r="F140" t="str">
            <v>Minor Collector Road</v>
          </cell>
        </row>
        <row r="141">
          <cell r="E141">
            <v>126.00045280161146</v>
          </cell>
        </row>
        <row r="142">
          <cell r="D142" t="str">
            <v>CB-02/1/4</v>
          </cell>
          <cell r="E142" t="str">
            <v>Road-MN21</v>
          </cell>
          <cell r="F142" t="str">
            <v>Minor Collector Road</v>
          </cell>
        </row>
        <row r="143">
          <cell r="E143">
            <v>171.0028749586578</v>
          </cell>
        </row>
        <row r="144">
          <cell r="D144" t="str">
            <v>CB-02/1/5</v>
          </cell>
          <cell r="E144" t="str">
            <v>Road-MN21</v>
          </cell>
          <cell r="F144" t="str">
            <v>Minor Collector Road</v>
          </cell>
        </row>
        <row r="145">
          <cell r="E145">
            <v>217.00594442142375</v>
          </cell>
        </row>
        <row r="146">
          <cell r="D146" t="str">
            <v>CB-02/1/6</v>
          </cell>
          <cell r="E146" t="str">
            <v>Road-MN21</v>
          </cell>
          <cell r="F146" t="str">
            <v>Minor Collector Road</v>
          </cell>
        </row>
        <row r="147">
          <cell r="E147">
            <v>251.00046456803909</v>
          </cell>
        </row>
        <row r="148">
          <cell r="D148" t="str">
            <v>CB-02/1/7</v>
          </cell>
          <cell r="E148" t="str">
            <v>Road-MN21</v>
          </cell>
          <cell r="F148" t="str">
            <v>Minor Collector Road</v>
          </cell>
        </row>
        <row r="149">
          <cell r="E149">
            <v>272.00455940693905</v>
          </cell>
        </row>
        <row r="150">
          <cell r="D150" t="str">
            <v>CB-02/1/8</v>
          </cell>
          <cell r="E150" t="str">
            <v>Road-MN21</v>
          </cell>
          <cell r="F150" t="str">
            <v>Minor Collector Road</v>
          </cell>
        </row>
        <row r="151">
          <cell r="E151">
            <v>310.99832301084962</v>
          </cell>
        </row>
        <row r="152">
          <cell r="D152" t="str">
            <v>CB-02/1/9</v>
          </cell>
          <cell r="E152" t="str">
            <v>Road-MN21</v>
          </cell>
          <cell r="F152" t="str">
            <v>Minor Collector Road</v>
          </cell>
        </row>
        <row r="153">
          <cell r="E153">
            <v>341.0031526221116</v>
          </cell>
        </row>
        <row r="154">
          <cell r="D154" t="str">
            <v>CB-02/1/10</v>
          </cell>
          <cell r="E154" t="str">
            <v>Road-MN21</v>
          </cell>
          <cell r="F154" t="str">
            <v>Minor Collector Road</v>
          </cell>
        </row>
        <row r="155">
          <cell r="E155">
            <v>386.00470815080968</v>
          </cell>
        </row>
        <row r="156">
          <cell r="D156" t="str">
            <v>CB-02/1/11</v>
          </cell>
          <cell r="E156" t="str">
            <v>Road-MN21</v>
          </cell>
          <cell r="F156" t="str">
            <v>Minor Collector Road</v>
          </cell>
        </row>
        <row r="157">
          <cell r="E157">
            <v>402.00036381097186</v>
          </cell>
        </row>
        <row r="158">
          <cell r="D158" t="str">
            <v>CB-02/1/12</v>
          </cell>
          <cell r="E158" t="str">
            <v>Road-MN21</v>
          </cell>
          <cell r="F158" t="str">
            <v>Minor Collector Road</v>
          </cell>
        </row>
        <row r="159">
          <cell r="E159">
            <v>430.00188519822268</v>
          </cell>
        </row>
        <row r="160">
          <cell r="D160" t="str">
            <v>CB-02/1/13</v>
          </cell>
          <cell r="E160" t="str">
            <v>Road-MN21</v>
          </cell>
          <cell r="F160" t="str">
            <v>Minor Collector Road</v>
          </cell>
        </row>
        <row r="161">
          <cell r="E161">
            <v>474.99918733958441</v>
          </cell>
        </row>
        <row r="162">
          <cell r="D162" t="str">
            <v>CB-02/1/14</v>
          </cell>
          <cell r="E162" t="str">
            <v>Road-MN21</v>
          </cell>
          <cell r="F162" t="str">
            <v>Minor Collector Road</v>
          </cell>
        </row>
        <row r="163">
          <cell r="E163">
            <v>519.99648948094614</v>
          </cell>
        </row>
        <row r="164">
          <cell r="D164" t="str">
            <v>CB-02/1/15</v>
          </cell>
          <cell r="E164" t="str">
            <v>Road-MN21</v>
          </cell>
          <cell r="F164" t="str">
            <v>Minor Collector Road</v>
          </cell>
        </row>
        <row r="165">
          <cell r="E165">
            <v>565.00366779726198</v>
          </cell>
        </row>
        <row r="166">
          <cell r="D166" t="str">
            <v>CB-02/1/16</v>
          </cell>
          <cell r="E166" t="str">
            <v>Road-MN21</v>
          </cell>
          <cell r="F166" t="str">
            <v>Minor Collector Road</v>
          </cell>
        </row>
        <row r="167">
          <cell r="E167">
            <v>611.00224386222419</v>
          </cell>
        </row>
        <row r="169">
          <cell r="D169" t="str">
            <v>MH-02/2</v>
          </cell>
          <cell r="E169" t="str">
            <v>Road-MN23</v>
          </cell>
          <cell r="F169" t="str">
            <v>Minor Collector Road</v>
          </cell>
        </row>
        <row r="170">
          <cell r="E170">
            <v>0</v>
          </cell>
        </row>
        <row r="171">
          <cell r="D171" t="str">
            <v>CB-02/2/1</v>
          </cell>
          <cell r="E171" t="str">
            <v>Road-MN23</v>
          </cell>
          <cell r="F171" t="str">
            <v>Minor Collector Road</v>
          </cell>
        </row>
        <row r="172">
          <cell r="E172">
            <v>5.1153103522694696</v>
          </cell>
        </row>
        <row r="174">
          <cell r="D174" t="str">
            <v>Deleted</v>
          </cell>
        </row>
        <row r="175">
          <cell r="E175">
            <v>0</v>
          </cell>
        </row>
        <row r="176">
          <cell r="D176" t="str">
            <v>Deleted</v>
          </cell>
        </row>
        <row r="177">
          <cell r="E177">
            <v>0</v>
          </cell>
        </row>
        <row r="179">
          <cell r="D179" t="str">
            <v>MH-02/4</v>
          </cell>
          <cell r="E179" t="str">
            <v>Road-MN23</v>
          </cell>
          <cell r="F179" t="str">
            <v>Minor Collector Road</v>
          </cell>
        </row>
        <row r="180">
          <cell r="E180">
            <v>0</v>
          </cell>
        </row>
        <row r="181">
          <cell r="D181" t="str">
            <v>CB-02/4/1</v>
          </cell>
          <cell r="E181" t="str">
            <v>Road-MN23</v>
          </cell>
          <cell r="F181" t="str">
            <v>Minor Collector Road</v>
          </cell>
        </row>
        <row r="182">
          <cell r="E182">
            <v>4.852731189453376</v>
          </cell>
        </row>
        <row r="184">
          <cell r="D184" t="str">
            <v>MH-02/5</v>
          </cell>
          <cell r="E184" t="str">
            <v>Road-MN23</v>
          </cell>
          <cell r="F184" t="str">
            <v>Minor Collector Road</v>
          </cell>
        </row>
        <row r="185">
          <cell r="E185">
            <v>0</v>
          </cell>
        </row>
        <row r="186">
          <cell r="D186" t="str">
            <v>CB-02/5/1</v>
          </cell>
          <cell r="E186" t="str">
            <v>Road-MN23</v>
          </cell>
          <cell r="F186" t="str">
            <v>Minor Collector Road</v>
          </cell>
        </row>
        <row r="187">
          <cell r="E187">
            <v>5.2492380402286916</v>
          </cell>
        </row>
        <row r="189">
          <cell r="D189" t="str">
            <v>MH-02/6</v>
          </cell>
          <cell r="E189" t="str">
            <v>Road-MN23</v>
          </cell>
          <cell r="F189" t="str">
            <v>Minor Collector Road</v>
          </cell>
        </row>
        <row r="190">
          <cell r="E190">
            <v>0</v>
          </cell>
        </row>
        <row r="191">
          <cell r="D191" t="str">
            <v>CB-02/6/1</v>
          </cell>
          <cell r="E191" t="str">
            <v>Road-MN23</v>
          </cell>
          <cell r="F191" t="str">
            <v>Minor Collector Road</v>
          </cell>
        </row>
        <row r="192">
          <cell r="E192">
            <v>3.5925478424628463</v>
          </cell>
        </row>
        <row r="194">
          <cell r="D194" t="str">
            <v>Deleted</v>
          </cell>
        </row>
        <row r="195">
          <cell r="E195">
            <v>0</v>
          </cell>
        </row>
        <row r="196">
          <cell r="D196" t="str">
            <v>Deleted</v>
          </cell>
        </row>
        <row r="197">
          <cell r="E197">
            <v>0</v>
          </cell>
        </row>
        <row r="199">
          <cell r="D199" t="str">
            <v>MH-02/8</v>
          </cell>
          <cell r="E199" t="str">
            <v>Road-MN23</v>
          </cell>
          <cell r="F199" t="str">
            <v>Minor Collector Road</v>
          </cell>
        </row>
        <row r="200">
          <cell r="E200">
            <v>0</v>
          </cell>
        </row>
        <row r="201">
          <cell r="D201" t="str">
            <v>CB-02/8/1</v>
          </cell>
          <cell r="E201" t="str">
            <v>Road-MN23</v>
          </cell>
          <cell r="F201" t="str">
            <v>Minor Collector Road</v>
          </cell>
        </row>
        <row r="202">
          <cell r="E202">
            <v>9.2472266114460773</v>
          </cell>
        </row>
        <row r="203">
          <cell r="D203" t="str">
            <v>CB-02/8/2</v>
          </cell>
          <cell r="E203" t="str">
            <v>Road-MN23</v>
          </cell>
          <cell r="F203" t="str">
            <v>Minor Collector Road</v>
          </cell>
        </row>
        <row r="204">
          <cell r="E204">
            <v>29.249139019719333</v>
          </cell>
        </row>
        <row r="206">
          <cell r="D206" t="str">
            <v>MH-02/9</v>
          </cell>
          <cell r="E206" t="str">
            <v>Road-MN23</v>
          </cell>
          <cell r="F206" t="str">
            <v>Minor Collector Road</v>
          </cell>
        </row>
        <row r="207">
          <cell r="E207">
            <v>0</v>
          </cell>
        </row>
        <row r="208">
          <cell r="D208" t="str">
            <v>CB-02/9/1A</v>
          </cell>
          <cell r="E208" t="str">
            <v>Road-MN23</v>
          </cell>
          <cell r="F208" t="str">
            <v>Minor Collector Road</v>
          </cell>
        </row>
        <row r="209">
          <cell r="E209">
            <v>4.175589299914197</v>
          </cell>
        </row>
        <row r="211">
          <cell r="D211" t="str">
            <v>MH-02/9</v>
          </cell>
          <cell r="E211" t="str">
            <v>Road-MN23</v>
          </cell>
          <cell r="F211" t="str">
            <v>Minor Collector Road</v>
          </cell>
        </row>
        <row r="212">
          <cell r="E212">
            <v>0</v>
          </cell>
        </row>
        <row r="213">
          <cell r="D213" t="str">
            <v>CB-02/9/3/1</v>
          </cell>
          <cell r="E213" t="str">
            <v>Road-MN23</v>
          </cell>
          <cell r="F213" t="str">
            <v>Minor Collector Road</v>
          </cell>
        </row>
        <row r="214">
          <cell r="E214">
            <v>25.703619706158769</v>
          </cell>
        </row>
        <row r="215">
          <cell r="D215" t="str">
            <v>CB-02/9/3/2</v>
          </cell>
          <cell r="E215" t="str">
            <v>Road-MN23</v>
          </cell>
          <cell r="F215" t="str">
            <v>Minor Collector Road</v>
          </cell>
        </row>
        <row r="216">
          <cell r="E216">
            <v>46.697716495418256</v>
          </cell>
        </row>
        <row r="218">
          <cell r="D218" t="str">
            <v>MH-02/9</v>
          </cell>
          <cell r="E218" t="str">
            <v>Road-MN23</v>
          </cell>
          <cell r="F218" t="str">
            <v>Minor Collector Road</v>
          </cell>
        </row>
        <row r="219">
          <cell r="E219">
            <v>0</v>
          </cell>
        </row>
        <row r="220">
          <cell r="D220" t="str">
            <v>MH-02/9/1</v>
          </cell>
          <cell r="E220" t="str">
            <v>Road-MN22</v>
          </cell>
          <cell r="F220" t="str">
            <v>Minor Collector Road</v>
          </cell>
        </row>
        <row r="221">
          <cell r="E221">
            <v>28.521322304474264</v>
          </cell>
        </row>
        <row r="222">
          <cell r="D222" t="str">
            <v>MH-02/9/2</v>
          </cell>
          <cell r="E222" t="str">
            <v>Road-MN22</v>
          </cell>
          <cell r="F222" t="str">
            <v>Minor Collector Road</v>
          </cell>
        </row>
        <row r="223">
          <cell r="E223">
            <v>93.764376341081572</v>
          </cell>
        </row>
        <row r="224">
          <cell r="D224" t="str">
            <v>MH-02/9/3</v>
          </cell>
          <cell r="E224" t="str">
            <v>Road-MN22</v>
          </cell>
          <cell r="F224" t="str">
            <v>Minor Collector Road</v>
          </cell>
        </row>
        <row r="225">
          <cell r="E225">
            <v>134.16805191631227</v>
          </cell>
        </row>
        <row r="226">
          <cell r="D226" t="str">
            <v>MH-02/9/4</v>
          </cell>
          <cell r="E226" t="str">
            <v>Road-MN22</v>
          </cell>
          <cell r="F226" t="str">
            <v>Minor Collector Road</v>
          </cell>
        </row>
        <row r="227">
          <cell r="E227">
            <v>173.52302110712458</v>
          </cell>
        </row>
        <row r="228">
          <cell r="D228" t="str">
            <v>MH-02/9/5</v>
          </cell>
          <cell r="E228" t="str">
            <v>Road-MN22</v>
          </cell>
          <cell r="F228" t="str">
            <v>Minor Collector Road</v>
          </cell>
        </row>
        <row r="229">
          <cell r="E229">
            <v>213.45629044485742</v>
          </cell>
        </row>
        <row r="230">
          <cell r="D230" t="str">
            <v>MH-02/9/6</v>
          </cell>
          <cell r="E230" t="str">
            <v>Road-MN22</v>
          </cell>
          <cell r="F230" t="str">
            <v>Minor Collector Road</v>
          </cell>
        </row>
        <row r="231">
          <cell r="E231">
            <v>250.16068391480403</v>
          </cell>
        </row>
        <row r="232">
          <cell r="D232" t="str">
            <v>MH-02/9/7</v>
          </cell>
          <cell r="E232" t="str">
            <v>Road-MN22</v>
          </cell>
          <cell r="F232" t="str">
            <v>Minor Collector Road</v>
          </cell>
        </row>
        <row r="233">
          <cell r="E233">
            <v>288.07629875883453</v>
          </cell>
        </row>
        <row r="234">
          <cell r="D234" t="str">
            <v>MH-02/9/8</v>
          </cell>
          <cell r="E234" t="str">
            <v>Road-MN22</v>
          </cell>
          <cell r="F234" t="str">
            <v>Minor Collector Road</v>
          </cell>
        </row>
        <row r="235">
          <cell r="E235">
            <v>322.06368566924175</v>
          </cell>
        </row>
        <row r="236">
          <cell r="D236" t="str">
            <v>MH-02/9/9</v>
          </cell>
          <cell r="E236" t="str">
            <v>Road-MN22</v>
          </cell>
          <cell r="F236" t="str">
            <v>Minor Collector Road</v>
          </cell>
        </row>
        <row r="237">
          <cell r="E237">
            <v>344.74982460914356</v>
          </cell>
        </row>
        <row r="238">
          <cell r="D238" t="str">
            <v>MH-02/9/10</v>
          </cell>
          <cell r="E238" t="str">
            <v>Road-MN22</v>
          </cell>
          <cell r="F238" t="str">
            <v>Minor Collector Road</v>
          </cell>
        </row>
        <row r="239">
          <cell r="E239">
            <v>415.82812650224969</v>
          </cell>
        </row>
        <row r="240">
          <cell r="D240" t="str">
            <v>MH-02/9/10A</v>
          </cell>
          <cell r="E240" t="str">
            <v>Road-MN22</v>
          </cell>
          <cell r="F240" t="str">
            <v>Minor Collector Road</v>
          </cell>
        </row>
        <row r="241">
          <cell r="E241">
            <v>489.84161986664742</v>
          </cell>
        </row>
        <row r="242">
          <cell r="D242" t="str">
            <v>MH-02/9/11</v>
          </cell>
          <cell r="E242" t="str">
            <v>Road-MN22</v>
          </cell>
          <cell r="F242" t="str">
            <v>Minor Collector Road</v>
          </cell>
        </row>
        <row r="243">
          <cell r="E243">
            <v>550.05697089938451</v>
          </cell>
        </row>
        <row r="245">
          <cell r="D245" t="str">
            <v>MH-02/9</v>
          </cell>
          <cell r="E245" t="str">
            <v>Road-MN23</v>
          </cell>
          <cell r="F245" t="str">
            <v>Minor Collector Road</v>
          </cell>
        </row>
        <row r="246">
          <cell r="E246">
            <v>0</v>
          </cell>
        </row>
        <row r="247">
          <cell r="D247" t="str">
            <v>CB-02/9/1</v>
          </cell>
          <cell r="E247" t="str">
            <v>Road-MN01</v>
          </cell>
          <cell r="F247" t="str">
            <v>Minor Collector Road</v>
          </cell>
        </row>
        <row r="248">
          <cell r="E248">
            <v>14.958770872029987</v>
          </cell>
        </row>
        <row r="249">
          <cell r="D249" t="str">
            <v>CB-02/9/2</v>
          </cell>
          <cell r="E249" t="str">
            <v>Road-MN01</v>
          </cell>
          <cell r="F249" t="str">
            <v>Minor Collector Road</v>
          </cell>
        </row>
        <row r="250">
          <cell r="E250">
            <v>48.956972295044011</v>
          </cell>
        </row>
        <row r="251">
          <cell r="D251" t="str">
            <v>CB-02/9/3</v>
          </cell>
          <cell r="E251" t="str">
            <v>Road-MN01</v>
          </cell>
          <cell r="F251" t="str">
            <v>Minor Collector Road</v>
          </cell>
        </row>
        <row r="252">
          <cell r="E252">
            <v>75.954112884310504</v>
          </cell>
        </row>
        <row r="253">
          <cell r="D253" t="str">
            <v>CB-02/9/4</v>
          </cell>
          <cell r="E253" t="str">
            <v>Road-MN01</v>
          </cell>
          <cell r="F253" t="str">
            <v>Minor Collector Road</v>
          </cell>
        </row>
        <row r="254">
          <cell r="E254">
            <v>96.952803319766488</v>
          </cell>
        </row>
        <row r="255">
          <cell r="D255" t="str">
            <v>CB-02/9/5</v>
          </cell>
          <cell r="E255" t="str">
            <v>Road-MN01</v>
          </cell>
          <cell r="F255" t="str">
            <v>Minor Collector Road</v>
          </cell>
        </row>
        <row r="256">
          <cell r="E256">
            <v>122.31488919614048</v>
          </cell>
        </row>
        <row r="257">
          <cell r="D257" t="str">
            <v>CB-02/9/6</v>
          </cell>
          <cell r="E257" t="str">
            <v>Road-MN03</v>
          </cell>
          <cell r="F257" t="str">
            <v>Minor Collector Road</v>
          </cell>
        </row>
        <row r="258">
          <cell r="E258">
            <v>138.3182919593022</v>
          </cell>
        </row>
        <row r="259">
          <cell r="D259" t="str">
            <v>CB-02/9/7</v>
          </cell>
          <cell r="E259" t="str">
            <v>Road-MN03</v>
          </cell>
          <cell r="F259" t="str">
            <v>Minor Collector Road</v>
          </cell>
        </row>
        <row r="260">
          <cell r="E260">
            <v>171.31489329919879</v>
          </cell>
        </row>
        <row r="261">
          <cell r="D261" t="str">
            <v>CB-02/9/8</v>
          </cell>
          <cell r="E261" t="str">
            <v>Road-MN03</v>
          </cell>
          <cell r="F261" t="str">
            <v>Minor Collector Road</v>
          </cell>
        </row>
        <row r="262">
          <cell r="E262">
            <v>201.31109639248027</v>
          </cell>
        </row>
        <row r="263">
          <cell r="D263" t="str">
            <v>CB-02/9/9</v>
          </cell>
          <cell r="E263" t="str">
            <v>Road-MN03</v>
          </cell>
          <cell r="F263" t="str">
            <v>Minor Collector Road</v>
          </cell>
        </row>
        <row r="264">
          <cell r="E264">
            <v>227.31629587258462</v>
          </cell>
        </row>
        <row r="265">
          <cell r="D265" t="str">
            <v>CB-02/9/10</v>
          </cell>
          <cell r="E265" t="str">
            <v>Road-MN03</v>
          </cell>
          <cell r="F265" t="str">
            <v>Minor Collector Road</v>
          </cell>
        </row>
        <row r="266">
          <cell r="E266">
            <v>263.31046901211761</v>
          </cell>
        </row>
        <row r="267">
          <cell r="D267" t="str">
            <v>CB-02/9/11</v>
          </cell>
          <cell r="E267" t="str">
            <v>Road-MN03</v>
          </cell>
          <cell r="F267" t="str">
            <v>Minor Collector Road</v>
          </cell>
        </row>
        <row r="268">
          <cell r="E268">
            <v>283.30509078882955</v>
          </cell>
        </row>
        <row r="269">
          <cell r="D269" t="str">
            <v>CB-02/9/12</v>
          </cell>
          <cell r="E269" t="str">
            <v>Road-MN03</v>
          </cell>
          <cell r="F269" t="str">
            <v>Minor Collector Road</v>
          </cell>
        </row>
        <row r="270">
          <cell r="E270">
            <v>295.30854445847666</v>
          </cell>
        </row>
        <row r="271">
          <cell r="D271" t="str">
            <v>CB-02/9/13</v>
          </cell>
          <cell r="E271" t="str">
            <v>Road-MN03</v>
          </cell>
          <cell r="F271" t="str">
            <v>Minor Collector Road</v>
          </cell>
        </row>
        <row r="272">
          <cell r="E272">
            <v>320.30679439707001</v>
          </cell>
        </row>
        <row r="273">
          <cell r="D273" t="str">
            <v>CB-02/9/14</v>
          </cell>
          <cell r="E273" t="str">
            <v>Road-MN03</v>
          </cell>
          <cell r="F273" t="str">
            <v>Minor Collector Road</v>
          </cell>
        </row>
        <row r="274">
          <cell r="E274">
            <v>358.31503034669896</v>
          </cell>
        </row>
        <row r="276">
          <cell r="D276" t="str">
            <v>MH-02/9/1</v>
          </cell>
          <cell r="E276" t="str">
            <v>Road-MN22</v>
          </cell>
          <cell r="F276" t="str">
            <v>Minor Collector Road</v>
          </cell>
        </row>
        <row r="277">
          <cell r="E277">
            <v>0</v>
          </cell>
        </row>
        <row r="278">
          <cell r="D278" t="str">
            <v>CB-02/9/1/1</v>
          </cell>
          <cell r="E278" t="str">
            <v>Road-MN22</v>
          </cell>
          <cell r="F278" t="str">
            <v>Minor Collector Road</v>
          </cell>
        </row>
        <row r="279">
          <cell r="E279">
            <v>4.1302058060096991</v>
          </cell>
        </row>
        <row r="280">
          <cell r="D280" t="str">
            <v>CB-02/9/1/2</v>
          </cell>
          <cell r="E280" t="str">
            <v>Road-MN22</v>
          </cell>
          <cell r="F280" t="str">
            <v>Minor Collector Road</v>
          </cell>
        </row>
        <row r="281">
          <cell r="E281">
            <v>49.127064585275363</v>
          </cell>
        </row>
        <row r="283">
          <cell r="D283" t="str">
            <v>MH-02/9/2</v>
          </cell>
          <cell r="E283" t="str">
            <v>Road-MN22</v>
          </cell>
          <cell r="F283" t="str">
            <v>Minor Collector Road</v>
          </cell>
        </row>
        <row r="284">
          <cell r="E284">
            <v>0</v>
          </cell>
        </row>
        <row r="285">
          <cell r="D285" t="str">
            <v>CB-02/9/2/1</v>
          </cell>
          <cell r="E285" t="str">
            <v>Road-MN22</v>
          </cell>
          <cell r="F285" t="str">
            <v>Minor Collector Road</v>
          </cell>
        </row>
        <row r="286">
          <cell r="E286">
            <v>4.7009041683206121</v>
          </cell>
        </row>
        <row r="287">
          <cell r="D287" t="str">
            <v>CB-02/9/2/2</v>
          </cell>
          <cell r="E287" t="str">
            <v>Road-MN22</v>
          </cell>
          <cell r="F287" t="str">
            <v>Minor Collector Road</v>
          </cell>
        </row>
        <row r="288">
          <cell r="E288">
            <v>17.738208337561694</v>
          </cell>
        </row>
        <row r="289">
          <cell r="D289" t="str">
            <v>CB-02/9/2/3</v>
          </cell>
          <cell r="E289" t="str">
            <v>Road-MN22</v>
          </cell>
          <cell r="F289" t="str">
            <v>Minor Collector Road</v>
          </cell>
        </row>
        <row r="290">
          <cell r="E290">
            <v>30.737115983921164</v>
          </cell>
        </row>
        <row r="292">
          <cell r="D292" t="str">
            <v>MH-02/9/4</v>
          </cell>
          <cell r="E292" t="str">
            <v>Road-MN22</v>
          </cell>
          <cell r="F292" t="str">
            <v>Minor Collector Road</v>
          </cell>
        </row>
        <row r="293">
          <cell r="E293">
            <v>0</v>
          </cell>
        </row>
        <row r="294">
          <cell r="D294" t="str">
            <v>CB-02/9/4/1</v>
          </cell>
          <cell r="E294" t="str">
            <v>Road-MN22</v>
          </cell>
          <cell r="F294" t="str">
            <v>Minor Collector Road</v>
          </cell>
        </row>
        <row r="295">
          <cell r="E295">
            <v>3.4072422866851788</v>
          </cell>
        </row>
        <row r="296">
          <cell r="D296" t="str">
            <v>CB-02/9/4/2</v>
          </cell>
          <cell r="E296" t="str">
            <v>Road-MN22</v>
          </cell>
          <cell r="F296" t="str">
            <v>Minor Collector Road</v>
          </cell>
        </row>
        <row r="297">
          <cell r="E297">
            <v>23.409154695273305</v>
          </cell>
        </row>
        <row r="299">
          <cell r="D299" t="str">
            <v>MH-02/9/5</v>
          </cell>
          <cell r="E299" t="str">
            <v>Road-MN22</v>
          </cell>
          <cell r="F299" t="str">
            <v>Minor Collector Road</v>
          </cell>
        </row>
        <row r="300">
          <cell r="E300">
            <v>0</v>
          </cell>
        </row>
        <row r="301">
          <cell r="D301" t="str">
            <v>CB-02/9/5/1</v>
          </cell>
          <cell r="E301" t="str">
            <v>Road-MN22</v>
          </cell>
          <cell r="F301" t="str">
            <v>Minor Collector Road</v>
          </cell>
        </row>
        <row r="302">
          <cell r="E302">
            <v>3.810577384059159</v>
          </cell>
        </row>
        <row r="304">
          <cell r="D304" t="str">
            <v>MH-02/9/6</v>
          </cell>
          <cell r="E304" t="str">
            <v>Road-MN22</v>
          </cell>
          <cell r="F304" t="str">
            <v>Minor Collector Road</v>
          </cell>
        </row>
        <row r="305">
          <cell r="E305">
            <v>0</v>
          </cell>
        </row>
        <row r="306">
          <cell r="D306" t="str">
            <v>CB-02/9/6/1</v>
          </cell>
          <cell r="E306" t="str">
            <v>Road-MN22</v>
          </cell>
          <cell r="F306" t="str">
            <v>Minor Collector Road</v>
          </cell>
        </row>
        <row r="307">
          <cell r="E307">
            <v>3.6368805313713604</v>
          </cell>
        </row>
        <row r="309">
          <cell r="D309" t="str">
            <v>MH-02/9/7</v>
          </cell>
          <cell r="E309" t="str">
            <v>Road-MN22</v>
          </cell>
          <cell r="F309" t="str">
            <v>Minor Collector Road</v>
          </cell>
        </row>
        <row r="310">
          <cell r="E310">
            <v>0</v>
          </cell>
        </row>
        <row r="311">
          <cell r="D311" t="str">
            <v>CB-02/9/7/1</v>
          </cell>
          <cell r="E311" t="str">
            <v>Road-MN22</v>
          </cell>
          <cell r="F311" t="str">
            <v>Minor Collector Road</v>
          </cell>
        </row>
        <row r="312">
          <cell r="E312">
            <v>3.0725769315396598</v>
          </cell>
        </row>
        <row r="314">
          <cell r="D314" t="str">
            <v>MH-02/9/8</v>
          </cell>
          <cell r="E314" t="str">
            <v>Road-MN22</v>
          </cell>
          <cell r="F314" t="str">
            <v>Minor Collector Road</v>
          </cell>
        </row>
        <row r="315">
          <cell r="E315">
            <v>0</v>
          </cell>
        </row>
        <row r="316">
          <cell r="D316" t="str">
            <v>CB-02/9/8/1A</v>
          </cell>
          <cell r="E316" t="str">
            <v>Road-MN22</v>
          </cell>
          <cell r="F316" t="str">
            <v>Minor Collector Road</v>
          </cell>
        </row>
        <row r="317">
          <cell r="E317">
            <v>3.4972131761076017</v>
          </cell>
        </row>
        <row r="319">
          <cell r="D319" t="str">
            <v>MH-02/9/8</v>
          </cell>
          <cell r="E319" t="str">
            <v>Road-MN22</v>
          </cell>
          <cell r="F319" t="str">
            <v>Minor Collector Road</v>
          </cell>
        </row>
        <row r="320">
          <cell r="E320">
            <v>0</v>
          </cell>
        </row>
        <row r="321">
          <cell r="D321" t="str">
            <v>CB-02/9/8/1</v>
          </cell>
          <cell r="E321" t="str">
            <v>Road-MN08</v>
          </cell>
          <cell r="F321" t="str">
            <v>Minor Collector Road</v>
          </cell>
        </row>
        <row r="322">
          <cell r="E322">
            <v>12.998007539768377</v>
          </cell>
        </row>
        <row r="323">
          <cell r="D323" t="str">
            <v>CB-02/9/8/2</v>
          </cell>
          <cell r="E323" t="str">
            <v>Road-MN08</v>
          </cell>
          <cell r="F323" t="str">
            <v>Minor Collector Road</v>
          </cell>
        </row>
        <row r="324">
          <cell r="E324">
            <v>36.899626731619485</v>
          </cell>
        </row>
        <row r="325">
          <cell r="D325" t="str">
            <v>CB-02/9/8/3</v>
          </cell>
          <cell r="E325" t="str">
            <v>Road-MN08</v>
          </cell>
          <cell r="F325" t="str">
            <v>Minor Collector Road</v>
          </cell>
        </row>
        <row r="326">
          <cell r="E326">
            <v>61.902740537654296</v>
          </cell>
        </row>
        <row r="328">
          <cell r="D328" t="str">
            <v>MH-02/9/8</v>
          </cell>
          <cell r="E328" t="str">
            <v>Road-MN22</v>
          </cell>
          <cell r="F328" t="str">
            <v>Minor Collector Road</v>
          </cell>
        </row>
        <row r="329">
          <cell r="E329">
            <v>0</v>
          </cell>
        </row>
        <row r="330">
          <cell r="D330" t="str">
            <v>CB-02/9/8/4</v>
          </cell>
          <cell r="E330" t="str">
            <v>Road-MN08</v>
          </cell>
          <cell r="F330" t="str">
            <v>Minor Collector Road</v>
          </cell>
        </row>
        <row r="331">
          <cell r="E331">
            <v>12.455380363272086</v>
          </cell>
        </row>
        <row r="332">
          <cell r="D332" t="str">
            <v>CB-02/9/8/5</v>
          </cell>
          <cell r="E332" t="str">
            <v>Road-MN08</v>
          </cell>
          <cell r="F332" t="str">
            <v>Minor Collector Road</v>
          </cell>
        </row>
        <row r="333">
          <cell r="E333">
            <v>29.451935896654945</v>
          </cell>
        </row>
        <row r="334">
          <cell r="D334" t="str">
            <v>CB-02/9/8/6</v>
          </cell>
          <cell r="E334" t="str">
            <v>Road-MN08</v>
          </cell>
          <cell r="F334" t="str">
            <v>Minor Collector Road</v>
          </cell>
        </row>
        <row r="335">
          <cell r="E335">
            <v>43.454882015553807</v>
          </cell>
        </row>
        <row r="336">
          <cell r="D336" t="str">
            <v>CB-02/9/8/7</v>
          </cell>
          <cell r="E336" t="str">
            <v>Road-MN08</v>
          </cell>
          <cell r="F336" t="str">
            <v>Minor Collector Road</v>
          </cell>
        </row>
        <row r="337">
          <cell r="E337">
            <v>63.454892015182523</v>
          </cell>
        </row>
        <row r="338">
          <cell r="D338" t="str">
            <v>CB-02/9/8/8</v>
          </cell>
          <cell r="E338" t="str">
            <v>Road-MN08</v>
          </cell>
          <cell r="F338" t="str">
            <v>Minor Collector Road</v>
          </cell>
        </row>
        <row r="339">
          <cell r="E339">
            <v>98.447961329260664</v>
          </cell>
        </row>
        <row r="340">
          <cell r="D340" t="str">
            <v>CB-02/9/8/9</v>
          </cell>
          <cell r="E340" t="str">
            <v>Road-MN08</v>
          </cell>
          <cell r="F340" t="str">
            <v>Minor Collector Road</v>
          </cell>
        </row>
        <row r="341">
          <cell r="E341">
            <v>131.44092118408182</v>
          </cell>
        </row>
        <row r="343">
          <cell r="D343" t="str">
            <v>MH-02/9/9</v>
          </cell>
          <cell r="E343" t="str">
            <v>Road-MN22</v>
          </cell>
          <cell r="F343" t="str">
            <v>Minor Collector Road</v>
          </cell>
        </row>
        <row r="344">
          <cell r="E344">
            <v>0</v>
          </cell>
        </row>
        <row r="345">
          <cell r="D345" t="str">
            <v>CB-02/9/9/1</v>
          </cell>
          <cell r="E345" t="str">
            <v>Road-MN22</v>
          </cell>
          <cell r="F345" t="str">
            <v>Minor Collector Road</v>
          </cell>
        </row>
        <row r="346">
          <cell r="E346">
            <v>11.831436937251349</v>
          </cell>
        </row>
        <row r="347">
          <cell r="D347" t="str">
            <v>CB-02/9/9/2</v>
          </cell>
          <cell r="E347" t="str">
            <v>Road-MN22</v>
          </cell>
          <cell r="F347" t="str">
            <v>Minor Collector Road</v>
          </cell>
        </row>
        <row r="348">
          <cell r="E348">
            <v>50.218904944439508</v>
          </cell>
        </row>
        <row r="350">
          <cell r="D350" t="str">
            <v>MH-02/9/10</v>
          </cell>
          <cell r="E350" t="str">
            <v>Road-MN22</v>
          </cell>
          <cell r="F350" t="str">
            <v>Minor Collector Road</v>
          </cell>
        </row>
        <row r="351">
          <cell r="E351">
            <v>0</v>
          </cell>
        </row>
        <row r="352">
          <cell r="D352" t="str">
            <v>CB-02/9/10/1</v>
          </cell>
          <cell r="E352" t="str">
            <v>Road-MN22</v>
          </cell>
          <cell r="F352" t="str">
            <v>Minor Collector Road</v>
          </cell>
        </row>
        <row r="353">
          <cell r="E353">
            <v>8.4547324026332262</v>
          </cell>
        </row>
        <row r="354">
          <cell r="D354" t="str">
            <v>CB-02/9/10/2</v>
          </cell>
          <cell r="E354" t="str">
            <v>Road-MN22</v>
          </cell>
          <cell r="F354" t="str">
            <v>Minor Collector Road</v>
          </cell>
        </row>
        <row r="355">
          <cell r="E355">
            <v>35.625085731201494</v>
          </cell>
        </row>
        <row r="356">
          <cell r="D356" t="str">
            <v>CB-02/9/10/3</v>
          </cell>
          <cell r="E356" t="str">
            <v>Road-MN22</v>
          </cell>
          <cell r="F356" t="str">
            <v>Minor Collector Road</v>
          </cell>
        </row>
        <row r="357">
          <cell r="E357">
            <v>62.050929142481934</v>
          </cell>
        </row>
        <row r="359">
          <cell r="D359" t="str">
            <v>MH-02/9/10A</v>
          </cell>
          <cell r="E359" t="str">
            <v>Road-MN22</v>
          </cell>
          <cell r="F359" t="str">
            <v>Minor Collector Road</v>
          </cell>
        </row>
        <row r="360">
          <cell r="E360">
            <v>0</v>
          </cell>
        </row>
        <row r="361">
          <cell r="D361" t="str">
            <v>CB-02/9/10A/1</v>
          </cell>
          <cell r="E361" t="str">
            <v>Road-MN27</v>
          </cell>
          <cell r="F361" t="str">
            <v>Block &amp; Local Road</v>
          </cell>
        </row>
        <row r="362">
          <cell r="E362">
            <v>14.996666296467422</v>
          </cell>
        </row>
        <row r="363">
          <cell r="D363" t="str">
            <v>CB-02/9/10A/2</v>
          </cell>
          <cell r="E363" t="str">
            <v>Road-MN27</v>
          </cell>
          <cell r="F363" t="str">
            <v>Block &amp; Local Road</v>
          </cell>
        </row>
        <row r="364">
          <cell r="E364">
            <v>31.994116105263153</v>
          </cell>
        </row>
        <row r="365">
          <cell r="D365" t="str">
            <v>CB-02/9/10A/3</v>
          </cell>
          <cell r="E365" t="str">
            <v>Road-MN27</v>
          </cell>
          <cell r="F365" t="str">
            <v>Block &amp; Local Road</v>
          </cell>
        </row>
        <row r="366">
          <cell r="E366">
            <v>68.209771559739195</v>
          </cell>
        </row>
        <row r="367">
          <cell r="D367" t="str">
            <v>CB-02/9/10A/4</v>
          </cell>
          <cell r="E367" t="str">
            <v>Road-MN27</v>
          </cell>
          <cell r="F367" t="str">
            <v>Block &amp; Local Road</v>
          </cell>
        </row>
        <row r="368">
          <cell r="E368">
            <v>96.209842988200819</v>
          </cell>
        </row>
        <row r="370">
          <cell r="D370" t="str">
            <v>MH-02/9/10A</v>
          </cell>
          <cell r="E370" t="str">
            <v>Road-MN22</v>
          </cell>
          <cell r="F370" t="str">
            <v>Minor Collector Road</v>
          </cell>
        </row>
        <row r="371">
          <cell r="E371">
            <v>0</v>
          </cell>
        </row>
        <row r="372">
          <cell r="D372" t="str">
            <v>CB-02/9/10A/5</v>
          </cell>
          <cell r="E372" t="str">
            <v>Road-MN22</v>
          </cell>
          <cell r="F372" t="str">
            <v>Minor Collector Road</v>
          </cell>
        </row>
        <row r="373">
          <cell r="E373">
            <v>9.0004111016731922</v>
          </cell>
        </row>
        <row r="374">
          <cell r="D374" t="str">
            <v>CB-02/9/10A/6</v>
          </cell>
          <cell r="E374" t="str">
            <v>Road-MN22</v>
          </cell>
          <cell r="F374" t="str">
            <v>Minor Collector Road</v>
          </cell>
        </row>
        <row r="375">
          <cell r="E375">
            <v>27.000691655058979</v>
          </cell>
        </row>
        <row r="376">
          <cell r="D376" t="str">
            <v>CB-02/9/10A/7</v>
          </cell>
          <cell r="E376" t="str">
            <v>Road-MN22</v>
          </cell>
          <cell r="F376" t="str">
            <v>Minor Collector Road</v>
          </cell>
        </row>
        <row r="377">
          <cell r="E377">
            <v>49.995554124750001</v>
          </cell>
        </row>
        <row r="379">
          <cell r="D379" t="str">
            <v>MH-02/9/11</v>
          </cell>
          <cell r="E379" t="str">
            <v>Road-MN22</v>
          </cell>
          <cell r="F379" t="str">
            <v>Minor Collector Road</v>
          </cell>
        </row>
        <row r="380">
          <cell r="E380">
            <v>0</v>
          </cell>
        </row>
        <row r="381">
          <cell r="D381" t="str">
            <v>CB-02/9/11/1</v>
          </cell>
          <cell r="E381" t="str">
            <v>Road-MN22</v>
          </cell>
          <cell r="F381" t="str">
            <v>Minor Collector Road</v>
          </cell>
        </row>
        <row r="382">
          <cell r="E382">
            <v>52.998047133773717</v>
          </cell>
        </row>
        <row r="383">
          <cell r="D383" t="str">
            <v>CB-02/9/11/2</v>
          </cell>
          <cell r="E383" t="str">
            <v>Road-MN22</v>
          </cell>
          <cell r="F383" t="str">
            <v>Minor Collector Road</v>
          </cell>
        </row>
        <row r="384">
          <cell r="E384">
            <v>117.00585368897572</v>
          </cell>
        </row>
        <row r="385">
          <cell r="D385" t="str">
            <v>CB-02/9/11/3</v>
          </cell>
          <cell r="E385" t="str">
            <v>Road-MN22</v>
          </cell>
          <cell r="F385" t="str">
            <v>Minor Collector Road</v>
          </cell>
        </row>
        <row r="386">
          <cell r="E386">
            <v>134.99858833383206</v>
          </cell>
        </row>
        <row r="388">
          <cell r="D388" t="str">
            <v>MH-02/9/11</v>
          </cell>
          <cell r="E388" t="str">
            <v>Road-MN24</v>
          </cell>
          <cell r="F388" t="str">
            <v>Minor Collector Road</v>
          </cell>
        </row>
        <row r="389">
          <cell r="E389">
            <v>0</v>
          </cell>
        </row>
        <row r="390">
          <cell r="D390" t="str">
            <v>CB-02/9/11/4</v>
          </cell>
          <cell r="E390" t="str">
            <v>Road-MN24</v>
          </cell>
          <cell r="F390" t="str">
            <v>Minor Collector Road</v>
          </cell>
        </row>
        <row r="391">
          <cell r="E391">
            <v>12.004415854026286</v>
          </cell>
        </row>
        <row r="392">
          <cell r="D392" t="str">
            <v>CB-02/9/11/5</v>
          </cell>
          <cell r="E392" t="str">
            <v>Road-MN24</v>
          </cell>
          <cell r="F392" t="str">
            <v>Minor Collector Road</v>
          </cell>
        </row>
        <row r="393">
          <cell r="E393">
            <v>54.003450366667046</v>
          </cell>
        </row>
        <row r="394">
          <cell r="D394" t="str">
            <v>CB-02/9/11/6</v>
          </cell>
          <cell r="E394" t="str">
            <v>Road-MN24</v>
          </cell>
          <cell r="F394" t="str">
            <v>Minor Collector Road</v>
          </cell>
        </row>
        <row r="395">
          <cell r="E395">
            <v>74.998071106370503</v>
          </cell>
        </row>
        <row r="396">
          <cell r="D396" t="str">
            <v>CB-02/9/11/7</v>
          </cell>
          <cell r="E396" t="str">
            <v>Road-MN24</v>
          </cell>
          <cell r="F396" t="str">
            <v>Minor Collector Road</v>
          </cell>
        </row>
        <row r="397">
          <cell r="E397">
            <v>104.90402034735706</v>
          </cell>
        </row>
        <row r="399">
          <cell r="D399" t="str">
            <v>MH-02/10</v>
          </cell>
          <cell r="E399" t="str">
            <v>Road-MN23</v>
          </cell>
          <cell r="F399" t="str">
            <v>Minor Collector Road</v>
          </cell>
        </row>
        <row r="400">
          <cell r="E400">
            <v>0</v>
          </cell>
        </row>
        <row r="401">
          <cell r="D401" t="str">
            <v>CB-02/10/1</v>
          </cell>
          <cell r="E401" t="str">
            <v>Road-MN23</v>
          </cell>
          <cell r="F401" t="str">
            <v>Minor Collector Road</v>
          </cell>
        </row>
        <row r="402">
          <cell r="E402">
            <v>2.9248076860323327</v>
          </cell>
        </row>
        <row r="403">
          <cell r="D403" t="str">
            <v>CB-02/10/2</v>
          </cell>
          <cell r="E403" t="str">
            <v>Road-MN23</v>
          </cell>
          <cell r="F403" t="str">
            <v>Minor Collector Road</v>
          </cell>
        </row>
        <row r="404">
          <cell r="E404">
            <v>45.933802094177963</v>
          </cell>
        </row>
        <row r="406">
          <cell r="D406" t="str">
            <v>MH-02/11</v>
          </cell>
          <cell r="E406" t="str">
            <v>Road-MN23</v>
          </cell>
          <cell r="F406" t="str">
            <v>Minor Collector Road</v>
          </cell>
        </row>
        <row r="407">
          <cell r="E407">
            <v>0</v>
          </cell>
        </row>
        <row r="408">
          <cell r="D408" t="str">
            <v>CB-02/11/1</v>
          </cell>
          <cell r="E408" t="str">
            <v>Road-MN23</v>
          </cell>
          <cell r="F408" t="str">
            <v>Minor Collector Road</v>
          </cell>
        </row>
        <row r="409">
          <cell r="E409">
            <v>4.9900400798961018</v>
          </cell>
        </row>
        <row r="411">
          <cell r="D411" t="str">
            <v>MH-02/12</v>
          </cell>
          <cell r="E411" t="str">
            <v>Road-MN23</v>
          </cell>
          <cell r="F411" t="str">
            <v>Minor Collector Road</v>
          </cell>
        </row>
        <row r="412">
          <cell r="E412">
            <v>0</v>
          </cell>
        </row>
        <row r="413">
          <cell r="D413" t="str">
            <v>CB-02/12/1</v>
          </cell>
          <cell r="E413" t="str">
            <v>Road-MN23</v>
          </cell>
          <cell r="F413" t="str">
            <v>Minor Collector Road</v>
          </cell>
        </row>
        <row r="414">
          <cell r="E414">
            <v>4.8249870466831144</v>
          </cell>
        </row>
        <row r="416">
          <cell r="D416" t="str">
            <v>MH-02/13</v>
          </cell>
          <cell r="E416" t="str">
            <v>Road-MN23</v>
          </cell>
          <cell r="F416" t="str">
            <v>Minor Collector Road</v>
          </cell>
        </row>
        <row r="417">
          <cell r="E417">
            <v>0</v>
          </cell>
        </row>
        <row r="418">
          <cell r="D418" t="str">
            <v>CB-02/13/1</v>
          </cell>
          <cell r="E418" t="str">
            <v>Road-MN23</v>
          </cell>
          <cell r="F418" t="str">
            <v>Minor Collector Road</v>
          </cell>
        </row>
        <row r="419">
          <cell r="E419">
            <v>4.9957682092052984</v>
          </cell>
        </row>
        <row r="421">
          <cell r="D421" t="str">
            <v>MH-02/14</v>
          </cell>
          <cell r="E421" t="str">
            <v>Road-MJ02</v>
          </cell>
          <cell r="F421" t="str">
            <v>Major Collector Road</v>
          </cell>
        </row>
        <row r="422">
          <cell r="E422">
            <v>0</v>
          </cell>
        </row>
        <row r="423">
          <cell r="D423" t="str">
            <v>CB-02/14/30</v>
          </cell>
          <cell r="E423" t="str">
            <v>Road-MJ03</v>
          </cell>
          <cell r="F423" t="str">
            <v>Major Collector Road</v>
          </cell>
        </row>
        <row r="424">
          <cell r="E424">
            <v>10.00463972369287</v>
          </cell>
        </row>
        <row r="425">
          <cell r="D425" t="str">
            <v>CB-02/14/31</v>
          </cell>
          <cell r="E425" t="str">
            <v>Road-MJ03</v>
          </cell>
          <cell r="F425" t="str">
            <v>Major Collector Road</v>
          </cell>
        </row>
        <row r="426">
          <cell r="E426">
            <v>41.000904014823767</v>
          </cell>
        </row>
        <row r="427">
          <cell r="D427" t="str">
            <v>CB-02/14/32</v>
          </cell>
          <cell r="E427" t="str">
            <v>Road-MJ03</v>
          </cell>
          <cell r="F427" t="str">
            <v>Major Collector Road</v>
          </cell>
        </row>
        <row r="428">
          <cell r="E428">
            <v>71.000697347319942</v>
          </cell>
        </row>
        <row r="429">
          <cell r="D429" t="str">
            <v>CB-02/14/33</v>
          </cell>
          <cell r="E429" t="str">
            <v>Road-MJ03</v>
          </cell>
          <cell r="F429" t="str">
            <v>Major Collector Road</v>
          </cell>
        </row>
        <row r="430">
          <cell r="E430">
            <v>101.00178066121067</v>
          </cell>
        </row>
        <row r="431">
          <cell r="D431" t="str">
            <v>CB-02/14/34</v>
          </cell>
          <cell r="E431" t="str">
            <v>Road-MJ03</v>
          </cell>
          <cell r="F431" t="str">
            <v>Major Collector Road</v>
          </cell>
        </row>
        <row r="432">
          <cell r="E432">
            <v>118.00014822983923</v>
          </cell>
        </row>
        <row r="433">
          <cell r="D433" t="str">
            <v>CB-02/14/35</v>
          </cell>
          <cell r="E433" t="str">
            <v>Road-MJ03</v>
          </cell>
          <cell r="F433" t="str">
            <v>Major Collector Road</v>
          </cell>
        </row>
        <row r="434">
          <cell r="E434">
            <v>133.01487766461895</v>
          </cell>
        </row>
        <row r="435">
          <cell r="D435" t="str">
            <v>CB-02/14/36</v>
          </cell>
          <cell r="E435" t="str">
            <v>Road-MJ03</v>
          </cell>
          <cell r="F435" t="str">
            <v>Major Collector Road</v>
          </cell>
        </row>
        <row r="436">
          <cell r="E436">
            <v>182.00996721460095</v>
          </cell>
        </row>
        <row r="437">
          <cell r="D437" t="str">
            <v>CB-02/14/37</v>
          </cell>
          <cell r="E437" t="str">
            <v>Road-MJ03</v>
          </cell>
          <cell r="F437" t="str">
            <v>Major Collector Road</v>
          </cell>
        </row>
        <row r="438">
          <cell r="E438">
            <v>200.01324747112966</v>
          </cell>
        </row>
        <row r="440">
          <cell r="D440" t="str">
            <v>CB-02/14/30</v>
          </cell>
          <cell r="E440" t="str">
            <v>Road-MJ03</v>
          </cell>
          <cell r="F440" t="str">
            <v>Major Collector Road</v>
          </cell>
        </row>
        <row r="441">
          <cell r="E441">
            <v>0</v>
          </cell>
        </row>
        <row r="442">
          <cell r="D442" t="str">
            <v>CB-02/14/30A</v>
          </cell>
          <cell r="E442" t="str">
            <v>Road-MJ03</v>
          </cell>
          <cell r="F442" t="str">
            <v>Major Collector Road</v>
          </cell>
        </row>
        <row r="443">
          <cell r="E443">
            <v>18.002138761888386</v>
          </cell>
        </row>
        <row r="445">
          <cell r="D445" t="str">
            <v>CB-02/14/31</v>
          </cell>
          <cell r="E445" t="str">
            <v>Road-MJ03</v>
          </cell>
          <cell r="F445" t="str">
            <v>Major Collector Road</v>
          </cell>
        </row>
        <row r="446">
          <cell r="E446">
            <v>0</v>
          </cell>
        </row>
        <row r="447">
          <cell r="D447" t="str">
            <v>CB-02/14/31A</v>
          </cell>
          <cell r="E447" t="str">
            <v>Road-MJ03</v>
          </cell>
          <cell r="F447" t="str">
            <v>Major Collector Road</v>
          </cell>
        </row>
        <row r="448">
          <cell r="E448">
            <v>16.006939120517476</v>
          </cell>
        </row>
        <row r="450">
          <cell r="D450" t="str">
            <v>CB-02/14/32</v>
          </cell>
          <cell r="E450" t="str">
            <v>Road-MJ03</v>
          </cell>
          <cell r="F450" t="str">
            <v>Major Collector Road</v>
          </cell>
        </row>
        <row r="451">
          <cell r="E451">
            <v>0</v>
          </cell>
        </row>
        <row r="452">
          <cell r="D452" t="str">
            <v>CB-02/14/32A</v>
          </cell>
          <cell r="E452" t="str">
            <v>Road-MJ03</v>
          </cell>
          <cell r="F452" t="str">
            <v>Major Collector Road</v>
          </cell>
        </row>
        <row r="453">
          <cell r="E453">
            <v>15.496931954080615</v>
          </cell>
        </row>
        <row r="455">
          <cell r="D455" t="str">
            <v>CB-02/14/33</v>
          </cell>
          <cell r="E455" t="str">
            <v>Road-MJ03</v>
          </cell>
          <cell r="F455" t="str">
            <v>Major Collector Road</v>
          </cell>
        </row>
        <row r="456">
          <cell r="E456">
            <v>0</v>
          </cell>
        </row>
        <row r="457">
          <cell r="D457" t="str">
            <v>CB-02/14/33A</v>
          </cell>
          <cell r="E457" t="str">
            <v>Road-MJ03</v>
          </cell>
          <cell r="F457" t="str">
            <v>Major Collector Road</v>
          </cell>
        </row>
        <row r="458">
          <cell r="E458">
            <v>15.496531869998979</v>
          </cell>
        </row>
        <row r="460">
          <cell r="D460" t="str">
            <v>CB-02/14/34</v>
          </cell>
          <cell r="E460" t="str">
            <v>Road-MJ03</v>
          </cell>
          <cell r="F460" t="str">
            <v>Major Collector Road</v>
          </cell>
        </row>
        <row r="461">
          <cell r="E461">
            <v>0</v>
          </cell>
        </row>
        <row r="462">
          <cell r="D462" t="str">
            <v>CB-02/14/34/1</v>
          </cell>
          <cell r="E462" t="str">
            <v>Road-MN07</v>
          </cell>
          <cell r="F462" t="str">
            <v>Minor Collector Road</v>
          </cell>
        </row>
        <row r="463">
          <cell r="E463">
            <v>9.9942083228737282</v>
          </cell>
        </row>
        <row r="464">
          <cell r="D464" t="str">
            <v>CB-02/14/34/2</v>
          </cell>
          <cell r="E464" t="str">
            <v>Road-MN07</v>
          </cell>
          <cell r="F464" t="str">
            <v>Minor Collector Road</v>
          </cell>
        </row>
        <row r="465">
          <cell r="E465">
            <v>53.000414851808614</v>
          </cell>
        </row>
        <row r="466">
          <cell r="D466" t="str">
            <v>CB-02/14/34/3</v>
          </cell>
          <cell r="E466" t="str">
            <v>Road-MN07</v>
          </cell>
          <cell r="F466" t="str">
            <v>Minor Collector Road</v>
          </cell>
        </row>
        <row r="467">
          <cell r="E467">
            <v>95.000420804079425</v>
          </cell>
        </row>
        <row r="468">
          <cell r="D468" t="str">
            <v>CB-02/14/34/4</v>
          </cell>
          <cell r="E468" t="str">
            <v>Road-MN07</v>
          </cell>
          <cell r="F468" t="str">
            <v>Minor Collector Road</v>
          </cell>
        </row>
        <row r="469">
          <cell r="E469">
            <v>124.99583712039735</v>
          </cell>
        </row>
        <row r="470">
          <cell r="D470" t="str">
            <v>CB-02/14/34/5</v>
          </cell>
          <cell r="E470" t="str">
            <v>Road-MN07</v>
          </cell>
          <cell r="F470" t="str">
            <v>Minor Collector Road</v>
          </cell>
        </row>
        <row r="471">
          <cell r="E471">
            <v>149.99494310429677</v>
          </cell>
        </row>
        <row r="473">
          <cell r="D473" t="str">
            <v>CB-02/14/35</v>
          </cell>
          <cell r="E473" t="str">
            <v>Road-MJ03</v>
          </cell>
          <cell r="F473" t="str">
            <v>Major Collector Road</v>
          </cell>
        </row>
        <row r="474">
          <cell r="E474">
            <v>0</v>
          </cell>
        </row>
        <row r="475">
          <cell r="D475" t="str">
            <v>CB-02/14/35A</v>
          </cell>
          <cell r="E475" t="str">
            <v>Road-MJ03</v>
          </cell>
          <cell r="F475" t="str">
            <v>Major Collector Road</v>
          </cell>
        </row>
        <row r="476">
          <cell r="E476">
            <v>15.498132145387009</v>
          </cell>
        </row>
        <row r="478">
          <cell r="D478" t="str">
            <v>CB-02/14/36</v>
          </cell>
          <cell r="E478" t="str">
            <v>Road-MJ03</v>
          </cell>
          <cell r="F478" t="str">
            <v>Major Collector Road</v>
          </cell>
        </row>
        <row r="479">
          <cell r="E479">
            <v>0</v>
          </cell>
        </row>
        <row r="480">
          <cell r="D480" t="str">
            <v>CB-02/14/36A</v>
          </cell>
          <cell r="E480" t="str">
            <v>Road-MJ03</v>
          </cell>
          <cell r="F480" t="str">
            <v>Major Collector Road</v>
          </cell>
        </row>
        <row r="481">
          <cell r="E481">
            <v>15.506272924303525</v>
          </cell>
        </row>
        <row r="482">
          <cell r="D482" t="str">
            <v>CB-02/14/36B</v>
          </cell>
          <cell r="E482" t="str">
            <v>Road-MJ03</v>
          </cell>
          <cell r="F482" t="str">
            <v>Major Collector Road</v>
          </cell>
        </row>
        <row r="483">
          <cell r="E483">
            <v>27.825757491351339</v>
          </cell>
        </row>
        <row r="484">
          <cell r="D484" t="str">
            <v>CB-02/14/36C</v>
          </cell>
          <cell r="E484" t="str">
            <v>Road-MJ03</v>
          </cell>
          <cell r="F484" t="str">
            <v>Major Collector Road</v>
          </cell>
        </row>
        <row r="485">
          <cell r="E485">
            <v>39.552074048516396</v>
          </cell>
        </row>
        <row r="487">
          <cell r="D487" t="str">
            <v>MH-02/14</v>
          </cell>
          <cell r="E487" t="str">
            <v>Road-MJ02</v>
          </cell>
          <cell r="F487" t="str">
            <v>Major Collector Road</v>
          </cell>
        </row>
        <row r="488">
          <cell r="E488">
            <v>0</v>
          </cell>
        </row>
        <row r="489">
          <cell r="D489" t="str">
            <v>CB-02/14/1</v>
          </cell>
          <cell r="E489" t="str">
            <v>Road-MN08</v>
          </cell>
          <cell r="F489" t="str">
            <v>Minor Collector Road</v>
          </cell>
        </row>
        <row r="490">
          <cell r="E490">
            <v>25.004869445481397</v>
          </cell>
        </row>
        <row r="491">
          <cell r="D491" t="str">
            <v>CB-02/14/2</v>
          </cell>
          <cell r="E491" t="str">
            <v>Road-MN08</v>
          </cell>
          <cell r="F491" t="str">
            <v>Minor Collector Road</v>
          </cell>
        </row>
        <row r="492">
          <cell r="E492">
            <v>49.994565322046647</v>
          </cell>
        </row>
        <row r="493">
          <cell r="D493" t="str">
            <v>CB-02/14/3</v>
          </cell>
          <cell r="E493" t="str">
            <v>Road-MN08</v>
          </cell>
          <cell r="F493" t="str">
            <v>Minor Collector Road</v>
          </cell>
        </row>
        <row r="494">
          <cell r="E494">
            <v>79.996606919335619</v>
          </cell>
        </row>
        <row r="495">
          <cell r="D495" t="str">
            <v>CB-02/14/4</v>
          </cell>
          <cell r="E495" t="str">
            <v>Road-MN08</v>
          </cell>
          <cell r="F495" t="str">
            <v>Minor Collector Road</v>
          </cell>
        </row>
        <row r="496">
          <cell r="E496">
            <v>125.00030565623618</v>
          </cell>
        </row>
        <row r="497">
          <cell r="D497" t="str">
            <v>CB-02/14/5</v>
          </cell>
          <cell r="E497" t="str">
            <v>Road-MN08</v>
          </cell>
          <cell r="F497" t="str">
            <v>Minor Collector Road</v>
          </cell>
        </row>
        <row r="498">
          <cell r="E498">
            <v>140.00597458482426</v>
          </cell>
        </row>
        <row r="499">
          <cell r="D499" t="str">
            <v>CB-02/14/6</v>
          </cell>
          <cell r="E499" t="str">
            <v>Road-MN08</v>
          </cell>
          <cell r="F499" t="str">
            <v>Minor Collector Road</v>
          </cell>
        </row>
        <row r="500">
          <cell r="E500">
            <v>160.00234675604904</v>
          </cell>
        </row>
        <row r="501">
          <cell r="D501" t="str">
            <v>CB-02/14/7</v>
          </cell>
          <cell r="E501" t="str">
            <v>Road-MN08</v>
          </cell>
          <cell r="F501" t="str">
            <v>Minor Collector Road</v>
          </cell>
        </row>
        <row r="502">
          <cell r="E502">
            <v>174.00910226904412</v>
          </cell>
        </row>
        <row r="503">
          <cell r="D503" t="str">
            <v>CB-02/14/8</v>
          </cell>
          <cell r="E503" t="str">
            <v>Road-MN08</v>
          </cell>
          <cell r="F503" t="str">
            <v>Minor Collector Road</v>
          </cell>
        </row>
        <row r="504">
          <cell r="E504">
            <v>208.0036018240865</v>
          </cell>
        </row>
        <row r="505">
          <cell r="D505" t="str">
            <v>CB-02/14/9</v>
          </cell>
          <cell r="E505" t="str">
            <v>Road-MN08</v>
          </cell>
          <cell r="F505" t="str">
            <v>Minor Collector Road</v>
          </cell>
        </row>
        <row r="506">
          <cell r="E506">
            <v>224.00581417115794</v>
          </cell>
        </row>
        <row r="507">
          <cell r="D507" t="str">
            <v>CB-02/14/10</v>
          </cell>
          <cell r="E507" t="str">
            <v>Road-MN09</v>
          </cell>
          <cell r="F507" t="str">
            <v>Minor Collector Road</v>
          </cell>
        </row>
        <row r="508">
          <cell r="E508">
            <v>252.0060088133236</v>
          </cell>
        </row>
        <row r="509">
          <cell r="D509" t="str">
            <v>CB-02/14/11</v>
          </cell>
          <cell r="E509" t="str">
            <v>Road-MN09</v>
          </cell>
          <cell r="F509" t="str">
            <v>Minor Collector Road</v>
          </cell>
        </row>
        <row r="510">
          <cell r="E510">
            <v>274.99839885873484</v>
          </cell>
        </row>
        <row r="511">
          <cell r="D511" t="str">
            <v>CB-02/14/11A</v>
          </cell>
          <cell r="E511" t="str">
            <v>Road-MN09</v>
          </cell>
          <cell r="F511" t="str">
            <v>Minor Collector Road</v>
          </cell>
        </row>
        <row r="512">
          <cell r="E512">
            <v>295.00148362080768</v>
          </cell>
        </row>
        <row r="513">
          <cell r="D513" t="str">
            <v>CB-02/14/12</v>
          </cell>
          <cell r="E513" t="str">
            <v>Road-MN09</v>
          </cell>
          <cell r="F513" t="str">
            <v>Minor Collector Road</v>
          </cell>
        </row>
        <row r="514">
          <cell r="E514">
            <v>310.0061495618329</v>
          </cell>
        </row>
        <row r="515">
          <cell r="D515" t="str">
            <v>CB-02/14/13</v>
          </cell>
          <cell r="E515" t="str">
            <v>Road-MN09</v>
          </cell>
          <cell r="F515" t="str">
            <v>Minor Collector Road</v>
          </cell>
        </row>
        <row r="516">
          <cell r="E516">
            <v>328.00565233267304</v>
          </cell>
        </row>
        <row r="517">
          <cell r="D517" t="str">
            <v>CB-02/14/14</v>
          </cell>
          <cell r="E517" t="str">
            <v>Road-MN09</v>
          </cell>
          <cell r="F517" t="str">
            <v>Minor Collector Road</v>
          </cell>
        </row>
        <row r="518">
          <cell r="E518">
            <v>359.98781298515837</v>
          </cell>
        </row>
        <row r="519">
          <cell r="D519" t="str">
            <v>CB-02/14/15</v>
          </cell>
          <cell r="E519" t="str">
            <v>Road-MN09</v>
          </cell>
          <cell r="F519" t="str">
            <v>Minor Collector Road</v>
          </cell>
        </row>
        <row r="520">
          <cell r="E520">
            <v>389.99150609115509</v>
          </cell>
        </row>
        <row r="521">
          <cell r="D521" t="str">
            <v>CB-02/14/16</v>
          </cell>
          <cell r="E521" t="str">
            <v>Road-MN09</v>
          </cell>
          <cell r="F521" t="str">
            <v>Minor Collector Road</v>
          </cell>
        </row>
        <row r="522">
          <cell r="E522">
            <v>406.99020015870775</v>
          </cell>
        </row>
        <row r="523">
          <cell r="D523" t="str">
            <v>CB-02/14/17</v>
          </cell>
          <cell r="E523" t="str">
            <v>Road-MN09</v>
          </cell>
          <cell r="F523" t="str">
            <v>Minor Collector Road</v>
          </cell>
        </row>
        <row r="524">
          <cell r="E524">
            <v>442.0028735785254</v>
          </cell>
        </row>
        <row r="525">
          <cell r="D525" t="str">
            <v>CB-02/14/18</v>
          </cell>
          <cell r="E525" t="str">
            <v>Road-MN09</v>
          </cell>
          <cell r="F525" t="str">
            <v>Minor Collector Road</v>
          </cell>
        </row>
        <row r="526">
          <cell r="E526">
            <v>456.99954654284704</v>
          </cell>
        </row>
        <row r="527">
          <cell r="D527" t="str">
            <v>CB-02/14/19</v>
          </cell>
          <cell r="E527" t="str">
            <v>Road-MN09</v>
          </cell>
          <cell r="F527" t="str">
            <v>Minor Collector Road</v>
          </cell>
        </row>
        <row r="528">
          <cell r="E528">
            <v>490.98432695994762</v>
          </cell>
        </row>
        <row r="529">
          <cell r="D529" t="str">
            <v>CB-02/14/20</v>
          </cell>
          <cell r="E529" t="str">
            <v>Road-MN09</v>
          </cell>
          <cell r="F529" t="str">
            <v>Minor Collector Road</v>
          </cell>
        </row>
        <row r="530">
          <cell r="E530">
            <v>520.97908983620709</v>
          </cell>
        </row>
        <row r="531">
          <cell r="D531" t="str">
            <v>CB-02/14/21</v>
          </cell>
          <cell r="E531" t="str">
            <v>Road-MN09</v>
          </cell>
          <cell r="F531" t="str">
            <v>Minor Collector Road</v>
          </cell>
        </row>
        <row r="532">
          <cell r="E532">
            <v>541.02077140235667</v>
          </cell>
        </row>
        <row r="533">
          <cell r="D533" t="str">
            <v>CB-02/14/22</v>
          </cell>
          <cell r="E533" t="str">
            <v>Road-MN09</v>
          </cell>
          <cell r="F533" t="str">
            <v>Minor Collector Road</v>
          </cell>
        </row>
        <row r="534">
          <cell r="E534">
            <v>557.0184274806943</v>
          </cell>
        </row>
        <row r="535">
          <cell r="D535" t="str">
            <v>CB-02/14/23</v>
          </cell>
          <cell r="E535" t="str">
            <v>Road-MN09</v>
          </cell>
          <cell r="F535" t="str">
            <v>Minor Collector Road</v>
          </cell>
        </row>
        <row r="536">
          <cell r="E536">
            <v>604.99902772702637</v>
          </cell>
        </row>
        <row r="537">
          <cell r="D537" t="str">
            <v>CB-02/14/24</v>
          </cell>
          <cell r="E537" t="str">
            <v>Road-MN09</v>
          </cell>
          <cell r="F537" t="str">
            <v>Minor Collector Road</v>
          </cell>
        </row>
        <row r="538">
          <cell r="E538">
            <v>660.00177765827789</v>
          </cell>
        </row>
        <row r="540">
          <cell r="D540" t="str">
            <v>MH-02/15</v>
          </cell>
          <cell r="E540" t="str">
            <v>Road-MJ02</v>
          </cell>
          <cell r="F540" t="str">
            <v>Major Collector Road</v>
          </cell>
        </row>
        <row r="541">
          <cell r="E541">
            <v>0</v>
          </cell>
        </row>
        <row r="542">
          <cell r="D542" t="str">
            <v>CB-02/15/1</v>
          </cell>
          <cell r="E542" t="str">
            <v>Road-MJ02</v>
          </cell>
          <cell r="F542" t="str">
            <v>Major Collector Road</v>
          </cell>
        </row>
        <row r="543">
          <cell r="E543">
            <v>12.733428446417856</v>
          </cell>
        </row>
        <row r="545">
          <cell r="D545" t="str">
            <v>MH-02/16</v>
          </cell>
          <cell r="E545" t="str">
            <v>Road-MJ02</v>
          </cell>
          <cell r="F545" t="str">
            <v>Major Collector Road</v>
          </cell>
        </row>
        <row r="546">
          <cell r="E546">
            <v>0</v>
          </cell>
        </row>
        <row r="547">
          <cell r="D547" t="str">
            <v>CB-02/16/1</v>
          </cell>
          <cell r="E547" t="str">
            <v>Road-MJ02</v>
          </cell>
          <cell r="F547" t="str">
            <v>Major Collector Road</v>
          </cell>
        </row>
        <row r="548">
          <cell r="E548">
            <v>11.788473183665424</v>
          </cell>
        </row>
        <row r="550">
          <cell r="D550" t="str">
            <v>MH-02/16</v>
          </cell>
          <cell r="E550" t="str">
            <v>Road-MJ02</v>
          </cell>
          <cell r="F550" t="str">
            <v>Major Collector Road</v>
          </cell>
        </row>
        <row r="551">
          <cell r="E551">
            <v>0</v>
          </cell>
        </row>
        <row r="552">
          <cell r="D552" t="str">
            <v>CB-02/16/5</v>
          </cell>
          <cell r="E552" t="str">
            <v>Road-MJ02</v>
          </cell>
          <cell r="F552" t="str">
            <v>Major Collector Road</v>
          </cell>
        </row>
        <row r="553">
          <cell r="E553">
            <v>21.980711999385054</v>
          </cell>
        </row>
        <row r="554">
          <cell r="D554" t="str">
            <v>CB-02/16/6</v>
          </cell>
          <cell r="E554" t="str">
            <v>Road-MJ02</v>
          </cell>
          <cell r="F554" t="str">
            <v>Major Collector Road</v>
          </cell>
        </row>
        <row r="555">
          <cell r="E555">
            <v>44.065389945865931</v>
          </cell>
        </row>
        <row r="556">
          <cell r="D556" t="str">
            <v>CB-02/16/7</v>
          </cell>
          <cell r="E556" t="str">
            <v>Road-MJ02</v>
          </cell>
          <cell r="F556" t="str">
            <v>Major Collector Road</v>
          </cell>
        </row>
        <row r="557">
          <cell r="E557">
            <v>66.164767765169515</v>
          </cell>
        </row>
        <row r="559">
          <cell r="D559" t="str">
            <v>MH-02/18</v>
          </cell>
          <cell r="E559" t="str">
            <v>Road-MJ02</v>
          </cell>
          <cell r="F559" t="str">
            <v>Major Collector Road</v>
          </cell>
        </row>
        <row r="560">
          <cell r="E560">
            <v>0</v>
          </cell>
        </row>
        <row r="561">
          <cell r="D561" t="str">
            <v>CB-02/18/1</v>
          </cell>
          <cell r="E561" t="str">
            <v>Road-MJ02</v>
          </cell>
          <cell r="F561" t="str">
            <v>Major Collector Road</v>
          </cell>
        </row>
        <row r="562">
          <cell r="E562">
            <v>15.004082777718336</v>
          </cell>
        </row>
        <row r="564">
          <cell r="D564" t="str">
            <v>MH-02/20</v>
          </cell>
          <cell r="E564" t="str">
            <v>Road-MJ02</v>
          </cell>
          <cell r="F564" t="str">
            <v>Major Collector Road</v>
          </cell>
        </row>
        <row r="565">
          <cell r="E565">
            <v>0</v>
          </cell>
        </row>
        <row r="566">
          <cell r="D566" t="str">
            <v>CB-02/20/1</v>
          </cell>
          <cell r="E566" t="str">
            <v>Road-MJ04</v>
          </cell>
          <cell r="F566" t="str">
            <v>Major Collector Road</v>
          </cell>
        </row>
        <row r="567">
          <cell r="E567">
            <v>15.000853309061849</v>
          </cell>
        </row>
        <row r="568">
          <cell r="D568" t="str">
            <v>CB-02/20/2</v>
          </cell>
          <cell r="E568" t="str">
            <v>Road-MJ04</v>
          </cell>
          <cell r="F568" t="str">
            <v>Major Collector Road</v>
          </cell>
        </row>
        <row r="569">
          <cell r="E569">
            <v>52.003124860954799</v>
          </cell>
        </row>
        <row r="570">
          <cell r="D570" t="str">
            <v>CB-02/20/3</v>
          </cell>
          <cell r="E570" t="str">
            <v>Road-MJ04</v>
          </cell>
          <cell r="F570" t="str">
            <v>Major Collector Road</v>
          </cell>
        </row>
        <row r="571">
          <cell r="E571">
            <v>101.00621149843087</v>
          </cell>
        </row>
        <row r="572">
          <cell r="D572" t="str">
            <v>CB-02/20/4</v>
          </cell>
          <cell r="E572" t="str">
            <v>Road-MJ04</v>
          </cell>
          <cell r="F572" t="str">
            <v>Major Collector Road</v>
          </cell>
        </row>
        <row r="573">
          <cell r="E573">
            <v>122.99752114587629</v>
          </cell>
        </row>
        <row r="574">
          <cell r="D574" t="str">
            <v>CB-02/20/5</v>
          </cell>
          <cell r="E574" t="str">
            <v>Road-MJ04</v>
          </cell>
          <cell r="F574" t="str">
            <v>Major Collector Road</v>
          </cell>
        </row>
        <row r="575">
          <cell r="E575">
            <v>179.00095318356477</v>
          </cell>
        </row>
        <row r="576">
          <cell r="D576" t="str">
            <v>CB-02/20/6</v>
          </cell>
          <cell r="E576" t="str">
            <v>Road-MJ04</v>
          </cell>
          <cell r="F576" t="str">
            <v>Major Collector Road</v>
          </cell>
        </row>
        <row r="577">
          <cell r="E577">
            <v>213.99985173764432</v>
          </cell>
        </row>
        <row r="579">
          <cell r="D579" t="str">
            <v>CB-02/20/1</v>
          </cell>
          <cell r="E579" t="str">
            <v>Road-MJ04</v>
          </cell>
          <cell r="F579" t="str">
            <v>Major Collector Road</v>
          </cell>
        </row>
        <row r="580">
          <cell r="E580">
            <v>0</v>
          </cell>
        </row>
        <row r="581">
          <cell r="D581" t="str">
            <v>CB-02/20/1A</v>
          </cell>
          <cell r="E581" t="str">
            <v>Road-MJ04</v>
          </cell>
          <cell r="F581" t="str">
            <v>Major Collector Road</v>
          </cell>
        </row>
        <row r="582">
          <cell r="E582">
            <v>19.25847865230822</v>
          </cell>
        </row>
        <row r="584">
          <cell r="D584" t="str">
            <v>CB-02/20/2</v>
          </cell>
          <cell r="E584" t="str">
            <v>Road-MJ04</v>
          </cell>
          <cell r="F584" t="str">
            <v>Major Collector Road</v>
          </cell>
        </row>
        <row r="585">
          <cell r="E585">
            <v>0</v>
          </cell>
        </row>
        <row r="586">
          <cell r="D586" t="str">
            <v>CB-02/20/2A</v>
          </cell>
          <cell r="E586" t="str">
            <v>Road-MJ04</v>
          </cell>
          <cell r="F586" t="str">
            <v>Major Collector Road</v>
          </cell>
        </row>
        <row r="587">
          <cell r="E587">
            <v>15.490932831869403</v>
          </cell>
        </row>
        <row r="589">
          <cell r="D589" t="str">
            <v>CB-02/20/3</v>
          </cell>
          <cell r="E589" t="str">
            <v>Road-MJ04</v>
          </cell>
          <cell r="F589" t="str">
            <v>Major Collector Road</v>
          </cell>
        </row>
        <row r="590">
          <cell r="E590">
            <v>0</v>
          </cell>
        </row>
        <row r="591">
          <cell r="D591" t="str">
            <v>CB-02/20/3A</v>
          </cell>
          <cell r="E591" t="str">
            <v>Road-MJ04</v>
          </cell>
          <cell r="F591" t="str">
            <v>Major Collector Road</v>
          </cell>
        </row>
        <row r="592">
          <cell r="E592">
            <v>15.500932230029736</v>
          </cell>
        </row>
        <row r="594">
          <cell r="D594" t="str">
            <v>CB-02/20/4</v>
          </cell>
          <cell r="E594" t="str">
            <v>Road-MJ04</v>
          </cell>
          <cell r="F594" t="str">
            <v>Major Collector Road</v>
          </cell>
        </row>
        <row r="595">
          <cell r="E595">
            <v>0</v>
          </cell>
        </row>
        <row r="596">
          <cell r="D596" t="str">
            <v>CB-02/20/4/1</v>
          </cell>
          <cell r="E596" t="str">
            <v>Road-MN41</v>
          </cell>
          <cell r="F596" t="str">
            <v>Block &amp; Local Road</v>
          </cell>
        </row>
        <row r="597">
          <cell r="E597">
            <v>14.727610125234559</v>
          </cell>
        </row>
        <row r="598">
          <cell r="D598" t="str">
            <v>CB-02/20/4/2</v>
          </cell>
          <cell r="E598" t="str">
            <v>Road-MN41</v>
          </cell>
          <cell r="F598" t="str">
            <v>Block &amp; Local Road</v>
          </cell>
        </row>
        <row r="599">
          <cell r="E599">
            <v>25.722918215491848</v>
          </cell>
        </row>
        <row r="600">
          <cell r="D600" t="str">
            <v>CB-02/20/4/3</v>
          </cell>
          <cell r="E600" t="str">
            <v>Road-MN41</v>
          </cell>
          <cell r="F600" t="str">
            <v>Block &amp; Local Road</v>
          </cell>
        </row>
        <row r="601">
          <cell r="E601">
            <v>40.723004881909084</v>
          </cell>
        </row>
        <row r="602">
          <cell r="D602" t="str">
            <v>CB-02/20/4/4</v>
          </cell>
          <cell r="E602" t="str">
            <v>Road-MN41</v>
          </cell>
          <cell r="F602" t="str">
            <v>Block &amp; Local Road</v>
          </cell>
        </row>
        <row r="603">
          <cell r="E603">
            <v>56.720207762436992</v>
          </cell>
        </row>
        <row r="604">
          <cell r="D604" t="str">
            <v>CB-02/20/4/5</v>
          </cell>
          <cell r="E604" t="str">
            <v>Road-MN41</v>
          </cell>
          <cell r="F604" t="str">
            <v>Block &amp; Local Road</v>
          </cell>
        </row>
        <row r="605">
          <cell r="E605">
            <v>89.724093897166298</v>
          </cell>
        </row>
        <row r="606">
          <cell r="D606" t="str">
            <v>CB-02/20/4/6</v>
          </cell>
          <cell r="E606" t="str">
            <v>Road-MN41</v>
          </cell>
          <cell r="F606" t="str">
            <v>Block &amp; Local Road</v>
          </cell>
        </row>
        <row r="607">
          <cell r="E607">
            <v>126.72052886058114</v>
          </cell>
        </row>
        <row r="608">
          <cell r="D608" t="str">
            <v>CB-02/20/4/6A</v>
          </cell>
          <cell r="E608" t="str">
            <v>Road-MN41</v>
          </cell>
          <cell r="F608" t="str">
            <v>Block &amp; Local Road</v>
          </cell>
        </row>
        <row r="609">
          <cell r="E609">
            <v>146.71822872830069</v>
          </cell>
        </row>
        <row r="610">
          <cell r="D610" t="str">
            <v>CB-02/20/4/7</v>
          </cell>
          <cell r="E610" t="str">
            <v>Road-MN41</v>
          </cell>
          <cell r="F610" t="str">
            <v>Block &amp; Local Road</v>
          </cell>
        </row>
        <row r="611">
          <cell r="E611">
            <v>191.72613247860684</v>
          </cell>
        </row>
        <row r="613">
          <cell r="D613" t="str">
            <v>CB-02/20/5</v>
          </cell>
          <cell r="E613" t="str">
            <v>Road-MJ04</v>
          </cell>
          <cell r="F613" t="str">
            <v>Major Collector Road</v>
          </cell>
        </row>
        <row r="614">
          <cell r="E614">
            <v>0</v>
          </cell>
        </row>
        <row r="615">
          <cell r="D615" t="str">
            <v>CB-02/20/5A</v>
          </cell>
          <cell r="E615" t="str">
            <v>Road-MJ04</v>
          </cell>
          <cell r="F615" t="str">
            <v>Major Collector Road</v>
          </cell>
        </row>
        <row r="616">
          <cell r="E616">
            <v>15.490932831811199</v>
          </cell>
        </row>
        <row r="618">
          <cell r="D618" t="str">
            <v>CB-02/20/6</v>
          </cell>
          <cell r="E618" t="str">
            <v>Road-MJ04</v>
          </cell>
          <cell r="F618" t="str">
            <v>Major Collector Road</v>
          </cell>
        </row>
        <row r="619">
          <cell r="E619">
            <v>0</v>
          </cell>
        </row>
        <row r="620">
          <cell r="D620" t="str">
            <v>CB-02/20/6A</v>
          </cell>
          <cell r="E620" t="str">
            <v>Road-MJ04</v>
          </cell>
          <cell r="F620" t="str">
            <v>Major Collector Road</v>
          </cell>
        </row>
        <row r="621">
          <cell r="E621">
            <v>15.636128037330778</v>
          </cell>
        </row>
        <row r="623">
          <cell r="D623" t="str">
            <v>MH-02/21</v>
          </cell>
          <cell r="E623" t="str">
            <v>Road-MJ02</v>
          </cell>
          <cell r="F623" t="str">
            <v>Major Collector Road</v>
          </cell>
        </row>
        <row r="624">
          <cell r="E624">
            <v>0</v>
          </cell>
        </row>
        <row r="625">
          <cell r="D625" t="str">
            <v>CB-02/21/1</v>
          </cell>
          <cell r="E625" t="str">
            <v>Road-MJ02</v>
          </cell>
          <cell r="F625" t="str">
            <v>Major Collector Road</v>
          </cell>
        </row>
        <row r="626">
          <cell r="E626">
            <v>5.8175080573978359</v>
          </cell>
        </row>
        <row r="628">
          <cell r="D628" t="str">
            <v>MH-02/21</v>
          </cell>
          <cell r="E628" t="str">
            <v>Road-MJ02</v>
          </cell>
          <cell r="F628" t="str">
            <v>Major Collector Road</v>
          </cell>
        </row>
        <row r="629">
          <cell r="E629">
            <v>0</v>
          </cell>
        </row>
        <row r="630">
          <cell r="D630" t="str">
            <v>CB-02/21/1/1</v>
          </cell>
          <cell r="E630" t="str">
            <v>Road-MJ02</v>
          </cell>
          <cell r="F630" t="str">
            <v>Major Collector Road</v>
          </cell>
        </row>
        <row r="631">
          <cell r="E631">
            <v>41.004996037094259</v>
          </cell>
        </row>
        <row r="633">
          <cell r="D633" t="str">
            <v>MH-02/21</v>
          </cell>
          <cell r="E633" t="str">
            <v>Road-MJ02</v>
          </cell>
          <cell r="F633" t="str">
            <v>Major Collector Road</v>
          </cell>
        </row>
        <row r="634">
          <cell r="E634">
            <v>0</v>
          </cell>
        </row>
        <row r="635">
          <cell r="D635" t="str">
            <v>CB-02/21/2</v>
          </cell>
          <cell r="E635" t="str">
            <v>Road-MJ02</v>
          </cell>
          <cell r="F635" t="str">
            <v>Major Collector Road</v>
          </cell>
        </row>
        <row r="636">
          <cell r="E636">
            <v>14.553418842297908</v>
          </cell>
        </row>
        <row r="637">
          <cell r="D637" t="str">
            <v>CB-02/21/3</v>
          </cell>
          <cell r="E637" t="str">
            <v>Road-MJ02</v>
          </cell>
          <cell r="F637" t="str">
            <v>Major Collector Road</v>
          </cell>
        </row>
        <row r="638">
          <cell r="E638">
            <v>54.548921902093404</v>
          </cell>
        </row>
        <row r="639">
          <cell r="D639" t="str">
            <v>CB-02/21/4</v>
          </cell>
          <cell r="E639" t="str">
            <v>Road-MJ02</v>
          </cell>
          <cell r="F639" t="str">
            <v>Major Collector Road</v>
          </cell>
        </row>
        <row r="640">
          <cell r="E640">
            <v>96.524398099425923</v>
          </cell>
        </row>
        <row r="642">
          <cell r="D642" t="str">
            <v>MH-02/22</v>
          </cell>
          <cell r="E642" t="str">
            <v>Road-MJ02</v>
          </cell>
          <cell r="F642" t="str">
            <v>Major Collector Road</v>
          </cell>
        </row>
        <row r="643">
          <cell r="E643">
            <v>0</v>
          </cell>
        </row>
        <row r="644">
          <cell r="D644" t="str">
            <v>CB-02/22/1</v>
          </cell>
          <cell r="E644" t="str">
            <v>Road-MJ02</v>
          </cell>
          <cell r="F644" t="str">
            <v>Major Collector Road</v>
          </cell>
        </row>
        <row r="645">
          <cell r="E645">
            <v>8.3731594992519689</v>
          </cell>
        </row>
        <row r="647">
          <cell r="D647" t="str">
            <v>MH-02/23</v>
          </cell>
          <cell r="E647" t="str">
            <v>Road-MJ02</v>
          </cell>
          <cell r="F647" t="str">
            <v>Major Collector Road</v>
          </cell>
        </row>
        <row r="648">
          <cell r="E648">
            <v>0</v>
          </cell>
        </row>
        <row r="649">
          <cell r="D649" t="str">
            <v>CB-02/23/1</v>
          </cell>
          <cell r="E649" t="str">
            <v>Road-MJ02</v>
          </cell>
          <cell r="F649" t="str">
            <v>Major Collector Road</v>
          </cell>
        </row>
        <row r="650">
          <cell r="E650">
            <v>15.614249901654718</v>
          </cell>
        </row>
        <row r="651">
          <cell r="D651" t="str">
            <v>CB-02/23/2</v>
          </cell>
          <cell r="E651" t="str">
            <v>Road-MJ02</v>
          </cell>
          <cell r="F651" t="str">
            <v>Major Collector Road</v>
          </cell>
        </row>
        <row r="652">
          <cell r="E652">
            <v>31.472134375901845</v>
          </cell>
        </row>
        <row r="653">
          <cell r="D653" t="str">
            <v>CB-02/23/3</v>
          </cell>
          <cell r="E653" t="str">
            <v>Road-MJ02</v>
          </cell>
          <cell r="F653" t="str">
            <v>Major Collector Road</v>
          </cell>
        </row>
        <row r="654">
          <cell r="E654">
            <v>50.558684614240406</v>
          </cell>
        </row>
        <row r="655">
          <cell r="D655" t="str">
            <v>CB-02/23/4</v>
          </cell>
          <cell r="E655" t="str">
            <v>Road-MJ02</v>
          </cell>
          <cell r="F655" t="str">
            <v>Major Collector Road</v>
          </cell>
        </row>
        <row r="656">
          <cell r="E656">
            <v>79.704065037231572</v>
          </cell>
        </row>
        <row r="658">
          <cell r="D658" t="str">
            <v>MH-02/23</v>
          </cell>
          <cell r="E658" t="str">
            <v>Road-MJ02</v>
          </cell>
          <cell r="F658" t="str">
            <v>Major Collector Road</v>
          </cell>
        </row>
        <row r="659">
          <cell r="E659">
            <v>0</v>
          </cell>
        </row>
        <row r="660">
          <cell r="D660" t="str">
            <v>CB-02/23/5</v>
          </cell>
          <cell r="E660" t="str">
            <v>Road-MJ02</v>
          </cell>
          <cell r="F660" t="str">
            <v>Major Collector Road</v>
          </cell>
        </row>
        <row r="661">
          <cell r="E661">
            <v>3.3094973938625976</v>
          </cell>
        </row>
        <row r="662">
          <cell r="D662" t="str">
            <v>CB-02/23/6</v>
          </cell>
          <cell r="E662" t="str">
            <v>Road-MJ02</v>
          </cell>
          <cell r="F662" t="str">
            <v>Major Collector Road</v>
          </cell>
        </row>
        <row r="663">
          <cell r="E663">
            <v>21.624714373179053</v>
          </cell>
        </row>
        <row r="665">
          <cell r="D665" t="str">
            <v>MH-02/24</v>
          </cell>
          <cell r="E665" t="str">
            <v>Road-MJ02</v>
          </cell>
          <cell r="F665" t="str">
            <v>Major Collector Road</v>
          </cell>
        </row>
        <row r="666">
          <cell r="E666">
            <v>0</v>
          </cell>
        </row>
        <row r="667">
          <cell r="D667" t="str">
            <v>CB-02/24/1</v>
          </cell>
          <cell r="E667" t="str">
            <v>Road-MJ02</v>
          </cell>
          <cell r="F667" t="str">
            <v>Major Collector Road</v>
          </cell>
        </row>
        <row r="668">
          <cell r="E668">
            <v>9.9974609276643012</v>
          </cell>
        </row>
        <row r="669">
          <cell r="D669" t="str">
            <v>CB-02/24/2</v>
          </cell>
          <cell r="E669" t="str">
            <v>Road-MJ02</v>
          </cell>
          <cell r="F669" t="str">
            <v>Major Collector Road</v>
          </cell>
        </row>
        <row r="670">
          <cell r="E670">
            <v>25.000074033383093</v>
          </cell>
        </row>
        <row r="672">
          <cell r="D672" t="str">
            <v>MH-02/25</v>
          </cell>
          <cell r="E672" t="str">
            <v>Road-MJ02</v>
          </cell>
          <cell r="F672" t="str">
            <v>Major Collector Road</v>
          </cell>
        </row>
        <row r="673">
          <cell r="E673">
            <v>0</v>
          </cell>
        </row>
        <row r="674">
          <cell r="D674" t="str">
            <v>CB-02/25/21</v>
          </cell>
          <cell r="E674" t="str">
            <v>Road-MJ01</v>
          </cell>
          <cell r="F674" t="str">
            <v>Major Collector Road</v>
          </cell>
        </row>
        <row r="675">
          <cell r="E675">
            <v>18.575954888248432</v>
          </cell>
        </row>
        <row r="676">
          <cell r="D676" t="str">
            <v>CB-02/25/22</v>
          </cell>
          <cell r="E676" t="str">
            <v>Road-MJ01</v>
          </cell>
          <cell r="F676" t="str">
            <v>Major Collector Road</v>
          </cell>
        </row>
        <row r="677">
          <cell r="E677">
            <v>59.337262521613034</v>
          </cell>
        </row>
        <row r="678">
          <cell r="D678" t="str">
            <v>CB-02/25/23</v>
          </cell>
          <cell r="E678" t="str">
            <v>Road-MJ01</v>
          </cell>
          <cell r="F678" t="str">
            <v>Major Collector Road</v>
          </cell>
        </row>
        <row r="679">
          <cell r="E679">
            <v>79.049953763647693</v>
          </cell>
        </row>
        <row r="681">
          <cell r="D681" t="str">
            <v>MH-02/25</v>
          </cell>
          <cell r="E681" t="str">
            <v>Road-MJ02</v>
          </cell>
          <cell r="F681" t="str">
            <v>Major Collector Road</v>
          </cell>
        </row>
        <row r="682">
          <cell r="E682">
            <v>0</v>
          </cell>
        </row>
        <row r="683">
          <cell r="D683" t="str">
            <v>CB-02/25/1</v>
          </cell>
          <cell r="E683" t="str">
            <v>Road-MN24</v>
          </cell>
          <cell r="F683" t="str">
            <v>Minor Collector Road</v>
          </cell>
        </row>
        <row r="684">
          <cell r="E684">
            <v>19.992088435133066</v>
          </cell>
        </row>
        <row r="685">
          <cell r="D685" t="str">
            <v>CB-02/25/1A</v>
          </cell>
          <cell r="E685" t="str">
            <v>Road-MN24</v>
          </cell>
          <cell r="F685" t="str">
            <v>Minor Collector Road</v>
          </cell>
        </row>
        <row r="686">
          <cell r="E686">
            <v>60.00233212337487</v>
          </cell>
        </row>
        <row r="687">
          <cell r="D687" t="str">
            <v>CB-02/25/1B</v>
          </cell>
          <cell r="E687" t="str">
            <v>Road-MN24</v>
          </cell>
          <cell r="F687" t="str">
            <v>Minor Collector Road</v>
          </cell>
        </row>
        <row r="688">
          <cell r="E688">
            <v>99.996112889831593</v>
          </cell>
        </row>
        <row r="690">
          <cell r="D690" t="str">
            <v>MH-02/26</v>
          </cell>
          <cell r="E690" t="str">
            <v>Road-MJ01</v>
          </cell>
          <cell r="F690" t="str">
            <v>Major Collector Road</v>
          </cell>
        </row>
        <row r="691">
          <cell r="E691">
            <v>0</v>
          </cell>
        </row>
        <row r="692">
          <cell r="D692" t="str">
            <v>CB-02/26/1</v>
          </cell>
          <cell r="E692" t="str">
            <v>Road-MJ01</v>
          </cell>
          <cell r="F692" t="str">
            <v>Major Collector Road</v>
          </cell>
        </row>
        <row r="693">
          <cell r="E693">
            <v>16.006111332773262</v>
          </cell>
        </row>
        <row r="694">
          <cell r="D694" t="str">
            <v>CB-02/26/2</v>
          </cell>
          <cell r="E694" t="str">
            <v>Road-MJ01</v>
          </cell>
          <cell r="F694" t="str">
            <v>Major Collector Road</v>
          </cell>
        </row>
        <row r="695">
          <cell r="E695">
            <v>40.024881076529446</v>
          </cell>
        </row>
        <row r="697">
          <cell r="D697" t="str">
            <v>MH-02/26</v>
          </cell>
          <cell r="E697" t="str">
            <v>Road-MJ01</v>
          </cell>
          <cell r="F697" t="str">
            <v>Major Collector Road</v>
          </cell>
        </row>
        <row r="698">
          <cell r="E698">
            <v>0</v>
          </cell>
        </row>
        <row r="699">
          <cell r="D699" t="str">
            <v>CB-02/25/2</v>
          </cell>
          <cell r="E699" t="str">
            <v>Road-MN10</v>
          </cell>
          <cell r="F699" t="str">
            <v>Minor Collector Road</v>
          </cell>
        </row>
        <row r="700">
          <cell r="E700">
            <v>25.797994108176656</v>
          </cell>
        </row>
        <row r="701">
          <cell r="D701" t="str">
            <v>CB-02/25/3</v>
          </cell>
          <cell r="E701" t="str">
            <v>Road-MN10</v>
          </cell>
          <cell r="F701" t="str">
            <v>Minor Collector Road</v>
          </cell>
        </row>
        <row r="702">
          <cell r="E702">
            <v>52.800818034549714</v>
          </cell>
        </row>
        <row r="703">
          <cell r="D703" t="str">
            <v>CB-02/25/4</v>
          </cell>
          <cell r="E703" t="str">
            <v>Road-MN10</v>
          </cell>
          <cell r="F703" t="str">
            <v>Minor Collector Road</v>
          </cell>
        </row>
        <row r="704">
          <cell r="E704">
            <v>87.802910829171083</v>
          </cell>
        </row>
        <row r="705">
          <cell r="D705" t="str">
            <v>CB-02/25/5</v>
          </cell>
          <cell r="E705" t="str">
            <v>Road-MN10</v>
          </cell>
          <cell r="F705" t="str">
            <v>Minor Collector Road</v>
          </cell>
        </row>
        <row r="706">
          <cell r="E706">
            <v>129.80300725763149</v>
          </cell>
        </row>
        <row r="707">
          <cell r="D707" t="str">
            <v>CB-02/25/6</v>
          </cell>
          <cell r="E707" t="str">
            <v>Road-MN10</v>
          </cell>
          <cell r="F707" t="str">
            <v>Minor Collector Road</v>
          </cell>
        </row>
        <row r="708">
          <cell r="E708">
            <v>173.8031447574175</v>
          </cell>
        </row>
        <row r="709">
          <cell r="D709" t="str">
            <v>CB-02/25/7</v>
          </cell>
          <cell r="E709" t="str">
            <v>Road-MN10</v>
          </cell>
          <cell r="F709" t="str">
            <v>Minor Collector Road</v>
          </cell>
        </row>
        <row r="710">
          <cell r="E710">
            <v>199.79721523511455</v>
          </cell>
        </row>
        <row r="711">
          <cell r="D711" t="str">
            <v>CB-02/25/8</v>
          </cell>
          <cell r="E711" t="str">
            <v>Road-MN10</v>
          </cell>
          <cell r="F711" t="str">
            <v>Minor Collector Road</v>
          </cell>
        </row>
        <row r="712">
          <cell r="E712">
            <v>234.79730237788189</v>
          </cell>
        </row>
        <row r="714">
          <cell r="D714" t="str">
            <v>CB-02/25/6</v>
          </cell>
          <cell r="E714" t="str">
            <v>Road-MN10</v>
          </cell>
          <cell r="F714" t="str">
            <v>Minor Collector Road</v>
          </cell>
        </row>
        <row r="715">
          <cell r="E715">
            <v>0</v>
          </cell>
        </row>
        <row r="716">
          <cell r="D716" t="str">
            <v>CB-02/25/9</v>
          </cell>
          <cell r="E716" t="str">
            <v>Road-MN13</v>
          </cell>
          <cell r="F716" t="str">
            <v>Minor Collector Road</v>
          </cell>
        </row>
        <row r="717">
          <cell r="E717">
            <v>22.000204544728362</v>
          </cell>
        </row>
        <row r="718">
          <cell r="D718" t="str">
            <v>CB-02/25/10</v>
          </cell>
          <cell r="E718" t="str">
            <v>Road-MN13</v>
          </cell>
          <cell r="F718" t="str">
            <v>Minor Collector Road</v>
          </cell>
        </row>
        <row r="719">
          <cell r="E719">
            <v>38.994453571730865</v>
          </cell>
        </row>
        <row r="720">
          <cell r="D720" t="str">
            <v>CB-02/25/11</v>
          </cell>
          <cell r="E720" t="str">
            <v>Road-MN13</v>
          </cell>
          <cell r="F720" t="str">
            <v>Minor Collector Road</v>
          </cell>
        </row>
        <row r="721">
          <cell r="E721">
            <v>64.000502839857717</v>
          </cell>
        </row>
        <row r="722">
          <cell r="D722" t="str">
            <v>CB-02/25/12</v>
          </cell>
          <cell r="E722" t="str">
            <v>Road-MN13</v>
          </cell>
          <cell r="F722" t="str">
            <v>Minor Collector Road</v>
          </cell>
        </row>
        <row r="723">
          <cell r="E723">
            <v>79.99455485950358</v>
          </cell>
        </row>
        <row r="724">
          <cell r="D724" t="str">
            <v>CB-02/25/13</v>
          </cell>
          <cell r="E724" t="str">
            <v>Road-MN13</v>
          </cell>
          <cell r="F724" t="str">
            <v>Minor Collector Road</v>
          </cell>
        </row>
        <row r="725">
          <cell r="E725">
            <v>101.99118414649499</v>
          </cell>
        </row>
        <row r="726">
          <cell r="D726" t="str">
            <v>CB-02/25/14</v>
          </cell>
          <cell r="E726" t="str">
            <v>Road-MN13</v>
          </cell>
          <cell r="F726" t="str">
            <v>Minor Collector Road</v>
          </cell>
        </row>
        <row r="727">
          <cell r="E727">
            <v>126.99887096475138</v>
          </cell>
        </row>
        <row r="728">
          <cell r="D728" t="str">
            <v>CB-02/25/15</v>
          </cell>
          <cell r="E728" t="str">
            <v>Road-MN13</v>
          </cell>
          <cell r="F728" t="str">
            <v>Minor Collector Road</v>
          </cell>
        </row>
        <row r="729">
          <cell r="E729">
            <v>141.99216279835179</v>
          </cell>
        </row>
        <row r="731">
          <cell r="D731" t="str">
            <v>MH-02/27</v>
          </cell>
          <cell r="E731" t="str">
            <v>Road-MJ01</v>
          </cell>
          <cell r="F731" t="str">
            <v>Major Collector Road</v>
          </cell>
        </row>
        <row r="732">
          <cell r="E732">
            <v>0</v>
          </cell>
        </row>
        <row r="733">
          <cell r="D733" t="str">
            <v>CB-02/27/1</v>
          </cell>
          <cell r="E733" t="str">
            <v>Road-MJ01</v>
          </cell>
          <cell r="F733" t="str">
            <v>Major Collector Road</v>
          </cell>
        </row>
        <row r="734">
          <cell r="E734">
            <v>2.995363083316779</v>
          </cell>
        </row>
        <row r="736">
          <cell r="D736" t="str">
            <v>MH-02/28</v>
          </cell>
          <cell r="E736" t="str">
            <v>Road-MJ01</v>
          </cell>
          <cell r="F736" t="str">
            <v>Major Collector Road</v>
          </cell>
        </row>
        <row r="737">
          <cell r="E737">
            <v>0</v>
          </cell>
        </row>
        <row r="738">
          <cell r="D738" t="str">
            <v>CB-02/28/1</v>
          </cell>
          <cell r="E738" t="str">
            <v>Road-MJ01</v>
          </cell>
          <cell r="F738" t="str">
            <v>Major Collector Road</v>
          </cell>
        </row>
        <row r="739">
          <cell r="E739">
            <v>3.0571228302382085</v>
          </cell>
        </row>
        <row r="741">
          <cell r="D741" t="str">
            <v>MH-02/28</v>
          </cell>
          <cell r="E741" t="str">
            <v>Road-MJ01</v>
          </cell>
          <cell r="F741" t="str">
            <v>Major Collector Road</v>
          </cell>
        </row>
        <row r="742">
          <cell r="E742">
            <v>0</v>
          </cell>
        </row>
        <row r="743">
          <cell r="D743" t="str">
            <v>CB-02/28/2</v>
          </cell>
          <cell r="E743" t="str">
            <v>Road-MJ01</v>
          </cell>
          <cell r="F743" t="str">
            <v>Major Collector Road</v>
          </cell>
        </row>
        <row r="744">
          <cell r="E744">
            <v>15.501232209114788</v>
          </cell>
        </row>
        <row r="745">
          <cell r="D745" t="str">
            <v>CB-02/28/3</v>
          </cell>
          <cell r="E745" t="str">
            <v>Road-MJ01</v>
          </cell>
          <cell r="F745" t="str">
            <v>Major Collector Road</v>
          </cell>
        </row>
        <row r="746">
          <cell r="E746">
            <v>26.903973107595142</v>
          </cell>
        </row>
        <row r="747">
          <cell r="D747" t="str">
            <v>CB-02/28/4</v>
          </cell>
          <cell r="E747" t="str">
            <v>Road-MJ01</v>
          </cell>
          <cell r="F747" t="str">
            <v>Major Collector Road</v>
          </cell>
        </row>
        <row r="748">
          <cell r="E748">
            <v>40.696815454298395</v>
          </cell>
        </row>
        <row r="750">
          <cell r="D750" t="str">
            <v>MH-02/29</v>
          </cell>
          <cell r="E750" t="str">
            <v>Road-MJ01</v>
          </cell>
          <cell r="F750" t="str">
            <v>Major Collector Road</v>
          </cell>
        </row>
        <row r="751">
          <cell r="E751">
            <v>0</v>
          </cell>
        </row>
        <row r="752">
          <cell r="D752" t="str">
            <v>CB-02/29/1</v>
          </cell>
          <cell r="E752" t="str">
            <v>Road-MJ01</v>
          </cell>
          <cell r="F752" t="str">
            <v>Major Collector Road</v>
          </cell>
        </row>
        <row r="753">
          <cell r="E753">
            <v>3.5558402665941689</v>
          </cell>
        </row>
        <row r="755">
          <cell r="D755" t="str">
            <v>MH-02/30</v>
          </cell>
          <cell r="E755" t="str">
            <v>Road-MJ01</v>
          </cell>
          <cell r="F755" t="str">
            <v>Major Collector Road</v>
          </cell>
        </row>
        <row r="756">
          <cell r="E756">
            <v>0</v>
          </cell>
        </row>
        <row r="757">
          <cell r="D757" t="str">
            <v>CB-02/30/1</v>
          </cell>
          <cell r="E757" t="str">
            <v>Road-MJ01</v>
          </cell>
          <cell r="F757" t="str">
            <v>Major Collector Road</v>
          </cell>
        </row>
        <row r="758">
          <cell r="E758">
            <v>18.809787691248157</v>
          </cell>
        </row>
        <row r="759">
          <cell r="D759" t="str">
            <v>CB-02/30/2</v>
          </cell>
          <cell r="E759" t="str">
            <v>Road-MJ01</v>
          </cell>
          <cell r="F759" t="str">
            <v>Major Collector Road</v>
          </cell>
        </row>
        <row r="760">
          <cell r="E760">
            <v>53.79331400039662</v>
          </cell>
        </row>
        <row r="762">
          <cell r="D762" t="str">
            <v>MH-02/30</v>
          </cell>
          <cell r="E762" t="str">
            <v>Road-MJ01</v>
          </cell>
          <cell r="F762" t="str">
            <v>Major Collector Road</v>
          </cell>
        </row>
        <row r="763">
          <cell r="E763">
            <v>0</v>
          </cell>
        </row>
        <row r="764">
          <cell r="D764" t="str">
            <v>CB-02/30/3</v>
          </cell>
          <cell r="E764" t="str">
            <v>Road-MJ01</v>
          </cell>
          <cell r="F764" t="str">
            <v>Major Collector Road</v>
          </cell>
        </row>
        <row r="765">
          <cell r="E765">
            <v>10.164905311885656</v>
          </cell>
        </row>
        <row r="766">
          <cell r="D766" t="str">
            <v>CB-02/30/4</v>
          </cell>
          <cell r="E766" t="str">
            <v>Road-MJ01</v>
          </cell>
          <cell r="F766" t="str">
            <v>Major Collector Road</v>
          </cell>
        </row>
        <row r="767">
          <cell r="E767">
            <v>40.529004178376447</v>
          </cell>
        </row>
        <row r="769">
          <cell r="D769" t="str">
            <v>CB-02/31/1/3</v>
          </cell>
          <cell r="E769" t="str">
            <v>Road-MJ01</v>
          </cell>
          <cell r="F769" t="str">
            <v>Major Collector Road</v>
          </cell>
        </row>
        <row r="770">
          <cell r="E770">
            <v>0</v>
          </cell>
        </row>
        <row r="771">
          <cell r="D771" t="str">
            <v>CB-02/31/1/1</v>
          </cell>
          <cell r="E771" t="str">
            <v>Road-MJ01</v>
          </cell>
          <cell r="F771" t="str">
            <v>Major Collector Road</v>
          </cell>
        </row>
        <row r="772">
          <cell r="E772">
            <v>15.251613029502678</v>
          </cell>
        </row>
        <row r="773">
          <cell r="D773" t="str">
            <v>CB-02/31/1/2</v>
          </cell>
          <cell r="E773" t="str">
            <v>Road-MJ01</v>
          </cell>
          <cell r="F773" t="str">
            <v>Major Collector Road</v>
          </cell>
        </row>
        <row r="774">
          <cell r="E774">
            <v>39.426453256465336</v>
          </cell>
        </row>
        <row r="776">
          <cell r="D776" t="str">
            <v>MH-02/31</v>
          </cell>
          <cell r="E776" t="str">
            <v>Road-MJ01</v>
          </cell>
          <cell r="F776" t="str">
            <v>Major Collector Road</v>
          </cell>
        </row>
        <row r="777">
          <cell r="E777">
            <v>0</v>
          </cell>
        </row>
        <row r="778">
          <cell r="D778" t="str">
            <v>CB-02/31/1/3</v>
          </cell>
          <cell r="E778" t="str">
            <v>Road-MJ01</v>
          </cell>
          <cell r="F778" t="str">
            <v>Major Collector Road</v>
          </cell>
        </row>
        <row r="779">
          <cell r="E779">
            <v>16.377658562744262</v>
          </cell>
        </row>
        <row r="780">
          <cell r="D780" t="str">
            <v>CB-02/31/1/4</v>
          </cell>
          <cell r="E780" t="str">
            <v>Road-MJ01</v>
          </cell>
          <cell r="F780" t="str">
            <v>Major Collector Road</v>
          </cell>
        </row>
        <row r="781">
          <cell r="E781">
            <v>50.707297360857041</v>
          </cell>
        </row>
        <row r="782">
          <cell r="D782" t="str">
            <v>Deleted</v>
          </cell>
          <cell r="E782">
            <v>0</v>
          </cell>
          <cell r="F782" t="e">
            <v>#N/A</v>
          </cell>
        </row>
        <row r="783">
          <cell r="E783">
            <v>50.707297360857041</v>
          </cell>
        </row>
        <row r="784">
          <cell r="D784" t="str">
            <v>Deleted</v>
          </cell>
          <cell r="E784">
            <v>0</v>
          </cell>
          <cell r="F784" t="e">
            <v>#N/A</v>
          </cell>
        </row>
        <row r="785">
          <cell r="E785">
            <v>50.707297360857041</v>
          </cell>
        </row>
        <row r="787">
          <cell r="D787" t="str">
            <v>MH-02/31</v>
          </cell>
          <cell r="E787" t="str">
            <v>Road-MJ01</v>
          </cell>
          <cell r="F787" t="str">
            <v>Major Collector Road</v>
          </cell>
        </row>
        <row r="788">
          <cell r="E788">
            <v>0</v>
          </cell>
        </row>
        <row r="789">
          <cell r="D789" t="str">
            <v>CB-02/31/1</v>
          </cell>
          <cell r="E789" t="str">
            <v>Road-MN11</v>
          </cell>
          <cell r="F789" t="str">
            <v>Minor Collector Road</v>
          </cell>
        </row>
        <row r="790">
          <cell r="E790">
            <v>31.997203002742673</v>
          </cell>
        </row>
        <row r="791">
          <cell r="D791" t="str">
            <v>CB-02/31/2</v>
          </cell>
          <cell r="E791" t="str">
            <v>Road-MN11</v>
          </cell>
          <cell r="F791" t="str">
            <v>Minor Collector Road</v>
          </cell>
        </row>
        <row r="792">
          <cell r="E792">
            <v>82.000959861572767</v>
          </cell>
        </row>
        <row r="793">
          <cell r="D793" t="str">
            <v>CB-02/31/3</v>
          </cell>
          <cell r="E793" t="str">
            <v>Road-MN11</v>
          </cell>
          <cell r="F793" t="str">
            <v>Minor Collector Road</v>
          </cell>
        </row>
        <row r="794">
          <cell r="E794">
            <v>116.99580090997488</v>
          </cell>
        </row>
        <row r="795">
          <cell r="D795" t="str">
            <v>CB-02/31/4</v>
          </cell>
          <cell r="E795" t="str">
            <v>Road-MN11</v>
          </cell>
          <cell r="F795" t="str">
            <v>Minor Collector Road</v>
          </cell>
        </row>
        <row r="796">
          <cell r="E796">
            <v>130.00141508234773</v>
          </cell>
        </row>
        <row r="797">
          <cell r="D797" t="str">
            <v>CB-02/31/5</v>
          </cell>
          <cell r="E797" t="str">
            <v>Road-MN11</v>
          </cell>
          <cell r="F797" t="str">
            <v>Minor Collector Road</v>
          </cell>
        </row>
        <row r="798">
          <cell r="E798">
            <v>180.8143661872719</v>
          </cell>
        </row>
        <row r="799">
          <cell r="D799" t="str">
            <v>CB-02/31/6</v>
          </cell>
          <cell r="E799" t="str">
            <v>Road-MN11</v>
          </cell>
          <cell r="F799" t="str">
            <v>Minor Collector Road</v>
          </cell>
        </row>
        <row r="800">
          <cell r="E800">
            <v>240.88507785270804</v>
          </cell>
        </row>
        <row r="801">
          <cell r="D801" t="str">
            <v>CB-02/31/7</v>
          </cell>
          <cell r="E801" t="str">
            <v>Road-MN11</v>
          </cell>
          <cell r="F801" t="str">
            <v>Minor Collector Road</v>
          </cell>
        </row>
        <row r="802">
          <cell r="E802">
            <v>255.89069013606621</v>
          </cell>
        </row>
        <row r="803">
          <cell r="D803" t="str">
            <v>CB-02/31/8</v>
          </cell>
          <cell r="E803" t="str">
            <v>Road-MN11</v>
          </cell>
          <cell r="F803" t="str">
            <v>Minor Collector Road</v>
          </cell>
        </row>
        <row r="804">
          <cell r="E804">
            <v>280.8838431985123</v>
          </cell>
        </row>
        <row r="805">
          <cell r="D805" t="str">
            <v>CB-02/31/9</v>
          </cell>
          <cell r="E805" t="str">
            <v>Road-MN11</v>
          </cell>
          <cell r="F805" t="str">
            <v>Minor Collector Road</v>
          </cell>
        </row>
        <row r="806">
          <cell r="E806">
            <v>300.88766783281841</v>
          </cell>
        </row>
        <row r="807">
          <cell r="D807" t="str">
            <v>CB-02/31/10</v>
          </cell>
          <cell r="E807" t="str">
            <v>Road-MN11</v>
          </cell>
          <cell r="F807" t="str">
            <v>Minor Collector Road</v>
          </cell>
        </row>
        <row r="808">
          <cell r="E808">
            <v>336.88186875464908</v>
          </cell>
        </row>
        <row r="810">
          <cell r="D810" t="str">
            <v>CB-02/31/3</v>
          </cell>
          <cell r="E810" t="str">
            <v>Road-MN11</v>
          </cell>
          <cell r="F810" t="str">
            <v>Minor Collector Road</v>
          </cell>
        </row>
        <row r="811">
          <cell r="E811">
            <v>0</v>
          </cell>
        </row>
        <row r="812">
          <cell r="D812" t="str">
            <v>CB-02/31/3/1</v>
          </cell>
          <cell r="E812" t="str">
            <v>Road-MN12</v>
          </cell>
          <cell r="F812" t="str">
            <v>Minor Collector Road</v>
          </cell>
        </row>
        <row r="813">
          <cell r="E813">
            <v>12.007530970092633</v>
          </cell>
        </row>
        <row r="814">
          <cell r="D814" t="str">
            <v>CB-02/31/3/2</v>
          </cell>
          <cell r="E814" t="str">
            <v>Road-MN12</v>
          </cell>
          <cell r="F814" t="str">
            <v>Minor Collector Road</v>
          </cell>
        </row>
        <row r="815">
          <cell r="E815">
            <v>47.003587891015925</v>
          </cell>
        </row>
        <row r="817">
          <cell r="D817" t="str">
            <v>MH-02/32</v>
          </cell>
          <cell r="E817" t="str">
            <v>Road-MJ01</v>
          </cell>
          <cell r="F817" t="str">
            <v>Major Collector Road</v>
          </cell>
        </row>
        <row r="818">
          <cell r="E818">
            <v>0</v>
          </cell>
        </row>
        <row r="819">
          <cell r="D819" t="str">
            <v>CB-02/32/1</v>
          </cell>
          <cell r="E819" t="str">
            <v>Road-MN06</v>
          </cell>
          <cell r="F819" t="str">
            <v>Minor Collector Road</v>
          </cell>
        </row>
        <row r="820">
          <cell r="E820">
            <v>25.994560969593937</v>
          </cell>
        </row>
        <row r="821">
          <cell r="D821" t="str">
            <v>CB-02/32/2</v>
          </cell>
          <cell r="E821" t="str">
            <v>Road-MN06</v>
          </cell>
          <cell r="F821" t="str">
            <v>Minor Collector Road</v>
          </cell>
        </row>
        <row r="822">
          <cell r="E822">
            <v>70.998659671807005</v>
          </cell>
        </row>
        <row r="823">
          <cell r="D823" t="str">
            <v>CB-02/32/3</v>
          </cell>
          <cell r="E823" t="str">
            <v>Road-MN06</v>
          </cell>
          <cell r="F823" t="str">
            <v>Minor Collector Road</v>
          </cell>
        </row>
        <row r="824">
          <cell r="E824">
            <v>116.00275837402008</v>
          </cell>
        </row>
        <row r="825">
          <cell r="D825" t="str">
            <v>CB-02/32/4</v>
          </cell>
          <cell r="E825" t="str">
            <v>Road-MN06</v>
          </cell>
          <cell r="F825" t="str">
            <v>Minor Collector Road</v>
          </cell>
        </row>
        <row r="826">
          <cell r="E826">
            <v>146.00129167152167</v>
          </cell>
        </row>
        <row r="827">
          <cell r="D827" t="str">
            <v>CB-02/32/5</v>
          </cell>
          <cell r="E827" t="str">
            <v>Road-MN06</v>
          </cell>
          <cell r="F827" t="str">
            <v>Minor Collector Road</v>
          </cell>
        </row>
        <row r="828">
          <cell r="E828">
            <v>179.99377319317529</v>
          </cell>
        </row>
        <row r="830">
          <cell r="D830" t="str">
            <v>MH-02/32</v>
          </cell>
          <cell r="E830" t="str">
            <v>Road-MJ01</v>
          </cell>
          <cell r="F830" t="str">
            <v>Major Collector Road</v>
          </cell>
        </row>
        <row r="831">
          <cell r="E831">
            <v>0</v>
          </cell>
        </row>
        <row r="832">
          <cell r="D832" t="str">
            <v>CB-02/32/6</v>
          </cell>
          <cell r="E832" t="str">
            <v>Road-MJ01</v>
          </cell>
          <cell r="F832" t="str">
            <v>Major Collector Road</v>
          </cell>
        </row>
        <row r="833">
          <cell r="E833">
            <v>17.081170920061691</v>
          </cell>
        </row>
        <row r="834">
          <cell r="D834" t="str">
            <v>CB-02/32/7</v>
          </cell>
          <cell r="E834" t="str">
            <v>Road-MJ01</v>
          </cell>
          <cell r="F834" t="str">
            <v>Major Collector Road</v>
          </cell>
        </row>
        <row r="835">
          <cell r="E835">
            <v>37.073351891711695</v>
          </cell>
        </row>
        <row r="836">
          <cell r="D836" t="str">
            <v>CB-02/32/8</v>
          </cell>
          <cell r="E836" t="str">
            <v>Road-MJ01</v>
          </cell>
          <cell r="F836" t="str">
            <v>Major Collector Road</v>
          </cell>
        </row>
        <row r="837">
          <cell r="E837">
            <v>62.072961888721451</v>
          </cell>
        </row>
        <row r="838">
          <cell r="D838" t="str">
            <v>CB-02/32/9</v>
          </cell>
          <cell r="E838" t="str">
            <v>Road-MJ01</v>
          </cell>
          <cell r="F838" t="str">
            <v>Major Collector Road</v>
          </cell>
        </row>
        <row r="839">
          <cell r="E839">
            <v>87.076905577519412</v>
          </cell>
        </row>
        <row r="841">
          <cell r="D841" t="str">
            <v>MH-02/32</v>
          </cell>
          <cell r="E841" t="str">
            <v>Road-MJ01</v>
          </cell>
          <cell r="F841" t="str">
            <v>Major Collector Road</v>
          </cell>
        </row>
        <row r="842">
          <cell r="E842">
            <v>0</v>
          </cell>
        </row>
        <row r="843">
          <cell r="D843" t="str">
            <v>CB-02/32/10</v>
          </cell>
          <cell r="E843" t="str">
            <v>Road-MJ01</v>
          </cell>
          <cell r="F843" t="str">
            <v>Major Collector Road</v>
          </cell>
        </row>
        <row r="844">
          <cell r="E844">
            <v>13.665321072352128</v>
          </cell>
        </row>
        <row r="845">
          <cell r="D845" t="str">
            <v>CB-02/32/11</v>
          </cell>
          <cell r="E845" t="str">
            <v>Road-MJ01</v>
          </cell>
          <cell r="F845" t="str">
            <v>Major Collector Road</v>
          </cell>
        </row>
        <row r="846">
          <cell r="E846">
            <v>33.340241656474717</v>
          </cell>
        </row>
        <row r="847">
          <cell r="D847" t="str">
            <v>CB-02/32/12</v>
          </cell>
          <cell r="E847" t="str">
            <v>Road-MJ01</v>
          </cell>
          <cell r="F847" t="str">
            <v>Major Collector Road</v>
          </cell>
        </row>
        <row r="848">
          <cell r="E848">
            <v>77.668284699236636</v>
          </cell>
        </row>
        <row r="850">
          <cell r="D850" t="str">
            <v>MH-02/33</v>
          </cell>
          <cell r="E850" t="str">
            <v>Road-MJ01</v>
          </cell>
          <cell r="F850" t="str">
            <v>Major Collector Road</v>
          </cell>
        </row>
        <row r="851">
          <cell r="E851">
            <v>0</v>
          </cell>
        </row>
        <row r="852">
          <cell r="D852" t="str">
            <v>MH-02/33/1A</v>
          </cell>
          <cell r="E852" t="str">
            <v>30 Road</v>
          </cell>
          <cell r="F852" t="str">
            <v>Existing Boundary Road</v>
          </cell>
        </row>
        <row r="853">
          <cell r="E853">
            <v>69.992703191148408</v>
          </cell>
        </row>
        <row r="854">
          <cell r="D854" t="str">
            <v>MH-02/33/1</v>
          </cell>
          <cell r="E854" t="str">
            <v>30 Road</v>
          </cell>
          <cell r="F854" t="str">
            <v>Existing Boundary Road</v>
          </cell>
        </row>
        <row r="855">
          <cell r="E855">
            <v>135.1270942606678</v>
          </cell>
        </row>
        <row r="857">
          <cell r="D857" t="str">
            <v>MH-02/33/1</v>
          </cell>
          <cell r="E857" t="str">
            <v>30 Road</v>
          </cell>
          <cell r="F857" t="str">
            <v>Existing Boundary Road</v>
          </cell>
        </row>
        <row r="858">
          <cell r="E858">
            <v>0</v>
          </cell>
        </row>
        <row r="859">
          <cell r="D859" t="str">
            <v>CB-02/33/1/1</v>
          </cell>
          <cell r="E859" t="str">
            <v>Road-MN19</v>
          </cell>
          <cell r="F859" t="str">
            <v>Minor Collector Road</v>
          </cell>
        </row>
        <row r="860">
          <cell r="E860">
            <v>24.734148459068013</v>
          </cell>
        </row>
        <row r="861">
          <cell r="D861" t="str">
            <v>CB-02/33/1/2</v>
          </cell>
          <cell r="E861" t="str">
            <v>Road-MN19</v>
          </cell>
          <cell r="F861" t="str">
            <v>Minor Collector Road</v>
          </cell>
        </row>
        <row r="862">
          <cell r="E862">
            <v>49.734374458152629</v>
          </cell>
        </row>
        <row r="863">
          <cell r="D863" t="str">
            <v>CB-02/33/1/3</v>
          </cell>
          <cell r="E863" t="str">
            <v>Road-MN19</v>
          </cell>
          <cell r="F863" t="str">
            <v>Minor Collector Road</v>
          </cell>
        </row>
        <row r="864">
          <cell r="E864">
            <v>64.729800427447287</v>
          </cell>
        </row>
        <row r="865">
          <cell r="D865" t="str">
            <v>CB-02/33/1/4</v>
          </cell>
          <cell r="E865" t="str">
            <v>Road-MN19</v>
          </cell>
          <cell r="F865" t="str">
            <v>Minor Collector Road</v>
          </cell>
        </row>
        <row r="866">
          <cell r="E866">
            <v>89.732410291270611</v>
          </cell>
        </row>
        <row r="867">
          <cell r="D867" t="str">
            <v>CB-02/33/1/5</v>
          </cell>
          <cell r="E867" t="str">
            <v>Road-MN19</v>
          </cell>
          <cell r="F867" t="str">
            <v>Minor Collector Road</v>
          </cell>
        </row>
        <row r="868">
          <cell r="E868">
            <v>124.73598153741335</v>
          </cell>
        </row>
        <row r="869">
          <cell r="D869" t="str">
            <v>CB-02/33/1/6</v>
          </cell>
          <cell r="E869" t="str">
            <v>Road-MN19</v>
          </cell>
          <cell r="F869" t="str">
            <v>Minor Collector Road</v>
          </cell>
        </row>
        <row r="870">
          <cell r="E870">
            <v>141.73687563145376</v>
          </cell>
        </row>
        <row r="871">
          <cell r="D871" t="str">
            <v>CB-02/33/1/7</v>
          </cell>
          <cell r="E871" t="str">
            <v>Road-MN19</v>
          </cell>
          <cell r="F871" t="str">
            <v>Minor Collector Road</v>
          </cell>
        </row>
        <row r="872">
          <cell r="E872">
            <v>174.72916715545404</v>
          </cell>
        </row>
        <row r="873">
          <cell r="D873" t="str">
            <v>CB-02/33/1/8</v>
          </cell>
          <cell r="E873" t="str">
            <v>Road-MN19</v>
          </cell>
          <cell r="F873" t="str">
            <v>Minor Collector Road</v>
          </cell>
        </row>
        <row r="874">
          <cell r="E874">
            <v>204.73507657361708</v>
          </cell>
        </row>
        <row r="876">
          <cell r="D876" t="str">
            <v>CB-02/33/1/6</v>
          </cell>
          <cell r="E876" t="str">
            <v>Road-MN19</v>
          </cell>
          <cell r="F876" t="str">
            <v>Minor Collector Road</v>
          </cell>
        </row>
        <row r="877">
          <cell r="E877">
            <v>0</v>
          </cell>
        </row>
        <row r="878">
          <cell r="D878" t="str">
            <v>CB-02/33/1/10</v>
          </cell>
          <cell r="E878" t="str">
            <v>Road-MN20</v>
          </cell>
          <cell r="F878" t="str">
            <v>Minor Collector Road</v>
          </cell>
        </row>
        <row r="879">
          <cell r="E879">
            <v>29.996008067700256</v>
          </cell>
        </row>
        <row r="880">
          <cell r="D880" t="str">
            <v>CB-02/33/1/11</v>
          </cell>
          <cell r="E880" t="str">
            <v>Road-MN20</v>
          </cell>
          <cell r="F880" t="str">
            <v>Minor Collector Road</v>
          </cell>
        </row>
        <row r="881">
          <cell r="E881">
            <v>59.993241273385308</v>
          </cell>
        </row>
        <row r="882">
          <cell r="D882" t="str">
            <v>CB-02/33/1/12</v>
          </cell>
          <cell r="E882" t="str">
            <v>Road-MN20</v>
          </cell>
          <cell r="F882" t="str">
            <v>Minor Collector Road</v>
          </cell>
        </row>
        <row r="883">
          <cell r="E883">
            <v>94.992242687747193</v>
          </cell>
        </row>
        <row r="884">
          <cell r="D884" t="str">
            <v>CB-02/33/1/13</v>
          </cell>
          <cell r="E884" t="str">
            <v>Road-MN20</v>
          </cell>
          <cell r="F884" t="str">
            <v>Minor Collector Road</v>
          </cell>
        </row>
        <row r="885">
          <cell r="E885">
            <v>114.9955149201015</v>
          </cell>
        </row>
        <row r="886">
          <cell r="D886" t="str">
            <v>CB-02/33/1/14</v>
          </cell>
          <cell r="E886" t="str">
            <v>Road-MN20</v>
          </cell>
          <cell r="F886" t="str">
            <v>Minor Collector Road</v>
          </cell>
        </row>
        <row r="887">
          <cell r="E887">
            <v>160.99132451183115</v>
          </cell>
        </row>
        <row r="888">
          <cell r="D888" t="str">
            <v>CB-02/33/1/15</v>
          </cell>
          <cell r="E888" t="str">
            <v>Road-MN20</v>
          </cell>
          <cell r="F888" t="str">
            <v>Minor Collector Road</v>
          </cell>
        </row>
        <row r="889">
          <cell r="E889">
            <v>180.99170950815326</v>
          </cell>
        </row>
        <row r="891">
          <cell r="D891" t="str">
            <v>CB-02/33/1/12</v>
          </cell>
          <cell r="E891" t="str">
            <v>Road-MN20</v>
          </cell>
          <cell r="F891" t="str">
            <v>Minor Collector Road</v>
          </cell>
        </row>
        <row r="892">
          <cell r="E892">
            <v>0</v>
          </cell>
        </row>
        <row r="893">
          <cell r="D893" t="str">
            <v>CB-02/33/1/16</v>
          </cell>
          <cell r="E893" t="str">
            <v>Road-MN31</v>
          </cell>
          <cell r="F893" t="str">
            <v>Block &amp; Local Road</v>
          </cell>
        </row>
        <row r="894">
          <cell r="E894">
            <v>11.002840542216308</v>
          </cell>
        </row>
        <row r="895">
          <cell r="D895" t="str">
            <v>CB-02/33/1/17</v>
          </cell>
          <cell r="E895" t="str">
            <v>Road-MN31</v>
          </cell>
          <cell r="F895" t="str">
            <v>Block &amp; Local Road</v>
          </cell>
        </row>
        <row r="896">
          <cell r="E896">
            <v>40.995002851826108</v>
          </cell>
        </row>
        <row r="897">
          <cell r="D897" t="str">
            <v>CB-02/33/1/18</v>
          </cell>
          <cell r="E897" t="str">
            <v>Road-MN31</v>
          </cell>
          <cell r="F897" t="str">
            <v>Block &amp; Local Road</v>
          </cell>
        </row>
        <row r="898">
          <cell r="E898">
            <v>54.001589644533063</v>
          </cell>
        </row>
        <row r="899">
          <cell r="D899" t="str">
            <v>CB-02/33/1/19</v>
          </cell>
          <cell r="E899" t="str">
            <v>Road-MN31</v>
          </cell>
          <cell r="F899" t="str">
            <v>Block &amp; Local Road</v>
          </cell>
        </row>
        <row r="900">
          <cell r="E900">
            <v>68.998982751559865</v>
          </cell>
        </row>
        <row r="901">
          <cell r="D901" t="str">
            <v>CB-02/33/1/20</v>
          </cell>
          <cell r="E901" t="str">
            <v>Road-MN31</v>
          </cell>
          <cell r="F901" t="str">
            <v>Block &amp; Local Road</v>
          </cell>
        </row>
        <row r="902">
          <cell r="E902">
            <v>87.009116010145021</v>
          </cell>
        </row>
        <row r="903">
          <cell r="D903" t="str">
            <v>CB-02/33/1/21</v>
          </cell>
          <cell r="E903" t="str">
            <v>Road-MN31</v>
          </cell>
          <cell r="F903" t="str">
            <v>Block &amp; Local Road</v>
          </cell>
        </row>
        <row r="904">
          <cell r="E904">
            <v>100.95738113542522</v>
          </cell>
        </row>
        <row r="906">
          <cell r="D906" t="str">
            <v>MH-02/34</v>
          </cell>
          <cell r="E906" t="str">
            <v>Road-MJ01</v>
          </cell>
          <cell r="F906" t="str">
            <v>Major Collector Road</v>
          </cell>
        </row>
        <row r="907">
          <cell r="E907">
            <v>0</v>
          </cell>
        </row>
        <row r="908">
          <cell r="D908" t="str">
            <v>CB-02/34/1</v>
          </cell>
          <cell r="E908" t="str">
            <v>Road-MJ01</v>
          </cell>
          <cell r="F908" t="str">
            <v>Major Collector Road</v>
          </cell>
        </row>
        <row r="909">
          <cell r="E909">
            <v>3.832401336053723</v>
          </cell>
        </row>
        <row r="911">
          <cell r="D911" t="str">
            <v>MH-02/36</v>
          </cell>
          <cell r="E911" t="str">
            <v>Road-MJ01</v>
          </cell>
          <cell r="F911" t="str">
            <v>Major Collector Road</v>
          </cell>
        </row>
        <row r="912">
          <cell r="E912">
            <v>0</v>
          </cell>
        </row>
        <row r="913">
          <cell r="D913" t="str">
            <v>CB-02/36/1</v>
          </cell>
          <cell r="E913" t="str">
            <v>Road-MJ01</v>
          </cell>
          <cell r="F913" t="str">
            <v>Major Collector Road</v>
          </cell>
        </row>
        <row r="914">
          <cell r="E914">
            <v>8.5208743682712527</v>
          </cell>
        </row>
        <row r="915">
          <cell r="D915" t="str">
            <v>CB-02/36/1/1</v>
          </cell>
          <cell r="E915" t="str">
            <v>Road-MJ01</v>
          </cell>
          <cell r="F915" t="str">
            <v>Major Collector Road</v>
          </cell>
        </row>
        <row r="916">
          <cell r="E916">
            <v>56.516900245476123</v>
          </cell>
        </row>
        <row r="918">
          <cell r="D918" t="str">
            <v>MH-02/36A</v>
          </cell>
          <cell r="E918" t="str">
            <v>Road-MJ01</v>
          </cell>
          <cell r="F918" t="str">
            <v>Major Collector Road</v>
          </cell>
        </row>
        <row r="919">
          <cell r="E919">
            <v>0</v>
          </cell>
        </row>
        <row r="920">
          <cell r="D920" t="str">
            <v>CB-02/36A/1</v>
          </cell>
          <cell r="E920" t="str">
            <v>Road-MJ01</v>
          </cell>
          <cell r="F920" t="str">
            <v>Major Collector Road</v>
          </cell>
        </row>
        <row r="921">
          <cell r="E921">
            <v>6.4938894354422523</v>
          </cell>
        </row>
        <row r="923">
          <cell r="D923" t="str">
            <v>MH-02/37</v>
          </cell>
          <cell r="E923" t="str">
            <v>Road-MJ01</v>
          </cell>
          <cell r="F923" t="str">
            <v>Major Collector Road</v>
          </cell>
        </row>
        <row r="924">
          <cell r="E924">
            <v>0</v>
          </cell>
        </row>
        <row r="925">
          <cell r="D925" t="str">
            <v>CB-02/37/1</v>
          </cell>
          <cell r="E925" t="str">
            <v>Road-MN32</v>
          </cell>
          <cell r="F925" t="str">
            <v>Block &amp; Local Road</v>
          </cell>
        </row>
        <row r="926">
          <cell r="E926">
            <v>25.006209228769045</v>
          </cell>
        </row>
        <row r="927">
          <cell r="D927" t="str">
            <v>CB-02/37/2</v>
          </cell>
          <cell r="E927" t="str">
            <v>Road-MN32</v>
          </cell>
          <cell r="F927" t="str">
            <v>Block &amp; Local Road</v>
          </cell>
        </row>
        <row r="928">
          <cell r="E928">
            <v>40.005475877708562</v>
          </cell>
        </row>
        <row r="929">
          <cell r="D929" t="str">
            <v>CB-02/37/3</v>
          </cell>
          <cell r="E929" t="str">
            <v>Road-MN32</v>
          </cell>
          <cell r="F929" t="str">
            <v>Block &amp; Local Road</v>
          </cell>
        </row>
        <row r="930">
          <cell r="E930">
            <v>55.003942465903336</v>
          </cell>
        </row>
        <row r="931">
          <cell r="D931" t="str">
            <v>CB-02/37/4</v>
          </cell>
          <cell r="E931" t="str">
            <v>Road-MN32</v>
          </cell>
          <cell r="F931" t="str">
            <v>Block &amp; Local Road</v>
          </cell>
        </row>
        <row r="932">
          <cell r="E932">
            <v>83.001099464551714</v>
          </cell>
        </row>
        <row r="933">
          <cell r="D933" t="str">
            <v>CB-02/37/5</v>
          </cell>
          <cell r="E933" t="str">
            <v>Road-MN32</v>
          </cell>
          <cell r="F933" t="str">
            <v>Block &amp; Local Road</v>
          </cell>
        </row>
        <row r="934">
          <cell r="E934">
            <v>108.00133946330531</v>
          </cell>
        </row>
        <row r="935">
          <cell r="D935" t="str">
            <v>CB-02/37/6</v>
          </cell>
          <cell r="E935" t="str">
            <v>Road-MN32</v>
          </cell>
          <cell r="F935" t="str">
            <v>Block &amp; Local Road</v>
          </cell>
        </row>
        <row r="936">
          <cell r="E936">
            <v>127.99333786261701</v>
          </cell>
        </row>
        <row r="937">
          <cell r="D937" t="str">
            <v>CB-02/37/7</v>
          </cell>
          <cell r="E937" t="str">
            <v>Road-MN32</v>
          </cell>
          <cell r="F937" t="str">
            <v>Block &amp; Local Road</v>
          </cell>
        </row>
        <row r="938">
          <cell r="E938">
            <v>159.9962830396621</v>
          </cell>
        </row>
        <row r="939">
          <cell r="D939" t="str">
            <v>CB-02/37/8</v>
          </cell>
          <cell r="E939" t="str">
            <v>Road-MN32</v>
          </cell>
          <cell r="F939" t="str">
            <v>Block &amp; Local Road</v>
          </cell>
        </row>
        <row r="940">
          <cell r="E940">
            <v>181.99857837444159</v>
          </cell>
        </row>
        <row r="941">
          <cell r="D941" t="str">
            <v>CB-02/37/9</v>
          </cell>
          <cell r="E941" t="str">
            <v>Road-MN32</v>
          </cell>
          <cell r="F941" t="str">
            <v>Block &amp; Local Road</v>
          </cell>
        </row>
        <row r="942">
          <cell r="E942">
            <v>220.00143747735467</v>
          </cell>
        </row>
        <row r="943">
          <cell r="D943" t="str">
            <v>CB-02/37/10</v>
          </cell>
          <cell r="E943" t="str">
            <v>Road-MN32</v>
          </cell>
          <cell r="F943" t="str">
            <v>Block &amp; Local Road</v>
          </cell>
        </row>
        <row r="944">
          <cell r="E944">
            <v>249.99585362444407</v>
          </cell>
        </row>
        <row r="945">
          <cell r="D945" t="str">
            <v>CB-02/37/11</v>
          </cell>
          <cell r="E945" t="str">
            <v>Road-MN32</v>
          </cell>
          <cell r="F945" t="str">
            <v>Block &amp; Local Road</v>
          </cell>
        </row>
        <row r="946">
          <cell r="E946">
            <v>289.9947986105289</v>
          </cell>
        </row>
        <row r="947">
          <cell r="D947" t="str">
            <v>CB-02/37/12</v>
          </cell>
          <cell r="E947" t="str">
            <v>Road-MN32</v>
          </cell>
          <cell r="F947" t="str">
            <v>Block &amp; Local Road</v>
          </cell>
        </row>
        <row r="948">
          <cell r="E948">
            <v>318.99596410427517</v>
          </cell>
        </row>
        <row r="950">
          <cell r="D950" t="str">
            <v>CB-02/37/4</v>
          </cell>
          <cell r="E950" t="str">
            <v>Road-MN32</v>
          </cell>
          <cell r="F950" t="str">
            <v>Block &amp; Local Road</v>
          </cell>
        </row>
        <row r="951">
          <cell r="E951">
            <v>0</v>
          </cell>
        </row>
        <row r="952">
          <cell r="D952" t="str">
            <v>CB-02/37/20</v>
          </cell>
          <cell r="E952" t="str">
            <v>Road-MN33</v>
          </cell>
          <cell r="F952" t="str">
            <v>Block &amp; Local Road</v>
          </cell>
        </row>
        <row r="953">
          <cell r="E953">
            <v>19.938465337472735</v>
          </cell>
        </row>
        <row r="954">
          <cell r="D954" t="str">
            <v>CB-02/37/21</v>
          </cell>
          <cell r="E954" t="str">
            <v>Road-MN33</v>
          </cell>
          <cell r="F954" t="str">
            <v>Block &amp; Local Road</v>
          </cell>
        </row>
        <row r="955">
          <cell r="E955">
            <v>34.935164974047744</v>
          </cell>
        </row>
        <row r="956">
          <cell r="D956" t="str">
            <v>CB-02/37/22</v>
          </cell>
          <cell r="E956" t="str">
            <v>Road-MN33</v>
          </cell>
          <cell r="F956" t="str">
            <v>Block &amp; Local Road</v>
          </cell>
        </row>
        <row r="957">
          <cell r="E957">
            <v>44.939454054534394</v>
          </cell>
        </row>
        <row r="958">
          <cell r="D958" t="str">
            <v>CB-02/37/23</v>
          </cell>
          <cell r="E958" t="str">
            <v>Road-MN33</v>
          </cell>
          <cell r="F958" t="str">
            <v>Block &amp; Local Road</v>
          </cell>
        </row>
        <row r="959">
          <cell r="E959">
            <v>54.93789893359817</v>
          </cell>
        </row>
        <row r="960">
          <cell r="D960" t="str">
            <v>CB-02/37/24</v>
          </cell>
          <cell r="E960" t="str">
            <v>Road-MN33</v>
          </cell>
          <cell r="F960" t="str">
            <v>Block &amp; Local Road</v>
          </cell>
        </row>
        <row r="961">
          <cell r="E961">
            <v>89.940030297369503</v>
          </cell>
        </row>
        <row r="962">
          <cell r="D962" t="str">
            <v>CB-02/37/25</v>
          </cell>
          <cell r="E962" t="str">
            <v>Road-MN33</v>
          </cell>
          <cell r="F962" t="str">
            <v>Block &amp; Local Road</v>
          </cell>
        </row>
        <row r="963">
          <cell r="E963">
            <v>114.94395998850041</v>
          </cell>
        </row>
        <row r="964">
          <cell r="D964" t="str">
            <v>CB-02/37/26</v>
          </cell>
          <cell r="E964" t="str">
            <v>Road-MN33</v>
          </cell>
          <cell r="F964" t="str">
            <v>Block &amp; Local Road</v>
          </cell>
        </row>
        <row r="965">
          <cell r="E965">
            <v>139.938335355742</v>
          </cell>
        </row>
        <row r="966">
          <cell r="D966" t="str">
            <v>CB-02/37/27</v>
          </cell>
          <cell r="E966" t="str">
            <v>Road-MN33</v>
          </cell>
          <cell r="F966" t="str">
            <v>Block &amp; Local Road</v>
          </cell>
        </row>
        <row r="967">
          <cell r="E967">
            <v>169.93526853225418</v>
          </cell>
        </row>
        <row r="968">
          <cell r="D968" t="str">
            <v>CB-02/37/28</v>
          </cell>
          <cell r="E968" t="str">
            <v>Road-MN33</v>
          </cell>
          <cell r="F968" t="str">
            <v>Block &amp; Local Road</v>
          </cell>
        </row>
        <row r="969">
          <cell r="E969">
            <v>194.93919822352254</v>
          </cell>
        </row>
        <row r="970">
          <cell r="D970" t="str">
            <v>CB-02/37/29</v>
          </cell>
          <cell r="E970" t="str">
            <v>Road-MN33</v>
          </cell>
          <cell r="F970" t="str">
            <v>Block &amp; Local Road</v>
          </cell>
        </row>
        <row r="971">
          <cell r="E971">
            <v>204.9361427566038</v>
          </cell>
        </row>
        <row r="973">
          <cell r="D973" t="str">
            <v>MH-02/38</v>
          </cell>
          <cell r="E973" t="str">
            <v>Existing Road 2</v>
          </cell>
          <cell r="F973" t="str">
            <v>Existing Boundary Road</v>
          </cell>
        </row>
        <row r="974">
          <cell r="E974">
            <v>0</v>
          </cell>
        </row>
        <row r="975">
          <cell r="D975" t="str">
            <v>CB-02/38/1</v>
          </cell>
          <cell r="E975" t="str">
            <v>Existing Road 2</v>
          </cell>
          <cell r="F975" t="str">
            <v>Existing Boundary Road</v>
          </cell>
        </row>
        <row r="976">
          <cell r="E976">
            <v>24.993063037447264</v>
          </cell>
        </row>
        <row r="977">
          <cell r="D977" t="str">
            <v>CB-02/38/2</v>
          </cell>
          <cell r="E977" t="str">
            <v>Existing Road 2</v>
          </cell>
          <cell r="F977" t="str">
            <v>Existing Boundary Road</v>
          </cell>
        </row>
        <row r="978">
          <cell r="E978">
            <v>69.978915257630049</v>
          </cell>
        </row>
        <row r="979">
          <cell r="D979" t="str">
            <v>CB-02/38/3</v>
          </cell>
          <cell r="E979" t="str">
            <v>Existing Road 2</v>
          </cell>
          <cell r="F979" t="str">
            <v>Existing Boundary Road</v>
          </cell>
        </row>
        <row r="980">
          <cell r="E980">
            <v>114.99935950287323</v>
          </cell>
        </row>
        <row r="981">
          <cell r="D981" t="str">
            <v>CB-02/38/4</v>
          </cell>
          <cell r="E981" t="str">
            <v>Existing Road 2</v>
          </cell>
          <cell r="F981" t="str">
            <v>Existing Boundary Road</v>
          </cell>
        </row>
        <row r="982">
          <cell r="E982">
            <v>157.99571516220988</v>
          </cell>
        </row>
        <row r="985">
          <cell r="D985" t="str">
            <v>MH-E13-EX</v>
          </cell>
          <cell r="E985" t="str">
            <v>Al Makarunah St.</v>
          </cell>
          <cell r="F985" t="str">
            <v>Existing Boundary Road</v>
          </cell>
        </row>
        <row r="986">
          <cell r="E986">
            <v>0</v>
          </cell>
        </row>
        <row r="987">
          <cell r="D987" t="str">
            <v>MH-E13/1A</v>
          </cell>
          <cell r="E987" t="str">
            <v>30 Road</v>
          </cell>
          <cell r="F987" t="str">
            <v>Existing Boundary Road</v>
          </cell>
        </row>
        <row r="988">
          <cell r="E988">
            <v>74.923158269014948</v>
          </cell>
        </row>
        <row r="989">
          <cell r="D989" t="str">
            <v>MH-E13/1</v>
          </cell>
          <cell r="E989" t="str">
            <v>30 Road</v>
          </cell>
          <cell r="F989" t="str">
            <v>Existing Boundary Road</v>
          </cell>
        </row>
        <row r="990">
          <cell r="E990">
            <v>157.44071579467027</v>
          </cell>
        </row>
        <row r="991">
          <cell r="D991" t="str">
            <v>MH-E13/2A</v>
          </cell>
          <cell r="E991" t="str">
            <v>30 Road</v>
          </cell>
          <cell r="F991" t="str">
            <v>Existing Boundary Road</v>
          </cell>
        </row>
        <row r="992">
          <cell r="E992">
            <v>219.44211013376588</v>
          </cell>
        </row>
        <row r="993">
          <cell r="D993" t="str">
            <v>MH-E13/2</v>
          </cell>
          <cell r="E993" t="str">
            <v>30 Road</v>
          </cell>
          <cell r="F993" t="str">
            <v>Existing Boundary Road</v>
          </cell>
        </row>
        <row r="994">
          <cell r="E994">
            <v>276.33140730823686</v>
          </cell>
        </row>
        <row r="995">
          <cell r="D995" t="str">
            <v>MH-E13/3</v>
          </cell>
          <cell r="E995" t="str">
            <v>30 Road</v>
          </cell>
          <cell r="F995" t="str">
            <v>Existing Boundary Road</v>
          </cell>
        </row>
        <row r="996">
          <cell r="E996">
            <v>343.46033038159879</v>
          </cell>
        </row>
        <row r="997">
          <cell r="D997" t="str">
            <v>MH-E13/4A</v>
          </cell>
          <cell r="E997" t="str">
            <v>30 Road</v>
          </cell>
          <cell r="F997" t="str">
            <v>Existing Boundary Road</v>
          </cell>
        </row>
        <row r="998">
          <cell r="E998">
            <v>405.41761647460635</v>
          </cell>
        </row>
        <row r="999">
          <cell r="D999" t="str">
            <v>MH-E13/4</v>
          </cell>
          <cell r="E999" t="str">
            <v>30 Road</v>
          </cell>
          <cell r="F999" t="str">
            <v>Existing Boundary Road</v>
          </cell>
        </row>
        <row r="1000">
          <cell r="E1000">
            <v>469.07324152059169</v>
          </cell>
        </row>
        <row r="1001">
          <cell r="D1001" t="str">
            <v>MH-E13/5</v>
          </cell>
          <cell r="E1001" t="str">
            <v>30 Road</v>
          </cell>
          <cell r="F1001" t="str">
            <v>Existing Boundary Road</v>
          </cell>
        </row>
        <row r="1002">
          <cell r="E1002">
            <v>511.03268026796712</v>
          </cell>
        </row>
        <row r="1003">
          <cell r="D1003" t="str">
            <v>MH-E13/5A</v>
          </cell>
          <cell r="E1003" t="str">
            <v>30 Road</v>
          </cell>
          <cell r="F1003" t="str">
            <v>Existing Boundary Road</v>
          </cell>
        </row>
        <row r="1004">
          <cell r="E1004">
            <v>589.88828126763713</v>
          </cell>
        </row>
        <row r="1005">
          <cell r="D1005" t="str">
            <v>MH-E13/6</v>
          </cell>
          <cell r="E1005" t="str">
            <v>30 Road</v>
          </cell>
          <cell r="F1005" t="str">
            <v>Existing Boundary Road</v>
          </cell>
        </row>
        <row r="1006">
          <cell r="E1006">
            <v>659.84087427890324</v>
          </cell>
        </row>
        <row r="1007">
          <cell r="D1007" t="str">
            <v>MH-E13/7</v>
          </cell>
          <cell r="E1007" t="str">
            <v>30 Road</v>
          </cell>
          <cell r="F1007" t="str">
            <v>Existing Boundary Road</v>
          </cell>
        </row>
        <row r="1008">
          <cell r="E1008">
            <v>754.06525435113895</v>
          </cell>
        </row>
        <row r="1010">
          <cell r="D1010" t="str">
            <v>MH-E13/1</v>
          </cell>
          <cell r="E1010" t="str">
            <v>30 Road</v>
          </cell>
          <cell r="F1010" t="str">
            <v>Existing Boundary Road</v>
          </cell>
        </row>
        <row r="1011">
          <cell r="E1011">
            <v>0</v>
          </cell>
        </row>
        <row r="1012">
          <cell r="D1012" t="str">
            <v>CB-E13/1/1</v>
          </cell>
          <cell r="E1012" t="str">
            <v>Road-MN34</v>
          </cell>
          <cell r="F1012" t="str">
            <v>Block &amp; Local Road</v>
          </cell>
        </row>
        <row r="1013">
          <cell r="E1013">
            <v>20.591750775529043</v>
          </cell>
        </row>
        <row r="1014">
          <cell r="D1014" t="str">
            <v>CB-E13/1/2</v>
          </cell>
          <cell r="E1014" t="str">
            <v>Road-MN34</v>
          </cell>
          <cell r="F1014" t="str">
            <v>Block &amp; Local Road</v>
          </cell>
        </row>
        <row r="1015">
          <cell r="E1015">
            <v>52.597208122963565</v>
          </cell>
        </row>
        <row r="1016">
          <cell r="D1016" t="str">
            <v>CB-E13/1/3</v>
          </cell>
          <cell r="E1016" t="str">
            <v>Road-MN34</v>
          </cell>
          <cell r="F1016" t="str">
            <v>Block &amp; Local Road</v>
          </cell>
        </row>
        <row r="1017">
          <cell r="E1017">
            <v>93.597134952147997</v>
          </cell>
        </row>
        <row r="1018">
          <cell r="D1018" t="str">
            <v>CB-E13/1/4</v>
          </cell>
          <cell r="E1018" t="str">
            <v>Road-MN34</v>
          </cell>
          <cell r="F1018" t="str">
            <v>Block &amp; Local Road</v>
          </cell>
        </row>
        <row r="1019">
          <cell r="E1019">
            <v>119.59544643546263</v>
          </cell>
        </row>
        <row r="1020">
          <cell r="D1020" t="str">
            <v>CB-E13/1/5</v>
          </cell>
          <cell r="E1020" t="str">
            <v>Road-MN34</v>
          </cell>
          <cell r="F1020" t="str">
            <v>Block &amp; Local Road</v>
          </cell>
        </row>
        <row r="1021">
          <cell r="E1021">
            <v>129.58953468823131</v>
          </cell>
        </row>
        <row r="1022">
          <cell r="D1022" t="str">
            <v>CB-E13/1/6</v>
          </cell>
          <cell r="E1022" t="str">
            <v>Road-MN34</v>
          </cell>
          <cell r="F1022" t="str">
            <v>Block &amp; Local Road</v>
          </cell>
        </row>
        <row r="1023">
          <cell r="E1023">
            <v>161.59051123592229</v>
          </cell>
        </row>
        <row r="1024">
          <cell r="D1024" t="str">
            <v>CB-E13/1/7</v>
          </cell>
          <cell r="E1024" t="str">
            <v>Road-MN34</v>
          </cell>
          <cell r="F1024" t="str">
            <v>Block &amp; Local Road</v>
          </cell>
        </row>
        <row r="1025">
          <cell r="E1025">
            <v>179.59020012219088</v>
          </cell>
        </row>
        <row r="1026">
          <cell r="D1026" t="str">
            <v>CB-E13/1/8</v>
          </cell>
          <cell r="E1026" t="str">
            <v>Road-MN34</v>
          </cell>
          <cell r="F1026" t="str">
            <v>Block &amp; Local Road</v>
          </cell>
        </row>
        <row r="1027">
          <cell r="E1027">
            <v>265.60749198818905</v>
          </cell>
        </row>
        <row r="1028">
          <cell r="D1028" t="str">
            <v>CB-E13/1/9</v>
          </cell>
          <cell r="E1028" t="str">
            <v>Road-MN34</v>
          </cell>
          <cell r="F1028" t="str">
            <v>Block &amp; Local Road</v>
          </cell>
        </row>
        <row r="1029">
          <cell r="E1029">
            <v>380.99989771754508</v>
          </cell>
        </row>
        <row r="1030">
          <cell r="D1030" t="str">
            <v>CB-E13/1/10</v>
          </cell>
          <cell r="E1030" t="str">
            <v>Road-MN34</v>
          </cell>
          <cell r="F1030" t="str">
            <v>Block &amp; Local Road</v>
          </cell>
        </row>
        <row r="1031">
          <cell r="E1031">
            <v>421.50027425912447</v>
          </cell>
        </row>
        <row r="1032">
          <cell r="D1032" t="str">
            <v>CB-E13/1/11</v>
          </cell>
          <cell r="E1032" t="str">
            <v>Road-MN34</v>
          </cell>
          <cell r="F1032" t="str">
            <v>Block &amp; Local Road</v>
          </cell>
        </row>
        <row r="1033">
          <cell r="E1033">
            <v>447.49578156323008</v>
          </cell>
        </row>
        <row r="1034">
          <cell r="D1034" t="str">
            <v>CB-E13/1/12</v>
          </cell>
          <cell r="E1034" t="str">
            <v>Road-MN34</v>
          </cell>
          <cell r="F1034" t="str">
            <v>Block &amp; Local Road</v>
          </cell>
        </row>
        <row r="1035">
          <cell r="E1035">
            <v>465.50201659444008</v>
          </cell>
        </row>
        <row r="1037">
          <cell r="D1037" t="str">
            <v>CB-E13/1/12</v>
          </cell>
          <cell r="E1037" t="str">
            <v>Road-MN34</v>
          </cell>
          <cell r="F1037" t="str">
            <v>Block &amp; Local Road</v>
          </cell>
        </row>
        <row r="1038">
          <cell r="E1038">
            <v>0</v>
          </cell>
        </row>
        <row r="1039">
          <cell r="D1039" t="str">
            <v>CB-E13/1/13</v>
          </cell>
          <cell r="E1039" t="str">
            <v>Road-MN42</v>
          </cell>
          <cell r="F1039" t="str">
            <v>Block &amp; Local Road</v>
          </cell>
        </row>
        <row r="1040">
          <cell r="E1040">
            <v>35.001624247890177</v>
          </cell>
        </row>
        <row r="1041">
          <cell r="D1041" t="str">
            <v>CB-E13/1/14</v>
          </cell>
          <cell r="E1041" t="str">
            <v>Road-MN42</v>
          </cell>
          <cell r="F1041" t="str">
            <v>Block &amp; Local Road</v>
          </cell>
        </row>
        <row r="1042">
          <cell r="E1042">
            <v>70.00167281909853</v>
          </cell>
        </row>
        <row r="1044">
          <cell r="D1044" t="str">
            <v>CB-E13/1/12</v>
          </cell>
          <cell r="E1044" t="str">
            <v>Road-MN34</v>
          </cell>
          <cell r="F1044" t="str">
            <v>Block &amp; Local Road</v>
          </cell>
        </row>
        <row r="1045">
          <cell r="E1045">
            <v>0</v>
          </cell>
        </row>
        <row r="1046">
          <cell r="D1046" t="str">
            <v>CB-E13/1/12/1</v>
          </cell>
          <cell r="E1046" t="str">
            <v>Road-MN42</v>
          </cell>
          <cell r="F1046" t="str">
            <v>Block &amp; Local Road</v>
          </cell>
        </row>
        <row r="1047">
          <cell r="E1047">
            <v>34.996606978306083</v>
          </cell>
        </row>
        <row r="1049">
          <cell r="D1049" t="str">
            <v>CB-E13/1/12/1</v>
          </cell>
          <cell r="E1049" t="str">
            <v>Road-MN42</v>
          </cell>
          <cell r="F1049" t="str">
            <v>Block &amp; Local Road</v>
          </cell>
        </row>
        <row r="1050">
          <cell r="E1050">
            <v>0</v>
          </cell>
        </row>
        <row r="1051">
          <cell r="D1051" t="str">
            <v>CB-E13/1/12/2</v>
          </cell>
          <cell r="E1051" t="str">
            <v>Road-MN42</v>
          </cell>
          <cell r="F1051" t="str">
            <v>Block &amp; Local Road</v>
          </cell>
        </row>
        <row r="1052">
          <cell r="E1052">
            <v>17.845027318683652</v>
          </cell>
        </row>
        <row r="1054">
          <cell r="D1054" t="str">
            <v>CB-E13/1/12/1</v>
          </cell>
          <cell r="E1054" t="str">
            <v>Road-MN42</v>
          </cell>
          <cell r="F1054" t="str">
            <v>Block &amp; Local Road</v>
          </cell>
        </row>
        <row r="1055">
          <cell r="E1055">
            <v>0</v>
          </cell>
        </row>
        <row r="1056">
          <cell r="D1056" t="str">
            <v>CB-E13/1/12/3</v>
          </cell>
          <cell r="E1056" t="str">
            <v>Road-MN42</v>
          </cell>
          <cell r="F1056" t="str">
            <v>Block &amp; Local Road</v>
          </cell>
        </row>
        <row r="1057">
          <cell r="E1057">
            <v>14.993818726402573</v>
          </cell>
        </row>
        <row r="1059">
          <cell r="D1059" t="str">
            <v>CB-E13/1/13</v>
          </cell>
          <cell r="E1059" t="str">
            <v>Road-MN42</v>
          </cell>
          <cell r="F1059" t="str">
            <v>Block &amp; Local Road</v>
          </cell>
        </row>
        <row r="1060">
          <cell r="E1060">
            <v>0</v>
          </cell>
        </row>
        <row r="1061">
          <cell r="D1061" t="str">
            <v>CB-E13/1/13/1</v>
          </cell>
          <cell r="E1061" t="str">
            <v>Road-MN35</v>
          </cell>
          <cell r="F1061" t="str">
            <v>Block &amp; Local Road</v>
          </cell>
        </row>
        <row r="1062">
          <cell r="E1062">
            <v>45.007987068865106</v>
          </cell>
        </row>
        <row r="1063">
          <cell r="D1063" t="str">
            <v>CB-E13/1/13/2</v>
          </cell>
          <cell r="E1063" t="str">
            <v>Road-MN35</v>
          </cell>
          <cell r="F1063" t="str">
            <v>Block &amp; Local Road</v>
          </cell>
        </row>
        <row r="1064">
          <cell r="E1064">
            <v>90.011379163241656</v>
          </cell>
        </row>
        <row r="1066">
          <cell r="D1066" t="str">
            <v>MH-E13/5</v>
          </cell>
          <cell r="E1066" t="str">
            <v>30 Road</v>
          </cell>
          <cell r="F1066" t="str">
            <v>Existing Boundary Road</v>
          </cell>
        </row>
        <row r="1067">
          <cell r="E1067">
            <v>0</v>
          </cell>
        </row>
        <row r="1068">
          <cell r="D1068" t="str">
            <v>CB-E13/5/1</v>
          </cell>
          <cell r="E1068" t="str">
            <v>Road-MN37</v>
          </cell>
          <cell r="F1068" t="str">
            <v>Block &amp; Local Road</v>
          </cell>
        </row>
        <row r="1069">
          <cell r="E1069">
            <v>27.187248849380222</v>
          </cell>
        </row>
        <row r="1070">
          <cell r="D1070" t="str">
            <v>CB-E13/5/2</v>
          </cell>
          <cell r="E1070" t="str">
            <v>Road-MN37</v>
          </cell>
          <cell r="F1070" t="str">
            <v>Block &amp; Local Road</v>
          </cell>
        </row>
        <row r="1071">
          <cell r="E1071">
            <v>60.178814437966707</v>
          </cell>
        </row>
        <row r="1072">
          <cell r="D1072" t="str">
            <v>CB-E13/5/3</v>
          </cell>
          <cell r="E1072" t="str">
            <v>Road-MN37</v>
          </cell>
          <cell r="F1072" t="str">
            <v>Block &amp; Local Road</v>
          </cell>
        </row>
        <row r="1073">
          <cell r="E1073">
            <v>90.183097465467526</v>
          </cell>
        </row>
        <row r="1074">
          <cell r="D1074" t="str">
            <v>CB-E13/5/4</v>
          </cell>
          <cell r="E1074" t="str">
            <v>Road-MN37</v>
          </cell>
          <cell r="F1074" t="str">
            <v>Block &amp; Local Road</v>
          </cell>
        </row>
        <row r="1075">
          <cell r="E1075">
            <v>125.17896150699478</v>
          </cell>
        </row>
        <row r="1077">
          <cell r="D1077" t="str">
            <v>CB-E13/5/4</v>
          </cell>
          <cell r="E1077" t="str">
            <v>Road-MN37</v>
          </cell>
          <cell r="F1077" t="str">
            <v>Block &amp; Local Road</v>
          </cell>
        </row>
        <row r="1078">
          <cell r="E1078">
            <v>0</v>
          </cell>
        </row>
        <row r="1079">
          <cell r="D1079" t="str">
            <v>CB-E13/5/5</v>
          </cell>
          <cell r="E1079" t="str">
            <v>Road-MN35</v>
          </cell>
          <cell r="F1079" t="str">
            <v>Block &amp; Local Road</v>
          </cell>
        </row>
        <row r="1080">
          <cell r="E1080">
            <v>16.993460506850184</v>
          </cell>
        </row>
        <row r="1081">
          <cell r="D1081" t="str">
            <v>CB-E13/5/5/1</v>
          </cell>
          <cell r="E1081" t="str">
            <v>Road-MN35</v>
          </cell>
          <cell r="F1081" t="str">
            <v>Block &amp; Local Road</v>
          </cell>
        </row>
        <row r="1082">
          <cell r="E1082">
            <v>61.98824464896083</v>
          </cell>
        </row>
        <row r="1084">
          <cell r="D1084" t="str">
            <v>CB-E13/5/4</v>
          </cell>
          <cell r="E1084" t="str">
            <v>Road-MN37</v>
          </cell>
          <cell r="F1084" t="str">
            <v>Block &amp; Local Road</v>
          </cell>
        </row>
        <row r="1085">
          <cell r="E1085">
            <v>0</v>
          </cell>
        </row>
        <row r="1086">
          <cell r="D1086" t="str">
            <v>CB-E13/5/4/1</v>
          </cell>
          <cell r="E1086" t="str">
            <v>Road-MN35</v>
          </cell>
          <cell r="F1086" t="str">
            <v>Block &amp; Local Road</v>
          </cell>
        </row>
        <row r="1087">
          <cell r="E1087">
            <v>35.00441400751437</v>
          </cell>
        </row>
        <row r="1088">
          <cell r="D1088" t="str">
            <v>CB-E13/5/4/2</v>
          </cell>
          <cell r="E1088" t="str">
            <v>Road-MN35</v>
          </cell>
          <cell r="F1088" t="str">
            <v>Block &amp; Local Road</v>
          </cell>
        </row>
        <row r="1089">
          <cell r="E1089">
            <v>80.010013658912641</v>
          </cell>
        </row>
        <row r="1091">
          <cell r="D1091" t="str">
            <v>CB-E13/5/5</v>
          </cell>
          <cell r="E1091" t="str">
            <v>Road-MN35</v>
          </cell>
          <cell r="F1091" t="str">
            <v>Block &amp; Local Road</v>
          </cell>
        </row>
        <row r="1092">
          <cell r="E1092">
            <v>0</v>
          </cell>
        </row>
        <row r="1093">
          <cell r="D1093" t="str">
            <v>CB-E13/5/6</v>
          </cell>
          <cell r="E1093" t="str">
            <v>Road-MN36</v>
          </cell>
          <cell r="F1093" t="str">
            <v>Block &amp; Local Road</v>
          </cell>
        </row>
        <row r="1094">
          <cell r="E1094">
            <v>33.002643833515847</v>
          </cell>
        </row>
        <row r="1095">
          <cell r="D1095" t="str">
            <v>CB-E13/5/7</v>
          </cell>
          <cell r="E1095" t="str">
            <v>Road-MN36</v>
          </cell>
          <cell r="F1095" t="str">
            <v>Block &amp; Local Road</v>
          </cell>
        </row>
        <row r="1096">
          <cell r="E1096">
            <v>58.001403802901208</v>
          </cell>
        </row>
        <row r="1097">
          <cell r="D1097" t="str">
            <v>CB-E13/5/8</v>
          </cell>
          <cell r="E1097" t="str">
            <v>Road-MN36</v>
          </cell>
          <cell r="F1097" t="str">
            <v>Block &amp; Local Road</v>
          </cell>
        </row>
        <row r="1098">
          <cell r="E1098">
            <v>83.000763794670917</v>
          </cell>
        </row>
        <row r="1099">
          <cell r="D1099" t="str">
            <v>CB-E13/5/9</v>
          </cell>
          <cell r="E1099" t="str">
            <v>Road-MN36</v>
          </cell>
          <cell r="F1099" t="str">
            <v>Block &amp; Local Road</v>
          </cell>
        </row>
        <row r="1100">
          <cell r="E1100">
            <v>98.006526021058164</v>
          </cell>
        </row>
        <row r="1101">
          <cell r="D1101" t="str">
            <v>CB-E13/5/10</v>
          </cell>
          <cell r="E1101" t="str">
            <v>Road-MN36</v>
          </cell>
          <cell r="F1101" t="str">
            <v>Block &amp; Local Road</v>
          </cell>
        </row>
        <row r="1102">
          <cell r="E1102">
            <v>112.99994124226791</v>
          </cell>
        </row>
        <row r="1103">
          <cell r="D1103" t="str">
            <v>CB-E13/5/11</v>
          </cell>
          <cell r="E1103" t="str">
            <v>Road-MN36</v>
          </cell>
          <cell r="F1103" t="str">
            <v>Block &amp; Local Road</v>
          </cell>
        </row>
        <row r="1104">
          <cell r="E1104">
            <v>128.00122785379961</v>
          </cell>
        </row>
        <row r="1105">
          <cell r="D1105" t="str">
            <v>CB-E13/5/12</v>
          </cell>
          <cell r="E1105" t="str">
            <v>Road-MN36</v>
          </cell>
          <cell r="F1105" t="str">
            <v>Block &amp; Local Road</v>
          </cell>
        </row>
        <row r="1106">
          <cell r="E1106">
            <v>152.99526314242445</v>
          </cell>
        </row>
        <row r="1107">
          <cell r="D1107" t="str">
            <v>CB-E13/5/13</v>
          </cell>
          <cell r="E1107" t="str">
            <v>Road-MN36</v>
          </cell>
          <cell r="F1107" t="str">
            <v>Block &amp; Local Road</v>
          </cell>
        </row>
        <row r="1108">
          <cell r="E1108">
            <v>171.00065122491466</v>
          </cell>
        </row>
        <row r="1109">
          <cell r="D1109" t="str">
            <v>CB-E13/5/14</v>
          </cell>
          <cell r="E1109" t="str">
            <v>Road-MN36</v>
          </cell>
          <cell r="F1109" t="str">
            <v>Block &amp; Local Road</v>
          </cell>
        </row>
        <row r="1110">
          <cell r="E1110">
            <v>188.99882057618578</v>
          </cell>
        </row>
        <row r="1112">
          <cell r="D1112" t="str">
            <v>MH-E13/7</v>
          </cell>
          <cell r="E1112" t="str">
            <v>30 Road</v>
          </cell>
          <cell r="F1112" t="str">
            <v>Existing Boundary Road</v>
          </cell>
        </row>
        <row r="1113">
          <cell r="E1113">
            <v>0</v>
          </cell>
        </row>
        <row r="1114">
          <cell r="D1114" t="str">
            <v>CB-E13/7/1</v>
          </cell>
          <cell r="E1114" t="str">
            <v>Road-MN40</v>
          </cell>
          <cell r="F1114" t="str">
            <v>Block &amp; Local Road</v>
          </cell>
        </row>
        <row r="1115">
          <cell r="E1115">
            <v>15.865213519107666</v>
          </cell>
        </row>
        <row r="1116">
          <cell r="D1116" t="str">
            <v>CB-E13/7/2</v>
          </cell>
          <cell r="E1116" t="str">
            <v>Road-MN40</v>
          </cell>
          <cell r="F1116" t="str">
            <v>Block &amp; Local Road</v>
          </cell>
        </row>
        <row r="1117">
          <cell r="E1117">
            <v>48.863737728625694</v>
          </cell>
        </row>
        <row r="1118">
          <cell r="D1118" t="str">
            <v>CB-E13/7/2/1</v>
          </cell>
          <cell r="E1118" t="str">
            <v>Road-MN40</v>
          </cell>
          <cell r="F1118" t="str">
            <v>Block &amp; Local Road</v>
          </cell>
        </row>
        <row r="1119">
          <cell r="E1119">
            <v>81.86423620934778</v>
          </cell>
        </row>
        <row r="1121">
          <cell r="D1121" t="str">
            <v>CB-E13/7/2/1</v>
          </cell>
          <cell r="E1121" t="str">
            <v>Road-MN40</v>
          </cell>
          <cell r="F1121" t="str">
            <v>Block &amp; Local Road</v>
          </cell>
        </row>
        <row r="1122">
          <cell r="E1122">
            <v>0</v>
          </cell>
        </row>
        <row r="1123">
          <cell r="D1123" t="str">
            <v>CB-E13/7/2/1A</v>
          </cell>
          <cell r="E1123" t="str">
            <v>Road-MN39</v>
          </cell>
          <cell r="F1123" t="str">
            <v>Block &amp; Local Road</v>
          </cell>
        </row>
        <row r="1124">
          <cell r="E1124">
            <v>14.004460003979085</v>
          </cell>
        </row>
        <row r="1126">
          <cell r="D1126" t="str">
            <v>CB-E13/7/2/1</v>
          </cell>
          <cell r="E1126" t="str">
            <v>Road-MN40</v>
          </cell>
          <cell r="F1126" t="str">
            <v>Block &amp; Local Road</v>
          </cell>
        </row>
        <row r="1127">
          <cell r="E1127">
            <v>0</v>
          </cell>
        </row>
        <row r="1128">
          <cell r="D1128" t="str">
            <v>CB-E13/7/2/2</v>
          </cell>
          <cell r="E1128" t="str">
            <v>Road-MN39</v>
          </cell>
          <cell r="F1128" t="str">
            <v>Block &amp; Local Road</v>
          </cell>
        </row>
        <row r="1129">
          <cell r="E1129">
            <v>50.001424979607528</v>
          </cell>
        </row>
        <row r="1130">
          <cell r="D1130" t="str">
            <v>CB-E13/7/2/3</v>
          </cell>
          <cell r="E1130" t="str">
            <v>Road-MN39</v>
          </cell>
          <cell r="F1130" t="str">
            <v>Block &amp; Local Road</v>
          </cell>
        </row>
        <row r="1131">
          <cell r="E1131">
            <v>99.997492825020529</v>
          </cell>
        </row>
        <row r="1133">
          <cell r="D1133" t="str">
            <v>CB-E13/7/2</v>
          </cell>
          <cell r="E1133" t="str">
            <v>Road-MN40</v>
          </cell>
          <cell r="F1133" t="str">
            <v>Block &amp; Local Road</v>
          </cell>
        </row>
        <row r="1134">
          <cell r="E1134">
            <v>0</v>
          </cell>
        </row>
        <row r="1135">
          <cell r="D1135" t="str">
            <v>CB-E13/7/3</v>
          </cell>
          <cell r="E1135" t="str">
            <v>Road-MN35</v>
          </cell>
          <cell r="F1135" t="str">
            <v>Block &amp; Local Road</v>
          </cell>
        </row>
        <row r="1136">
          <cell r="E1136">
            <v>33.995654133820793</v>
          </cell>
        </row>
        <row r="1137">
          <cell r="D1137" t="str">
            <v>CB-E13/7/4</v>
          </cell>
          <cell r="E1137" t="str">
            <v>Road-MN35</v>
          </cell>
          <cell r="F1137" t="str">
            <v>Block &amp; Local Road</v>
          </cell>
        </row>
        <row r="1138">
          <cell r="E1138">
            <v>56.99322139655775</v>
          </cell>
        </row>
        <row r="1139">
          <cell r="D1139" t="str">
            <v>CB-E13/7/5</v>
          </cell>
          <cell r="E1139" t="str">
            <v>Road-MN35</v>
          </cell>
          <cell r="F1139" t="str">
            <v>Block &amp; Local Road</v>
          </cell>
        </row>
        <row r="1140">
          <cell r="E1140">
            <v>81.993097396386673</v>
          </cell>
        </row>
        <row r="1141">
          <cell r="D1141" t="str">
            <v>CB-E13/7/6</v>
          </cell>
          <cell r="E1141" t="str">
            <v>Road-MN38</v>
          </cell>
          <cell r="F1141" t="str">
            <v>Block &amp; Local Road</v>
          </cell>
        </row>
        <row r="1142">
          <cell r="E1142">
            <v>94.979201508030286</v>
          </cell>
        </row>
        <row r="1143">
          <cell r="D1143" t="str">
            <v>CB-E13/7/7</v>
          </cell>
          <cell r="E1143" t="str">
            <v>Road-MN38</v>
          </cell>
          <cell r="F1143" t="str">
            <v>Block &amp; Local Road</v>
          </cell>
        </row>
        <row r="1144">
          <cell r="E1144">
            <v>116.98221266557593</v>
          </cell>
        </row>
        <row r="1145">
          <cell r="D1145" t="str">
            <v>CB-E13/7/8</v>
          </cell>
          <cell r="E1145" t="str">
            <v>Road-MN38</v>
          </cell>
          <cell r="F1145" t="str">
            <v>Block &amp; Local Road</v>
          </cell>
        </row>
        <row r="1146">
          <cell r="E1146">
            <v>136.98116513787028</v>
          </cell>
        </row>
        <row r="1147">
          <cell r="D1147" t="str">
            <v>CB-E13/7/9</v>
          </cell>
          <cell r="E1147" t="str">
            <v>Road-MN38</v>
          </cell>
          <cell r="F1147" t="str">
            <v>Block &amp; Local Road</v>
          </cell>
        </row>
        <row r="1148">
          <cell r="E1148">
            <v>151.98369825734034</v>
          </cell>
        </row>
        <row r="1149">
          <cell r="D1149" t="str">
            <v>CB-E13/7/10</v>
          </cell>
          <cell r="E1149" t="str">
            <v>Road-MN38</v>
          </cell>
          <cell r="F1149" t="str">
            <v>Block &amp; Local Road</v>
          </cell>
        </row>
        <row r="1150">
          <cell r="E1150">
            <v>161.98346325455972</v>
          </cell>
        </row>
        <row r="1151">
          <cell r="D1151" t="str">
            <v>CB-E13/7/11</v>
          </cell>
          <cell r="E1151" t="str">
            <v>Road-MN38</v>
          </cell>
          <cell r="F1151" t="str">
            <v>Block &amp; Local Road</v>
          </cell>
        </row>
        <row r="1152">
          <cell r="E1152">
            <v>169.98738729229055</v>
          </cell>
        </row>
        <row r="1153">
          <cell r="D1153" t="str">
            <v>CB-E13/7/11A</v>
          </cell>
          <cell r="E1153" t="str">
            <v>Road-MN38</v>
          </cell>
          <cell r="F1153" t="str">
            <v>Block &amp; Local Road</v>
          </cell>
        </row>
        <row r="1154">
          <cell r="E1154">
            <v>184.11501271206677</v>
          </cell>
        </row>
        <row r="1155">
          <cell r="D1155" t="str">
            <v>CB-E13/7/12</v>
          </cell>
          <cell r="E1155" t="str">
            <v>Road-MN38</v>
          </cell>
          <cell r="F1155" t="str">
            <v>Block &amp; Local Road</v>
          </cell>
        </row>
        <row r="1156">
          <cell r="E1156">
            <v>217.11258383475462</v>
          </cell>
        </row>
        <row r="1157">
          <cell r="D1157" t="str">
            <v>CB-E13/7/13</v>
          </cell>
          <cell r="E1157" t="str">
            <v>Road-MN38</v>
          </cell>
          <cell r="F1157" t="str">
            <v>Block &amp; Local Road</v>
          </cell>
        </row>
        <row r="1158">
          <cell r="E1158">
            <v>262.10976263526624</v>
          </cell>
        </row>
        <row r="1159">
          <cell r="D1159" t="str">
            <v>CB-E13/7/14</v>
          </cell>
          <cell r="E1159" t="str">
            <v>Road-MN38</v>
          </cell>
          <cell r="F1159" t="str">
            <v>Block &amp; Local Road</v>
          </cell>
        </row>
        <row r="1160">
          <cell r="E1160">
            <v>307.113496924706</v>
          </cell>
        </row>
        <row r="1161">
          <cell r="D1161" t="str">
            <v>CB-E13/7/15</v>
          </cell>
          <cell r="E1161" t="str">
            <v>Road-MN38</v>
          </cell>
          <cell r="F1161" t="str">
            <v>Block &amp; Local Road</v>
          </cell>
        </row>
        <row r="1162">
          <cell r="E1162">
            <v>337.11579350353378</v>
          </cell>
        </row>
        <row r="1165">
          <cell r="D1165" t="str">
            <v>MH-1-EX</v>
          </cell>
          <cell r="E1165" t="str">
            <v>King Fahad Road</v>
          </cell>
          <cell r="F1165" t="str">
            <v>Existing Boundary Road</v>
          </cell>
        </row>
        <row r="1166">
          <cell r="E1166">
            <v>0</v>
          </cell>
        </row>
        <row r="1167">
          <cell r="D1167" t="str">
            <v>CB-1/1</v>
          </cell>
          <cell r="E1167" t="str">
            <v>Road-MN21</v>
          </cell>
          <cell r="F1167" t="str">
            <v>Minor Collector Road</v>
          </cell>
        </row>
        <row r="1168">
          <cell r="E1168">
            <v>35.321234066870147</v>
          </cell>
        </row>
        <row r="1169">
          <cell r="D1169" t="str">
            <v>CB-1/2</v>
          </cell>
          <cell r="E1169" t="str">
            <v>Road-MN21</v>
          </cell>
          <cell r="F1169" t="str">
            <v>Minor Collector Road</v>
          </cell>
        </row>
        <row r="1170">
          <cell r="E1170">
            <v>80.309554773469145</v>
          </cell>
        </row>
        <row r="1171">
          <cell r="D1171" t="str">
            <v>CB-1/3</v>
          </cell>
          <cell r="E1171" t="str">
            <v>Road-MN21</v>
          </cell>
          <cell r="F1171" t="str">
            <v>Minor Collector Road</v>
          </cell>
        </row>
        <row r="1172">
          <cell r="E1172">
            <v>153.30982669069601</v>
          </cell>
        </row>
        <row r="1173">
          <cell r="D1173" t="str">
            <v>CB-1/4</v>
          </cell>
          <cell r="E1173" t="str">
            <v>Road-MN21</v>
          </cell>
          <cell r="F1173" t="str">
            <v>Minor Collector Road</v>
          </cell>
        </row>
        <row r="1174">
          <cell r="E1174">
            <v>178.31124265061229</v>
          </cell>
        </row>
        <row r="1175">
          <cell r="D1175" t="str">
            <v>CB-1/5</v>
          </cell>
          <cell r="E1175" t="str">
            <v>Road-MN21</v>
          </cell>
          <cell r="F1175" t="str">
            <v>Minor Collector Road</v>
          </cell>
        </row>
        <row r="1176">
          <cell r="E1176">
            <v>241.31470684107131</v>
          </cell>
        </row>
        <row r="1177">
          <cell r="D1177" t="str">
            <v>CB-1/6</v>
          </cell>
          <cell r="E1177" t="str">
            <v>Road-MN21</v>
          </cell>
          <cell r="F1177" t="str">
            <v>Minor Collector Road</v>
          </cell>
        </row>
        <row r="1178">
          <cell r="E1178">
            <v>258.31296851697795</v>
          </cell>
        </row>
        <row r="1179">
          <cell r="D1179" t="str">
            <v>CB-1/6A</v>
          </cell>
          <cell r="E1179" t="str">
            <v>Road-MN21</v>
          </cell>
          <cell r="F1179" t="str">
            <v>Minor Collector Road</v>
          </cell>
        </row>
        <row r="1180">
          <cell r="E1180">
            <v>268.3175724570425</v>
          </cell>
        </row>
        <row r="1182">
          <cell r="D1182" t="str">
            <v>CB-1/6</v>
          </cell>
          <cell r="E1182" t="str">
            <v>Road-MN21</v>
          </cell>
          <cell r="F1182" t="str">
            <v>Minor Collector Road</v>
          </cell>
        </row>
        <row r="1183">
          <cell r="E1183">
            <v>0</v>
          </cell>
        </row>
        <row r="1184">
          <cell r="D1184" t="str">
            <v>CB-1/7</v>
          </cell>
          <cell r="E1184" t="str">
            <v>Road-MN02</v>
          </cell>
          <cell r="F1184" t="str">
            <v>Minor Collector Road</v>
          </cell>
        </row>
        <row r="1185">
          <cell r="E1185">
            <v>19.995261938740221</v>
          </cell>
        </row>
        <row r="1186">
          <cell r="D1186" t="str">
            <v>CB-1/8</v>
          </cell>
          <cell r="E1186" t="str">
            <v>Road-MN02</v>
          </cell>
          <cell r="F1186" t="str">
            <v>Minor Collector Road</v>
          </cell>
        </row>
        <row r="1187">
          <cell r="E1187">
            <v>45.014558491734022</v>
          </cell>
        </row>
        <row r="1188">
          <cell r="D1188" t="str">
            <v>CB-1/9</v>
          </cell>
          <cell r="E1188" t="str">
            <v>Road-MN02</v>
          </cell>
          <cell r="F1188" t="str">
            <v>Minor Collector Road</v>
          </cell>
        </row>
        <row r="1189">
          <cell r="E1189">
            <v>58.019653647005825</v>
          </cell>
        </row>
        <row r="1190">
          <cell r="D1190" t="str">
            <v>CB-1/10</v>
          </cell>
          <cell r="E1190" t="str">
            <v>Road-MN02</v>
          </cell>
          <cell r="F1190" t="str">
            <v>Minor Collector Road</v>
          </cell>
        </row>
        <row r="1191">
          <cell r="E1191">
            <v>80.120956776100726</v>
          </cell>
        </row>
        <row r="1192">
          <cell r="D1192" t="str">
            <v>CB-1/11</v>
          </cell>
          <cell r="E1192" t="str">
            <v>Road-MN02</v>
          </cell>
          <cell r="F1192" t="str">
            <v>Minor Collector Road</v>
          </cell>
        </row>
        <row r="1193">
          <cell r="E1193">
            <v>108.11546516632299</v>
          </cell>
        </row>
        <row r="1194">
          <cell r="D1194" t="str">
            <v>CB-1/12</v>
          </cell>
          <cell r="E1194" t="str">
            <v>Road-MN02</v>
          </cell>
          <cell r="F1194" t="str">
            <v>Minor Collector Road</v>
          </cell>
        </row>
        <row r="1195">
          <cell r="E1195">
            <v>128.1110571805994</v>
          </cell>
        </row>
        <row r="1196">
          <cell r="D1196" t="str">
            <v>CB-1/13</v>
          </cell>
          <cell r="E1196" t="str">
            <v>Road-MN02</v>
          </cell>
          <cell r="F1196" t="str">
            <v>Minor Collector Road</v>
          </cell>
        </row>
        <row r="1197">
          <cell r="E1197">
            <v>148.11102718023062</v>
          </cell>
        </row>
        <row r="1198">
          <cell r="D1198" t="str">
            <v>CB-1/14</v>
          </cell>
          <cell r="E1198" t="str">
            <v>Road-MN02</v>
          </cell>
          <cell r="F1198" t="str">
            <v>Minor Collector Road</v>
          </cell>
        </row>
        <row r="1199">
          <cell r="E1199">
            <v>158.11026715132954</v>
          </cell>
        </row>
        <row r="1200">
          <cell r="D1200" t="str">
            <v>CB-1/15</v>
          </cell>
          <cell r="E1200" t="str">
            <v>Road-MN02</v>
          </cell>
          <cell r="F1200" t="str">
            <v>Minor Collector Road</v>
          </cell>
        </row>
        <row r="1201">
          <cell r="E1201">
            <v>188.1106571489982</v>
          </cell>
        </row>
        <row r="1202">
          <cell r="D1202" t="str">
            <v>CB-1/16</v>
          </cell>
          <cell r="E1202" t="str">
            <v>Road-MN02</v>
          </cell>
          <cell r="F1202" t="str">
            <v>Minor Collector Road</v>
          </cell>
        </row>
        <row r="1203">
          <cell r="E1203">
            <v>208.10776193932176</v>
          </cell>
        </row>
        <row r="1204">
          <cell r="D1204" t="str">
            <v>CB-1/17</v>
          </cell>
          <cell r="E1204" t="str">
            <v>Road-MN02</v>
          </cell>
          <cell r="F1204" t="str">
            <v>Minor Collector Road</v>
          </cell>
        </row>
        <row r="1205">
          <cell r="E1205">
            <v>238.10961021599485</v>
          </cell>
        </row>
        <row r="1207">
          <cell r="D1207" t="str">
            <v>MH-9-EX</v>
          </cell>
          <cell r="E1207" t="str">
            <v>King Fahad Road</v>
          </cell>
          <cell r="F1207" t="str">
            <v>Existing Boundary Road</v>
          </cell>
        </row>
        <row r="1208">
          <cell r="E1208">
            <v>0</v>
          </cell>
        </row>
        <row r="1209">
          <cell r="D1209" t="str">
            <v>CB-9/1</v>
          </cell>
          <cell r="E1209" t="str">
            <v>Road-MN25</v>
          </cell>
          <cell r="F1209" t="str">
            <v>Block &amp; Local Road</v>
          </cell>
        </row>
        <row r="1210">
          <cell r="E1210">
            <v>29.999408327474846</v>
          </cell>
        </row>
        <row r="1211">
          <cell r="D1211" t="str">
            <v>CB-9/2</v>
          </cell>
          <cell r="E1211" t="str">
            <v>Road-MN25</v>
          </cell>
          <cell r="F1211" t="str">
            <v>Block &amp; Local Road</v>
          </cell>
        </row>
        <row r="1212">
          <cell r="E1212">
            <v>61.995572160008237</v>
          </cell>
        </row>
        <row r="1213">
          <cell r="D1213" t="str">
            <v>CB-9/3</v>
          </cell>
          <cell r="E1213" t="str">
            <v>Road-MN25</v>
          </cell>
          <cell r="F1213" t="str">
            <v>Block &amp; Local Road</v>
          </cell>
        </row>
        <row r="1214">
          <cell r="E1214">
            <v>95.995939805118212</v>
          </cell>
        </row>
        <row r="1215">
          <cell r="D1215" t="str">
            <v>CB-9/4</v>
          </cell>
          <cell r="E1215" t="str">
            <v>Road-MN25</v>
          </cell>
          <cell r="F1215" t="str">
            <v>Block &amp; Local Road</v>
          </cell>
        </row>
        <row r="1216">
          <cell r="E1216">
            <v>126.0051200671719</v>
          </cell>
        </row>
        <row r="1218">
          <cell r="D1218" t="str">
            <v>MH-3/1-EX</v>
          </cell>
          <cell r="E1218" t="str">
            <v>King Fahad Road</v>
          </cell>
          <cell r="F1218" t="str">
            <v>Existing Boundary Road</v>
          </cell>
        </row>
        <row r="1219">
          <cell r="E1219">
            <v>0</v>
          </cell>
        </row>
        <row r="1220">
          <cell r="D1220" t="str">
            <v>CB-3/1/1</v>
          </cell>
          <cell r="E1220" t="str">
            <v>Road-MN01</v>
          </cell>
          <cell r="F1220" t="str">
            <v>Minor Collector Road</v>
          </cell>
        </row>
        <row r="1221">
          <cell r="E1221">
            <v>24.987158701959103</v>
          </cell>
        </row>
        <row r="1222">
          <cell r="D1222" t="str">
            <v>CB-3/1/1A</v>
          </cell>
          <cell r="E1222" t="str">
            <v>Road-MN01</v>
          </cell>
          <cell r="F1222" t="str">
            <v>Minor Collector Road</v>
          </cell>
        </row>
        <row r="1223">
          <cell r="E1223">
            <v>44.982558172795059</v>
          </cell>
        </row>
        <row r="1224">
          <cell r="D1224" t="str">
            <v>CB-3/1/2</v>
          </cell>
          <cell r="E1224" t="str">
            <v>Road-MN01</v>
          </cell>
          <cell r="F1224" t="str">
            <v>Minor Collector Road</v>
          </cell>
        </row>
        <row r="1225">
          <cell r="E1225">
            <v>83.993966760529588</v>
          </cell>
        </row>
        <row r="1226">
          <cell r="D1226" t="str">
            <v>CB-3/1/2A</v>
          </cell>
          <cell r="E1226" t="str">
            <v>Road-MN01</v>
          </cell>
          <cell r="F1226" t="str">
            <v>Minor Collector Road</v>
          </cell>
        </row>
        <row r="1227">
          <cell r="E1227">
            <v>116.98483974065815</v>
          </cell>
        </row>
        <row r="1228">
          <cell r="D1228" t="str">
            <v>CB-3/1/3</v>
          </cell>
          <cell r="E1228" t="str">
            <v>Road-MN01</v>
          </cell>
          <cell r="F1228" t="str">
            <v>Minor Collector Road</v>
          </cell>
        </row>
        <row r="1229">
          <cell r="E1229">
            <v>153.04530146824976</v>
          </cell>
        </row>
        <row r="1230">
          <cell r="D1230" t="str">
            <v>CB-3/1/4</v>
          </cell>
          <cell r="E1230" t="str">
            <v>Road-MN01</v>
          </cell>
          <cell r="F1230" t="str">
            <v>Minor Collector Road</v>
          </cell>
        </row>
        <row r="1231">
          <cell r="E1231">
            <v>199.03816395800976</v>
          </cell>
        </row>
        <row r="1232">
          <cell r="D1232" t="str">
            <v>CB-3/1/5</v>
          </cell>
          <cell r="E1232" t="str">
            <v>Road-MN01</v>
          </cell>
          <cell r="F1232" t="str">
            <v>Minor Collector Road</v>
          </cell>
        </row>
        <row r="1233">
          <cell r="E1233">
            <v>233.03845219208267</v>
          </cell>
        </row>
        <row r="1235">
          <cell r="D1235" t="str">
            <v>MH-3/3-EX</v>
          </cell>
          <cell r="E1235" t="str">
            <v>King Fahad Road</v>
          </cell>
          <cell r="F1235" t="str">
            <v>Existing Boundary Road</v>
          </cell>
        </row>
        <row r="1236">
          <cell r="E1236">
            <v>0</v>
          </cell>
        </row>
        <row r="1237">
          <cell r="D1237" t="str">
            <v>CB-3/3/1</v>
          </cell>
          <cell r="E1237" t="str">
            <v>Road-MN26</v>
          </cell>
          <cell r="F1237" t="str">
            <v>Block &amp; Local Road</v>
          </cell>
        </row>
        <row r="1238">
          <cell r="E1238">
            <v>24.999489154813364</v>
          </cell>
        </row>
        <row r="1239">
          <cell r="D1239" t="str">
            <v>CB-3/3/2</v>
          </cell>
          <cell r="E1239" t="str">
            <v>Road-MN26</v>
          </cell>
          <cell r="F1239" t="str">
            <v>Block &amp; Local Road</v>
          </cell>
        </row>
        <row r="1240">
          <cell r="E1240">
            <v>62.986535631219894</v>
          </cell>
        </row>
        <row r="1241">
          <cell r="D1241" t="str">
            <v>CB-3/3/2A</v>
          </cell>
          <cell r="E1241" t="str">
            <v>Road-MN26</v>
          </cell>
          <cell r="F1241" t="str">
            <v>Block &amp; Local Road</v>
          </cell>
        </row>
        <row r="1242">
          <cell r="E1242">
            <v>81.98789347745641</v>
          </cell>
        </row>
        <row r="1243">
          <cell r="D1243" t="str">
            <v>CB-3/3/3</v>
          </cell>
          <cell r="E1243" t="str">
            <v>Road-MN26</v>
          </cell>
          <cell r="F1243" t="str">
            <v>Block &amp; Local Road</v>
          </cell>
        </row>
        <row r="1244">
          <cell r="E1244">
            <v>95.145936645031256</v>
          </cell>
        </row>
        <row r="1245">
          <cell r="D1245" t="str">
            <v>CB-3/3/4</v>
          </cell>
          <cell r="E1245" t="str">
            <v>Road-MN26</v>
          </cell>
          <cell r="F1245" t="str">
            <v>Block &amp; Local Road</v>
          </cell>
        </row>
        <row r="1246">
          <cell r="E1246">
            <v>131.14834350889527</v>
          </cell>
        </row>
        <row r="1247">
          <cell r="D1247" t="str">
            <v>CB-3/3/5</v>
          </cell>
          <cell r="E1247" t="str">
            <v>Road-MN26</v>
          </cell>
          <cell r="F1247" t="str">
            <v>Block &amp; Local Road</v>
          </cell>
        </row>
        <row r="1248">
          <cell r="E1248">
            <v>157.1499069233931</v>
          </cell>
        </row>
        <row r="1249">
          <cell r="D1249" t="str">
            <v>CB-3/3/6</v>
          </cell>
          <cell r="E1249" t="str">
            <v>Road-MN26</v>
          </cell>
          <cell r="F1249" t="str">
            <v>Block &amp; Local Road</v>
          </cell>
        </row>
        <row r="1250">
          <cell r="E1250">
            <v>193.14928469578334</v>
          </cell>
        </row>
        <row r="1251">
          <cell r="D1251" t="str">
            <v>CB-3/3/7</v>
          </cell>
          <cell r="E1251" t="str">
            <v>Road-MN26</v>
          </cell>
          <cell r="F1251" t="str">
            <v>Block &amp; Local Road</v>
          </cell>
        </row>
        <row r="1252">
          <cell r="E1252">
            <v>208.14454394660518</v>
          </cell>
        </row>
        <row r="1254">
          <cell r="D1254" t="str">
            <v>MH-3/5-EX</v>
          </cell>
          <cell r="E1254" t="str">
            <v>King Fahad Road</v>
          </cell>
          <cell r="F1254" t="str">
            <v>Existing Boundary Road</v>
          </cell>
        </row>
        <row r="1255">
          <cell r="E1255">
            <v>0</v>
          </cell>
        </row>
        <row r="1256">
          <cell r="D1256" t="str">
            <v>CB-3/5/1</v>
          </cell>
          <cell r="E1256" t="str">
            <v>Road-MJ03</v>
          </cell>
          <cell r="F1256" t="str">
            <v>Major Collector Road</v>
          </cell>
        </row>
        <row r="1257">
          <cell r="E1257">
            <v>43.63714698509753</v>
          </cell>
        </row>
        <row r="1258">
          <cell r="D1258" t="str">
            <v>CB-3/5/2</v>
          </cell>
          <cell r="E1258" t="str">
            <v>Road-MJ03</v>
          </cell>
          <cell r="F1258" t="str">
            <v>Major Collector Road</v>
          </cell>
        </row>
        <row r="1259">
          <cell r="E1259">
            <v>88.664800710297513</v>
          </cell>
        </row>
        <row r="1260">
          <cell r="D1260" t="str">
            <v>CB-3/5/3</v>
          </cell>
          <cell r="E1260" t="str">
            <v>Road-MJ03</v>
          </cell>
          <cell r="F1260" t="str">
            <v>Major Collector Road</v>
          </cell>
        </row>
        <row r="1261">
          <cell r="E1261">
            <v>115.75461060262205</v>
          </cell>
        </row>
        <row r="1262">
          <cell r="D1262" t="str">
            <v>CB-3/5/4</v>
          </cell>
          <cell r="E1262" t="str">
            <v>Road-MJ03</v>
          </cell>
          <cell r="F1262" t="str">
            <v>Major Collector Road</v>
          </cell>
        </row>
        <row r="1263">
          <cell r="E1263">
            <v>131.79407755131007</v>
          </cell>
        </row>
        <row r="1264">
          <cell r="D1264" t="str">
            <v>CB-3/5/5</v>
          </cell>
          <cell r="E1264" t="str">
            <v>Road-MJ03</v>
          </cell>
          <cell r="F1264" t="str">
            <v>Major Collector Road</v>
          </cell>
        </row>
        <row r="1265">
          <cell r="E1265">
            <v>163.78897870763794</v>
          </cell>
        </row>
        <row r="1266">
          <cell r="D1266" t="str">
            <v>CB-3/5/6</v>
          </cell>
          <cell r="E1266" t="str">
            <v>Road-MJ03</v>
          </cell>
          <cell r="F1266" t="str">
            <v>Major Collector Road</v>
          </cell>
        </row>
        <row r="1267">
          <cell r="E1267">
            <v>188.71882026352171</v>
          </cell>
        </row>
        <row r="1268">
          <cell r="D1268" t="str">
            <v>CB-3/5/7</v>
          </cell>
          <cell r="E1268" t="str">
            <v>Road-MJ03</v>
          </cell>
          <cell r="F1268" t="str">
            <v>Major Collector Road</v>
          </cell>
        </row>
        <row r="1269">
          <cell r="E1269">
            <v>218.71983691286127</v>
          </cell>
        </row>
        <row r="1271">
          <cell r="D1271" t="str">
            <v>CB-3/5/1</v>
          </cell>
          <cell r="E1271" t="str">
            <v>Road-MJ03</v>
          </cell>
          <cell r="F1271" t="str">
            <v>Major Collector Road</v>
          </cell>
        </row>
        <row r="1272">
          <cell r="E1272">
            <v>0</v>
          </cell>
        </row>
        <row r="1273">
          <cell r="D1273" t="str">
            <v>CB-3/5/1/1</v>
          </cell>
          <cell r="E1273" t="str">
            <v>Road-MJ03</v>
          </cell>
          <cell r="F1273" t="str">
            <v>Major Collector Road</v>
          </cell>
        </row>
        <row r="1274">
          <cell r="E1274">
            <v>15.191145447257286</v>
          </cell>
        </row>
        <row r="1276">
          <cell r="D1276" t="str">
            <v>CB-3/5/2</v>
          </cell>
          <cell r="E1276" t="str">
            <v>Road-MJ03</v>
          </cell>
          <cell r="F1276" t="str">
            <v>Major Collector Road</v>
          </cell>
        </row>
        <row r="1277">
          <cell r="E1277">
            <v>0</v>
          </cell>
        </row>
        <row r="1278">
          <cell r="D1278" t="str">
            <v>CB-3/5/2/1</v>
          </cell>
          <cell r="E1278" t="str">
            <v>Road-MJ03</v>
          </cell>
          <cell r="F1278" t="str">
            <v>Major Collector Road</v>
          </cell>
        </row>
        <row r="1279">
          <cell r="E1279">
            <v>15.202174186518596</v>
          </cell>
        </row>
        <row r="1281">
          <cell r="D1281" t="str">
            <v>CB-3/5/3</v>
          </cell>
          <cell r="E1281" t="str">
            <v>Road-MJ03</v>
          </cell>
          <cell r="F1281" t="str">
            <v>Major Collector Road</v>
          </cell>
        </row>
        <row r="1282">
          <cell r="E1282">
            <v>0</v>
          </cell>
        </row>
        <row r="1283">
          <cell r="D1283" t="str">
            <v>CB-3/5/3/1</v>
          </cell>
          <cell r="E1283" t="str">
            <v>Road-MJ03</v>
          </cell>
          <cell r="F1283" t="str">
            <v>Major Collector Road</v>
          </cell>
        </row>
        <row r="1284">
          <cell r="E1284">
            <v>15.203190454989418</v>
          </cell>
        </row>
        <row r="1286">
          <cell r="D1286" t="str">
            <v>CB-3/5/4</v>
          </cell>
          <cell r="E1286" t="str">
            <v>Road-MJ03</v>
          </cell>
          <cell r="F1286" t="str">
            <v>Major Collector Road</v>
          </cell>
        </row>
        <row r="1287">
          <cell r="E1287">
            <v>0</v>
          </cell>
        </row>
        <row r="1288">
          <cell r="D1288" t="str">
            <v>CB-3/5/4/1</v>
          </cell>
          <cell r="E1288" t="str">
            <v>Road-MJ03</v>
          </cell>
          <cell r="F1288" t="str">
            <v>Major Collector Road</v>
          </cell>
        </row>
        <row r="1289">
          <cell r="E1289">
            <v>15.201450588398304</v>
          </cell>
        </row>
        <row r="1291">
          <cell r="D1291" t="str">
            <v>CB-3/5/5</v>
          </cell>
          <cell r="E1291" t="str">
            <v>Road-MJ03</v>
          </cell>
          <cell r="F1291" t="str">
            <v>Major Collector Road</v>
          </cell>
        </row>
        <row r="1292">
          <cell r="E1292">
            <v>0</v>
          </cell>
        </row>
        <row r="1293">
          <cell r="D1293" t="str">
            <v>CB-3/5/5/1</v>
          </cell>
          <cell r="E1293" t="str">
            <v>Road-MJ03</v>
          </cell>
          <cell r="F1293" t="str">
            <v>Major Collector Road</v>
          </cell>
        </row>
        <row r="1294">
          <cell r="E1294">
            <v>15.193238627681879</v>
          </cell>
        </row>
        <row r="1296">
          <cell r="D1296" t="str">
            <v>CB-3/5/6</v>
          </cell>
          <cell r="E1296" t="str">
            <v>Road-MJ03</v>
          </cell>
          <cell r="F1296" t="str">
            <v>Major Collector Road</v>
          </cell>
        </row>
        <row r="1297">
          <cell r="E1297">
            <v>0</v>
          </cell>
        </row>
        <row r="1298">
          <cell r="D1298" t="str">
            <v>CB-3/5/6/1</v>
          </cell>
          <cell r="E1298" t="str">
            <v>Road-MJ03</v>
          </cell>
          <cell r="F1298" t="str">
            <v>Major Collector Road</v>
          </cell>
        </row>
        <row r="1299">
          <cell r="E1299">
            <v>15.208221461047644</v>
          </cell>
        </row>
        <row r="1301">
          <cell r="D1301" t="str">
            <v>CB-3/5/7</v>
          </cell>
          <cell r="E1301" t="str">
            <v>Road-MJ03</v>
          </cell>
          <cell r="F1301" t="str">
            <v>Major Collector Road</v>
          </cell>
        </row>
        <row r="1302">
          <cell r="E1302">
            <v>0</v>
          </cell>
        </row>
        <row r="1303">
          <cell r="D1303" t="str">
            <v>CB-3/5/7/1</v>
          </cell>
          <cell r="E1303" t="str">
            <v>Road-MJ03</v>
          </cell>
          <cell r="F1303" t="str">
            <v>Major Collector Road</v>
          </cell>
        </row>
        <row r="1304">
          <cell r="E1304">
            <v>15.208484473924047</v>
          </cell>
        </row>
        <row r="1306">
          <cell r="D1306" t="str">
            <v>MH-E34/4-EX</v>
          </cell>
          <cell r="E1306" t="str">
            <v>King Fahad Road</v>
          </cell>
          <cell r="F1306" t="str">
            <v>Existing Boundary Road</v>
          </cell>
        </row>
        <row r="1307">
          <cell r="E1307">
            <v>0</v>
          </cell>
        </row>
        <row r="1308">
          <cell r="D1308" t="str">
            <v>CB-E34/4/1</v>
          </cell>
          <cell r="E1308" t="str">
            <v>Road-MN04</v>
          </cell>
          <cell r="F1308" t="str">
            <v>Minor Collector Road</v>
          </cell>
        </row>
        <row r="1309">
          <cell r="E1309">
            <v>24.019902164698475</v>
          </cell>
        </row>
        <row r="1310">
          <cell r="D1310" t="str">
            <v>CB-E34/4/1A</v>
          </cell>
          <cell r="E1310" t="str">
            <v>Road-MN04</v>
          </cell>
          <cell r="F1310" t="str">
            <v>Minor Collector Road</v>
          </cell>
        </row>
        <row r="1311">
          <cell r="E1311">
            <v>48.028521450203328</v>
          </cell>
        </row>
        <row r="1312">
          <cell r="D1312" t="str">
            <v>CB-E34/4/2</v>
          </cell>
          <cell r="E1312" t="str">
            <v>Road-MN04</v>
          </cell>
          <cell r="F1312" t="str">
            <v>Minor Collector Road</v>
          </cell>
        </row>
        <row r="1313">
          <cell r="E1313">
            <v>83.027471434590609</v>
          </cell>
        </row>
        <row r="1314">
          <cell r="D1314" t="str">
            <v>CB-E34/4/3</v>
          </cell>
          <cell r="E1314" t="str">
            <v>Road-MN04</v>
          </cell>
          <cell r="F1314" t="str">
            <v>Minor Collector Road</v>
          </cell>
        </row>
        <row r="1315">
          <cell r="E1315">
            <v>133.02533138876811</v>
          </cell>
        </row>
        <row r="1316">
          <cell r="D1316" t="str">
            <v>CB-E34/4/4</v>
          </cell>
          <cell r="E1316" t="str">
            <v>Road-MN04</v>
          </cell>
          <cell r="F1316" t="str">
            <v>Minor Collector Road</v>
          </cell>
        </row>
        <row r="1317">
          <cell r="E1317">
            <v>160.03236750896292</v>
          </cell>
        </row>
        <row r="1318">
          <cell r="D1318" t="str">
            <v>CB-E34/4/5</v>
          </cell>
          <cell r="E1318" t="str">
            <v>Road-MN04</v>
          </cell>
          <cell r="F1318" t="str">
            <v>Minor Collector Road</v>
          </cell>
        </row>
        <row r="1319">
          <cell r="E1319">
            <v>180.01886294963725</v>
          </cell>
        </row>
        <row r="1320">
          <cell r="D1320" t="str">
            <v>CB-E34/4/6</v>
          </cell>
          <cell r="E1320" t="str">
            <v>Road-MN04</v>
          </cell>
          <cell r="F1320" t="str">
            <v>Minor Collector Road</v>
          </cell>
        </row>
        <row r="1321">
          <cell r="E1321">
            <v>220.01395889902508</v>
          </cell>
        </row>
        <row r="1322">
          <cell r="D1322" t="str">
            <v>CB-E34/4/7</v>
          </cell>
          <cell r="E1322" t="str">
            <v>Road-MN04</v>
          </cell>
          <cell r="F1322" t="str">
            <v>Minor Collector Road</v>
          </cell>
        </row>
        <row r="1323">
          <cell r="E1323">
            <v>255.02199369107424</v>
          </cell>
        </row>
        <row r="1324">
          <cell r="D1324" t="str">
            <v>CB-E34/4/8</v>
          </cell>
          <cell r="E1324" t="str">
            <v>Road-MN04</v>
          </cell>
          <cell r="F1324" t="str">
            <v>Minor Collector Road</v>
          </cell>
        </row>
        <row r="1325">
          <cell r="E1325">
            <v>303.01916131581692</v>
          </cell>
        </row>
        <row r="1327">
          <cell r="D1327" t="str">
            <v>MH-E34/2-EX</v>
          </cell>
          <cell r="E1327" t="str">
            <v>King Fahad Road</v>
          </cell>
          <cell r="F1327" t="str">
            <v>Existing Boundary Road</v>
          </cell>
        </row>
        <row r="1328">
          <cell r="E1328">
            <v>0</v>
          </cell>
        </row>
        <row r="1329">
          <cell r="D1329" t="str">
            <v>CB-E34/2/1</v>
          </cell>
          <cell r="E1329" t="str">
            <v>Road-MN05</v>
          </cell>
          <cell r="F1329" t="str">
            <v>Minor Collector Road</v>
          </cell>
        </row>
        <row r="1330">
          <cell r="E1330">
            <v>31.632604208404999</v>
          </cell>
        </row>
        <row r="1331">
          <cell r="D1331" t="str">
            <v>CB-E34/2/2</v>
          </cell>
          <cell r="E1331" t="str">
            <v>Road-MN05</v>
          </cell>
          <cell r="F1331" t="str">
            <v>Minor Collector Road</v>
          </cell>
        </row>
        <row r="1332">
          <cell r="E1332">
            <v>73.637319419882374</v>
          </cell>
        </row>
        <row r="1333">
          <cell r="D1333" t="str">
            <v>CB-E34/2/3</v>
          </cell>
          <cell r="E1333" t="str">
            <v>Road-MN05</v>
          </cell>
          <cell r="F1333" t="str">
            <v>Minor Collector Road</v>
          </cell>
        </row>
        <row r="1334">
          <cell r="E1334">
            <v>111.63543779432243</v>
          </cell>
        </row>
        <row r="1335">
          <cell r="D1335" t="str">
            <v>CB-E34/2/4</v>
          </cell>
          <cell r="E1335" t="str">
            <v>Road-MN05</v>
          </cell>
          <cell r="F1335" t="str">
            <v>Minor Collector Road</v>
          </cell>
        </row>
        <row r="1336">
          <cell r="E1336">
            <v>123.63317924846557</v>
          </cell>
        </row>
        <row r="1337">
          <cell r="D1337" t="str">
            <v>CB-E34/2/4A</v>
          </cell>
          <cell r="E1337" t="str">
            <v>Road-MN05</v>
          </cell>
          <cell r="F1337" t="str">
            <v>Minor Collector Road</v>
          </cell>
        </row>
        <row r="1338">
          <cell r="E1338">
            <v>143.63782870801293</v>
          </cell>
        </row>
        <row r="1339">
          <cell r="D1339" t="str">
            <v>CB-E34/2/5</v>
          </cell>
          <cell r="E1339" t="str">
            <v>Road-MN05</v>
          </cell>
          <cell r="F1339" t="str">
            <v>Minor Collector Road</v>
          </cell>
        </row>
        <row r="1340">
          <cell r="E1340">
            <v>177.6356359902513</v>
          </cell>
        </row>
        <row r="1341">
          <cell r="D1341" t="str">
            <v>CB-E34/2/6</v>
          </cell>
          <cell r="E1341" t="str">
            <v>Road-MN05</v>
          </cell>
          <cell r="F1341" t="str">
            <v>Minor Collector Road</v>
          </cell>
        </row>
        <row r="1342">
          <cell r="E1342">
            <v>197.6308079074671</v>
          </cell>
        </row>
        <row r="1343">
          <cell r="D1343" t="str">
            <v>CB-E34/2/6A</v>
          </cell>
          <cell r="E1343" t="str">
            <v>Road-MN05</v>
          </cell>
          <cell r="F1343" t="str">
            <v>Minor Collector Road</v>
          </cell>
        </row>
        <row r="1344">
          <cell r="E1344">
            <v>232.63106219242221</v>
          </cell>
        </row>
        <row r="1345">
          <cell r="D1345" t="str">
            <v>CB-E34/2/6B</v>
          </cell>
          <cell r="E1345" t="str">
            <v>Road-MN05</v>
          </cell>
          <cell r="F1345" t="str">
            <v>Minor Collector Road</v>
          </cell>
        </row>
        <row r="1346">
          <cell r="E1346">
            <v>273.63333042222484</v>
          </cell>
        </row>
        <row r="1347">
          <cell r="D1347" t="str">
            <v>CB-E34/2/7</v>
          </cell>
          <cell r="E1347" t="str">
            <v>Road-MN05</v>
          </cell>
          <cell r="F1347" t="str">
            <v>Minor Collector Road</v>
          </cell>
        </row>
        <row r="1348">
          <cell r="E1348">
            <v>283.63565515211945</v>
          </cell>
        </row>
        <row r="1350">
          <cell r="D1350" t="str">
            <v>CB-E34/2/7</v>
          </cell>
          <cell r="E1350" t="str">
            <v>Road-MN05</v>
          </cell>
          <cell r="F1350" t="str">
            <v>Minor Collector Road</v>
          </cell>
        </row>
        <row r="1351">
          <cell r="E1351">
            <v>0</v>
          </cell>
        </row>
        <row r="1352">
          <cell r="D1352" t="str">
            <v>CB-E34/2/8</v>
          </cell>
          <cell r="E1352" t="str">
            <v>Road-MN07</v>
          </cell>
          <cell r="F1352" t="str">
            <v>Minor Collector Road</v>
          </cell>
        </row>
        <row r="1353">
          <cell r="E1353">
            <v>30.000326664888235</v>
          </cell>
        </row>
        <row r="1354">
          <cell r="D1354" t="str">
            <v>CB-E34/2/9</v>
          </cell>
          <cell r="E1354" t="str">
            <v>Road-MN07</v>
          </cell>
          <cell r="F1354" t="str">
            <v>Minor Collector Road</v>
          </cell>
        </row>
        <row r="1355">
          <cell r="E1355">
            <v>60.00082832708101</v>
          </cell>
        </row>
        <row r="1356">
          <cell r="D1356" t="str">
            <v>CB-E34/2/10</v>
          </cell>
          <cell r="E1356" t="str">
            <v>Road-MN07</v>
          </cell>
          <cell r="F1356" t="str">
            <v>Minor Collector Road</v>
          </cell>
        </row>
        <row r="1357">
          <cell r="E1357">
            <v>90.004631419578459</v>
          </cell>
        </row>
        <row r="1359">
          <cell r="D1359" t="str">
            <v>CB-E34/2/7</v>
          </cell>
          <cell r="E1359" t="str">
            <v>Road-MN05</v>
          </cell>
          <cell r="F1359" t="str">
            <v>Minor Collector Road</v>
          </cell>
        </row>
        <row r="1360">
          <cell r="E1360">
            <v>0</v>
          </cell>
        </row>
        <row r="1361">
          <cell r="D1361" t="str">
            <v>CB-E34/2/11</v>
          </cell>
          <cell r="E1361" t="str">
            <v>Road-MN07</v>
          </cell>
          <cell r="F1361" t="str">
            <v>Minor Collector Road</v>
          </cell>
        </row>
        <row r="1362">
          <cell r="E1362">
            <v>36.99939999541548</v>
          </cell>
        </row>
        <row r="1363">
          <cell r="D1363" t="str">
            <v>CB-E34/2/11A</v>
          </cell>
          <cell r="E1363" t="str">
            <v>Road-MN07</v>
          </cell>
          <cell r="F1363" t="str">
            <v>Minor Collector Road</v>
          </cell>
        </row>
        <row r="1364">
          <cell r="E1364">
            <v>74.997718379038915</v>
          </cell>
        </row>
        <row r="1365">
          <cell r="D1365" t="str">
            <v>CB-E34/2/12</v>
          </cell>
          <cell r="E1365" t="str">
            <v>Road-MN07</v>
          </cell>
          <cell r="F1365" t="str">
            <v>Minor Collector Road</v>
          </cell>
        </row>
        <row r="1366">
          <cell r="E1366">
            <v>84.996478302369212</v>
          </cell>
        </row>
        <row r="1367">
          <cell r="D1367" t="str">
            <v>CB-E34/2/12A</v>
          </cell>
          <cell r="E1367" t="str">
            <v>Road-MN07</v>
          </cell>
          <cell r="F1367" t="str">
            <v>Minor Collector Road</v>
          </cell>
        </row>
        <row r="1368">
          <cell r="E1368">
            <v>104.99209032079264</v>
          </cell>
        </row>
        <row r="1369">
          <cell r="D1369" t="str">
            <v>CB-E34/2/13</v>
          </cell>
          <cell r="E1369" t="str">
            <v>Road-MN07</v>
          </cell>
          <cell r="F1369" t="str">
            <v>Minor Collector Road</v>
          </cell>
        </row>
        <row r="1370">
          <cell r="E1370">
            <v>129.99989710223542</v>
          </cell>
        </row>
        <row r="1372">
          <cell r="D1372" t="str">
            <v>CB-E34/2/8</v>
          </cell>
          <cell r="E1372" t="str">
            <v>Road-MN07</v>
          </cell>
          <cell r="F1372" t="str">
            <v>Minor Collector Road</v>
          </cell>
        </row>
        <row r="1373">
          <cell r="E1373">
            <v>0</v>
          </cell>
        </row>
        <row r="1374">
          <cell r="D1374" t="str">
            <v>CB-E34/2/14</v>
          </cell>
          <cell r="E1374" t="str">
            <v>Road-MN06</v>
          </cell>
          <cell r="F1374" t="str">
            <v>Minor Collector Road</v>
          </cell>
        </row>
        <row r="1375">
          <cell r="E1375">
            <v>27.019202430821551</v>
          </cell>
        </row>
        <row r="1376">
          <cell r="D1376" t="str">
            <v>CB-E34/2/14A</v>
          </cell>
          <cell r="E1376" t="str">
            <v>Road-MN06</v>
          </cell>
          <cell r="F1376" t="str">
            <v>Minor Collector Road</v>
          </cell>
        </row>
        <row r="1377">
          <cell r="E1377">
            <v>43.000807481649971</v>
          </cell>
        </row>
        <row r="1378">
          <cell r="D1378" t="str">
            <v>CB-E34/2/15</v>
          </cell>
          <cell r="E1378" t="str">
            <v>Road-MN06</v>
          </cell>
          <cell r="F1378" t="str">
            <v>Minor Collector Road</v>
          </cell>
        </row>
        <row r="1379">
          <cell r="E1379">
            <v>55.00121164154568</v>
          </cell>
        </row>
        <row r="1380">
          <cell r="D1380" t="str">
            <v>CB-E34/2/16</v>
          </cell>
          <cell r="E1380" t="str">
            <v>Road-MN06</v>
          </cell>
          <cell r="F1380" t="str">
            <v>Minor Collector Road</v>
          </cell>
        </row>
        <row r="1381">
          <cell r="E1381">
            <v>86.999814735969665</v>
          </cell>
        </row>
        <row r="1382">
          <cell r="D1382" t="str">
            <v>CB-E34/2/17</v>
          </cell>
          <cell r="E1382" t="str">
            <v>Road-MN06</v>
          </cell>
          <cell r="F1382" t="str">
            <v>Minor Collector Road</v>
          </cell>
        </row>
        <row r="1383">
          <cell r="E1383">
            <v>127.99862569439087</v>
          </cell>
        </row>
        <row r="1384">
          <cell r="D1384" t="str">
            <v>CB-E34/2/17A</v>
          </cell>
          <cell r="E1384" t="str">
            <v>Road-MN06</v>
          </cell>
          <cell r="F1384" t="str">
            <v>Minor Collector Road</v>
          </cell>
        </row>
        <row r="1385">
          <cell r="E1385">
            <v>168.00110186772062</v>
          </cell>
        </row>
        <row r="1386">
          <cell r="D1386" t="str">
            <v>CB-E34/2/18</v>
          </cell>
          <cell r="E1386" t="str">
            <v>Road-MN06</v>
          </cell>
          <cell r="F1386" t="str">
            <v>Minor Collector Road</v>
          </cell>
        </row>
        <row r="1387">
          <cell r="E1387">
            <v>191.00460812225549</v>
          </cell>
        </row>
        <row r="1388">
          <cell r="D1388" t="str">
            <v>CB-E34/2/18A</v>
          </cell>
          <cell r="E1388" t="str">
            <v>Road-MN06</v>
          </cell>
          <cell r="F1388" t="str">
            <v>Minor Collector Road</v>
          </cell>
        </row>
        <row r="1389">
          <cell r="E1389">
            <v>211.27438118461677</v>
          </cell>
        </row>
        <row r="1391">
          <cell r="D1391" t="str">
            <v>CB-E34/2/18</v>
          </cell>
          <cell r="E1391" t="str">
            <v>Road-MN06</v>
          </cell>
          <cell r="F1391" t="str">
            <v>Minor Collector Road</v>
          </cell>
        </row>
        <row r="1392">
          <cell r="E1392">
            <v>0</v>
          </cell>
        </row>
        <row r="1393">
          <cell r="D1393" t="str">
            <v>CB-E34/2/19</v>
          </cell>
          <cell r="E1393" t="str">
            <v>Road-MJ04</v>
          </cell>
          <cell r="F1393" t="str">
            <v>Major Collector Road</v>
          </cell>
        </row>
        <row r="1394">
          <cell r="E1394">
            <v>45.002121061115574</v>
          </cell>
        </row>
        <row r="1395">
          <cell r="D1395" t="str">
            <v>CB-E34/2/19A</v>
          </cell>
          <cell r="E1395" t="str">
            <v>Road-MJ04</v>
          </cell>
          <cell r="F1395" t="str">
            <v>Major Collector Road</v>
          </cell>
        </row>
        <row r="1396">
          <cell r="E1396">
            <v>61.998055869290226</v>
          </cell>
        </row>
        <row r="1397">
          <cell r="D1397" t="str">
            <v>CB-E34/2/20</v>
          </cell>
          <cell r="E1397" t="str">
            <v>Road-MJ04</v>
          </cell>
          <cell r="F1397" t="str">
            <v>Major Collector Road</v>
          </cell>
        </row>
        <row r="1398">
          <cell r="E1398">
            <v>85.000979596642864</v>
          </cell>
        </row>
        <row r="1399">
          <cell r="D1399" t="str">
            <v>CB-E34/2/21</v>
          </cell>
          <cell r="E1399" t="str">
            <v>Road-MJ04</v>
          </cell>
          <cell r="F1399" t="str">
            <v>Major Collector Road</v>
          </cell>
        </row>
        <row r="1400">
          <cell r="E1400">
            <v>124.99983583009048</v>
          </cell>
        </row>
        <row r="1402">
          <cell r="D1402" t="str">
            <v>CB-E34/2/19</v>
          </cell>
          <cell r="E1402" t="str">
            <v>Road-MJ04</v>
          </cell>
          <cell r="F1402" t="str">
            <v>Major Collector Road</v>
          </cell>
        </row>
        <row r="1403">
          <cell r="E1403">
            <v>0</v>
          </cell>
        </row>
        <row r="1404">
          <cell r="D1404" t="str">
            <v>CB-E34/2/22</v>
          </cell>
          <cell r="E1404" t="str">
            <v>Road-MJ04</v>
          </cell>
          <cell r="F1404" t="str">
            <v>Major Collector Road</v>
          </cell>
        </row>
        <row r="1405">
          <cell r="E1405">
            <v>15.200582225664586</v>
          </cell>
        </row>
        <row r="1407">
          <cell r="D1407" t="str">
            <v>CB-E34/2/20</v>
          </cell>
          <cell r="E1407" t="str">
            <v>Road-MJ04</v>
          </cell>
          <cell r="F1407" t="str">
            <v>Major Collector Road</v>
          </cell>
        </row>
        <row r="1408">
          <cell r="E1408">
            <v>0</v>
          </cell>
        </row>
        <row r="1409">
          <cell r="D1409" t="str">
            <v>CB-E34/2/23</v>
          </cell>
          <cell r="E1409" t="str">
            <v>Road-MJ04</v>
          </cell>
          <cell r="F1409" t="str">
            <v>Major Collector Road</v>
          </cell>
        </row>
        <row r="1410">
          <cell r="E1410">
            <v>15.19789459106152</v>
          </cell>
        </row>
        <row r="1412">
          <cell r="D1412" t="str">
            <v>CB-E34/2/21</v>
          </cell>
          <cell r="E1412" t="str">
            <v>Road-MJ04</v>
          </cell>
          <cell r="F1412" t="str">
            <v>Major Collector Road</v>
          </cell>
        </row>
        <row r="1413">
          <cell r="E1413">
            <v>0</v>
          </cell>
        </row>
        <row r="1414">
          <cell r="D1414" t="str">
            <v>CB-E34/2/24</v>
          </cell>
          <cell r="E1414" t="str">
            <v>Road-MJ04</v>
          </cell>
          <cell r="F1414" t="str">
            <v>Major Collector Road</v>
          </cell>
        </row>
        <row r="1415">
          <cell r="E1415">
            <v>15.19789459106152</v>
          </cell>
        </row>
        <row r="1418">
          <cell r="D1418" t="str">
            <v>MH-E4-EX</v>
          </cell>
          <cell r="E1418" t="str">
            <v>Al Makarunah St.</v>
          </cell>
          <cell r="F1418" t="str">
            <v>Existing Boundary Road</v>
          </cell>
        </row>
        <row r="1419">
          <cell r="E1419">
            <v>0</v>
          </cell>
        </row>
        <row r="1420">
          <cell r="D1420" t="str">
            <v>CB-E4/1</v>
          </cell>
          <cell r="E1420" t="str">
            <v>Road-MN16</v>
          </cell>
          <cell r="F1420" t="str">
            <v>Minor Collector Road</v>
          </cell>
        </row>
        <row r="1421">
          <cell r="E1421">
            <v>39.771580305541626</v>
          </cell>
        </row>
        <row r="1422">
          <cell r="D1422" t="str">
            <v>CB-E4/2</v>
          </cell>
          <cell r="E1422" t="str">
            <v>Road-MN16</v>
          </cell>
          <cell r="F1422" t="str">
            <v>Minor Collector Road</v>
          </cell>
        </row>
        <row r="1423">
          <cell r="E1423">
            <v>74.770051700723684</v>
          </cell>
        </row>
        <row r="1424">
          <cell r="D1424" t="str">
            <v>CB-E4/3</v>
          </cell>
          <cell r="E1424" t="str">
            <v>Road-MN16</v>
          </cell>
          <cell r="F1424" t="str">
            <v>Minor Collector Road</v>
          </cell>
        </row>
        <row r="1425">
          <cell r="E1425">
            <v>122.02127919799298</v>
          </cell>
        </row>
        <row r="1426">
          <cell r="D1426" t="str">
            <v>CB-E4/4</v>
          </cell>
          <cell r="E1426" t="str">
            <v>Road-MN16</v>
          </cell>
          <cell r="F1426" t="str">
            <v>Minor Collector Road</v>
          </cell>
        </row>
        <row r="1427">
          <cell r="E1427">
            <v>155.06912330321046</v>
          </cell>
        </row>
        <row r="1428">
          <cell r="D1428" t="str">
            <v>CB-E4/5</v>
          </cell>
          <cell r="E1428" t="str">
            <v>Road-MN16</v>
          </cell>
          <cell r="F1428" t="str">
            <v>Minor Collector Road</v>
          </cell>
        </row>
        <row r="1429">
          <cell r="E1429">
            <v>190.21734089666109</v>
          </cell>
        </row>
        <row r="1430">
          <cell r="D1430" t="str">
            <v>CB-E4/6</v>
          </cell>
          <cell r="E1430" t="str">
            <v>Road-MN16</v>
          </cell>
          <cell r="F1430" t="str">
            <v>Minor Collector Road</v>
          </cell>
        </row>
        <row r="1431">
          <cell r="E1431">
            <v>220.2186292023851</v>
          </cell>
        </row>
        <row r="1432">
          <cell r="D1432" t="str">
            <v>CB-E4/7</v>
          </cell>
          <cell r="E1432" t="str">
            <v>Road-MN16</v>
          </cell>
          <cell r="F1432" t="str">
            <v>Minor Collector Road</v>
          </cell>
        </row>
        <row r="1433">
          <cell r="E1433">
            <v>261.41365438747312</v>
          </cell>
        </row>
        <row r="1434">
          <cell r="D1434" t="str">
            <v>CB-E4/8</v>
          </cell>
          <cell r="E1434" t="str">
            <v>Road-MN16</v>
          </cell>
          <cell r="F1434" t="str">
            <v>Minor Collector Road</v>
          </cell>
        </row>
        <row r="1435">
          <cell r="E1435">
            <v>299.0144695382117</v>
          </cell>
        </row>
        <row r="1436">
          <cell r="D1436" t="str">
            <v>CB-E4/8A</v>
          </cell>
          <cell r="E1436" t="str">
            <v>Road-MN16</v>
          </cell>
          <cell r="F1436" t="str">
            <v>Minor Collector Road</v>
          </cell>
        </row>
        <row r="1437">
          <cell r="E1437">
            <v>314.58592097984933</v>
          </cell>
        </row>
        <row r="1438">
          <cell r="D1438" t="str">
            <v>CB-E4/9</v>
          </cell>
          <cell r="E1438" t="str">
            <v>Road-MN16</v>
          </cell>
          <cell r="F1438" t="str">
            <v>Minor Collector Road</v>
          </cell>
        </row>
        <row r="1439">
          <cell r="E1439">
            <v>338.59442780554593</v>
          </cell>
        </row>
        <row r="1441">
          <cell r="D1441" t="str">
            <v>CB-E4/2</v>
          </cell>
          <cell r="E1441" t="str">
            <v>Road-MN16</v>
          </cell>
          <cell r="F1441" t="str">
            <v>Minor Collector Road</v>
          </cell>
        </row>
        <row r="1442">
          <cell r="E1442">
            <v>0</v>
          </cell>
        </row>
        <row r="1443">
          <cell r="D1443" t="str">
            <v>CB-E4/2/1</v>
          </cell>
          <cell r="E1443" t="str">
            <v>Road-MN28</v>
          </cell>
          <cell r="F1443" t="str">
            <v>Block &amp; Local Road</v>
          </cell>
        </row>
        <row r="1444">
          <cell r="E1444">
            <v>29.993107541440263</v>
          </cell>
        </row>
        <row r="1445">
          <cell r="D1445" t="str">
            <v>CB-E4/2/2</v>
          </cell>
          <cell r="E1445" t="str">
            <v>Road-MN28</v>
          </cell>
          <cell r="F1445" t="str">
            <v>Block &amp; Local Road</v>
          </cell>
        </row>
        <row r="1446">
          <cell r="E1446">
            <v>73.982016370639286</v>
          </cell>
        </row>
        <row r="1447">
          <cell r="D1447" t="str">
            <v>CB-E4/2/3</v>
          </cell>
          <cell r="E1447" t="str">
            <v>Road-MN28</v>
          </cell>
          <cell r="F1447" t="str">
            <v>Block &amp; Local Road</v>
          </cell>
        </row>
        <row r="1448">
          <cell r="E1448">
            <v>93.008886843807076</v>
          </cell>
        </row>
        <row r="1449">
          <cell r="D1449" t="str">
            <v>CB-E4/2/4</v>
          </cell>
          <cell r="E1449" t="str">
            <v>Road-MN28</v>
          </cell>
          <cell r="F1449" t="str">
            <v>Block &amp; Local Road</v>
          </cell>
        </row>
        <row r="1450">
          <cell r="E1450">
            <v>109.11575804843559</v>
          </cell>
        </row>
        <row r="1451">
          <cell r="D1451" t="str">
            <v>CB-E4/2/5</v>
          </cell>
          <cell r="E1451" t="str">
            <v>Road-MN28</v>
          </cell>
          <cell r="F1451" t="str">
            <v>Block &amp; Local Road</v>
          </cell>
        </row>
        <row r="1452">
          <cell r="E1452">
            <v>141.85583288058336</v>
          </cell>
        </row>
        <row r="1453">
          <cell r="D1453" t="str">
            <v>CB-E4/2/6</v>
          </cell>
          <cell r="E1453" t="str">
            <v>Road-MN28</v>
          </cell>
          <cell r="F1453" t="str">
            <v>Block &amp; Local Road</v>
          </cell>
        </row>
        <row r="1454">
          <cell r="E1454">
            <v>181.85369782356489</v>
          </cell>
        </row>
        <row r="1455">
          <cell r="D1455" t="str">
            <v>CB-E4/2/7</v>
          </cell>
          <cell r="E1455" t="str">
            <v>Road-MN28</v>
          </cell>
          <cell r="F1455" t="str">
            <v>Block &amp; Local Road</v>
          </cell>
        </row>
        <row r="1456">
          <cell r="E1456">
            <v>196.857740611824</v>
          </cell>
        </row>
        <row r="1458">
          <cell r="D1458" t="str">
            <v>CB-E4/4</v>
          </cell>
          <cell r="E1458" t="str">
            <v>Road-MN16</v>
          </cell>
          <cell r="F1458" t="str">
            <v>Minor Collector Road</v>
          </cell>
        </row>
        <row r="1459">
          <cell r="E1459">
            <v>0</v>
          </cell>
        </row>
        <row r="1460">
          <cell r="D1460" t="str">
            <v>CB-E4/4/1</v>
          </cell>
          <cell r="E1460" t="str">
            <v>Road-MN29</v>
          </cell>
          <cell r="F1460" t="str">
            <v>Block &amp; Local Road</v>
          </cell>
        </row>
        <row r="1461">
          <cell r="E1461">
            <v>41.999859523797511</v>
          </cell>
        </row>
        <row r="1463">
          <cell r="D1463" t="str">
            <v>CB-E4/7</v>
          </cell>
          <cell r="E1463" t="str">
            <v>Road-MN16</v>
          </cell>
          <cell r="F1463" t="str">
            <v>Minor Collector Road</v>
          </cell>
        </row>
        <row r="1464">
          <cell r="E1464">
            <v>0</v>
          </cell>
        </row>
        <row r="1465">
          <cell r="D1465" t="str">
            <v>CB-E4/7/1</v>
          </cell>
          <cell r="E1465" t="str">
            <v>Road-MN30</v>
          </cell>
          <cell r="F1465" t="str">
            <v>Block &amp; Local Road</v>
          </cell>
        </row>
        <row r="1466">
          <cell r="E1466">
            <v>40.999660974430569</v>
          </cell>
        </row>
        <row r="1468">
          <cell r="D1468" t="str">
            <v>CB-E4/9</v>
          </cell>
          <cell r="E1468" t="str">
            <v>Road-MN16</v>
          </cell>
          <cell r="F1468" t="str">
            <v>Minor Collector Road</v>
          </cell>
        </row>
        <row r="1469">
          <cell r="E1469">
            <v>0</v>
          </cell>
        </row>
        <row r="1470">
          <cell r="D1470" t="str">
            <v>CB-E4/9/1</v>
          </cell>
          <cell r="E1470" t="str">
            <v>Road-MN18</v>
          </cell>
          <cell r="F1470" t="str">
            <v>Minor Collector Road</v>
          </cell>
        </row>
        <row r="1471">
          <cell r="E1471">
            <v>27.21615145468531</v>
          </cell>
        </row>
        <row r="1472">
          <cell r="D1472" t="str">
            <v>CB-E4/9/2</v>
          </cell>
          <cell r="E1472" t="str">
            <v>Road-MN18</v>
          </cell>
          <cell r="F1472" t="str">
            <v>Minor Collector Road</v>
          </cell>
        </row>
        <row r="1473">
          <cell r="E1473">
            <v>54.217494014043695</v>
          </cell>
        </row>
        <row r="1475">
          <cell r="D1475" t="str">
            <v>CB-E4/9</v>
          </cell>
          <cell r="E1475" t="str">
            <v>Road-MN16</v>
          </cell>
          <cell r="F1475" t="str">
            <v>Minor Collector Road</v>
          </cell>
        </row>
        <row r="1476">
          <cell r="E1476">
            <v>0</v>
          </cell>
        </row>
        <row r="1477">
          <cell r="D1477" t="str">
            <v>CB-E4/10</v>
          </cell>
          <cell r="E1477" t="str">
            <v>Road-MN18</v>
          </cell>
          <cell r="F1477" t="str">
            <v>Minor Collector Road</v>
          </cell>
        </row>
        <row r="1478">
          <cell r="E1478">
            <v>50.007796391850903</v>
          </cell>
        </row>
        <row r="1479">
          <cell r="D1479" t="str">
            <v>CB-E4/11</v>
          </cell>
          <cell r="E1479" t="str">
            <v>Road-MN18</v>
          </cell>
          <cell r="F1479" t="str">
            <v>Minor Collector Road</v>
          </cell>
        </row>
        <row r="1480">
          <cell r="E1480">
            <v>86.99896560833055</v>
          </cell>
        </row>
        <row r="1481">
          <cell r="D1481" t="str">
            <v>CB-E4/12</v>
          </cell>
          <cell r="E1481" t="str">
            <v>Road-MN18</v>
          </cell>
          <cell r="F1481" t="str">
            <v>Minor Collector Road</v>
          </cell>
        </row>
        <row r="1482">
          <cell r="E1482">
            <v>126.00572399732954</v>
          </cell>
        </row>
        <row r="1484">
          <cell r="D1484" t="str">
            <v>MH-E5-EX</v>
          </cell>
          <cell r="E1484" t="str">
            <v>Al Makarunah St.</v>
          </cell>
          <cell r="F1484" t="str">
            <v>Existing Boundary Road</v>
          </cell>
        </row>
        <row r="1485">
          <cell r="E1485">
            <v>0</v>
          </cell>
        </row>
        <row r="1486">
          <cell r="D1486" t="str">
            <v>CB-E5/1</v>
          </cell>
          <cell r="E1486" t="str">
            <v>Road-MN15</v>
          </cell>
          <cell r="F1486" t="str">
            <v>Minor Collector Road</v>
          </cell>
        </row>
        <row r="1487">
          <cell r="E1487">
            <v>28.897191905064393</v>
          </cell>
        </row>
        <row r="1488">
          <cell r="D1488" t="str">
            <v>CB-E5/2</v>
          </cell>
          <cell r="E1488" t="str">
            <v>Road-MN15</v>
          </cell>
          <cell r="F1488" t="str">
            <v>Minor Collector Road</v>
          </cell>
        </row>
        <row r="1489">
          <cell r="E1489">
            <v>58.166235278581539</v>
          </cell>
        </row>
        <row r="1490">
          <cell r="D1490" t="str">
            <v>CB-E5/3</v>
          </cell>
          <cell r="E1490" t="str">
            <v>Road-MN15</v>
          </cell>
          <cell r="F1490" t="str">
            <v>Minor Collector Road</v>
          </cell>
        </row>
        <row r="1491">
          <cell r="E1491">
            <v>98.668230291165344</v>
          </cell>
        </row>
        <row r="1492">
          <cell r="D1492" t="str">
            <v>CB-E5/4</v>
          </cell>
          <cell r="E1492" t="str">
            <v>Road-MN15</v>
          </cell>
          <cell r="F1492" t="str">
            <v>Minor Collector Road</v>
          </cell>
        </row>
        <row r="1493">
          <cell r="E1493">
            <v>137.66289915757525</v>
          </cell>
        </row>
        <row r="1494">
          <cell r="D1494" t="str">
            <v>CB-E5/5</v>
          </cell>
          <cell r="E1494" t="str">
            <v>Road-MN15</v>
          </cell>
          <cell r="F1494" t="str">
            <v>Minor Collector Road</v>
          </cell>
        </row>
        <row r="1495">
          <cell r="E1495">
            <v>194.6666928909645</v>
          </cell>
        </row>
        <row r="1496">
          <cell r="D1496" t="str">
            <v>CB-E5/6</v>
          </cell>
          <cell r="E1496" t="str">
            <v>Road-MN15</v>
          </cell>
          <cell r="F1496" t="str">
            <v>Minor Collector Road</v>
          </cell>
        </row>
        <row r="1497">
          <cell r="E1497">
            <v>248.67138250217926</v>
          </cell>
        </row>
        <row r="1498">
          <cell r="D1498" t="str">
            <v>CB-E5/7</v>
          </cell>
          <cell r="E1498" t="str">
            <v>Road-MN15</v>
          </cell>
          <cell r="F1498" t="str">
            <v>Minor Collector Road</v>
          </cell>
        </row>
        <row r="1499">
          <cell r="E1499">
            <v>286.16836504746544</v>
          </cell>
        </row>
        <row r="1500">
          <cell r="D1500" t="str">
            <v>CB-E5/8</v>
          </cell>
          <cell r="E1500" t="str">
            <v>Road-MN15</v>
          </cell>
          <cell r="F1500" t="str">
            <v>Minor Collector Road</v>
          </cell>
        </row>
        <row r="1501">
          <cell r="E1501">
            <v>317.17183098268805</v>
          </cell>
        </row>
        <row r="1502">
          <cell r="D1502" t="str">
            <v>CB-E5/9</v>
          </cell>
          <cell r="E1502" t="str">
            <v>Road-MN15</v>
          </cell>
          <cell r="F1502" t="str">
            <v>Minor Collector Road</v>
          </cell>
        </row>
        <row r="1503">
          <cell r="E1503">
            <v>335.66786569290343</v>
          </cell>
        </row>
        <row r="1504">
          <cell r="D1504" t="str">
            <v>CB-E5/10</v>
          </cell>
          <cell r="E1504" t="str">
            <v>Road-MN15</v>
          </cell>
          <cell r="F1504" t="str">
            <v>Minor Collector Road</v>
          </cell>
        </row>
        <row r="1505">
          <cell r="E1505">
            <v>365.67186875911642</v>
          </cell>
        </row>
        <row r="1506">
          <cell r="D1506" t="str">
            <v>CB-E5/11</v>
          </cell>
          <cell r="E1506" t="str">
            <v>Road-MN15</v>
          </cell>
          <cell r="F1506" t="str">
            <v>Minor Collector Road</v>
          </cell>
        </row>
        <row r="1507">
          <cell r="E1507">
            <v>382.17301114381837</v>
          </cell>
        </row>
        <row r="1508">
          <cell r="D1508" t="str">
            <v>CB-E5/12</v>
          </cell>
          <cell r="E1508" t="str">
            <v>Road-MN15</v>
          </cell>
          <cell r="F1508" t="str">
            <v>Minor Collector Road</v>
          </cell>
        </row>
        <row r="1509">
          <cell r="E1509">
            <v>407.66651227648543</v>
          </cell>
        </row>
        <row r="1511">
          <cell r="D1511" t="str">
            <v>CB-E5/8</v>
          </cell>
          <cell r="E1511" t="str">
            <v>Road-MN15</v>
          </cell>
          <cell r="F1511" t="str">
            <v>Minor Collector Road</v>
          </cell>
        </row>
        <row r="1512">
          <cell r="E1512">
            <v>0</v>
          </cell>
        </row>
        <row r="1513">
          <cell r="D1513" t="str">
            <v>CB-E5/8/1</v>
          </cell>
          <cell r="E1513" t="str">
            <v>Road-MN17</v>
          </cell>
          <cell r="F1513" t="str">
            <v>Minor Collector Road</v>
          </cell>
        </row>
        <row r="1514">
          <cell r="E1514">
            <v>44.783233469826293</v>
          </cell>
        </row>
        <row r="1515">
          <cell r="D1515" t="str">
            <v>CB-E5/8/2</v>
          </cell>
          <cell r="E1515" t="str">
            <v>Road-MN17</v>
          </cell>
          <cell r="F1515" t="str">
            <v>Minor Collector Road</v>
          </cell>
        </row>
        <row r="1516">
          <cell r="E1516">
            <v>81.514835667079822</v>
          </cell>
        </row>
        <row r="1517">
          <cell r="D1517" t="str">
            <v>CB-E5/8/3</v>
          </cell>
          <cell r="E1517" t="str">
            <v>Road-MN17</v>
          </cell>
          <cell r="F1517" t="str">
            <v>Minor Collector Road</v>
          </cell>
        </row>
        <row r="1518">
          <cell r="E1518">
            <v>126.52428467514792</v>
          </cell>
        </row>
        <row r="1519">
          <cell r="D1519" t="str">
            <v>CB-E5/8/4</v>
          </cell>
          <cell r="E1519" t="str">
            <v>Road-MN17</v>
          </cell>
          <cell r="F1519" t="str">
            <v>Minor Collector Road</v>
          </cell>
        </row>
        <row r="1520">
          <cell r="E1520">
            <v>171.52052007310223</v>
          </cell>
        </row>
        <row r="1522">
          <cell r="D1522" t="str">
            <v>MH-E7-EX</v>
          </cell>
          <cell r="E1522" t="str">
            <v>Al Makarunah St.</v>
          </cell>
          <cell r="F1522" t="str">
            <v>Existing Boundary Road</v>
          </cell>
        </row>
        <row r="1523">
          <cell r="E1523">
            <v>0</v>
          </cell>
        </row>
        <row r="1524">
          <cell r="D1524" t="str">
            <v>CB-E7/1</v>
          </cell>
          <cell r="E1524" t="str">
            <v>Road-MN14</v>
          </cell>
          <cell r="F1524" t="str">
            <v>Minor Collector Road</v>
          </cell>
        </row>
        <row r="1525">
          <cell r="E1525">
            <v>27.337274919110786</v>
          </cell>
        </row>
        <row r="1526">
          <cell r="D1526" t="str">
            <v>CB-E7/2</v>
          </cell>
          <cell r="E1526" t="str">
            <v>Road-MN14</v>
          </cell>
          <cell r="F1526" t="str">
            <v>Minor Collector Road</v>
          </cell>
        </row>
        <row r="1527">
          <cell r="E1527">
            <v>70.311173974171041</v>
          </cell>
        </row>
        <row r="1528">
          <cell r="D1528" t="str">
            <v>CB-E7/3</v>
          </cell>
          <cell r="E1528" t="str">
            <v>Road-MN14</v>
          </cell>
          <cell r="F1528" t="str">
            <v>Minor Collector Road</v>
          </cell>
        </row>
        <row r="1529">
          <cell r="E1529">
            <v>102.31074428381982</v>
          </cell>
        </row>
        <row r="1530">
          <cell r="D1530" t="str">
            <v>CB-E7/4</v>
          </cell>
          <cell r="E1530" t="str">
            <v>Road-MN14</v>
          </cell>
          <cell r="F1530" t="str">
            <v>Minor Collector Road</v>
          </cell>
        </row>
        <row r="1531">
          <cell r="E1531">
            <v>122.31880765837687</v>
          </cell>
        </row>
        <row r="1532">
          <cell r="D1532" t="str">
            <v>CB-E7/5</v>
          </cell>
          <cell r="E1532" t="str">
            <v>Road-MN14</v>
          </cell>
          <cell r="F1532" t="str">
            <v>Minor Collector Road</v>
          </cell>
        </row>
        <row r="1533">
          <cell r="E1533">
            <v>154.62348998152555</v>
          </cell>
        </row>
        <row r="1534">
          <cell r="D1534" t="str">
            <v>CB-E7/6</v>
          </cell>
          <cell r="E1534" t="str">
            <v>Road-MN14</v>
          </cell>
          <cell r="F1534" t="str">
            <v>Minor Collector Road</v>
          </cell>
        </row>
        <row r="1535">
          <cell r="E1535">
            <v>194.62089989769964</v>
          </cell>
        </row>
        <row r="1536">
          <cell r="D1536" t="str">
            <v>CB-E7/7</v>
          </cell>
          <cell r="E1536" t="str">
            <v>Road-MN14</v>
          </cell>
          <cell r="F1536" t="str">
            <v>Minor Collector Road</v>
          </cell>
        </row>
        <row r="1537">
          <cell r="E1537">
            <v>210.63370102676302</v>
          </cell>
        </row>
        <row r="1538">
          <cell r="D1538" t="str">
            <v>CB-E7/8</v>
          </cell>
          <cell r="E1538" t="str">
            <v>Road-MN14</v>
          </cell>
          <cell r="F1538" t="str">
            <v>Minor Collector Road</v>
          </cell>
        </row>
        <row r="1539">
          <cell r="E1539">
            <v>243.59912685447978</v>
          </cell>
        </row>
        <row r="1540">
          <cell r="D1540" t="str">
            <v>CB-E7/9</v>
          </cell>
          <cell r="E1540" t="str">
            <v>Road-MN14</v>
          </cell>
          <cell r="F1540" t="str">
            <v>Minor Collector Road</v>
          </cell>
        </row>
        <row r="1541">
          <cell r="E1541">
            <v>263.59893935358713</v>
          </cell>
        </row>
        <row r="1542">
          <cell r="D1542" t="str">
            <v>CB-E7/10</v>
          </cell>
          <cell r="E1542" t="str">
            <v>Road-MN14</v>
          </cell>
          <cell r="F1542" t="str">
            <v>Minor Collector Road</v>
          </cell>
        </row>
        <row r="1543">
          <cell r="E1543">
            <v>308.58617865542095</v>
          </cell>
        </row>
        <row r="1544">
          <cell r="D1544" t="str">
            <v>CB-E7/11</v>
          </cell>
          <cell r="E1544" t="str">
            <v>Road-MN14</v>
          </cell>
          <cell r="F1544" t="str">
            <v>Minor Collector Road</v>
          </cell>
        </row>
        <row r="1545">
          <cell r="E1545">
            <v>323.58923167802016</v>
          </cell>
        </row>
        <row r="1546">
          <cell r="D1546" t="str">
            <v>CB-E7/12</v>
          </cell>
          <cell r="E1546" t="str">
            <v>Road-MN14</v>
          </cell>
          <cell r="F1546" t="str">
            <v>Minor Collector Road</v>
          </cell>
        </row>
        <row r="1547">
          <cell r="E1547">
            <v>347.95848484673161</v>
          </cell>
        </row>
        <row r="1548">
          <cell r="D1548" t="str">
            <v>CB-E7/13</v>
          </cell>
          <cell r="E1548" t="str">
            <v>Road-MN14</v>
          </cell>
          <cell r="F1548" t="str">
            <v>Minor Collector Road</v>
          </cell>
        </row>
        <row r="1549">
          <cell r="E1549">
            <v>367.88635477810493</v>
          </cell>
        </row>
        <row r="1550">
          <cell r="D1550" t="str">
            <v>CB-E7/14</v>
          </cell>
          <cell r="E1550" t="str">
            <v>Road-MN14</v>
          </cell>
          <cell r="F1550" t="str">
            <v>Minor Collector Road</v>
          </cell>
        </row>
        <row r="1551">
          <cell r="E1551">
            <v>407.87776010474983</v>
          </cell>
        </row>
        <row r="1552">
          <cell r="D1552" t="str">
            <v>CB-E7/15</v>
          </cell>
          <cell r="E1552" t="str">
            <v>Road-MN14</v>
          </cell>
          <cell r="F1552" t="str">
            <v>Minor Collector Road</v>
          </cell>
        </row>
        <row r="1553">
          <cell r="E1553">
            <v>445.87561793908162</v>
          </cell>
        </row>
        <row r="1554">
          <cell r="D1554" t="str">
            <v>CB-E7/15A</v>
          </cell>
          <cell r="E1554" t="str">
            <v>Road-MN14</v>
          </cell>
          <cell r="F1554" t="str">
            <v>Minor Collector Road</v>
          </cell>
        </row>
        <row r="1555">
          <cell r="E1555">
            <v>455.66566390425163</v>
          </cell>
        </row>
        <row r="1556">
          <cell r="D1556" t="str">
            <v>CB-E7/16</v>
          </cell>
          <cell r="E1556" t="str">
            <v>Road-MN14</v>
          </cell>
          <cell r="F1556" t="str">
            <v>Minor Collector Road</v>
          </cell>
        </row>
        <row r="1557">
          <cell r="E1557">
            <v>487.8324417969875</v>
          </cell>
        </row>
        <row r="1558">
          <cell r="D1558" t="str">
            <v>CB-E7/17</v>
          </cell>
          <cell r="E1558" t="str">
            <v>Road-MN14</v>
          </cell>
          <cell r="F1558" t="str">
            <v>Minor Collector Road</v>
          </cell>
        </row>
        <row r="1559">
          <cell r="E1559">
            <v>522.82188163248463</v>
          </cell>
        </row>
        <row r="1561">
          <cell r="D1561" t="str">
            <v>CB-E7/7</v>
          </cell>
          <cell r="E1561" t="str">
            <v>Road-MN14</v>
          </cell>
          <cell r="F1561" t="str">
            <v>Minor Collector Road</v>
          </cell>
        </row>
        <row r="1562">
          <cell r="E1562">
            <v>0</v>
          </cell>
        </row>
        <row r="1563">
          <cell r="D1563" t="str">
            <v>CB-E7/7/1</v>
          </cell>
          <cell r="E1563" t="str">
            <v>Road-MN17</v>
          </cell>
          <cell r="F1563" t="str">
            <v>Minor Collector Road</v>
          </cell>
        </row>
        <row r="1564">
          <cell r="E1564">
            <v>28.986245014099268</v>
          </cell>
        </row>
        <row r="1565">
          <cell r="D1565" t="str">
            <v>CB-E7/7/2</v>
          </cell>
          <cell r="E1565" t="str">
            <v>Road-MN17</v>
          </cell>
          <cell r="F1565" t="str">
            <v>Minor Collector Road</v>
          </cell>
        </row>
        <row r="1566">
          <cell r="E1566">
            <v>67.284590931309566</v>
          </cell>
        </row>
        <row r="1567">
          <cell r="D1567" t="str">
            <v>CB-E7/7/3</v>
          </cell>
          <cell r="E1567" t="str">
            <v>Road-MN17</v>
          </cell>
          <cell r="F1567" t="str">
            <v>Minor Collector Road</v>
          </cell>
        </row>
        <row r="1568">
          <cell r="E1568">
            <v>96.284151272839154</v>
          </cell>
        </row>
        <row r="1569">
          <cell r="D1569" t="str">
            <v>CB-E7/7/4</v>
          </cell>
          <cell r="E1569" t="str">
            <v>Road-MN17</v>
          </cell>
          <cell r="F1569" t="str">
            <v>Minor Collector Road</v>
          </cell>
        </row>
        <row r="1570">
          <cell r="E1570">
            <v>121.78125699077331</v>
          </cell>
        </row>
        <row r="1571">
          <cell r="D1571" t="str">
            <v>CB-E7/7/5</v>
          </cell>
          <cell r="E1571" t="str">
            <v>Road-MN17</v>
          </cell>
          <cell r="F1571" t="str">
            <v>Minor Collector Road</v>
          </cell>
        </row>
        <row r="1572">
          <cell r="E1572">
            <v>156.28690435488571</v>
          </cell>
        </row>
        <row r="1573">
          <cell r="D1573" t="str">
            <v>CB-E7/7/6</v>
          </cell>
          <cell r="E1573" t="str">
            <v>Road-MN17</v>
          </cell>
          <cell r="F1573" t="str">
            <v>Minor Collector Road</v>
          </cell>
        </row>
        <row r="1574">
          <cell r="E1574">
            <v>189.28060072230844</v>
          </cell>
        </row>
        <row r="1575">
          <cell r="D1575" t="str">
            <v>CB-E7/7/7</v>
          </cell>
          <cell r="E1575" t="str">
            <v>Road-MN17</v>
          </cell>
          <cell r="F1575" t="str">
            <v>Minor Collector Road</v>
          </cell>
        </row>
      </sheetData>
      <sheetData sheetId="2"/>
      <sheetData sheetId="3"/>
      <sheetData sheetId="4">
        <row r="7">
          <cell r="C7">
            <v>700</v>
          </cell>
        </row>
      </sheetData>
      <sheetData sheetId="5">
        <row r="12">
          <cell r="F12" t="str">
            <v>Nom. Dia &lt;=400</v>
          </cell>
        </row>
      </sheetData>
      <sheetData sheetId="6"/>
      <sheetData sheetId="7">
        <row r="7">
          <cell r="B7" t="str">
            <v>Clay Pipes</v>
          </cell>
          <cell r="C7">
            <v>1</v>
          </cell>
          <cell r="F7">
            <v>1</v>
          </cell>
          <cell r="G7" t="str">
            <v>Not in trenches</v>
          </cell>
          <cell r="H7" t="str">
            <v>Clay Pipes</v>
          </cell>
        </row>
        <row r="8">
          <cell r="B8" t="str">
            <v>RCP pipe</v>
          </cell>
          <cell r="C8">
            <v>2</v>
          </cell>
          <cell r="F8">
            <v>2</v>
          </cell>
          <cell r="G8" t="str">
            <v>In trenches, depth: not exceeding 1.5m</v>
          </cell>
          <cell r="H8" t="str">
            <v>RCP pipe</v>
          </cell>
        </row>
        <row r="9">
          <cell r="B9" t="str">
            <v>Iron Pipes</v>
          </cell>
          <cell r="C9">
            <v>3</v>
          </cell>
          <cell r="F9">
            <v>3</v>
          </cell>
          <cell r="G9" t="str">
            <v>1.5-2m</v>
          </cell>
          <cell r="H9" t="str">
            <v>Iron Pipes</v>
          </cell>
        </row>
        <row r="10">
          <cell r="B10" t="str">
            <v>Steel Pipes</v>
          </cell>
          <cell r="C10">
            <v>4</v>
          </cell>
          <cell r="F10">
            <v>4</v>
          </cell>
          <cell r="G10" t="str">
            <v>2-2.5m</v>
          </cell>
          <cell r="H10" t="str">
            <v>Steel Pipes</v>
          </cell>
        </row>
        <row r="11">
          <cell r="B11" t="str">
            <v>Polyvinyl chloride pipes</v>
          </cell>
          <cell r="C11">
            <v>5</v>
          </cell>
          <cell r="F11">
            <v>5</v>
          </cell>
          <cell r="G11" t="str">
            <v>2.5-3m</v>
          </cell>
          <cell r="H11" t="str">
            <v>Polyvinyl chloride pipes</v>
          </cell>
        </row>
        <row r="12">
          <cell r="B12" t="str">
            <v>FRP pipe</v>
          </cell>
          <cell r="C12">
            <v>6</v>
          </cell>
          <cell r="F12">
            <v>6</v>
          </cell>
          <cell r="G12" t="str">
            <v>3-3.5m</v>
          </cell>
          <cell r="H12" t="str">
            <v>FRP Pipe</v>
          </cell>
        </row>
        <row r="13">
          <cell r="B13" t="str">
            <v>High Density polyethylene pipes</v>
          </cell>
          <cell r="C13">
            <v>7</v>
          </cell>
          <cell r="F13">
            <v>7</v>
          </cell>
          <cell r="G13" t="str">
            <v>3.5-4m</v>
          </cell>
          <cell r="H13" t="str">
            <v>High Density polyethylene pipes</v>
          </cell>
        </row>
        <row r="14">
          <cell r="B14" t="str">
            <v>Medium Density polyethylene pipes</v>
          </cell>
          <cell r="C14">
            <v>8</v>
          </cell>
          <cell r="F14">
            <v>8</v>
          </cell>
          <cell r="G14" t="str">
            <v>exceeding 4m</v>
          </cell>
          <cell r="H14" t="str">
            <v>Medium Density polyethylene pipes</v>
          </cell>
        </row>
      </sheetData>
      <sheetData sheetId="8"/>
      <sheetData sheetId="9">
        <row r="4">
          <cell r="C4" t="str">
            <v>Road-MJ01</v>
          </cell>
          <cell r="D4" t="str">
            <v>Type1</v>
          </cell>
          <cell r="E4" t="str">
            <v>Major Collector Road</v>
          </cell>
          <cell r="F4">
            <v>50</v>
          </cell>
          <cell r="H4">
            <v>100</v>
          </cell>
          <cell r="J4">
            <v>100</v>
          </cell>
          <cell r="K4">
            <v>250</v>
          </cell>
          <cell r="Q4" t="str">
            <v>Type1</v>
          </cell>
          <cell r="R4">
            <v>50</v>
          </cell>
          <cell r="T4">
            <v>100</v>
          </cell>
          <cell r="V4">
            <v>100</v>
          </cell>
        </row>
        <row r="5">
          <cell r="C5" t="str">
            <v>Road-MJ02</v>
          </cell>
          <cell r="D5" t="str">
            <v>Type1</v>
          </cell>
          <cell r="E5" t="str">
            <v>Major Collector Road</v>
          </cell>
          <cell r="F5">
            <v>50</v>
          </cell>
          <cell r="H5">
            <v>100</v>
          </cell>
          <cell r="J5">
            <v>100</v>
          </cell>
          <cell r="K5">
            <v>250</v>
          </cell>
          <cell r="Q5" t="str">
            <v>Type2</v>
          </cell>
          <cell r="R5">
            <v>50</v>
          </cell>
          <cell r="T5">
            <v>80</v>
          </cell>
          <cell r="V5">
            <v>100</v>
          </cell>
        </row>
        <row r="6">
          <cell r="C6" t="str">
            <v>Road-MJ03</v>
          </cell>
          <cell r="D6" t="str">
            <v>Type1</v>
          </cell>
          <cell r="E6" t="str">
            <v>Major Collector Road</v>
          </cell>
          <cell r="F6">
            <v>50</v>
          </cell>
          <cell r="H6">
            <v>100</v>
          </cell>
          <cell r="J6">
            <v>100</v>
          </cell>
          <cell r="K6">
            <v>250</v>
          </cell>
        </row>
        <row r="7">
          <cell r="C7" t="str">
            <v>Road-MJ04</v>
          </cell>
          <cell r="D7" t="str">
            <v>Type1</v>
          </cell>
          <cell r="E7" t="str">
            <v>Major Collector Road</v>
          </cell>
          <cell r="F7">
            <v>50</v>
          </cell>
          <cell r="H7">
            <v>100</v>
          </cell>
          <cell r="J7">
            <v>100</v>
          </cell>
          <cell r="K7">
            <v>250</v>
          </cell>
        </row>
        <row r="8">
          <cell r="C8" t="str">
            <v>Road-MN01</v>
          </cell>
          <cell r="D8" t="str">
            <v>Type1</v>
          </cell>
          <cell r="E8" t="str">
            <v>Minor Collector Road</v>
          </cell>
          <cell r="F8">
            <v>50</v>
          </cell>
          <cell r="H8">
            <v>100</v>
          </cell>
          <cell r="J8">
            <v>100</v>
          </cell>
          <cell r="K8">
            <v>250</v>
          </cell>
        </row>
        <row r="9">
          <cell r="C9" t="str">
            <v>Road-MN02</v>
          </cell>
          <cell r="D9" t="str">
            <v>Type2</v>
          </cell>
          <cell r="E9" t="str">
            <v>Minor Collector Road</v>
          </cell>
          <cell r="F9">
            <v>50</v>
          </cell>
          <cell r="H9">
            <v>80</v>
          </cell>
          <cell r="J9">
            <v>100</v>
          </cell>
          <cell r="K9">
            <v>230</v>
          </cell>
        </row>
        <row r="10">
          <cell r="C10" t="str">
            <v>Road-MN03</v>
          </cell>
          <cell r="D10" t="str">
            <v>Type2</v>
          </cell>
          <cell r="E10" t="str">
            <v>Minor Collector Road</v>
          </cell>
          <cell r="F10">
            <v>50</v>
          </cell>
          <cell r="H10">
            <v>80</v>
          </cell>
          <cell r="J10">
            <v>100</v>
          </cell>
          <cell r="K10">
            <v>230</v>
          </cell>
        </row>
        <row r="11">
          <cell r="C11" t="str">
            <v>Road-MN04</v>
          </cell>
          <cell r="D11" t="str">
            <v>Type2</v>
          </cell>
          <cell r="E11" t="str">
            <v>Minor Collector Road</v>
          </cell>
          <cell r="F11">
            <v>50</v>
          </cell>
          <cell r="H11">
            <v>80</v>
          </cell>
          <cell r="J11">
            <v>100</v>
          </cell>
          <cell r="K11">
            <v>230</v>
          </cell>
        </row>
        <row r="12">
          <cell r="C12" t="str">
            <v>Road-MN05</v>
          </cell>
          <cell r="D12" t="str">
            <v>Type2</v>
          </cell>
          <cell r="E12" t="str">
            <v>Minor Collector Road</v>
          </cell>
          <cell r="F12">
            <v>50</v>
          </cell>
          <cell r="H12">
            <v>80</v>
          </cell>
          <cell r="J12">
            <v>100</v>
          </cell>
          <cell r="K12">
            <v>230</v>
          </cell>
        </row>
        <row r="13">
          <cell r="C13" t="str">
            <v>Road-MN06</v>
          </cell>
          <cell r="D13" t="str">
            <v>Type2</v>
          </cell>
          <cell r="E13" t="str">
            <v>Minor Collector Road</v>
          </cell>
          <cell r="F13">
            <v>50</v>
          </cell>
          <cell r="H13">
            <v>80</v>
          </cell>
          <cell r="J13">
            <v>100</v>
          </cell>
          <cell r="K13">
            <v>230</v>
          </cell>
        </row>
        <row r="14">
          <cell r="C14" t="str">
            <v>Road-MN07</v>
          </cell>
          <cell r="D14" t="str">
            <v>Type2</v>
          </cell>
          <cell r="E14" t="str">
            <v>Minor Collector Road</v>
          </cell>
          <cell r="F14">
            <v>50</v>
          </cell>
          <cell r="H14">
            <v>80</v>
          </cell>
          <cell r="J14">
            <v>100</v>
          </cell>
          <cell r="K14">
            <v>230</v>
          </cell>
        </row>
        <row r="15">
          <cell r="C15" t="str">
            <v>Road-MN08</v>
          </cell>
          <cell r="D15" t="str">
            <v>Type1</v>
          </cell>
          <cell r="E15" t="str">
            <v>Minor Collector Road</v>
          </cell>
          <cell r="F15">
            <v>50</v>
          </cell>
          <cell r="H15">
            <v>100</v>
          </cell>
          <cell r="J15">
            <v>100</v>
          </cell>
          <cell r="K15">
            <v>250</v>
          </cell>
        </row>
        <row r="16">
          <cell r="C16" t="str">
            <v>Road-MN09</v>
          </cell>
          <cell r="D16" t="str">
            <v>Type2</v>
          </cell>
          <cell r="E16" t="str">
            <v>Minor Collector Road</v>
          </cell>
          <cell r="F16">
            <v>50</v>
          </cell>
          <cell r="H16">
            <v>80</v>
          </cell>
          <cell r="J16">
            <v>100</v>
          </cell>
          <cell r="K16">
            <v>230</v>
          </cell>
        </row>
        <row r="17">
          <cell r="C17" t="str">
            <v>Road-MN10</v>
          </cell>
          <cell r="D17" t="str">
            <v>Type1</v>
          </cell>
          <cell r="E17" t="str">
            <v>Minor Collector Road</v>
          </cell>
          <cell r="F17">
            <v>50</v>
          </cell>
          <cell r="H17">
            <v>100</v>
          </cell>
          <cell r="J17">
            <v>100</v>
          </cell>
          <cell r="K17">
            <v>250</v>
          </cell>
        </row>
        <row r="18">
          <cell r="C18" t="str">
            <v>Road-MN11</v>
          </cell>
          <cell r="D18" t="str">
            <v>Type2</v>
          </cell>
          <cell r="E18" t="str">
            <v>Minor Collector Road</v>
          </cell>
          <cell r="F18">
            <v>50</v>
          </cell>
          <cell r="H18">
            <v>80</v>
          </cell>
          <cell r="J18">
            <v>100</v>
          </cell>
          <cell r="K18">
            <v>230</v>
          </cell>
        </row>
        <row r="19">
          <cell r="C19" t="str">
            <v>Road-MN12</v>
          </cell>
          <cell r="D19" t="str">
            <v>Type2</v>
          </cell>
          <cell r="E19" t="str">
            <v>Minor Collector Road</v>
          </cell>
          <cell r="F19">
            <v>50</v>
          </cell>
          <cell r="H19">
            <v>80</v>
          </cell>
          <cell r="J19">
            <v>100</v>
          </cell>
          <cell r="K19">
            <v>230</v>
          </cell>
        </row>
        <row r="20">
          <cell r="C20" t="str">
            <v>Road-MN13</v>
          </cell>
          <cell r="D20" t="str">
            <v>Type2</v>
          </cell>
          <cell r="E20" t="str">
            <v>Minor Collector Road</v>
          </cell>
          <cell r="F20">
            <v>50</v>
          </cell>
          <cell r="H20">
            <v>80</v>
          </cell>
          <cell r="J20">
            <v>100</v>
          </cell>
          <cell r="K20">
            <v>230</v>
          </cell>
        </row>
        <row r="21">
          <cell r="C21" t="str">
            <v>Road-MN14</v>
          </cell>
          <cell r="D21" t="str">
            <v>Type2</v>
          </cell>
          <cell r="E21" t="str">
            <v>Minor Collector Road</v>
          </cell>
          <cell r="F21">
            <v>50</v>
          </cell>
          <cell r="H21">
            <v>80</v>
          </cell>
          <cell r="J21">
            <v>100</v>
          </cell>
          <cell r="K21">
            <v>230</v>
          </cell>
        </row>
        <row r="22">
          <cell r="C22" t="str">
            <v>Road-MN15</v>
          </cell>
          <cell r="D22" t="str">
            <v>Type2</v>
          </cell>
          <cell r="E22" t="str">
            <v>Minor Collector Road</v>
          </cell>
          <cell r="F22">
            <v>50</v>
          </cell>
          <cell r="H22">
            <v>80</v>
          </cell>
          <cell r="J22">
            <v>100</v>
          </cell>
          <cell r="K22">
            <v>230</v>
          </cell>
        </row>
        <row r="23">
          <cell r="C23" t="str">
            <v>Road-MN16</v>
          </cell>
          <cell r="D23" t="str">
            <v>Type2</v>
          </cell>
          <cell r="E23" t="str">
            <v>Minor Collector Road</v>
          </cell>
          <cell r="F23">
            <v>50</v>
          </cell>
          <cell r="H23">
            <v>80</v>
          </cell>
          <cell r="J23">
            <v>100</v>
          </cell>
          <cell r="K23">
            <v>230</v>
          </cell>
        </row>
        <row r="24">
          <cell r="C24" t="str">
            <v>Road-MN17</v>
          </cell>
          <cell r="D24" t="str">
            <v>Type2</v>
          </cell>
          <cell r="E24" t="str">
            <v>Minor Collector Road</v>
          </cell>
          <cell r="F24">
            <v>50</v>
          </cell>
          <cell r="H24">
            <v>80</v>
          </cell>
          <cell r="J24">
            <v>100</v>
          </cell>
          <cell r="K24">
            <v>230</v>
          </cell>
        </row>
        <row r="25">
          <cell r="C25" t="str">
            <v>Road-MN18</v>
          </cell>
          <cell r="D25" t="str">
            <v>Type2</v>
          </cell>
          <cell r="E25" t="str">
            <v>Minor Collector Road</v>
          </cell>
          <cell r="F25">
            <v>50</v>
          </cell>
          <cell r="H25">
            <v>80</v>
          </cell>
          <cell r="J25">
            <v>100</v>
          </cell>
          <cell r="K25">
            <v>230</v>
          </cell>
        </row>
        <row r="26">
          <cell r="C26" t="str">
            <v>Road-MN19</v>
          </cell>
          <cell r="D26" t="str">
            <v>Type2</v>
          </cell>
          <cell r="E26" t="str">
            <v>Minor Collector Road</v>
          </cell>
          <cell r="F26">
            <v>50</v>
          </cell>
          <cell r="H26">
            <v>80</v>
          </cell>
          <cell r="J26">
            <v>100</v>
          </cell>
          <cell r="K26">
            <v>230</v>
          </cell>
        </row>
        <row r="27">
          <cell r="C27" t="str">
            <v>Road-MN20</v>
          </cell>
          <cell r="D27" t="str">
            <v>Type2</v>
          </cell>
          <cell r="E27" t="str">
            <v>Minor Collector Road</v>
          </cell>
          <cell r="F27">
            <v>50</v>
          </cell>
          <cell r="H27">
            <v>80</v>
          </cell>
          <cell r="J27">
            <v>100</v>
          </cell>
          <cell r="K27">
            <v>230</v>
          </cell>
        </row>
        <row r="28">
          <cell r="C28" t="str">
            <v>Road-MN21</v>
          </cell>
          <cell r="D28" t="str">
            <v>Type1</v>
          </cell>
          <cell r="E28" t="str">
            <v>Minor Collector Road</v>
          </cell>
          <cell r="F28">
            <v>50</v>
          </cell>
          <cell r="H28">
            <v>100</v>
          </cell>
          <cell r="J28">
            <v>100</v>
          </cell>
          <cell r="K28">
            <v>250</v>
          </cell>
        </row>
        <row r="29">
          <cell r="C29" t="str">
            <v>Road-MN22</v>
          </cell>
          <cell r="D29" t="str">
            <v>Type1</v>
          </cell>
          <cell r="E29" t="str">
            <v>Minor Collector Road</v>
          </cell>
          <cell r="F29">
            <v>50</v>
          </cell>
          <cell r="H29">
            <v>100</v>
          </cell>
          <cell r="J29">
            <v>100</v>
          </cell>
          <cell r="K29">
            <v>250</v>
          </cell>
        </row>
        <row r="30">
          <cell r="C30" t="str">
            <v>Road-MN23</v>
          </cell>
          <cell r="D30" t="str">
            <v>Type1</v>
          </cell>
          <cell r="E30" t="str">
            <v>Minor Collector Road</v>
          </cell>
          <cell r="F30">
            <v>50</v>
          </cell>
          <cell r="H30">
            <v>100</v>
          </cell>
          <cell r="J30">
            <v>100</v>
          </cell>
          <cell r="K30">
            <v>250</v>
          </cell>
        </row>
        <row r="31">
          <cell r="C31" t="str">
            <v>Road-MN24</v>
          </cell>
          <cell r="D31" t="str">
            <v>Type1</v>
          </cell>
          <cell r="E31" t="str">
            <v>Minor Collector Road</v>
          </cell>
          <cell r="F31">
            <v>50</v>
          </cell>
          <cell r="H31">
            <v>100</v>
          </cell>
          <cell r="J31">
            <v>100</v>
          </cell>
          <cell r="K31">
            <v>250</v>
          </cell>
        </row>
        <row r="32">
          <cell r="C32" t="str">
            <v>Road-MN25</v>
          </cell>
          <cell r="D32" t="str">
            <v>Type2</v>
          </cell>
          <cell r="E32" t="str">
            <v>Block &amp; Local Road</v>
          </cell>
          <cell r="F32">
            <v>50</v>
          </cell>
          <cell r="H32">
            <v>80</v>
          </cell>
          <cell r="J32">
            <v>100</v>
          </cell>
          <cell r="K32">
            <v>230</v>
          </cell>
        </row>
        <row r="33">
          <cell r="C33" t="str">
            <v>Road-MN26</v>
          </cell>
          <cell r="D33" t="str">
            <v>Type2</v>
          </cell>
          <cell r="E33" t="str">
            <v>Block &amp; Local Road</v>
          </cell>
          <cell r="F33">
            <v>50</v>
          </cell>
          <cell r="H33">
            <v>80</v>
          </cell>
          <cell r="J33">
            <v>100</v>
          </cell>
          <cell r="K33">
            <v>230</v>
          </cell>
        </row>
        <row r="34">
          <cell r="C34" t="str">
            <v>Road-MN27</v>
          </cell>
          <cell r="D34" t="str">
            <v>Type2</v>
          </cell>
          <cell r="E34" t="str">
            <v>Block &amp; Local Road</v>
          </cell>
          <cell r="F34">
            <v>50</v>
          </cell>
          <cell r="H34">
            <v>80</v>
          </cell>
          <cell r="J34">
            <v>100</v>
          </cell>
          <cell r="K34">
            <v>230</v>
          </cell>
        </row>
        <row r="35">
          <cell r="C35" t="str">
            <v>Road-MN28</v>
          </cell>
          <cell r="D35" t="str">
            <v>Type2</v>
          </cell>
          <cell r="E35" t="str">
            <v>Block &amp; Local Road</v>
          </cell>
          <cell r="F35">
            <v>50</v>
          </cell>
          <cell r="H35">
            <v>80</v>
          </cell>
          <cell r="J35">
            <v>100</v>
          </cell>
          <cell r="K35">
            <v>230</v>
          </cell>
        </row>
        <row r="36">
          <cell r="C36" t="str">
            <v>Road-MN29</v>
          </cell>
          <cell r="D36" t="str">
            <v>Type2</v>
          </cell>
          <cell r="E36" t="str">
            <v>Block &amp; Local Road</v>
          </cell>
          <cell r="F36">
            <v>50</v>
          </cell>
          <cell r="H36">
            <v>80</v>
          </cell>
          <cell r="J36">
            <v>100</v>
          </cell>
          <cell r="K36">
            <v>230</v>
          </cell>
        </row>
        <row r="37">
          <cell r="C37" t="str">
            <v>Road-MN30</v>
          </cell>
          <cell r="D37" t="str">
            <v>Type2</v>
          </cell>
          <cell r="E37" t="str">
            <v>Block &amp; Local Road</v>
          </cell>
          <cell r="F37">
            <v>50</v>
          </cell>
          <cell r="H37">
            <v>80</v>
          </cell>
          <cell r="J37">
            <v>100</v>
          </cell>
          <cell r="K37">
            <v>230</v>
          </cell>
        </row>
        <row r="38">
          <cell r="C38" t="str">
            <v>Road-MN31</v>
          </cell>
          <cell r="D38" t="str">
            <v>Type2</v>
          </cell>
          <cell r="E38" t="str">
            <v>Block &amp; Local Road</v>
          </cell>
          <cell r="F38">
            <v>50</v>
          </cell>
          <cell r="H38">
            <v>80</v>
          </cell>
          <cell r="J38">
            <v>100</v>
          </cell>
          <cell r="K38">
            <v>230</v>
          </cell>
        </row>
        <row r="39">
          <cell r="C39" t="str">
            <v>Road-MN32</v>
          </cell>
          <cell r="D39" t="str">
            <v>Type2</v>
          </cell>
          <cell r="E39" t="str">
            <v>Block &amp; Local Road</v>
          </cell>
          <cell r="F39">
            <v>50</v>
          </cell>
          <cell r="H39">
            <v>80</v>
          </cell>
          <cell r="J39">
            <v>100</v>
          </cell>
          <cell r="K39">
            <v>230</v>
          </cell>
        </row>
        <row r="40">
          <cell r="C40" t="str">
            <v>Road-MN33</v>
          </cell>
          <cell r="D40" t="str">
            <v>Type2</v>
          </cell>
          <cell r="E40" t="str">
            <v>Block &amp; Local Road</v>
          </cell>
          <cell r="F40">
            <v>50</v>
          </cell>
          <cell r="H40">
            <v>80</v>
          </cell>
          <cell r="J40">
            <v>100</v>
          </cell>
          <cell r="K40">
            <v>230</v>
          </cell>
        </row>
        <row r="41">
          <cell r="C41" t="str">
            <v>Road-MN34</v>
          </cell>
          <cell r="D41" t="str">
            <v>Type2</v>
          </cell>
          <cell r="E41" t="str">
            <v>Block &amp; Local Road</v>
          </cell>
          <cell r="F41">
            <v>50</v>
          </cell>
          <cell r="H41">
            <v>80</v>
          </cell>
          <cell r="J41">
            <v>100</v>
          </cell>
          <cell r="K41">
            <v>230</v>
          </cell>
        </row>
        <row r="42">
          <cell r="C42" t="str">
            <v>Road-MN35</v>
          </cell>
          <cell r="D42" t="str">
            <v>Type2</v>
          </cell>
          <cell r="E42" t="str">
            <v>Block &amp; Local Road</v>
          </cell>
          <cell r="F42">
            <v>50</v>
          </cell>
          <cell r="H42">
            <v>80</v>
          </cell>
          <cell r="J42">
            <v>100</v>
          </cell>
          <cell r="K42">
            <v>230</v>
          </cell>
        </row>
        <row r="43">
          <cell r="C43" t="str">
            <v>Road-MN36</v>
          </cell>
          <cell r="D43" t="str">
            <v>Type2</v>
          </cell>
          <cell r="E43" t="str">
            <v>Block &amp; Local Road</v>
          </cell>
          <cell r="F43">
            <v>50</v>
          </cell>
          <cell r="H43">
            <v>80</v>
          </cell>
          <cell r="J43">
            <v>100</v>
          </cell>
          <cell r="K43">
            <v>230</v>
          </cell>
        </row>
        <row r="44">
          <cell r="C44" t="str">
            <v>Road-MN37</v>
          </cell>
          <cell r="D44" t="str">
            <v>Type2</v>
          </cell>
          <cell r="E44" t="str">
            <v>Block &amp; Local Road</v>
          </cell>
          <cell r="F44">
            <v>50</v>
          </cell>
          <cell r="H44">
            <v>80</v>
          </cell>
          <cell r="J44">
            <v>100</v>
          </cell>
          <cell r="K44">
            <v>230</v>
          </cell>
        </row>
        <row r="45">
          <cell r="C45" t="str">
            <v>Road-MN38</v>
          </cell>
          <cell r="D45" t="str">
            <v>Type2</v>
          </cell>
          <cell r="E45" t="str">
            <v>Block &amp; Local Road</v>
          </cell>
          <cell r="F45">
            <v>50</v>
          </cell>
          <cell r="H45">
            <v>80</v>
          </cell>
          <cell r="J45">
            <v>100</v>
          </cell>
          <cell r="K45">
            <v>230</v>
          </cell>
        </row>
        <row r="46">
          <cell r="C46" t="str">
            <v>Road-MN39</v>
          </cell>
          <cell r="D46" t="str">
            <v>Type2</v>
          </cell>
          <cell r="E46" t="str">
            <v>Block &amp; Local Road</v>
          </cell>
          <cell r="F46">
            <v>50</v>
          </cell>
          <cell r="H46">
            <v>80</v>
          </cell>
          <cell r="J46">
            <v>100</v>
          </cell>
          <cell r="K46">
            <v>230</v>
          </cell>
        </row>
        <row r="47">
          <cell r="C47" t="str">
            <v>Road-MN40</v>
          </cell>
          <cell r="D47" t="str">
            <v>Type2</v>
          </cell>
          <cell r="E47" t="str">
            <v>Block &amp; Local Road</v>
          </cell>
          <cell r="F47">
            <v>50</v>
          </cell>
          <cell r="H47">
            <v>80</v>
          </cell>
          <cell r="J47">
            <v>100</v>
          </cell>
          <cell r="K47">
            <v>230</v>
          </cell>
        </row>
        <row r="48">
          <cell r="C48" t="str">
            <v>Road-MN41</v>
          </cell>
          <cell r="D48" t="str">
            <v>Type2</v>
          </cell>
          <cell r="E48" t="str">
            <v>Block &amp; Local Road</v>
          </cell>
          <cell r="F48">
            <v>50</v>
          </cell>
          <cell r="H48">
            <v>80</v>
          </cell>
          <cell r="J48">
            <v>100</v>
          </cell>
          <cell r="K48">
            <v>230</v>
          </cell>
        </row>
        <row r="49">
          <cell r="C49" t="str">
            <v>Road-MN42</v>
          </cell>
          <cell r="D49" t="str">
            <v>Type2</v>
          </cell>
          <cell r="E49" t="str">
            <v>Block &amp; Local Road</v>
          </cell>
          <cell r="F49">
            <v>50</v>
          </cell>
          <cell r="H49">
            <v>80</v>
          </cell>
          <cell r="J49">
            <v>100</v>
          </cell>
          <cell r="K49">
            <v>230</v>
          </cell>
        </row>
        <row r="50">
          <cell r="C50" t="str">
            <v>Existing Road 1</v>
          </cell>
          <cell r="D50" t="str">
            <v>Type1</v>
          </cell>
          <cell r="E50" t="str">
            <v>Works Outside Al Rabwah</v>
          </cell>
          <cell r="F50">
            <v>50</v>
          </cell>
          <cell r="H50">
            <v>100</v>
          </cell>
          <cell r="J50">
            <v>100</v>
          </cell>
          <cell r="K50">
            <v>250</v>
          </cell>
        </row>
        <row r="51">
          <cell r="C51" t="str">
            <v>Existing Road 2</v>
          </cell>
          <cell r="D51" t="str">
            <v>Type1</v>
          </cell>
          <cell r="E51" t="str">
            <v>Existing Boundary Road</v>
          </cell>
        </row>
        <row r="52">
          <cell r="C52" t="str">
            <v>Al Amir Majed St.</v>
          </cell>
          <cell r="D52" t="str">
            <v>Type1</v>
          </cell>
          <cell r="E52" t="str">
            <v>Existing Boundary Road</v>
          </cell>
          <cell r="F52">
            <v>50</v>
          </cell>
          <cell r="H52">
            <v>100</v>
          </cell>
          <cell r="J52">
            <v>100</v>
          </cell>
          <cell r="K52">
            <v>250</v>
          </cell>
        </row>
        <row r="53">
          <cell r="C53" t="str">
            <v>Al Haydari St.</v>
          </cell>
          <cell r="D53" t="str">
            <v>Type1</v>
          </cell>
          <cell r="E53" t="str">
            <v>Works Outside Al Rabwah</v>
          </cell>
          <cell r="F53">
            <v>50</v>
          </cell>
          <cell r="H53">
            <v>100</v>
          </cell>
          <cell r="J53">
            <v>100</v>
          </cell>
          <cell r="K53">
            <v>250</v>
          </cell>
        </row>
        <row r="54">
          <cell r="C54" t="str">
            <v>Al Makarunah St.</v>
          </cell>
          <cell r="D54" t="str">
            <v>Type1</v>
          </cell>
          <cell r="E54" t="str">
            <v>Existing Boundary Road</v>
          </cell>
          <cell r="F54">
            <v>50</v>
          </cell>
          <cell r="H54">
            <v>100</v>
          </cell>
          <cell r="J54">
            <v>100</v>
          </cell>
          <cell r="K54">
            <v>250</v>
          </cell>
        </row>
        <row r="55">
          <cell r="C55" t="str">
            <v>King Fahad Road</v>
          </cell>
          <cell r="D55" t="str">
            <v>Type1</v>
          </cell>
          <cell r="E55" t="str">
            <v>Existing Boundary Road</v>
          </cell>
          <cell r="F55">
            <v>50</v>
          </cell>
          <cell r="H55">
            <v>100</v>
          </cell>
          <cell r="J55">
            <v>100</v>
          </cell>
          <cell r="K55">
            <v>250</v>
          </cell>
        </row>
        <row r="56">
          <cell r="C56" t="str">
            <v>30 ROAD</v>
          </cell>
          <cell r="D56" t="str">
            <v>Type1</v>
          </cell>
          <cell r="E56" t="str">
            <v>Existing Boundary Road</v>
          </cell>
          <cell r="F56">
            <v>50</v>
          </cell>
          <cell r="H56">
            <v>100</v>
          </cell>
          <cell r="J56">
            <v>100</v>
          </cell>
          <cell r="K56">
            <v>250</v>
          </cell>
        </row>
      </sheetData>
      <sheetData sheetId="10">
        <row r="7">
          <cell r="H7" t="str">
            <v>LGW</v>
          </cell>
        </row>
        <row r="8">
          <cell r="H8" t="str">
            <v>HGW</v>
          </cell>
        </row>
      </sheetData>
      <sheetData sheetId="11"/>
      <sheetData sheetId="12"/>
      <sheetData sheetId="13"/>
      <sheetData sheetId="14"/>
      <sheetData sheetId="15"/>
      <sheetData sheetId="16"/>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tormwater Pipe Network"/>
      <sheetName val="Stormwater Manhole"/>
      <sheetName val="Stormwater Catch Basins"/>
      <sheetName val="Pipe Schedule"/>
      <sheetName val="Manhole Sch"/>
      <sheetName val="Catch Basin"/>
      <sheetName val="CESMM3 class"/>
      <sheetName val="Corridor schedule"/>
      <sheetName val="Road_Schedule"/>
      <sheetName val="Trench data"/>
      <sheetName val="pipe connection"/>
      <sheetName val="Stormwater Pipe Network-X"/>
      <sheetName val="Assumptions"/>
      <sheetName val="@risk rents and incentives"/>
      <sheetName val="Car park lease"/>
      <sheetName val="Net rent analysis"/>
      <sheetName val="1997 IPO"/>
      <sheetName val="Lstsub"/>
      <sheetName val="BC - Final Templates"/>
      <sheetName val="RCBC Reinforcement"/>
      <sheetName val="a)TablaFactores"/>
      <sheetName val="c)Horas Extras"/>
      <sheetName val="o)Fasar Una TablaJnormal"/>
      <sheetName val="p)Fasar Una TablaJextra"/>
      <sheetName val="g) Fsr_FactorJornadaExtra"/>
      <sheetName val="d)Salarios"/>
      <sheetName val="h)Ps_factorJornadaExtra"/>
      <sheetName val="Summary Transformers"/>
      <sheetName val="1 Summary"/>
      <sheetName val="Rates Allowances"/>
      <sheetName val="Wordsdata"/>
      <sheetName val="COST BASIS"/>
      <sheetName val="PrecastTable-Qanbar"/>
      <sheetName val="triangular&amp;uniform"/>
      <sheetName val="U.P List"/>
      <sheetName val="OVERALL WS "/>
      <sheetName val="Values"/>
      <sheetName val="SCA 600"/>
      <sheetName val="AN"/>
      <sheetName val="7 SITE ELECTL"/>
      <sheetName val="TIE-INS"/>
      <sheetName val="Schedules"/>
      <sheetName val="RATE TABLE"/>
      <sheetName val="Sched-Structure IFB"/>
      <sheetName val="GRSummary"/>
      <sheetName val="labour"/>
      <sheetName val="Main Summary"/>
      <sheetName val="N_Campos Generales"/>
      <sheetName val="BASIS"/>
      <sheetName val="StdHours"/>
      <sheetName val="Workbook Quotes no dup"/>
      <sheetName val="RATE SHEET (General)"/>
      <sheetName val="Structural Concrete"/>
      <sheetName val="FitOutConfCentre"/>
      <sheetName val="BASIS 01"/>
      <sheetName val=" Est "/>
      <sheetName val="DATA"/>
      <sheetName val="D Wall ~ Moorgate Shaft"/>
      <sheetName val="Moorgate Piling"/>
      <sheetName val="Sheet1"/>
      <sheetName val="CALCU"/>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BASIS 1"/>
      <sheetName val="Sched-Structure"/>
      <sheetName val="Cover"/>
      <sheetName val="BI-03177 - 48&quot; DIA."/>
      <sheetName val="Cash Flow"/>
      <sheetName val="Total  Amount"/>
      <sheetName val=" N Finansal Eğri"/>
      <sheetName val="Cashflow Analysis"/>
      <sheetName val="#REF"/>
      <sheetName val="Project data"/>
      <sheetName val="LISTS"/>
      <sheetName val="GLA minima"/>
      <sheetName val="office"/>
      <sheetName val="Lab"/>
      <sheetName val="inter"/>
      <sheetName val="PriceSummary"/>
      <sheetName val="SUMMARY"/>
      <sheetName val="Category Lookup Table"/>
      <sheetName val="Netstatement"/>
      <sheetName val="CABLE TABLE"/>
      <sheetName val="Sheet9"/>
    </sheetNames>
    <sheetDataSet>
      <sheetData sheetId="0">
        <row r="9">
          <cell r="E9">
            <v>1</v>
          </cell>
          <cell r="F9" t="str">
            <v>Stub-out</v>
          </cell>
          <cell r="G9">
            <v>517594.77</v>
          </cell>
          <cell r="H9">
            <v>2389980.48</v>
          </cell>
          <cell r="I9" t="str">
            <v>King Fahad Road</v>
          </cell>
          <cell r="T9">
            <v>8.2200000000000006</v>
          </cell>
          <cell r="V9">
            <v>11.54</v>
          </cell>
          <cell r="X9">
            <v>1600</v>
          </cell>
          <cell r="AI9">
            <v>0</v>
          </cell>
          <cell r="AJ9">
            <v>0</v>
          </cell>
        </row>
        <row r="10">
          <cell r="AJ10">
            <v>0</v>
          </cell>
        </row>
        <row r="11">
          <cell r="E11">
            <v>2</v>
          </cell>
          <cell r="F11" t="str">
            <v>MH-01A</v>
          </cell>
          <cell r="G11">
            <v>517604.32199999999</v>
          </cell>
          <cell r="H11">
            <v>2389983.4419999998</v>
          </cell>
          <cell r="I11" t="str">
            <v>Al Haydari St.</v>
          </cell>
          <cell r="J11">
            <v>9.551999999966938</v>
          </cell>
          <cell r="K11">
            <v>2.9619999998249114</v>
          </cell>
          <cell r="L11">
            <v>10.000707374897596</v>
          </cell>
          <cell r="M11" t="str">
            <v>CP-5 401 201</v>
          </cell>
          <cell r="N11">
            <v>0</v>
          </cell>
          <cell r="O11">
            <v>10.000707374897596</v>
          </cell>
          <cell r="P11">
            <v>10.000707374897596</v>
          </cell>
          <cell r="Q11">
            <v>0</v>
          </cell>
          <cell r="R11">
            <v>11.54</v>
          </cell>
          <cell r="T11">
            <v>8.25</v>
          </cell>
          <cell r="V11">
            <v>11.54</v>
          </cell>
          <cell r="X11">
            <v>1600</v>
          </cell>
          <cell r="Y11">
            <v>8.2200000000000006</v>
          </cell>
          <cell r="Z11">
            <v>8.25</v>
          </cell>
          <cell r="AA11">
            <v>11.54</v>
          </cell>
          <cell r="AB11">
            <v>11.54</v>
          </cell>
          <cell r="AI11">
            <v>0</v>
          </cell>
          <cell r="AJ11">
            <v>0</v>
          </cell>
        </row>
        <row r="12">
          <cell r="E12">
            <v>0</v>
          </cell>
          <cell r="AJ12">
            <v>0</v>
          </cell>
        </row>
        <row r="13">
          <cell r="E13">
            <v>3</v>
          </cell>
          <cell r="F13" t="str">
            <v>MH-01B</v>
          </cell>
          <cell r="G13">
            <v>517691.16</v>
          </cell>
          <cell r="H13">
            <v>2390007.96</v>
          </cell>
          <cell r="I13" t="str">
            <v>Al Haydari St.</v>
          </cell>
          <cell r="J13">
            <v>86.837999999988824</v>
          </cell>
          <cell r="K13">
            <v>24.518000000156462</v>
          </cell>
          <cell r="L13">
            <v>90.232868556894118</v>
          </cell>
          <cell r="M13" t="str">
            <v>CP-5 401 201</v>
          </cell>
          <cell r="N13">
            <v>10.000707374897596</v>
          </cell>
          <cell r="O13">
            <v>100.23357593179172</v>
          </cell>
          <cell r="P13">
            <v>90.232868556894118</v>
          </cell>
          <cell r="Q13">
            <v>0</v>
          </cell>
          <cell r="R13">
            <v>11.43</v>
          </cell>
          <cell r="T13">
            <v>8.34</v>
          </cell>
          <cell r="V13">
            <v>11.43</v>
          </cell>
          <cell r="X13">
            <v>1600</v>
          </cell>
          <cell r="Y13">
            <v>8.25</v>
          </cell>
          <cell r="Z13">
            <v>8.34</v>
          </cell>
          <cell r="AA13">
            <v>11.54</v>
          </cell>
          <cell r="AB13">
            <v>11.43</v>
          </cell>
          <cell r="AI13" t="str">
            <v>S</v>
          </cell>
          <cell r="AJ13">
            <v>0</v>
          </cell>
        </row>
        <row r="14">
          <cell r="E14">
            <v>0</v>
          </cell>
          <cell r="AJ14">
            <v>0</v>
          </cell>
        </row>
        <row r="15">
          <cell r="E15">
            <v>4</v>
          </cell>
          <cell r="F15" t="str">
            <v>MH-01C</v>
          </cell>
          <cell r="G15">
            <v>517752.83</v>
          </cell>
          <cell r="H15">
            <v>2390026.04</v>
          </cell>
          <cell r="I15" t="str">
            <v>Al Haydari St.</v>
          </cell>
          <cell r="J15">
            <v>61.67000000004191</v>
          </cell>
          <cell r="K15">
            <v>18.080000000074506</v>
          </cell>
          <cell r="L15">
            <v>64.265661904378319</v>
          </cell>
          <cell r="M15" t="str">
            <v>CP-5 401 201</v>
          </cell>
          <cell r="N15">
            <v>100.23357593179172</v>
          </cell>
          <cell r="O15">
            <v>164.49923783617004</v>
          </cell>
          <cell r="P15">
            <v>64.265661904378319</v>
          </cell>
          <cell r="Q15">
            <v>0</v>
          </cell>
          <cell r="R15">
            <v>11.47</v>
          </cell>
          <cell r="T15">
            <v>8.4</v>
          </cell>
          <cell r="V15">
            <v>11.47</v>
          </cell>
          <cell r="X15">
            <v>1600</v>
          </cell>
          <cell r="Y15">
            <v>8.34</v>
          </cell>
          <cell r="Z15">
            <v>8.4</v>
          </cell>
          <cell r="AA15">
            <v>11.43</v>
          </cell>
          <cell r="AB15">
            <v>11.47</v>
          </cell>
          <cell r="AI15">
            <v>0</v>
          </cell>
          <cell r="AJ15">
            <v>0</v>
          </cell>
        </row>
        <row r="16">
          <cell r="E16">
            <v>0</v>
          </cell>
          <cell r="AJ16">
            <v>0</v>
          </cell>
        </row>
        <row r="17">
          <cell r="E17">
            <v>5</v>
          </cell>
          <cell r="F17" t="str">
            <v>MH-01D</v>
          </cell>
          <cell r="G17">
            <v>517812.13</v>
          </cell>
          <cell r="H17">
            <v>2390043.0699999998</v>
          </cell>
          <cell r="I17" t="str">
            <v>Al Haydari St.</v>
          </cell>
          <cell r="J17">
            <v>59.299999999988358</v>
          </cell>
          <cell r="K17">
            <v>17.029999999795109</v>
          </cell>
          <cell r="L17">
            <v>61.696927800269279</v>
          </cell>
          <cell r="M17" t="str">
            <v>CP-5 401 201</v>
          </cell>
          <cell r="N17">
            <v>164.49923783617004</v>
          </cell>
          <cell r="O17">
            <v>226.19616563643933</v>
          </cell>
          <cell r="P17">
            <v>61.696927800269293</v>
          </cell>
          <cell r="Q17">
            <v>0</v>
          </cell>
          <cell r="R17">
            <v>11.49</v>
          </cell>
          <cell r="T17">
            <v>8.4600000000000009</v>
          </cell>
          <cell r="V17">
            <v>11.49</v>
          </cell>
          <cell r="X17">
            <v>1600</v>
          </cell>
          <cell r="Y17">
            <v>8.4</v>
          </cell>
          <cell r="Z17">
            <v>8.4600000000000009</v>
          </cell>
          <cell r="AA17">
            <v>11.47</v>
          </cell>
          <cell r="AB17">
            <v>11.49</v>
          </cell>
          <cell r="AI17">
            <v>0</v>
          </cell>
          <cell r="AJ17">
            <v>0</v>
          </cell>
        </row>
        <row r="18">
          <cell r="E18">
            <v>0</v>
          </cell>
          <cell r="AJ18">
            <v>0</v>
          </cell>
        </row>
        <row r="19">
          <cell r="E19">
            <v>6</v>
          </cell>
          <cell r="F19" t="str">
            <v>MH-01E</v>
          </cell>
          <cell r="G19">
            <v>517879.45</v>
          </cell>
          <cell r="H19">
            <v>2390062.34</v>
          </cell>
          <cell r="I19" t="str">
            <v>Al Haydari St.</v>
          </cell>
          <cell r="J19">
            <v>67.320000000006985</v>
          </cell>
          <cell r="K19">
            <v>19.270000000018626</v>
          </cell>
          <cell r="L19">
            <v>70.023676710107551</v>
          </cell>
          <cell r="M19" t="str">
            <v>CP-5 401 202</v>
          </cell>
          <cell r="N19">
            <v>226.19616563643933</v>
          </cell>
          <cell r="O19">
            <v>296.2198423465469</v>
          </cell>
          <cell r="P19">
            <v>70.023676710107566</v>
          </cell>
          <cell r="Q19">
            <v>0</v>
          </cell>
          <cell r="R19">
            <v>11.49</v>
          </cell>
          <cell r="T19">
            <v>8.5299999999999994</v>
          </cell>
          <cell r="V19">
            <v>11.49</v>
          </cell>
          <cell r="X19">
            <v>1600</v>
          </cell>
          <cell r="Y19">
            <v>8.4600000000000009</v>
          </cell>
          <cell r="Z19">
            <v>8.5299999999999994</v>
          </cell>
          <cell r="AA19">
            <v>11.49</v>
          </cell>
          <cell r="AB19">
            <v>11.49</v>
          </cell>
          <cell r="AI19">
            <v>0</v>
          </cell>
          <cell r="AJ19">
            <v>0</v>
          </cell>
        </row>
        <row r="20">
          <cell r="E20">
            <v>0</v>
          </cell>
          <cell r="AJ20">
            <v>0</v>
          </cell>
        </row>
        <row r="21">
          <cell r="E21">
            <v>7</v>
          </cell>
          <cell r="F21" t="str">
            <v>MH-01F</v>
          </cell>
          <cell r="G21">
            <v>517948.84600000002</v>
          </cell>
          <cell r="H21">
            <v>2390082.1940000001</v>
          </cell>
          <cell r="I21" t="str">
            <v>Al Haydari St.</v>
          </cell>
          <cell r="J21">
            <v>69.396000000007916</v>
          </cell>
          <cell r="K21">
            <v>19.854000000283122</v>
          </cell>
          <cell r="L21">
            <v>72.180233665542687</v>
          </cell>
          <cell r="M21" t="str">
            <v>CP-5 401 202</v>
          </cell>
          <cell r="N21">
            <v>296.2198423465469</v>
          </cell>
          <cell r="O21">
            <v>368.40007601208958</v>
          </cell>
          <cell r="P21">
            <v>72.180233665542687</v>
          </cell>
          <cell r="Q21">
            <v>0</v>
          </cell>
          <cell r="R21">
            <v>11.49</v>
          </cell>
          <cell r="T21">
            <v>8.6</v>
          </cell>
          <cell r="V21">
            <v>11.49</v>
          </cell>
          <cell r="X21">
            <v>1600</v>
          </cell>
          <cell r="Y21">
            <v>8.5299999999999994</v>
          </cell>
          <cell r="Z21">
            <v>8.6</v>
          </cell>
          <cell r="AA21">
            <v>11.49</v>
          </cell>
          <cell r="AB21">
            <v>11.49</v>
          </cell>
          <cell r="AI21">
            <v>0</v>
          </cell>
          <cell r="AJ21">
            <v>0</v>
          </cell>
        </row>
        <row r="22">
          <cell r="E22">
            <v>0</v>
          </cell>
          <cell r="AJ22">
            <v>0</v>
          </cell>
        </row>
        <row r="23">
          <cell r="E23">
            <v>8</v>
          </cell>
          <cell r="F23" t="str">
            <v>MH-01G</v>
          </cell>
          <cell r="G23">
            <v>517993.98</v>
          </cell>
          <cell r="H23">
            <v>2390095.2999999998</v>
          </cell>
          <cell r="I23" t="str">
            <v>Al Haydari St.</v>
          </cell>
          <cell r="J23">
            <v>45.133999999961816</v>
          </cell>
          <cell r="K23">
            <v>13.105999999679625</v>
          </cell>
          <cell r="L23">
            <v>46.998353077402143</v>
          </cell>
          <cell r="M23" t="str">
            <v>CP-5 401 202</v>
          </cell>
          <cell r="N23">
            <v>368.40007601208958</v>
          </cell>
          <cell r="O23">
            <v>415.39842908949174</v>
          </cell>
          <cell r="P23">
            <v>46.998353077402157</v>
          </cell>
          <cell r="Q23">
            <v>0</v>
          </cell>
          <cell r="R23">
            <v>11.49</v>
          </cell>
          <cell r="T23">
            <v>8.65</v>
          </cell>
          <cell r="V23">
            <v>11.49</v>
          </cell>
          <cell r="X23">
            <v>1600</v>
          </cell>
          <cell r="Y23">
            <v>8.6</v>
          </cell>
          <cell r="Z23">
            <v>8.65</v>
          </cell>
          <cell r="AA23">
            <v>11.49</v>
          </cell>
          <cell r="AB23">
            <v>11.49</v>
          </cell>
          <cell r="AI23">
            <v>0</v>
          </cell>
          <cell r="AJ23">
            <v>0</v>
          </cell>
        </row>
        <row r="24">
          <cell r="E24">
            <v>0</v>
          </cell>
          <cell r="AJ24">
            <v>0</v>
          </cell>
        </row>
        <row r="25">
          <cell r="E25">
            <v>9</v>
          </cell>
          <cell r="F25" t="str">
            <v>MH C-B</v>
          </cell>
          <cell r="G25">
            <v>518012.24800000002</v>
          </cell>
          <cell r="H25">
            <v>2390100.5320000001</v>
          </cell>
          <cell r="I25" t="str">
            <v>Existing Road 1</v>
          </cell>
          <cell r="J25">
            <v>18.268000000040047</v>
          </cell>
          <cell r="K25">
            <v>5.2320000003091991</v>
          </cell>
          <cell r="L25">
            <v>19.002464261371436</v>
          </cell>
          <cell r="M25" t="str">
            <v>CP-5 401 203</v>
          </cell>
          <cell r="N25">
            <v>415.39842908949174</v>
          </cell>
          <cell r="O25">
            <v>434.40089335086316</v>
          </cell>
          <cell r="P25">
            <v>19.002464261371415</v>
          </cell>
          <cell r="Q25">
            <v>0</v>
          </cell>
          <cell r="R25">
            <v>11.49</v>
          </cell>
          <cell r="T25">
            <v>8.67</v>
          </cell>
          <cell r="V25">
            <v>11.49</v>
          </cell>
          <cell r="X25">
            <v>1600</v>
          </cell>
          <cell r="Y25">
            <v>8.65</v>
          </cell>
          <cell r="Z25">
            <v>8.67</v>
          </cell>
          <cell r="AA25">
            <v>11.49</v>
          </cell>
          <cell r="AB25">
            <v>11.49</v>
          </cell>
          <cell r="AI25">
            <v>0</v>
          </cell>
          <cell r="AJ25">
            <v>0</v>
          </cell>
        </row>
        <row r="26">
          <cell r="E26">
            <v>0</v>
          </cell>
          <cell r="AJ26">
            <v>0</v>
          </cell>
        </row>
        <row r="27">
          <cell r="E27">
            <v>10</v>
          </cell>
          <cell r="F27" t="str">
            <v>MH-02A</v>
          </cell>
          <cell r="G27">
            <v>518036.19</v>
          </cell>
          <cell r="H27">
            <v>2390017.9300000002</v>
          </cell>
          <cell r="I27" t="str">
            <v>Existing Road 1</v>
          </cell>
          <cell r="J27">
            <v>23.941999999980908</v>
          </cell>
          <cell r="K27">
            <v>-82.601999999955297</v>
          </cell>
          <cell r="L27">
            <v>86.001800957838668</v>
          </cell>
          <cell r="M27" t="str">
            <v>CP-5 401 203</v>
          </cell>
          <cell r="N27">
            <v>434.40089335086316</v>
          </cell>
          <cell r="O27">
            <v>520.40269430870183</v>
          </cell>
          <cell r="P27">
            <v>86.001800957838668</v>
          </cell>
          <cell r="Q27">
            <v>0</v>
          </cell>
          <cell r="R27">
            <v>11.73</v>
          </cell>
          <cell r="T27">
            <v>8.76</v>
          </cell>
          <cell r="V27">
            <v>11.73</v>
          </cell>
          <cell r="X27">
            <v>1600</v>
          </cell>
          <cell r="Y27">
            <v>8.67</v>
          </cell>
          <cell r="Z27">
            <v>8.76</v>
          </cell>
          <cell r="AA27">
            <v>11.49</v>
          </cell>
          <cell r="AB27">
            <v>11.73</v>
          </cell>
          <cell r="AI27">
            <v>0</v>
          </cell>
          <cell r="AJ27">
            <v>0</v>
          </cell>
        </row>
        <row r="28">
          <cell r="E28">
            <v>0</v>
          </cell>
          <cell r="AJ28">
            <v>0</v>
          </cell>
        </row>
        <row r="29">
          <cell r="E29">
            <v>11</v>
          </cell>
          <cell r="F29" t="str">
            <v>MH-02B</v>
          </cell>
          <cell r="G29">
            <v>518058.92</v>
          </cell>
          <cell r="H29">
            <v>2389939.15</v>
          </cell>
          <cell r="I29" t="str">
            <v>Existing Road 1</v>
          </cell>
          <cell r="J29">
            <v>22.729999999981374</v>
          </cell>
          <cell r="K29">
            <v>-78.78000000026077</v>
          </cell>
          <cell r="L29">
            <v>81.99354425831487</v>
          </cell>
          <cell r="M29" t="str">
            <v>CP-5 401 203</v>
          </cell>
          <cell r="N29">
            <v>520.40269430870183</v>
          </cell>
          <cell r="O29">
            <v>602.39623856701667</v>
          </cell>
          <cell r="P29">
            <v>81.993544258314841</v>
          </cell>
          <cell r="Q29">
            <v>0</v>
          </cell>
          <cell r="R29">
            <v>11.87</v>
          </cell>
          <cell r="T29">
            <v>8.84</v>
          </cell>
          <cell r="V29">
            <v>11.87</v>
          </cell>
          <cell r="X29">
            <v>1600</v>
          </cell>
          <cell r="Y29">
            <v>8.76</v>
          </cell>
          <cell r="Z29">
            <v>8.84</v>
          </cell>
          <cell r="AA29">
            <v>11.73</v>
          </cell>
          <cell r="AB29">
            <v>11.87</v>
          </cell>
          <cell r="AI29">
            <v>0</v>
          </cell>
          <cell r="AJ29">
            <v>0</v>
          </cell>
        </row>
        <row r="30">
          <cell r="E30">
            <v>0</v>
          </cell>
          <cell r="AJ30">
            <v>0</v>
          </cell>
        </row>
        <row r="31">
          <cell r="E31">
            <v>12</v>
          </cell>
          <cell r="F31" t="str">
            <v>MH-02C</v>
          </cell>
          <cell r="G31">
            <v>518081.65</v>
          </cell>
          <cell r="H31">
            <v>2389860.36</v>
          </cell>
          <cell r="I31" t="str">
            <v>Existing Road 1</v>
          </cell>
          <cell r="J31">
            <v>22.730000000039581</v>
          </cell>
          <cell r="K31">
            <v>-78.790000000037253</v>
          </cell>
          <cell r="L31">
            <v>82.003152378476699</v>
          </cell>
          <cell r="M31" t="str">
            <v>CP-5 401 203</v>
          </cell>
          <cell r="N31">
            <v>602.39623856701667</v>
          </cell>
          <cell r="O31">
            <v>684.39939094549334</v>
          </cell>
          <cell r="P31">
            <v>82.00315237847667</v>
          </cell>
          <cell r="Q31">
            <v>0</v>
          </cell>
          <cell r="R31">
            <v>12.08</v>
          </cell>
          <cell r="T31">
            <v>8.92</v>
          </cell>
          <cell r="V31">
            <v>12.08</v>
          </cell>
          <cell r="X31">
            <v>1600</v>
          </cell>
          <cell r="Y31">
            <v>8.84</v>
          </cell>
          <cell r="Z31">
            <v>8.92</v>
          </cell>
          <cell r="AA31">
            <v>11.87</v>
          </cell>
          <cell r="AB31">
            <v>12.08</v>
          </cell>
          <cell r="AI31">
            <v>0</v>
          </cell>
          <cell r="AJ31">
            <v>0</v>
          </cell>
        </row>
        <row r="32">
          <cell r="E32">
            <v>0</v>
          </cell>
          <cell r="AJ32">
            <v>0</v>
          </cell>
        </row>
        <row r="33">
          <cell r="E33">
            <v>13</v>
          </cell>
          <cell r="F33" t="str">
            <v>MH-02/1</v>
          </cell>
          <cell r="G33">
            <v>518100.73300000001</v>
          </cell>
          <cell r="H33">
            <v>2389779.409</v>
          </cell>
          <cell r="I33" t="str">
            <v>Road-MN23</v>
          </cell>
          <cell r="J33">
            <v>19.082999999984168</v>
          </cell>
          <cell r="K33">
            <v>-80.950999999884516</v>
          </cell>
          <cell r="L33">
            <v>83.169858061563986</v>
          </cell>
          <cell r="M33" t="str">
            <v>CP-5 401 204</v>
          </cell>
          <cell r="N33">
            <v>684.39939094549334</v>
          </cell>
          <cell r="O33">
            <v>767.56924900705735</v>
          </cell>
          <cell r="P33">
            <v>83.169858061564014</v>
          </cell>
          <cell r="Q33">
            <v>0</v>
          </cell>
          <cell r="R33">
            <v>12.52</v>
          </cell>
          <cell r="T33">
            <v>9.15</v>
          </cell>
          <cell r="V33">
            <v>12.51</v>
          </cell>
          <cell r="X33">
            <v>1600</v>
          </cell>
          <cell r="Y33">
            <v>8.92</v>
          </cell>
          <cell r="Z33">
            <v>9.01</v>
          </cell>
          <cell r="AA33">
            <v>12.08</v>
          </cell>
          <cell r="AB33">
            <v>12.51</v>
          </cell>
          <cell r="AI33">
            <v>0</v>
          </cell>
          <cell r="AJ33">
            <v>0</v>
          </cell>
        </row>
        <row r="34">
          <cell r="E34">
            <v>0</v>
          </cell>
          <cell r="AJ34">
            <v>0</v>
          </cell>
        </row>
        <row r="35">
          <cell r="E35">
            <v>14</v>
          </cell>
          <cell r="F35" t="str">
            <v>MH-02/2</v>
          </cell>
          <cell r="G35">
            <v>518101.48</v>
          </cell>
          <cell r="H35">
            <v>2389756.9900000002</v>
          </cell>
          <cell r="I35" t="str">
            <v>Road-MN23</v>
          </cell>
          <cell r="J35">
            <v>0.74699999997392297</v>
          </cell>
          <cell r="K35">
            <v>-22.418999999761581</v>
          </cell>
          <cell r="L35">
            <v>22.431441549514172</v>
          </cell>
          <cell r="M35" t="str">
            <v>CP-5 401 204</v>
          </cell>
          <cell r="N35">
            <v>767.56924900705735</v>
          </cell>
          <cell r="O35">
            <v>790.0006905565715</v>
          </cell>
          <cell r="P35">
            <v>22.431441549514147</v>
          </cell>
          <cell r="Q35">
            <v>0</v>
          </cell>
          <cell r="R35">
            <v>12.68</v>
          </cell>
          <cell r="T35">
            <v>9.23</v>
          </cell>
          <cell r="V35">
            <v>12.78</v>
          </cell>
          <cell r="X35">
            <v>1500</v>
          </cell>
          <cell r="Y35">
            <v>9.15</v>
          </cell>
          <cell r="Z35">
            <v>9.23</v>
          </cell>
          <cell r="AA35">
            <v>12.51</v>
          </cell>
          <cell r="AB35">
            <v>12.78</v>
          </cell>
          <cell r="AI35">
            <v>0</v>
          </cell>
          <cell r="AJ35">
            <v>0</v>
          </cell>
        </row>
        <row r="36">
          <cell r="E36">
            <v>0</v>
          </cell>
          <cell r="AJ36">
            <v>0</v>
          </cell>
        </row>
        <row r="37">
          <cell r="E37">
            <v>15</v>
          </cell>
          <cell r="F37" t="str">
            <v>Deleted</v>
          </cell>
          <cell r="AI37">
            <v>0</v>
          </cell>
          <cell r="AJ37">
            <v>0</v>
          </cell>
        </row>
        <row r="38">
          <cell r="E38">
            <v>0</v>
          </cell>
          <cell r="AJ38">
            <v>0</v>
          </cell>
        </row>
        <row r="39">
          <cell r="E39">
            <v>16</v>
          </cell>
          <cell r="F39" t="str">
            <v>MH-02/4</v>
          </cell>
          <cell r="G39">
            <v>518103.67</v>
          </cell>
          <cell r="H39">
            <v>2389706.86</v>
          </cell>
          <cell r="I39" t="str">
            <v>Road-MN23</v>
          </cell>
          <cell r="J39">
            <v>2.1900000000023283</v>
          </cell>
          <cell r="K39">
            <v>-50.130000000353903</v>
          </cell>
          <cell r="L39">
            <v>50.177813822799138</v>
          </cell>
          <cell r="M39" t="str">
            <v>CP-5 401 204</v>
          </cell>
          <cell r="N39">
            <v>790.0006905565715</v>
          </cell>
          <cell r="O39">
            <v>840.17850437937068</v>
          </cell>
          <cell r="P39">
            <v>50.17781382279918</v>
          </cell>
          <cell r="Q39">
            <v>0</v>
          </cell>
          <cell r="R39">
            <v>12.94</v>
          </cell>
          <cell r="T39">
            <v>9.43</v>
          </cell>
          <cell r="V39">
            <v>12.95</v>
          </cell>
          <cell r="X39">
            <v>1500</v>
          </cell>
          <cell r="Y39">
            <v>9.23</v>
          </cell>
          <cell r="Z39">
            <v>9.43</v>
          </cell>
          <cell r="AA39">
            <v>12.78</v>
          </cell>
          <cell r="AB39">
            <v>12.95</v>
          </cell>
          <cell r="AI39">
            <v>0</v>
          </cell>
          <cell r="AJ39">
            <v>0</v>
          </cell>
        </row>
        <row r="40">
          <cell r="E40">
            <v>0</v>
          </cell>
          <cell r="AJ40">
            <v>0</v>
          </cell>
        </row>
        <row r="41">
          <cell r="E41">
            <v>17</v>
          </cell>
          <cell r="F41" t="str">
            <v>MH-02/5</v>
          </cell>
          <cell r="G41">
            <v>518103.99</v>
          </cell>
          <cell r="H41">
            <v>2389681.16</v>
          </cell>
          <cell r="I41" t="str">
            <v>Road-MN23</v>
          </cell>
          <cell r="J41">
            <v>0.32000000000698492</v>
          </cell>
          <cell r="K41">
            <v>-25.699999999720603</v>
          </cell>
          <cell r="L41">
            <v>25.701992140408951</v>
          </cell>
          <cell r="M41" t="str">
            <v>CP-5 401 204</v>
          </cell>
          <cell r="N41">
            <v>840.17850437937068</v>
          </cell>
          <cell r="O41">
            <v>865.88049651977963</v>
          </cell>
          <cell r="P41">
            <v>25.701992140408947</v>
          </cell>
          <cell r="Q41">
            <v>0</v>
          </cell>
          <cell r="R41">
            <v>13.11</v>
          </cell>
          <cell r="T41">
            <v>9.5299999999999994</v>
          </cell>
          <cell r="V41">
            <v>13.21</v>
          </cell>
          <cell r="X41">
            <v>1500</v>
          </cell>
          <cell r="Y41">
            <v>9.43</v>
          </cell>
          <cell r="Z41">
            <v>9.5299999999999994</v>
          </cell>
          <cell r="AA41">
            <v>12.95</v>
          </cell>
          <cell r="AB41">
            <v>13.21</v>
          </cell>
          <cell r="AI41">
            <v>0</v>
          </cell>
          <cell r="AJ41">
            <v>0</v>
          </cell>
        </row>
        <row r="42">
          <cell r="E42">
            <v>0</v>
          </cell>
          <cell r="AJ42">
            <v>0</v>
          </cell>
        </row>
        <row r="43">
          <cell r="E43">
            <v>18</v>
          </cell>
          <cell r="F43" t="str">
            <v>MH-02/6</v>
          </cell>
          <cell r="G43">
            <v>518105.14</v>
          </cell>
          <cell r="H43">
            <v>2389650.13</v>
          </cell>
          <cell r="I43" t="str">
            <v>Road-MN23</v>
          </cell>
          <cell r="J43">
            <v>1.1500000000232831</v>
          </cell>
          <cell r="K43">
            <v>-31.03000000026077</v>
          </cell>
          <cell r="L43">
            <v>31.051302710453825</v>
          </cell>
          <cell r="M43" t="str">
            <v>CP-5 401 204</v>
          </cell>
          <cell r="N43">
            <v>865.88049651977963</v>
          </cell>
          <cell r="O43">
            <v>896.93179923023342</v>
          </cell>
          <cell r="P43">
            <v>31.051302710453797</v>
          </cell>
          <cell r="Q43">
            <v>2.8421709430404007E-14</v>
          </cell>
          <cell r="R43">
            <v>13.3</v>
          </cell>
          <cell r="T43">
            <v>9.66</v>
          </cell>
          <cell r="V43">
            <v>13.35</v>
          </cell>
          <cell r="X43">
            <v>1500</v>
          </cell>
          <cell r="Y43">
            <v>9.5299999999999994</v>
          </cell>
          <cell r="Z43">
            <v>9.66</v>
          </cell>
          <cell r="AA43">
            <v>13.21</v>
          </cell>
          <cell r="AB43">
            <v>13.35</v>
          </cell>
          <cell r="AI43">
            <v>0</v>
          </cell>
          <cell r="AJ43">
            <v>0</v>
          </cell>
        </row>
        <row r="44">
          <cell r="E44">
            <v>0</v>
          </cell>
          <cell r="AJ44">
            <v>0</v>
          </cell>
        </row>
        <row r="45">
          <cell r="E45">
            <v>19</v>
          </cell>
          <cell r="F45" t="str">
            <v>Deleted</v>
          </cell>
          <cell r="AI45">
            <v>0</v>
          </cell>
          <cell r="AJ45">
            <v>0</v>
          </cell>
        </row>
        <row r="46">
          <cell r="E46">
            <v>0</v>
          </cell>
          <cell r="AJ46">
            <v>0</v>
          </cell>
        </row>
        <row r="47">
          <cell r="E47">
            <v>20</v>
          </cell>
          <cell r="F47" t="str">
            <v>MH-02/8</v>
          </cell>
          <cell r="G47">
            <v>518116.34</v>
          </cell>
          <cell r="H47">
            <v>2389607.64</v>
          </cell>
          <cell r="I47" t="str">
            <v>Road-MN23</v>
          </cell>
          <cell r="J47">
            <v>11.200000000011642</v>
          </cell>
          <cell r="K47">
            <v>-42.489999999757856</v>
          </cell>
          <cell r="L47">
            <v>43.941325651141696</v>
          </cell>
          <cell r="M47" t="str">
            <v>CP-5 401 204</v>
          </cell>
          <cell r="N47">
            <v>896.93179923023342</v>
          </cell>
          <cell r="O47">
            <v>940.87312488137513</v>
          </cell>
          <cell r="P47">
            <v>43.94132565114171</v>
          </cell>
          <cell r="Q47">
            <v>0</v>
          </cell>
          <cell r="R47">
            <v>13.56</v>
          </cell>
          <cell r="T47">
            <v>9.83</v>
          </cell>
          <cell r="V47">
            <v>13.67</v>
          </cell>
          <cell r="X47">
            <v>1500</v>
          </cell>
          <cell r="Y47">
            <v>9.66</v>
          </cell>
          <cell r="Z47">
            <v>9.83</v>
          </cell>
          <cell r="AA47">
            <v>13.35</v>
          </cell>
          <cell r="AB47">
            <v>13.67</v>
          </cell>
          <cell r="AI47">
            <v>0</v>
          </cell>
          <cell r="AJ47">
            <v>0</v>
          </cell>
        </row>
        <row r="48">
          <cell r="E48">
            <v>0</v>
          </cell>
          <cell r="AJ48">
            <v>0</v>
          </cell>
        </row>
        <row r="49">
          <cell r="E49">
            <v>21</v>
          </cell>
          <cell r="F49" t="str">
            <v>MH-02/9</v>
          </cell>
          <cell r="G49">
            <v>518130.58899999998</v>
          </cell>
          <cell r="H49">
            <v>2389566.625</v>
          </cell>
          <cell r="I49" t="str">
            <v>Road-MN23</v>
          </cell>
          <cell r="J49">
            <v>14.248999999952503</v>
          </cell>
          <cell r="K49">
            <v>-41.015000000130385</v>
          </cell>
          <cell r="L49">
            <v>43.419629501060257</v>
          </cell>
          <cell r="M49" t="str">
            <v>CP-5 401 205</v>
          </cell>
          <cell r="N49">
            <v>940.87312488137513</v>
          </cell>
          <cell r="O49">
            <v>984.29275438243542</v>
          </cell>
          <cell r="P49">
            <v>43.419629501060285</v>
          </cell>
          <cell r="Q49">
            <v>0</v>
          </cell>
          <cell r="R49">
            <v>13.79</v>
          </cell>
          <cell r="T49">
            <v>10.210000000000001</v>
          </cell>
          <cell r="V49">
            <v>14.02</v>
          </cell>
          <cell r="X49">
            <v>1500</v>
          </cell>
          <cell r="Y49">
            <v>9.83</v>
          </cell>
          <cell r="Z49">
            <v>10.210000000000001</v>
          </cell>
          <cell r="AA49">
            <v>13.67</v>
          </cell>
          <cell r="AB49">
            <v>14.02</v>
          </cell>
          <cell r="AI49">
            <v>0</v>
          </cell>
          <cell r="AJ49">
            <v>0</v>
          </cell>
        </row>
        <row r="50">
          <cell r="E50">
            <v>0</v>
          </cell>
          <cell r="AJ50">
            <v>0</v>
          </cell>
        </row>
        <row r="51">
          <cell r="E51">
            <v>22</v>
          </cell>
          <cell r="F51" t="str">
            <v>MH-02/10</v>
          </cell>
          <cell r="G51">
            <v>518171.5</v>
          </cell>
          <cell r="H51">
            <v>2389487.6800000002</v>
          </cell>
          <cell r="I51" t="str">
            <v>Road-MN23</v>
          </cell>
          <cell r="J51">
            <v>40.911000000021886</v>
          </cell>
          <cell r="K51">
            <v>-78.944999999832362</v>
          </cell>
          <cell r="L51">
            <v>88.915819435999808</v>
          </cell>
          <cell r="M51" t="str">
            <v>CP-5 401 205</v>
          </cell>
          <cell r="N51">
            <v>984.29275438243542</v>
          </cell>
          <cell r="O51">
            <v>1073.2085738184353</v>
          </cell>
          <cell r="P51">
            <v>88.915819435999879</v>
          </cell>
          <cell r="Q51">
            <v>0</v>
          </cell>
          <cell r="R51">
            <v>14.71</v>
          </cell>
          <cell r="T51">
            <v>10.38</v>
          </cell>
          <cell r="V51">
            <v>14.27</v>
          </cell>
          <cell r="X51">
            <v>1500</v>
          </cell>
          <cell r="Y51">
            <v>10.210000000000001</v>
          </cell>
          <cell r="Z51">
            <v>10.38</v>
          </cell>
          <cell r="AA51">
            <v>14.02</v>
          </cell>
          <cell r="AB51">
            <v>14.27</v>
          </cell>
          <cell r="AI51">
            <v>0</v>
          </cell>
          <cell r="AJ51">
            <v>0</v>
          </cell>
        </row>
        <row r="52">
          <cell r="E52">
            <v>0</v>
          </cell>
          <cell r="AJ52">
            <v>0</v>
          </cell>
        </row>
        <row r="53">
          <cell r="E53">
            <v>23</v>
          </cell>
          <cell r="F53" t="str">
            <v>MH-02/11</v>
          </cell>
          <cell r="G53">
            <v>518210.67</v>
          </cell>
          <cell r="H53">
            <v>2389417.92</v>
          </cell>
          <cell r="I53" t="str">
            <v>Road-MN23</v>
          </cell>
          <cell r="J53">
            <v>39.169999999983702</v>
          </cell>
          <cell r="K53">
            <v>-69.760000000242144</v>
          </cell>
          <cell r="L53">
            <v>80.004665489160743</v>
          </cell>
          <cell r="M53" t="str">
            <v>CP-5 401 205</v>
          </cell>
          <cell r="N53">
            <v>1073.2085738184353</v>
          </cell>
          <cell r="O53">
            <v>1153.213239307596</v>
          </cell>
          <cell r="P53">
            <v>80.004665489160743</v>
          </cell>
          <cell r="Q53">
            <v>0</v>
          </cell>
          <cell r="R53">
            <v>14.41</v>
          </cell>
          <cell r="T53">
            <v>10.54</v>
          </cell>
          <cell r="V53">
            <v>14.61</v>
          </cell>
          <cell r="X53">
            <v>1500</v>
          </cell>
          <cell r="Y53">
            <v>10.38</v>
          </cell>
          <cell r="Z53">
            <v>10.54</v>
          </cell>
          <cell r="AA53">
            <v>14.27</v>
          </cell>
          <cell r="AB53">
            <v>14.61</v>
          </cell>
          <cell r="AI53">
            <v>0</v>
          </cell>
          <cell r="AJ53">
            <v>0</v>
          </cell>
        </row>
        <row r="54">
          <cell r="E54">
            <v>0</v>
          </cell>
          <cell r="AJ54">
            <v>0</v>
          </cell>
        </row>
        <row r="55">
          <cell r="E55">
            <v>24</v>
          </cell>
          <cell r="F55" t="str">
            <v>MH-02/12</v>
          </cell>
          <cell r="G55">
            <v>518227.77</v>
          </cell>
          <cell r="H55">
            <v>2389387.71</v>
          </cell>
          <cell r="I55" t="str">
            <v>Road-MN23</v>
          </cell>
          <cell r="J55">
            <v>17.100000000034925</v>
          </cell>
          <cell r="K55">
            <v>-30.209999999962747</v>
          </cell>
          <cell r="L55">
            <v>34.713889151158845</v>
          </cell>
          <cell r="M55" t="str">
            <v>CP-5 401 205</v>
          </cell>
          <cell r="N55">
            <v>1153.213239307596</v>
          </cell>
          <cell r="O55">
            <v>1187.9271284587549</v>
          </cell>
          <cell r="P55">
            <v>34.71388915115881</v>
          </cell>
          <cell r="Q55">
            <v>0</v>
          </cell>
          <cell r="R55">
            <v>14.52</v>
          </cell>
          <cell r="T55">
            <v>10.61</v>
          </cell>
          <cell r="V55">
            <v>14.7</v>
          </cell>
          <cell r="X55">
            <v>1500</v>
          </cell>
          <cell r="Y55">
            <v>10.54</v>
          </cell>
          <cell r="Z55">
            <v>10.61</v>
          </cell>
          <cell r="AA55">
            <v>14.61</v>
          </cell>
          <cell r="AB55">
            <v>14.7</v>
          </cell>
          <cell r="AI55">
            <v>0</v>
          </cell>
          <cell r="AJ55">
            <v>0</v>
          </cell>
        </row>
        <row r="56">
          <cell r="E56">
            <v>0</v>
          </cell>
          <cell r="AJ56">
            <v>0</v>
          </cell>
        </row>
        <row r="57">
          <cell r="E57">
            <v>25</v>
          </cell>
          <cell r="F57" t="str">
            <v>MH-02/13</v>
          </cell>
          <cell r="G57">
            <v>518244.89</v>
          </cell>
          <cell r="H57">
            <v>2389364.16</v>
          </cell>
          <cell r="I57" t="str">
            <v>Road-MN23</v>
          </cell>
          <cell r="J57">
            <v>17.119999999995343</v>
          </cell>
          <cell r="K57">
            <v>-23.549999999813735</v>
          </cell>
          <cell r="L57">
            <v>29.1152348434813</v>
          </cell>
          <cell r="M57" t="str">
            <v>CP-5 401 205</v>
          </cell>
          <cell r="N57">
            <v>1187.9271284587549</v>
          </cell>
          <cell r="O57">
            <v>1217.0423633022363</v>
          </cell>
          <cell r="P57">
            <v>29.115234843481403</v>
          </cell>
          <cell r="Q57">
            <v>-1.0302869668521453E-13</v>
          </cell>
          <cell r="R57">
            <v>14.6</v>
          </cell>
          <cell r="T57">
            <v>10.67</v>
          </cell>
          <cell r="V57">
            <v>14.66</v>
          </cell>
          <cell r="X57">
            <v>1500</v>
          </cell>
          <cell r="Y57">
            <v>10.61</v>
          </cell>
          <cell r="Z57">
            <v>10.67</v>
          </cell>
          <cell r="AA57">
            <v>14.7</v>
          </cell>
          <cell r="AB57">
            <v>14.66</v>
          </cell>
          <cell r="AI57">
            <v>0</v>
          </cell>
          <cell r="AJ57">
            <v>0</v>
          </cell>
        </row>
        <row r="58">
          <cell r="E58">
            <v>0</v>
          </cell>
          <cell r="AJ58">
            <v>0</v>
          </cell>
        </row>
        <row r="59">
          <cell r="E59">
            <v>26</v>
          </cell>
          <cell r="F59" t="str">
            <v>MH-02/14</v>
          </cell>
          <cell r="G59">
            <v>518268.49400000001</v>
          </cell>
          <cell r="H59">
            <v>2389336.37</v>
          </cell>
          <cell r="I59" t="str">
            <v>Road-MJ02</v>
          </cell>
          <cell r="J59">
            <v>23.603999999992084</v>
          </cell>
          <cell r="K59">
            <v>-27.790000000037253</v>
          </cell>
          <cell r="L59">
            <v>36.461389386605894</v>
          </cell>
          <cell r="M59" t="str">
            <v>CP-5 401 206</v>
          </cell>
          <cell r="N59">
            <v>1217.0423633022363</v>
          </cell>
          <cell r="O59">
            <v>1253.503752688842</v>
          </cell>
          <cell r="P59">
            <v>36.461389386605788</v>
          </cell>
          <cell r="R59">
            <v>14.68</v>
          </cell>
          <cell r="T59">
            <v>10.74</v>
          </cell>
          <cell r="V59">
            <v>14.69</v>
          </cell>
          <cell r="X59">
            <v>1500</v>
          </cell>
          <cell r="Y59">
            <v>10.67</v>
          </cell>
          <cell r="Z59">
            <v>10.74</v>
          </cell>
          <cell r="AA59">
            <v>14.66</v>
          </cell>
          <cell r="AB59">
            <v>14.69</v>
          </cell>
          <cell r="AI59">
            <v>0</v>
          </cell>
          <cell r="AJ59">
            <v>0</v>
          </cell>
        </row>
        <row r="60">
          <cell r="E60">
            <v>0</v>
          </cell>
          <cell r="AJ60">
            <v>0</v>
          </cell>
        </row>
        <row r="61">
          <cell r="E61">
            <v>27</v>
          </cell>
          <cell r="F61" t="str">
            <v>MH-02/15</v>
          </cell>
          <cell r="G61">
            <v>518283.87</v>
          </cell>
          <cell r="H61">
            <v>2389325.6800000002</v>
          </cell>
          <cell r="I61" t="str">
            <v>Road-MJ02</v>
          </cell>
          <cell r="J61">
            <v>15.37599999998929</v>
          </cell>
          <cell r="K61">
            <v>-10.689999999944121</v>
          </cell>
          <cell r="L61">
            <v>18.726918486458896</v>
          </cell>
          <cell r="M61" t="str">
            <v>CP-5 401 206</v>
          </cell>
          <cell r="N61">
            <v>1253.503752688842</v>
          </cell>
          <cell r="O61">
            <v>1272.230671175301</v>
          </cell>
          <cell r="P61">
            <v>18.726918486458999</v>
          </cell>
          <cell r="Q61">
            <v>-1.0302869668521453E-13</v>
          </cell>
          <cell r="R61">
            <v>14.73</v>
          </cell>
          <cell r="T61">
            <v>11.08</v>
          </cell>
          <cell r="V61">
            <v>14.67</v>
          </cell>
          <cell r="X61">
            <v>1200</v>
          </cell>
          <cell r="Y61">
            <v>11.04</v>
          </cell>
          <cell r="Z61">
            <v>11.08</v>
          </cell>
          <cell r="AA61">
            <v>14.69</v>
          </cell>
          <cell r="AB61">
            <v>14.67</v>
          </cell>
          <cell r="AI61">
            <v>0</v>
          </cell>
          <cell r="AJ61">
            <v>0</v>
          </cell>
        </row>
        <row r="62">
          <cell r="E62">
            <v>0</v>
          </cell>
          <cell r="AJ62">
            <v>0</v>
          </cell>
        </row>
        <row r="63">
          <cell r="E63">
            <v>28</v>
          </cell>
          <cell r="F63" t="str">
            <v>MH-02/16</v>
          </cell>
          <cell r="G63">
            <v>518300.54</v>
          </cell>
          <cell r="H63">
            <v>2389316.5</v>
          </cell>
          <cell r="I63" t="str">
            <v>Road-MJ02</v>
          </cell>
          <cell r="J63">
            <v>16.669999999983702</v>
          </cell>
          <cell r="K63">
            <v>-9.1800000001676381</v>
          </cell>
          <cell r="L63">
            <v>19.030535988314529</v>
          </cell>
          <cell r="M63" t="str">
            <v>CP-5 401 206</v>
          </cell>
          <cell r="N63">
            <v>1272.230671175301</v>
          </cell>
          <cell r="O63">
            <v>1291.2612071636156</v>
          </cell>
          <cell r="P63">
            <v>19.030535988314568</v>
          </cell>
          <cell r="Q63">
            <v>-3.907985046680551E-14</v>
          </cell>
          <cell r="R63">
            <v>14.68</v>
          </cell>
          <cell r="T63">
            <v>11.12</v>
          </cell>
          <cell r="V63">
            <v>14.74</v>
          </cell>
          <cell r="X63">
            <v>1200</v>
          </cell>
          <cell r="Y63">
            <v>11.08</v>
          </cell>
          <cell r="Z63">
            <v>11.12</v>
          </cell>
          <cell r="AA63">
            <v>14.67</v>
          </cell>
          <cell r="AB63">
            <v>14.74</v>
          </cell>
          <cell r="AI63">
            <v>0</v>
          </cell>
          <cell r="AJ63">
            <v>0</v>
          </cell>
        </row>
        <row r="64">
          <cell r="E64">
            <v>0</v>
          </cell>
          <cell r="AJ64">
            <v>0</v>
          </cell>
        </row>
        <row r="65">
          <cell r="E65">
            <v>29</v>
          </cell>
          <cell r="F65" t="str">
            <v>MH-02/17</v>
          </cell>
          <cell r="G65">
            <v>518321.84</v>
          </cell>
          <cell r="H65">
            <v>2389307.7999999998</v>
          </cell>
          <cell r="I65" t="str">
            <v>Road-MJ02</v>
          </cell>
          <cell r="J65">
            <v>21.300000000046566</v>
          </cell>
          <cell r="K65">
            <v>-8.7000000001862645</v>
          </cell>
          <cell r="L65">
            <v>23.008259386690352</v>
          </cell>
          <cell r="M65" t="str">
            <v>CP-5 401 206</v>
          </cell>
          <cell r="N65">
            <v>1291.2612071636156</v>
          </cell>
          <cell r="O65">
            <v>1314.2694665503059</v>
          </cell>
          <cell r="P65">
            <v>23.00825938669027</v>
          </cell>
          <cell r="Q65">
            <v>8.1712414612411521E-14</v>
          </cell>
          <cell r="R65">
            <v>14.6</v>
          </cell>
          <cell r="T65">
            <v>11.17</v>
          </cell>
          <cell r="V65">
            <v>14.85</v>
          </cell>
          <cell r="X65">
            <v>1200</v>
          </cell>
          <cell r="Y65">
            <v>11.12</v>
          </cell>
          <cell r="Z65">
            <v>11.17</v>
          </cell>
          <cell r="AA65">
            <v>14.74</v>
          </cell>
          <cell r="AB65">
            <v>14.85</v>
          </cell>
          <cell r="AI65">
            <v>0</v>
          </cell>
          <cell r="AJ65">
            <v>0</v>
          </cell>
        </row>
        <row r="66">
          <cell r="E66">
            <v>0</v>
          </cell>
          <cell r="AJ66">
            <v>0</v>
          </cell>
        </row>
        <row r="67">
          <cell r="E67">
            <v>30</v>
          </cell>
          <cell r="F67" t="str">
            <v>MH-02/18</v>
          </cell>
          <cell r="G67">
            <v>518344.06</v>
          </cell>
          <cell r="H67">
            <v>2389301.87</v>
          </cell>
          <cell r="I67" t="str">
            <v>Road-MJ02</v>
          </cell>
          <cell r="J67">
            <v>22.21999999997206</v>
          </cell>
          <cell r="K67">
            <v>-5.9299999997019768</v>
          </cell>
          <cell r="L67">
            <v>22.997680317702127</v>
          </cell>
          <cell r="M67" t="str">
            <v>CP-5 401 206</v>
          </cell>
          <cell r="N67">
            <v>1314.2694665503059</v>
          </cell>
          <cell r="O67">
            <v>1337.267146868008</v>
          </cell>
          <cell r="P67">
            <v>22.997680317702134</v>
          </cell>
          <cell r="R67">
            <v>14.61</v>
          </cell>
          <cell r="T67">
            <v>11.21</v>
          </cell>
          <cell r="V67">
            <v>14.86</v>
          </cell>
          <cell r="X67">
            <v>1200</v>
          </cell>
          <cell r="Y67">
            <v>11.17</v>
          </cell>
          <cell r="Z67">
            <v>11.21</v>
          </cell>
          <cell r="AA67">
            <v>14.85</v>
          </cell>
          <cell r="AB67">
            <v>14.86</v>
          </cell>
          <cell r="AI67">
            <v>0</v>
          </cell>
          <cell r="AJ67">
            <v>0</v>
          </cell>
        </row>
        <row r="68">
          <cell r="E68">
            <v>0</v>
          </cell>
          <cell r="AJ68">
            <v>0</v>
          </cell>
        </row>
        <row r="69">
          <cell r="E69">
            <v>31</v>
          </cell>
          <cell r="F69" t="str">
            <v>MH-02/19</v>
          </cell>
          <cell r="G69">
            <v>518366.85</v>
          </cell>
          <cell r="H69">
            <v>2389298.79</v>
          </cell>
          <cell r="I69" t="str">
            <v>Road-MJ02</v>
          </cell>
          <cell r="J69">
            <v>22.789999999979045</v>
          </cell>
          <cell r="K69">
            <v>-3.0800000000745058</v>
          </cell>
          <cell r="L69">
            <v>22.997184610284449</v>
          </cell>
          <cell r="M69" t="str">
            <v>CP-5 401 206</v>
          </cell>
          <cell r="N69">
            <v>1337.267146868008</v>
          </cell>
          <cell r="O69">
            <v>1360.2643314782924</v>
          </cell>
          <cell r="P69">
            <v>22.997184610284421</v>
          </cell>
          <cell r="Q69">
            <v>2.8421709430404007E-14</v>
          </cell>
          <cell r="R69">
            <v>14.85</v>
          </cell>
          <cell r="T69">
            <v>11.26</v>
          </cell>
          <cell r="V69">
            <v>14.88</v>
          </cell>
          <cell r="X69">
            <v>1200</v>
          </cell>
          <cell r="Y69">
            <v>11.21</v>
          </cell>
          <cell r="Z69">
            <v>11.26</v>
          </cell>
          <cell r="AA69">
            <v>14.86</v>
          </cell>
          <cell r="AB69">
            <v>14.88</v>
          </cell>
          <cell r="AI69">
            <v>0</v>
          </cell>
          <cell r="AJ69">
            <v>0</v>
          </cell>
        </row>
        <row r="70">
          <cell r="E70">
            <v>0</v>
          </cell>
          <cell r="AJ70">
            <v>0</v>
          </cell>
        </row>
        <row r="71">
          <cell r="E71">
            <v>32</v>
          </cell>
          <cell r="F71" t="str">
            <v>MH-02/20</v>
          </cell>
          <cell r="G71">
            <v>518390.14</v>
          </cell>
          <cell r="H71">
            <v>2389298.64</v>
          </cell>
          <cell r="I71" t="str">
            <v>Road-MJ02</v>
          </cell>
          <cell r="J71">
            <v>23.290000000037253</v>
          </cell>
          <cell r="K71">
            <v>-0.14999999990686774</v>
          </cell>
          <cell r="L71">
            <v>23.290483034958879</v>
          </cell>
          <cell r="M71" t="str">
            <v>CP-5 401 206</v>
          </cell>
          <cell r="N71">
            <v>1360.2643314782924</v>
          </cell>
          <cell r="O71">
            <v>1383.5548145132514</v>
          </cell>
          <cell r="P71">
            <v>23.290483034958925</v>
          </cell>
          <cell r="Q71">
            <v>-4.6185277824406512E-14</v>
          </cell>
          <cell r="R71">
            <v>14.92</v>
          </cell>
          <cell r="T71">
            <v>11.3</v>
          </cell>
          <cell r="V71">
            <v>14.8</v>
          </cell>
          <cell r="X71">
            <v>1200</v>
          </cell>
          <cell r="Y71">
            <v>11.26</v>
          </cell>
          <cell r="Z71">
            <v>11.3</v>
          </cell>
          <cell r="AA71">
            <v>14.88</v>
          </cell>
          <cell r="AB71">
            <v>14.8</v>
          </cell>
          <cell r="AI71">
            <v>0</v>
          </cell>
          <cell r="AJ71">
            <v>0</v>
          </cell>
        </row>
        <row r="72">
          <cell r="E72">
            <v>0</v>
          </cell>
          <cell r="AJ72">
            <v>0</v>
          </cell>
        </row>
        <row r="73">
          <cell r="E73">
            <v>33</v>
          </cell>
          <cell r="F73" t="str">
            <v>MH-02/21</v>
          </cell>
          <cell r="G73">
            <v>518412.48</v>
          </cell>
          <cell r="H73">
            <v>2389301.3199999998</v>
          </cell>
          <cell r="I73" t="str">
            <v>Road-MJ02</v>
          </cell>
          <cell r="J73">
            <v>22.339999999967404</v>
          </cell>
          <cell r="K73">
            <v>2.6799999997019768</v>
          </cell>
          <cell r="L73">
            <v>22.50017777700759</v>
          </cell>
          <cell r="M73" t="str">
            <v>CP-5 401 206</v>
          </cell>
          <cell r="N73">
            <v>1383.5548145132514</v>
          </cell>
          <cell r="O73">
            <v>1406.054992290259</v>
          </cell>
          <cell r="P73">
            <v>22.500177777007593</v>
          </cell>
          <cell r="Q73">
            <v>0</v>
          </cell>
          <cell r="R73">
            <v>14.94</v>
          </cell>
          <cell r="T73">
            <v>11.34</v>
          </cell>
          <cell r="V73">
            <v>14.83</v>
          </cell>
          <cell r="X73">
            <v>1200</v>
          </cell>
          <cell r="Y73">
            <v>11.3</v>
          </cell>
          <cell r="Z73">
            <v>11.34</v>
          </cell>
          <cell r="AA73">
            <v>14.8</v>
          </cell>
          <cell r="AB73">
            <v>14.83</v>
          </cell>
          <cell r="AI73">
            <v>0</v>
          </cell>
          <cell r="AJ73">
            <v>0</v>
          </cell>
        </row>
        <row r="74">
          <cell r="E74">
            <v>0</v>
          </cell>
          <cell r="AJ74">
            <v>0</v>
          </cell>
        </row>
        <row r="75">
          <cell r="E75">
            <v>34</v>
          </cell>
          <cell r="F75" t="str">
            <v>MH-02/22</v>
          </cell>
          <cell r="G75">
            <v>518478.88</v>
          </cell>
          <cell r="H75">
            <v>2389314.8199999998</v>
          </cell>
          <cell r="I75" t="str">
            <v>Road-MJ02</v>
          </cell>
          <cell r="J75">
            <v>66.400000000023283</v>
          </cell>
          <cell r="K75">
            <v>13.5</v>
          </cell>
          <cell r="L75">
            <v>67.758468105492852</v>
          </cell>
          <cell r="M75" t="str">
            <v>CP-5 401 206</v>
          </cell>
          <cell r="N75">
            <v>1406.054992290259</v>
          </cell>
          <cell r="O75">
            <v>1473.8134603957519</v>
          </cell>
          <cell r="P75">
            <v>67.758468105492966</v>
          </cell>
          <cell r="Q75">
            <v>-1.1368683772161603E-13</v>
          </cell>
          <cell r="R75">
            <v>14.74</v>
          </cell>
          <cell r="T75">
            <v>11.48</v>
          </cell>
          <cell r="V75">
            <v>14.8</v>
          </cell>
          <cell r="X75">
            <v>1200</v>
          </cell>
          <cell r="Y75">
            <v>11.34</v>
          </cell>
          <cell r="Z75">
            <v>11.48</v>
          </cell>
          <cell r="AA75">
            <v>14.83</v>
          </cell>
          <cell r="AB75">
            <v>14.8</v>
          </cell>
          <cell r="AI75">
            <v>0</v>
          </cell>
          <cell r="AJ75">
            <v>0</v>
          </cell>
        </row>
        <row r="76">
          <cell r="E76">
            <v>0</v>
          </cell>
          <cell r="AJ76">
            <v>0</v>
          </cell>
        </row>
        <row r="77">
          <cell r="E77">
            <v>35</v>
          </cell>
          <cell r="F77" t="str">
            <v>MH-02/23</v>
          </cell>
          <cell r="G77">
            <v>518520.89</v>
          </cell>
          <cell r="H77">
            <v>2389320.7000000002</v>
          </cell>
          <cell r="I77" t="str">
            <v>Road-MJ02</v>
          </cell>
          <cell r="J77">
            <v>42.010000000009313</v>
          </cell>
          <cell r="K77">
            <v>5.8800000003539026</v>
          </cell>
          <cell r="L77">
            <v>42.419506126367672</v>
          </cell>
          <cell r="M77" t="str">
            <v>CP-5 401 206</v>
          </cell>
          <cell r="N77">
            <v>1473.8134603957519</v>
          </cell>
          <cell r="O77">
            <v>1516.2329665221196</v>
          </cell>
          <cell r="P77">
            <v>42.419506126367651</v>
          </cell>
          <cell r="Q77">
            <v>0</v>
          </cell>
          <cell r="R77">
            <v>14.61</v>
          </cell>
          <cell r="T77">
            <v>11.57</v>
          </cell>
          <cell r="V77">
            <v>14.69</v>
          </cell>
          <cell r="X77">
            <v>1200</v>
          </cell>
          <cell r="Y77">
            <v>11.48</v>
          </cell>
          <cell r="Z77">
            <v>11.57</v>
          </cell>
          <cell r="AA77">
            <v>14.8</v>
          </cell>
          <cell r="AB77">
            <v>14.69</v>
          </cell>
          <cell r="AI77">
            <v>0</v>
          </cell>
          <cell r="AJ77">
            <v>0</v>
          </cell>
        </row>
        <row r="78">
          <cell r="E78">
            <v>0</v>
          </cell>
          <cell r="AJ78">
            <v>0</v>
          </cell>
        </row>
        <row r="79">
          <cell r="E79">
            <v>36</v>
          </cell>
          <cell r="F79" t="str">
            <v>MH-02/24</v>
          </cell>
          <cell r="G79">
            <v>518560.16499999998</v>
          </cell>
          <cell r="H79">
            <v>2389322.6</v>
          </cell>
          <cell r="I79" t="str">
            <v>Road-MJ02</v>
          </cell>
          <cell r="J79">
            <v>39.274999999965075</v>
          </cell>
          <cell r="K79">
            <v>1.8999999999068677</v>
          </cell>
          <cell r="L79">
            <v>39.320931130848145</v>
          </cell>
          <cell r="M79" t="str">
            <v>CP-5 401 207</v>
          </cell>
          <cell r="N79">
            <v>1516.2329665221196</v>
          </cell>
          <cell r="O79">
            <v>1555.5538976529676</v>
          </cell>
          <cell r="P79">
            <v>39.320931130848066</v>
          </cell>
          <cell r="Q79">
            <v>7.815970093361102E-14</v>
          </cell>
          <cell r="R79">
            <v>14.59</v>
          </cell>
          <cell r="T79">
            <v>11.65</v>
          </cell>
          <cell r="V79">
            <v>14.76</v>
          </cell>
          <cell r="X79">
            <v>1200</v>
          </cell>
          <cell r="Y79">
            <v>11.57</v>
          </cell>
          <cell r="Z79">
            <v>11.65</v>
          </cell>
          <cell r="AA79">
            <v>14.69</v>
          </cell>
          <cell r="AB79">
            <v>14.76</v>
          </cell>
          <cell r="AI79">
            <v>0</v>
          </cell>
          <cell r="AJ79">
            <v>0</v>
          </cell>
        </row>
        <row r="80">
          <cell r="E80">
            <v>0</v>
          </cell>
          <cell r="AJ80">
            <v>0</v>
          </cell>
        </row>
        <row r="81">
          <cell r="E81">
            <v>37</v>
          </cell>
          <cell r="F81" t="str">
            <v>MH-02/25</v>
          </cell>
          <cell r="G81">
            <v>518619.92</v>
          </cell>
          <cell r="H81">
            <v>2389323.7400000002</v>
          </cell>
          <cell r="I81" t="str">
            <v>Road-MJ02</v>
          </cell>
          <cell r="J81">
            <v>59.755000000004657</v>
          </cell>
          <cell r="K81">
            <v>1.1400000001303852</v>
          </cell>
          <cell r="L81">
            <v>59.765873414523554</v>
          </cell>
          <cell r="M81" t="str">
            <v>CP-5 401 207</v>
          </cell>
          <cell r="N81">
            <v>1555.5538976529676</v>
          </cell>
          <cell r="O81">
            <v>1615.3197710674913</v>
          </cell>
          <cell r="P81">
            <v>59.765873414523639</v>
          </cell>
          <cell r="Q81">
            <v>-8.5265128291212022E-14</v>
          </cell>
          <cell r="R81">
            <v>15.1</v>
          </cell>
          <cell r="T81">
            <v>11.77</v>
          </cell>
          <cell r="V81">
            <v>14.9</v>
          </cell>
          <cell r="X81">
            <v>1200</v>
          </cell>
          <cell r="Y81">
            <v>11.65</v>
          </cell>
          <cell r="Z81">
            <v>11.77</v>
          </cell>
          <cell r="AA81">
            <v>14.76</v>
          </cell>
          <cell r="AB81">
            <v>14.9</v>
          </cell>
          <cell r="AI81">
            <v>0</v>
          </cell>
          <cell r="AJ81">
            <v>0</v>
          </cell>
        </row>
        <row r="82">
          <cell r="E82">
            <v>0</v>
          </cell>
          <cell r="AJ82">
            <v>0</v>
          </cell>
        </row>
        <row r="83">
          <cell r="E83">
            <v>38</v>
          </cell>
          <cell r="F83" t="str">
            <v>MH-02/26</v>
          </cell>
          <cell r="G83">
            <v>518634.83</v>
          </cell>
          <cell r="H83">
            <v>2389324.11</v>
          </cell>
          <cell r="I83" t="str">
            <v>Road-MJ01</v>
          </cell>
          <cell r="J83">
            <v>14.910000000032596</v>
          </cell>
          <cell r="K83">
            <v>0.36999999964609742</v>
          </cell>
          <cell r="L83">
            <v>14.914590172066752</v>
          </cell>
          <cell r="M83" t="str">
            <v>CP-5 401 207</v>
          </cell>
          <cell r="N83">
            <v>1615.3197710674913</v>
          </cell>
          <cell r="O83">
            <v>1630.234361239558</v>
          </cell>
          <cell r="P83">
            <v>14.91459017206671</v>
          </cell>
          <cell r="Q83">
            <v>4.2632564145606011E-14</v>
          </cell>
          <cell r="R83">
            <v>15.44</v>
          </cell>
          <cell r="T83">
            <v>11.8</v>
          </cell>
          <cell r="V83">
            <v>15.07</v>
          </cell>
          <cell r="X83">
            <v>1200</v>
          </cell>
          <cell r="Y83">
            <v>11.77</v>
          </cell>
          <cell r="Z83">
            <v>11.8</v>
          </cell>
          <cell r="AA83">
            <v>14.9</v>
          </cell>
          <cell r="AB83">
            <v>15.07</v>
          </cell>
          <cell r="AI83">
            <v>0</v>
          </cell>
          <cell r="AJ83">
            <v>0</v>
          </cell>
        </row>
        <row r="84">
          <cell r="E84">
            <v>0</v>
          </cell>
          <cell r="AJ84">
            <v>0</v>
          </cell>
        </row>
        <row r="85">
          <cell r="E85">
            <v>39</v>
          </cell>
          <cell r="F85" t="str">
            <v>MH-02/27</v>
          </cell>
          <cell r="G85">
            <v>518620.38</v>
          </cell>
          <cell r="H85">
            <v>2389249.89</v>
          </cell>
          <cell r="I85" t="str">
            <v>Road-MJ01</v>
          </cell>
          <cell r="J85">
            <v>-14.450000000011642</v>
          </cell>
          <cell r="K85">
            <v>-74.21999999973923</v>
          </cell>
          <cell r="L85">
            <v>75.613562936563355</v>
          </cell>
          <cell r="M85" t="str">
            <v>CP-5 401 207</v>
          </cell>
          <cell r="N85">
            <v>1630.234361239558</v>
          </cell>
          <cell r="O85">
            <v>1705.8479241761213</v>
          </cell>
          <cell r="P85">
            <v>75.613562936563312</v>
          </cell>
          <cell r="Q85">
            <v>0</v>
          </cell>
          <cell r="R85">
            <v>15.2</v>
          </cell>
          <cell r="T85">
            <v>12.15</v>
          </cell>
          <cell r="V85">
            <v>15</v>
          </cell>
          <cell r="X85">
            <v>1000</v>
          </cell>
          <cell r="Y85">
            <v>12</v>
          </cell>
          <cell r="Z85">
            <v>12.15</v>
          </cell>
          <cell r="AA85">
            <v>15.07</v>
          </cell>
          <cell r="AB85">
            <v>15</v>
          </cell>
          <cell r="AI85">
            <v>0</v>
          </cell>
          <cell r="AJ85">
            <v>0</v>
          </cell>
        </row>
        <row r="86">
          <cell r="E86">
            <v>0</v>
          </cell>
          <cell r="AJ86">
            <v>0</v>
          </cell>
        </row>
        <row r="87">
          <cell r="E87">
            <v>40</v>
          </cell>
          <cell r="F87" t="str">
            <v>MH-02/28</v>
          </cell>
          <cell r="G87">
            <v>518616.34</v>
          </cell>
          <cell r="H87">
            <v>2389225.34</v>
          </cell>
          <cell r="I87" t="str">
            <v>Road-MJ01</v>
          </cell>
          <cell r="J87">
            <v>-4.0399999999790452</v>
          </cell>
          <cell r="K87">
            <v>-24.550000000279397</v>
          </cell>
          <cell r="L87">
            <v>24.880194935199945</v>
          </cell>
          <cell r="M87" t="str">
            <v>CP-5 401 207</v>
          </cell>
          <cell r="N87">
            <v>1705.8479241761213</v>
          </cell>
          <cell r="O87">
            <v>1730.7281191113213</v>
          </cell>
          <cell r="P87">
            <v>24.880194935200052</v>
          </cell>
          <cell r="Q87">
            <v>-1.0658141036401503E-13</v>
          </cell>
          <cell r="R87">
            <v>15.29</v>
          </cell>
          <cell r="T87">
            <v>12.2</v>
          </cell>
          <cell r="V87">
            <v>15.3</v>
          </cell>
          <cell r="X87">
            <v>1000</v>
          </cell>
          <cell r="Y87">
            <v>12.15</v>
          </cell>
          <cell r="Z87">
            <v>12.2</v>
          </cell>
          <cell r="AA87">
            <v>15</v>
          </cell>
          <cell r="AB87">
            <v>15.3</v>
          </cell>
          <cell r="AI87">
            <v>0</v>
          </cell>
          <cell r="AJ87">
            <v>0</v>
          </cell>
        </row>
        <row r="88">
          <cell r="E88">
            <v>0</v>
          </cell>
          <cell r="AJ88">
            <v>0</v>
          </cell>
        </row>
        <row r="89">
          <cell r="E89">
            <v>41</v>
          </cell>
          <cell r="F89" t="str">
            <v>MH-02/29</v>
          </cell>
          <cell r="G89">
            <v>518615.51</v>
          </cell>
          <cell r="H89">
            <v>2389199.87</v>
          </cell>
          <cell r="I89" t="str">
            <v>Road-MJ01</v>
          </cell>
          <cell r="J89">
            <v>-0.83000000001629815</v>
          </cell>
          <cell r="K89">
            <v>-25.46999999973923</v>
          </cell>
          <cell r="L89">
            <v>25.483520164740654</v>
          </cell>
          <cell r="M89" t="str">
            <v>CP-5 401 207</v>
          </cell>
          <cell r="N89">
            <v>1730.7281191113213</v>
          </cell>
          <cell r="O89">
            <v>1756.211639276062</v>
          </cell>
          <cell r="P89">
            <v>25.483520164740639</v>
          </cell>
          <cell r="Q89">
            <v>0</v>
          </cell>
          <cell r="R89">
            <v>15.69</v>
          </cell>
          <cell r="T89">
            <v>12.25</v>
          </cell>
          <cell r="V89">
            <v>15.7</v>
          </cell>
          <cell r="X89">
            <v>1000</v>
          </cell>
          <cell r="Y89">
            <v>12.2</v>
          </cell>
          <cell r="Z89">
            <v>12.25</v>
          </cell>
          <cell r="AA89">
            <v>15.3</v>
          </cell>
          <cell r="AB89">
            <v>15.7</v>
          </cell>
          <cell r="AI89">
            <v>0</v>
          </cell>
          <cell r="AJ89">
            <v>0</v>
          </cell>
        </row>
        <row r="90">
          <cell r="E90">
            <v>0</v>
          </cell>
          <cell r="AJ90">
            <v>0</v>
          </cell>
        </row>
        <row r="91">
          <cell r="E91">
            <v>42</v>
          </cell>
          <cell r="F91" t="str">
            <v>MH-02/30</v>
          </cell>
          <cell r="G91">
            <v>518617.33</v>
          </cell>
          <cell r="H91">
            <v>2389172.0099999998</v>
          </cell>
          <cell r="I91" t="str">
            <v>Road-MJ01</v>
          </cell>
          <cell r="J91">
            <v>1.8200000000069849</v>
          </cell>
          <cell r="K91">
            <v>-27.860000000335276</v>
          </cell>
          <cell r="L91">
            <v>27.91938394769317</v>
          </cell>
          <cell r="M91" t="str">
            <v>CP-5 401 207</v>
          </cell>
          <cell r="N91">
            <v>1756.211639276062</v>
          </cell>
          <cell r="O91">
            <v>1784.1310232237552</v>
          </cell>
          <cell r="P91">
            <v>27.919383947693177</v>
          </cell>
          <cell r="Q91">
            <v>0</v>
          </cell>
          <cell r="R91">
            <v>15.94</v>
          </cell>
          <cell r="T91">
            <v>12.3</v>
          </cell>
          <cell r="V91">
            <v>15.57</v>
          </cell>
          <cell r="X91">
            <v>1000</v>
          </cell>
          <cell r="Y91">
            <v>12.25</v>
          </cell>
          <cell r="Z91">
            <v>12.3</v>
          </cell>
          <cell r="AA91">
            <v>15.7</v>
          </cell>
          <cell r="AB91">
            <v>15.57</v>
          </cell>
          <cell r="AI91">
            <v>0</v>
          </cell>
          <cell r="AJ91">
            <v>0</v>
          </cell>
        </row>
        <row r="92">
          <cell r="E92">
            <v>0</v>
          </cell>
          <cell r="AJ92">
            <v>0</v>
          </cell>
        </row>
        <row r="93">
          <cell r="E93">
            <v>43</v>
          </cell>
          <cell r="F93" t="str">
            <v>MH-02/30A</v>
          </cell>
          <cell r="G93">
            <v>518621.40299999999</v>
          </cell>
          <cell r="H93">
            <v>2389121.1940000001</v>
          </cell>
          <cell r="I93" t="str">
            <v>Road-MJ01</v>
          </cell>
          <cell r="J93">
            <v>4.0729999999748543</v>
          </cell>
          <cell r="K93">
            <v>-50.815999999642372</v>
          </cell>
          <cell r="L93">
            <v>50.978968064913289</v>
          </cell>
          <cell r="M93" t="str">
            <v>CP-5 401 208</v>
          </cell>
          <cell r="N93">
            <v>1784.1310232237552</v>
          </cell>
          <cell r="O93">
            <v>1835.1099912886684</v>
          </cell>
          <cell r="P93">
            <v>50.978968064913261</v>
          </cell>
          <cell r="Q93">
            <v>0</v>
          </cell>
          <cell r="R93">
            <v>16.54</v>
          </cell>
          <cell r="T93">
            <v>12.41</v>
          </cell>
          <cell r="V93">
            <v>16.66</v>
          </cell>
          <cell r="X93">
            <v>1000</v>
          </cell>
          <cell r="Y93">
            <v>12.3</v>
          </cell>
          <cell r="Z93">
            <v>12.41</v>
          </cell>
          <cell r="AA93">
            <v>15.57</v>
          </cell>
          <cell r="AB93">
            <v>16.66</v>
          </cell>
          <cell r="AI93">
            <v>0</v>
          </cell>
          <cell r="AJ93">
            <v>0</v>
          </cell>
        </row>
        <row r="94">
          <cell r="E94">
            <v>0</v>
          </cell>
          <cell r="AJ94">
            <v>0</v>
          </cell>
        </row>
        <row r="95">
          <cell r="E95">
            <v>44</v>
          </cell>
          <cell r="F95" t="str">
            <v>MH-02/31</v>
          </cell>
          <cell r="G95">
            <v>518627.45</v>
          </cell>
          <cell r="H95">
            <v>2389094.73</v>
          </cell>
          <cell r="I95" t="str">
            <v>Road-MJ01</v>
          </cell>
          <cell r="J95">
            <v>6.0470000000204891</v>
          </cell>
          <cell r="K95">
            <v>-26.464000000152737</v>
          </cell>
          <cell r="L95">
            <v>27.146077156899334</v>
          </cell>
          <cell r="M95" t="str">
            <v>CP-5 401 208</v>
          </cell>
          <cell r="N95">
            <v>1835.1099912886684</v>
          </cell>
          <cell r="O95">
            <v>1862.2560684455677</v>
          </cell>
          <cell r="P95">
            <v>27.14607715689931</v>
          </cell>
          <cell r="Q95">
            <v>0</v>
          </cell>
          <cell r="R95">
            <v>17.04</v>
          </cell>
          <cell r="T95">
            <v>12.46</v>
          </cell>
          <cell r="V95">
            <v>16.89</v>
          </cell>
          <cell r="X95">
            <v>1000</v>
          </cell>
          <cell r="Y95">
            <v>12.41</v>
          </cell>
          <cell r="Z95">
            <v>12.46</v>
          </cell>
          <cell r="AA95">
            <v>16.66</v>
          </cell>
          <cell r="AB95">
            <v>16.89</v>
          </cell>
          <cell r="AI95">
            <v>0</v>
          </cell>
          <cell r="AJ95">
            <v>0</v>
          </cell>
        </row>
        <row r="96">
          <cell r="E96">
            <v>0</v>
          </cell>
          <cell r="AJ96">
            <v>0</v>
          </cell>
        </row>
        <row r="97">
          <cell r="E97">
            <v>45</v>
          </cell>
          <cell r="F97" t="str">
            <v>MH-02/32</v>
          </cell>
          <cell r="G97">
            <v>518649.69</v>
          </cell>
          <cell r="H97">
            <v>2389039.2000000002</v>
          </cell>
          <cell r="I97" t="str">
            <v>Road-MJ01</v>
          </cell>
          <cell r="J97">
            <v>22.239999999990687</v>
          </cell>
          <cell r="K97">
            <v>-55.529999999795109</v>
          </cell>
          <cell r="L97">
            <v>59.81804493609625</v>
          </cell>
          <cell r="M97" t="str">
            <v>CP-5 401 208</v>
          </cell>
          <cell r="N97">
            <v>1862.2560684455677</v>
          </cell>
          <cell r="O97">
            <v>1922.0741133816639</v>
          </cell>
          <cell r="P97">
            <v>59.818044936096157</v>
          </cell>
          <cell r="Q97">
            <v>9.2370555648813024E-14</v>
          </cell>
          <cell r="R97">
            <v>17.27</v>
          </cell>
          <cell r="T97">
            <v>13.24</v>
          </cell>
          <cell r="V97">
            <v>17.34</v>
          </cell>
          <cell r="X97">
            <v>1000</v>
          </cell>
          <cell r="Y97">
            <v>12.46</v>
          </cell>
          <cell r="Z97">
            <v>12.86</v>
          </cell>
          <cell r="AA97">
            <v>16.89</v>
          </cell>
          <cell r="AB97">
            <v>17.34</v>
          </cell>
          <cell r="AI97">
            <v>0</v>
          </cell>
          <cell r="AJ97">
            <v>0</v>
          </cell>
        </row>
        <row r="98">
          <cell r="E98">
            <v>0</v>
          </cell>
          <cell r="AJ98">
            <v>0</v>
          </cell>
        </row>
        <row r="99">
          <cell r="E99">
            <v>46</v>
          </cell>
          <cell r="F99" t="str">
            <v>MH-02/33</v>
          </cell>
          <cell r="G99">
            <v>518678</v>
          </cell>
          <cell r="H99">
            <v>2388948.7999999998</v>
          </cell>
          <cell r="I99" t="str">
            <v>Road-MJ01</v>
          </cell>
          <cell r="J99">
            <v>28.309999999997672</v>
          </cell>
          <cell r="K99">
            <v>-90.400000000372529</v>
          </cell>
          <cell r="L99">
            <v>94.729172381411743</v>
          </cell>
          <cell r="M99" t="str">
            <v>CP-5 401 208</v>
          </cell>
          <cell r="N99">
            <v>1922.0741133816639</v>
          </cell>
          <cell r="O99">
            <v>2016.8032857630756</v>
          </cell>
          <cell r="P99">
            <v>94.729172381411672</v>
          </cell>
          <cell r="Q99">
            <v>0</v>
          </cell>
          <cell r="R99">
            <v>17.399999999999999</v>
          </cell>
          <cell r="T99">
            <v>13.34</v>
          </cell>
          <cell r="V99">
            <v>17.399999999999999</v>
          </cell>
          <cell r="X99">
            <v>1000</v>
          </cell>
          <cell r="Y99">
            <v>13.24</v>
          </cell>
          <cell r="Z99">
            <v>13.34</v>
          </cell>
          <cell r="AA99">
            <v>17.34</v>
          </cell>
          <cell r="AB99">
            <v>17.399999999999999</v>
          </cell>
          <cell r="AI99">
            <v>0</v>
          </cell>
          <cell r="AJ99">
            <v>0</v>
          </cell>
        </row>
        <row r="100">
          <cell r="E100">
            <v>0</v>
          </cell>
          <cell r="AJ100">
            <v>0</v>
          </cell>
        </row>
        <row r="101">
          <cell r="E101">
            <v>47</v>
          </cell>
          <cell r="F101" t="str">
            <v>MH-02/34</v>
          </cell>
          <cell r="G101">
            <v>518685.57</v>
          </cell>
          <cell r="H101">
            <v>2388931.9900000002</v>
          </cell>
          <cell r="I101" t="str">
            <v>Existing Road 2</v>
          </cell>
          <cell r="J101">
            <v>7.5700000000069849</v>
          </cell>
          <cell r="K101">
            <v>-16.809999999590218</v>
          </cell>
          <cell r="L101">
            <v>18.435861791256976</v>
          </cell>
          <cell r="M101" t="str">
            <v>CP-5 401 208</v>
          </cell>
          <cell r="N101">
            <v>2016.8032857630756</v>
          </cell>
          <cell r="O101">
            <v>2035.2391475543325</v>
          </cell>
          <cell r="P101">
            <v>18.435861791256912</v>
          </cell>
          <cell r="Q101">
            <v>6.3948846218409017E-14</v>
          </cell>
          <cell r="R101">
            <v>17.399999999999999</v>
          </cell>
          <cell r="T101">
            <v>14.23</v>
          </cell>
          <cell r="V101">
            <v>17.510000000000002</v>
          </cell>
          <cell r="X101">
            <v>1000</v>
          </cell>
          <cell r="Y101">
            <v>13.34</v>
          </cell>
          <cell r="Z101">
            <v>13.43</v>
          </cell>
          <cell r="AA101">
            <v>17.399999999999999</v>
          </cell>
          <cell r="AB101">
            <v>17.510000000000002</v>
          </cell>
          <cell r="AI101">
            <v>0</v>
          </cell>
          <cell r="AJ101">
            <v>0</v>
          </cell>
        </row>
        <row r="102">
          <cell r="E102">
            <v>0</v>
          </cell>
          <cell r="AJ102">
            <v>0</v>
          </cell>
        </row>
        <row r="103">
          <cell r="E103">
            <v>48</v>
          </cell>
          <cell r="F103" t="str">
            <v>MH-02/35</v>
          </cell>
          <cell r="G103">
            <v>518699.62800000003</v>
          </cell>
          <cell r="H103">
            <v>2388881.4530000002</v>
          </cell>
          <cell r="I103" t="str">
            <v>Existing Road 2</v>
          </cell>
          <cell r="J103">
            <v>14.058000000019092</v>
          </cell>
          <cell r="K103">
            <v>-50.537000000011176</v>
          </cell>
          <cell r="L103">
            <v>52.455845556064261</v>
          </cell>
          <cell r="M103" t="str">
            <v>CP-5 401 209</v>
          </cell>
          <cell r="N103">
            <v>2035.2391475543325</v>
          </cell>
          <cell r="O103">
            <v>2087.6949931103968</v>
          </cell>
          <cell r="P103">
            <v>52.455845556064332</v>
          </cell>
          <cell r="Q103">
            <v>-7.1054273576010019E-14</v>
          </cell>
          <cell r="R103">
            <v>17.399999999999999</v>
          </cell>
          <cell r="T103">
            <v>14.33</v>
          </cell>
          <cell r="V103">
            <v>17.399999999999999</v>
          </cell>
          <cell r="X103">
            <v>1000</v>
          </cell>
          <cell r="Y103">
            <v>14.23</v>
          </cell>
          <cell r="Z103">
            <v>14.33</v>
          </cell>
          <cell r="AA103">
            <v>17.510000000000002</v>
          </cell>
          <cell r="AB103">
            <v>17.399999999999999</v>
          </cell>
          <cell r="AI103">
            <v>0</v>
          </cell>
          <cell r="AJ103">
            <v>0</v>
          </cell>
        </row>
        <row r="104">
          <cell r="E104">
            <v>0</v>
          </cell>
          <cell r="AJ104">
            <v>0</v>
          </cell>
        </row>
        <row r="105">
          <cell r="E105">
            <v>49</v>
          </cell>
          <cell r="F105" t="str">
            <v>MH-02/36</v>
          </cell>
          <cell r="G105">
            <v>518728.61</v>
          </cell>
          <cell r="H105">
            <v>2388785.91</v>
          </cell>
          <cell r="I105" t="str">
            <v>Existing Road 2</v>
          </cell>
          <cell r="J105">
            <v>28.981999999959953</v>
          </cell>
          <cell r="K105">
            <v>-95.54300000006333</v>
          </cell>
          <cell r="L105">
            <v>99.841981015050891</v>
          </cell>
          <cell r="M105" t="str">
            <v>CP-5 401 209</v>
          </cell>
          <cell r="N105">
            <v>2087.6949931103968</v>
          </cell>
          <cell r="O105">
            <v>2187.5369741254476</v>
          </cell>
          <cell r="P105">
            <v>99.841981015050806</v>
          </cell>
          <cell r="Q105">
            <v>0</v>
          </cell>
          <cell r="R105">
            <v>17.54</v>
          </cell>
          <cell r="T105">
            <v>14.54</v>
          </cell>
          <cell r="V105">
            <v>17.61</v>
          </cell>
          <cell r="X105">
            <v>1000</v>
          </cell>
          <cell r="Y105">
            <v>14.33</v>
          </cell>
          <cell r="Z105">
            <v>14.54</v>
          </cell>
          <cell r="AA105">
            <v>17.399999999999999</v>
          </cell>
          <cell r="AB105">
            <v>17.61</v>
          </cell>
          <cell r="AI105">
            <v>0</v>
          </cell>
          <cell r="AJ105">
            <v>0</v>
          </cell>
        </row>
        <row r="106">
          <cell r="E106">
            <v>0</v>
          </cell>
          <cell r="AJ106">
            <v>0</v>
          </cell>
        </row>
        <row r="107">
          <cell r="E107">
            <v>50</v>
          </cell>
          <cell r="F107" t="str">
            <v>MH-02/36A</v>
          </cell>
          <cell r="G107">
            <v>518744.09</v>
          </cell>
          <cell r="H107">
            <v>2388738.37</v>
          </cell>
          <cell r="I107" t="str">
            <v>Existing Road 2</v>
          </cell>
          <cell r="J107">
            <v>15.480000000039581</v>
          </cell>
          <cell r="K107">
            <v>-47.540000000037253</v>
          </cell>
          <cell r="L107">
            <v>49.996819898917245</v>
          </cell>
          <cell r="M107" t="str">
            <v>CP-5 401 209</v>
          </cell>
          <cell r="N107">
            <v>2187.5369741254476</v>
          </cell>
          <cell r="O107">
            <v>2237.5337940243649</v>
          </cell>
          <cell r="P107">
            <v>49.996819898917238</v>
          </cell>
          <cell r="Q107">
            <v>0</v>
          </cell>
          <cell r="R107">
            <v>17.649999999999999</v>
          </cell>
          <cell r="T107">
            <v>14.64</v>
          </cell>
          <cell r="V107">
            <v>17.649999999999999</v>
          </cell>
          <cell r="X107">
            <v>1000</v>
          </cell>
          <cell r="Y107">
            <v>14.54</v>
          </cell>
          <cell r="Z107">
            <v>14.64</v>
          </cell>
          <cell r="AA107">
            <v>17.61</v>
          </cell>
          <cell r="AB107">
            <v>17.649999999999999</v>
          </cell>
        </row>
        <row r="108">
          <cell r="E108">
            <v>0</v>
          </cell>
        </row>
        <row r="109">
          <cell r="E109">
            <v>51</v>
          </cell>
          <cell r="F109" t="str">
            <v>MH-02/37</v>
          </cell>
          <cell r="G109">
            <v>518766.19</v>
          </cell>
          <cell r="H109">
            <v>2388670.4900000002</v>
          </cell>
          <cell r="I109" t="str">
            <v>Existing Road 2</v>
          </cell>
          <cell r="J109">
            <v>37.580000000016298</v>
          </cell>
          <cell r="K109">
            <v>-115.41999999992549</v>
          </cell>
          <cell r="L109">
            <v>121.38382429295933</v>
          </cell>
          <cell r="M109" t="str">
            <v>CP-5 401 209</v>
          </cell>
          <cell r="N109">
            <v>2237.5337940243649</v>
          </cell>
          <cell r="O109">
            <v>2358.917618317324</v>
          </cell>
          <cell r="P109">
            <v>121.38382429295916</v>
          </cell>
          <cell r="Q109">
            <v>1.7053025658242404E-13</v>
          </cell>
          <cell r="R109">
            <v>17.63</v>
          </cell>
          <cell r="T109">
            <v>15.28</v>
          </cell>
          <cell r="V109">
            <v>17.739999999999998</v>
          </cell>
          <cell r="X109">
            <v>1000</v>
          </cell>
          <cell r="Y109">
            <v>14.64</v>
          </cell>
          <cell r="Z109">
            <v>14.78</v>
          </cell>
          <cell r="AA109">
            <v>17.649999999999999</v>
          </cell>
          <cell r="AB109">
            <v>17.739999999999998</v>
          </cell>
          <cell r="AI109">
            <v>0</v>
          </cell>
          <cell r="AJ109">
            <v>0</v>
          </cell>
        </row>
        <row r="110">
          <cell r="E110">
            <v>0</v>
          </cell>
          <cell r="AJ110">
            <v>0</v>
          </cell>
        </row>
        <row r="111">
          <cell r="E111">
            <v>52</v>
          </cell>
          <cell r="F111" t="str">
            <v>MH-02/38</v>
          </cell>
          <cell r="G111">
            <v>518773.72</v>
          </cell>
          <cell r="H111">
            <v>2388650.5499999998</v>
          </cell>
          <cell r="I111" t="str">
            <v>Existing Road 2</v>
          </cell>
          <cell r="J111">
            <v>7.529999999969732</v>
          </cell>
          <cell r="K111">
            <v>-19.940000000409782</v>
          </cell>
          <cell r="L111">
            <v>21.314420001864612</v>
          </cell>
          <cell r="M111" t="str">
            <v>CP-5 401 209</v>
          </cell>
          <cell r="N111">
            <v>2358.917618317324</v>
          </cell>
          <cell r="O111">
            <v>2380.2320383191886</v>
          </cell>
          <cell r="P111">
            <v>21.314420001864619</v>
          </cell>
          <cell r="Q111">
            <v>0</v>
          </cell>
          <cell r="R111">
            <v>17.829999999999998</v>
          </cell>
          <cell r="T111">
            <v>15.62</v>
          </cell>
          <cell r="V111">
            <v>17.8</v>
          </cell>
          <cell r="X111">
            <v>500</v>
          </cell>
          <cell r="Y111">
            <v>15.28</v>
          </cell>
          <cell r="Z111">
            <v>15.62</v>
          </cell>
          <cell r="AA111">
            <v>17.739999999999998</v>
          </cell>
          <cell r="AB111">
            <v>17.8</v>
          </cell>
          <cell r="AI111">
            <v>0</v>
          </cell>
          <cell r="AJ111" t="str">
            <v>L</v>
          </cell>
        </row>
        <row r="112">
          <cell r="E112">
            <v>0</v>
          </cell>
          <cell r="AJ112">
            <v>0</v>
          </cell>
        </row>
        <row r="113">
          <cell r="N113">
            <v>2380.2320383191886</v>
          </cell>
          <cell r="AJ113">
            <v>0</v>
          </cell>
        </row>
        <row r="114">
          <cell r="E114">
            <v>53</v>
          </cell>
          <cell r="F114" t="str">
            <v>MH-02/1</v>
          </cell>
          <cell r="G114">
            <v>518100.73300000001</v>
          </cell>
          <cell r="H114">
            <v>2389779.409</v>
          </cell>
          <cell r="I114" t="str">
            <v>Road-MN23</v>
          </cell>
          <cell r="M114" t="str">
            <v>CP-5 401 204</v>
          </cell>
          <cell r="R114">
            <v>12.52</v>
          </cell>
          <cell r="T114">
            <v>10.97</v>
          </cell>
          <cell r="V114">
            <v>12.41</v>
          </cell>
          <cell r="AI114">
            <v>0</v>
          </cell>
          <cell r="AJ114">
            <v>0</v>
          </cell>
        </row>
        <row r="115">
          <cell r="AJ115">
            <v>0</v>
          </cell>
        </row>
        <row r="116">
          <cell r="E116">
            <v>54</v>
          </cell>
          <cell r="F116" t="str">
            <v>CB-02/1/1A</v>
          </cell>
          <cell r="G116">
            <v>518095.93</v>
          </cell>
          <cell r="H116">
            <v>2389784.17</v>
          </cell>
          <cell r="I116" t="str">
            <v>Road-MN21</v>
          </cell>
          <cell r="J116">
            <v>-4.8030000000144355</v>
          </cell>
          <cell r="K116">
            <v>4.7609999999403954</v>
          </cell>
          <cell r="L116">
            <v>6.7628344648949605</v>
          </cell>
          <cell r="M116" t="str">
            <v>CP-5 401 227</v>
          </cell>
          <cell r="N116">
            <v>0</v>
          </cell>
          <cell r="O116">
            <v>6.7628344648949605</v>
          </cell>
          <cell r="P116">
            <v>6.7628344648949605</v>
          </cell>
          <cell r="Q116">
            <v>0</v>
          </cell>
          <cell r="R116">
            <v>12.48</v>
          </cell>
          <cell r="T116">
            <v>10.98</v>
          </cell>
          <cell r="V116">
            <v>12.44</v>
          </cell>
          <cell r="X116">
            <v>300</v>
          </cell>
          <cell r="Y116">
            <v>10.97</v>
          </cell>
          <cell r="Z116">
            <v>10.98</v>
          </cell>
          <cell r="AA116">
            <v>12.41</v>
          </cell>
          <cell r="AB116">
            <v>12.44</v>
          </cell>
          <cell r="AD116" t="str">
            <v>Single</v>
          </cell>
          <cell r="AI116" t="str">
            <v>S</v>
          </cell>
          <cell r="AJ116" t="str">
            <v>L</v>
          </cell>
        </row>
        <row r="117">
          <cell r="AJ117">
            <v>0</v>
          </cell>
        </row>
        <row r="118">
          <cell r="N118">
            <v>6.7628344648949605</v>
          </cell>
          <cell r="AJ118">
            <v>0</v>
          </cell>
        </row>
        <row r="119">
          <cell r="E119">
            <v>55</v>
          </cell>
          <cell r="F119" t="str">
            <v>MH-02/1</v>
          </cell>
          <cell r="G119">
            <v>518100.73300000001</v>
          </cell>
          <cell r="H119">
            <v>2389779.409</v>
          </cell>
          <cell r="I119" t="str">
            <v>Road-MN23</v>
          </cell>
          <cell r="M119" t="str">
            <v>CP-5 401 204</v>
          </cell>
          <cell r="R119">
            <v>12.52</v>
          </cell>
          <cell r="T119">
            <v>9.01</v>
          </cell>
          <cell r="V119">
            <v>12.51</v>
          </cell>
          <cell r="AI119">
            <v>0</v>
          </cell>
          <cell r="AJ119">
            <v>0</v>
          </cell>
        </row>
        <row r="120">
          <cell r="E120">
            <v>0</v>
          </cell>
          <cell r="AJ120">
            <v>0</v>
          </cell>
        </row>
        <row r="121">
          <cell r="E121">
            <v>56</v>
          </cell>
          <cell r="F121" t="str">
            <v>CB-02/1/20A</v>
          </cell>
          <cell r="G121">
            <v>518085.75</v>
          </cell>
          <cell r="H121">
            <v>2389780.0699999998</v>
          </cell>
          <cell r="I121" t="str">
            <v>Road-MN21</v>
          </cell>
          <cell r="J121">
            <v>-14.983000000007451</v>
          </cell>
          <cell r="K121">
            <v>0.6609999998472631</v>
          </cell>
          <cell r="L121">
            <v>14.997573470399182</v>
          </cell>
          <cell r="M121" t="str">
            <v>CP-5 401 227</v>
          </cell>
          <cell r="N121">
            <v>0</v>
          </cell>
          <cell r="O121">
            <v>14.997573470399182</v>
          </cell>
          <cell r="P121">
            <v>14.997573470399182</v>
          </cell>
          <cell r="Q121">
            <v>0</v>
          </cell>
          <cell r="R121">
            <v>12.44</v>
          </cell>
          <cell r="T121">
            <v>10.35</v>
          </cell>
          <cell r="V121">
            <v>12.45</v>
          </cell>
          <cell r="X121">
            <v>400</v>
          </cell>
          <cell r="Y121">
            <v>9.01</v>
          </cell>
          <cell r="Z121">
            <v>10.35</v>
          </cell>
          <cell r="AA121">
            <v>12.51</v>
          </cell>
          <cell r="AB121">
            <v>12.45</v>
          </cell>
          <cell r="AD121" t="str">
            <v>Single</v>
          </cell>
          <cell r="AI121" t="str">
            <v>S</v>
          </cell>
          <cell r="AJ121">
            <v>0</v>
          </cell>
        </row>
        <row r="122">
          <cell r="P122">
            <v>0</v>
          </cell>
          <cell r="Q122">
            <v>0</v>
          </cell>
          <cell r="AJ122">
            <v>0</v>
          </cell>
        </row>
        <row r="123">
          <cell r="E123">
            <v>57</v>
          </cell>
          <cell r="F123" t="str">
            <v>CB-02/1/20</v>
          </cell>
          <cell r="G123">
            <v>518040.79</v>
          </cell>
          <cell r="H123">
            <v>2389782.06</v>
          </cell>
          <cell r="I123" t="str">
            <v>Road-MN21</v>
          </cell>
          <cell r="J123">
            <v>-44.960000000020955</v>
          </cell>
          <cell r="K123">
            <v>1.9900000002235174</v>
          </cell>
          <cell r="L123">
            <v>45.004018709474977</v>
          </cell>
          <cell r="M123" t="str">
            <v>CP-5 401 227</v>
          </cell>
          <cell r="N123">
            <v>14.997573470399182</v>
          </cell>
          <cell r="O123">
            <v>60.001592179874159</v>
          </cell>
          <cell r="P123">
            <v>45.004018709474977</v>
          </cell>
          <cell r="Q123">
            <v>0</v>
          </cell>
          <cell r="R123">
            <v>12.28</v>
          </cell>
          <cell r="T123">
            <v>10.63</v>
          </cell>
          <cell r="V123">
            <v>12.364999999999998</v>
          </cell>
          <cell r="X123">
            <v>400</v>
          </cell>
          <cell r="Y123">
            <v>10.35</v>
          </cell>
          <cell r="Z123">
            <v>10.63</v>
          </cell>
          <cell r="AA123">
            <v>12.45</v>
          </cell>
          <cell r="AB123">
            <v>12.364999999999998</v>
          </cell>
          <cell r="AD123" t="str">
            <v>Double</v>
          </cell>
          <cell r="AI123">
            <v>0</v>
          </cell>
          <cell r="AJ123">
            <v>0</v>
          </cell>
        </row>
        <row r="124">
          <cell r="P124">
            <v>0</v>
          </cell>
          <cell r="Q124">
            <v>0</v>
          </cell>
          <cell r="AJ124">
            <v>0</v>
          </cell>
        </row>
        <row r="125">
          <cell r="E125">
            <v>58</v>
          </cell>
          <cell r="F125" t="str">
            <v>CB-02/1/21</v>
          </cell>
          <cell r="G125">
            <v>517990.8</v>
          </cell>
          <cell r="H125">
            <v>2389782.06</v>
          </cell>
          <cell r="I125" t="str">
            <v>Road-MN21</v>
          </cell>
          <cell r="J125">
            <v>-49.989999999990687</v>
          </cell>
          <cell r="K125">
            <v>0</v>
          </cell>
          <cell r="L125">
            <v>49.989999999990687</v>
          </cell>
          <cell r="M125" t="str">
            <v>CP-5 401 227</v>
          </cell>
          <cell r="N125">
            <v>60.001592179874159</v>
          </cell>
          <cell r="O125">
            <v>109.99159217986485</v>
          </cell>
          <cell r="P125">
            <v>49.989999999990694</v>
          </cell>
          <cell r="Q125">
            <v>0</v>
          </cell>
          <cell r="R125">
            <v>12.39</v>
          </cell>
          <cell r="T125">
            <v>10.88</v>
          </cell>
          <cell r="V125">
            <v>12.504999999999999</v>
          </cell>
          <cell r="X125">
            <v>300</v>
          </cell>
          <cell r="Y125">
            <v>10.63</v>
          </cell>
          <cell r="Z125">
            <v>10.78</v>
          </cell>
          <cell r="AA125">
            <v>12.364999999999998</v>
          </cell>
          <cell r="AB125">
            <v>12.504999999999999</v>
          </cell>
          <cell r="AD125" t="str">
            <v>Single</v>
          </cell>
          <cell r="AI125">
            <v>0</v>
          </cell>
          <cell r="AJ125">
            <v>0</v>
          </cell>
        </row>
        <row r="126">
          <cell r="P126">
            <v>0</v>
          </cell>
          <cell r="Q126">
            <v>0</v>
          </cell>
          <cell r="AJ126">
            <v>0</v>
          </cell>
        </row>
        <row r="127">
          <cell r="E127">
            <v>59</v>
          </cell>
          <cell r="F127" t="str">
            <v>CB-02/1/22</v>
          </cell>
          <cell r="G127">
            <v>517966.14</v>
          </cell>
          <cell r="H127">
            <v>2389779.7799999998</v>
          </cell>
          <cell r="I127" t="str">
            <v>Road-MN21</v>
          </cell>
          <cell r="J127">
            <v>-24.659999999974389</v>
          </cell>
          <cell r="K127">
            <v>-2.2800000002607703</v>
          </cell>
          <cell r="L127">
            <v>24.765177164719134</v>
          </cell>
          <cell r="M127" t="str">
            <v>CP-5 401 227</v>
          </cell>
          <cell r="N127">
            <v>109.99159217986485</v>
          </cell>
          <cell r="O127">
            <v>134.75676934458397</v>
          </cell>
          <cell r="P127">
            <v>24.76517716471912</v>
          </cell>
          <cell r="Q127">
            <v>0</v>
          </cell>
          <cell r="R127">
            <v>12.46</v>
          </cell>
          <cell r="T127">
            <v>10.96</v>
          </cell>
          <cell r="V127">
            <v>12.5</v>
          </cell>
          <cell r="X127">
            <v>300</v>
          </cell>
          <cell r="Y127">
            <v>10.88</v>
          </cell>
          <cell r="Z127">
            <v>10.96</v>
          </cell>
          <cell r="AA127">
            <v>12.504999999999999</v>
          </cell>
          <cell r="AB127">
            <v>12.5</v>
          </cell>
          <cell r="AD127" t="str">
            <v>Single</v>
          </cell>
          <cell r="AI127">
            <v>0</v>
          </cell>
          <cell r="AJ127" t="str">
            <v>L</v>
          </cell>
        </row>
        <row r="128">
          <cell r="P128">
            <v>0</v>
          </cell>
          <cell r="Q128">
            <v>0</v>
          </cell>
          <cell r="AJ128">
            <v>0</v>
          </cell>
        </row>
        <row r="129">
          <cell r="N129">
            <v>134.75676934458397</v>
          </cell>
          <cell r="AJ129">
            <v>0</v>
          </cell>
        </row>
        <row r="130">
          <cell r="E130">
            <v>60</v>
          </cell>
          <cell r="F130" t="str">
            <v>MH-02/1</v>
          </cell>
          <cell r="G130">
            <v>518100.73300000001</v>
          </cell>
          <cell r="H130">
            <v>2389779.409</v>
          </cell>
          <cell r="I130" t="str">
            <v>Road-MN23</v>
          </cell>
          <cell r="M130" t="str">
            <v>CP-5 401 204</v>
          </cell>
          <cell r="R130">
            <v>12.52</v>
          </cell>
          <cell r="T130">
            <v>9.9600000000000009</v>
          </cell>
          <cell r="V130">
            <v>12.51</v>
          </cell>
          <cell r="AI130">
            <v>0</v>
          </cell>
          <cell r="AJ130">
            <v>0</v>
          </cell>
        </row>
        <row r="131">
          <cell r="E131">
            <v>0</v>
          </cell>
          <cell r="AJ131">
            <v>0</v>
          </cell>
        </row>
        <row r="132">
          <cell r="E132">
            <v>61</v>
          </cell>
          <cell r="F132" t="str">
            <v>CB-02/1/1</v>
          </cell>
          <cell r="G132">
            <v>518131.72</v>
          </cell>
          <cell r="H132">
            <v>2389778.48</v>
          </cell>
          <cell r="I132" t="str">
            <v>Road-MN21</v>
          </cell>
          <cell r="J132">
            <v>30.98699999996461</v>
          </cell>
          <cell r="K132">
            <v>-0.92900000000372529</v>
          </cell>
          <cell r="L132">
            <v>31.00092272816752</v>
          </cell>
          <cell r="M132" t="str">
            <v>CP-5 401 227</v>
          </cell>
          <cell r="N132">
            <v>0</v>
          </cell>
          <cell r="O132">
            <v>31.00092272816752</v>
          </cell>
          <cell r="P132">
            <v>31.00092272816752</v>
          </cell>
          <cell r="Q132">
            <v>0</v>
          </cell>
          <cell r="R132">
            <v>12.65</v>
          </cell>
          <cell r="T132">
            <v>10.24</v>
          </cell>
          <cell r="V132">
            <v>12.65</v>
          </cell>
          <cell r="X132">
            <v>700</v>
          </cell>
          <cell r="Y132">
            <v>9.9600000000000009</v>
          </cell>
          <cell r="Z132">
            <v>10.24</v>
          </cell>
          <cell r="AA132">
            <v>12.51</v>
          </cell>
          <cell r="AB132">
            <v>12.65</v>
          </cell>
          <cell r="AD132" t="str">
            <v>Double</v>
          </cell>
          <cell r="AI132" t="str">
            <v>S</v>
          </cell>
          <cell r="AJ132">
            <v>0</v>
          </cell>
        </row>
        <row r="133">
          <cell r="E133">
            <v>0</v>
          </cell>
          <cell r="AJ133">
            <v>0</v>
          </cell>
        </row>
        <row r="134">
          <cell r="E134">
            <v>62</v>
          </cell>
          <cell r="F134" t="str">
            <v>CB-02/1/2</v>
          </cell>
          <cell r="G134">
            <v>518181.6</v>
          </cell>
          <cell r="H134">
            <v>2389781.9</v>
          </cell>
          <cell r="I134" t="str">
            <v>Road-MN21</v>
          </cell>
          <cell r="J134">
            <v>49.880000000004657</v>
          </cell>
          <cell r="K134">
            <v>3.4199999999254942</v>
          </cell>
          <cell r="L134">
            <v>49.997107916358068</v>
          </cell>
          <cell r="M134" t="str">
            <v>CP-5 401 227</v>
          </cell>
          <cell r="N134">
            <v>31.00092272816752</v>
          </cell>
          <cell r="O134">
            <v>80.998030644525585</v>
          </cell>
          <cell r="P134">
            <v>49.997107916358061</v>
          </cell>
          <cell r="Q134">
            <v>0</v>
          </cell>
          <cell r="R134">
            <v>12.88</v>
          </cell>
          <cell r="T134">
            <v>10.88</v>
          </cell>
          <cell r="V134">
            <v>12.92</v>
          </cell>
          <cell r="X134">
            <v>700</v>
          </cell>
          <cell r="Y134">
            <v>10.24</v>
          </cell>
          <cell r="Z134">
            <v>10.88</v>
          </cell>
          <cell r="AA134">
            <v>12.65</v>
          </cell>
          <cell r="AB134">
            <v>12.92</v>
          </cell>
          <cell r="AD134" t="str">
            <v>Single</v>
          </cell>
          <cell r="AI134">
            <v>0</v>
          </cell>
          <cell r="AJ134">
            <v>0</v>
          </cell>
        </row>
        <row r="135">
          <cell r="E135">
            <v>0</v>
          </cell>
          <cell r="AJ135">
            <v>0</v>
          </cell>
        </row>
        <row r="136">
          <cell r="E136">
            <v>63</v>
          </cell>
          <cell r="F136" t="str">
            <v>CB-02/1/3</v>
          </cell>
          <cell r="G136">
            <v>518226.44</v>
          </cell>
          <cell r="H136">
            <v>2389785.7200000002</v>
          </cell>
          <cell r="I136" t="str">
            <v>Road-MN21</v>
          </cell>
          <cell r="J136">
            <v>44.840000000025611</v>
          </cell>
          <cell r="K136">
            <v>3.8200000002980232</v>
          </cell>
          <cell r="L136">
            <v>45.002422157085874</v>
          </cell>
          <cell r="M136" t="str">
            <v>CP-5 401 227</v>
          </cell>
          <cell r="N136">
            <v>80.998030644525585</v>
          </cell>
          <cell r="O136">
            <v>126.00045280161146</v>
          </cell>
          <cell r="P136">
            <v>45.002422157085874</v>
          </cell>
          <cell r="Q136">
            <v>0</v>
          </cell>
          <cell r="R136">
            <v>13.07</v>
          </cell>
          <cell r="T136">
            <v>11.13</v>
          </cell>
          <cell r="V136">
            <v>13.37</v>
          </cell>
          <cell r="X136">
            <v>700</v>
          </cell>
          <cell r="Y136">
            <v>10.88</v>
          </cell>
          <cell r="Z136">
            <v>11.13</v>
          </cell>
          <cell r="AA136">
            <v>12.92</v>
          </cell>
          <cell r="AB136">
            <v>13.37</v>
          </cell>
          <cell r="AD136" t="str">
            <v>Single</v>
          </cell>
          <cell r="AI136">
            <v>0</v>
          </cell>
          <cell r="AJ136">
            <v>0</v>
          </cell>
        </row>
        <row r="137">
          <cell r="E137">
            <v>0</v>
          </cell>
          <cell r="AJ137">
            <v>0</v>
          </cell>
        </row>
        <row r="138">
          <cell r="E138">
            <v>64</v>
          </cell>
          <cell r="F138" t="str">
            <v>CB-02/1/4</v>
          </cell>
          <cell r="G138">
            <v>518271.28</v>
          </cell>
          <cell r="H138">
            <v>2389789.54</v>
          </cell>
          <cell r="I138" t="str">
            <v>Road-MN21</v>
          </cell>
          <cell r="J138">
            <v>44.840000000025611</v>
          </cell>
          <cell r="K138">
            <v>3.8199999998323619</v>
          </cell>
          <cell r="L138">
            <v>45.002422157046347</v>
          </cell>
          <cell r="M138" t="str">
            <v>CP-5 401 228</v>
          </cell>
          <cell r="N138">
            <v>126.00045280161146</v>
          </cell>
          <cell r="O138">
            <v>171.0028749586578</v>
          </cell>
          <cell r="P138">
            <v>45.00242215704634</v>
          </cell>
          <cell r="Q138">
            <v>0</v>
          </cell>
          <cell r="R138">
            <v>13.21</v>
          </cell>
          <cell r="T138">
            <v>11.31</v>
          </cell>
          <cell r="V138">
            <v>13.59</v>
          </cell>
          <cell r="X138">
            <v>700</v>
          </cell>
          <cell r="Y138">
            <v>11.13</v>
          </cell>
          <cell r="Z138">
            <v>11.31</v>
          </cell>
          <cell r="AA138">
            <v>13.37</v>
          </cell>
          <cell r="AB138">
            <v>13.59</v>
          </cell>
          <cell r="AD138" t="str">
            <v>Single</v>
          </cell>
          <cell r="AI138">
            <v>0</v>
          </cell>
          <cell r="AJ138">
            <v>0</v>
          </cell>
        </row>
        <row r="139">
          <cell r="E139">
            <v>0</v>
          </cell>
          <cell r="AJ139">
            <v>0</v>
          </cell>
        </row>
        <row r="140">
          <cell r="E140">
            <v>65</v>
          </cell>
          <cell r="F140" t="str">
            <v>CB-02/1/5</v>
          </cell>
          <cell r="G140">
            <v>518317.1</v>
          </cell>
          <cell r="H140">
            <v>2389793.64</v>
          </cell>
          <cell r="I140" t="str">
            <v>Road-MN21</v>
          </cell>
          <cell r="J140">
            <v>45.819999999948777</v>
          </cell>
          <cell r="K140">
            <v>4.1000000000931323</v>
          </cell>
          <cell r="L140">
            <v>46.00306946276595</v>
          </cell>
          <cell r="M140" t="str">
            <v>CP-5 401 228</v>
          </cell>
          <cell r="N140">
            <v>171.0028749586578</v>
          </cell>
          <cell r="O140">
            <v>217.00594442142375</v>
          </cell>
          <cell r="P140">
            <v>46.00306946276595</v>
          </cell>
          <cell r="Q140">
            <v>0</v>
          </cell>
          <cell r="R140">
            <v>13.34</v>
          </cell>
          <cell r="T140">
            <v>11.45</v>
          </cell>
          <cell r="V140">
            <v>13.49</v>
          </cell>
          <cell r="X140">
            <v>700</v>
          </cell>
          <cell r="Y140">
            <v>11.31</v>
          </cell>
          <cell r="Z140">
            <v>11.45</v>
          </cell>
          <cell r="AA140">
            <v>13.59</v>
          </cell>
          <cell r="AB140">
            <v>13.49</v>
          </cell>
          <cell r="AD140" t="str">
            <v>Single</v>
          </cell>
          <cell r="AI140">
            <v>0</v>
          </cell>
          <cell r="AJ140">
            <v>0</v>
          </cell>
        </row>
        <row r="141">
          <cell r="E141">
            <v>0</v>
          </cell>
          <cell r="AJ141">
            <v>0</v>
          </cell>
        </row>
        <row r="142">
          <cell r="E142">
            <v>66</v>
          </cell>
          <cell r="F142" t="str">
            <v>CB-02/1/6</v>
          </cell>
          <cell r="G142">
            <v>518350.85</v>
          </cell>
          <cell r="H142">
            <v>2389797.71</v>
          </cell>
          <cell r="I142" t="str">
            <v>Road-MN21</v>
          </cell>
          <cell r="J142">
            <v>33.75</v>
          </cell>
          <cell r="K142">
            <v>4.0699999998323619</v>
          </cell>
          <cell r="L142">
            <v>33.994520146615329</v>
          </cell>
          <cell r="M142" t="str">
            <v>CP-5 401 228</v>
          </cell>
          <cell r="N142">
            <v>217.00594442142375</v>
          </cell>
          <cell r="O142">
            <v>251.00046456803909</v>
          </cell>
          <cell r="P142">
            <v>33.994520146615343</v>
          </cell>
          <cell r="Q142">
            <v>0</v>
          </cell>
          <cell r="R142">
            <v>13.45</v>
          </cell>
          <cell r="T142">
            <v>11.55</v>
          </cell>
          <cell r="V142">
            <v>13.6</v>
          </cell>
          <cell r="X142">
            <v>700</v>
          </cell>
          <cell r="Y142">
            <v>11.45</v>
          </cell>
          <cell r="Z142">
            <v>11.55</v>
          </cell>
          <cell r="AA142">
            <v>13.49</v>
          </cell>
          <cell r="AB142">
            <v>13.6</v>
          </cell>
          <cell r="AD142" t="str">
            <v>Single</v>
          </cell>
          <cell r="AI142">
            <v>0</v>
          </cell>
          <cell r="AJ142">
            <v>0</v>
          </cell>
        </row>
        <row r="143">
          <cell r="E143">
            <v>0</v>
          </cell>
          <cell r="AJ143">
            <v>0</v>
          </cell>
        </row>
        <row r="144">
          <cell r="E144">
            <v>67</v>
          </cell>
          <cell r="F144" t="str">
            <v>CB-02/1/7</v>
          </cell>
          <cell r="G144">
            <v>518371.63</v>
          </cell>
          <cell r="H144">
            <v>2389800.77</v>
          </cell>
          <cell r="I144" t="str">
            <v>Road-MN21</v>
          </cell>
          <cell r="J144">
            <v>20.78000000002794</v>
          </cell>
          <cell r="K144">
            <v>3.0600000000558794</v>
          </cell>
          <cell r="L144">
            <v>21.004094838899942</v>
          </cell>
          <cell r="M144" t="str">
            <v>CP-5 401 228</v>
          </cell>
          <cell r="N144">
            <v>251.00046456803909</v>
          </cell>
          <cell r="O144">
            <v>272.00455940693905</v>
          </cell>
          <cell r="P144">
            <v>21.00409483889996</v>
          </cell>
          <cell r="Q144">
            <v>0</v>
          </cell>
          <cell r="R144">
            <v>13.51</v>
          </cell>
          <cell r="T144">
            <v>11.65</v>
          </cell>
          <cell r="V144">
            <v>13.67</v>
          </cell>
          <cell r="X144">
            <v>700</v>
          </cell>
          <cell r="Y144">
            <v>11.55</v>
          </cell>
          <cell r="Z144">
            <v>11.65</v>
          </cell>
          <cell r="AA144">
            <v>13.6</v>
          </cell>
          <cell r="AB144">
            <v>13.67</v>
          </cell>
          <cell r="AD144" t="str">
            <v>Double</v>
          </cell>
          <cell r="AI144">
            <v>0</v>
          </cell>
          <cell r="AJ144">
            <v>0</v>
          </cell>
        </row>
        <row r="145">
          <cell r="E145">
            <v>0</v>
          </cell>
          <cell r="AJ145">
            <v>0</v>
          </cell>
        </row>
        <row r="146">
          <cell r="E146">
            <v>68</v>
          </cell>
          <cell r="F146" t="str">
            <v>CB-02/1/8</v>
          </cell>
          <cell r="G146">
            <v>518410.19</v>
          </cell>
          <cell r="H146">
            <v>2389806.5699999998</v>
          </cell>
          <cell r="I146" t="str">
            <v>Road-MN21</v>
          </cell>
          <cell r="J146">
            <v>38.559999999997672</v>
          </cell>
          <cell r="K146">
            <v>5.7999999998137355</v>
          </cell>
          <cell r="L146">
            <v>38.993763603910558</v>
          </cell>
          <cell r="M146" t="str">
            <v>CP-5 401 228</v>
          </cell>
          <cell r="N146">
            <v>272.00455940693905</v>
          </cell>
          <cell r="O146">
            <v>310.99832301084962</v>
          </cell>
          <cell r="P146">
            <v>38.993763603910566</v>
          </cell>
          <cell r="Q146">
            <v>0</v>
          </cell>
          <cell r="R146">
            <v>13.63</v>
          </cell>
          <cell r="T146">
            <v>11.95</v>
          </cell>
          <cell r="V146">
            <v>13.86</v>
          </cell>
          <cell r="X146">
            <v>600</v>
          </cell>
          <cell r="Y146">
            <v>11.65</v>
          </cell>
          <cell r="Z146">
            <v>11.95</v>
          </cell>
          <cell r="AA146">
            <v>13.67</v>
          </cell>
          <cell r="AB146">
            <v>13.86</v>
          </cell>
          <cell r="AD146" t="str">
            <v>Double</v>
          </cell>
          <cell r="AI146">
            <v>0</v>
          </cell>
          <cell r="AJ146">
            <v>0</v>
          </cell>
        </row>
        <row r="147">
          <cell r="E147">
            <v>0</v>
          </cell>
          <cell r="AJ147">
            <v>0</v>
          </cell>
        </row>
        <row r="148">
          <cell r="E148">
            <v>69</v>
          </cell>
          <cell r="F148" t="str">
            <v>CB-02/1/9</v>
          </cell>
          <cell r="G148">
            <v>518439.86</v>
          </cell>
          <cell r="H148">
            <v>2389811.04</v>
          </cell>
          <cell r="I148" t="str">
            <v>Road-MN21</v>
          </cell>
          <cell r="J148">
            <v>29.669999999983702</v>
          </cell>
          <cell r="K148">
            <v>4.470000000204891</v>
          </cell>
          <cell r="L148">
            <v>30.004829611261993</v>
          </cell>
          <cell r="M148" t="str">
            <v>CP-5 401 228</v>
          </cell>
          <cell r="N148">
            <v>310.99832301084962</v>
          </cell>
          <cell r="O148">
            <v>341.0031526221116</v>
          </cell>
          <cell r="P148">
            <v>30.004829611261982</v>
          </cell>
          <cell r="Q148">
            <v>0</v>
          </cell>
          <cell r="R148">
            <v>13.72</v>
          </cell>
          <cell r="T148">
            <v>12.02</v>
          </cell>
          <cell r="V148">
            <v>13.86</v>
          </cell>
          <cell r="X148">
            <v>600</v>
          </cell>
          <cell r="Y148">
            <v>11.95</v>
          </cell>
          <cell r="Z148">
            <v>12.02</v>
          </cell>
          <cell r="AA148">
            <v>13.86</v>
          </cell>
          <cell r="AB148">
            <v>13.86</v>
          </cell>
          <cell r="AD148" t="str">
            <v>Single</v>
          </cell>
          <cell r="AI148">
            <v>0</v>
          </cell>
          <cell r="AJ148">
            <v>0</v>
          </cell>
        </row>
        <row r="149">
          <cell r="E149">
            <v>0</v>
          </cell>
          <cell r="AJ149">
            <v>0</v>
          </cell>
        </row>
        <row r="150">
          <cell r="E150">
            <v>70</v>
          </cell>
          <cell r="F150" t="str">
            <v>CB-02/1/10</v>
          </cell>
          <cell r="G150">
            <v>518484.36</v>
          </cell>
          <cell r="H150">
            <v>2389817.7400000002</v>
          </cell>
          <cell r="I150" t="str">
            <v>Road-MN21</v>
          </cell>
          <cell r="J150">
            <v>44.5</v>
          </cell>
          <cell r="K150">
            <v>6.7000000001862645</v>
          </cell>
          <cell r="L150">
            <v>45.00155552869807</v>
          </cell>
          <cell r="M150" t="str">
            <v>CP-5 401 228</v>
          </cell>
          <cell r="N150">
            <v>341.0031526221116</v>
          </cell>
          <cell r="O150">
            <v>386.00470815080968</v>
          </cell>
          <cell r="P150">
            <v>45.001555528698077</v>
          </cell>
          <cell r="Q150">
            <v>0</v>
          </cell>
          <cell r="R150">
            <v>13.85</v>
          </cell>
          <cell r="T150">
            <v>12.15</v>
          </cell>
          <cell r="V150">
            <v>13.31</v>
          </cell>
          <cell r="X150">
            <v>600</v>
          </cell>
          <cell r="Y150">
            <v>12.02</v>
          </cell>
          <cell r="Z150">
            <v>12.15</v>
          </cell>
          <cell r="AA150">
            <v>13.86</v>
          </cell>
          <cell r="AB150">
            <v>13.31</v>
          </cell>
          <cell r="AD150" t="str">
            <v>Single</v>
          </cell>
          <cell r="AI150">
            <v>0</v>
          </cell>
          <cell r="AJ150">
            <v>0</v>
          </cell>
        </row>
        <row r="151">
          <cell r="E151">
            <v>0</v>
          </cell>
          <cell r="AJ151">
            <v>0</v>
          </cell>
        </row>
        <row r="152">
          <cell r="E152">
            <v>71</v>
          </cell>
          <cell r="F152" t="str">
            <v>CB-02/1/11</v>
          </cell>
          <cell r="G152">
            <v>518500.17</v>
          </cell>
          <cell r="H152">
            <v>2389820.17</v>
          </cell>
          <cell r="I152" t="str">
            <v>Road-MN21</v>
          </cell>
          <cell r="J152">
            <v>15.809999999997672</v>
          </cell>
          <cell r="K152">
            <v>2.4299999997019768</v>
          </cell>
          <cell r="L152">
            <v>15.995655660162168</v>
          </cell>
          <cell r="M152" t="str">
            <v>CP-5 401 228</v>
          </cell>
          <cell r="N152">
            <v>386.00470815080968</v>
          </cell>
          <cell r="O152">
            <v>402.00036381097186</v>
          </cell>
          <cell r="P152">
            <v>15.995655660162186</v>
          </cell>
          <cell r="Q152">
            <v>-1.7763568394002505E-14</v>
          </cell>
          <cell r="R152">
            <v>13.9</v>
          </cell>
          <cell r="T152">
            <v>12.3</v>
          </cell>
          <cell r="V152">
            <v>13.2</v>
          </cell>
          <cell r="X152">
            <v>500</v>
          </cell>
          <cell r="Y152">
            <v>12.15</v>
          </cell>
          <cell r="Z152">
            <v>12.3</v>
          </cell>
          <cell r="AA152">
            <v>13.31</v>
          </cell>
          <cell r="AB152">
            <v>13.2</v>
          </cell>
          <cell r="AD152" t="str">
            <v>Single</v>
          </cell>
          <cell r="AI152">
            <v>0</v>
          </cell>
          <cell r="AJ152">
            <v>0</v>
          </cell>
        </row>
        <row r="153">
          <cell r="E153">
            <v>0</v>
          </cell>
          <cell r="AJ153">
            <v>0</v>
          </cell>
        </row>
        <row r="154">
          <cell r="E154">
            <v>72</v>
          </cell>
          <cell r="F154" t="str">
            <v>CB-02/1/12</v>
          </cell>
          <cell r="G154">
            <v>518527.83</v>
          </cell>
          <cell r="H154">
            <v>2389824.5299999998</v>
          </cell>
          <cell r="I154" t="str">
            <v>Road-MN21</v>
          </cell>
          <cell r="J154">
            <v>27.660000000032596</v>
          </cell>
          <cell r="K154">
            <v>4.3599999998696148</v>
          </cell>
          <cell r="L154">
            <v>28.00152138725084</v>
          </cell>
          <cell r="M154" t="str">
            <v>CP-5 401 229</v>
          </cell>
          <cell r="N154">
            <v>402.00036381097186</v>
          </cell>
          <cell r="O154">
            <v>430.00188519822268</v>
          </cell>
          <cell r="P154">
            <v>28.001521387250818</v>
          </cell>
          <cell r="Q154">
            <v>0</v>
          </cell>
          <cell r="R154">
            <v>13.98</v>
          </cell>
          <cell r="T154">
            <v>12.43</v>
          </cell>
          <cell r="V154">
            <v>14.22</v>
          </cell>
          <cell r="X154">
            <v>500</v>
          </cell>
          <cell r="Y154">
            <v>12.3</v>
          </cell>
          <cell r="Z154">
            <v>12.43</v>
          </cell>
          <cell r="AA154">
            <v>13.2</v>
          </cell>
          <cell r="AB154">
            <v>14.22</v>
          </cell>
          <cell r="AD154" t="str">
            <v>Single</v>
          </cell>
          <cell r="AI154">
            <v>0</v>
          </cell>
          <cell r="AJ154">
            <v>0</v>
          </cell>
        </row>
        <row r="155">
          <cell r="E155">
            <v>0</v>
          </cell>
          <cell r="AJ155">
            <v>0</v>
          </cell>
        </row>
        <row r="156">
          <cell r="E156">
            <v>73</v>
          </cell>
          <cell r="F156" t="str">
            <v>CB-02/1/13</v>
          </cell>
          <cell r="G156">
            <v>518572.27</v>
          </cell>
          <cell r="H156">
            <v>2389831.59</v>
          </cell>
          <cell r="I156" t="str">
            <v>Road-MN21</v>
          </cell>
          <cell r="J156">
            <v>44.440000000002328</v>
          </cell>
          <cell r="K156">
            <v>7.0600000000558794</v>
          </cell>
          <cell r="L156">
            <v>44.997302141361722</v>
          </cell>
          <cell r="M156" t="str">
            <v>CP-5 401 229</v>
          </cell>
          <cell r="N156">
            <v>430.00188519822268</v>
          </cell>
          <cell r="O156">
            <v>474.99918733958441</v>
          </cell>
          <cell r="P156">
            <v>44.997302141361729</v>
          </cell>
          <cell r="Q156">
            <v>0</v>
          </cell>
          <cell r="R156">
            <v>14.12</v>
          </cell>
          <cell r="T156">
            <v>12.62</v>
          </cell>
          <cell r="V156">
            <v>14.23</v>
          </cell>
          <cell r="X156">
            <v>400</v>
          </cell>
          <cell r="Y156">
            <v>12.43</v>
          </cell>
          <cell r="Z156">
            <v>12.62</v>
          </cell>
          <cell r="AA156">
            <v>14.22</v>
          </cell>
          <cell r="AB156">
            <v>14.23</v>
          </cell>
          <cell r="AD156" t="str">
            <v>Single</v>
          </cell>
          <cell r="AI156">
            <v>0</v>
          </cell>
          <cell r="AJ156">
            <v>0</v>
          </cell>
        </row>
        <row r="157">
          <cell r="E157">
            <v>0</v>
          </cell>
          <cell r="AJ157">
            <v>0</v>
          </cell>
        </row>
        <row r="158">
          <cell r="E158">
            <v>74</v>
          </cell>
          <cell r="F158" t="str">
            <v>CB-02/1/14</v>
          </cell>
          <cell r="G158">
            <v>518616.71</v>
          </cell>
          <cell r="H158">
            <v>2389838.65</v>
          </cell>
          <cell r="I158" t="str">
            <v>Road-MN21</v>
          </cell>
          <cell r="J158">
            <v>44.440000000002328</v>
          </cell>
          <cell r="K158">
            <v>7.0600000000558794</v>
          </cell>
          <cell r="L158">
            <v>44.997302141361722</v>
          </cell>
          <cell r="M158" t="str">
            <v>CP-5 401 229</v>
          </cell>
          <cell r="N158">
            <v>474.99918733958441</v>
          </cell>
          <cell r="O158">
            <v>519.99648948094614</v>
          </cell>
          <cell r="P158">
            <v>44.997302141361729</v>
          </cell>
          <cell r="Q158">
            <v>0</v>
          </cell>
          <cell r="R158">
            <v>14.26</v>
          </cell>
          <cell r="T158">
            <v>12.71</v>
          </cell>
          <cell r="V158">
            <v>14.29</v>
          </cell>
          <cell r="X158">
            <v>400</v>
          </cell>
          <cell r="Y158">
            <v>12.62</v>
          </cell>
          <cell r="Z158">
            <v>12.71</v>
          </cell>
          <cell r="AA158">
            <v>14.23</v>
          </cell>
          <cell r="AB158">
            <v>14.29</v>
          </cell>
          <cell r="AD158" t="str">
            <v>Single</v>
          </cell>
          <cell r="AI158">
            <v>0</v>
          </cell>
          <cell r="AJ158">
            <v>0</v>
          </cell>
        </row>
        <row r="159">
          <cell r="E159">
            <v>0</v>
          </cell>
          <cell r="AJ159">
            <v>0</v>
          </cell>
        </row>
        <row r="160">
          <cell r="E160">
            <v>75</v>
          </cell>
          <cell r="F160" t="str">
            <v>CB-02/1/15</v>
          </cell>
          <cell r="G160">
            <v>518661.16</v>
          </cell>
          <cell r="H160">
            <v>2389845.71</v>
          </cell>
          <cell r="I160" t="str">
            <v>Road-MN21</v>
          </cell>
          <cell r="J160">
            <v>44.449999999953434</v>
          </cell>
          <cell r="K160">
            <v>7.0600000000558794</v>
          </cell>
          <cell r="L160">
            <v>45.007178316315823</v>
          </cell>
          <cell r="M160" t="str">
            <v>CP-5 401 229</v>
          </cell>
          <cell r="N160">
            <v>519.99648948094614</v>
          </cell>
          <cell r="O160">
            <v>565.00366779726198</v>
          </cell>
          <cell r="P160">
            <v>45.007178316315844</v>
          </cell>
          <cell r="Q160">
            <v>0</v>
          </cell>
          <cell r="R160">
            <v>14.39</v>
          </cell>
          <cell r="T160">
            <v>12.9</v>
          </cell>
          <cell r="V160">
            <v>14.38</v>
          </cell>
          <cell r="X160">
            <v>300</v>
          </cell>
          <cell r="Y160">
            <v>12.71</v>
          </cell>
          <cell r="Z160">
            <v>12.9</v>
          </cell>
          <cell r="AA160">
            <v>14.29</v>
          </cell>
          <cell r="AB160">
            <v>14.38</v>
          </cell>
          <cell r="AD160" t="str">
            <v>Single</v>
          </cell>
          <cell r="AI160">
            <v>0</v>
          </cell>
          <cell r="AJ160">
            <v>0</v>
          </cell>
        </row>
        <row r="161">
          <cell r="E161">
            <v>0</v>
          </cell>
          <cell r="AJ161">
            <v>0</v>
          </cell>
        </row>
        <row r="162">
          <cell r="E162">
            <v>76</v>
          </cell>
          <cell r="F162" t="str">
            <v>CB-02/1/16</v>
          </cell>
          <cell r="G162">
            <v>518706.59</v>
          </cell>
          <cell r="H162">
            <v>2389852.92</v>
          </cell>
          <cell r="I162" t="str">
            <v>Road-MN21</v>
          </cell>
          <cell r="J162">
            <v>45.430000000051223</v>
          </cell>
          <cell r="K162">
            <v>7.2099999999627471</v>
          </cell>
          <cell r="L162">
            <v>45.998576064962236</v>
          </cell>
          <cell r="M162" t="str">
            <v>CP-5 401 229</v>
          </cell>
          <cell r="N162">
            <v>565.00366779726198</v>
          </cell>
          <cell r="O162">
            <v>611.00224386222419</v>
          </cell>
          <cell r="P162">
            <v>45.998576064962208</v>
          </cell>
          <cell r="Q162">
            <v>0</v>
          </cell>
          <cell r="R162">
            <v>14.53</v>
          </cell>
          <cell r="T162">
            <v>13</v>
          </cell>
          <cell r="V162">
            <v>14.56</v>
          </cell>
          <cell r="X162">
            <v>300</v>
          </cell>
          <cell r="Y162">
            <v>12.9</v>
          </cell>
          <cell r="Z162">
            <v>13</v>
          </cell>
          <cell r="AA162">
            <v>14.38</v>
          </cell>
          <cell r="AB162">
            <v>14.56</v>
          </cell>
          <cell r="AD162" t="str">
            <v>Single</v>
          </cell>
          <cell r="AI162">
            <v>0</v>
          </cell>
          <cell r="AJ162" t="str">
            <v>L</v>
          </cell>
        </row>
        <row r="163">
          <cell r="AJ163">
            <v>0</v>
          </cell>
        </row>
        <row r="164">
          <cell r="N164">
            <v>611.00224386222419</v>
          </cell>
          <cell r="AJ164">
            <v>0</v>
          </cell>
        </row>
        <row r="165">
          <cell r="E165">
            <v>77</v>
          </cell>
          <cell r="F165" t="str">
            <v>MH-02/2</v>
          </cell>
          <cell r="G165">
            <v>518101.48</v>
          </cell>
          <cell r="H165">
            <v>2389756.9900000002</v>
          </cell>
          <cell r="I165" t="str">
            <v>Road-MN23</v>
          </cell>
          <cell r="M165" t="str">
            <v>CP-5 401 204</v>
          </cell>
          <cell r="R165">
            <v>12.68</v>
          </cell>
          <cell r="T165">
            <v>11.109769379295461</v>
          </cell>
          <cell r="V165">
            <v>12.78</v>
          </cell>
          <cell r="AI165">
            <v>0</v>
          </cell>
          <cell r="AJ165">
            <v>0</v>
          </cell>
        </row>
        <row r="166">
          <cell r="AJ166">
            <v>0</v>
          </cell>
        </row>
        <row r="167">
          <cell r="E167">
            <v>78</v>
          </cell>
          <cell r="F167" t="str">
            <v>CB-02/2/1</v>
          </cell>
          <cell r="G167">
            <v>518102.56</v>
          </cell>
          <cell r="H167">
            <v>2389761.9900000002</v>
          </cell>
          <cell r="I167" t="str">
            <v>Road-MN23</v>
          </cell>
          <cell r="J167">
            <v>1.0800000000162981</v>
          </cell>
          <cell r="K167">
            <v>5</v>
          </cell>
          <cell r="L167">
            <v>5.1153103522694696</v>
          </cell>
          <cell r="M167" t="str">
            <v>CP-5 401 204</v>
          </cell>
          <cell r="N167">
            <v>0</v>
          </cell>
          <cell r="O167">
            <v>5.1153103522694696</v>
          </cell>
          <cell r="P167">
            <v>5.1153103522694696</v>
          </cell>
          <cell r="Q167">
            <v>0</v>
          </cell>
          <cell r="R167">
            <v>12.62</v>
          </cell>
          <cell r="T167">
            <v>11.12</v>
          </cell>
          <cell r="V167">
            <v>12.71</v>
          </cell>
          <cell r="X167">
            <v>300</v>
          </cell>
          <cell r="Y167">
            <v>11.109769379295461</v>
          </cell>
          <cell r="Z167">
            <v>11.12</v>
          </cell>
          <cell r="AA167">
            <v>12.78</v>
          </cell>
          <cell r="AB167">
            <v>12.71</v>
          </cell>
          <cell r="AD167" t="str">
            <v>Single</v>
          </cell>
          <cell r="AI167" t="str">
            <v>S</v>
          </cell>
          <cell r="AJ167" t="str">
            <v>L</v>
          </cell>
        </row>
        <row r="168">
          <cell r="AJ168">
            <v>0</v>
          </cell>
        </row>
        <row r="169">
          <cell r="N169">
            <v>5.1153103522694696</v>
          </cell>
          <cell r="AJ169">
            <v>0</v>
          </cell>
        </row>
        <row r="170">
          <cell r="E170">
            <v>79</v>
          </cell>
          <cell r="F170" t="str">
            <v>Deleted</v>
          </cell>
          <cell r="AI170">
            <v>0</v>
          </cell>
          <cell r="AJ170">
            <v>0</v>
          </cell>
        </row>
        <row r="171">
          <cell r="AJ171">
            <v>0</v>
          </cell>
        </row>
        <row r="172">
          <cell r="E172">
            <v>80</v>
          </cell>
          <cell r="F172" t="str">
            <v>Deleted</v>
          </cell>
          <cell r="AI172" t="str">
            <v>S</v>
          </cell>
          <cell r="AJ172" t="str">
            <v>L</v>
          </cell>
        </row>
        <row r="173">
          <cell r="AJ173">
            <v>0</v>
          </cell>
        </row>
        <row r="174">
          <cell r="N174">
            <v>0</v>
          </cell>
          <cell r="AJ174">
            <v>0</v>
          </cell>
        </row>
        <row r="175">
          <cell r="E175">
            <v>81</v>
          </cell>
          <cell r="F175" t="str">
            <v>MH-02/4</v>
          </cell>
          <cell r="G175">
            <v>518103.67</v>
          </cell>
          <cell r="H175">
            <v>2389706.86</v>
          </cell>
          <cell r="I175" t="str">
            <v>Road-MN23</v>
          </cell>
          <cell r="M175" t="str">
            <v>CP-5 401 204</v>
          </cell>
          <cell r="R175">
            <v>12.94</v>
          </cell>
          <cell r="T175">
            <v>11.480294537621093</v>
          </cell>
          <cell r="V175">
            <v>12.95</v>
          </cell>
          <cell r="AI175">
            <v>0</v>
          </cell>
          <cell r="AJ175">
            <v>0</v>
          </cell>
        </row>
        <row r="176">
          <cell r="AJ176">
            <v>0</v>
          </cell>
        </row>
        <row r="177">
          <cell r="E177">
            <v>82</v>
          </cell>
          <cell r="F177" t="str">
            <v>CB-02/4/1</v>
          </cell>
          <cell r="G177">
            <v>518105.78</v>
          </cell>
          <cell r="H177">
            <v>2389702.4900000002</v>
          </cell>
          <cell r="I177" t="str">
            <v>Road-MN23</v>
          </cell>
          <cell r="J177">
            <v>2.1100000000442378</v>
          </cell>
          <cell r="K177">
            <v>-4.3699999996460974</v>
          </cell>
          <cell r="L177">
            <v>4.852731189453376</v>
          </cell>
          <cell r="M177" t="str">
            <v>CP-5 401 204</v>
          </cell>
          <cell r="N177">
            <v>0</v>
          </cell>
          <cell r="O177">
            <v>4.852731189453376</v>
          </cell>
          <cell r="P177">
            <v>4.852731189453376</v>
          </cell>
          <cell r="Q177">
            <v>0</v>
          </cell>
          <cell r="R177">
            <v>12.99</v>
          </cell>
          <cell r="T177">
            <v>11.49</v>
          </cell>
          <cell r="V177">
            <v>13.03</v>
          </cell>
          <cell r="X177">
            <v>300</v>
          </cell>
          <cell r="Y177">
            <v>11.480294537621093</v>
          </cell>
          <cell r="Z177">
            <v>11.49</v>
          </cell>
          <cell r="AA177">
            <v>12.95</v>
          </cell>
          <cell r="AB177">
            <v>13.03</v>
          </cell>
          <cell r="AD177" t="str">
            <v>Single</v>
          </cell>
          <cell r="AI177" t="str">
            <v>S</v>
          </cell>
          <cell r="AJ177" t="str">
            <v>L</v>
          </cell>
        </row>
        <row r="178">
          <cell r="AJ178">
            <v>0</v>
          </cell>
        </row>
        <row r="179">
          <cell r="N179">
            <v>4.852731189453376</v>
          </cell>
          <cell r="AJ179">
            <v>0</v>
          </cell>
        </row>
        <row r="180">
          <cell r="E180">
            <v>83</v>
          </cell>
          <cell r="F180" t="str">
            <v>MH-02/5</v>
          </cell>
          <cell r="G180">
            <v>518103.99</v>
          </cell>
          <cell r="H180">
            <v>2389681.16</v>
          </cell>
          <cell r="I180" t="str">
            <v>Road-MN23</v>
          </cell>
          <cell r="M180" t="str">
            <v>CP-5 401 204</v>
          </cell>
          <cell r="R180">
            <v>13.11</v>
          </cell>
          <cell r="T180">
            <v>11.629501523919544</v>
          </cell>
          <cell r="V180">
            <v>13.21</v>
          </cell>
          <cell r="AI180">
            <v>0</v>
          </cell>
          <cell r="AJ180">
            <v>0</v>
          </cell>
        </row>
        <row r="181">
          <cell r="AJ181">
            <v>0</v>
          </cell>
        </row>
        <row r="182">
          <cell r="E182">
            <v>84</v>
          </cell>
          <cell r="F182" t="str">
            <v>CB-02/5/1</v>
          </cell>
          <cell r="G182">
            <v>518105.35</v>
          </cell>
          <cell r="H182">
            <v>2389676.09</v>
          </cell>
          <cell r="I182" t="str">
            <v>Road-MN23</v>
          </cell>
          <cell r="J182">
            <v>1.3599999999860302</v>
          </cell>
          <cell r="K182">
            <v>-5.0700000002980232</v>
          </cell>
          <cell r="L182">
            <v>5.2492380402286916</v>
          </cell>
          <cell r="M182" t="str">
            <v>CP-5 401 204</v>
          </cell>
          <cell r="N182">
            <v>0</v>
          </cell>
          <cell r="O182">
            <v>5.2492380402286916</v>
          </cell>
          <cell r="P182">
            <v>5.2492380402286916</v>
          </cell>
          <cell r="Q182">
            <v>0</v>
          </cell>
          <cell r="R182">
            <v>13.14</v>
          </cell>
          <cell r="T182">
            <v>11.64</v>
          </cell>
          <cell r="V182">
            <v>13.21</v>
          </cell>
          <cell r="X182">
            <v>300</v>
          </cell>
          <cell r="Z182">
            <v>11.64</v>
          </cell>
          <cell r="AA182">
            <v>13.21</v>
          </cell>
          <cell r="AB182">
            <v>13.21</v>
          </cell>
          <cell r="AD182" t="str">
            <v>Single</v>
          </cell>
          <cell r="AI182" t="str">
            <v>S</v>
          </cell>
          <cell r="AJ182" t="str">
            <v>L</v>
          </cell>
        </row>
        <row r="183">
          <cell r="AJ183">
            <v>0</v>
          </cell>
        </row>
        <row r="184">
          <cell r="N184">
            <v>5.2492380402286916</v>
          </cell>
          <cell r="AJ184">
            <v>0</v>
          </cell>
        </row>
        <row r="185">
          <cell r="E185">
            <v>85</v>
          </cell>
          <cell r="F185" t="str">
            <v>MH-02/6</v>
          </cell>
          <cell r="G185">
            <v>518105.14</v>
          </cell>
          <cell r="H185">
            <v>2389650.13</v>
          </cell>
          <cell r="I185" t="str">
            <v>Road-MN23</v>
          </cell>
          <cell r="M185" t="str">
            <v>CP-5 401 204</v>
          </cell>
          <cell r="R185">
            <v>13.3</v>
          </cell>
          <cell r="T185">
            <v>11.822814904315074</v>
          </cell>
          <cell r="V185">
            <v>13.35</v>
          </cell>
          <cell r="AI185">
            <v>0</v>
          </cell>
          <cell r="AJ185">
            <v>0</v>
          </cell>
        </row>
        <row r="186">
          <cell r="AJ186">
            <v>0</v>
          </cell>
        </row>
        <row r="187">
          <cell r="E187">
            <v>86</v>
          </cell>
          <cell r="F187" t="str">
            <v>CB-02/6/1</v>
          </cell>
          <cell r="G187">
            <v>518107.64</v>
          </cell>
          <cell r="H187">
            <v>2389647.5499999998</v>
          </cell>
          <cell r="I187" t="str">
            <v>Road-MN23</v>
          </cell>
          <cell r="J187">
            <v>2.5</v>
          </cell>
          <cell r="K187">
            <v>-2.5800000000745058</v>
          </cell>
          <cell r="L187">
            <v>3.5925478424628463</v>
          </cell>
          <cell r="M187" t="str">
            <v>CP-5 401 204</v>
          </cell>
          <cell r="N187">
            <v>0</v>
          </cell>
          <cell r="O187">
            <v>3.5925478424628463</v>
          </cell>
          <cell r="P187">
            <v>3.5925478424628463</v>
          </cell>
          <cell r="Q187">
            <v>0</v>
          </cell>
          <cell r="R187">
            <v>13.33</v>
          </cell>
          <cell r="T187">
            <v>11.83</v>
          </cell>
          <cell r="V187">
            <v>13.41</v>
          </cell>
          <cell r="X187">
            <v>300</v>
          </cell>
          <cell r="Z187">
            <v>11.83</v>
          </cell>
          <cell r="AA187">
            <v>13.35</v>
          </cell>
          <cell r="AB187">
            <v>13.41</v>
          </cell>
          <cell r="AD187" t="str">
            <v>Single</v>
          </cell>
          <cell r="AI187" t="str">
            <v>S</v>
          </cell>
          <cell r="AJ187" t="str">
            <v>L</v>
          </cell>
        </row>
        <row r="188">
          <cell r="AJ188">
            <v>0</v>
          </cell>
        </row>
        <row r="189">
          <cell r="N189">
            <v>3.5925478424628463</v>
          </cell>
          <cell r="AJ189">
            <v>0</v>
          </cell>
        </row>
        <row r="190">
          <cell r="E190">
            <v>87</v>
          </cell>
          <cell r="F190" t="str">
            <v>Deleted</v>
          </cell>
          <cell r="AI190">
            <v>0</v>
          </cell>
          <cell r="AJ190">
            <v>0</v>
          </cell>
        </row>
        <row r="191">
          <cell r="AJ191">
            <v>0</v>
          </cell>
        </row>
        <row r="192">
          <cell r="E192">
            <v>88</v>
          </cell>
          <cell r="F192" t="str">
            <v>Deleted</v>
          </cell>
          <cell r="AI192" t="str">
            <v>S</v>
          </cell>
          <cell r="AJ192" t="str">
            <v>L</v>
          </cell>
        </row>
        <row r="193">
          <cell r="AJ193">
            <v>0</v>
          </cell>
        </row>
        <row r="194">
          <cell r="N194">
            <v>0</v>
          </cell>
          <cell r="AJ194">
            <v>0</v>
          </cell>
        </row>
        <row r="195">
          <cell r="E195">
            <v>89</v>
          </cell>
          <cell r="F195" t="str">
            <v>MH-02/8</v>
          </cell>
          <cell r="G195">
            <v>518116.34</v>
          </cell>
          <cell r="H195">
            <v>2389607.64</v>
          </cell>
          <cell r="I195" t="str">
            <v>Road-MN23</v>
          </cell>
          <cell r="M195" t="str">
            <v>CP-5 401 204</v>
          </cell>
          <cell r="R195">
            <v>13.56</v>
          </cell>
          <cell r="T195">
            <v>12.161505546777107</v>
          </cell>
          <cell r="V195">
            <v>13.67</v>
          </cell>
          <cell r="AI195">
            <v>0</v>
          </cell>
          <cell r="AJ195">
            <v>0</v>
          </cell>
        </row>
        <row r="196">
          <cell r="AJ196">
            <v>0</v>
          </cell>
        </row>
        <row r="197">
          <cell r="E197">
            <v>90</v>
          </cell>
          <cell r="F197" t="str">
            <v>CB-02/8/1</v>
          </cell>
          <cell r="G197">
            <v>518121.4</v>
          </cell>
          <cell r="H197">
            <v>2389599.9</v>
          </cell>
          <cell r="I197" t="str">
            <v>Road-MN23</v>
          </cell>
          <cell r="J197">
            <v>5.0599999999976717</v>
          </cell>
          <cell r="K197">
            <v>-7.7400000002235174</v>
          </cell>
          <cell r="L197">
            <v>9.2472266114460773</v>
          </cell>
          <cell r="M197" t="str">
            <v>CP-5 401 204</v>
          </cell>
          <cell r="N197">
            <v>0</v>
          </cell>
          <cell r="O197">
            <v>9.2472266114460773</v>
          </cell>
          <cell r="P197">
            <v>9.2472266114460773</v>
          </cell>
          <cell r="Q197">
            <v>0</v>
          </cell>
          <cell r="R197">
            <v>13.62</v>
          </cell>
          <cell r="T197">
            <v>12.18</v>
          </cell>
          <cell r="V197">
            <v>13.77</v>
          </cell>
          <cell r="X197">
            <v>300</v>
          </cell>
          <cell r="Z197">
            <v>12.18</v>
          </cell>
          <cell r="AA197">
            <v>13.67</v>
          </cell>
          <cell r="AB197">
            <v>13.77</v>
          </cell>
          <cell r="AD197" t="str">
            <v>Single</v>
          </cell>
          <cell r="AI197" t="str">
            <v>S</v>
          </cell>
          <cell r="AJ197">
            <v>0</v>
          </cell>
        </row>
        <row r="198">
          <cell r="AJ198">
            <v>0</v>
          </cell>
        </row>
        <row r="199">
          <cell r="E199">
            <v>91</v>
          </cell>
          <cell r="F199" t="str">
            <v>CB-02/8/2</v>
          </cell>
          <cell r="G199">
            <v>518127.86</v>
          </cell>
          <cell r="H199">
            <v>2389580.9700000002</v>
          </cell>
          <cell r="I199" t="str">
            <v>Road-MN23</v>
          </cell>
          <cell r="J199">
            <v>6.4599999999627471</v>
          </cell>
          <cell r="K199">
            <v>-18.929999999701977</v>
          </cell>
          <cell r="L199">
            <v>20.001912408273256</v>
          </cell>
          <cell r="M199" t="str">
            <v>CP-5 401 204</v>
          </cell>
          <cell r="N199">
            <v>9.2472266114460773</v>
          </cell>
          <cell r="O199">
            <v>29.249139019719333</v>
          </cell>
          <cell r="P199">
            <v>20.001912408273256</v>
          </cell>
          <cell r="Q199">
            <v>0</v>
          </cell>
          <cell r="R199">
            <v>13.74</v>
          </cell>
          <cell r="T199">
            <v>12.24</v>
          </cell>
          <cell r="V199">
            <v>13.9</v>
          </cell>
          <cell r="X199">
            <v>300</v>
          </cell>
          <cell r="Y199">
            <v>12.18</v>
          </cell>
          <cell r="Z199">
            <v>12.24</v>
          </cell>
          <cell r="AA199">
            <v>13.77</v>
          </cell>
          <cell r="AB199">
            <v>13.9</v>
          </cell>
          <cell r="AD199" t="str">
            <v>Single</v>
          </cell>
          <cell r="AI199">
            <v>0</v>
          </cell>
          <cell r="AJ199" t="str">
            <v>L</v>
          </cell>
        </row>
        <row r="200">
          <cell r="AJ200">
            <v>0</v>
          </cell>
        </row>
        <row r="201">
          <cell r="N201">
            <v>29.249139019719333</v>
          </cell>
          <cell r="AJ201">
            <v>0</v>
          </cell>
        </row>
        <row r="202">
          <cell r="E202">
            <v>92</v>
          </cell>
          <cell r="F202" t="str">
            <v>MH-02/9</v>
          </cell>
          <cell r="G202">
            <v>518130.58899999998</v>
          </cell>
          <cell r="H202">
            <v>2389566.625</v>
          </cell>
          <cell r="I202" t="str">
            <v>Road-MN23</v>
          </cell>
          <cell r="M202" t="str">
            <v>CP-5 401 204</v>
          </cell>
          <cell r="R202">
            <v>13.79</v>
          </cell>
          <cell r="T202">
            <v>12.281648821400172</v>
          </cell>
          <cell r="V202">
            <v>14.02</v>
          </cell>
          <cell r="AI202">
            <v>0</v>
          </cell>
          <cell r="AJ202">
            <v>0</v>
          </cell>
        </row>
        <row r="203">
          <cell r="AJ203">
            <v>0</v>
          </cell>
        </row>
        <row r="204">
          <cell r="E204">
            <v>93</v>
          </cell>
          <cell r="F204" t="str">
            <v>CB-02/9/1A</v>
          </cell>
          <cell r="G204">
            <v>518131.5</v>
          </cell>
          <cell r="H204">
            <v>2389570.7000000002</v>
          </cell>
          <cell r="I204" t="str">
            <v>Road-MN23</v>
          </cell>
          <cell r="J204">
            <v>0.91100000002188608</v>
          </cell>
          <cell r="K204">
            <v>4.0750000001862645</v>
          </cell>
          <cell r="L204">
            <v>4.175589299914197</v>
          </cell>
          <cell r="M204" t="str">
            <v>CP-5 401 204</v>
          </cell>
          <cell r="N204">
            <v>0</v>
          </cell>
          <cell r="O204">
            <v>4.175589299914197</v>
          </cell>
          <cell r="P204">
            <v>4.175589299914197</v>
          </cell>
          <cell r="Q204">
            <v>0</v>
          </cell>
          <cell r="R204">
            <v>13.79</v>
          </cell>
          <cell r="T204">
            <v>12.29</v>
          </cell>
          <cell r="V204">
            <v>13.95</v>
          </cell>
          <cell r="X204">
            <v>300</v>
          </cell>
          <cell r="Z204">
            <v>12.29</v>
          </cell>
          <cell r="AA204">
            <v>14.02</v>
          </cell>
          <cell r="AB204">
            <v>13.95</v>
          </cell>
          <cell r="AD204" t="str">
            <v>Single</v>
          </cell>
          <cell r="AI204" t="str">
            <v>S</v>
          </cell>
          <cell r="AJ204" t="str">
            <v>L</v>
          </cell>
        </row>
        <row r="205">
          <cell r="E205">
            <v>0</v>
          </cell>
          <cell r="AJ205">
            <v>0</v>
          </cell>
        </row>
        <row r="206">
          <cell r="N206">
            <v>4.175589299914197</v>
          </cell>
          <cell r="AJ206">
            <v>0</v>
          </cell>
        </row>
        <row r="207">
          <cell r="E207">
            <v>94</v>
          </cell>
          <cell r="F207" t="str">
            <v>MH-02/9</v>
          </cell>
          <cell r="G207">
            <v>518130.58899999998</v>
          </cell>
          <cell r="H207">
            <v>2389566.625</v>
          </cell>
          <cell r="I207" t="str">
            <v>Road-MN23</v>
          </cell>
          <cell r="M207" t="str">
            <v>CP-5 401 205</v>
          </cell>
          <cell r="R207">
            <v>13.79</v>
          </cell>
          <cell r="T207">
            <v>11.928592760587684</v>
          </cell>
          <cell r="V207">
            <v>14.02</v>
          </cell>
          <cell r="AI207">
            <v>0</v>
          </cell>
          <cell r="AJ207">
            <v>0</v>
          </cell>
        </row>
        <row r="208">
          <cell r="AJ208">
            <v>0</v>
          </cell>
        </row>
        <row r="209">
          <cell r="E209">
            <v>95</v>
          </cell>
          <cell r="F209" t="str">
            <v>CB-02/9/3/1</v>
          </cell>
          <cell r="G209">
            <v>518143.31</v>
          </cell>
          <cell r="H209">
            <v>2389544.29</v>
          </cell>
          <cell r="I209" t="str">
            <v>Road-MN23</v>
          </cell>
          <cell r="J209">
            <v>12.721000000019558</v>
          </cell>
          <cell r="K209">
            <v>-22.334999999962747</v>
          </cell>
          <cell r="L209">
            <v>25.703619706158769</v>
          </cell>
          <cell r="M209" t="str">
            <v>CP-5 401 205</v>
          </cell>
          <cell r="N209">
            <v>0</v>
          </cell>
          <cell r="O209">
            <v>25.703619706158769</v>
          </cell>
          <cell r="P209">
            <v>25.703619706158769</v>
          </cell>
          <cell r="Q209">
            <v>0</v>
          </cell>
          <cell r="R209">
            <v>13.79</v>
          </cell>
          <cell r="T209">
            <v>11.98</v>
          </cell>
          <cell r="V209">
            <v>14.24</v>
          </cell>
          <cell r="X209">
            <v>300</v>
          </cell>
          <cell r="Z209">
            <v>11.98</v>
          </cell>
          <cell r="AA209">
            <v>14.02</v>
          </cell>
          <cell r="AB209">
            <v>14.24</v>
          </cell>
          <cell r="AD209" t="str">
            <v>Double</v>
          </cell>
          <cell r="AI209" t="str">
            <v>S</v>
          </cell>
          <cell r="AJ209">
            <v>0</v>
          </cell>
        </row>
        <row r="210">
          <cell r="AJ210">
            <v>0</v>
          </cell>
        </row>
        <row r="211">
          <cell r="E211">
            <v>96</v>
          </cell>
          <cell r="F211" t="str">
            <v>CB-02/9/3/2</v>
          </cell>
          <cell r="G211">
            <v>518152.95</v>
          </cell>
          <cell r="H211">
            <v>2389525.64</v>
          </cell>
          <cell r="I211" t="str">
            <v>Road-MN23</v>
          </cell>
          <cell r="J211">
            <v>9.6400000000139698</v>
          </cell>
          <cell r="K211">
            <v>-18.649999999906868</v>
          </cell>
          <cell r="L211">
            <v>20.994096789259487</v>
          </cell>
          <cell r="M211" t="str">
            <v>CP-5 401 205</v>
          </cell>
          <cell r="N211">
            <v>25.703619706158769</v>
          </cell>
          <cell r="O211">
            <v>46.697716495418256</v>
          </cell>
          <cell r="P211">
            <v>20.994096789259487</v>
          </cell>
          <cell r="Q211">
            <v>0</v>
          </cell>
          <cell r="R211">
            <v>14.04</v>
          </cell>
          <cell r="T211">
            <v>12.04</v>
          </cell>
          <cell r="V211">
            <v>14.12</v>
          </cell>
          <cell r="X211">
            <v>300</v>
          </cell>
          <cell r="Y211">
            <v>11.98</v>
          </cell>
          <cell r="Z211">
            <v>12.04</v>
          </cell>
          <cell r="AA211">
            <v>14.24</v>
          </cell>
          <cell r="AB211">
            <v>14.12</v>
          </cell>
          <cell r="AD211" t="str">
            <v>Single</v>
          </cell>
          <cell r="AI211">
            <v>0</v>
          </cell>
          <cell r="AJ211" t="str">
            <v>L</v>
          </cell>
        </row>
        <row r="212">
          <cell r="AJ212">
            <v>0</v>
          </cell>
        </row>
        <row r="213">
          <cell r="N213">
            <v>46.697716495418256</v>
          </cell>
          <cell r="AJ213">
            <v>0</v>
          </cell>
        </row>
        <row r="214">
          <cell r="E214">
            <v>97</v>
          </cell>
          <cell r="F214" t="str">
            <v>MH-02/9</v>
          </cell>
          <cell r="G214">
            <v>518130.58899999998</v>
          </cell>
          <cell r="H214">
            <v>2389566.625</v>
          </cell>
          <cell r="I214" t="str">
            <v>Road-MN23</v>
          </cell>
          <cell r="M214" t="str">
            <v>CP-5 401 205</v>
          </cell>
          <cell r="R214">
            <v>13.79</v>
          </cell>
          <cell r="T214">
            <v>11</v>
          </cell>
          <cell r="V214">
            <v>14.02</v>
          </cell>
          <cell r="AI214">
            <v>0</v>
          </cell>
          <cell r="AJ214">
            <v>0</v>
          </cell>
        </row>
        <row r="215">
          <cell r="P215">
            <v>0</v>
          </cell>
          <cell r="Q215">
            <v>0</v>
          </cell>
          <cell r="AJ215">
            <v>0</v>
          </cell>
        </row>
        <row r="216">
          <cell r="E216">
            <v>98</v>
          </cell>
          <cell r="F216" t="str">
            <v>MH-02/9/1</v>
          </cell>
          <cell r="G216">
            <v>518155.64</v>
          </cell>
          <cell r="H216">
            <v>2389580.2599999998</v>
          </cell>
          <cell r="I216" t="str">
            <v>Road-MN22</v>
          </cell>
          <cell r="J216">
            <v>25.051000000035856</v>
          </cell>
          <cell r="K216">
            <v>13.634999999776483</v>
          </cell>
          <cell r="L216">
            <v>28.521322304474264</v>
          </cell>
          <cell r="M216" t="str">
            <v>CP-5 401 210</v>
          </cell>
          <cell r="N216">
            <v>0</v>
          </cell>
          <cell r="O216">
            <v>28.521322304474264</v>
          </cell>
          <cell r="P216">
            <v>28.521322304474264</v>
          </cell>
          <cell r="Q216">
            <v>0</v>
          </cell>
          <cell r="R216">
            <v>13.76</v>
          </cell>
          <cell r="T216">
            <v>11.05</v>
          </cell>
          <cell r="V216">
            <v>14.03</v>
          </cell>
          <cell r="X216">
            <v>700</v>
          </cell>
          <cell r="Y216">
            <v>11</v>
          </cell>
          <cell r="Z216">
            <v>11.05</v>
          </cell>
          <cell r="AA216">
            <v>14.02</v>
          </cell>
          <cell r="AB216">
            <v>14.03</v>
          </cell>
          <cell r="AI216" t="str">
            <v>S</v>
          </cell>
          <cell r="AJ216">
            <v>0</v>
          </cell>
        </row>
        <row r="217">
          <cell r="P217">
            <v>0</v>
          </cell>
          <cell r="Q217">
            <v>0</v>
          </cell>
          <cell r="AJ217">
            <v>0</v>
          </cell>
        </row>
        <row r="218">
          <cell r="E218">
            <v>99</v>
          </cell>
          <cell r="F218" t="str">
            <v>MH-02/9/2</v>
          </cell>
          <cell r="G218">
            <v>518212.83</v>
          </cell>
          <cell r="H218">
            <v>2389611.66</v>
          </cell>
          <cell r="I218" t="str">
            <v>Road-MN22</v>
          </cell>
          <cell r="J218">
            <v>57.190000000002328</v>
          </cell>
          <cell r="K218">
            <v>31.400000000372529</v>
          </cell>
          <cell r="L218">
            <v>65.243054036607305</v>
          </cell>
          <cell r="M218" t="str">
            <v>CP-5 401 210</v>
          </cell>
          <cell r="N218">
            <v>28.521322304474264</v>
          </cell>
          <cell r="O218">
            <v>93.764376341081572</v>
          </cell>
          <cell r="P218">
            <v>65.243054036607305</v>
          </cell>
          <cell r="Q218">
            <v>0</v>
          </cell>
          <cell r="R218">
            <v>13.57</v>
          </cell>
          <cell r="T218">
            <v>11.13</v>
          </cell>
          <cell r="V218">
            <v>13.87</v>
          </cell>
          <cell r="X218">
            <v>700</v>
          </cell>
          <cell r="Y218">
            <v>11.05</v>
          </cell>
          <cell r="Z218">
            <v>11.13</v>
          </cell>
          <cell r="AA218">
            <v>14.03</v>
          </cell>
          <cell r="AB218">
            <v>13.87</v>
          </cell>
          <cell r="AI218">
            <v>0</v>
          </cell>
          <cell r="AJ218">
            <v>0</v>
          </cell>
        </row>
        <row r="219">
          <cell r="P219">
            <v>0</v>
          </cell>
          <cell r="Q219">
            <v>0</v>
          </cell>
          <cell r="AJ219">
            <v>0</v>
          </cell>
        </row>
        <row r="220">
          <cell r="E220">
            <v>100</v>
          </cell>
          <cell r="F220" t="str">
            <v>MH-02/9/3</v>
          </cell>
          <cell r="G220">
            <v>518249.76</v>
          </cell>
          <cell r="H220">
            <v>2389628.0499999998</v>
          </cell>
          <cell r="I220" t="str">
            <v>Road-MN22</v>
          </cell>
          <cell r="J220">
            <v>36.929999999993015</v>
          </cell>
          <cell r="K220">
            <v>16.389999999664724</v>
          </cell>
          <cell r="L220">
            <v>40.4036755752307</v>
          </cell>
          <cell r="M220" t="str">
            <v>CP-5 401 210</v>
          </cell>
          <cell r="N220">
            <v>93.764376341081572</v>
          </cell>
          <cell r="O220">
            <v>134.16805191631227</v>
          </cell>
          <cell r="P220">
            <v>40.403675575230693</v>
          </cell>
          <cell r="Q220">
            <v>0</v>
          </cell>
          <cell r="R220">
            <v>13.54</v>
          </cell>
          <cell r="T220">
            <v>11.3</v>
          </cell>
          <cell r="V220">
            <v>13.88</v>
          </cell>
          <cell r="X220">
            <v>700</v>
          </cell>
          <cell r="Y220">
            <v>11.13</v>
          </cell>
          <cell r="Z220">
            <v>11.3</v>
          </cell>
          <cell r="AA220">
            <v>13.87</v>
          </cell>
          <cell r="AB220">
            <v>13.88</v>
          </cell>
          <cell r="AI220">
            <v>0</v>
          </cell>
          <cell r="AJ220">
            <v>0</v>
          </cell>
        </row>
        <row r="221">
          <cell r="P221">
            <v>0</v>
          </cell>
          <cell r="Q221">
            <v>0</v>
          </cell>
          <cell r="AJ221">
            <v>0</v>
          </cell>
        </row>
        <row r="222">
          <cell r="E222">
            <v>101</v>
          </cell>
          <cell r="F222" t="str">
            <v>MH-02/9/4</v>
          </cell>
          <cell r="G222">
            <v>518287.26</v>
          </cell>
          <cell r="H222">
            <v>2389639.9900000002</v>
          </cell>
          <cell r="I222" t="str">
            <v>Road-MN22</v>
          </cell>
          <cell r="J222">
            <v>37.5</v>
          </cell>
          <cell r="K222">
            <v>11.940000000409782</v>
          </cell>
          <cell r="L222">
            <v>39.354969190812305</v>
          </cell>
          <cell r="M222" t="str">
            <v>CP-5 401 210</v>
          </cell>
          <cell r="N222">
            <v>134.16805191631227</v>
          </cell>
          <cell r="O222">
            <v>173.52302110712458</v>
          </cell>
          <cell r="P222">
            <v>39.354969190812312</v>
          </cell>
          <cell r="Q222">
            <v>0</v>
          </cell>
          <cell r="R222">
            <v>13.8</v>
          </cell>
          <cell r="T222">
            <v>11.4</v>
          </cell>
          <cell r="V222">
            <v>13.87</v>
          </cell>
          <cell r="X222">
            <v>600</v>
          </cell>
          <cell r="Y222">
            <v>11.3</v>
          </cell>
          <cell r="Z222">
            <v>11.4</v>
          </cell>
          <cell r="AA222">
            <v>13.88</v>
          </cell>
          <cell r="AB222">
            <v>13.87</v>
          </cell>
          <cell r="AI222">
            <v>0</v>
          </cell>
          <cell r="AJ222">
            <v>0</v>
          </cell>
        </row>
        <row r="223">
          <cell r="P223">
            <v>0</v>
          </cell>
          <cell r="Q223">
            <v>0</v>
          </cell>
          <cell r="AJ223">
            <v>0</v>
          </cell>
        </row>
        <row r="224">
          <cell r="E224">
            <v>102</v>
          </cell>
          <cell r="F224" t="str">
            <v>MH-02/9/5</v>
          </cell>
          <cell r="G224">
            <v>518326.4</v>
          </cell>
          <cell r="H224">
            <v>2389647.91</v>
          </cell>
          <cell r="I224" t="str">
            <v>Road-MN22</v>
          </cell>
          <cell r="J224">
            <v>39.14000000001397</v>
          </cell>
          <cell r="K224">
            <v>7.9199999999254942</v>
          </cell>
          <cell r="L224">
            <v>39.933269337732831</v>
          </cell>
          <cell r="M224" t="str">
            <v>CP-5 401 210</v>
          </cell>
          <cell r="N224">
            <v>173.52302110712458</v>
          </cell>
          <cell r="O224">
            <v>213.45629044485742</v>
          </cell>
          <cell r="P224">
            <v>39.933269337732838</v>
          </cell>
          <cell r="Q224">
            <v>0</v>
          </cell>
          <cell r="R224">
            <v>13.76</v>
          </cell>
          <cell r="T224">
            <v>11.5</v>
          </cell>
          <cell r="V224">
            <v>14.07</v>
          </cell>
          <cell r="X224">
            <v>600</v>
          </cell>
          <cell r="Y224">
            <v>11.4</v>
          </cell>
          <cell r="Z224">
            <v>11.5</v>
          </cell>
          <cell r="AA224">
            <v>13.87</v>
          </cell>
          <cell r="AB224">
            <v>14.07</v>
          </cell>
          <cell r="AI224">
            <v>0</v>
          </cell>
          <cell r="AJ224">
            <v>0</v>
          </cell>
        </row>
        <row r="225">
          <cell r="AJ225">
            <v>0</v>
          </cell>
        </row>
        <row r="226">
          <cell r="E226">
            <v>103</v>
          </cell>
          <cell r="F226" t="str">
            <v>MH-02/9/6</v>
          </cell>
          <cell r="G226">
            <v>518362.94</v>
          </cell>
          <cell r="H226">
            <v>2389651.38</v>
          </cell>
          <cell r="I226" t="str">
            <v>Road-MN22</v>
          </cell>
          <cell r="J226">
            <v>36.539999999979045</v>
          </cell>
          <cell r="K226">
            <v>3.4699999997392297</v>
          </cell>
          <cell r="L226">
            <v>36.704393469946602</v>
          </cell>
          <cell r="M226" t="str">
            <v>CP-5 401 210</v>
          </cell>
          <cell r="N226">
            <v>213.45629044485742</v>
          </cell>
          <cell r="O226">
            <v>250.16068391480403</v>
          </cell>
          <cell r="P226">
            <v>36.704393469946609</v>
          </cell>
          <cell r="Q226">
            <v>0</v>
          </cell>
          <cell r="R226">
            <v>13.87</v>
          </cell>
          <cell r="T226">
            <v>11.6</v>
          </cell>
          <cell r="V226">
            <v>14.02</v>
          </cell>
          <cell r="X226">
            <v>600</v>
          </cell>
          <cell r="Y226">
            <v>11.5</v>
          </cell>
          <cell r="Z226">
            <v>11.6</v>
          </cell>
          <cell r="AA226">
            <v>14.07</v>
          </cell>
          <cell r="AB226">
            <v>14.02</v>
          </cell>
          <cell r="AI226">
            <v>0</v>
          </cell>
          <cell r="AJ226">
            <v>0</v>
          </cell>
        </row>
        <row r="227">
          <cell r="P227">
            <v>0</v>
          </cell>
          <cell r="Q227">
            <v>0</v>
          </cell>
          <cell r="AJ227">
            <v>0</v>
          </cell>
        </row>
        <row r="228">
          <cell r="E228">
            <v>104</v>
          </cell>
          <cell r="F228" t="str">
            <v>MH-02/9/7</v>
          </cell>
          <cell r="G228">
            <v>518400.82</v>
          </cell>
          <cell r="H228">
            <v>2389653.023</v>
          </cell>
          <cell r="I228" t="str">
            <v>Road-MN22</v>
          </cell>
          <cell r="J228">
            <v>37.880000000004657</v>
          </cell>
          <cell r="K228">
            <v>1.6430000001564622</v>
          </cell>
          <cell r="L228">
            <v>37.915614844030515</v>
          </cell>
          <cell r="M228" t="str">
            <v>CP-5 401 211</v>
          </cell>
          <cell r="N228">
            <v>250.16068391480403</v>
          </cell>
          <cell r="O228">
            <v>288.07629875883453</v>
          </cell>
          <cell r="P228">
            <v>37.9156148440305</v>
          </cell>
          <cell r="Q228">
            <v>0</v>
          </cell>
          <cell r="R228">
            <v>13.98</v>
          </cell>
          <cell r="T228">
            <v>11.7</v>
          </cell>
          <cell r="V228">
            <v>14.06</v>
          </cell>
          <cell r="X228">
            <v>600</v>
          </cell>
          <cell r="Y228">
            <v>11.6</v>
          </cell>
          <cell r="Z228">
            <v>11.7</v>
          </cell>
          <cell r="AA228">
            <v>14.02</v>
          </cell>
          <cell r="AB228">
            <v>14.06</v>
          </cell>
          <cell r="AI228">
            <v>0</v>
          </cell>
          <cell r="AJ228">
            <v>0</v>
          </cell>
        </row>
        <row r="229">
          <cell r="P229">
            <v>0</v>
          </cell>
          <cell r="Q229">
            <v>0</v>
          </cell>
          <cell r="AJ229">
            <v>0</v>
          </cell>
        </row>
        <row r="230">
          <cell r="E230">
            <v>105</v>
          </cell>
          <cell r="F230" t="str">
            <v>MH-02/9/8</v>
          </cell>
          <cell r="G230">
            <v>518434.79</v>
          </cell>
          <cell r="H230">
            <v>2389654.11</v>
          </cell>
          <cell r="I230" t="str">
            <v>Road-MN22</v>
          </cell>
          <cell r="J230">
            <v>33.96999999997206</v>
          </cell>
          <cell r="K230">
            <v>1.0869999998249114</v>
          </cell>
          <cell r="L230">
            <v>33.987386910407238</v>
          </cell>
          <cell r="M230" t="str">
            <v>CP-5 401 211</v>
          </cell>
          <cell r="N230">
            <v>288.07629875883453</v>
          </cell>
          <cell r="O230">
            <v>322.06368566924175</v>
          </cell>
          <cell r="P230">
            <v>33.987386910407224</v>
          </cell>
          <cell r="Q230">
            <v>0</v>
          </cell>
          <cell r="R230">
            <v>14.09</v>
          </cell>
          <cell r="T230">
            <v>11.82</v>
          </cell>
          <cell r="V230">
            <v>14.08</v>
          </cell>
          <cell r="X230">
            <v>600</v>
          </cell>
          <cell r="Y230">
            <v>11.7</v>
          </cell>
          <cell r="Z230">
            <v>11.82</v>
          </cell>
          <cell r="AA230">
            <v>14.06</v>
          </cell>
          <cell r="AB230">
            <v>14.08</v>
          </cell>
          <cell r="AI230">
            <v>0</v>
          </cell>
          <cell r="AJ230">
            <v>0</v>
          </cell>
        </row>
        <row r="231">
          <cell r="P231">
            <v>0</v>
          </cell>
          <cell r="Q231">
            <v>0</v>
          </cell>
          <cell r="AJ231">
            <v>0</v>
          </cell>
        </row>
        <row r="232">
          <cell r="E232">
            <v>106</v>
          </cell>
          <cell r="F232" t="str">
            <v>MH-02/9/9</v>
          </cell>
          <cell r="G232">
            <v>518457.44</v>
          </cell>
          <cell r="H232">
            <v>2389652.83</v>
          </cell>
          <cell r="I232" t="str">
            <v>Road-MN22</v>
          </cell>
          <cell r="J232">
            <v>22.650000000023283</v>
          </cell>
          <cell r="K232">
            <v>-1.279999999795109</v>
          </cell>
          <cell r="L232">
            <v>22.686138939901831</v>
          </cell>
          <cell r="M232" t="str">
            <v>CP-5 401 211</v>
          </cell>
          <cell r="N232">
            <v>322.06368566924175</v>
          </cell>
          <cell r="O232">
            <v>344.74982460914356</v>
          </cell>
          <cell r="P232">
            <v>22.686138939901809</v>
          </cell>
          <cell r="Q232">
            <v>0</v>
          </cell>
          <cell r="R232">
            <v>14.16</v>
          </cell>
          <cell r="T232">
            <v>11.9</v>
          </cell>
          <cell r="V232">
            <v>14.22</v>
          </cell>
          <cell r="X232">
            <v>600</v>
          </cell>
          <cell r="Y232">
            <v>11.82</v>
          </cell>
          <cell r="Z232">
            <v>11.9</v>
          </cell>
          <cell r="AA232">
            <v>14.08</v>
          </cell>
          <cell r="AB232">
            <v>14.22</v>
          </cell>
          <cell r="AI232">
            <v>0</v>
          </cell>
          <cell r="AJ232">
            <v>0</v>
          </cell>
        </row>
        <row r="233">
          <cell r="P233">
            <v>0</v>
          </cell>
          <cell r="Q233">
            <v>0</v>
          </cell>
          <cell r="AJ233">
            <v>0</v>
          </cell>
        </row>
        <row r="234">
          <cell r="E234">
            <v>107</v>
          </cell>
          <cell r="F234" t="str">
            <v>MH-02/9/10</v>
          </cell>
          <cell r="G234">
            <v>518527.59</v>
          </cell>
          <cell r="H234">
            <v>2389641.38</v>
          </cell>
          <cell r="I234" t="str">
            <v>Road-MN22</v>
          </cell>
          <cell r="J234">
            <v>70.150000000023283</v>
          </cell>
          <cell r="K234">
            <v>-11.450000000186265</v>
          </cell>
          <cell r="L234">
            <v>71.078301893106115</v>
          </cell>
          <cell r="M234" t="str">
            <v>CP-5 401 211</v>
          </cell>
          <cell r="N234">
            <v>344.74982460914356</v>
          </cell>
          <cell r="O234">
            <v>415.82812650224969</v>
          </cell>
          <cell r="P234">
            <v>71.078301893106129</v>
          </cell>
          <cell r="Q234">
            <v>0</v>
          </cell>
          <cell r="R234">
            <v>14.4</v>
          </cell>
          <cell r="T234">
            <v>12.28</v>
          </cell>
          <cell r="V234">
            <v>14.41</v>
          </cell>
          <cell r="X234">
            <v>600</v>
          </cell>
          <cell r="Y234">
            <v>11.9</v>
          </cell>
          <cell r="Z234">
            <v>12.18</v>
          </cell>
          <cell r="AA234">
            <v>14.22</v>
          </cell>
          <cell r="AB234">
            <v>14.41</v>
          </cell>
          <cell r="AI234">
            <v>0</v>
          </cell>
          <cell r="AJ234">
            <v>0</v>
          </cell>
        </row>
        <row r="235">
          <cell r="P235">
            <v>0</v>
          </cell>
          <cell r="Q235">
            <v>0</v>
          </cell>
          <cell r="AJ235">
            <v>0</v>
          </cell>
        </row>
        <row r="236">
          <cell r="E236">
            <v>108</v>
          </cell>
          <cell r="F236" t="str">
            <v>MH-02/9/10A</v>
          </cell>
          <cell r="G236">
            <v>518600.53</v>
          </cell>
          <cell r="H236">
            <v>2389628.8199999998</v>
          </cell>
          <cell r="I236" t="str">
            <v>Road-MN22</v>
          </cell>
          <cell r="J236">
            <v>72.940000000002328</v>
          </cell>
          <cell r="K236">
            <v>-12.560000000055879</v>
          </cell>
          <cell r="L236">
            <v>74.013493364397704</v>
          </cell>
          <cell r="M236" t="str">
            <v>CP-5 401 211</v>
          </cell>
          <cell r="N236">
            <v>415.82812650224969</v>
          </cell>
          <cell r="O236">
            <v>489.84161986664742</v>
          </cell>
          <cell r="P236">
            <v>74.013493364397732</v>
          </cell>
          <cell r="Q236">
            <v>0</v>
          </cell>
          <cell r="R236">
            <v>14.59</v>
          </cell>
          <cell r="T236">
            <v>12.42</v>
          </cell>
          <cell r="V236">
            <v>15.21</v>
          </cell>
          <cell r="X236">
            <v>500</v>
          </cell>
          <cell r="Y236">
            <v>12.28</v>
          </cell>
          <cell r="Z236">
            <v>12.42</v>
          </cell>
          <cell r="AA236">
            <v>14.41</v>
          </cell>
          <cell r="AB236">
            <v>15.21</v>
          </cell>
          <cell r="AI236">
            <v>0</v>
          </cell>
          <cell r="AJ236">
            <v>0</v>
          </cell>
        </row>
        <row r="237">
          <cell r="P237">
            <v>0</v>
          </cell>
          <cell r="Q237">
            <v>0</v>
          </cell>
          <cell r="AJ237">
            <v>0</v>
          </cell>
        </row>
        <row r="238">
          <cell r="E238">
            <v>109</v>
          </cell>
          <cell r="F238" t="str">
            <v>MH-02/9/11</v>
          </cell>
          <cell r="G238">
            <v>518659.87</v>
          </cell>
          <cell r="H238">
            <v>2389618.59</v>
          </cell>
          <cell r="I238" t="str">
            <v>Road-MN22</v>
          </cell>
          <cell r="J238">
            <v>59.339999999967404</v>
          </cell>
          <cell r="K238">
            <v>-10.229999999981374</v>
          </cell>
          <cell r="L238">
            <v>60.215351032737082</v>
          </cell>
          <cell r="M238" t="str">
            <v>CP-5 401 211</v>
          </cell>
          <cell r="N238">
            <v>489.84161986664742</v>
          </cell>
          <cell r="O238">
            <v>550.05697089938451</v>
          </cell>
          <cell r="P238">
            <v>60.21535103273709</v>
          </cell>
          <cell r="Q238">
            <v>0</v>
          </cell>
          <cell r="R238">
            <v>14.8</v>
          </cell>
          <cell r="T238">
            <v>12.78</v>
          </cell>
          <cell r="V238">
            <v>14.8</v>
          </cell>
          <cell r="X238">
            <v>500</v>
          </cell>
          <cell r="Y238">
            <v>12.42</v>
          </cell>
          <cell r="Z238">
            <v>12.78</v>
          </cell>
          <cell r="AA238">
            <v>15.21</v>
          </cell>
          <cell r="AB238">
            <v>14.8</v>
          </cell>
          <cell r="AI238">
            <v>0</v>
          </cell>
          <cell r="AJ238" t="str">
            <v>L</v>
          </cell>
        </row>
        <row r="239">
          <cell r="P239">
            <v>0</v>
          </cell>
          <cell r="Q239">
            <v>0</v>
          </cell>
          <cell r="AJ239">
            <v>0</v>
          </cell>
        </row>
        <row r="240">
          <cell r="N240">
            <v>550.05697089938451</v>
          </cell>
          <cell r="AJ240">
            <v>0</v>
          </cell>
        </row>
        <row r="241">
          <cell r="E241">
            <v>110</v>
          </cell>
          <cell r="F241" t="str">
            <v>MH-02/9</v>
          </cell>
          <cell r="G241">
            <v>518130.58899999998</v>
          </cell>
          <cell r="H241">
            <v>2389566.625</v>
          </cell>
          <cell r="I241" t="str">
            <v>Road-MN23</v>
          </cell>
          <cell r="M241" t="str">
            <v>CP-5 401 210</v>
          </cell>
          <cell r="R241">
            <v>13.79</v>
          </cell>
          <cell r="T241">
            <v>12.09</v>
          </cell>
          <cell r="V241">
            <v>14.02</v>
          </cell>
          <cell r="AI241">
            <v>0</v>
          </cell>
          <cell r="AJ241">
            <v>0</v>
          </cell>
        </row>
        <row r="242">
          <cell r="AJ242">
            <v>0</v>
          </cell>
        </row>
        <row r="243">
          <cell r="E243">
            <v>111</v>
          </cell>
          <cell r="F243" t="str">
            <v>CB-02/9/1</v>
          </cell>
          <cell r="G243">
            <v>518119.24</v>
          </cell>
          <cell r="H243">
            <v>2389556.88</v>
          </cell>
          <cell r="I243" t="str">
            <v>Road-MN01</v>
          </cell>
          <cell r="J243">
            <v>-11.348999999987427</v>
          </cell>
          <cell r="K243">
            <v>-9.7450000001117587</v>
          </cell>
          <cell r="L243">
            <v>14.958770872029987</v>
          </cell>
          <cell r="M243" t="str">
            <v>CP-5 401 230</v>
          </cell>
          <cell r="N243">
            <v>0</v>
          </cell>
          <cell r="O243">
            <v>14.958770872029987</v>
          </cell>
          <cell r="P243">
            <v>14.958770872029987</v>
          </cell>
          <cell r="Q243">
            <v>0</v>
          </cell>
          <cell r="R243">
            <v>14.02</v>
          </cell>
          <cell r="T243">
            <v>12.23</v>
          </cell>
          <cell r="V243">
            <v>14.19</v>
          </cell>
          <cell r="X243">
            <v>500</v>
          </cell>
          <cell r="Y243">
            <v>12.09</v>
          </cell>
          <cell r="Z243">
            <v>12.23</v>
          </cell>
          <cell r="AA243">
            <v>14.02</v>
          </cell>
          <cell r="AB243">
            <v>14.19</v>
          </cell>
          <cell r="AD243" t="str">
            <v>Single</v>
          </cell>
          <cell r="AI243" t="str">
            <v>S</v>
          </cell>
          <cell r="AJ243">
            <v>0</v>
          </cell>
        </row>
        <row r="244">
          <cell r="AJ244">
            <v>0</v>
          </cell>
        </row>
        <row r="245">
          <cell r="E245">
            <v>112</v>
          </cell>
          <cell r="F245" t="str">
            <v>CB-02/9/2</v>
          </cell>
          <cell r="G245">
            <v>518090.28</v>
          </cell>
          <cell r="H245">
            <v>2389539.0699999998</v>
          </cell>
          <cell r="I245" t="str">
            <v>Road-MN01</v>
          </cell>
          <cell r="J245">
            <v>-28.959999999962747</v>
          </cell>
          <cell r="K245">
            <v>-17.810000000055879</v>
          </cell>
          <cell r="L245">
            <v>33.998201423014024</v>
          </cell>
          <cell r="M245" t="str">
            <v>CP-5 401 230</v>
          </cell>
          <cell r="N245">
            <v>14.958770872029987</v>
          </cell>
          <cell r="O245">
            <v>48.956972295044011</v>
          </cell>
          <cell r="P245">
            <v>33.998201423014024</v>
          </cell>
          <cell r="Q245">
            <v>0</v>
          </cell>
          <cell r="R245">
            <v>14.38</v>
          </cell>
          <cell r="T245">
            <v>12.54</v>
          </cell>
          <cell r="V245">
            <v>14.51</v>
          </cell>
          <cell r="X245">
            <v>500</v>
          </cell>
          <cell r="Y245">
            <v>12.23</v>
          </cell>
          <cell r="Z245">
            <v>12.54</v>
          </cell>
          <cell r="AA245">
            <v>14.19</v>
          </cell>
          <cell r="AB245">
            <v>14.51</v>
          </cell>
          <cell r="AD245" t="str">
            <v>Single</v>
          </cell>
          <cell r="AI245">
            <v>0</v>
          </cell>
          <cell r="AJ245">
            <v>0</v>
          </cell>
        </row>
        <row r="246">
          <cell r="AJ246">
            <v>0</v>
          </cell>
        </row>
        <row r="247">
          <cell r="E247">
            <v>113</v>
          </cell>
          <cell r="F247" t="str">
            <v>CB-02/9/3</v>
          </cell>
          <cell r="G247">
            <v>518065.78</v>
          </cell>
          <cell r="H247">
            <v>2389527.73</v>
          </cell>
          <cell r="I247" t="str">
            <v>Road-MN01</v>
          </cell>
          <cell r="J247">
            <v>-24.5</v>
          </cell>
          <cell r="K247">
            <v>-11.339999999850988</v>
          </cell>
          <cell r="L247">
            <v>26.997140589266493</v>
          </cell>
          <cell r="M247" t="str">
            <v>CP-5 401 230</v>
          </cell>
          <cell r="N247">
            <v>48.956972295044011</v>
          </cell>
          <cell r="O247">
            <v>75.954112884310504</v>
          </cell>
          <cell r="P247">
            <v>26.997140589266493</v>
          </cell>
          <cell r="Q247">
            <v>0</v>
          </cell>
          <cell r="R247">
            <v>14.58</v>
          </cell>
          <cell r="T247">
            <v>12.74</v>
          </cell>
          <cell r="V247">
            <v>14.77</v>
          </cell>
          <cell r="X247">
            <v>500</v>
          </cell>
          <cell r="Y247">
            <v>12.54</v>
          </cell>
          <cell r="Z247">
            <v>12.74</v>
          </cell>
          <cell r="AA247">
            <v>14.51</v>
          </cell>
          <cell r="AB247">
            <v>14.77</v>
          </cell>
          <cell r="AD247" t="str">
            <v>Single</v>
          </cell>
          <cell r="AI247">
            <v>0</v>
          </cell>
          <cell r="AJ247">
            <v>0</v>
          </cell>
        </row>
        <row r="248">
          <cell r="AJ248">
            <v>0</v>
          </cell>
        </row>
        <row r="249">
          <cell r="E249">
            <v>114</v>
          </cell>
          <cell r="F249" t="str">
            <v>CB-02/9/4</v>
          </cell>
          <cell r="G249">
            <v>518045.79</v>
          </cell>
          <cell r="H249">
            <v>2389521.2999999998</v>
          </cell>
          <cell r="I249" t="str">
            <v>Road-MN01</v>
          </cell>
          <cell r="J249">
            <v>-19.990000000048894</v>
          </cell>
          <cell r="K249">
            <v>-6.4300000001676381</v>
          </cell>
          <cell r="L249">
            <v>20.998690435455984</v>
          </cell>
          <cell r="M249" t="str">
            <v>CP-5 401 230</v>
          </cell>
          <cell r="N249">
            <v>75.954112884310504</v>
          </cell>
          <cell r="O249">
            <v>96.952803319766488</v>
          </cell>
          <cell r="P249">
            <v>20.998690435455984</v>
          </cell>
          <cell r="Q249">
            <v>0</v>
          </cell>
          <cell r="R249">
            <v>14.86</v>
          </cell>
          <cell r="T249">
            <v>12.85</v>
          </cell>
          <cell r="V249">
            <v>14.65</v>
          </cell>
          <cell r="X249">
            <v>500</v>
          </cell>
          <cell r="Y249">
            <v>12.74</v>
          </cell>
          <cell r="Z249">
            <v>12.85</v>
          </cell>
          <cell r="AA249">
            <v>14.77</v>
          </cell>
          <cell r="AB249">
            <v>14.65</v>
          </cell>
          <cell r="AD249" t="str">
            <v>Single</v>
          </cell>
          <cell r="AI249">
            <v>0</v>
          </cell>
          <cell r="AJ249">
            <v>0</v>
          </cell>
        </row>
        <row r="250">
          <cell r="AJ250">
            <v>0</v>
          </cell>
        </row>
        <row r="251">
          <cell r="E251">
            <v>115</v>
          </cell>
          <cell r="F251" t="str">
            <v>CB-02/9/5</v>
          </cell>
          <cell r="G251">
            <v>518025.54</v>
          </cell>
          <cell r="H251">
            <v>2389506.0299999998</v>
          </cell>
          <cell r="I251" t="str">
            <v>Road-MN01</v>
          </cell>
          <cell r="J251">
            <v>-20.25</v>
          </cell>
          <cell r="K251">
            <v>-15.270000000018626</v>
          </cell>
          <cell r="L251">
            <v>25.362085876373989</v>
          </cell>
          <cell r="M251" t="str">
            <v>CP-5 401 230</v>
          </cell>
          <cell r="N251">
            <v>96.952803319766488</v>
          </cell>
          <cell r="O251">
            <v>122.31488919614048</v>
          </cell>
          <cell r="P251">
            <v>25.362085876373996</v>
          </cell>
          <cell r="Q251">
            <v>0</v>
          </cell>
          <cell r="R251">
            <v>15</v>
          </cell>
          <cell r="T251">
            <v>12.97</v>
          </cell>
          <cell r="V251">
            <v>14.84</v>
          </cell>
          <cell r="X251">
            <v>500</v>
          </cell>
          <cell r="Y251">
            <v>12.85</v>
          </cell>
          <cell r="Z251">
            <v>12.97</v>
          </cell>
          <cell r="AA251">
            <v>14.65</v>
          </cell>
          <cell r="AB251">
            <v>14.84</v>
          </cell>
          <cell r="AD251" t="str">
            <v>Single</v>
          </cell>
          <cell r="AI251">
            <v>0</v>
          </cell>
          <cell r="AJ251">
            <v>0</v>
          </cell>
        </row>
        <row r="252">
          <cell r="AJ252">
            <v>0</v>
          </cell>
        </row>
        <row r="253">
          <cell r="E253">
            <v>116</v>
          </cell>
          <cell r="F253" t="str">
            <v>CB-02/9/6</v>
          </cell>
          <cell r="G253">
            <v>518025.21</v>
          </cell>
          <cell r="H253">
            <v>2389490.0299999998</v>
          </cell>
          <cell r="I253" t="str">
            <v>Road-MN03</v>
          </cell>
          <cell r="J253">
            <v>-0.32999999995809048</v>
          </cell>
          <cell r="K253">
            <v>-16</v>
          </cell>
          <cell r="L253">
            <v>16.003402763161723</v>
          </cell>
          <cell r="M253" t="str">
            <v>CP-5 401 231</v>
          </cell>
          <cell r="N253">
            <v>122.31488919614048</v>
          </cell>
          <cell r="O253">
            <v>138.3182919593022</v>
          </cell>
          <cell r="P253">
            <v>16.003402763161716</v>
          </cell>
          <cell r="Q253">
            <v>0</v>
          </cell>
          <cell r="R253">
            <v>14.91</v>
          </cell>
          <cell r="T253">
            <v>13.2</v>
          </cell>
          <cell r="V253">
            <v>14.71</v>
          </cell>
          <cell r="X253">
            <v>400</v>
          </cell>
          <cell r="Y253">
            <v>13.07</v>
          </cell>
          <cell r="Z253">
            <v>13.2</v>
          </cell>
          <cell r="AA253">
            <v>14.84</v>
          </cell>
          <cell r="AB253">
            <v>14.71</v>
          </cell>
          <cell r="AD253" t="str">
            <v>Single</v>
          </cell>
          <cell r="AI253">
            <v>0</v>
          </cell>
          <cell r="AJ253">
            <v>0</v>
          </cell>
        </row>
        <row r="254">
          <cell r="AJ254">
            <v>0</v>
          </cell>
        </row>
        <row r="255">
          <cell r="E255">
            <v>117</v>
          </cell>
          <cell r="F255" t="str">
            <v>CB-02/9/7</v>
          </cell>
          <cell r="G255">
            <v>518024.55</v>
          </cell>
          <cell r="H255">
            <v>2389457.04</v>
          </cell>
          <cell r="I255" t="str">
            <v>Road-MN03</v>
          </cell>
          <cell r="J255">
            <v>-0.66000000003259629</v>
          </cell>
          <cell r="K255">
            <v>-32.989999999757856</v>
          </cell>
          <cell r="L255">
            <v>32.9966013398966</v>
          </cell>
          <cell r="M255" t="str">
            <v>CP-5 401 231</v>
          </cell>
          <cell r="N255">
            <v>138.3182919593022</v>
          </cell>
          <cell r="O255">
            <v>171.31489329919879</v>
          </cell>
          <cell r="P255">
            <v>32.996601339896586</v>
          </cell>
          <cell r="Q255">
            <v>0</v>
          </cell>
          <cell r="R255">
            <v>14.85</v>
          </cell>
          <cell r="T255">
            <v>13.43</v>
          </cell>
          <cell r="V255">
            <v>14.94</v>
          </cell>
          <cell r="X255">
            <v>400</v>
          </cell>
          <cell r="Y255">
            <v>13.2</v>
          </cell>
          <cell r="Z255">
            <v>13.33</v>
          </cell>
          <cell r="AA255">
            <v>14.71</v>
          </cell>
          <cell r="AB255">
            <v>14.94</v>
          </cell>
          <cell r="AD255" t="str">
            <v>Double</v>
          </cell>
          <cell r="AI255">
            <v>0</v>
          </cell>
          <cell r="AJ255">
            <v>0</v>
          </cell>
        </row>
        <row r="256">
          <cell r="AJ256">
            <v>0</v>
          </cell>
        </row>
        <row r="257">
          <cell r="E257">
            <v>118</v>
          </cell>
          <cell r="F257" t="str">
            <v>CB-02/9/8</v>
          </cell>
          <cell r="G257">
            <v>518023.94</v>
          </cell>
          <cell r="H257">
            <v>2389427.0499999998</v>
          </cell>
          <cell r="I257" t="str">
            <v>Road-MN03</v>
          </cell>
          <cell r="J257">
            <v>-0.60999999998603016</v>
          </cell>
          <cell r="K257">
            <v>-29.990000000223517</v>
          </cell>
          <cell r="L257">
            <v>29.996203093281483</v>
          </cell>
          <cell r="M257" t="str">
            <v>CP-5 401 231</v>
          </cell>
          <cell r="N257">
            <v>171.31489329919879</v>
          </cell>
          <cell r="O257">
            <v>201.31109639248027</v>
          </cell>
          <cell r="P257">
            <v>29.99620309328148</v>
          </cell>
          <cell r="Q257">
            <v>0</v>
          </cell>
          <cell r="R257">
            <v>14.97</v>
          </cell>
          <cell r="T257">
            <v>13.65</v>
          </cell>
          <cell r="V257">
            <v>14.99</v>
          </cell>
          <cell r="X257">
            <v>300</v>
          </cell>
          <cell r="Y257">
            <v>13.43</v>
          </cell>
          <cell r="Z257">
            <v>13.65</v>
          </cell>
          <cell r="AA257">
            <v>14.94</v>
          </cell>
          <cell r="AB257">
            <v>14.99</v>
          </cell>
          <cell r="AD257" t="str">
            <v>Single</v>
          </cell>
          <cell r="AI257">
            <v>0</v>
          </cell>
          <cell r="AJ257">
            <v>0</v>
          </cell>
        </row>
        <row r="258">
          <cell r="AJ258">
            <v>0</v>
          </cell>
        </row>
        <row r="259">
          <cell r="E259">
            <v>119</v>
          </cell>
          <cell r="F259" t="str">
            <v>CB-02/9/9</v>
          </cell>
          <cell r="G259">
            <v>518023.42</v>
          </cell>
          <cell r="H259">
            <v>2389401.0499999998</v>
          </cell>
          <cell r="I259" t="str">
            <v>Road-MN03</v>
          </cell>
          <cell r="J259">
            <v>-0.52000000001862645</v>
          </cell>
          <cell r="K259">
            <v>-26</v>
          </cell>
          <cell r="L259">
            <v>26.005199480104345</v>
          </cell>
          <cell r="M259" t="str">
            <v>CP-5 401 231</v>
          </cell>
          <cell r="N259">
            <v>201.31109639248027</v>
          </cell>
          <cell r="O259">
            <v>227.31629587258462</v>
          </cell>
          <cell r="P259">
            <v>26.005199480104352</v>
          </cell>
          <cell r="Q259">
            <v>0</v>
          </cell>
          <cell r="R259">
            <v>15.1</v>
          </cell>
          <cell r="T259">
            <v>13.78</v>
          </cell>
          <cell r="V259">
            <v>15.17</v>
          </cell>
          <cell r="X259">
            <v>300</v>
          </cell>
          <cell r="Y259">
            <v>13.65</v>
          </cell>
          <cell r="Z259">
            <v>13.78</v>
          </cell>
          <cell r="AA259">
            <v>14.99</v>
          </cell>
          <cell r="AB259">
            <v>15.17</v>
          </cell>
          <cell r="AD259" t="str">
            <v>Single</v>
          </cell>
          <cell r="AI259">
            <v>0</v>
          </cell>
          <cell r="AJ259">
            <v>0</v>
          </cell>
        </row>
        <row r="260">
          <cell r="AJ260">
            <v>0</v>
          </cell>
        </row>
        <row r="261">
          <cell r="E261">
            <v>120</v>
          </cell>
          <cell r="F261" t="str">
            <v>CB-02/9/10</v>
          </cell>
          <cell r="G261">
            <v>518024.43</v>
          </cell>
          <cell r="H261">
            <v>2389365.0699999998</v>
          </cell>
          <cell r="I261" t="str">
            <v>Road-MN03</v>
          </cell>
          <cell r="J261">
            <v>1.0100000000093132</v>
          </cell>
          <cell r="K261">
            <v>-35.979999999981374</v>
          </cell>
          <cell r="L261">
            <v>35.994173139532997</v>
          </cell>
          <cell r="M261" t="str">
            <v>CP-5 401 231</v>
          </cell>
          <cell r="N261">
            <v>227.31629587258462</v>
          </cell>
          <cell r="O261">
            <v>263.31046901211761</v>
          </cell>
          <cell r="P261">
            <v>35.99417313953299</v>
          </cell>
          <cell r="Q261">
            <v>0</v>
          </cell>
          <cell r="R261">
            <v>15.28</v>
          </cell>
          <cell r="T261">
            <v>13.89</v>
          </cell>
          <cell r="V261">
            <v>15.51</v>
          </cell>
          <cell r="X261">
            <v>300</v>
          </cell>
          <cell r="Y261">
            <v>13.78</v>
          </cell>
          <cell r="Z261">
            <v>13.89</v>
          </cell>
          <cell r="AA261">
            <v>15.17</v>
          </cell>
          <cell r="AB261">
            <v>15.51</v>
          </cell>
          <cell r="AD261" t="str">
            <v>Single</v>
          </cell>
          <cell r="AI261">
            <v>0</v>
          </cell>
          <cell r="AJ261">
            <v>0</v>
          </cell>
        </row>
        <row r="262">
          <cell r="AJ262">
            <v>0</v>
          </cell>
        </row>
        <row r="263">
          <cell r="E263">
            <v>121</v>
          </cell>
          <cell r="F263" t="str">
            <v>CB-02/9/11</v>
          </cell>
          <cell r="G263">
            <v>518029.58</v>
          </cell>
          <cell r="H263">
            <v>2389345.75</v>
          </cell>
          <cell r="I263" t="str">
            <v>Road-MN03</v>
          </cell>
          <cell r="J263">
            <v>5.1500000000232831</v>
          </cell>
          <cell r="K263">
            <v>-19.319999999832362</v>
          </cell>
          <cell r="L263">
            <v>19.994621776711913</v>
          </cell>
          <cell r="M263" t="str">
            <v>CP-5 401 231</v>
          </cell>
          <cell r="N263">
            <v>263.31046901211761</v>
          </cell>
          <cell r="O263">
            <v>283.30509078882955</v>
          </cell>
          <cell r="P263">
            <v>19.994621776711938</v>
          </cell>
          <cell r="Q263">
            <v>0</v>
          </cell>
          <cell r="R263">
            <v>15.38</v>
          </cell>
          <cell r="T263">
            <v>13.95</v>
          </cell>
          <cell r="V263">
            <v>15.58</v>
          </cell>
          <cell r="X263">
            <v>300</v>
          </cell>
          <cell r="Y263">
            <v>13.89</v>
          </cell>
          <cell r="Z263">
            <v>13.95</v>
          </cell>
          <cell r="AA263">
            <v>15.51</v>
          </cell>
          <cell r="AB263">
            <v>15.58</v>
          </cell>
          <cell r="AD263" t="str">
            <v>Single</v>
          </cell>
          <cell r="AI263">
            <v>0</v>
          </cell>
          <cell r="AJ263">
            <v>0</v>
          </cell>
        </row>
        <row r="264">
          <cell r="AJ264">
            <v>0</v>
          </cell>
        </row>
        <row r="265">
          <cell r="E265">
            <v>122</v>
          </cell>
          <cell r="F265" t="str">
            <v>CB-02/9/12</v>
          </cell>
          <cell r="G265">
            <v>518034.43</v>
          </cell>
          <cell r="H265">
            <v>2389334.77</v>
          </cell>
          <cell r="I265" t="str">
            <v>Road-MN03</v>
          </cell>
          <cell r="J265">
            <v>4.8499999999767169</v>
          </cell>
          <cell r="K265">
            <v>-10.979999999981374</v>
          </cell>
          <cell r="L265">
            <v>12.003453669647127</v>
          </cell>
          <cell r="M265" t="str">
            <v>CP-5 401 231</v>
          </cell>
          <cell r="N265">
            <v>283.30509078882955</v>
          </cell>
          <cell r="O265">
            <v>295.30854445847666</v>
          </cell>
          <cell r="P265">
            <v>12.003453669647115</v>
          </cell>
          <cell r="Q265">
            <v>0</v>
          </cell>
          <cell r="R265">
            <v>15.5</v>
          </cell>
          <cell r="T265">
            <v>13.97</v>
          </cell>
          <cell r="V265">
            <v>15.51</v>
          </cell>
          <cell r="X265">
            <v>300</v>
          </cell>
          <cell r="Y265">
            <v>13.95</v>
          </cell>
          <cell r="Z265">
            <v>13.97</v>
          </cell>
          <cell r="AA265">
            <v>15.58</v>
          </cell>
          <cell r="AB265">
            <v>15.51</v>
          </cell>
          <cell r="AD265" t="str">
            <v>Single</v>
          </cell>
          <cell r="AI265">
            <v>0</v>
          </cell>
          <cell r="AJ265">
            <v>0</v>
          </cell>
        </row>
        <row r="266">
          <cell r="AJ266">
            <v>0</v>
          </cell>
        </row>
        <row r="267">
          <cell r="E267">
            <v>123</v>
          </cell>
          <cell r="F267" t="str">
            <v>CB-02/9/13</v>
          </cell>
          <cell r="G267">
            <v>518046.17</v>
          </cell>
          <cell r="H267">
            <v>2389312.7000000002</v>
          </cell>
          <cell r="I267" t="str">
            <v>Road-MN03</v>
          </cell>
          <cell r="J267">
            <v>11.739999999990687</v>
          </cell>
          <cell r="K267">
            <v>-22.069999999832362</v>
          </cell>
          <cell r="L267">
            <v>24.998249938593336</v>
          </cell>
          <cell r="M267" t="str">
            <v>CP-5 401 231</v>
          </cell>
          <cell r="N267">
            <v>295.30854445847666</v>
          </cell>
          <cell r="O267">
            <v>320.30679439707001</v>
          </cell>
          <cell r="P267">
            <v>24.998249938593347</v>
          </cell>
          <cell r="Q267">
            <v>0</v>
          </cell>
          <cell r="R267">
            <v>15.57</v>
          </cell>
          <cell r="T267">
            <v>14.03</v>
          </cell>
          <cell r="V267">
            <v>15.56</v>
          </cell>
          <cell r="X267">
            <v>300</v>
          </cell>
          <cell r="Y267">
            <v>13.97</v>
          </cell>
          <cell r="Z267">
            <v>14.03</v>
          </cell>
          <cell r="AA267">
            <v>15.51</v>
          </cell>
          <cell r="AB267">
            <v>15.56</v>
          </cell>
          <cell r="AD267" t="str">
            <v>Single</v>
          </cell>
          <cell r="AI267">
            <v>0</v>
          </cell>
          <cell r="AJ267">
            <v>0</v>
          </cell>
        </row>
        <row r="268">
          <cell r="AJ268">
            <v>0</v>
          </cell>
        </row>
        <row r="269">
          <cell r="E269">
            <v>124</v>
          </cell>
          <cell r="F269" t="str">
            <v>CB-02/9/14</v>
          </cell>
          <cell r="G269">
            <v>518064.05</v>
          </cell>
          <cell r="H269">
            <v>2389279.16</v>
          </cell>
          <cell r="I269" t="str">
            <v>Road-MN03</v>
          </cell>
          <cell r="J269">
            <v>17.880000000004657</v>
          </cell>
          <cell r="K269">
            <v>-33.540000000037253</v>
          </cell>
          <cell r="L269">
            <v>38.00823594962894</v>
          </cell>
          <cell r="M269" t="str">
            <v>CP-5 401 231</v>
          </cell>
          <cell r="N269">
            <v>320.30679439707001</v>
          </cell>
          <cell r="O269">
            <v>358.31503034669896</v>
          </cell>
          <cell r="P269">
            <v>38.008235949628954</v>
          </cell>
          <cell r="Q269">
            <v>0</v>
          </cell>
          <cell r="R269">
            <v>15.75</v>
          </cell>
          <cell r="T269">
            <v>14.14</v>
          </cell>
          <cell r="V269">
            <v>15.65</v>
          </cell>
          <cell r="X269">
            <v>300</v>
          </cell>
          <cell r="Y269">
            <v>14.03</v>
          </cell>
          <cell r="Z269">
            <v>14.14</v>
          </cell>
          <cell r="AA269">
            <v>15.56</v>
          </cell>
          <cell r="AB269">
            <v>15.65</v>
          </cell>
          <cell r="AD269" t="str">
            <v>Single</v>
          </cell>
          <cell r="AI269">
            <v>0</v>
          </cell>
          <cell r="AJ269" t="str">
            <v>L</v>
          </cell>
        </row>
        <row r="270">
          <cell r="Y270">
            <v>0</v>
          </cell>
          <cell r="Z270">
            <v>0</v>
          </cell>
          <cell r="AA270">
            <v>0</v>
          </cell>
          <cell r="AB270">
            <v>0</v>
          </cell>
          <cell r="AJ270">
            <v>0</v>
          </cell>
        </row>
        <row r="271">
          <cell r="N271">
            <v>358.31503034669896</v>
          </cell>
          <cell r="AJ271">
            <v>0</v>
          </cell>
        </row>
        <row r="272">
          <cell r="E272">
            <v>125</v>
          </cell>
          <cell r="F272" t="str">
            <v>MH-02/9/1</v>
          </cell>
          <cell r="G272">
            <v>518155.64</v>
          </cell>
          <cell r="H272">
            <v>2389580.2599999998</v>
          </cell>
          <cell r="I272" t="str">
            <v>Road-MN22</v>
          </cell>
          <cell r="M272" t="str">
            <v>CP-5 401 210</v>
          </cell>
          <cell r="R272">
            <v>15.75</v>
          </cell>
          <cell r="T272">
            <v>11.961739588387982</v>
          </cell>
          <cell r="V272">
            <v>13.76</v>
          </cell>
          <cell r="AI272">
            <v>0</v>
          </cell>
          <cell r="AJ272">
            <v>0</v>
          </cell>
        </row>
        <row r="274">
          <cell r="E274">
            <v>126</v>
          </cell>
          <cell r="F274" t="str">
            <v>CB-02/9/1/1</v>
          </cell>
          <cell r="G274">
            <v>518159.69</v>
          </cell>
          <cell r="H274">
            <v>2389581.0699999998</v>
          </cell>
          <cell r="I274" t="str">
            <v>Road-MN22</v>
          </cell>
          <cell r="J274">
            <v>4.0499999999883585</v>
          </cell>
          <cell r="K274">
            <v>0.81000000005587935</v>
          </cell>
          <cell r="L274">
            <v>4.1302058060096991</v>
          </cell>
          <cell r="M274" t="str">
            <v>CP-5 401 210</v>
          </cell>
          <cell r="N274">
            <v>0</v>
          </cell>
          <cell r="O274">
            <v>4.1302058060096991</v>
          </cell>
          <cell r="P274">
            <v>4.1302058060096991</v>
          </cell>
          <cell r="Q274">
            <v>0</v>
          </cell>
          <cell r="R274">
            <v>14.01</v>
          </cell>
          <cell r="T274">
            <v>11.97</v>
          </cell>
          <cell r="V274">
            <v>13.75</v>
          </cell>
          <cell r="X274">
            <v>300</v>
          </cell>
          <cell r="Y274">
            <v>0</v>
          </cell>
          <cell r="Z274">
            <v>11.97</v>
          </cell>
          <cell r="AA274">
            <v>0</v>
          </cell>
          <cell r="AB274">
            <v>13.75</v>
          </cell>
          <cell r="AD274" t="str">
            <v>Single</v>
          </cell>
          <cell r="AI274" t="str">
            <v>S</v>
          </cell>
          <cell r="AJ274">
            <v>0</v>
          </cell>
        </row>
        <row r="276">
          <cell r="E276">
            <v>127</v>
          </cell>
          <cell r="F276" t="str">
            <v>CB-02/9/1/2</v>
          </cell>
          <cell r="G276">
            <v>518199.07</v>
          </cell>
          <cell r="H276">
            <v>2389602.84</v>
          </cell>
          <cell r="I276" t="str">
            <v>Road-MN22</v>
          </cell>
          <cell r="J276">
            <v>39.380000000004657</v>
          </cell>
          <cell r="K276">
            <v>21.770000000018626</v>
          </cell>
          <cell r="L276">
            <v>44.996858779265665</v>
          </cell>
          <cell r="M276" t="str">
            <v>CP-5 401 210</v>
          </cell>
          <cell r="N276">
            <v>4.1302058060096991</v>
          </cell>
          <cell r="O276">
            <v>49.127064585275363</v>
          </cell>
          <cell r="P276">
            <v>44.996858779265665</v>
          </cell>
          <cell r="Q276">
            <v>0</v>
          </cell>
          <cell r="R276">
            <v>13.87</v>
          </cell>
          <cell r="T276">
            <v>12.12</v>
          </cell>
          <cell r="V276">
            <v>13.62</v>
          </cell>
          <cell r="X276">
            <v>300</v>
          </cell>
          <cell r="Y276">
            <v>11.97</v>
          </cell>
          <cell r="Z276">
            <v>12.12</v>
          </cell>
          <cell r="AA276">
            <v>13.75</v>
          </cell>
          <cell r="AB276">
            <v>13.62</v>
          </cell>
          <cell r="AD276" t="str">
            <v>Single</v>
          </cell>
          <cell r="AI276">
            <v>0</v>
          </cell>
          <cell r="AJ276" t="str">
            <v>L</v>
          </cell>
        </row>
        <row r="278">
          <cell r="N278">
            <v>49.127064585275363</v>
          </cell>
        </row>
        <row r="279">
          <cell r="E279">
            <v>128</v>
          </cell>
          <cell r="F279" t="str">
            <v>MH-02/9/2</v>
          </cell>
          <cell r="G279">
            <v>518212.83</v>
          </cell>
          <cell r="H279">
            <v>2389611.66</v>
          </cell>
          <cell r="I279" t="str">
            <v>Road-MN22</v>
          </cell>
          <cell r="M279" t="str">
            <v>CP-5 401 210</v>
          </cell>
          <cell r="R279">
            <v>15.75</v>
          </cell>
          <cell r="T279">
            <v>11.940598191663359</v>
          </cell>
          <cell r="V279">
            <v>13.87</v>
          </cell>
          <cell r="AI279">
            <v>0</v>
          </cell>
          <cell r="AJ279">
            <v>0</v>
          </cell>
        </row>
        <row r="281">
          <cell r="E281">
            <v>129</v>
          </cell>
          <cell r="F281" t="str">
            <v>CB-02/9/2/1</v>
          </cell>
          <cell r="G281">
            <v>518217.44</v>
          </cell>
          <cell r="H281">
            <v>2389612.58</v>
          </cell>
          <cell r="I281" t="str">
            <v>Road-MN22</v>
          </cell>
          <cell r="J281">
            <v>4.6099999999860302</v>
          </cell>
          <cell r="K281">
            <v>0.91999999992549419</v>
          </cell>
          <cell r="L281">
            <v>4.7009041683206121</v>
          </cell>
          <cell r="M281" t="str">
            <v>CP-5 401 210</v>
          </cell>
          <cell r="N281">
            <v>0</v>
          </cell>
          <cell r="O281">
            <v>4.7009041683206121</v>
          </cell>
          <cell r="P281">
            <v>4.7009041683206121</v>
          </cell>
          <cell r="Q281">
            <v>0</v>
          </cell>
          <cell r="R281">
            <v>13.62</v>
          </cell>
          <cell r="T281">
            <v>11.95</v>
          </cell>
          <cell r="V281">
            <v>13.87</v>
          </cell>
          <cell r="X281">
            <v>300</v>
          </cell>
          <cell r="Y281">
            <v>0</v>
          </cell>
          <cell r="Z281">
            <v>11.95</v>
          </cell>
          <cell r="AA281">
            <v>0</v>
          </cell>
          <cell r="AB281">
            <v>13.87</v>
          </cell>
          <cell r="AD281" t="str">
            <v>Single</v>
          </cell>
          <cell r="AI281" t="str">
            <v>S</v>
          </cell>
          <cell r="AJ281">
            <v>0</v>
          </cell>
        </row>
        <row r="283">
          <cell r="E283">
            <v>130</v>
          </cell>
          <cell r="F283" t="str">
            <v>CB-02/9/2/2</v>
          </cell>
          <cell r="G283">
            <v>518229.32</v>
          </cell>
          <cell r="H283">
            <v>2389617.9500000002</v>
          </cell>
          <cell r="I283" t="str">
            <v>Road-MN22</v>
          </cell>
          <cell r="J283">
            <v>11.880000000004657</v>
          </cell>
          <cell r="K283">
            <v>5.3700000001117587</v>
          </cell>
          <cell r="L283">
            <v>13.037304169241084</v>
          </cell>
          <cell r="M283" t="str">
            <v>CP-5 401 210</v>
          </cell>
          <cell r="N283">
            <v>4.7009041683206121</v>
          </cell>
          <cell r="O283">
            <v>17.738208337561694</v>
          </cell>
          <cell r="P283">
            <v>13.037304169241082</v>
          </cell>
          <cell r="Q283">
            <v>0</v>
          </cell>
          <cell r="R283">
            <v>13.62</v>
          </cell>
          <cell r="T283">
            <v>11.99</v>
          </cell>
          <cell r="V283">
            <v>13.87</v>
          </cell>
          <cell r="X283">
            <v>300</v>
          </cell>
          <cell r="Y283">
            <v>11.95</v>
          </cell>
          <cell r="Z283">
            <v>11.99</v>
          </cell>
          <cell r="AA283">
            <v>13.87</v>
          </cell>
          <cell r="AB283">
            <v>13.87</v>
          </cell>
          <cell r="AD283" t="str">
            <v>Single</v>
          </cell>
          <cell r="AI283">
            <v>0</v>
          </cell>
          <cell r="AJ283">
            <v>0</v>
          </cell>
        </row>
        <row r="285">
          <cell r="E285">
            <v>131</v>
          </cell>
          <cell r="F285" t="str">
            <v>CB-02/9/2/3</v>
          </cell>
          <cell r="G285">
            <v>518241.36</v>
          </cell>
          <cell r="H285">
            <v>2389622.85</v>
          </cell>
          <cell r="I285" t="str">
            <v>Road-MN22</v>
          </cell>
          <cell r="J285">
            <v>12.039999999979045</v>
          </cell>
          <cell r="K285">
            <v>4.8999999999068677</v>
          </cell>
          <cell r="L285">
            <v>12.998907646359472</v>
          </cell>
          <cell r="M285" t="str">
            <v>CP-5 401 210</v>
          </cell>
          <cell r="N285">
            <v>17.738208337561694</v>
          </cell>
          <cell r="O285">
            <v>30.737115983921164</v>
          </cell>
          <cell r="P285">
            <v>12.99890764635947</v>
          </cell>
          <cell r="Q285">
            <v>0</v>
          </cell>
          <cell r="R285">
            <v>13.53</v>
          </cell>
          <cell r="T285">
            <v>12.03</v>
          </cell>
          <cell r="V285">
            <v>13.88</v>
          </cell>
          <cell r="X285">
            <v>300</v>
          </cell>
          <cell r="Y285">
            <v>11.99</v>
          </cell>
          <cell r="Z285">
            <v>12.03</v>
          </cell>
          <cell r="AA285">
            <v>13.87</v>
          </cell>
          <cell r="AB285">
            <v>13.88</v>
          </cell>
          <cell r="AD285" t="str">
            <v>Single</v>
          </cell>
          <cell r="AI285">
            <v>0</v>
          </cell>
          <cell r="AJ285" t="str">
            <v>L</v>
          </cell>
        </row>
        <row r="287">
          <cell r="N287">
            <v>30.737115983921164</v>
          </cell>
        </row>
        <row r="288">
          <cell r="E288">
            <v>132</v>
          </cell>
          <cell r="F288" t="str">
            <v>MH-02/9/4</v>
          </cell>
          <cell r="G288">
            <v>518287.26</v>
          </cell>
          <cell r="H288">
            <v>2389639.9900000002</v>
          </cell>
          <cell r="I288" t="str">
            <v>Road-MN22</v>
          </cell>
          <cell r="M288" t="str">
            <v>CP-5 401 210</v>
          </cell>
          <cell r="R288">
            <v>15.75</v>
          </cell>
          <cell r="T288">
            <v>12.14318551542663</v>
          </cell>
          <cell r="V288">
            <v>13.87</v>
          </cell>
          <cell r="AI288">
            <v>0</v>
          </cell>
          <cell r="AJ288">
            <v>0</v>
          </cell>
        </row>
        <row r="290">
          <cell r="E290">
            <v>133</v>
          </cell>
          <cell r="F290" t="str">
            <v>CB-02/9/4/1</v>
          </cell>
          <cell r="G290">
            <v>518290.64</v>
          </cell>
          <cell r="H290">
            <v>2389639.56</v>
          </cell>
          <cell r="I290" t="str">
            <v>Road-MN22</v>
          </cell>
          <cell r="J290">
            <v>3.3800000000046566</v>
          </cell>
          <cell r="K290">
            <v>-0.43000000016763806</v>
          </cell>
          <cell r="L290">
            <v>3.4072422866851788</v>
          </cell>
          <cell r="M290" t="str">
            <v>CP-5 401 210</v>
          </cell>
          <cell r="N290">
            <v>0</v>
          </cell>
          <cell r="O290">
            <v>3.4072422866851788</v>
          </cell>
          <cell r="P290">
            <v>3.4072422866851788</v>
          </cell>
          <cell r="Q290">
            <v>0</v>
          </cell>
          <cell r="R290">
            <v>13.65</v>
          </cell>
          <cell r="T290">
            <v>12.15</v>
          </cell>
          <cell r="V290">
            <v>13.87</v>
          </cell>
          <cell r="X290">
            <v>300</v>
          </cell>
          <cell r="Y290">
            <v>0</v>
          </cell>
          <cell r="Z290">
            <v>12.15</v>
          </cell>
          <cell r="AA290">
            <v>0</v>
          </cell>
          <cell r="AB290">
            <v>13.87</v>
          </cell>
          <cell r="AD290" t="str">
            <v>Single</v>
          </cell>
          <cell r="AI290" t="str">
            <v>S</v>
          </cell>
          <cell r="AJ290">
            <v>0</v>
          </cell>
        </row>
        <row r="292">
          <cell r="E292">
            <v>134</v>
          </cell>
          <cell r="F292" t="str">
            <v>CB-02/9/4/2</v>
          </cell>
          <cell r="G292">
            <v>518310.26</v>
          </cell>
          <cell r="H292">
            <v>2389643.4500000002</v>
          </cell>
          <cell r="I292" t="str">
            <v>Road-MN22</v>
          </cell>
          <cell r="J292">
            <v>19.619999999995343</v>
          </cell>
          <cell r="K292">
            <v>3.8900000001303852</v>
          </cell>
          <cell r="L292">
            <v>20.001912408588126</v>
          </cell>
          <cell r="M292" t="str">
            <v>CP-5 401 210</v>
          </cell>
          <cell r="N292">
            <v>3.4072422866851788</v>
          </cell>
          <cell r="O292">
            <v>23.409154695273305</v>
          </cell>
          <cell r="P292">
            <v>20.001912408588126</v>
          </cell>
          <cell r="Q292">
            <v>0</v>
          </cell>
          <cell r="R292">
            <v>13.71</v>
          </cell>
          <cell r="T292">
            <v>12.21</v>
          </cell>
          <cell r="V292">
            <v>13.97</v>
          </cell>
          <cell r="X292">
            <v>300</v>
          </cell>
          <cell r="Y292">
            <v>12.15</v>
          </cell>
          <cell r="Z292">
            <v>12.21</v>
          </cell>
          <cell r="AA292">
            <v>13.87</v>
          </cell>
          <cell r="AB292">
            <v>13.97</v>
          </cell>
          <cell r="AD292" t="str">
            <v>Single</v>
          </cell>
          <cell r="AI292">
            <v>0</v>
          </cell>
          <cell r="AJ292" t="str">
            <v>L</v>
          </cell>
        </row>
        <row r="294">
          <cell r="N294">
            <v>23.409154695273305</v>
          </cell>
        </row>
        <row r="295">
          <cell r="E295">
            <v>135</v>
          </cell>
          <cell r="F295" t="str">
            <v>MH-02/9/5</v>
          </cell>
          <cell r="G295">
            <v>518326.4</v>
          </cell>
          <cell r="H295">
            <v>2389647.91</v>
          </cell>
          <cell r="I295" t="str">
            <v>Road-MN22</v>
          </cell>
          <cell r="M295" t="str">
            <v>CP-5 401 210</v>
          </cell>
          <cell r="R295">
            <v>13.76</v>
          </cell>
          <cell r="T295">
            <v>12.272378845231881</v>
          </cell>
          <cell r="V295">
            <v>14.07</v>
          </cell>
          <cell r="X295">
            <v>600</v>
          </cell>
          <cell r="AI295">
            <v>0</v>
          </cell>
          <cell r="AJ295">
            <v>0</v>
          </cell>
        </row>
        <row r="297">
          <cell r="E297">
            <v>136</v>
          </cell>
          <cell r="F297" t="str">
            <v>CB-02/9/5/1</v>
          </cell>
          <cell r="G297">
            <v>518330.14</v>
          </cell>
          <cell r="H297">
            <v>2389647.1800000002</v>
          </cell>
          <cell r="I297" t="str">
            <v>Road-MN22</v>
          </cell>
          <cell r="J297">
            <v>3.7399999999906868</v>
          </cell>
          <cell r="K297">
            <v>-0.72999999998137355</v>
          </cell>
          <cell r="L297">
            <v>3.810577384059159</v>
          </cell>
          <cell r="M297" t="str">
            <v>CP-5 401 210</v>
          </cell>
          <cell r="N297">
            <v>0</v>
          </cell>
          <cell r="O297">
            <v>3.810577384059159</v>
          </cell>
          <cell r="P297">
            <v>3.810577384059159</v>
          </cell>
          <cell r="Q297">
            <v>0</v>
          </cell>
          <cell r="R297">
            <v>13.78</v>
          </cell>
          <cell r="T297">
            <v>12.28</v>
          </cell>
          <cell r="V297">
            <v>14.04</v>
          </cell>
          <cell r="X297">
            <v>300</v>
          </cell>
          <cell r="Y297">
            <v>0</v>
          </cell>
          <cell r="Z297">
            <v>12.28</v>
          </cell>
          <cell r="AA297">
            <v>0</v>
          </cell>
          <cell r="AB297">
            <v>14.04</v>
          </cell>
          <cell r="AD297" t="str">
            <v>Single</v>
          </cell>
          <cell r="AI297" t="str">
            <v>S</v>
          </cell>
          <cell r="AJ297" t="str">
            <v>L</v>
          </cell>
        </row>
        <row r="299">
          <cell r="N299">
            <v>3.810577384059159</v>
          </cell>
        </row>
        <row r="300">
          <cell r="E300">
            <v>137</v>
          </cell>
          <cell r="F300" t="str">
            <v>MH-02/9/6</v>
          </cell>
          <cell r="G300">
            <v>518362.94</v>
          </cell>
          <cell r="H300">
            <v>2389651.38</v>
          </cell>
          <cell r="I300" t="str">
            <v>Road-MN22</v>
          </cell>
          <cell r="M300" t="str">
            <v>CP-5 401 210</v>
          </cell>
          <cell r="R300">
            <v>13.87</v>
          </cell>
          <cell r="T300">
            <v>12.352726238937256</v>
          </cell>
          <cell r="V300">
            <v>14.02</v>
          </cell>
          <cell r="X300">
            <v>600</v>
          </cell>
          <cell r="AI300">
            <v>0</v>
          </cell>
          <cell r="AJ300">
            <v>0</v>
          </cell>
        </row>
        <row r="302">
          <cell r="E302">
            <v>138</v>
          </cell>
          <cell r="F302" t="str">
            <v>CB-02/9/6/1</v>
          </cell>
          <cell r="G302">
            <v>518360.19</v>
          </cell>
          <cell r="H302">
            <v>2389649</v>
          </cell>
          <cell r="I302" t="str">
            <v>Road-MN22</v>
          </cell>
          <cell r="J302">
            <v>-2.75</v>
          </cell>
          <cell r="K302">
            <v>-2.3799999998882413</v>
          </cell>
          <cell r="L302">
            <v>3.6368805313713604</v>
          </cell>
          <cell r="M302" t="str">
            <v>CP-5 401 210</v>
          </cell>
          <cell r="N302">
            <v>0</v>
          </cell>
          <cell r="O302">
            <v>3.6368805313713604</v>
          </cell>
          <cell r="P302">
            <v>3.6368805313713604</v>
          </cell>
          <cell r="Q302">
            <v>0</v>
          </cell>
          <cell r="R302">
            <v>13.86</v>
          </cell>
          <cell r="T302">
            <v>12.36</v>
          </cell>
          <cell r="V302">
            <v>14.01</v>
          </cell>
          <cell r="X302">
            <v>300</v>
          </cell>
          <cell r="Y302">
            <v>0</v>
          </cell>
          <cell r="Z302">
            <v>12.36</v>
          </cell>
          <cell r="AA302">
            <v>0</v>
          </cell>
          <cell r="AB302">
            <v>14.01</v>
          </cell>
          <cell r="AD302" t="str">
            <v>Single</v>
          </cell>
          <cell r="AI302" t="str">
            <v>S</v>
          </cell>
          <cell r="AJ302" t="str">
            <v>L</v>
          </cell>
        </row>
        <row r="304">
          <cell r="N304">
            <v>3.6368805313713604</v>
          </cell>
        </row>
        <row r="305">
          <cell r="E305">
            <v>139</v>
          </cell>
          <cell r="F305" t="str">
            <v>MH-02/9/7</v>
          </cell>
          <cell r="G305">
            <v>518400.82</v>
          </cell>
          <cell r="H305">
            <v>2389653.023</v>
          </cell>
          <cell r="I305" t="str">
            <v>Road-MN22</v>
          </cell>
          <cell r="M305" t="str">
            <v>CP-5 401 211</v>
          </cell>
          <cell r="R305">
            <v>13.98</v>
          </cell>
          <cell r="T305">
            <v>12.473854846136922</v>
          </cell>
          <cell r="V305">
            <v>14.06</v>
          </cell>
          <cell r="X305">
            <v>600</v>
          </cell>
          <cell r="AI305">
            <v>0</v>
          </cell>
          <cell r="AJ305">
            <v>0</v>
          </cell>
        </row>
        <row r="307">
          <cell r="E307">
            <v>140</v>
          </cell>
          <cell r="F307" t="str">
            <v>CB-02/9/7/1</v>
          </cell>
          <cell r="G307">
            <v>518403.68</v>
          </cell>
          <cell r="H307">
            <v>2389651.9</v>
          </cell>
          <cell r="I307" t="str">
            <v>Road-MN22</v>
          </cell>
          <cell r="J307">
            <v>2.8599999999860302</v>
          </cell>
          <cell r="K307">
            <v>-1.1230000001378357</v>
          </cell>
          <cell r="L307">
            <v>3.0725769315396598</v>
          </cell>
          <cell r="M307" t="str">
            <v>CP-5 401 211</v>
          </cell>
          <cell r="N307">
            <v>0</v>
          </cell>
          <cell r="O307">
            <v>3.0725769315396598</v>
          </cell>
          <cell r="P307">
            <v>3.0725769315396598</v>
          </cell>
          <cell r="Q307">
            <v>0</v>
          </cell>
          <cell r="R307">
            <v>13.98</v>
          </cell>
          <cell r="T307">
            <v>12.48</v>
          </cell>
          <cell r="V307">
            <v>14.01</v>
          </cell>
          <cell r="X307">
            <v>300</v>
          </cell>
          <cell r="Y307">
            <v>0</v>
          </cell>
          <cell r="Z307">
            <v>12.48</v>
          </cell>
          <cell r="AA307">
            <v>0</v>
          </cell>
          <cell r="AB307">
            <v>14.01</v>
          </cell>
          <cell r="AD307" t="str">
            <v>Single</v>
          </cell>
          <cell r="AI307" t="str">
            <v>S</v>
          </cell>
          <cell r="AJ307" t="str">
            <v>L</v>
          </cell>
        </row>
        <row r="309">
          <cell r="N309">
            <v>3.0725769315396598</v>
          </cell>
        </row>
        <row r="310">
          <cell r="E310">
            <v>141</v>
          </cell>
          <cell r="F310" t="str">
            <v>MH-02/9/8</v>
          </cell>
          <cell r="G310">
            <v>518434.79</v>
          </cell>
          <cell r="H310">
            <v>2389654.11</v>
          </cell>
          <cell r="I310" t="str">
            <v>Road-MN22</v>
          </cell>
          <cell r="M310" t="str">
            <v>CP-5 401 211</v>
          </cell>
          <cell r="R310">
            <v>14.09</v>
          </cell>
          <cell r="T310">
            <v>12.573005573647785</v>
          </cell>
          <cell r="V310">
            <v>14.08</v>
          </cell>
        </row>
        <row r="312">
          <cell r="E312">
            <v>142</v>
          </cell>
          <cell r="F312" t="str">
            <v>CB-02/9/8/1A</v>
          </cell>
          <cell r="G312">
            <v>518431.52</v>
          </cell>
          <cell r="H312">
            <v>2389652.87</v>
          </cell>
          <cell r="I312" t="str">
            <v>Road-MN22</v>
          </cell>
          <cell r="J312">
            <v>-3.2699999999604188</v>
          </cell>
          <cell r="K312">
            <v>-1.2399999997578561</v>
          </cell>
          <cell r="L312">
            <v>3.4972131761076017</v>
          </cell>
          <cell r="M312" t="str">
            <v>CP-5 401 241</v>
          </cell>
          <cell r="N312">
            <v>0</v>
          </cell>
          <cell r="O312">
            <v>3.4972131761076017</v>
          </cell>
          <cell r="P312">
            <v>3.4972131761076017</v>
          </cell>
          <cell r="Q312">
            <v>0</v>
          </cell>
          <cell r="R312">
            <v>14.08</v>
          </cell>
          <cell r="T312">
            <v>12.58</v>
          </cell>
          <cell r="V312">
            <v>14.07</v>
          </cell>
          <cell r="X312">
            <v>300</v>
          </cell>
          <cell r="Y312">
            <v>12.573005573647785</v>
          </cell>
          <cell r="Z312">
            <v>12.58</v>
          </cell>
          <cell r="AA312">
            <v>14.08</v>
          </cell>
          <cell r="AB312">
            <v>14.07</v>
          </cell>
          <cell r="AD312" t="str">
            <v>Single</v>
          </cell>
          <cell r="AI312" t="str">
            <v>S</v>
          </cell>
          <cell r="AJ312" t="str">
            <v>L</v>
          </cell>
        </row>
        <row r="314">
          <cell r="N314">
            <v>3.4972131761076017</v>
          </cell>
        </row>
        <row r="315">
          <cell r="E315">
            <v>143</v>
          </cell>
          <cell r="F315" t="str">
            <v>MH-02/9/8</v>
          </cell>
          <cell r="G315">
            <v>518434.79</v>
          </cell>
          <cell r="H315">
            <v>2389654.11</v>
          </cell>
          <cell r="I315" t="str">
            <v>Road-MN22</v>
          </cell>
          <cell r="M315" t="str">
            <v>CP-5 401 211</v>
          </cell>
          <cell r="R315">
            <v>14.09</v>
          </cell>
          <cell r="T315">
            <v>12.12</v>
          </cell>
          <cell r="V315">
            <v>14.08</v>
          </cell>
          <cell r="AI315">
            <v>0</v>
          </cell>
          <cell r="AJ315">
            <v>0</v>
          </cell>
        </row>
        <row r="316">
          <cell r="AJ316">
            <v>0</v>
          </cell>
        </row>
        <row r="317">
          <cell r="E317">
            <v>144</v>
          </cell>
          <cell r="F317" t="str">
            <v>CB-02/9/8/1</v>
          </cell>
          <cell r="G317">
            <v>518436.3</v>
          </cell>
          <cell r="H317">
            <v>2389667.02</v>
          </cell>
          <cell r="I317" t="str">
            <v>Road-MN08</v>
          </cell>
          <cell r="J317">
            <v>1.5100000000093132</v>
          </cell>
          <cell r="K317">
            <v>12.910000000149012</v>
          </cell>
          <cell r="L317">
            <v>12.998007539768377</v>
          </cell>
          <cell r="M317" t="str">
            <v>CP-5 401 241</v>
          </cell>
          <cell r="N317">
            <v>0</v>
          </cell>
          <cell r="O317">
            <v>12.998007539768377</v>
          </cell>
          <cell r="P317">
            <v>12.998007539768377</v>
          </cell>
          <cell r="Q317">
            <v>0</v>
          </cell>
          <cell r="R317">
            <v>14.16</v>
          </cell>
          <cell r="T317">
            <v>12.2</v>
          </cell>
          <cell r="V317">
            <v>14.08</v>
          </cell>
          <cell r="X317">
            <v>300</v>
          </cell>
          <cell r="Y317">
            <v>12.12</v>
          </cell>
          <cell r="Z317">
            <v>12.2</v>
          </cell>
          <cell r="AA317">
            <v>14.08</v>
          </cell>
          <cell r="AB317">
            <v>14.08</v>
          </cell>
          <cell r="AD317" t="str">
            <v>Single</v>
          </cell>
          <cell r="AI317" t="str">
            <v>S</v>
          </cell>
          <cell r="AJ317">
            <v>0</v>
          </cell>
        </row>
        <row r="318">
          <cell r="AJ318">
            <v>0</v>
          </cell>
        </row>
        <row r="319">
          <cell r="E319">
            <v>145</v>
          </cell>
          <cell r="F319" t="str">
            <v>CB-02/9/8/2</v>
          </cell>
          <cell r="G319">
            <v>518430.05</v>
          </cell>
          <cell r="H319">
            <v>2389690.09</v>
          </cell>
          <cell r="I319" t="str">
            <v>Road-MN08</v>
          </cell>
          <cell r="J319">
            <v>-6.25</v>
          </cell>
          <cell r="K319">
            <v>23.069999999832362</v>
          </cell>
          <cell r="L319">
            <v>23.901619191851108</v>
          </cell>
          <cell r="M319" t="str">
            <v>CP-5 401 241</v>
          </cell>
          <cell r="N319">
            <v>12.998007539768377</v>
          </cell>
          <cell r="O319">
            <v>36.899626731619485</v>
          </cell>
          <cell r="P319">
            <v>23.901619191851108</v>
          </cell>
          <cell r="Q319">
            <v>0</v>
          </cell>
          <cell r="R319">
            <v>14.24</v>
          </cell>
          <cell r="T319">
            <v>12.34</v>
          </cell>
          <cell r="V319">
            <v>14.08</v>
          </cell>
          <cell r="X319">
            <v>300</v>
          </cell>
          <cell r="Y319">
            <v>12.2</v>
          </cell>
          <cell r="Z319">
            <v>12.34</v>
          </cell>
          <cell r="AA319">
            <v>14.08</v>
          </cell>
          <cell r="AB319">
            <v>14.08</v>
          </cell>
          <cell r="AD319" t="str">
            <v>Single</v>
          </cell>
          <cell r="AI319">
            <v>0</v>
          </cell>
          <cell r="AJ319">
            <v>0</v>
          </cell>
        </row>
        <row r="320">
          <cell r="AJ320">
            <v>0</v>
          </cell>
        </row>
        <row r="321">
          <cell r="E321">
            <v>146</v>
          </cell>
          <cell r="F321" t="str">
            <v>CB-02/9/8/3</v>
          </cell>
          <cell r="G321">
            <v>518419.59</v>
          </cell>
          <cell r="H321">
            <v>2389712.7999999998</v>
          </cell>
          <cell r="I321" t="str">
            <v>Road-MN08</v>
          </cell>
          <cell r="J321">
            <v>-10.459999999962747</v>
          </cell>
          <cell r="K321">
            <v>22.709999999962747</v>
          </cell>
          <cell r="L321">
            <v>25.003113806034815</v>
          </cell>
          <cell r="M321" t="str">
            <v>CP-5 401 241</v>
          </cell>
          <cell r="N321">
            <v>36.899626731619485</v>
          </cell>
          <cell r="O321">
            <v>61.902740537654296</v>
          </cell>
          <cell r="P321">
            <v>25.003113806034811</v>
          </cell>
          <cell r="Q321">
            <v>0</v>
          </cell>
          <cell r="R321">
            <v>14.31</v>
          </cell>
          <cell r="T321">
            <v>12.5</v>
          </cell>
          <cell r="V321">
            <v>14.010999999999999</v>
          </cell>
          <cell r="X321">
            <v>300</v>
          </cell>
          <cell r="Y321">
            <v>12.34</v>
          </cell>
          <cell r="Z321">
            <v>12.5</v>
          </cell>
          <cell r="AA321">
            <v>14.08</v>
          </cell>
          <cell r="AB321">
            <v>14.010999999999999</v>
          </cell>
          <cell r="AD321" t="str">
            <v>Single</v>
          </cell>
          <cell r="AI321">
            <v>0</v>
          </cell>
          <cell r="AJ321" t="str">
            <v>L</v>
          </cell>
        </row>
        <row r="322">
          <cell r="AJ322">
            <v>0</v>
          </cell>
        </row>
        <row r="323">
          <cell r="N323">
            <v>61.902740537654296</v>
          </cell>
          <cell r="AJ323">
            <v>0</v>
          </cell>
        </row>
        <row r="324">
          <cell r="E324">
            <v>147</v>
          </cell>
          <cell r="F324" t="str">
            <v>MH-02/9/8</v>
          </cell>
          <cell r="G324">
            <v>518434.79</v>
          </cell>
          <cell r="H324">
            <v>2389654.11</v>
          </cell>
          <cell r="I324" t="str">
            <v>Road-MN22</v>
          </cell>
          <cell r="M324" t="str">
            <v>CP-5 401 211</v>
          </cell>
          <cell r="R324">
            <v>14.09</v>
          </cell>
          <cell r="T324">
            <v>12.02</v>
          </cell>
          <cell r="V324">
            <v>14.08</v>
          </cell>
          <cell r="AI324">
            <v>0</v>
          </cell>
          <cell r="AJ324">
            <v>0</v>
          </cell>
        </row>
        <row r="325">
          <cell r="P325">
            <v>0</v>
          </cell>
          <cell r="Q325">
            <v>0</v>
          </cell>
          <cell r="AJ325">
            <v>0</v>
          </cell>
        </row>
        <row r="326">
          <cell r="E326">
            <v>148</v>
          </cell>
          <cell r="F326" t="str">
            <v>CB-02/9/8/4</v>
          </cell>
          <cell r="G326">
            <v>518437.2</v>
          </cell>
          <cell r="H326">
            <v>2389641.89</v>
          </cell>
          <cell r="I326" t="str">
            <v>Road-MN08</v>
          </cell>
          <cell r="J326">
            <v>2.4100000000325963</v>
          </cell>
          <cell r="K326">
            <v>-12.21999999973923</v>
          </cell>
          <cell r="L326">
            <v>12.455380363272086</v>
          </cell>
          <cell r="M326" t="str">
            <v>CP-5 401 241</v>
          </cell>
          <cell r="N326">
            <v>0</v>
          </cell>
          <cell r="O326">
            <v>12.455380363272086</v>
          </cell>
          <cell r="P326">
            <v>12.455380363272086</v>
          </cell>
          <cell r="Q326">
            <v>0</v>
          </cell>
          <cell r="R326">
            <v>14.09</v>
          </cell>
          <cell r="T326">
            <v>12.06</v>
          </cell>
          <cell r="V326">
            <v>14.04</v>
          </cell>
          <cell r="X326">
            <v>300</v>
          </cell>
          <cell r="Y326">
            <v>12.02</v>
          </cell>
          <cell r="Z326">
            <v>12.06</v>
          </cell>
          <cell r="AA326">
            <v>14.08</v>
          </cell>
          <cell r="AB326">
            <v>14.04</v>
          </cell>
          <cell r="AD326" t="str">
            <v>Single</v>
          </cell>
          <cell r="AI326" t="str">
            <v>S</v>
          </cell>
          <cell r="AJ326">
            <v>0</v>
          </cell>
        </row>
        <row r="327">
          <cell r="P327">
            <v>0</v>
          </cell>
          <cell r="Q327">
            <v>0</v>
          </cell>
          <cell r="AJ327">
            <v>0</v>
          </cell>
        </row>
        <row r="328">
          <cell r="E328">
            <v>149</v>
          </cell>
          <cell r="F328" t="str">
            <v>CB-02/9/8/5</v>
          </cell>
          <cell r="G328">
            <v>518437.95</v>
          </cell>
          <cell r="H328">
            <v>2389624.91</v>
          </cell>
          <cell r="I328" t="str">
            <v>Road-MN08</v>
          </cell>
          <cell r="J328">
            <v>0.75</v>
          </cell>
          <cell r="K328">
            <v>-16.979999999981374</v>
          </cell>
          <cell r="L328">
            <v>16.996555533382857</v>
          </cell>
          <cell r="M328" t="str">
            <v>CP-5 401 241</v>
          </cell>
          <cell r="N328">
            <v>12.455380363272086</v>
          </cell>
          <cell r="O328">
            <v>29.451935896654945</v>
          </cell>
          <cell r="P328">
            <v>16.99655553338286</v>
          </cell>
          <cell r="Q328">
            <v>0</v>
          </cell>
          <cell r="R328">
            <v>14.04</v>
          </cell>
          <cell r="T328">
            <v>12.11</v>
          </cell>
          <cell r="V328">
            <v>14.13</v>
          </cell>
          <cell r="X328">
            <v>300</v>
          </cell>
          <cell r="Y328">
            <v>12.06</v>
          </cell>
          <cell r="Z328">
            <v>12.11</v>
          </cell>
          <cell r="AA328">
            <v>14.04</v>
          </cell>
          <cell r="AB328">
            <v>14.13</v>
          </cell>
          <cell r="AD328" t="str">
            <v>Single</v>
          </cell>
          <cell r="AI328">
            <v>0</v>
          </cell>
          <cell r="AJ328">
            <v>0</v>
          </cell>
        </row>
        <row r="329">
          <cell r="P329">
            <v>0</v>
          </cell>
          <cell r="Q329">
            <v>0</v>
          </cell>
          <cell r="AJ329">
            <v>0</v>
          </cell>
        </row>
        <row r="330">
          <cell r="E330">
            <v>150</v>
          </cell>
          <cell r="F330" t="str">
            <v>CB-02/9/8/6</v>
          </cell>
          <cell r="G330">
            <v>518435.82</v>
          </cell>
          <cell r="H330">
            <v>2389611.0699999998</v>
          </cell>
          <cell r="I330" t="str">
            <v>Road-MN08</v>
          </cell>
          <cell r="J330">
            <v>-2.1300000000046566</v>
          </cell>
          <cell r="K330">
            <v>-13.84000000031665</v>
          </cell>
          <cell r="L330">
            <v>14.002946118898862</v>
          </cell>
          <cell r="M330" t="str">
            <v>CP-5 401 241</v>
          </cell>
          <cell r="N330">
            <v>29.451935896654945</v>
          </cell>
          <cell r="O330">
            <v>43.454882015553807</v>
          </cell>
          <cell r="P330">
            <v>14.002946118898862</v>
          </cell>
          <cell r="Q330">
            <v>0</v>
          </cell>
          <cell r="R330">
            <v>14.03</v>
          </cell>
          <cell r="T330">
            <v>12.25</v>
          </cell>
          <cell r="V330">
            <v>14.21</v>
          </cell>
          <cell r="X330">
            <v>300</v>
          </cell>
          <cell r="Y330">
            <v>12.11</v>
          </cell>
          <cell r="Z330">
            <v>12.25</v>
          </cell>
          <cell r="AA330">
            <v>14.13</v>
          </cell>
          <cell r="AB330">
            <v>14.21</v>
          </cell>
          <cell r="AD330" t="str">
            <v>Single</v>
          </cell>
          <cell r="AI330">
            <v>0</v>
          </cell>
          <cell r="AJ330">
            <v>0</v>
          </cell>
        </row>
        <row r="331">
          <cell r="AJ331">
            <v>0</v>
          </cell>
        </row>
        <row r="332">
          <cell r="E332">
            <v>151</v>
          </cell>
          <cell r="F332" t="str">
            <v>CB-02/9/8/7</v>
          </cell>
          <cell r="G332">
            <v>518431.84</v>
          </cell>
          <cell r="H332">
            <v>2389591.4700000002</v>
          </cell>
          <cell r="I332" t="str">
            <v>Road-MN08</v>
          </cell>
          <cell r="J332">
            <v>-3.9799999999813735</v>
          </cell>
          <cell r="K332">
            <v>-19.599999999627471</v>
          </cell>
          <cell r="L332">
            <v>20.000009999628716</v>
          </cell>
          <cell r="M332" t="str">
            <v>CP-5 401 241</v>
          </cell>
          <cell r="N332">
            <v>43.454882015553807</v>
          </cell>
          <cell r="O332">
            <v>63.454892015182523</v>
          </cell>
          <cell r="P332">
            <v>20.000009999628716</v>
          </cell>
          <cell r="Q332">
            <v>0</v>
          </cell>
          <cell r="R332">
            <v>14.06</v>
          </cell>
          <cell r="T332">
            <v>12.31</v>
          </cell>
          <cell r="V332">
            <v>14.32</v>
          </cell>
          <cell r="X332">
            <v>300</v>
          </cell>
          <cell r="Y332">
            <v>12.25</v>
          </cell>
          <cell r="Z332">
            <v>12.31</v>
          </cell>
          <cell r="AA332">
            <v>14.21</v>
          </cell>
          <cell r="AB332">
            <v>14.32</v>
          </cell>
          <cell r="AD332" t="str">
            <v>Single</v>
          </cell>
          <cell r="AI332">
            <v>0</v>
          </cell>
          <cell r="AJ332">
            <v>0</v>
          </cell>
        </row>
        <row r="333">
          <cell r="P333">
            <v>0</v>
          </cell>
          <cell r="Q333">
            <v>0</v>
          </cell>
          <cell r="AJ333">
            <v>0</v>
          </cell>
        </row>
        <row r="334">
          <cell r="E334">
            <v>152</v>
          </cell>
          <cell r="F334" t="str">
            <v>CB-02/9/8/8</v>
          </cell>
          <cell r="G334">
            <v>518424.91</v>
          </cell>
          <cell r="H334">
            <v>2389557.17</v>
          </cell>
          <cell r="I334" t="str">
            <v>Road-MN08</v>
          </cell>
          <cell r="J334">
            <v>-6.9300000000512227</v>
          </cell>
          <cell r="K334">
            <v>-34.300000000279397</v>
          </cell>
          <cell r="L334">
            <v>34.993069314078134</v>
          </cell>
          <cell r="M334" t="str">
            <v>CP-5 401 241</v>
          </cell>
          <cell r="N334">
            <v>63.454892015182523</v>
          </cell>
          <cell r="O334">
            <v>98.447961329260664</v>
          </cell>
          <cell r="P334">
            <v>34.993069314078141</v>
          </cell>
          <cell r="Q334">
            <v>0</v>
          </cell>
          <cell r="R334">
            <v>14.16</v>
          </cell>
          <cell r="T334">
            <v>12.41</v>
          </cell>
          <cell r="V334">
            <v>14.51</v>
          </cell>
          <cell r="X334">
            <v>300</v>
          </cell>
          <cell r="Y334">
            <v>12.31</v>
          </cell>
          <cell r="Z334">
            <v>12.41</v>
          </cell>
          <cell r="AA334">
            <v>14.32</v>
          </cell>
          <cell r="AB334">
            <v>14.51</v>
          </cell>
          <cell r="AD334" t="str">
            <v>Single</v>
          </cell>
          <cell r="AI334">
            <v>0</v>
          </cell>
          <cell r="AJ334">
            <v>0</v>
          </cell>
        </row>
        <row r="335">
          <cell r="P335">
            <v>0</v>
          </cell>
          <cell r="Q335">
            <v>0</v>
          </cell>
          <cell r="AJ335">
            <v>0</v>
          </cell>
        </row>
        <row r="336">
          <cell r="E336">
            <v>153</v>
          </cell>
          <cell r="F336" t="str">
            <v>CB-02/9/8/9</v>
          </cell>
          <cell r="G336">
            <v>518416.68</v>
          </cell>
          <cell r="H336">
            <v>2389525.2200000002</v>
          </cell>
          <cell r="I336" t="str">
            <v>Road-MN08</v>
          </cell>
          <cell r="J336">
            <v>-8.2299999999813735</v>
          </cell>
          <cell r="K336">
            <v>-31.949999999720603</v>
          </cell>
          <cell r="L336">
            <v>32.992959854821144</v>
          </cell>
          <cell r="M336" t="str">
            <v>CP-5 401 241</v>
          </cell>
          <cell r="N336">
            <v>98.447961329260664</v>
          </cell>
          <cell r="O336">
            <v>131.44092118408182</v>
          </cell>
          <cell r="P336">
            <v>32.992959854821152</v>
          </cell>
          <cell r="Q336">
            <v>0</v>
          </cell>
          <cell r="R336">
            <v>14.26</v>
          </cell>
          <cell r="T336">
            <v>12.51</v>
          </cell>
          <cell r="V336">
            <v>14.51</v>
          </cell>
          <cell r="X336">
            <v>300</v>
          </cell>
          <cell r="Y336">
            <v>12.41</v>
          </cell>
          <cell r="Z336">
            <v>12.51</v>
          </cell>
          <cell r="AA336">
            <v>14.51</v>
          </cell>
          <cell r="AB336">
            <v>14.51</v>
          </cell>
          <cell r="AD336" t="str">
            <v>Single</v>
          </cell>
          <cell r="AI336">
            <v>0</v>
          </cell>
          <cell r="AJ336" t="str">
            <v>L</v>
          </cell>
        </row>
        <row r="337">
          <cell r="P337">
            <v>0</v>
          </cell>
          <cell r="Q337">
            <v>0</v>
          </cell>
          <cell r="AJ337">
            <v>0</v>
          </cell>
        </row>
        <row r="338">
          <cell r="N338">
            <v>131.44092118408182</v>
          </cell>
          <cell r="AJ338">
            <v>0</v>
          </cell>
        </row>
        <row r="339">
          <cell r="E339">
            <v>154</v>
          </cell>
          <cell r="F339" t="str">
            <v>MH-02/9/9</v>
          </cell>
          <cell r="G339">
            <v>518457.44</v>
          </cell>
          <cell r="H339">
            <v>2389652.83</v>
          </cell>
          <cell r="I339" t="str">
            <v>Road-MN22</v>
          </cell>
          <cell r="M339" t="str">
            <v>CP-5 401 211</v>
          </cell>
          <cell r="R339">
            <v>14.16</v>
          </cell>
          <cell r="T339">
            <v>12.676337126125496</v>
          </cell>
          <cell r="V339">
            <v>14.22</v>
          </cell>
        </row>
        <row r="341">
          <cell r="E341">
            <v>155</v>
          </cell>
          <cell r="F341" t="str">
            <v>CB-02/9/9/1</v>
          </cell>
          <cell r="G341">
            <v>518468.89</v>
          </cell>
          <cell r="H341">
            <v>2389649.85</v>
          </cell>
          <cell r="I341" t="str">
            <v>Road-MN22</v>
          </cell>
          <cell r="J341">
            <v>11.450000000011642</v>
          </cell>
          <cell r="K341">
            <v>-2.9799999999813735</v>
          </cell>
          <cell r="L341">
            <v>11.831436937251349</v>
          </cell>
          <cell r="M341" t="str">
            <v>CP-5 401 211</v>
          </cell>
          <cell r="N341">
            <v>0</v>
          </cell>
          <cell r="O341">
            <v>11.831436937251349</v>
          </cell>
          <cell r="P341">
            <v>11.831436937251349</v>
          </cell>
          <cell r="Q341">
            <v>0</v>
          </cell>
          <cell r="R341">
            <v>14.19</v>
          </cell>
          <cell r="T341">
            <v>12.7</v>
          </cell>
          <cell r="V341">
            <v>14.25</v>
          </cell>
          <cell r="X341">
            <v>300</v>
          </cell>
          <cell r="Y341">
            <v>0</v>
          </cell>
          <cell r="Z341">
            <v>12.7</v>
          </cell>
          <cell r="AA341">
            <v>0</v>
          </cell>
          <cell r="AB341">
            <v>14.25</v>
          </cell>
          <cell r="AD341" t="str">
            <v>Single</v>
          </cell>
          <cell r="AI341" t="str">
            <v>S</v>
          </cell>
          <cell r="AJ341">
            <v>0</v>
          </cell>
        </row>
        <row r="343">
          <cell r="E343">
            <v>156</v>
          </cell>
          <cell r="F343" t="str">
            <v>CB-02/9/9/2</v>
          </cell>
          <cell r="G343">
            <v>518506.78</v>
          </cell>
          <cell r="H343">
            <v>2389643.69</v>
          </cell>
          <cell r="I343" t="str">
            <v>Road-MN22</v>
          </cell>
          <cell r="J343">
            <v>37.89000000001397</v>
          </cell>
          <cell r="K343">
            <v>-6.1600000001490116</v>
          </cell>
          <cell r="L343">
            <v>38.387468007188161</v>
          </cell>
          <cell r="M343" t="str">
            <v>CP-5 401 211</v>
          </cell>
          <cell r="N343">
            <v>11.831436937251349</v>
          </cell>
          <cell r="O343">
            <v>50.218904944439508</v>
          </cell>
          <cell r="P343">
            <v>38.387468007188161</v>
          </cell>
          <cell r="Q343">
            <v>0</v>
          </cell>
          <cell r="R343">
            <v>14.33</v>
          </cell>
          <cell r="T343">
            <v>12.83</v>
          </cell>
          <cell r="V343">
            <v>14.47</v>
          </cell>
          <cell r="X343">
            <v>300</v>
          </cell>
          <cell r="Y343">
            <v>12.7</v>
          </cell>
          <cell r="Z343">
            <v>12.83</v>
          </cell>
          <cell r="AA343">
            <v>14.25</v>
          </cell>
          <cell r="AB343">
            <v>14.47</v>
          </cell>
          <cell r="AD343" t="str">
            <v>Single</v>
          </cell>
          <cell r="AI343">
            <v>0</v>
          </cell>
          <cell r="AJ343" t="str">
            <v>L</v>
          </cell>
        </row>
        <row r="345">
          <cell r="N345">
            <v>50.218904944439508</v>
          </cell>
        </row>
        <row r="346">
          <cell r="E346">
            <v>157</v>
          </cell>
          <cell r="F346" t="str">
            <v>MH-02/9/10</v>
          </cell>
          <cell r="G346">
            <v>518527.59</v>
          </cell>
          <cell r="H346">
            <v>2389641.38</v>
          </cell>
          <cell r="I346" t="str">
            <v>Road-MN22</v>
          </cell>
          <cell r="M346" t="str">
            <v>CP-5 401 211</v>
          </cell>
          <cell r="R346">
            <v>14.4</v>
          </cell>
          <cell r="T346">
            <v>11.883090535194734</v>
          </cell>
          <cell r="V346">
            <v>14.41</v>
          </cell>
        </row>
        <row r="348">
          <cell r="E348">
            <v>158</v>
          </cell>
          <cell r="F348" t="str">
            <v>CB-02/9/10/1</v>
          </cell>
          <cell r="G348">
            <v>518535.24</v>
          </cell>
          <cell r="H348">
            <v>2389637.7799999998</v>
          </cell>
          <cell r="I348" t="str">
            <v>Road-MN22</v>
          </cell>
          <cell r="J348">
            <v>7.6499999999650754</v>
          </cell>
          <cell r="K348">
            <v>-3.6000000000931323</v>
          </cell>
          <cell r="L348">
            <v>8.4547324026332262</v>
          </cell>
          <cell r="M348" t="str">
            <v>CP-5 401 211</v>
          </cell>
          <cell r="N348">
            <v>0</v>
          </cell>
          <cell r="O348">
            <v>8.4547324026332262</v>
          </cell>
          <cell r="P348">
            <v>8.4547324026332262</v>
          </cell>
          <cell r="Q348">
            <v>0</v>
          </cell>
          <cell r="R348">
            <v>14.19</v>
          </cell>
          <cell r="T348">
            <v>11.9</v>
          </cell>
          <cell r="V348">
            <v>14.32</v>
          </cell>
          <cell r="X348">
            <v>300</v>
          </cell>
          <cell r="Y348">
            <v>0</v>
          </cell>
          <cell r="Z348">
            <v>11.9</v>
          </cell>
          <cell r="AA348">
            <v>0</v>
          </cell>
          <cell r="AB348">
            <v>14.32</v>
          </cell>
          <cell r="AD348" t="str">
            <v>Single</v>
          </cell>
          <cell r="AI348" t="str">
            <v>S</v>
          </cell>
          <cell r="AJ348">
            <v>0</v>
          </cell>
        </row>
        <row r="350">
          <cell r="E350">
            <v>159</v>
          </cell>
          <cell r="F350" t="str">
            <v>CB-02/9/10/2</v>
          </cell>
          <cell r="G350">
            <v>518562.09</v>
          </cell>
          <cell r="H350">
            <v>2389633.62</v>
          </cell>
          <cell r="I350" t="str">
            <v>Road-MN22</v>
          </cell>
          <cell r="J350">
            <v>26.850000000034925</v>
          </cell>
          <cell r="K350">
            <v>-4.1599999996833503</v>
          </cell>
          <cell r="L350">
            <v>27.170353328568272</v>
          </cell>
          <cell r="M350" t="str">
            <v>CP-5 401 211</v>
          </cell>
          <cell r="N350">
            <v>8.4547324026332262</v>
          </cell>
          <cell r="O350">
            <v>35.625085731201494</v>
          </cell>
          <cell r="P350">
            <v>27.170353328568268</v>
          </cell>
          <cell r="Q350">
            <v>0</v>
          </cell>
          <cell r="R350">
            <v>14.19</v>
          </cell>
          <cell r="T350">
            <v>11.98</v>
          </cell>
          <cell r="V350">
            <v>14.36</v>
          </cell>
          <cell r="X350">
            <v>300</v>
          </cell>
          <cell r="Y350">
            <v>11.9</v>
          </cell>
          <cell r="Z350">
            <v>11.98</v>
          </cell>
          <cell r="AA350">
            <v>14.32</v>
          </cell>
          <cell r="AB350">
            <v>14.36</v>
          </cell>
          <cell r="AD350" t="str">
            <v>Single</v>
          </cell>
          <cell r="AI350">
            <v>0</v>
          </cell>
          <cell r="AJ350">
            <v>0</v>
          </cell>
        </row>
        <row r="352">
          <cell r="E352">
            <v>160</v>
          </cell>
          <cell r="F352" t="str">
            <v>CB-02/9/10/3</v>
          </cell>
          <cell r="G352">
            <v>518588.05</v>
          </cell>
          <cell r="H352">
            <v>2389628.6800000002</v>
          </cell>
          <cell r="I352" t="str">
            <v>Road-MN22</v>
          </cell>
          <cell r="J352">
            <v>25.959999999962747</v>
          </cell>
          <cell r="K352">
            <v>-4.9399999999441206</v>
          </cell>
          <cell r="L352">
            <v>26.425843411280439</v>
          </cell>
          <cell r="M352" t="str">
            <v>CP-5 401 211</v>
          </cell>
          <cell r="N352">
            <v>35.625085731201494</v>
          </cell>
          <cell r="O352">
            <v>62.050929142481934</v>
          </cell>
          <cell r="P352">
            <v>26.425843411280439</v>
          </cell>
          <cell r="Q352">
            <v>0</v>
          </cell>
          <cell r="R352">
            <v>13.56</v>
          </cell>
          <cell r="T352">
            <v>12.06</v>
          </cell>
          <cell r="V352">
            <v>14.52</v>
          </cell>
          <cell r="X352">
            <v>300</v>
          </cell>
          <cell r="Y352">
            <v>11.98</v>
          </cell>
          <cell r="Z352">
            <v>12.06</v>
          </cell>
          <cell r="AA352">
            <v>14.36</v>
          </cell>
          <cell r="AB352">
            <v>14.52</v>
          </cell>
          <cell r="AD352" t="str">
            <v>Single</v>
          </cell>
          <cell r="AI352">
            <v>0</v>
          </cell>
          <cell r="AJ352" t="str">
            <v>L</v>
          </cell>
        </row>
        <row r="354">
          <cell r="N354">
            <v>62.050929142481934</v>
          </cell>
        </row>
        <row r="355">
          <cell r="E355">
            <v>161</v>
          </cell>
          <cell r="F355" t="str">
            <v>MH-02/9/10A</v>
          </cell>
          <cell r="G355">
            <v>518600.53</v>
          </cell>
          <cell r="H355">
            <v>2389628.8199999998</v>
          </cell>
          <cell r="I355" t="str">
            <v>Road-MN22</v>
          </cell>
          <cell r="M355" t="str">
            <v>CP-5 401 211</v>
          </cell>
          <cell r="P355">
            <v>0</v>
          </cell>
          <cell r="Q355">
            <v>0</v>
          </cell>
          <cell r="R355">
            <v>14.59</v>
          </cell>
          <cell r="T355">
            <v>12.72</v>
          </cell>
          <cell r="V355">
            <v>15.21</v>
          </cell>
          <cell r="AI355">
            <v>0</v>
          </cell>
          <cell r="AJ355">
            <v>0</v>
          </cell>
        </row>
        <row r="356">
          <cell r="AJ356">
            <v>0</v>
          </cell>
        </row>
        <row r="357">
          <cell r="E357">
            <v>162</v>
          </cell>
          <cell r="F357" t="str">
            <v>CB-02/9/10A/1</v>
          </cell>
          <cell r="G357">
            <v>518603.07</v>
          </cell>
          <cell r="H357">
            <v>2389643.6</v>
          </cell>
          <cell r="I357" t="str">
            <v>Road-MN27</v>
          </cell>
          <cell r="J357">
            <v>2.5399999999790452</v>
          </cell>
          <cell r="K357">
            <v>14.78000000026077</v>
          </cell>
          <cell r="L357">
            <v>14.996666296467422</v>
          </cell>
          <cell r="M357" t="str">
            <v>CP-5 401 241</v>
          </cell>
          <cell r="N357">
            <v>0</v>
          </cell>
          <cell r="O357">
            <v>14.996666296467422</v>
          </cell>
          <cell r="P357">
            <v>14.996666296467422</v>
          </cell>
          <cell r="Q357">
            <v>0</v>
          </cell>
          <cell r="R357">
            <v>14.64</v>
          </cell>
          <cell r="T357">
            <v>12.8</v>
          </cell>
          <cell r="V357">
            <v>15</v>
          </cell>
          <cell r="X357">
            <v>300</v>
          </cell>
          <cell r="Y357">
            <v>12.72</v>
          </cell>
          <cell r="Z357">
            <v>12.8</v>
          </cell>
          <cell r="AA357">
            <v>15.21</v>
          </cell>
          <cell r="AB357">
            <v>15</v>
          </cell>
          <cell r="AD357" t="str">
            <v>Double</v>
          </cell>
          <cell r="AI357" t="str">
            <v>S</v>
          </cell>
          <cell r="AJ357">
            <v>0</v>
          </cell>
        </row>
        <row r="358">
          <cell r="AJ358">
            <v>0</v>
          </cell>
        </row>
        <row r="359">
          <cell r="E359">
            <v>163</v>
          </cell>
          <cell r="F359" t="str">
            <v>CB-02/9/10A/2</v>
          </cell>
          <cell r="G359">
            <v>518605.45</v>
          </cell>
          <cell r="H359">
            <v>2389660.4300000002</v>
          </cell>
          <cell r="I359" t="str">
            <v>Road-MN27</v>
          </cell>
          <cell r="J359">
            <v>2.3800000000046566</v>
          </cell>
          <cell r="K359">
            <v>16.830000000074506</v>
          </cell>
          <cell r="L359">
            <v>16.997449808795732</v>
          </cell>
          <cell r="M359" t="str">
            <v>CP-5 401 241</v>
          </cell>
          <cell r="N359">
            <v>14.996666296467422</v>
          </cell>
          <cell r="O359">
            <v>31.994116105263153</v>
          </cell>
          <cell r="P359">
            <v>16.997449808795729</v>
          </cell>
          <cell r="Q359">
            <v>0</v>
          </cell>
          <cell r="R359">
            <v>14.69</v>
          </cell>
          <cell r="T359">
            <v>12.85</v>
          </cell>
          <cell r="V359">
            <v>14.87</v>
          </cell>
          <cell r="X359">
            <v>300</v>
          </cell>
          <cell r="Y359">
            <v>12.8</v>
          </cell>
          <cell r="Z359">
            <v>12.85</v>
          </cell>
          <cell r="AA359">
            <v>15</v>
          </cell>
          <cell r="AB359">
            <v>14.87</v>
          </cell>
          <cell r="AD359" t="str">
            <v>Single</v>
          </cell>
          <cell r="AI359">
            <v>0</v>
          </cell>
          <cell r="AJ359">
            <v>0</v>
          </cell>
        </row>
        <row r="360">
          <cell r="AJ360">
            <v>0</v>
          </cell>
        </row>
        <row r="361">
          <cell r="E361">
            <v>164</v>
          </cell>
          <cell r="F361" t="str">
            <v>CB-02/9/10A/3</v>
          </cell>
          <cell r="G361">
            <v>518604.81</v>
          </cell>
          <cell r="H361">
            <v>2389696.64</v>
          </cell>
          <cell r="I361" t="str">
            <v>Road-MN27</v>
          </cell>
          <cell r="J361">
            <v>-0.64000000001396984</v>
          </cell>
          <cell r="K361">
            <v>36.209999999962747</v>
          </cell>
          <cell r="L361">
            <v>36.215655454476043</v>
          </cell>
          <cell r="M361" t="str">
            <v>CP-5 401 241</v>
          </cell>
          <cell r="N361">
            <v>31.994116105263153</v>
          </cell>
          <cell r="O361">
            <v>68.209771559739195</v>
          </cell>
          <cell r="P361">
            <v>36.215655454476043</v>
          </cell>
          <cell r="Q361">
            <v>0</v>
          </cell>
          <cell r="R361">
            <v>14.62</v>
          </cell>
          <cell r="T361">
            <v>12.95</v>
          </cell>
          <cell r="V361">
            <v>14.76</v>
          </cell>
          <cell r="X361">
            <v>300</v>
          </cell>
          <cell r="Y361">
            <v>12.85</v>
          </cell>
          <cell r="Z361">
            <v>12.95</v>
          </cell>
          <cell r="AA361">
            <v>14.87</v>
          </cell>
          <cell r="AB361">
            <v>14.76</v>
          </cell>
          <cell r="AD361" t="str">
            <v>Single</v>
          </cell>
          <cell r="AI361">
            <v>0</v>
          </cell>
          <cell r="AJ361">
            <v>0</v>
          </cell>
        </row>
        <row r="362">
          <cell r="AJ362">
            <v>0</v>
          </cell>
        </row>
        <row r="363">
          <cell r="E363">
            <v>165</v>
          </cell>
          <cell r="F363" t="str">
            <v>CB-02/9/10A/4</v>
          </cell>
          <cell r="G363">
            <v>518603.75</v>
          </cell>
          <cell r="H363">
            <v>2389724.62</v>
          </cell>
          <cell r="I363" t="str">
            <v>Road-MN27</v>
          </cell>
          <cell r="J363">
            <v>-1.0599999999976717</v>
          </cell>
          <cell r="K363">
            <v>27.979999999981374</v>
          </cell>
          <cell r="L363">
            <v>28.000071428461617</v>
          </cell>
          <cell r="M363" t="str">
            <v>CP-5 401 241</v>
          </cell>
          <cell r="N363">
            <v>68.209771559739195</v>
          </cell>
          <cell r="O363">
            <v>96.209842988200819</v>
          </cell>
          <cell r="P363">
            <v>28.000071428461624</v>
          </cell>
          <cell r="Q363">
            <v>0</v>
          </cell>
          <cell r="R363">
            <v>14.45</v>
          </cell>
          <cell r="T363">
            <v>13.01</v>
          </cell>
          <cell r="V363">
            <v>14.78</v>
          </cell>
          <cell r="X363">
            <v>300</v>
          </cell>
          <cell r="Y363">
            <v>12.95</v>
          </cell>
          <cell r="Z363">
            <v>13.01</v>
          </cell>
          <cell r="AA363">
            <v>14.76</v>
          </cell>
          <cell r="AB363">
            <v>14.78</v>
          </cell>
          <cell r="AD363" t="str">
            <v>Double</v>
          </cell>
          <cell r="AI363">
            <v>0</v>
          </cell>
          <cell r="AJ363" t="str">
            <v>L</v>
          </cell>
        </row>
        <row r="364">
          <cell r="AJ364">
            <v>0</v>
          </cell>
        </row>
        <row r="365">
          <cell r="N365">
            <v>96.209842988200819</v>
          </cell>
          <cell r="AJ365">
            <v>0</v>
          </cell>
        </row>
        <row r="366">
          <cell r="E366">
            <v>166</v>
          </cell>
          <cell r="F366" t="str">
            <v>MH-02/9/10A</v>
          </cell>
          <cell r="G366">
            <v>518600.53</v>
          </cell>
          <cell r="H366">
            <v>2389628.8199999998</v>
          </cell>
          <cell r="I366" t="str">
            <v>Road-MN22</v>
          </cell>
          <cell r="M366" t="str">
            <v>CP-5 401 211</v>
          </cell>
          <cell r="P366">
            <v>0</v>
          </cell>
          <cell r="Q366">
            <v>0</v>
          </cell>
          <cell r="R366">
            <v>14.59</v>
          </cell>
          <cell r="T366">
            <v>13.004413832893439</v>
          </cell>
          <cell r="V366">
            <v>15.21</v>
          </cell>
        </row>
        <row r="368">
          <cell r="E368">
            <v>167</v>
          </cell>
          <cell r="F368" t="str">
            <v>CB-02/9/10A/5</v>
          </cell>
          <cell r="G368">
            <v>518609.1</v>
          </cell>
          <cell r="H368">
            <v>2389626.0699999998</v>
          </cell>
          <cell r="I368" t="str">
            <v>Road-MN22</v>
          </cell>
          <cell r="J368">
            <v>8.5699999999487773</v>
          </cell>
          <cell r="K368">
            <v>-2.75</v>
          </cell>
          <cell r="L368">
            <v>9.0004111016731922</v>
          </cell>
          <cell r="M368" t="str">
            <v>CP-5 401 211</v>
          </cell>
          <cell r="N368">
            <v>0</v>
          </cell>
          <cell r="O368">
            <v>9.0004111016731922</v>
          </cell>
          <cell r="P368">
            <v>9.0004111016731922</v>
          </cell>
          <cell r="Q368">
            <v>0</v>
          </cell>
          <cell r="R368">
            <v>14.33</v>
          </cell>
          <cell r="T368">
            <v>13.022414655096785</v>
          </cell>
          <cell r="V368">
            <v>15.2</v>
          </cell>
          <cell r="X368">
            <v>300</v>
          </cell>
          <cell r="Y368">
            <v>13.004413832893439</v>
          </cell>
          <cell r="Z368">
            <v>13.022414655096785</v>
          </cell>
          <cell r="AA368">
            <v>15.21</v>
          </cell>
          <cell r="AB368">
            <v>15.2</v>
          </cell>
          <cell r="AD368" t="str">
            <v>Single</v>
          </cell>
          <cell r="AI368" t="str">
            <v>S</v>
          </cell>
          <cell r="AJ368">
            <v>0</v>
          </cell>
        </row>
        <row r="370">
          <cell r="E370">
            <v>168</v>
          </cell>
          <cell r="F370" t="str">
            <v>CB-02/9/10A/6</v>
          </cell>
          <cell r="G370">
            <v>518626.84</v>
          </cell>
          <cell r="H370">
            <v>2389623.02</v>
          </cell>
          <cell r="I370" t="str">
            <v>Road-MN22</v>
          </cell>
          <cell r="J370">
            <v>17.740000000048894</v>
          </cell>
          <cell r="K370">
            <v>-3.0499999998137355</v>
          </cell>
          <cell r="L370">
            <v>18.000280553385785</v>
          </cell>
          <cell r="M370" t="str">
            <v>CP-5 401 211</v>
          </cell>
          <cell r="N370">
            <v>9.0004111016731922</v>
          </cell>
          <cell r="O370">
            <v>27.000691655058979</v>
          </cell>
          <cell r="P370">
            <v>18.000280553385785</v>
          </cell>
          <cell r="Q370">
            <v>0</v>
          </cell>
          <cell r="R370">
            <v>14.33</v>
          </cell>
          <cell r="T370">
            <v>13.071015412590928</v>
          </cell>
          <cell r="V370">
            <v>15.25</v>
          </cell>
          <cell r="X370">
            <v>300</v>
          </cell>
          <cell r="Y370">
            <v>13.022414655096785</v>
          </cell>
          <cell r="Z370">
            <v>13.071015412590928</v>
          </cell>
          <cell r="AA370">
            <v>15.2</v>
          </cell>
          <cell r="AB370">
            <v>15.25</v>
          </cell>
          <cell r="AD370" t="str">
            <v>Single</v>
          </cell>
          <cell r="AI370">
            <v>0</v>
          </cell>
          <cell r="AJ370">
            <v>0</v>
          </cell>
        </row>
        <row r="372">
          <cell r="E372">
            <v>169</v>
          </cell>
          <cell r="F372" t="str">
            <v>CB-02/9/10A/7</v>
          </cell>
          <cell r="G372">
            <v>518649.5</v>
          </cell>
          <cell r="H372">
            <v>2389619.11</v>
          </cell>
          <cell r="I372" t="str">
            <v>Road-MN22</v>
          </cell>
          <cell r="J372">
            <v>22.659999999974389</v>
          </cell>
          <cell r="K372">
            <v>-3.9100000001490116</v>
          </cell>
          <cell r="L372">
            <v>22.994862469691018</v>
          </cell>
          <cell r="M372" t="str">
            <v>CP-5 401 211</v>
          </cell>
          <cell r="N372">
            <v>27.000691655058979</v>
          </cell>
          <cell r="O372">
            <v>49.995554124750001</v>
          </cell>
          <cell r="P372">
            <v>22.994862469691022</v>
          </cell>
          <cell r="Q372">
            <v>0</v>
          </cell>
          <cell r="R372">
            <v>14.74</v>
          </cell>
          <cell r="T372">
            <v>13.14</v>
          </cell>
          <cell r="V372">
            <v>15.2</v>
          </cell>
          <cell r="X372">
            <v>300</v>
          </cell>
          <cell r="Y372">
            <v>13.071015412590928</v>
          </cell>
          <cell r="Z372">
            <v>13.14</v>
          </cell>
          <cell r="AA372">
            <v>15.25</v>
          </cell>
          <cell r="AB372">
            <v>15.2</v>
          </cell>
          <cell r="AD372" t="str">
            <v>Single</v>
          </cell>
          <cell r="AI372">
            <v>0</v>
          </cell>
          <cell r="AJ372" t="str">
            <v>L</v>
          </cell>
        </row>
        <row r="374">
          <cell r="N374">
            <v>49.995554124750001</v>
          </cell>
          <cell r="AJ374">
            <v>0</v>
          </cell>
        </row>
        <row r="375">
          <cell r="E375">
            <v>170</v>
          </cell>
          <cell r="F375" t="str">
            <v>MH-02/9/11</v>
          </cell>
          <cell r="G375">
            <v>518659.87</v>
          </cell>
          <cell r="H375">
            <v>2389618.59</v>
          </cell>
          <cell r="I375" t="str">
            <v>Road-MN22</v>
          </cell>
          <cell r="M375" t="str">
            <v>CP-5 401 211</v>
          </cell>
          <cell r="R375">
            <v>14.8</v>
          </cell>
          <cell r="T375">
            <v>12.98</v>
          </cell>
          <cell r="V375">
            <v>14.87</v>
          </cell>
          <cell r="AI375">
            <v>0</v>
          </cell>
          <cell r="AJ375">
            <v>0</v>
          </cell>
        </row>
        <row r="376">
          <cell r="P376">
            <v>0</v>
          </cell>
          <cell r="Q376">
            <v>0</v>
          </cell>
          <cell r="AJ376">
            <v>0</v>
          </cell>
        </row>
        <row r="377">
          <cell r="E377">
            <v>171</v>
          </cell>
          <cell r="F377" t="str">
            <v>CB-02/9/11/1</v>
          </cell>
          <cell r="G377">
            <v>518712.1</v>
          </cell>
          <cell r="H377">
            <v>2389609.6</v>
          </cell>
          <cell r="I377" t="str">
            <v>Road-MN22</v>
          </cell>
          <cell r="J377">
            <v>52.229999999981374</v>
          </cell>
          <cell r="K377">
            <v>-8.9899999997578561</v>
          </cell>
          <cell r="L377">
            <v>52.998047133773717</v>
          </cell>
          <cell r="M377" t="str">
            <v>CP-5 401 242</v>
          </cell>
          <cell r="N377">
            <v>0</v>
          </cell>
          <cell r="O377">
            <v>52.998047133773717</v>
          </cell>
          <cell r="P377">
            <v>52.998047133773717</v>
          </cell>
          <cell r="Q377">
            <v>0</v>
          </cell>
          <cell r="R377">
            <v>14.93</v>
          </cell>
          <cell r="T377">
            <v>13.11</v>
          </cell>
          <cell r="V377">
            <v>15.27</v>
          </cell>
          <cell r="X377">
            <v>300</v>
          </cell>
          <cell r="Y377">
            <v>12.98</v>
          </cell>
          <cell r="Z377">
            <v>13.11</v>
          </cell>
          <cell r="AA377">
            <v>14.87</v>
          </cell>
          <cell r="AB377">
            <v>15.27</v>
          </cell>
          <cell r="AD377" t="str">
            <v>Double</v>
          </cell>
          <cell r="AI377" t="str">
            <v>S</v>
          </cell>
          <cell r="AJ377">
            <v>0</v>
          </cell>
        </row>
        <row r="378">
          <cell r="P378">
            <v>0</v>
          </cell>
          <cell r="Q378">
            <v>0</v>
          </cell>
          <cell r="AJ378">
            <v>0</v>
          </cell>
        </row>
        <row r="379">
          <cell r="E379">
            <v>172</v>
          </cell>
          <cell r="F379" t="str">
            <v>CB-02/9/11/2</v>
          </cell>
          <cell r="G379">
            <v>518775.57</v>
          </cell>
          <cell r="H379">
            <v>2389601.3199999998</v>
          </cell>
          <cell r="I379" t="str">
            <v>Road-MN22</v>
          </cell>
          <cell r="J379">
            <v>63.470000000030268</v>
          </cell>
          <cell r="K379">
            <v>-8.2800000002607703</v>
          </cell>
          <cell r="L379">
            <v>64.007806555201995</v>
          </cell>
          <cell r="M379" t="str">
            <v>CP-5 401 242</v>
          </cell>
          <cell r="N379">
            <v>52.998047133773717</v>
          </cell>
          <cell r="O379">
            <v>117.00585368897572</v>
          </cell>
          <cell r="P379">
            <v>64.007806555201995</v>
          </cell>
          <cell r="Q379">
            <v>0</v>
          </cell>
          <cell r="R379">
            <v>15.12</v>
          </cell>
          <cell r="T379">
            <v>13.32</v>
          </cell>
          <cell r="V379">
            <v>15.68</v>
          </cell>
          <cell r="X379">
            <v>300</v>
          </cell>
          <cell r="Y379">
            <v>13.11</v>
          </cell>
          <cell r="Z379">
            <v>13.32</v>
          </cell>
          <cell r="AA379">
            <v>15.27</v>
          </cell>
          <cell r="AB379">
            <v>15.68</v>
          </cell>
          <cell r="AD379" t="str">
            <v>Single</v>
          </cell>
          <cell r="AI379">
            <v>0</v>
          </cell>
          <cell r="AJ379">
            <v>0</v>
          </cell>
        </row>
        <row r="380">
          <cell r="AJ380">
            <v>0</v>
          </cell>
        </row>
        <row r="381">
          <cell r="E381">
            <v>173</v>
          </cell>
          <cell r="F381" t="str">
            <v>CB-02/9/11/3</v>
          </cell>
          <cell r="G381">
            <v>518793.46</v>
          </cell>
          <cell r="H381">
            <v>2389599.4</v>
          </cell>
          <cell r="I381" t="str">
            <v>Road-MN22</v>
          </cell>
          <cell r="J381">
            <v>17.89000000001397</v>
          </cell>
          <cell r="K381">
            <v>-1.9199999999254942</v>
          </cell>
          <cell r="L381">
            <v>17.992734644856345</v>
          </cell>
          <cell r="M381" t="str">
            <v>CP-5 401 242</v>
          </cell>
          <cell r="N381">
            <v>117.00585368897572</v>
          </cell>
          <cell r="O381">
            <v>134.99858833383206</v>
          </cell>
          <cell r="P381">
            <v>17.992734644856341</v>
          </cell>
          <cell r="Q381">
            <v>0</v>
          </cell>
          <cell r="R381">
            <v>15.17</v>
          </cell>
          <cell r="T381">
            <v>13.4</v>
          </cell>
          <cell r="V381">
            <v>16.03</v>
          </cell>
          <cell r="X381">
            <v>300</v>
          </cell>
          <cell r="Y381">
            <v>13.32</v>
          </cell>
          <cell r="Z381">
            <v>13.4</v>
          </cell>
          <cell r="AA381">
            <v>15.68</v>
          </cell>
          <cell r="AB381">
            <v>16.03</v>
          </cell>
          <cell r="AD381" t="str">
            <v>Single</v>
          </cell>
          <cell r="AI381">
            <v>0</v>
          </cell>
          <cell r="AJ381" t="str">
            <v>L</v>
          </cell>
        </row>
        <row r="382">
          <cell r="P382">
            <v>0</v>
          </cell>
          <cell r="Q382">
            <v>0</v>
          </cell>
          <cell r="AJ382">
            <v>0</v>
          </cell>
        </row>
        <row r="383">
          <cell r="N383">
            <v>134.99858833383206</v>
          </cell>
          <cell r="AJ383">
            <v>0</v>
          </cell>
        </row>
        <row r="384">
          <cell r="E384">
            <v>174</v>
          </cell>
          <cell r="F384" t="str">
            <v>MH-02/9/11</v>
          </cell>
          <cell r="G384">
            <v>518659.87</v>
          </cell>
          <cell r="H384">
            <v>2389618.59</v>
          </cell>
          <cell r="I384" t="str">
            <v>Road-MN24</v>
          </cell>
          <cell r="M384" t="str">
            <v>CP-5 401 211</v>
          </cell>
          <cell r="P384">
            <v>0</v>
          </cell>
          <cell r="Q384">
            <v>0</v>
          </cell>
          <cell r="R384">
            <v>14.8</v>
          </cell>
          <cell r="T384">
            <v>12.98</v>
          </cell>
          <cell r="V384">
            <v>14.87</v>
          </cell>
          <cell r="AI384">
            <v>0</v>
          </cell>
          <cell r="AJ384">
            <v>0</v>
          </cell>
        </row>
        <row r="385">
          <cell r="AJ385">
            <v>0</v>
          </cell>
        </row>
        <row r="386">
          <cell r="E386">
            <v>175</v>
          </cell>
          <cell r="F386" t="str">
            <v>CB-02/9/11/4</v>
          </cell>
          <cell r="G386">
            <v>518657.89</v>
          </cell>
          <cell r="H386">
            <v>2389606.75</v>
          </cell>
          <cell r="I386" t="str">
            <v>Road-MN24</v>
          </cell>
          <cell r="J386">
            <v>-1.9799999999813735</v>
          </cell>
          <cell r="K386">
            <v>-11.839999999850988</v>
          </cell>
          <cell r="L386">
            <v>12.004415854026286</v>
          </cell>
          <cell r="M386" t="str">
            <v>CP-5 401 242</v>
          </cell>
          <cell r="N386">
            <v>0</v>
          </cell>
          <cell r="O386">
            <v>12.004415854026286</v>
          </cell>
          <cell r="P386">
            <v>12.004415854026286</v>
          </cell>
          <cell r="Q386">
            <v>0</v>
          </cell>
          <cell r="R386">
            <v>14.8</v>
          </cell>
          <cell r="T386">
            <v>13.03</v>
          </cell>
          <cell r="V386">
            <v>14.48</v>
          </cell>
          <cell r="X386">
            <v>300</v>
          </cell>
          <cell r="Y386">
            <v>12.98</v>
          </cell>
          <cell r="Z386">
            <v>13.03</v>
          </cell>
          <cell r="AA386">
            <v>14.87</v>
          </cell>
          <cell r="AB386">
            <v>14.48</v>
          </cell>
          <cell r="AD386" t="str">
            <v>Single</v>
          </cell>
          <cell r="AI386" t="str">
            <v>S</v>
          </cell>
          <cell r="AJ386">
            <v>0</v>
          </cell>
        </row>
        <row r="387">
          <cell r="AJ387">
            <v>0</v>
          </cell>
        </row>
        <row r="388">
          <cell r="E388">
            <v>176</v>
          </cell>
          <cell r="F388" t="str">
            <v>CB-02/9/11/5</v>
          </cell>
          <cell r="G388">
            <v>518650.94</v>
          </cell>
          <cell r="H388">
            <v>2389565.33</v>
          </cell>
          <cell r="I388" t="str">
            <v>Road-MN24</v>
          </cell>
          <cell r="J388">
            <v>-6.9500000000116415</v>
          </cell>
          <cell r="K388">
            <v>-41.419999999925494</v>
          </cell>
          <cell r="L388">
            <v>41.999034512640762</v>
          </cell>
          <cell r="M388" t="str">
            <v>CP-5 401 242</v>
          </cell>
          <cell r="N388">
            <v>12.004415854026286</v>
          </cell>
          <cell r="O388">
            <v>54.003450366667046</v>
          </cell>
          <cell r="P388">
            <v>41.999034512640762</v>
          </cell>
          <cell r="Q388">
            <v>0</v>
          </cell>
          <cell r="R388">
            <v>14.93</v>
          </cell>
          <cell r="T388">
            <v>13.16</v>
          </cell>
          <cell r="V388">
            <v>15.2</v>
          </cell>
          <cell r="X388">
            <v>300</v>
          </cell>
          <cell r="Y388">
            <v>13.03</v>
          </cell>
          <cell r="Z388">
            <v>13.16</v>
          </cell>
          <cell r="AA388">
            <v>14.48</v>
          </cell>
          <cell r="AB388">
            <v>15.2</v>
          </cell>
          <cell r="AD388" t="str">
            <v>Single</v>
          </cell>
          <cell r="AI388">
            <v>0</v>
          </cell>
          <cell r="AJ388">
            <v>0</v>
          </cell>
        </row>
        <row r="389">
          <cell r="AJ389">
            <v>0</v>
          </cell>
        </row>
        <row r="390">
          <cell r="E390">
            <v>177</v>
          </cell>
          <cell r="F390" t="str">
            <v>CB-02/9/11/6</v>
          </cell>
          <cell r="G390">
            <v>518648.48</v>
          </cell>
          <cell r="H390">
            <v>2389544.48</v>
          </cell>
          <cell r="I390" t="str">
            <v>Road-MN24</v>
          </cell>
          <cell r="J390">
            <v>-2.4600000000209548</v>
          </cell>
          <cell r="K390">
            <v>-20.850000000093132</v>
          </cell>
          <cell r="L390">
            <v>20.994620739703461</v>
          </cell>
          <cell r="M390" t="str">
            <v>CP-5 401 242</v>
          </cell>
          <cell r="N390">
            <v>54.003450366667046</v>
          </cell>
          <cell r="O390">
            <v>74.998071106370503</v>
          </cell>
          <cell r="P390">
            <v>20.994620739703457</v>
          </cell>
          <cell r="Q390">
            <v>0</v>
          </cell>
          <cell r="R390">
            <v>15</v>
          </cell>
          <cell r="T390">
            <v>13.22</v>
          </cell>
          <cell r="V390">
            <v>15.18</v>
          </cell>
          <cell r="X390">
            <v>300</v>
          </cell>
          <cell r="Y390">
            <v>13.16</v>
          </cell>
          <cell r="Z390">
            <v>13.22</v>
          </cell>
          <cell r="AA390">
            <v>15.2</v>
          </cell>
          <cell r="AB390">
            <v>15.18</v>
          </cell>
          <cell r="AD390" t="str">
            <v>Single</v>
          </cell>
          <cell r="AI390">
            <v>0</v>
          </cell>
          <cell r="AJ390">
            <v>0</v>
          </cell>
        </row>
        <row r="391">
          <cell r="AJ391">
            <v>0</v>
          </cell>
        </row>
        <row r="392">
          <cell r="E392">
            <v>178</v>
          </cell>
          <cell r="F392" t="str">
            <v>CB-02/9/11/7</v>
          </cell>
          <cell r="G392">
            <v>518646.35</v>
          </cell>
          <cell r="H392">
            <v>2389514.65</v>
          </cell>
          <cell r="I392" t="str">
            <v>Road-MN24</v>
          </cell>
          <cell r="J392">
            <v>-2.1300000000046566</v>
          </cell>
          <cell r="K392">
            <v>-29.830000000074506</v>
          </cell>
          <cell r="L392">
            <v>29.905949240986565</v>
          </cell>
          <cell r="M392" t="str">
            <v>CP-5 401 242</v>
          </cell>
          <cell r="N392">
            <v>74.998071106370503</v>
          </cell>
          <cell r="O392">
            <v>104.90402034735706</v>
          </cell>
          <cell r="P392">
            <v>29.905949240986558</v>
          </cell>
          <cell r="Q392">
            <v>0</v>
          </cell>
          <cell r="R392">
            <v>14.97</v>
          </cell>
          <cell r="T392">
            <v>13.31</v>
          </cell>
          <cell r="V392">
            <v>15.28</v>
          </cell>
          <cell r="X392">
            <v>300</v>
          </cell>
          <cell r="Y392">
            <v>13.22</v>
          </cell>
          <cell r="Z392">
            <v>13.31</v>
          </cell>
          <cell r="AA392">
            <v>15.18</v>
          </cell>
          <cell r="AB392">
            <v>15.28</v>
          </cell>
          <cell r="AD392" t="str">
            <v>Single</v>
          </cell>
          <cell r="AI392">
            <v>0</v>
          </cell>
          <cell r="AJ392" t="str">
            <v>L</v>
          </cell>
        </row>
        <row r="393">
          <cell r="AJ393">
            <v>0</v>
          </cell>
        </row>
        <row r="394">
          <cell r="N394">
            <v>104.90402034735706</v>
          </cell>
          <cell r="AJ394">
            <v>0</v>
          </cell>
        </row>
        <row r="395">
          <cell r="E395">
            <v>179</v>
          </cell>
          <cell r="F395" t="str">
            <v>MH-02/10</v>
          </cell>
          <cell r="G395">
            <v>518171.5</v>
          </cell>
          <cell r="H395">
            <v>2389487.6800000002</v>
          </cell>
          <cell r="I395" t="str">
            <v>Road-MN23</v>
          </cell>
          <cell r="M395" t="str">
            <v>CP-5 401 205</v>
          </cell>
          <cell r="R395">
            <v>14.71</v>
          </cell>
          <cell r="T395">
            <v>12.674150384627936</v>
          </cell>
          <cell r="V395">
            <v>14.27</v>
          </cell>
          <cell r="AI395">
            <v>0</v>
          </cell>
          <cell r="AJ395">
            <v>0</v>
          </cell>
        </row>
        <row r="396">
          <cell r="AJ396">
            <v>0</v>
          </cell>
        </row>
        <row r="397">
          <cell r="E397">
            <v>180</v>
          </cell>
          <cell r="F397" t="str">
            <v>CB-02/10/1</v>
          </cell>
          <cell r="G397">
            <v>518174.38</v>
          </cell>
          <cell r="H397">
            <v>2389487.17</v>
          </cell>
          <cell r="I397" t="str">
            <v>Road-MN23</v>
          </cell>
          <cell r="J397">
            <v>2.8800000000046566</v>
          </cell>
          <cell r="K397">
            <v>-0.51000000024214387</v>
          </cell>
          <cell r="L397">
            <v>2.9248076860323327</v>
          </cell>
          <cell r="M397" t="str">
            <v>CP-5 401 205</v>
          </cell>
          <cell r="N397">
            <v>0</v>
          </cell>
          <cell r="O397">
            <v>2.9248076860323327</v>
          </cell>
          <cell r="P397">
            <v>2.9248076860323327</v>
          </cell>
          <cell r="Q397">
            <v>0</v>
          </cell>
          <cell r="R397">
            <v>14.18</v>
          </cell>
          <cell r="T397">
            <v>12.68</v>
          </cell>
          <cell r="V397">
            <v>14.29</v>
          </cell>
          <cell r="X397">
            <v>300</v>
          </cell>
          <cell r="Y397">
            <v>12.674150384627936</v>
          </cell>
          <cell r="Z397">
            <v>12.68</v>
          </cell>
          <cell r="AA397">
            <v>14.27</v>
          </cell>
          <cell r="AB397">
            <v>14.29</v>
          </cell>
          <cell r="AD397" t="str">
            <v>Single</v>
          </cell>
          <cell r="AI397" t="str">
            <v>S</v>
          </cell>
          <cell r="AJ397">
            <v>0</v>
          </cell>
        </row>
        <row r="398">
          <cell r="AJ398">
            <v>0</v>
          </cell>
        </row>
        <row r="399">
          <cell r="E399">
            <v>181</v>
          </cell>
          <cell r="F399" t="str">
            <v>CB-02/10/2</v>
          </cell>
          <cell r="G399">
            <v>518195.44</v>
          </cell>
          <cell r="H399">
            <v>2389449.67</v>
          </cell>
          <cell r="I399" t="str">
            <v>Road-MN23</v>
          </cell>
          <cell r="J399">
            <v>21.059999999997672</v>
          </cell>
          <cell r="K399">
            <v>-37.5</v>
          </cell>
          <cell r="L399">
            <v>43.008994408145632</v>
          </cell>
          <cell r="M399" t="str">
            <v>CP-5 401 205</v>
          </cell>
          <cell r="N399">
            <v>2.9248076860323327</v>
          </cell>
          <cell r="O399">
            <v>45.933802094177963</v>
          </cell>
          <cell r="P399">
            <v>43.008994408145632</v>
          </cell>
          <cell r="Q399">
            <v>0</v>
          </cell>
          <cell r="R399">
            <v>14.31</v>
          </cell>
          <cell r="T399">
            <v>12.81</v>
          </cell>
          <cell r="V399">
            <v>14.57</v>
          </cell>
          <cell r="X399">
            <v>300</v>
          </cell>
          <cell r="Y399">
            <v>12.68</v>
          </cell>
          <cell r="Z399">
            <v>12.81</v>
          </cell>
          <cell r="AA399">
            <v>14.29</v>
          </cell>
          <cell r="AB399">
            <v>14.57</v>
          </cell>
          <cell r="AD399" t="str">
            <v>Single</v>
          </cell>
          <cell r="AI399">
            <v>0</v>
          </cell>
          <cell r="AJ399" t="str">
            <v>L</v>
          </cell>
        </row>
        <row r="400">
          <cell r="AJ400">
            <v>0</v>
          </cell>
        </row>
        <row r="401">
          <cell r="N401">
            <v>45.933802094177963</v>
          </cell>
          <cell r="AJ401">
            <v>0</v>
          </cell>
        </row>
        <row r="402">
          <cell r="E402">
            <v>182</v>
          </cell>
          <cell r="F402" t="str">
            <v>MH-02/11</v>
          </cell>
          <cell r="G402">
            <v>518210.67</v>
          </cell>
          <cell r="H402">
            <v>2389417.92</v>
          </cell>
          <cell r="I402" t="str">
            <v>Road-MN23</v>
          </cell>
          <cell r="M402" t="str">
            <v>CP-5 401 205</v>
          </cell>
          <cell r="R402">
            <v>14.41</v>
          </cell>
          <cell r="T402">
            <v>12.920019919840207</v>
          </cell>
          <cell r="V402">
            <v>14.61</v>
          </cell>
          <cell r="AI402">
            <v>0</v>
          </cell>
          <cell r="AJ402">
            <v>0</v>
          </cell>
        </row>
        <row r="403">
          <cell r="AJ403">
            <v>0</v>
          </cell>
        </row>
        <row r="404">
          <cell r="E404">
            <v>183</v>
          </cell>
          <cell r="F404" t="str">
            <v>CB-02/11/1</v>
          </cell>
          <cell r="G404">
            <v>518214.65</v>
          </cell>
          <cell r="H404">
            <v>2389414.91</v>
          </cell>
          <cell r="I404" t="str">
            <v>Road-MN23</v>
          </cell>
          <cell r="J404">
            <v>3.9800000000395812</v>
          </cell>
          <cell r="K404">
            <v>-3.0099999997764826</v>
          </cell>
          <cell r="L404">
            <v>4.9900400798961018</v>
          </cell>
          <cell r="M404" t="str">
            <v>CP-5 401 205</v>
          </cell>
          <cell r="N404">
            <v>0</v>
          </cell>
          <cell r="O404">
            <v>4.9900400798961018</v>
          </cell>
          <cell r="P404">
            <v>4.9900400798961018</v>
          </cell>
          <cell r="Q404">
            <v>0</v>
          </cell>
          <cell r="R404">
            <v>14.43</v>
          </cell>
          <cell r="T404">
            <v>12.93</v>
          </cell>
          <cell r="V404">
            <v>14.62</v>
          </cell>
          <cell r="X404">
            <v>300</v>
          </cell>
          <cell r="Y404">
            <v>12.920019919840207</v>
          </cell>
          <cell r="Z404">
            <v>12.93</v>
          </cell>
          <cell r="AA404">
            <v>14.61</v>
          </cell>
          <cell r="AB404">
            <v>14.62</v>
          </cell>
          <cell r="AD404" t="str">
            <v>Single</v>
          </cell>
          <cell r="AI404" t="str">
            <v>S</v>
          </cell>
          <cell r="AJ404" t="str">
            <v>L</v>
          </cell>
        </row>
        <row r="405">
          <cell r="AJ405">
            <v>0</v>
          </cell>
        </row>
        <row r="406">
          <cell r="N406">
            <v>4.9900400798961018</v>
          </cell>
          <cell r="AJ406">
            <v>0</v>
          </cell>
        </row>
        <row r="407">
          <cell r="E407">
            <v>184</v>
          </cell>
          <cell r="F407" t="str">
            <v>MH-02/12</v>
          </cell>
          <cell r="G407">
            <v>518227.77</v>
          </cell>
          <cell r="H407">
            <v>2389387.71</v>
          </cell>
          <cell r="I407" t="str">
            <v>Road-MN23</v>
          </cell>
          <cell r="M407" t="str">
            <v>CP-5 401 205</v>
          </cell>
          <cell r="R407">
            <v>14.52</v>
          </cell>
          <cell r="T407">
            <v>12.920350025906634</v>
          </cell>
          <cell r="V407">
            <v>14.7</v>
          </cell>
          <cell r="AI407">
            <v>0</v>
          </cell>
          <cell r="AJ407">
            <v>0</v>
          </cell>
        </row>
        <row r="408">
          <cell r="AJ408">
            <v>0</v>
          </cell>
        </row>
        <row r="409">
          <cell r="E409">
            <v>185</v>
          </cell>
          <cell r="F409" t="str">
            <v>CB-02/12/1</v>
          </cell>
          <cell r="G409">
            <v>518231.95</v>
          </cell>
          <cell r="H409">
            <v>2389385.2999999998</v>
          </cell>
          <cell r="I409" t="str">
            <v>Road-MN23</v>
          </cell>
          <cell r="J409">
            <v>4.1799999999930151</v>
          </cell>
          <cell r="K409">
            <v>-2.4100000001490116</v>
          </cell>
          <cell r="L409">
            <v>4.8249870466831144</v>
          </cell>
          <cell r="M409" t="str">
            <v>CP-5 401 205</v>
          </cell>
          <cell r="N409">
            <v>0</v>
          </cell>
          <cell r="O409">
            <v>4.8249870466831144</v>
          </cell>
          <cell r="P409">
            <v>4.8249870466831144</v>
          </cell>
          <cell r="Q409">
            <v>0</v>
          </cell>
          <cell r="R409">
            <v>14.43</v>
          </cell>
          <cell r="T409">
            <v>12.93</v>
          </cell>
          <cell r="V409">
            <v>14.71</v>
          </cell>
          <cell r="X409">
            <v>300</v>
          </cell>
          <cell r="Y409">
            <v>12.920350025906634</v>
          </cell>
          <cell r="Z409">
            <v>12.93</v>
          </cell>
          <cell r="AA409">
            <v>14.7</v>
          </cell>
          <cell r="AB409">
            <v>14.71</v>
          </cell>
          <cell r="AD409" t="str">
            <v>Single</v>
          </cell>
          <cell r="AI409" t="str">
            <v>S</v>
          </cell>
          <cell r="AJ409" t="str">
            <v>L</v>
          </cell>
        </row>
        <row r="410">
          <cell r="AJ410">
            <v>0</v>
          </cell>
        </row>
        <row r="411">
          <cell r="N411">
            <v>4.8249870466831144</v>
          </cell>
          <cell r="AJ411">
            <v>0</v>
          </cell>
        </row>
        <row r="412">
          <cell r="E412">
            <v>186</v>
          </cell>
          <cell r="F412" t="str">
            <v>MH-02/13</v>
          </cell>
          <cell r="G412">
            <v>518244.89</v>
          </cell>
          <cell r="H412">
            <v>2389364.16</v>
          </cell>
          <cell r="I412" t="str">
            <v>Road-MN23</v>
          </cell>
          <cell r="M412" t="str">
            <v>CP-5 401 205</v>
          </cell>
          <cell r="R412">
            <v>14.6</v>
          </cell>
          <cell r="T412">
            <v>12.920008463581588</v>
          </cell>
          <cell r="V412">
            <v>14.66</v>
          </cell>
          <cell r="AI412">
            <v>0</v>
          </cell>
          <cell r="AJ412">
            <v>0</v>
          </cell>
        </row>
        <row r="413">
          <cell r="AJ413">
            <v>0</v>
          </cell>
        </row>
        <row r="414">
          <cell r="E414">
            <v>187</v>
          </cell>
          <cell r="F414" t="str">
            <v>CB-02/13/1</v>
          </cell>
          <cell r="G414">
            <v>518249.18</v>
          </cell>
          <cell r="H414">
            <v>2389361.6</v>
          </cell>
          <cell r="I414" t="str">
            <v>Road-MN23</v>
          </cell>
          <cell r="J414">
            <v>4.2899999999790452</v>
          </cell>
          <cell r="K414">
            <v>-2.5600000000558794</v>
          </cell>
          <cell r="L414">
            <v>4.9957682092052984</v>
          </cell>
          <cell r="M414" t="str">
            <v>CP-5 401 205</v>
          </cell>
          <cell r="N414">
            <v>0</v>
          </cell>
          <cell r="O414">
            <v>4.9957682092052984</v>
          </cell>
          <cell r="P414">
            <v>4.9957682092052984</v>
          </cell>
          <cell r="Q414">
            <v>0</v>
          </cell>
          <cell r="R414">
            <v>14.43</v>
          </cell>
          <cell r="T414">
            <v>12.93</v>
          </cell>
          <cell r="V414">
            <v>14.63</v>
          </cell>
          <cell r="X414">
            <v>300</v>
          </cell>
          <cell r="Y414">
            <v>12.920008463581588</v>
          </cell>
          <cell r="Z414">
            <v>12.93</v>
          </cell>
          <cell r="AA414">
            <v>14.66</v>
          </cell>
          <cell r="AB414">
            <v>14.63</v>
          </cell>
          <cell r="AD414" t="str">
            <v>Single</v>
          </cell>
          <cell r="AI414" t="str">
            <v>S</v>
          </cell>
          <cell r="AJ414" t="str">
            <v>L</v>
          </cell>
        </row>
        <row r="415">
          <cell r="AJ415">
            <v>0</v>
          </cell>
        </row>
        <row r="416">
          <cell r="N416">
            <v>4.9957682092052984</v>
          </cell>
          <cell r="AJ416">
            <v>0</v>
          </cell>
        </row>
        <row r="417">
          <cell r="E417">
            <v>188</v>
          </cell>
          <cell r="F417" t="str">
            <v>MH-02/14</v>
          </cell>
          <cell r="G417">
            <v>518268.49400000001</v>
          </cell>
          <cell r="H417">
            <v>2389336.37</v>
          </cell>
          <cell r="I417" t="str">
            <v>Road-MJ02</v>
          </cell>
          <cell r="M417" t="str">
            <v>CP-5 401 206</v>
          </cell>
          <cell r="R417">
            <v>14.68</v>
          </cell>
          <cell r="T417">
            <v>13.15</v>
          </cell>
          <cell r="V417">
            <v>14.69</v>
          </cell>
          <cell r="AI417">
            <v>0</v>
          </cell>
          <cell r="AJ417">
            <v>0</v>
          </cell>
        </row>
        <row r="418">
          <cell r="AJ418">
            <v>0</v>
          </cell>
        </row>
        <row r="419">
          <cell r="E419">
            <v>189</v>
          </cell>
          <cell r="F419" t="str">
            <v>CB-02/14/30</v>
          </cell>
          <cell r="G419">
            <v>518260.19</v>
          </cell>
          <cell r="H419">
            <v>2389330.79</v>
          </cell>
          <cell r="I419" t="str">
            <v>Road-MJ03</v>
          </cell>
          <cell r="J419">
            <v>-8.3040000000037253</v>
          </cell>
          <cell r="K419">
            <v>-5.5800000000745058</v>
          </cell>
          <cell r="L419">
            <v>10.00463972369287</v>
          </cell>
          <cell r="M419" t="str">
            <v>CP-5 401 232</v>
          </cell>
          <cell r="N419">
            <v>0</v>
          </cell>
          <cell r="O419">
            <v>10.00463972369287</v>
          </cell>
          <cell r="P419">
            <v>10.00463972369287</v>
          </cell>
          <cell r="Q419">
            <v>0</v>
          </cell>
          <cell r="R419">
            <v>14.79</v>
          </cell>
          <cell r="T419">
            <v>13.22</v>
          </cell>
          <cell r="V419">
            <v>14.86</v>
          </cell>
          <cell r="X419">
            <v>500</v>
          </cell>
          <cell r="Y419">
            <v>13.15</v>
          </cell>
          <cell r="Z419">
            <v>13.22</v>
          </cell>
          <cell r="AA419">
            <v>14.69</v>
          </cell>
          <cell r="AB419">
            <v>14.86</v>
          </cell>
          <cell r="AD419" t="str">
            <v>Double</v>
          </cell>
          <cell r="AI419" t="str">
            <v>S</v>
          </cell>
          <cell r="AJ419">
            <v>0</v>
          </cell>
        </row>
        <row r="420">
          <cell r="AJ420">
            <v>0</v>
          </cell>
        </row>
        <row r="421">
          <cell r="E421">
            <v>190</v>
          </cell>
          <cell r="F421" t="str">
            <v>CB-02/14/31</v>
          </cell>
          <cell r="G421">
            <v>518234.09</v>
          </cell>
          <cell r="H421">
            <v>2389314.0699999998</v>
          </cell>
          <cell r="I421" t="str">
            <v>Road-MJ03</v>
          </cell>
          <cell r="J421">
            <v>-26.099999999976717</v>
          </cell>
          <cell r="K421">
            <v>-16.720000000204891</v>
          </cell>
          <cell r="L421">
            <v>30.996264291130895</v>
          </cell>
          <cell r="M421" t="str">
            <v>CP-5 401 232</v>
          </cell>
          <cell r="N421">
            <v>10.00463972369287</v>
          </cell>
          <cell r="O421">
            <v>41.000904014823767</v>
          </cell>
          <cell r="P421">
            <v>30.996264291130899</v>
          </cell>
          <cell r="Q421">
            <v>0</v>
          </cell>
          <cell r="R421">
            <v>14.98</v>
          </cell>
          <cell r="T421">
            <v>13.41</v>
          </cell>
          <cell r="V421">
            <v>15.07</v>
          </cell>
          <cell r="X421">
            <v>500</v>
          </cell>
          <cell r="Y421">
            <v>13.22</v>
          </cell>
          <cell r="Z421">
            <v>13.41</v>
          </cell>
          <cell r="AA421">
            <v>14.86</v>
          </cell>
          <cell r="AB421">
            <v>15.07</v>
          </cell>
          <cell r="AD421" t="str">
            <v>Single</v>
          </cell>
          <cell r="AI421">
            <v>0</v>
          </cell>
          <cell r="AJ421">
            <v>0</v>
          </cell>
        </row>
        <row r="422">
          <cell r="AJ422">
            <v>0</v>
          </cell>
        </row>
        <row r="423">
          <cell r="E423">
            <v>191</v>
          </cell>
          <cell r="F423" t="str">
            <v>CB-02/14/32</v>
          </cell>
          <cell r="G423">
            <v>518207.35</v>
          </cell>
          <cell r="H423">
            <v>2389300.4700000002</v>
          </cell>
          <cell r="I423" t="str">
            <v>Road-MJ03</v>
          </cell>
          <cell r="J423">
            <v>-26.740000000048894</v>
          </cell>
          <cell r="K423">
            <v>-13.599999999627471</v>
          </cell>
          <cell r="L423">
            <v>29.999793332496179</v>
          </cell>
          <cell r="M423" t="str">
            <v>CP-5 401 232</v>
          </cell>
          <cell r="N423">
            <v>41.000904014823767</v>
          </cell>
          <cell r="O423">
            <v>71.000697347319942</v>
          </cell>
          <cell r="P423">
            <v>29.999793332496175</v>
          </cell>
          <cell r="Q423">
            <v>0</v>
          </cell>
          <cell r="R423">
            <v>15.17</v>
          </cell>
          <cell r="T423">
            <v>13.56</v>
          </cell>
          <cell r="V423">
            <v>15.26</v>
          </cell>
          <cell r="X423">
            <v>500</v>
          </cell>
          <cell r="Y423">
            <v>13.41</v>
          </cell>
          <cell r="Z423">
            <v>13.56</v>
          </cell>
          <cell r="AA423">
            <v>15.07</v>
          </cell>
          <cell r="AB423">
            <v>15.26</v>
          </cell>
          <cell r="AD423" t="str">
            <v>Single</v>
          </cell>
          <cell r="AI423">
            <v>0</v>
          </cell>
          <cell r="AJ423">
            <v>0</v>
          </cell>
        </row>
        <row r="424">
          <cell r="AJ424">
            <v>0</v>
          </cell>
        </row>
        <row r="425">
          <cell r="E425">
            <v>192</v>
          </cell>
          <cell r="F425" t="str">
            <v>CB-02/14/33</v>
          </cell>
          <cell r="G425">
            <v>518180.1</v>
          </cell>
          <cell r="H425">
            <v>2389287.92</v>
          </cell>
          <cell r="I425" t="str">
            <v>Road-MJ03</v>
          </cell>
          <cell r="J425">
            <v>-27.25</v>
          </cell>
          <cell r="K425">
            <v>-12.550000000279397</v>
          </cell>
          <cell r="L425">
            <v>30.001083313890732</v>
          </cell>
          <cell r="M425" t="str">
            <v>CP-5 401 232</v>
          </cell>
          <cell r="N425">
            <v>71.000697347319942</v>
          </cell>
          <cell r="O425">
            <v>101.00178066121067</v>
          </cell>
          <cell r="P425">
            <v>30.001083313890732</v>
          </cell>
          <cell r="Q425">
            <v>0</v>
          </cell>
          <cell r="R425">
            <v>15.36</v>
          </cell>
          <cell r="T425">
            <v>13.65</v>
          </cell>
          <cell r="V425">
            <v>15.33</v>
          </cell>
          <cell r="X425">
            <v>500</v>
          </cell>
          <cell r="Y425">
            <v>13.56</v>
          </cell>
          <cell r="Z425">
            <v>13.65</v>
          </cell>
          <cell r="AA425">
            <v>15.26</v>
          </cell>
          <cell r="AB425">
            <v>15.33</v>
          </cell>
          <cell r="AD425" t="str">
            <v>Single</v>
          </cell>
          <cell r="AI425">
            <v>0</v>
          </cell>
          <cell r="AJ425">
            <v>0</v>
          </cell>
        </row>
        <row r="426">
          <cell r="AJ426">
            <v>0</v>
          </cell>
        </row>
        <row r="427">
          <cell r="E427">
            <v>193</v>
          </cell>
          <cell r="F427" t="str">
            <v>CB-02/14/34</v>
          </cell>
          <cell r="G427">
            <v>518165.07</v>
          </cell>
          <cell r="H427">
            <v>2389279.98</v>
          </cell>
          <cell r="I427" t="str">
            <v>Road-MJ03</v>
          </cell>
          <cell r="J427">
            <v>-15.029999999969732</v>
          </cell>
          <cell r="K427">
            <v>-7.9399999999441206</v>
          </cell>
          <cell r="L427">
            <v>16.998367568628549</v>
          </cell>
          <cell r="M427" t="str">
            <v>CP-5 401 232</v>
          </cell>
          <cell r="N427">
            <v>101.00178066121067</v>
          </cell>
          <cell r="O427">
            <v>118.00014822983923</v>
          </cell>
          <cell r="P427">
            <v>16.998367568628552</v>
          </cell>
          <cell r="Q427">
            <v>0</v>
          </cell>
          <cell r="R427">
            <v>15.46</v>
          </cell>
          <cell r="T427">
            <v>13.7</v>
          </cell>
          <cell r="V427">
            <v>15.42</v>
          </cell>
          <cell r="X427">
            <v>300</v>
          </cell>
          <cell r="Y427">
            <v>13.65</v>
          </cell>
          <cell r="Z427">
            <v>13.7</v>
          </cell>
          <cell r="AA427">
            <v>15.33</v>
          </cell>
          <cell r="AB427">
            <v>15.42</v>
          </cell>
          <cell r="AD427" t="str">
            <v>Single</v>
          </cell>
          <cell r="AI427">
            <v>0</v>
          </cell>
          <cell r="AJ427">
            <v>0</v>
          </cell>
        </row>
        <row r="428">
          <cell r="AJ428">
            <v>0</v>
          </cell>
        </row>
        <row r="429">
          <cell r="E429">
            <v>194</v>
          </cell>
          <cell r="F429" t="str">
            <v>CB-02/14/35</v>
          </cell>
          <cell r="G429">
            <v>518152.21</v>
          </cell>
          <cell r="H429">
            <v>2389272.23</v>
          </cell>
          <cell r="I429" t="str">
            <v>Road-MJ03</v>
          </cell>
          <cell r="J429">
            <v>-12.85999999998603</v>
          </cell>
          <cell r="K429">
            <v>-7.75</v>
          </cell>
          <cell r="L429">
            <v>15.014729434779726</v>
          </cell>
          <cell r="M429" t="str">
            <v>CP-5 401 232</v>
          </cell>
          <cell r="N429">
            <v>118.00014822983923</v>
          </cell>
          <cell r="O429">
            <v>133.01487766461895</v>
          </cell>
          <cell r="P429">
            <v>15.014729434779724</v>
          </cell>
          <cell r="Q429">
            <v>0</v>
          </cell>
          <cell r="R429">
            <v>15.56</v>
          </cell>
          <cell r="T429">
            <v>14.25</v>
          </cell>
          <cell r="V429">
            <v>15.45</v>
          </cell>
          <cell r="X429">
            <v>300</v>
          </cell>
          <cell r="Y429">
            <v>13.9</v>
          </cell>
          <cell r="Z429">
            <v>14.25</v>
          </cell>
          <cell r="AA429">
            <v>15.42</v>
          </cell>
          <cell r="AB429">
            <v>15.45</v>
          </cell>
          <cell r="AD429" t="str">
            <v>Single</v>
          </cell>
          <cell r="AI429">
            <v>0</v>
          </cell>
          <cell r="AJ429">
            <v>0</v>
          </cell>
        </row>
        <row r="430">
          <cell r="AJ430">
            <v>0</v>
          </cell>
        </row>
        <row r="431">
          <cell r="E431">
            <v>195</v>
          </cell>
          <cell r="F431" t="str">
            <v>CB-02/14/36</v>
          </cell>
          <cell r="G431">
            <v>518112.13</v>
          </cell>
          <cell r="H431">
            <v>2389244.0499999998</v>
          </cell>
          <cell r="I431" t="str">
            <v>Road-MJ03</v>
          </cell>
          <cell r="J431">
            <v>-40.080000000016298</v>
          </cell>
          <cell r="K431">
            <v>-28.180000000167638</v>
          </cell>
          <cell r="L431">
            <v>48.995089549981991</v>
          </cell>
          <cell r="M431" t="str">
            <v>CP-5 401 232</v>
          </cell>
          <cell r="N431">
            <v>133.01487766461895</v>
          </cell>
          <cell r="O431">
            <v>182.00996721460095</v>
          </cell>
          <cell r="P431">
            <v>48.995089549981998</v>
          </cell>
          <cell r="Q431">
            <v>0</v>
          </cell>
          <cell r="R431">
            <v>15.86</v>
          </cell>
          <cell r="T431">
            <v>14.44</v>
          </cell>
          <cell r="V431">
            <v>15.68</v>
          </cell>
          <cell r="X431">
            <v>300</v>
          </cell>
          <cell r="Y431">
            <v>14.25</v>
          </cell>
          <cell r="Z431">
            <v>14.44</v>
          </cell>
          <cell r="AA431">
            <v>15.45</v>
          </cell>
          <cell r="AB431">
            <v>15.68</v>
          </cell>
          <cell r="AD431" t="str">
            <v>Single</v>
          </cell>
          <cell r="AI431">
            <v>0</v>
          </cell>
          <cell r="AJ431">
            <v>0</v>
          </cell>
        </row>
        <row r="432">
          <cell r="AJ432">
            <v>0</v>
          </cell>
        </row>
        <row r="433">
          <cell r="E433">
            <v>196</v>
          </cell>
          <cell r="F433" t="str">
            <v>CB-02/14/37</v>
          </cell>
          <cell r="G433">
            <v>518097.47</v>
          </cell>
          <cell r="H433">
            <v>2389233.6</v>
          </cell>
          <cell r="I433" t="str">
            <v>Road-MJ03</v>
          </cell>
          <cell r="J433">
            <v>-14.660000000032596</v>
          </cell>
          <cell r="K433">
            <v>-10.449999999720603</v>
          </cell>
          <cell r="L433">
            <v>18.003280256528708</v>
          </cell>
          <cell r="M433" t="str">
            <v>CP-5 401 232</v>
          </cell>
          <cell r="N433">
            <v>182.00996721460095</v>
          </cell>
          <cell r="O433">
            <v>200.01324747112966</v>
          </cell>
          <cell r="P433">
            <v>18.003280256528711</v>
          </cell>
          <cell r="Q433">
            <v>0</v>
          </cell>
          <cell r="R433">
            <v>15.97</v>
          </cell>
          <cell r="T433">
            <v>14.48</v>
          </cell>
          <cell r="V433">
            <v>15.95</v>
          </cell>
          <cell r="X433">
            <v>300</v>
          </cell>
          <cell r="Y433">
            <v>14.44</v>
          </cell>
          <cell r="Z433">
            <v>14.48</v>
          </cell>
          <cell r="AA433">
            <v>15.68</v>
          </cell>
          <cell r="AB433">
            <v>15.95</v>
          </cell>
          <cell r="AD433" t="str">
            <v>Double</v>
          </cell>
          <cell r="AI433">
            <v>0</v>
          </cell>
          <cell r="AJ433" t="str">
            <v>L</v>
          </cell>
        </row>
        <row r="434">
          <cell r="AJ434">
            <v>0</v>
          </cell>
        </row>
        <row r="435">
          <cell r="N435">
            <v>200.01324747112966</v>
          </cell>
          <cell r="AJ435">
            <v>0</v>
          </cell>
        </row>
        <row r="436">
          <cell r="E436">
            <v>197</v>
          </cell>
          <cell r="F436" t="str">
            <v>CB-02/14/30</v>
          </cell>
          <cell r="G436">
            <v>518260.19</v>
          </cell>
          <cell r="H436">
            <v>2389330.79</v>
          </cell>
          <cell r="I436" t="str">
            <v>Road-MJ03</v>
          </cell>
          <cell r="R436">
            <v>14.79</v>
          </cell>
          <cell r="T436">
            <v>13.203995722476224</v>
          </cell>
          <cell r="V436">
            <v>14.86</v>
          </cell>
          <cell r="AD436" t="str">
            <v>Double</v>
          </cell>
          <cell r="AI436">
            <v>0</v>
          </cell>
          <cell r="AJ436">
            <v>0</v>
          </cell>
        </row>
        <row r="437">
          <cell r="AJ437">
            <v>0</v>
          </cell>
        </row>
        <row r="438">
          <cell r="E438">
            <v>198</v>
          </cell>
          <cell r="F438" t="str">
            <v>CB-02/14/30A</v>
          </cell>
          <cell r="G438">
            <v>518250.72</v>
          </cell>
          <cell r="H438">
            <v>2389346.1</v>
          </cell>
          <cell r="I438" t="str">
            <v>Road-MJ03</v>
          </cell>
          <cell r="J438">
            <v>-9.470000000030268</v>
          </cell>
          <cell r="K438">
            <v>15.310000000055879</v>
          </cell>
          <cell r="L438">
            <v>18.002138761888386</v>
          </cell>
          <cell r="M438" t="str">
            <v>CP-5 401 232</v>
          </cell>
          <cell r="N438">
            <v>0</v>
          </cell>
          <cell r="O438">
            <v>18.002138761888386</v>
          </cell>
          <cell r="P438">
            <v>18.002138761888386</v>
          </cell>
          <cell r="Q438">
            <v>0</v>
          </cell>
          <cell r="R438">
            <v>14.97</v>
          </cell>
          <cell r="T438">
            <v>13.24</v>
          </cell>
          <cell r="V438">
            <v>14.97</v>
          </cell>
          <cell r="X438">
            <v>300</v>
          </cell>
          <cell r="Y438">
            <v>13.203995722476224</v>
          </cell>
          <cell r="Z438">
            <v>13.24</v>
          </cell>
          <cell r="AA438">
            <v>14.86</v>
          </cell>
          <cell r="AB438">
            <v>14.97</v>
          </cell>
          <cell r="AD438" t="str">
            <v>Single</v>
          </cell>
          <cell r="AI438" t="str">
            <v>S</v>
          </cell>
          <cell r="AJ438" t="str">
            <v>L</v>
          </cell>
        </row>
        <row r="439">
          <cell r="AJ439">
            <v>0</v>
          </cell>
        </row>
        <row r="440">
          <cell r="N440">
            <v>18.002138761888386</v>
          </cell>
          <cell r="AJ440">
            <v>0</v>
          </cell>
        </row>
        <row r="441">
          <cell r="E441">
            <v>199</v>
          </cell>
          <cell r="F441" t="str">
            <v>CB-02/14/31</v>
          </cell>
          <cell r="G441">
            <v>518234.09</v>
          </cell>
          <cell r="H441">
            <v>2389314.0699999998</v>
          </cell>
          <cell r="I441" t="str">
            <v>Road-MJ03</v>
          </cell>
          <cell r="R441">
            <v>14.98</v>
          </cell>
          <cell r="T441">
            <v>13.457986121758966</v>
          </cell>
          <cell r="V441">
            <v>15.07</v>
          </cell>
          <cell r="AI441">
            <v>0</v>
          </cell>
          <cell r="AJ441">
            <v>0</v>
          </cell>
        </row>
        <row r="442">
          <cell r="AJ442">
            <v>0</v>
          </cell>
        </row>
        <row r="443">
          <cell r="E443">
            <v>200</v>
          </cell>
          <cell r="F443" t="str">
            <v>CB-02/14/31A</v>
          </cell>
          <cell r="G443">
            <v>518223.34</v>
          </cell>
          <cell r="H443">
            <v>2389325.9300000002</v>
          </cell>
          <cell r="I443" t="str">
            <v>Road-MJ03</v>
          </cell>
          <cell r="J443">
            <v>-10.75</v>
          </cell>
          <cell r="K443">
            <v>11.860000000335276</v>
          </cell>
          <cell r="L443">
            <v>16.006939120517476</v>
          </cell>
          <cell r="M443" t="str">
            <v>CP-5 401 232</v>
          </cell>
          <cell r="N443">
            <v>0</v>
          </cell>
          <cell r="O443">
            <v>16.006939120517476</v>
          </cell>
          <cell r="P443">
            <v>16.006939120517476</v>
          </cell>
          <cell r="Q443">
            <v>0</v>
          </cell>
          <cell r="R443">
            <v>14.98</v>
          </cell>
          <cell r="T443">
            <v>13.49</v>
          </cell>
          <cell r="V443">
            <v>14.98</v>
          </cell>
          <cell r="X443">
            <v>300</v>
          </cell>
          <cell r="Y443">
            <v>13.457986121758966</v>
          </cell>
          <cell r="Z443">
            <v>13.49</v>
          </cell>
          <cell r="AA443">
            <v>15.07</v>
          </cell>
          <cell r="AB443">
            <v>14.98</v>
          </cell>
          <cell r="AD443" t="str">
            <v>Single</v>
          </cell>
          <cell r="AI443" t="str">
            <v>S</v>
          </cell>
          <cell r="AJ443" t="str">
            <v>L</v>
          </cell>
        </row>
        <row r="444">
          <cell r="AJ444">
            <v>0</v>
          </cell>
        </row>
        <row r="445">
          <cell r="N445">
            <v>16.006939120517476</v>
          </cell>
          <cell r="AJ445">
            <v>0</v>
          </cell>
        </row>
        <row r="446">
          <cell r="E446">
            <v>201</v>
          </cell>
          <cell r="F446" t="str">
            <v>CB-02/14/32</v>
          </cell>
          <cell r="G446">
            <v>518207.35</v>
          </cell>
          <cell r="H446">
            <v>2389300.4700000002</v>
          </cell>
          <cell r="I446" t="str">
            <v>Road-MJ03</v>
          </cell>
          <cell r="R446">
            <v>15.17</v>
          </cell>
          <cell r="T446">
            <v>13.609006136091839</v>
          </cell>
          <cell r="V446">
            <v>15.26</v>
          </cell>
          <cell r="AI446">
            <v>0</v>
          </cell>
          <cell r="AJ446">
            <v>0</v>
          </cell>
        </row>
        <row r="447">
          <cell r="AJ447">
            <v>0</v>
          </cell>
        </row>
        <row r="448">
          <cell r="E448">
            <v>202</v>
          </cell>
          <cell r="F448" t="str">
            <v>CB-02/14/32A</v>
          </cell>
          <cell r="G448">
            <v>518200.92</v>
          </cell>
          <cell r="H448">
            <v>2389314.5699999998</v>
          </cell>
          <cell r="I448" t="str">
            <v>Road-MJ03</v>
          </cell>
          <cell r="J448">
            <v>-6.4299999999930151</v>
          </cell>
          <cell r="K448">
            <v>14.099999999627471</v>
          </cell>
          <cell r="L448">
            <v>15.496931954080615</v>
          </cell>
          <cell r="M448" t="str">
            <v>CP-5 401 232</v>
          </cell>
          <cell r="N448">
            <v>0</v>
          </cell>
          <cell r="O448">
            <v>15.496931954080615</v>
          </cell>
          <cell r="P448">
            <v>15.496931954080615</v>
          </cell>
          <cell r="Q448">
            <v>0</v>
          </cell>
          <cell r="R448">
            <v>15.17</v>
          </cell>
          <cell r="T448">
            <v>13.64</v>
          </cell>
          <cell r="V448">
            <v>15.17</v>
          </cell>
          <cell r="X448">
            <v>300</v>
          </cell>
          <cell r="Y448">
            <v>13.609006136091839</v>
          </cell>
          <cell r="Z448">
            <v>13.64</v>
          </cell>
          <cell r="AA448">
            <v>15.26</v>
          </cell>
          <cell r="AB448">
            <v>15.17</v>
          </cell>
          <cell r="AD448" t="str">
            <v>Single</v>
          </cell>
          <cell r="AI448" t="str">
            <v>S</v>
          </cell>
          <cell r="AJ448" t="str">
            <v>L</v>
          </cell>
        </row>
        <row r="449">
          <cell r="AJ449">
            <v>0</v>
          </cell>
        </row>
        <row r="450">
          <cell r="N450">
            <v>15.496931954080615</v>
          </cell>
          <cell r="AJ450">
            <v>0</v>
          </cell>
        </row>
        <row r="451">
          <cell r="E451">
            <v>203</v>
          </cell>
          <cell r="F451" t="str">
            <v>CB-02/14/33</v>
          </cell>
          <cell r="G451">
            <v>518180.1</v>
          </cell>
          <cell r="H451">
            <v>2389287.92</v>
          </cell>
          <cell r="I451" t="str">
            <v>Road-MJ03</v>
          </cell>
          <cell r="R451">
            <v>15.36</v>
          </cell>
          <cell r="T451">
            <v>13.609006936260002</v>
          </cell>
          <cell r="V451">
            <v>15.33</v>
          </cell>
          <cell r="AI451">
            <v>0</v>
          </cell>
          <cell r="AJ451">
            <v>0</v>
          </cell>
        </row>
        <row r="452">
          <cell r="AJ452">
            <v>0</v>
          </cell>
        </row>
        <row r="453">
          <cell r="E453">
            <v>204</v>
          </cell>
          <cell r="F453" t="str">
            <v>CB-02/14/33A</v>
          </cell>
          <cell r="G453">
            <v>518173.29</v>
          </cell>
          <cell r="H453">
            <v>2389301.84</v>
          </cell>
          <cell r="I453" t="str">
            <v>Road-MJ03</v>
          </cell>
          <cell r="J453">
            <v>-6.8099999999976717</v>
          </cell>
          <cell r="K453">
            <v>13.919999999925494</v>
          </cell>
          <cell r="L453">
            <v>15.496531869998979</v>
          </cell>
          <cell r="M453" t="str">
            <v>CP-5 401 232</v>
          </cell>
          <cell r="N453">
            <v>0</v>
          </cell>
          <cell r="O453">
            <v>15.496531869998979</v>
          </cell>
          <cell r="P453">
            <v>15.496531869998979</v>
          </cell>
          <cell r="Q453">
            <v>0</v>
          </cell>
          <cell r="R453">
            <v>15.36</v>
          </cell>
          <cell r="T453">
            <v>13.64</v>
          </cell>
          <cell r="V453">
            <v>15.36</v>
          </cell>
          <cell r="X453">
            <v>300</v>
          </cell>
          <cell r="Y453">
            <v>13.609006936260002</v>
          </cell>
          <cell r="Z453">
            <v>13.64</v>
          </cell>
          <cell r="AA453">
            <v>15.33</v>
          </cell>
          <cell r="AB453">
            <v>15.36</v>
          </cell>
          <cell r="AD453" t="str">
            <v>Single</v>
          </cell>
          <cell r="AI453" t="str">
            <v>S</v>
          </cell>
          <cell r="AJ453" t="str">
            <v>L</v>
          </cell>
        </row>
        <row r="454">
          <cell r="AJ454">
            <v>0</v>
          </cell>
        </row>
        <row r="455">
          <cell r="N455">
            <v>15.496531869998979</v>
          </cell>
          <cell r="AJ455">
            <v>0</v>
          </cell>
        </row>
        <row r="456">
          <cell r="E456">
            <v>205</v>
          </cell>
          <cell r="F456" t="str">
            <v>CB-02/14/34</v>
          </cell>
          <cell r="G456">
            <v>518165.07</v>
          </cell>
          <cell r="H456">
            <v>2389279.98</v>
          </cell>
          <cell r="I456" t="str">
            <v>Road-MJ03</v>
          </cell>
          <cell r="R456">
            <v>15.46</v>
          </cell>
          <cell r="T456">
            <v>13.9</v>
          </cell>
          <cell r="V456">
            <v>15.42</v>
          </cell>
          <cell r="AI456">
            <v>0</v>
          </cell>
          <cell r="AJ456">
            <v>0</v>
          </cell>
        </row>
        <row r="457">
          <cell r="AJ457">
            <v>0</v>
          </cell>
        </row>
        <row r="458">
          <cell r="E458">
            <v>206</v>
          </cell>
          <cell r="F458" t="str">
            <v>CB-02/14/34/1</v>
          </cell>
          <cell r="G458">
            <v>518166.98</v>
          </cell>
          <cell r="H458">
            <v>2389270.17</v>
          </cell>
          <cell r="I458" t="str">
            <v>Road-MN07</v>
          </cell>
          <cell r="J458">
            <v>1.9099999999743886</v>
          </cell>
          <cell r="K458">
            <v>-9.8100000000558794</v>
          </cell>
          <cell r="L458">
            <v>9.9942083228737282</v>
          </cell>
          <cell r="M458" t="str">
            <v>CP-5 401 233</v>
          </cell>
          <cell r="N458">
            <v>0</v>
          </cell>
          <cell r="O458">
            <v>9.9942083228737282</v>
          </cell>
          <cell r="P458">
            <v>9.9942083228737282</v>
          </cell>
          <cell r="Q458">
            <v>0</v>
          </cell>
          <cell r="R458">
            <v>15.52</v>
          </cell>
          <cell r="T458">
            <v>13.97</v>
          </cell>
          <cell r="V458">
            <v>15.47</v>
          </cell>
          <cell r="X458">
            <v>300</v>
          </cell>
          <cell r="Y458">
            <v>13.9</v>
          </cell>
          <cell r="Z458">
            <v>13.97</v>
          </cell>
          <cell r="AA458">
            <v>15.42</v>
          </cell>
          <cell r="AB458">
            <v>15.47</v>
          </cell>
          <cell r="AD458" t="str">
            <v>Single</v>
          </cell>
          <cell r="AI458" t="str">
            <v>S</v>
          </cell>
          <cell r="AJ458">
            <v>0</v>
          </cell>
        </row>
        <row r="459">
          <cell r="Y459">
            <v>13.22</v>
          </cell>
          <cell r="Z459">
            <v>13.41</v>
          </cell>
          <cell r="AA459">
            <v>0</v>
          </cell>
          <cell r="AB459">
            <v>0</v>
          </cell>
          <cell r="AJ459">
            <v>0</v>
          </cell>
        </row>
        <row r="460">
          <cell r="E460">
            <v>207</v>
          </cell>
          <cell r="F460" t="str">
            <v>CB-02/14/34/2</v>
          </cell>
          <cell r="G460">
            <v>518174.35</v>
          </cell>
          <cell r="H460">
            <v>2389227.7999999998</v>
          </cell>
          <cell r="I460" t="str">
            <v>Road-MN07</v>
          </cell>
          <cell r="J460">
            <v>7.3699999999953434</v>
          </cell>
          <cell r="K460">
            <v>-42.370000000111759</v>
          </cell>
          <cell r="L460">
            <v>43.006206528934889</v>
          </cell>
          <cell r="M460" t="str">
            <v>CP-5 401 233</v>
          </cell>
          <cell r="N460">
            <v>9.9942083228737282</v>
          </cell>
          <cell r="O460">
            <v>53.000414851808614</v>
          </cell>
          <cell r="P460">
            <v>43.006206528934882</v>
          </cell>
          <cell r="Q460">
            <v>0</v>
          </cell>
          <cell r="R460">
            <v>15.75</v>
          </cell>
          <cell r="T460">
            <v>14.18</v>
          </cell>
          <cell r="V460">
            <v>15.76</v>
          </cell>
          <cell r="X460">
            <v>300</v>
          </cell>
          <cell r="Y460">
            <v>13.97</v>
          </cell>
          <cell r="Z460">
            <v>14.18</v>
          </cell>
          <cell r="AA460">
            <v>15.47</v>
          </cell>
          <cell r="AB460">
            <v>15.76</v>
          </cell>
          <cell r="AD460" t="str">
            <v>Double</v>
          </cell>
          <cell r="AI460">
            <v>0</v>
          </cell>
          <cell r="AJ460">
            <v>0</v>
          </cell>
        </row>
        <row r="461">
          <cell r="AJ461">
            <v>0</v>
          </cell>
        </row>
        <row r="462">
          <cell r="E462">
            <v>208</v>
          </cell>
          <cell r="F462" t="str">
            <v>CB-02/14/34/3</v>
          </cell>
          <cell r="G462">
            <v>518181.54</v>
          </cell>
          <cell r="H462">
            <v>2389186.42</v>
          </cell>
          <cell r="I462" t="str">
            <v>Road-MN07</v>
          </cell>
          <cell r="J462">
            <v>7.1900000000023283</v>
          </cell>
          <cell r="K462">
            <v>-41.379999999888241</v>
          </cell>
          <cell r="L462">
            <v>42.000005952270818</v>
          </cell>
          <cell r="M462" t="str">
            <v>CP-5 401 233</v>
          </cell>
          <cell r="N462">
            <v>53.000414851808614</v>
          </cell>
          <cell r="O462">
            <v>95.000420804079425</v>
          </cell>
          <cell r="P462">
            <v>42.000005952270811</v>
          </cell>
          <cell r="Q462">
            <v>0</v>
          </cell>
          <cell r="R462">
            <v>15.98</v>
          </cell>
          <cell r="T462">
            <v>14.38</v>
          </cell>
          <cell r="V462">
            <v>16.079999999999998</v>
          </cell>
          <cell r="X462">
            <v>300</v>
          </cell>
          <cell r="Y462">
            <v>14.18</v>
          </cell>
          <cell r="Z462">
            <v>14.38</v>
          </cell>
          <cell r="AA462">
            <v>15.76</v>
          </cell>
          <cell r="AB462">
            <v>16.079999999999998</v>
          </cell>
          <cell r="AD462" t="str">
            <v>Single</v>
          </cell>
          <cell r="AI462">
            <v>0</v>
          </cell>
          <cell r="AJ462">
            <v>0</v>
          </cell>
        </row>
        <row r="463">
          <cell r="AJ463">
            <v>0</v>
          </cell>
        </row>
        <row r="464">
          <cell r="E464">
            <v>209</v>
          </cell>
          <cell r="F464" t="str">
            <v>CB-02/14/34/4</v>
          </cell>
          <cell r="G464">
            <v>518186.69</v>
          </cell>
          <cell r="H464">
            <v>2389156.87</v>
          </cell>
          <cell r="I464" t="str">
            <v>Road-MN07</v>
          </cell>
          <cell r="J464">
            <v>5.1500000000232831</v>
          </cell>
          <cell r="K464">
            <v>-29.549999999813735</v>
          </cell>
          <cell r="L464">
            <v>29.995416316317925</v>
          </cell>
          <cell r="M464" t="str">
            <v>CP-5 401 233</v>
          </cell>
          <cell r="N464">
            <v>95.000420804079425</v>
          </cell>
          <cell r="O464">
            <v>124.99583712039735</v>
          </cell>
          <cell r="P464">
            <v>29.995416316317929</v>
          </cell>
          <cell r="Q464">
            <v>0</v>
          </cell>
          <cell r="R464">
            <v>16.14</v>
          </cell>
          <cell r="T464">
            <v>14.55</v>
          </cell>
          <cell r="V464">
            <v>16.3</v>
          </cell>
          <cell r="X464">
            <v>300</v>
          </cell>
          <cell r="Y464">
            <v>14.38</v>
          </cell>
          <cell r="Z464">
            <v>14.55</v>
          </cell>
          <cell r="AA464">
            <v>16.079999999999998</v>
          </cell>
          <cell r="AB464">
            <v>16.3</v>
          </cell>
          <cell r="AD464" t="str">
            <v>Single</v>
          </cell>
          <cell r="AI464">
            <v>0</v>
          </cell>
          <cell r="AJ464">
            <v>0</v>
          </cell>
        </row>
        <row r="465">
          <cell r="AJ465">
            <v>0</v>
          </cell>
        </row>
        <row r="466">
          <cell r="E466">
            <v>210</v>
          </cell>
          <cell r="F466" t="str">
            <v>CB-02/14/34/5</v>
          </cell>
          <cell r="G466">
            <v>518190.97</v>
          </cell>
          <cell r="H466">
            <v>2389132.2400000002</v>
          </cell>
          <cell r="I466" t="str">
            <v>Road-MN07</v>
          </cell>
          <cell r="J466">
            <v>4.279999999969732</v>
          </cell>
          <cell r="K466">
            <v>-24.629999999888241</v>
          </cell>
          <cell r="L466">
            <v>24.999105983899419</v>
          </cell>
          <cell r="M466" t="str">
            <v>CP-5 401 233</v>
          </cell>
          <cell r="N466">
            <v>124.99583712039735</v>
          </cell>
          <cell r="O466">
            <v>149.99494310429677</v>
          </cell>
          <cell r="P466">
            <v>24.999105983899412</v>
          </cell>
          <cell r="Q466">
            <v>0</v>
          </cell>
          <cell r="R466">
            <v>16.28</v>
          </cell>
          <cell r="T466">
            <v>14.7</v>
          </cell>
          <cell r="V466">
            <v>16.350000000000001</v>
          </cell>
          <cell r="X466">
            <v>300</v>
          </cell>
          <cell r="Y466">
            <v>14.55</v>
          </cell>
          <cell r="Z466">
            <v>14.7</v>
          </cell>
          <cell r="AA466">
            <v>16.3</v>
          </cell>
          <cell r="AB466">
            <v>16.350000000000001</v>
          </cell>
          <cell r="AD466" t="str">
            <v>Single</v>
          </cell>
          <cell r="AI466">
            <v>0</v>
          </cell>
          <cell r="AJ466" t="str">
            <v>L</v>
          </cell>
        </row>
        <row r="467">
          <cell r="AJ467">
            <v>0</v>
          </cell>
        </row>
        <row r="468">
          <cell r="N468">
            <v>149.99494310429677</v>
          </cell>
          <cell r="AJ468">
            <v>0</v>
          </cell>
        </row>
        <row r="469">
          <cell r="E469">
            <v>211</v>
          </cell>
          <cell r="F469" t="str">
            <v>CB-02/14/35</v>
          </cell>
          <cell r="G469">
            <v>518152.21</v>
          </cell>
          <cell r="H469">
            <v>2389272.23</v>
          </cell>
          <cell r="I469" t="str">
            <v>Road-MJ03</v>
          </cell>
          <cell r="R469">
            <v>15.56</v>
          </cell>
          <cell r="T469">
            <v>14.249003735709225</v>
          </cell>
          <cell r="V469">
            <v>15.45</v>
          </cell>
          <cell r="AI469">
            <v>0</v>
          </cell>
          <cell r="AJ469">
            <v>0</v>
          </cell>
        </row>
        <row r="470">
          <cell r="AJ470">
            <v>0</v>
          </cell>
        </row>
        <row r="471">
          <cell r="E471">
            <v>212</v>
          </cell>
          <cell r="F471" t="str">
            <v>CB-02/14/35A</v>
          </cell>
          <cell r="G471">
            <v>518143.85</v>
          </cell>
          <cell r="H471">
            <v>2389285.2799999998</v>
          </cell>
          <cell r="I471" t="str">
            <v>Road-MJ03</v>
          </cell>
          <cell r="J471">
            <v>-8.3600000000442378</v>
          </cell>
          <cell r="K471">
            <v>13.049999999813735</v>
          </cell>
          <cell r="L471">
            <v>15.498132145387009</v>
          </cell>
          <cell r="M471" t="str">
            <v>CP-5 401 232</v>
          </cell>
          <cell r="N471">
            <v>0</v>
          </cell>
          <cell r="O471">
            <v>15.498132145387009</v>
          </cell>
          <cell r="P471">
            <v>15.498132145387009</v>
          </cell>
          <cell r="Q471">
            <v>0</v>
          </cell>
          <cell r="R471">
            <v>15.56</v>
          </cell>
          <cell r="T471">
            <v>14.28</v>
          </cell>
          <cell r="V471">
            <v>15.56</v>
          </cell>
          <cell r="X471">
            <v>300</v>
          </cell>
          <cell r="Y471">
            <v>14.249003735709225</v>
          </cell>
          <cell r="Z471">
            <v>14.28</v>
          </cell>
          <cell r="AA471">
            <v>15.45</v>
          </cell>
          <cell r="AB471">
            <v>15.56</v>
          </cell>
          <cell r="AD471" t="str">
            <v>Single</v>
          </cell>
          <cell r="AI471" t="str">
            <v>S</v>
          </cell>
          <cell r="AJ471" t="str">
            <v>L</v>
          </cell>
        </row>
        <row r="472">
          <cell r="AJ472">
            <v>0</v>
          </cell>
        </row>
        <row r="473">
          <cell r="N473">
            <v>15.498132145387009</v>
          </cell>
          <cell r="AJ473">
            <v>0</v>
          </cell>
        </row>
        <row r="474">
          <cell r="E474">
            <v>213</v>
          </cell>
          <cell r="F474" t="str">
            <v>CB-02/14/36</v>
          </cell>
          <cell r="G474">
            <v>518112.13</v>
          </cell>
          <cell r="H474">
            <v>2389244.0499999998</v>
          </cell>
          <cell r="I474" t="str">
            <v>Road-MJ03</v>
          </cell>
          <cell r="R474">
            <v>15.86</v>
          </cell>
          <cell r="T474">
            <v>14.438987454151393</v>
          </cell>
          <cell r="V474">
            <v>15.68</v>
          </cell>
          <cell r="AI474">
            <v>0</v>
          </cell>
          <cell r="AJ474">
            <v>0</v>
          </cell>
        </row>
        <row r="475">
          <cell r="AJ475">
            <v>0</v>
          </cell>
        </row>
        <row r="476">
          <cell r="E476">
            <v>214</v>
          </cell>
          <cell r="F476" t="str">
            <v>CB-02/14/36A</v>
          </cell>
          <cell r="G476">
            <v>518103.12</v>
          </cell>
          <cell r="H476">
            <v>2389256.67</v>
          </cell>
          <cell r="I476" t="str">
            <v>Road-MJ03</v>
          </cell>
          <cell r="J476">
            <v>-9.0100000000093132</v>
          </cell>
          <cell r="K476">
            <v>12.620000000111759</v>
          </cell>
          <cell r="L476">
            <v>15.506272924303525</v>
          </cell>
          <cell r="M476" t="str">
            <v>CP-5 401 232</v>
          </cell>
          <cell r="N476">
            <v>0</v>
          </cell>
          <cell r="O476">
            <v>15.506272924303525</v>
          </cell>
          <cell r="P476">
            <v>15.506272924303525</v>
          </cell>
          <cell r="Q476">
            <v>0</v>
          </cell>
          <cell r="R476">
            <v>15.86</v>
          </cell>
          <cell r="T476">
            <v>14.47</v>
          </cell>
          <cell r="V476">
            <v>15.86</v>
          </cell>
          <cell r="X476">
            <v>300</v>
          </cell>
          <cell r="Y476">
            <v>14.438987454151393</v>
          </cell>
          <cell r="Z476">
            <v>14.47</v>
          </cell>
          <cell r="AA476">
            <v>15.68</v>
          </cell>
          <cell r="AB476">
            <v>15.86</v>
          </cell>
          <cell r="AD476" t="str">
            <v>Single</v>
          </cell>
          <cell r="AI476" t="str">
            <v>S</v>
          </cell>
          <cell r="AJ476">
            <v>0</v>
          </cell>
        </row>
        <row r="477">
          <cell r="AJ477">
            <v>0</v>
          </cell>
        </row>
        <row r="478">
          <cell r="E478">
            <v>215</v>
          </cell>
          <cell r="F478" t="str">
            <v>CB-02/14/36B</v>
          </cell>
          <cell r="G478">
            <v>518092.23</v>
          </cell>
          <cell r="H478">
            <v>2389250.91</v>
          </cell>
          <cell r="I478" t="str">
            <v>Road-MJ03</v>
          </cell>
          <cell r="J478">
            <v>-10.89000000001397</v>
          </cell>
          <cell r="K478">
            <v>-5.7599999997764826</v>
          </cell>
          <cell r="L478">
            <v>12.319484567047816</v>
          </cell>
          <cell r="M478" t="str">
            <v>CP-5 401 232</v>
          </cell>
          <cell r="N478">
            <v>15.506272924303525</v>
          </cell>
          <cell r="O478">
            <v>27.825757491351339</v>
          </cell>
          <cell r="P478">
            <v>12.319484567047814</v>
          </cell>
          <cell r="Q478">
            <v>0</v>
          </cell>
          <cell r="R478">
            <v>15.97</v>
          </cell>
          <cell r="T478">
            <v>14.49</v>
          </cell>
          <cell r="V478">
            <v>15.97</v>
          </cell>
          <cell r="X478">
            <v>300</v>
          </cell>
          <cell r="Y478">
            <v>14.47</v>
          </cell>
          <cell r="Z478">
            <v>14.49</v>
          </cell>
          <cell r="AA478">
            <v>15.86</v>
          </cell>
          <cell r="AB478">
            <v>15.97</v>
          </cell>
          <cell r="AD478" t="str">
            <v>Single</v>
          </cell>
          <cell r="AI478">
            <v>0</v>
          </cell>
          <cell r="AJ478">
            <v>0</v>
          </cell>
        </row>
        <row r="479">
          <cell r="AJ479">
            <v>0</v>
          </cell>
        </row>
        <row r="480">
          <cell r="E480">
            <v>216</v>
          </cell>
          <cell r="F480" t="str">
            <v>CB-02/14/36C</v>
          </cell>
          <cell r="G480">
            <v>518080.71</v>
          </cell>
          <cell r="H480">
            <v>2389248.7200000002</v>
          </cell>
          <cell r="I480" t="str">
            <v>Road-MJ03</v>
          </cell>
          <cell r="J480">
            <v>-11.519999999960419</v>
          </cell>
          <cell r="K480">
            <v>-2.1899999999441206</v>
          </cell>
          <cell r="L480">
            <v>11.726316557165054</v>
          </cell>
          <cell r="M480" t="str">
            <v>CP-5 401 232</v>
          </cell>
          <cell r="N480">
            <v>27.825757491351339</v>
          </cell>
          <cell r="O480">
            <v>39.552074048516396</v>
          </cell>
          <cell r="P480">
            <v>11.726316557165056</v>
          </cell>
          <cell r="Q480">
            <v>0</v>
          </cell>
          <cell r="R480">
            <v>16</v>
          </cell>
          <cell r="T480">
            <v>14.51</v>
          </cell>
          <cell r="V480">
            <v>16</v>
          </cell>
          <cell r="X480">
            <v>300</v>
          </cell>
          <cell r="Y480">
            <v>14.49</v>
          </cell>
          <cell r="Z480">
            <v>14.51</v>
          </cell>
          <cell r="AA480">
            <v>15.97</v>
          </cell>
          <cell r="AB480">
            <v>16</v>
          </cell>
          <cell r="AD480" t="str">
            <v>Single</v>
          </cell>
          <cell r="AI480">
            <v>0</v>
          </cell>
          <cell r="AJ480" t="str">
            <v>L</v>
          </cell>
        </row>
        <row r="481">
          <cell r="AJ481">
            <v>0</v>
          </cell>
        </row>
        <row r="482">
          <cell r="N482">
            <v>39.552074048516396</v>
          </cell>
          <cell r="AJ482">
            <v>0</v>
          </cell>
        </row>
        <row r="483">
          <cell r="E483">
            <v>217</v>
          </cell>
          <cell r="F483" t="str">
            <v>MH-02/14</v>
          </cell>
          <cell r="G483">
            <v>518268.49400000001</v>
          </cell>
          <cell r="H483">
            <v>2389336.37</v>
          </cell>
          <cell r="I483" t="str">
            <v>Road-MJ02</v>
          </cell>
          <cell r="M483" t="str">
            <v>CP-5 401 206</v>
          </cell>
          <cell r="R483">
            <v>14.68</v>
          </cell>
          <cell r="T483">
            <v>11.54</v>
          </cell>
          <cell r="V483">
            <v>14.69</v>
          </cell>
          <cell r="AI483">
            <v>0</v>
          </cell>
          <cell r="AJ483">
            <v>0</v>
          </cell>
        </row>
        <row r="484">
          <cell r="AJ484">
            <v>0</v>
          </cell>
        </row>
        <row r="485">
          <cell r="E485">
            <v>218</v>
          </cell>
          <cell r="F485" t="str">
            <v>CB-02/14/1</v>
          </cell>
          <cell r="G485">
            <v>518280.58</v>
          </cell>
          <cell r="H485">
            <v>2389358.2599999998</v>
          </cell>
          <cell r="I485" t="str">
            <v>Road-MN08</v>
          </cell>
          <cell r="J485">
            <v>12.086000000010245</v>
          </cell>
          <cell r="K485">
            <v>21.889999999664724</v>
          </cell>
          <cell r="L485">
            <v>25.004869445481397</v>
          </cell>
          <cell r="M485" t="str">
            <v>CP-5 401 238</v>
          </cell>
          <cell r="N485">
            <v>0</v>
          </cell>
          <cell r="O485">
            <v>25.004869445481397</v>
          </cell>
          <cell r="P485">
            <v>25.004869445481397</v>
          </cell>
          <cell r="Q485">
            <v>0</v>
          </cell>
          <cell r="R485">
            <v>14.73</v>
          </cell>
          <cell r="T485">
            <v>11.61</v>
          </cell>
          <cell r="V485">
            <v>14.58</v>
          </cell>
          <cell r="X485">
            <v>700</v>
          </cell>
          <cell r="Y485">
            <v>11.54</v>
          </cell>
          <cell r="Z485">
            <v>11.61</v>
          </cell>
          <cell r="AA485">
            <v>14.69</v>
          </cell>
          <cell r="AB485">
            <v>14.58</v>
          </cell>
          <cell r="AD485" t="str">
            <v>Single</v>
          </cell>
          <cell r="AI485" t="str">
            <v>S</v>
          </cell>
          <cell r="AJ485">
            <v>0</v>
          </cell>
        </row>
        <row r="486">
          <cell r="AJ486">
            <v>0</v>
          </cell>
        </row>
        <row r="487">
          <cell r="E487">
            <v>219</v>
          </cell>
          <cell r="F487" t="str">
            <v>CB-02/14/2</v>
          </cell>
          <cell r="G487">
            <v>518299.9</v>
          </cell>
          <cell r="H487">
            <v>2389374.11</v>
          </cell>
          <cell r="I487" t="str">
            <v>Road-MN08</v>
          </cell>
          <cell r="J487">
            <v>19.320000000006985</v>
          </cell>
          <cell r="K487">
            <v>15.850000000093132</v>
          </cell>
          <cell r="L487">
            <v>24.98969587656525</v>
          </cell>
          <cell r="M487" t="str">
            <v>CP-5 401 238</v>
          </cell>
          <cell r="N487">
            <v>25.004869445481397</v>
          </cell>
          <cell r="O487">
            <v>49.994565322046647</v>
          </cell>
          <cell r="P487">
            <v>24.98969587656525</v>
          </cell>
          <cell r="Q487">
            <v>0</v>
          </cell>
          <cell r="R487">
            <v>14.8</v>
          </cell>
          <cell r="T487">
            <v>11.69</v>
          </cell>
          <cell r="V487">
            <v>14.54</v>
          </cell>
          <cell r="X487">
            <v>700</v>
          </cell>
          <cell r="Y487">
            <v>11.61</v>
          </cell>
          <cell r="Z487">
            <v>11.69</v>
          </cell>
          <cell r="AA487">
            <v>14.58</v>
          </cell>
          <cell r="AB487">
            <v>14.54</v>
          </cell>
          <cell r="AD487" t="str">
            <v>Single</v>
          </cell>
          <cell r="AI487">
            <v>0</v>
          </cell>
          <cell r="AJ487">
            <v>0</v>
          </cell>
        </row>
        <row r="488">
          <cell r="AJ488">
            <v>0</v>
          </cell>
        </row>
        <row r="489">
          <cell r="E489">
            <v>220</v>
          </cell>
          <cell r="F489" t="str">
            <v>CB-02/14/3</v>
          </cell>
          <cell r="G489">
            <v>518324.11</v>
          </cell>
          <cell r="H489">
            <v>2389391.83</v>
          </cell>
          <cell r="I489" t="str">
            <v>Road-MN08</v>
          </cell>
          <cell r="J489">
            <v>24.209999999962747</v>
          </cell>
          <cell r="K489">
            <v>17.720000000204891</v>
          </cell>
          <cell r="L489">
            <v>30.002041597288969</v>
          </cell>
          <cell r="M489" t="str">
            <v>CP-5 401 238</v>
          </cell>
          <cell r="N489">
            <v>49.994565322046647</v>
          </cell>
          <cell r="O489">
            <v>79.996606919335619</v>
          </cell>
          <cell r="P489">
            <v>30.002041597288972</v>
          </cell>
          <cell r="Q489">
            <v>0</v>
          </cell>
          <cell r="R489">
            <v>14.77</v>
          </cell>
          <cell r="T489">
            <v>11.78</v>
          </cell>
          <cell r="V489">
            <v>14.47</v>
          </cell>
          <cell r="X489">
            <v>700</v>
          </cell>
          <cell r="Y489">
            <v>11.69</v>
          </cell>
          <cell r="Z489">
            <v>11.78</v>
          </cell>
          <cell r="AA489">
            <v>14.54</v>
          </cell>
          <cell r="AB489">
            <v>14.47</v>
          </cell>
          <cell r="AD489" t="str">
            <v>Single</v>
          </cell>
          <cell r="AI489">
            <v>0</v>
          </cell>
          <cell r="AJ489">
            <v>0</v>
          </cell>
        </row>
        <row r="490">
          <cell r="AJ490">
            <v>0</v>
          </cell>
        </row>
        <row r="491">
          <cell r="E491">
            <v>221</v>
          </cell>
          <cell r="F491" t="str">
            <v>CB-02/14/4</v>
          </cell>
          <cell r="G491">
            <v>518361.71</v>
          </cell>
          <cell r="H491">
            <v>2389416.56</v>
          </cell>
          <cell r="I491" t="str">
            <v>Road-MN08</v>
          </cell>
          <cell r="J491">
            <v>37.600000000034925</v>
          </cell>
          <cell r="K491">
            <v>24.729999999981374</v>
          </cell>
          <cell r="L491">
            <v>45.00369873690056</v>
          </cell>
          <cell r="M491" t="str">
            <v>CP-5 401 238</v>
          </cell>
          <cell r="N491">
            <v>79.996606919335619</v>
          </cell>
          <cell r="O491">
            <v>125.00030565623618</v>
          </cell>
          <cell r="P491">
            <v>45.00369873690056</v>
          </cell>
          <cell r="Q491">
            <v>0</v>
          </cell>
          <cell r="R491">
            <v>14.63</v>
          </cell>
          <cell r="T491">
            <v>11.91</v>
          </cell>
          <cell r="V491">
            <v>14.5</v>
          </cell>
          <cell r="X491">
            <v>700</v>
          </cell>
          <cell r="Y491">
            <v>11.78</v>
          </cell>
          <cell r="Z491">
            <v>11.91</v>
          </cell>
          <cell r="AA491">
            <v>14.47</v>
          </cell>
          <cell r="AB491">
            <v>14.5</v>
          </cell>
          <cell r="AD491" t="str">
            <v>Single</v>
          </cell>
          <cell r="AI491">
            <v>0</v>
          </cell>
          <cell r="AJ491">
            <v>0</v>
          </cell>
        </row>
        <row r="492">
          <cell r="AJ492">
            <v>0</v>
          </cell>
        </row>
        <row r="493">
          <cell r="E493">
            <v>222</v>
          </cell>
          <cell r="F493" t="str">
            <v>CB-02/14/5</v>
          </cell>
          <cell r="G493">
            <v>518372.66</v>
          </cell>
          <cell r="H493">
            <v>2389426.8199999998</v>
          </cell>
          <cell r="I493" t="str">
            <v>Road-MN08</v>
          </cell>
          <cell r="J493">
            <v>10.949999999953434</v>
          </cell>
          <cell r="K493">
            <v>10.259999999776483</v>
          </cell>
          <cell r="L493">
            <v>15.005668928588078</v>
          </cell>
          <cell r="M493" t="str">
            <v>CP-5 401 238</v>
          </cell>
          <cell r="N493">
            <v>125.00030565623618</v>
          </cell>
          <cell r="O493">
            <v>140.00597458482426</v>
          </cell>
          <cell r="P493">
            <v>15.005668928588079</v>
          </cell>
          <cell r="Q493">
            <v>0</v>
          </cell>
          <cell r="R493">
            <v>16.59</v>
          </cell>
          <cell r="T493">
            <v>11.96</v>
          </cell>
          <cell r="V493">
            <v>14.5</v>
          </cell>
          <cell r="X493">
            <v>700</v>
          </cell>
          <cell r="Y493">
            <v>11.91</v>
          </cell>
          <cell r="Z493">
            <v>11.96</v>
          </cell>
          <cell r="AA493">
            <v>14.5</v>
          </cell>
          <cell r="AB493">
            <v>14.5</v>
          </cell>
          <cell r="AD493" t="str">
            <v>Single</v>
          </cell>
          <cell r="AI493">
            <v>0</v>
          </cell>
          <cell r="AJ493">
            <v>0</v>
          </cell>
        </row>
        <row r="494">
          <cell r="AJ494">
            <v>0</v>
          </cell>
        </row>
        <row r="495">
          <cell r="E495">
            <v>223</v>
          </cell>
          <cell r="F495" t="str">
            <v>CB-02/14/6</v>
          </cell>
          <cell r="G495">
            <v>518384.56</v>
          </cell>
          <cell r="H495">
            <v>2389442.89</v>
          </cell>
          <cell r="I495" t="str">
            <v>Road-MN08</v>
          </cell>
          <cell r="J495">
            <v>11.900000000023283</v>
          </cell>
          <cell r="K495">
            <v>16.070000000298023</v>
          </cell>
          <cell r="L495">
            <v>19.996372171224774</v>
          </cell>
          <cell r="M495" t="str">
            <v>CP-5 401 238</v>
          </cell>
          <cell r="N495">
            <v>140.00597458482426</v>
          </cell>
          <cell r="O495">
            <v>160.00234675604904</v>
          </cell>
          <cell r="P495">
            <v>19.996372171224778</v>
          </cell>
          <cell r="Q495">
            <v>0</v>
          </cell>
          <cell r="R495">
            <v>16.53</v>
          </cell>
          <cell r="T495">
            <v>12.04</v>
          </cell>
          <cell r="V495">
            <v>14.52</v>
          </cell>
          <cell r="X495">
            <v>700</v>
          </cell>
          <cell r="Y495">
            <v>11.96</v>
          </cell>
          <cell r="Z495">
            <v>12.04</v>
          </cell>
          <cell r="AA495">
            <v>14.5</v>
          </cell>
          <cell r="AB495">
            <v>14.52</v>
          </cell>
          <cell r="AD495" t="str">
            <v>Single</v>
          </cell>
          <cell r="AI495">
            <v>0</v>
          </cell>
          <cell r="AJ495">
            <v>0</v>
          </cell>
        </row>
        <row r="496">
          <cell r="AJ496">
            <v>0</v>
          </cell>
        </row>
        <row r="497">
          <cell r="E497">
            <v>224</v>
          </cell>
          <cell r="F497" t="str">
            <v>CB-02/14/7</v>
          </cell>
          <cell r="G497">
            <v>518390.8</v>
          </cell>
          <cell r="H497">
            <v>2389455.4300000002</v>
          </cell>
          <cell r="I497" t="str">
            <v>Road-MN08</v>
          </cell>
          <cell r="J497">
            <v>6.2399999999906868</v>
          </cell>
          <cell r="K497">
            <v>12.540000000037253</v>
          </cell>
          <cell r="L497">
            <v>14.006755512995079</v>
          </cell>
          <cell r="M497" t="str">
            <v>CP-5 401 238</v>
          </cell>
          <cell r="N497">
            <v>160.00234675604904</v>
          </cell>
          <cell r="O497">
            <v>174.00910226904412</v>
          </cell>
          <cell r="P497">
            <v>14.006755512995085</v>
          </cell>
          <cell r="Q497">
            <v>0</v>
          </cell>
          <cell r="R497">
            <v>16.48</v>
          </cell>
          <cell r="T497">
            <v>12.1</v>
          </cell>
          <cell r="V497">
            <v>14.65</v>
          </cell>
          <cell r="X497">
            <v>700</v>
          </cell>
          <cell r="Y497">
            <v>12.04</v>
          </cell>
          <cell r="Z497">
            <v>12.1</v>
          </cell>
          <cell r="AA497">
            <v>14.52</v>
          </cell>
          <cell r="AB497">
            <v>14.65</v>
          </cell>
          <cell r="AD497" t="str">
            <v>Single</v>
          </cell>
          <cell r="AI497">
            <v>0</v>
          </cell>
          <cell r="AJ497">
            <v>0</v>
          </cell>
        </row>
        <row r="498">
          <cell r="AJ498">
            <v>0</v>
          </cell>
        </row>
        <row r="499">
          <cell r="E499">
            <v>225</v>
          </cell>
          <cell r="F499" t="str">
            <v>CB-02/14/8</v>
          </cell>
          <cell r="G499">
            <v>518403.68</v>
          </cell>
          <cell r="H499">
            <v>2389486.89</v>
          </cell>
          <cell r="I499" t="str">
            <v>Road-MN08</v>
          </cell>
          <cell r="J499">
            <v>12.880000000004657</v>
          </cell>
          <cell r="K499">
            <v>31.459999999962747</v>
          </cell>
          <cell r="L499">
            <v>33.994499555042374</v>
          </cell>
          <cell r="M499" t="str">
            <v>CP-5 401 238</v>
          </cell>
          <cell r="N499">
            <v>174.00910226904412</v>
          </cell>
          <cell r="O499">
            <v>208.0036018240865</v>
          </cell>
          <cell r="P499">
            <v>33.994499555042381</v>
          </cell>
          <cell r="Q499">
            <v>0</v>
          </cell>
          <cell r="R499">
            <v>16.39</v>
          </cell>
          <cell r="T499">
            <v>12.27</v>
          </cell>
          <cell r="V499">
            <v>14.64</v>
          </cell>
          <cell r="X499">
            <v>700</v>
          </cell>
          <cell r="Y499">
            <v>12.1</v>
          </cell>
          <cell r="Z499">
            <v>12.27</v>
          </cell>
          <cell r="AA499">
            <v>14.65</v>
          </cell>
          <cell r="AB499">
            <v>14.64</v>
          </cell>
          <cell r="AD499" t="str">
            <v>Single</v>
          </cell>
          <cell r="AI499">
            <v>0</v>
          </cell>
          <cell r="AJ499">
            <v>0</v>
          </cell>
        </row>
        <row r="500">
          <cell r="AJ500">
            <v>0</v>
          </cell>
        </row>
        <row r="501">
          <cell r="E501">
            <v>226</v>
          </cell>
          <cell r="F501" t="str">
            <v>CB-02/14/9</v>
          </cell>
          <cell r="G501">
            <v>518409.2</v>
          </cell>
          <cell r="H501">
            <v>2389501.91</v>
          </cell>
          <cell r="I501" t="str">
            <v>Road-MN08</v>
          </cell>
          <cell r="J501">
            <v>5.5200000000186265</v>
          </cell>
          <cell r="K501">
            <v>15.020000000018626</v>
          </cell>
          <cell r="L501">
            <v>16.002212347071424</v>
          </cell>
          <cell r="M501" t="str">
            <v>CP-5 401 238</v>
          </cell>
          <cell r="N501">
            <v>208.0036018240865</v>
          </cell>
          <cell r="O501">
            <v>224.00581417115794</v>
          </cell>
          <cell r="P501">
            <v>16.002212347071435</v>
          </cell>
          <cell r="Q501">
            <v>0</v>
          </cell>
          <cell r="R501">
            <v>16.34</v>
          </cell>
          <cell r="T501">
            <v>12.35</v>
          </cell>
          <cell r="V501">
            <v>14.55</v>
          </cell>
          <cell r="X501">
            <v>700</v>
          </cell>
          <cell r="Y501">
            <v>12.27</v>
          </cell>
          <cell r="Z501">
            <v>12.35</v>
          </cell>
          <cell r="AA501">
            <v>14.64</v>
          </cell>
          <cell r="AB501">
            <v>14.55</v>
          </cell>
          <cell r="AD501" t="str">
            <v>Double</v>
          </cell>
          <cell r="AI501">
            <v>0</v>
          </cell>
          <cell r="AJ501">
            <v>0</v>
          </cell>
        </row>
        <row r="502">
          <cell r="AJ502">
            <v>0</v>
          </cell>
        </row>
        <row r="503">
          <cell r="E503">
            <v>227</v>
          </cell>
          <cell r="F503" t="str">
            <v>CB-02/14/10</v>
          </cell>
          <cell r="G503">
            <v>518437.17</v>
          </cell>
          <cell r="H503">
            <v>2389500.61</v>
          </cell>
          <cell r="I503" t="str">
            <v>Road-MN09</v>
          </cell>
          <cell r="J503">
            <v>27.96999999997206</v>
          </cell>
          <cell r="K503">
            <v>-1.3000000002793968</v>
          </cell>
          <cell r="L503">
            <v>28.000194642165678</v>
          </cell>
          <cell r="M503" t="str">
            <v>CP-5 401 239</v>
          </cell>
          <cell r="N503">
            <v>224.00581417115794</v>
          </cell>
          <cell r="O503">
            <v>252.0060088133236</v>
          </cell>
          <cell r="P503">
            <v>28.000194642165667</v>
          </cell>
          <cell r="Q503">
            <v>0</v>
          </cell>
          <cell r="R503">
            <v>14.39</v>
          </cell>
          <cell r="T503">
            <v>12.4</v>
          </cell>
          <cell r="V503">
            <v>14.68</v>
          </cell>
          <cell r="X503">
            <v>700</v>
          </cell>
          <cell r="Y503">
            <v>12.35</v>
          </cell>
          <cell r="Z503">
            <v>12.4</v>
          </cell>
          <cell r="AA503">
            <v>14.55</v>
          </cell>
          <cell r="AB503">
            <v>14.68</v>
          </cell>
          <cell r="AD503" t="str">
            <v>Single</v>
          </cell>
          <cell r="AI503">
            <v>0</v>
          </cell>
          <cell r="AJ503">
            <v>0</v>
          </cell>
        </row>
        <row r="504">
          <cell r="AJ504">
            <v>0</v>
          </cell>
        </row>
        <row r="505">
          <cell r="E505">
            <v>228</v>
          </cell>
          <cell r="F505" t="str">
            <v>CB-02/14/11</v>
          </cell>
          <cell r="G505">
            <v>518460.13</v>
          </cell>
          <cell r="H505">
            <v>2389499.39</v>
          </cell>
          <cell r="I505" t="str">
            <v>Road-MN09</v>
          </cell>
          <cell r="J505">
            <v>22.960000000020955</v>
          </cell>
          <cell r="K505">
            <v>-1.2199999997392297</v>
          </cell>
          <cell r="L505">
            <v>22.992390045411245</v>
          </cell>
          <cell r="M505" t="str">
            <v>CP-5 401 239</v>
          </cell>
          <cell r="N505">
            <v>252.0060088133236</v>
          </cell>
          <cell r="O505">
            <v>274.99839885873484</v>
          </cell>
          <cell r="P505">
            <v>22.992390045411241</v>
          </cell>
          <cell r="Q505">
            <v>0</v>
          </cell>
          <cell r="R505">
            <v>14.48</v>
          </cell>
          <cell r="T505">
            <v>12.54</v>
          </cell>
          <cell r="V505">
            <v>14.73</v>
          </cell>
          <cell r="X505">
            <v>600</v>
          </cell>
          <cell r="Y505">
            <v>12.5</v>
          </cell>
          <cell r="Z505">
            <v>12.54</v>
          </cell>
          <cell r="AA505">
            <v>14.68</v>
          </cell>
          <cell r="AB505">
            <v>14.73</v>
          </cell>
          <cell r="AD505" t="str">
            <v>Single</v>
          </cell>
          <cell r="AI505">
            <v>0</v>
          </cell>
          <cell r="AJ505">
            <v>0</v>
          </cell>
        </row>
        <row r="506">
          <cell r="AJ506">
            <v>0</v>
          </cell>
        </row>
        <row r="507">
          <cell r="E507">
            <v>229</v>
          </cell>
          <cell r="F507" t="str">
            <v>CB-02/14/11A</v>
          </cell>
          <cell r="G507">
            <v>518480.1</v>
          </cell>
          <cell r="H507">
            <v>2389498.2400000002</v>
          </cell>
          <cell r="I507" t="str">
            <v>Road-MN09</v>
          </cell>
          <cell r="J507">
            <v>19.96999999997206</v>
          </cell>
          <cell r="K507">
            <v>-1.1499999999068677</v>
          </cell>
          <cell r="L507">
            <v>20.00308476207282</v>
          </cell>
          <cell r="M507" t="str">
            <v>CP-5 401 239</v>
          </cell>
          <cell r="N507">
            <v>274.99839885873484</v>
          </cell>
          <cell r="O507">
            <v>295.00148362080768</v>
          </cell>
          <cell r="P507">
            <v>20.003084762072831</v>
          </cell>
          <cell r="Q507">
            <v>0</v>
          </cell>
          <cell r="R507">
            <v>14.54</v>
          </cell>
          <cell r="T507">
            <v>12.58</v>
          </cell>
          <cell r="V507">
            <v>15.14</v>
          </cell>
          <cell r="X507">
            <v>600</v>
          </cell>
          <cell r="Y507">
            <v>12.54</v>
          </cell>
          <cell r="Z507">
            <v>12.58</v>
          </cell>
          <cell r="AA507">
            <v>14.73</v>
          </cell>
          <cell r="AB507">
            <v>15.14</v>
          </cell>
          <cell r="AD507" t="str">
            <v>Single</v>
          </cell>
        </row>
        <row r="509">
          <cell r="E509">
            <v>230</v>
          </cell>
          <cell r="F509" t="str">
            <v>CB-02/14/12</v>
          </cell>
          <cell r="G509">
            <v>518495.08</v>
          </cell>
          <cell r="H509">
            <v>2389497.38</v>
          </cell>
          <cell r="I509" t="str">
            <v>Road-MN09</v>
          </cell>
          <cell r="J509">
            <v>14.980000000039581</v>
          </cell>
          <cell r="K509">
            <v>-0.86000000033527613</v>
          </cell>
          <cell r="L509">
            <v>15.004665941025229</v>
          </cell>
          <cell r="M509" t="str">
            <v>CP-5 401 239</v>
          </cell>
          <cell r="N509">
            <v>295.00148362080768</v>
          </cell>
          <cell r="O509">
            <v>310.0061495618329</v>
          </cell>
          <cell r="P509">
            <v>15.004665941025223</v>
          </cell>
          <cell r="Q509">
            <v>0</v>
          </cell>
          <cell r="R509">
            <v>14.59</v>
          </cell>
          <cell r="T509">
            <v>12.61</v>
          </cell>
          <cell r="V509">
            <v>14.86</v>
          </cell>
          <cell r="X509">
            <v>600</v>
          </cell>
          <cell r="Y509">
            <v>12.58</v>
          </cell>
          <cell r="Z509">
            <v>12.61</v>
          </cell>
          <cell r="AA509">
            <v>15.14</v>
          </cell>
          <cell r="AB509">
            <v>14.86</v>
          </cell>
          <cell r="AD509" t="str">
            <v>Single</v>
          </cell>
          <cell r="AI509">
            <v>0</v>
          </cell>
          <cell r="AJ509">
            <v>0</v>
          </cell>
        </row>
        <row r="510">
          <cell r="AJ510">
            <v>0</v>
          </cell>
        </row>
        <row r="511">
          <cell r="E511">
            <v>231</v>
          </cell>
          <cell r="F511" t="str">
            <v>CB-02/14/13</v>
          </cell>
          <cell r="G511">
            <v>518512.98</v>
          </cell>
          <cell r="H511">
            <v>2389495.4900000002</v>
          </cell>
          <cell r="I511" t="str">
            <v>Road-MN09</v>
          </cell>
          <cell r="J511">
            <v>17.899999999965075</v>
          </cell>
          <cell r="K511">
            <v>-1.8899999996647239</v>
          </cell>
          <cell r="L511">
            <v>17.999502770840152</v>
          </cell>
          <cell r="M511" t="str">
            <v>CP-5 401 239</v>
          </cell>
          <cell r="N511">
            <v>310.0061495618329</v>
          </cell>
          <cell r="O511">
            <v>328.00565233267304</v>
          </cell>
          <cell r="P511">
            <v>17.999502770840138</v>
          </cell>
          <cell r="Q511">
            <v>0</v>
          </cell>
          <cell r="R511">
            <v>14.65</v>
          </cell>
          <cell r="T511">
            <v>12.66</v>
          </cell>
          <cell r="V511">
            <v>14.63</v>
          </cell>
          <cell r="X511">
            <v>600</v>
          </cell>
          <cell r="Y511">
            <v>12.61</v>
          </cell>
          <cell r="Z511">
            <v>12.66</v>
          </cell>
          <cell r="AA511">
            <v>14.86</v>
          </cell>
          <cell r="AB511">
            <v>14.63</v>
          </cell>
          <cell r="AD511" t="str">
            <v>Single</v>
          </cell>
          <cell r="AI511">
            <v>0</v>
          </cell>
          <cell r="AJ511">
            <v>0</v>
          </cell>
        </row>
        <row r="512">
          <cell r="AJ512">
            <v>0</v>
          </cell>
        </row>
        <row r="513">
          <cell r="E513">
            <v>232</v>
          </cell>
          <cell r="F513" t="str">
            <v>CB-02/14/14</v>
          </cell>
          <cell r="G513">
            <v>518544.43</v>
          </cell>
          <cell r="H513">
            <v>2389489.6800000002</v>
          </cell>
          <cell r="I513" t="str">
            <v>Road-MN09</v>
          </cell>
          <cell r="J513">
            <v>31.450000000011642</v>
          </cell>
          <cell r="K513">
            <v>-5.8100000000558794</v>
          </cell>
          <cell r="L513">
            <v>31.982160652485341</v>
          </cell>
          <cell r="M513" t="str">
            <v>CP-5 401 239</v>
          </cell>
          <cell r="N513">
            <v>328.00565233267304</v>
          </cell>
          <cell r="O513">
            <v>359.98781298515837</v>
          </cell>
          <cell r="P513">
            <v>31.982160652485334</v>
          </cell>
          <cell r="Q513">
            <v>0</v>
          </cell>
          <cell r="R513">
            <v>14.73</v>
          </cell>
          <cell r="T513">
            <v>12.76</v>
          </cell>
          <cell r="V513">
            <v>14.85</v>
          </cell>
          <cell r="X513">
            <v>600</v>
          </cell>
          <cell r="Y513">
            <v>12.66</v>
          </cell>
          <cell r="Z513">
            <v>12.76</v>
          </cell>
          <cell r="AA513">
            <v>14.63</v>
          </cell>
          <cell r="AB513">
            <v>14.85</v>
          </cell>
          <cell r="AD513" t="str">
            <v>Single</v>
          </cell>
          <cell r="AI513">
            <v>0</v>
          </cell>
          <cell r="AJ513">
            <v>0</v>
          </cell>
        </row>
        <row r="514">
          <cell r="AJ514">
            <v>0</v>
          </cell>
        </row>
        <row r="515">
          <cell r="E515">
            <v>233</v>
          </cell>
          <cell r="F515" t="str">
            <v>CB-02/14/15</v>
          </cell>
          <cell r="G515">
            <v>518573.73</v>
          </cell>
          <cell r="H515">
            <v>2389483.2200000002</v>
          </cell>
          <cell r="I515" t="str">
            <v>Road-MN09</v>
          </cell>
          <cell r="J515">
            <v>29.299999999988358</v>
          </cell>
          <cell r="K515">
            <v>-6.4599999999627471</v>
          </cell>
          <cell r="L515">
            <v>30.003693105996742</v>
          </cell>
          <cell r="M515" t="str">
            <v>CP-5 401 239</v>
          </cell>
          <cell r="N515">
            <v>359.98781298515837</v>
          </cell>
          <cell r="O515">
            <v>389.99150609115509</v>
          </cell>
          <cell r="P515">
            <v>30.003693105996717</v>
          </cell>
          <cell r="Q515">
            <v>0</v>
          </cell>
          <cell r="R515">
            <v>14.82</v>
          </cell>
          <cell r="T515">
            <v>12.85</v>
          </cell>
          <cell r="V515">
            <v>14.78</v>
          </cell>
          <cell r="X515">
            <v>600</v>
          </cell>
          <cell r="Y515">
            <v>12.76</v>
          </cell>
          <cell r="Z515">
            <v>12.85</v>
          </cell>
          <cell r="AA515">
            <v>14.85</v>
          </cell>
          <cell r="AB515">
            <v>14.78</v>
          </cell>
          <cell r="AD515" t="str">
            <v>Single</v>
          </cell>
          <cell r="AI515">
            <v>0</v>
          </cell>
          <cell r="AJ515">
            <v>0</v>
          </cell>
        </row>
        <row r="516">
          <cell r="AJ516">
            <v>0</v>
          </cell>
        </row>
        <row r="517">
          <cell r="E517">
            <v>234</v>
          </cell>
          <cell r="F517" t="str">
            <v>CB-02/14/16</v>
          </cell>
          <cell r="G517">
            <v>518590.33</v>
          </cell>
          <cell r="H517">
            <v>2389479.56</v>
          </cell>
          <cell r="I517" t="str">
            <v>Road-MN09</v>
          </cell>
          <cell r="J517">
            <v>16.600000000034925</v>
          </cell>
          <cell r="K517">
            <v>-3.6600000001490116</v>
          </cell>
          <cell r="L517">
            <v>16.998694067552666</v>
          </cell>
          <cell r="M517" t="str">
            <v>CP-5 401 239</v>
          </cell>
          <cell r="N517">
            <v>389.99150609115509</v>
          </cell>
          <cell r="O517">
            <v>406.99020015870775</v>
          </cell>
          <cell r="P517">
            <v>16.998694067552663</v>
          </cell>
          <cell r="Q517">
            <v>0</v>
          </cell>
          <cell r="R517">
            <v>14.87</v>
          </cell>
          <cell r="T517">
            <v>12.9</v>
          </cell>
          <cell r="V517">
            <v>13.94</v>
          </cell>
          <cell r="X517">
            <v>600</v>
          </cell>
          <cell r="Y517">
            <v>12.85</v>
          </cell>
          <cell r="Z517">
            <v>12.9</v>
          </cell>
          <cell r="AA517">
            <v>14.78</v>
          </cell>
          <cell r="AB517">
            <v>13.94</v>
          </cell>
          <cell r="AD517" t="str">
            <v>Single</v>
          </cell>
          <cell r="AI517">
            <v>0</v>
          </cell>
          <cell r="AJ517">
            <v>0</v>
          </cell>
        </row>
        <row r="518">
          <cell r="AJ518">
            <v>0</v>
          </cell>
        </row>
        <row r="519">
          <cell r="E519">
            <v>235</v>
          </cell>
          <cell r="F519" t="str">
            <v>CB-02/14/17</v>
          </cell>
          <cell r="G519">
            <v>518624.65</v>
          </cell>
          <cell r="H519">
            <v>2389472.63</v>
          </cell>
          <cell r="I519" t="str">
            <v>Road-MN09</v>
          </cell>
          <cell r="J519">
            <v>34.320000000006985</v>
          </cell>
          <cell r="K519">
            <v>-6.9300000001676381</v>
          </cell>
          <cell r="L519">
            <v>35.012673419817617</v>
          </cell>
          <cell r="M519" t="str">
            <v>CP-5 401 239</v>
          </cell>
          <cell r="N519">
            <v>406.99020015870775</v>
          </cell>
          <cell r="O519">
            <v>442.0028735785254</v>
          </cell>
          <cell r="P519">
            <v>35.012673419817645</v>
          </cell>
          <cell r="Q519">
            <v>0</v>
          </cell>
          <cell r="R519">
            <v>14.98</v>
          </cell>
          <cell r="T519">
            <v>13.11</v>
          </cell>
          <cell r="V519">
            <v>14.75</v>
          </cell>
          <cell r="X519">
            <v>500</v>
          </cell>
          <cell r="Y519">
            <v>13</v>
          </cell>
          <cell r="Z519">
            <v>13.11</v>
          </cell>
          <cell r="AA519">
            <v>13.94</v>
          </cell>
          <cell r="AB519">
            <v>14.75</v>
          </cell>
          <cell r="AD519" t="str">
            <v>Single</v>
          </cell>
          <cell r="AI519">
            <v>0</v>
          </cell>
          <cell r="AJ519">
            <v>0</v>
          </cell>
        </row>
        <row r="520">
          <cell r="AJ520">
            <v>0</v>
          </cell>
        </row>
        <row r="521">
          <cell r="E521">
            <v>236</v>
          </cell>
          <cell r="F521" t="str">
            <v>CB-02/14/18</v>
          </cell>
          <cell r="G521">
            <v>518639.56</v>
          </cell>
          <cell r="H521">
            <v>2389471.02</v>
          </cell>
          <cell r="I521" t="str">
            <v>Road-MN09</v>
          </cell>
          <cell r="J521">
            <v>14.909999999974389</v>
          </cell>
          <cell r="K521">
            <v>-1.6099999998696148</v>
          </cell>
          <cell r="L521">
            <v>14.996672964321668</v>
          </cell>
          <cell r="M521" t="str">
            <v>CP-5 401 239</v>
          </cell>
          <cell r="N521">
            <v>442.0028735785254</v>
          </cell>
          <cell r="O521">
            <v>456.99954654284704</v>
          </cell>
          <cell r="P521">
            <v>14.996672964321647</v>
          </cell>
          <cell r="Q521">
            <v>2.1316282072803006E-14</v>
          </cell>
          <cell r="R521">
            <v>15.05</v>
          </cell>
          <cell r="T521">
            <v>13.16</v>
          </cell>
          <cell r="V521">
            <v>14.99</v>
          </cell>
          <cell r="X521">
            <v>500</v>
          </cell>
          <cell r="Y521">
            <v>13.11</v>
          </cell>
          <cell r="Z521">
            <v>13.16</v>
          </cell>
          <cell r="AA521">
            <v>14.75</v>
          </cell>
          <cell r="AB521">
            <v>14.99</v>
          </cell>
          <cell r="AD521" t="str">
            <v>Single</v>
          </cell>
          <cell r="AI521">
            <v>0</v>
          </cell>
          <cell r="AJ521">
            <v>0</v>
          </cell>
        </row>
        <row r="522">
          <cell r="AJ522">
            <v>0</v>
          </cell>
        </row>
        <row r="523">
          <cell r="E523">
            <v>237</v>
          </cell>
          <cell r="F523" t="str">
            <v>CB-02/14/19</v>
          </cell>
          <cell r="G523">
            <v>518673.54</v>
          </cell>
          <cell r="H523">
            <v>2389471.59</v>
          </cell>
          <cell r="I523" t="str">
            <v>Road-MN09</v>
          </cell>
          <cell r="J523">
            <v>33.979999999981374</v>
          </cell>
          <cell r="K523">
            <v>0.56999999983236194</v>
          </cell>
          <cell r="L523">
            <v>33.984780417100581</v>
          </cell>
          <cell r="M523" t="str">
            <v>CP-5 401 239</v>
          </cell>
          <cell r="N523">
            <v>456.99954654284704</v>
          </cell>
          <cell r="O523">
            <v>490.98432695994762</v>
          </cell>
          <cell r="P523">
            <v>33.984780417100581</v>
          </cell>
          <cell r="Q523">
            <v>0</v>
          </cell>
          <cell r="R523">
            <v>15.15</v>
          </cell>
          <cell r="T523">
            <v>13.27</v>
          </cell>
          <cell r="V523">
            <v>15.16</v>
          </cell>
          <cell r="X523">
            <v>500</v>
          </cell>
          <cell r="Y523">
            <v>13.16</v>
          </cell>
          <cell r="Z523">
            <v>13.27</v>
          </cell>
          <cell r="AA523">
            <v>14.99</v>
          </cell>
          <cell r="AB523">
            <v>15.16</v>
          </cell>
          <cell r="AD523" t="str">
            <v>Single</v>
          </cell>
          <cell r="AI523">
            <v>0</v>
          </cell>
          <cell r="AJ523">
            <v>0</v>
          </cell>
        </row>
        <row r="524">
          <cell r="AJ524">
            <v>0</v>
          </cell>
        </row>
        <row r="525">
          <cell r="E525">
            <v>238</v>
          </cell>
          <cell r="F525" t="str">
            <v>CB-02/14/20</v>
          </cell>
          <cell r="G525">
            <v>518703.11</v>
          </cell>
          <cell r="H525">
            <v>2389476.62</v>
          </cell>
          <cell r="I525" t="str">
            <v>Road-MN09</v>
          </cell>
          <cell r="J525">
            <v>29.570000000006985</v>
          </cell>
          <cell r="K525">
            <v>5.0300000002607703</v>
          </cell>
          <cell r="L525">
            <v>29.994762876259522</v>
          </cell>
          <cell r="M525" t="str">
            <v>CP-5 401 240</v>
          </cell>
          <cell r="N525">
            <v>490.98432695994762</v>
          </cell>
          <cell r="O525">
            <v>520.97908983620709</v>
          </cell>
          <cell r="P525">
            <v>29.994762876259472</v>
          </cell>
          <cell r="Q525">
            <v>4.9737991503207013E-14</v>
          </cell>
          <cell r="R525">
            <v>15.3</v>
          </cell>
          <cell r="T525">
            <v>13.84</v>
          </cell>
          <cell r="V525">
            <v>15.37</v>
          </cell>
          <cell r="X525">
            <v>400</v>
          </cell>
          <cell r="Y525">
            <v>13.65</v>
          </cell>
          <cell r="Z525">
            <v>13.84</v>
          </cell>
          <cell r="AA525">
            <v>15.16</v>
          </cell>
          <cell r="AB525">
            <v>15.37</v>
          </cell>
          <cell r="AD525" t="str">
            <v>Single</v>
          </cell>
          <cell r="AI525">
            <v>0</v>
          </cell>
          <cell r="AJ525">
            <v>0</v>
          </cell>
        </row>
        <row r="526">
          <cell r="AJ526">
            <v>0</v>
          </cell>
        </row>
        <row r="527">
          <cell r="E527">
            <v>239</v>
          </cell>
          <cell r="F527" t="str">
            <v>CB-02/14/21</v>
          </cell>
          <cell r="G527">
            <v>518722.6</v>
          </cell>
          <cell r="H527">
            <v>2389481.29</v>
          </cell>
          <cell r="I527" t="str">
            <v>Road-MN09</v>
          </cell>
          <cell r="J527">
            <v>19.489999999990687</v>
          </cell>
          <cell r="K527">
            <v>4.6699999999254942</v>
          </cell>
          <cell r="L527">
            <v>20.041681566149609</v>
          </cell>
          <cell r="M527" t="str">
            <v>CP-5 401 240</v>
          </cell>
          <cell r="N527">
            <v>520.97908983620709</v>
          </cell>
          <cell r="O527">
            <v>541.02077140235667</v>
          </cell>
          <cell r="P527">
            <v>20.041681566149578</v>
          </cell>
          <cell r="Q527">
            <v>3.1974423109204508E-14</v>
          </cell>
          <cell r="R527">
            <v>15.4</v>
          </cell>
          <cell r="T527">
            <v>13.94</v>
          </cell>
          <cell r="V527">
            <v>15.48</v>
          </cell>
          <cell r="X527">
            <v>400</v>
          </cell>
          <cell r="Y527">
            <v>13.84</v>
          </cell>
          <cell r="Z527">
            <v>13.94</v>
          </cell>
          <cell r="AA527">
            <v>15.37</v>
          </cell>
          <cell r="AB527">
            <v>15.48</v>
          </cell>
          <cell r="AD527" t="str">
            <v>Single</v>
          </cell>
          <cell r="AI527">
            <v>0</v>
          </cell>
          <cell r="AJ527">
            <v>0</v>
          </cell>
        </row>
        <row r="528">
          <cell r="AJ528">
            <v>0</v>
          </cell>
        </row>
        <row r="529">
          <cell r="E529">
            <v>240</v>
          </cell>
          <cell r="F529" t="str">
            <v>CB-02/14/22</v>
          </cell>
          <cell r="G529">
            <v>518738.43</v>
          </cell>
          <cell r="H529">
            <v>2389483.6</v>
          </cell>
          <cell r="I529" t="str">
            <v>Road-MN09</v>
          </cell>
          <cell r="J529">
            <v>15.830000000016298</v>
          </cell>
          <cell r="K529">
            <v>2.3100000000558794</v>
          </cell>
          <cell r="L529">
            <v>15.997656078337668</v>
          </cell>
          <cell r="M529" t="str">
            <v>CP-5 401 240</v>
          </cell>
          <cell r="N529">
            <v>541.02077140235667</v>
          </cell>
          <cell r="O529">
            <v>557.0184274806943</v>
          </cell>
          <cell r="P529">
            <v>15.997656078337627</v>
          </cell>
          <cell r="Q529">
            <v>4.0856207306205761E-14</v>
          </cell>
          <cell r="R529">
            <v>15.48</v>
          </cell>
          <cell r="T529">
            <v>13.98</v>
          </cell>
          <cell r="V529">
            <v>15.58</v>
          </cell>
          <cell r="X529">
            <v>300</v>
          </cell>
          <cell r="Y529">
            <v>13.94</v>
          </cell>
          <cell r="Z529">
            <v>13.98</v>
          </cell>
          <cell r="AA529">
            <v>15.48</v>
          </cell>
          <cell r="AB529">
            <v>15.58</v>
          </cell>
          <cell r="AD529" t="str">
            <v>Single</v>
          </cell>
          <cell r="AI529">
            <v>0</v>
          </cell>
          <cell r="AJ529">
            <v>0</v>
          </cell>
        </row>
        <row r="530">
          <cell r="AJ530">
            <v>0</v>
          </cell>
        </row>
        <row r="531">
          <cell r="E531">
            <v>241</v>
          </cell>
          <cell r="F531" t="str">
            <v>CB-02/14/23</v>
          </cell>
          <cell r="G531">
            <v>518786.41</v>
          </cell>
          <cell r="H531">
            <v>2389483.36</v>
          </cell>
          <cell r="I531" t="str">
            <v>Road-MN09</v>
          </cell>
          <cell r="J531">
            <v>47.979999999981374</v>
          </cell>
          <cell r="K531">
            <v>-0.24000000022351742</v>
          </cell>
          <cell r="L531">
            <v>47.98060024633206</v>
          </cell>
          <cell r="M531" t="str">
            <v>CP-5 401 240</v>
          </cell>
          <cell r="N531">
            <v>557.0184274806943</v>
          </cell>
          <cell r="O531">
            <v>604.99902772702637</v>
          </cell>
          <cell r="P531">
            <v>47.980600246332074</v>
          </cell>
          <cell r="Q531">
            <v>0</v>
          </cell>
          <cell r="R531">
            <v>15.72</v>
          </cell>
          <cell r="T531">
            <v>14.22</v>
          </cell>
          <cell r="V531">
            <v>16.100000000000001</v>
          </cell>
          <cell r="X531">
            <v>300</v>
          </cell>
          <cell r="Y531">
            <v>14.08</v>
          </cell>
          <cell r="Z531">
            <v>14.22</v>
          </cell>
          <cell r="AA531">
            <v>15.58</v>
          </cell>
          <cell r="AB531">
            <v>16.100000000000001</v>
          </cell>
          <cell r="AD531" t="str">
            <v>Single</v>
          </cell>
          <cell r="AI531">
            <v>0</v>
          </cell>
          <cell r="AJ531">
            <v>0</v>
          </cell>
        </row>
        <row r="532">
          <cell r="AJ532">
            <v>0</v>
          </cell>
        </row>
        <row r="533">
          <cell r="E533">
            <v>242</v>
          </cell>
          <cell r="F533" t="str">
            <v>CB-02/14/24</v>
          </cell>
          <cell r="G533">
            <v>518841.41</v>
          </cell>
          <cell r="H533">
            <v>2389482.81</v>
          </cell>
          <cell r="I533" t="str">
            <v>Road-MN09</v>
          </cell>
          <cell r="J533">
            <v>55</v>
          </cell>
          <cell r="K533">
            <v>-0.54999999981373549</v>
          </cell>
          <cell r="L533">
            <v>55.002749931251572</v>
          </cell>
          <cell r="M533" t="str">
            <v>CP-5 401 240</v>
          </cell>
          <cell r="N533">
            <v>604.99902772702637</v>
          </cell>
          <cell r="O533">
            <v>660.00177765827789</v>
          </cell>
          <cell r="P533">
            <v>55.002749931251515</v>
          </cell>
          <cell r="Q533">
            <v>5.6843418860808015E-14</v>
          </cell>
          <cell r="R533">
            <v>15.73</v>
          </cell>
          <cell r="T533">
            <v>14.33</v>
          </cell>
          <cell r="V533">
            <v>16.079999999999998</v>
          </cell>
          <cell r="X533">
            <v>300</v>
          </cell>
          <cell r="Y533">
            <v>14.22</v>
          </cell>
          <cell r="Z533">
            <v>14.33</v>
          </cell>
          <cell r="AA533">
            <v>16.100000000000001</v>
          </cell>
          <cell r="AB533">
            <v>16.079999999999998</v>
          </cell>
          <cell r="AD533" t="str">
            <v>Single</v>
          </cell>
          <cell r="AI533">
            <v>0</v>
          </cell>
          <cell r="AJ533" t="str">
            <v>L</v>
          </cell>
        </row>
        <row r="534">
          <cell r="AJ534">
            <v>0</v>
          </cell>
        </row>
        <row r="535">
          <cell r="N535">
            <v>660.00177765827789</v>
          </cell>
          <cell r="AJ535">
            <v>0</v>
          </cell>
        </row>
        <row r="536">
          <cell r="E536">
            <v>243</v>
          </cell>
          <cell r="F536" t="str">
            <v>MH-02/15</v>
          </cell>
          <cell r="G536">
            <v>518300.54</v>
          </cell>
          <cell r="H536">
            <v>2389316.5</v>
          </cell>
          <cell r="I536" t="str">
            <v>Road-MJ02</v>
          </cell>
          <cell r="M536" t="str">
            <v>CP-5 401 206</v>
          </cell>
          <cell r="R536">
            <v>14.73</v>
          </cell>
          <cell r="T536">
            <v>13.104533143107165</v>
          </cell>
          <cell r="V536">
            <v>14.67</v>
          </cell>
          <cell r="AI536">
            <v>0</v>
          </cell>
          <cell r="AJ536">
            <v>0</v>
          </cell>
        </row>
        <row r="537">
          <cell r="AJ537">
            <v>0</v>
          </cell>
        </row>
        <row r="538">
          <cell r="E538">
            <v>244</v>
          </cell>
          <cell r="F538" t="str">
            <v>CB-02/15/1</v>
          </cell>
          <cell r="G538">
            <v>518288.75</v>
          </cell>
          <cell r="H538">
            <v>2389321.31</v>
          </cell>
          <cell r="I538" t="str">
            <v>Road-MJ02</v>
          </cell>
          <cell r="J538">
            <v>-11.789999999979045</v>
          </cell>
          <cell r="K538">
            <v>4.8100000000558794</v>
          </cell>
          <cell r="L538">
            <v>12.733428446417856</v>
          </cell>
          <cell r="M538" t="str">
            <v>CP-5 401 206</v>
          </cell>
          <cell r="N538">
            <v>0</v>
          </cell>
          <cell r="O538">
            <v>12.733428446417856</v>
          </cell>
          <cell r="P538">
            <v>12.733428446417856</v>
          </cell>
          <cell r="Q538">
            <v>0</v>
          </cell>
          <cell r="R538">
            <v>14.63</v>
          </cell>
          <cell r="T538">
            <v>13.13</v>
          </cell>
          <cell r="V538">
            <v>14.67</v>
          </cell>
          <cell r="X538">
            <v>300</v>
          </cell>
          <cell r="Y538">
            <v>13.104533143107165</v>
          </cell>
          <cell r="Z538">
            <v>13.13</v>
          </cell>
          <cell r="AA538">
            <v>14.67</v>
          </cell>
          <cell r="AB538">
            <v>14.67</v>
          </cell>
          <cell r="AD538" t="str">
            <v>Double</v>
          </cell>
          <cell r="AI538" t="str">
            <v>S</v>
          </cell>
          <cell r="AJ538" t="str">
            <v>L</v>
          </cell>
        </row>
        <row r="539">
          <cell r="AJ539">
            <v>0</v>
          </cell>
        </row>
        <row r="540">
          <cell r="N540">
            <v>12.733428446417856</v>
          </cell>
          <cell r="AJ540">
            <v>0</v>
          </cell>
        </row>
        <row r="541">
          <cell r="E541">
            <v>245</v>
          </cell>
          <cell r="F541" t="str">
            <v>MH-02/16</v>
          </cell>
          <cell r="G541">
            <v>518300.54</v>
          </cell>
          <cell r="H541">
            <v>2389316.5</v>
          </cell>
          <cell r="I541" t="str">
            <v>Road-MJ02</v>
          </cell>
          <cell r="M541" t="str">
            <v>CP-5 401 206</v>
          </cell>
          <cell r="R541">
            <v>14.68</v>
          </cell>
          <cell r="T541">
            <v>13.156423053632668</v>
          </cell>
          <cell r="V541">
            <v>14.74</v>
          </cell>
          <cell r="AI541">
            <v>0</v>
          </cell>
          <cell r="AJ541">
            <v>0</v>
          </cell>
        </row>
        <row r="542">
          <cell r="AJ542">
            <v>0</v>
          </cell>
        </row>
        <row r="543">
          <cell r="E543">
            <v>246</v>
          </cell>
          <cell r="F543" t="str">
            <v>CB-02/16/1</v>
          </cell>
          <cell r="G543">
            <v>518310.74</v>
          </cell>
          <cell r="H543">
            <v>2389310.59</v>
          </cell>
          <cell r="I543" t="str">
            <v>Road-MJ02</v>
          </cell>
          <cell r="J543">
            <v>10.200000000011642</v>
          </cell>
          <cell r="K543">
            <v>-5.9100000001490116</v>
          </cell>
          <cell r="L543">
            <v>11.788473183665424</v>
          </cell>
          <cell r="M543" t="str">
            <v>CP-5 401 206</v>
          </cell>
          <cell r="N543">
            <v>0</v>
          </cell>
          <cell r="O543">
            <v>11.788473183665424</v>
          </cell>
          <cell r="P543">
            <v>11.788473183665424</v>
          </cell>
          <cell r="Q543">
            <v>0</v>
          </cell>
          <cell r="R543">
            <v>14.68</v>
          </cell>
          <cell r="T543">
            <v>13.18</v>
          </cell>
          <cell r="V543">
            <v>14.74</v>
          </cell>
          <cell r="X543">
            <v>300</v>
          </cell>
          <cell r="Y543">
            <v>13.156423053632668</v>
          </cell>
          <cell r="Z543">
            <v>13.18</v>
          </cell>
          <cell r="AA543">
            <v>14.74</v>
          </cell>
          <cell r="AB543">
            <v>14.74</v>
          </cell>
          <cell r="AD543" t="str">
            <v>Single</v>
          </cell>
          <cell r="AI543" t="str">
            <v>S</v>
          </cell>
          <cell r="AJ543" t="str">
            <v>L</v>
          </cell>
        </row>
        <row r="544">
          <cell r="AJ544">
            <v>0</v>
          </cell>
        </row>
        <row r="545">
          <cell r="N545">
            <v>11.788473183665424</v>
          </cell>
          <cell r="AJ545">
            <v>0</v>
          </cell>
        </row>
        <row r="546">
          <cell r="E546">
            <v>247</v>
          </cell>
          <cell r="F546" t="str">
            <v>MH-02/16</v>
          </cell>
          <cell r="G546">
            <v>518300.54</v>
          </cell>
          <cell r="H546">
            <v>2389316.5</v>
          </cell>
          <cell r="I546" t="str">
            <v>Road-MJ02</v>
          </cell>
          <cell r="M546" t="str">
            <v>CP-5 401 206</v>
          </cell>
          <cell r="R546">
            <v>14.68</v>
          </cell>
          <cell r="T546">
            <v>13.14603857600123</v>
          </cell>
          <cell r="V546">
            <v>14.74</v>
          </cell>
          <cell r="AI546">
            <v>0</v>
          </cell>
          <cell r="AJ546">
            <v>0</v>
          </cell>
        </row>
        <row r="547">
          <cell r="AJ547">
            <v>0</v>
          </cell>
        </row>
        <row r="548">
          <cell r="E548">
            <v>248</v>
          </cell>
          <cell r="F548" t="str">
            <v>CB-02/16/5</v>
          </cell>
          <cell r="G548">
            <v>518321.55</v>
          </cell>
          <cell r="H548">
            <v>2389322.96</v>
          </cell>
          <cell r="I548" t="str">
            <v>Road-MJ02</v>
          </cell>
          <cell r="J548">
            <v>21.010000000009313</v>
          </cell>
          <cell r="K548">
            <v>6.4599999999627471</v>
          </cell>
          <cell r="L548">
            <v>21.980711999385054</v>
          </cell>
          <cell r="M548" t="str">
            <v>CP-5 401 206</v>
          </cell>
          <cell r="N548">
            <v>0</v>
          </cell>
          <cell r="O548">
            <v>21.980711999385054</v>
          </cell>
          <cell r="P548">
            <v>21.980711999385054</v>
          </cell>
          <cell r="Q548">
            <v>0</v>
          </cell>
          <cell r="R548">
            <v>14.69</v>
          </cell>
          <cell r="T548">
            <v>13.19</v>
          </cell>
          <cell r="V548">
            <v>14.83</v>
          </cell>
          <cell r="X548">
            <v>300</v>
          </cell>
          <cell r="Y548">
            <v>13.14603857600123</v>
          </cell>
          <cell r="Z548">
            <v>13.19</v>
          </cell>
          <cell r="AA548">
            <v>14.74</v>
          </cell>
          <cell r="AB548">
            <v>14.83</v>
          </cell>
          <cell r="AD548" t="str">
            <v>Single</v>
          </cell>
          <cell r="AI548" t="str">
            <v>S</v>
          </cell>
          <cell r="AJ548">
            <v>0</v>
          </cell>
        </row>
        <row r="549">
          <cell r="AJ549">
            <v>0</v>
          </cell>
        </row>
        <row r="550">
          <cell r="E550">
            <v>249</v>
          </cell>
          <cell r="F550" t="str">
            <v>CB-02/16/6</v>
          </cell>
          <cell r="G550">
            <v>518342.72</v>
          </cell>
          <cell r="H550">
            <v>2389316.67</v>
          </cell>
          <cell r="I550" t="str">
            <v>Road-MJ02</v>
          </cell>
          <cell r="J550">
            <v>21.169999999983702</v>
          </cell>
          <cell r="K550">
            <v>-6.2900000000372529</v>
          </cell>
          <cell r="L550">
            <v>22.084677946480873</v>
          </cell>
          <cell r="M550" t="str">
            <v>CP-5 401 206</v>
          </cell>
          <cell r="N550">
            <v>21.980711999385054</v>
          </cell>
          <cell r="O550">
            <v>44.065389945865931</v>
          </cell>
          <cell r="P550">
            <v>22.084677946480877</v>
          </cell>
          <cell r="Q550">
            <v>0</v>
          </cell>
          <cell r="R550">
            <v>14.63</v>
          </cell>
          <cell r="T550">
            <v>13.26</v>
          </cell>
          <cell r="V550">
            <v>14.84</v>
          </cell>
          <cell r="X550">
            <v>300</v>
          </cell>
          <cell r="Y550">
            <v>13.19</v>
          </cell>
          <cell r="Z550">
            <v>13.26</v>
          </cell>
          <cell r="AA550">
            <v>14.83</v>
          </cell>
          <cell r="AB550">
            <v>14.84</v>
          </cell>
          <cell r="AD550" t="str">
            <v>Single</v>
          </cell>
          <cell r="AI550">
            <v>0</v>
          </cell>
          <cell r="AJ550">
            <v>0</v>
          </cell>
        </row>
        <row r="551">
          <cell r="AJ551">
            <v>0</v>
          </cell>
        </row>
        <row r="552">
          <cell r="E552">
            <v>250</v>
          </cell>
          <cell r="F552" t="str">
            <v>CB-02/16/7</v>
          </cell>
          <cell r="G552">
            <v>518364.55</v>
          </cell>
          <cell r="H552">
            <v>2389313.23</v>
          </cell>
          <cell r="I552" t="str">
            <v>Road-MJ02</v>
          </cell>
          <cell r="J552">
            <v>21.830000000016298</v>
          </cell>
          <cell r="K552">
            <v>-3.4399999999441206</v>
          </cell>
          <cell r="L552">
            <v>22.09937781930358</v>
          </cell>
          <cell r="M552" t="str">
            <v>CP-5 401 206</v>
          </cell>
          <cell r="N552">
            <v>44.065389945865931</v>
          </cell>
          <cell r="O552">
            <v>66.164767765169515</v>
          </cell>
          <cell r="P552">
            <v>22.099377819303584</v>
          </cell>
          <cell r="Q552">
            <v>0</v>
          </cell>
          <cell r="R552">
            <v>14.83</v>
          </cell>
          <cell r="T552">
            <v>13.33</v>
          </cell>
          <cell r="V552">
            <v>14.89</v>
          </cell>
          <cell r="X552">
            <v>300</v>
          </cell>
          <cell r="Y552">
            <v>13.26</v>
          </cell>
          <cell r="Z552">
            <v>13.33</v>
          </cell>
          <cell r="AA552">
            <v>14.84</v>
          </cell>
          <cell r="AB552">
            <v>14.89</v>
          </cell>
          <cell r="AD552" t="str">
            <v>Single</v>
          </cell>
          <cell r="AI552">
            <v>0</v>
          </cell>
          <cell r="AJ552" t="str">
            <v>L</v>
          </cell>
        </row>
        <row r="553">
          <cell r="AJ553">
            <v>0</v>
          </cell>
        </row>
        <row r="554">
          <cell r="N554">
            <v>66.164767765169515</v>
          </cell>
          <cell r="AJ554">
            <v>0</v>
          </cell>
        </row>
        <row r="555">
          <cell r="E555">
            <v>251</v>
          </cell>
          <cell r="F555" t="str">
            <v>MH-02/18</v>
          </cell>
          <cell r="G555">
            <v>518344.06</v>
          </cell>
          <cell r="H555">
            <v>2389301.87</v>
          </cell>
          <cell r="I555" t="str">
            <v>Road-MJ02</v>
          </cell>
          <cell r="M555" t="str">
            <v>CP-5 401 206</v>
          </cell>
          <cell r="R555">
            <v>14.61</v>
          </cell>
          <cell r="T555">
            <v>13.289991834444564</v>
          </cell>
          <cell r="V555">
            <v>14.86</v>
          </cell>
          <cell r="AI555">
            <v>0</v>
          </cell>
          <cell r="AJ555">
            <v>0</v>
          </cell>
        </row>
        <row r="556">
          <cell r="AJ556">
            <v>0</v>
          </cell>
        </row>
        <row r="557">
          <cell r="E557">
            <v>252</v>
          </cell>
          <cell r="F557" t="str">
            <v>CB-02/18/1</v>
          </cell>
          <cell r="G557">
            <v>518357.46</v>
          </cell>
          <cell r="H557">
            <v>2389295.12</v>
          </cell>
          <cell r="I557" t="str">
            <v>Road-MJ02</v>
          </cell>
          <cell r="J557">
            <v>13.400000000023283</v>
          </cell>
          <cell r="K557">
            <v>-6.75</v>
          </cell>
          <cell r="L557">
            <v>15.004082777718336</v>
          </cell>
          <cell r="M557" t="str">
            <v>CP-5 401 206</v>
          </cell>
          <cell r="N557">
            <v>0</v>
          </cell>
          <cell r="O557">
            <v>15.004082777718336</v>
          </cell>
          <cell r="P557">
            <v>15.004082777718336</v>
          </cell>
          <cell r="Q557">
            <v>0</v>
          </cell>
          <cell r="R557">
            <v>14.82</v>
          </cell>
          <cell r="T557">
            <v>13.32</v>
          </cell>
          <cell r="V557">
            <v>14.89</v>
          </cell>
          <cell r="X557">
            <v>400</v>
          </cell>
          <cell r="Y557">
            <v>13.289991834444564</v>
          </cell>
          <cell r="Z557">
            <v>13.32</v>
          </cell>
          <cell r="AA557">
            <v>14.86</v>
          </cell>
          <cell r="AB557">
            <v>14.89</v>
          </cell>
          <cell r="AD557" t="str">
            <v>Single</v>
          </cell>
          <cell r="AI557" t="str">
            <v>S</v>
          </cell>
          <cell r="AJ557" t="str">
            <v>L</v>
          </cell>
        </row>
        <row r="558">
          <cell r="AJ558">
            <v>0</v>
          </cell>
        </row>
        <row r="559">
          <cell r="N559">
            <v>15.004082777718336</v>
          </cell>
          <cell r="AJ559">
            <v>0</v>
          </cell>
        </row>
        <row r="560">
          <cell r="E560">
            <v>253</v>
          </cell>
          <cell r="F560" t="str">
            <v>MH-02/20</v>
          </cell>
          <cell r="G560">
            <v>518390.14</v>
          </cell>
          <cell r="H560">
            <v>2389298.64</v>
          </cell>
          <cell r="I560" t="str">
            <v>Road-MJ02</v>
          </cell>
          <cell r="M560" t="str">
            <v>CP-5 401 206</v>
          </cell>
          <cell r="R560">
            <v>14.92</v>
          </cell>
          <cell r="T560">
            <v>11.96</v>
          </cell>
          <cell r="V560">
            <v>14.8</v>
          </cell>
          <cell r="AI560">
            <v>0</v>
          </cell>
          <cell r="AJ560">
            <v>0</v>
          </cell>
        </row>
        <row r="561">
          <cell r="AJ561">
            <v>0</v>
          </cell>
        </row>
        <row r="562">
          <cell r="E562">
            <v>254</v>
          </cell>
          <cell r="F562" t="str">
            <v>CB-02/20/1</v>
          </cell>
          <cell r="G562">
            <v>518390.3</v>
          </cell>
          <cell r="H562">
            <v>2389283.64</v>
          </cell>
          <cell r="I562" t="str">
            <v>Road-MJ04</v>
          </cell>
          <cell r="J562">
            <v>0.15999999997438863</v>
          </cell>
          <cell r="K562">
            <v>-15</v>
          </cell>
          <cell r="L562">
            <v>15.000853309061849</v>
          </cell>
          <cell r="M562" t="str">
            <v>CP-5 401 234</v>
          </cell>
          <cell r="N562">
            <v>0</v>
          </cell>
          <cell r="O562">
            <v>15.000853309061849</v>
          </cell>
          <cell r="P562">
            <v>15.000853309061849</v>
          </cell>
          <cell r="Q562">
            <v>0</v>
          </cell>
          <cell r="R562">
            <v>14.99</v>
          </cell>
          <cell r="T562">
            <v>12.1</v>
          </cell>
          <cell r="V562">
            <v>15.11</v>
          </cell>
          <cell r="X562">
            <v>500</v>
          </cell>
          <cell r="Y562">
            <v>11.96</v>
          </cell>
          <cell r="Z562">
            <v>12.1</v>
          </cell>
          <cell r="AA562">
            <v>14.8</v>
          </cell>
          <cell r="AB562">
            <v>15.11</v>
          </cell>
          <cell r="AD562" t="str">
            <v>Single</v>
          </cell>
          <cell r="AI562" t="str">
            <v>S</v>
          </cell>
          <cell r="AJ562">
            <v>0</v>
          </cell>
        </row>
        <row r="563">
          <cell r="AJ563">
            <v>0</v>
          </cell>
        </row>
        <row r="564">
          <cell r="E564">
            <v>255</v>
          </cell>
          <cell r="F564" t="str">
            <v>CB-02/20/2</v>
          </cell>
          <cell r="G564">
            <v>518390.71</v>
          </cell>
          <cell r="H564">
            <v>2389246.64</v>
          </cell>
          <cell r="I564" t="str">
            <v>Road-MJ04</v>
          </cell>
          <cell r="J564">
            <v>0.41000000003259629</v>
          </cell>
          <cell r="K564">
            <v>-37</v>
          </cell>
          <cell r="L564">
            <v>37.002271551892953</v>
          </cell>
          <cell r="M564" t="str">
            <v>CP-5 401 234</v>
          </cell>
          <cell r="N564">
            <v>15.000853309061849</v>
          </cell>
          <cell r="O564">
            <v>52.003124860954799</v>
          </cell>
          <cell r="P564">
            <v>37.002271551892946</v>
          </cell>
          <cell r="Q564">
            <v>0</v>
          </cell>
          <cell r="R564">
            <v>15.23</v>
          </cell>
          <cell r="T564">
            <v>12.46</v>
          </cell>
          <cell r="V564">
            <v>15.28</v>
          </cell>
          <cell r="X564">
            <v>500</v>
          </cell>
          <cell r="Y564">
            <v>12.1</v>
          </cell>
          <cell r="Z564">
            <v>12.46</v>
          </cell>
          <cell r="AA564">
            <v>15.11</v>
          </cell>
          <cell r="AB564">
            <v>15.28</v>
          </cell>
          <cell r="AD564" t="str">
            <v>Single</v>
          </cell>
          <cell r="AI564">
            <v>0</v>
          </cell>
          <cell r="AJ564">
            <v>0</v>
          </cell>
        </row>
        <row r="565">
          <cell r="AJ565">
            <v>0</v>
          </cell>
        </row>
        <row r="566">
          <cell r="E566">
            <v>256</v>
          </cell>
          <cell r="F566" t="str">
            <v>CB-02/20/3</v>
          </cell>
          <cell r="G566">
            <v>518391.26</v>
          </cell>
          <cell r="H566">
            <v>2389197.64</v>
          </cell>
          <cell r="I566" t="str">
            <v>Road-MJ04</v>
          </cell>
          <cell r="J566">
            <v>0.54999999998835847</v>
          </cell>
          <cell r="K566">
            <v>-49</v>
          </cell>
          <cell r="L566">
            <v>49.003086637476081</v>
          </cell>
          <cell r="M566" t="str">
            <v>CP-5 401 234</v>
          </cell>
          <cell r="N566">
            <v>52.003124860954799</v>
          </cell>
          <cell r="O566">
            <v>101.00621149843087</v>
          </cell>
          <cell r="P566">
            <v>49.003086637476073</v>
          </cell>
          <cell r="Q566">
            <v>0</v>
          </cell>
          <cell r="R566">
            <v>15.94</v>
          </cell>
          <cell r="T566">
            <v>12.95</v>
          </cell>
          <cell r="V566">
            <v>16.010000000000002</v>
          </cell>
          <cell r="X566">
            <v>500</v>
          </cell>
          <cell r="Y566">
            <v>12.46</v>
          </cell>
          <cell r="Z566">
            <v>12.95</v>
          </cell>
          <cell r="AA566">
            <v>15.28</v>
          </cell>
          <cell r="AB566">
            <v>16.010000000000002</v>
          </cell>
          <cell r="AD566" t="str">
            <v>Single</v>
          </cell>
          <cell r="AI566">
            <v>0</v>
          </cell>
          <cell r="AJ566">
            <v>0</v>
          </cell>
        </row>
        <row r="567">
          <cell r="AJ567">
            <v>0</v>
          </cell>
        </row>
        <row r="568">
          <cell r="E568">
            <v>257</v>
          </cell>
          <cell r="F568" t="str">
            <v>CB-02/20/4</v>
          </cell>
          <cell r="G568">
            <v>518391.5</v>
          </cell>
          <cell r="H568">
            <v>2389175.65</v>
          </cell>
          <cell r="I568" t="str">
            <v>Road-MJ04</v>
          </cell>
          <cell r="J568">
            <v>0.23999999999068677</v>
          </cell>
          <cell r="K568">
            <v>-21.990000000223517</v>
          </cell>
          <cell r="L568">
            <v>21.991309647445416</v>
          </cell>
          <cell r="M568" t="str">
            <v>CP-5 401 234</v>
          </cell>
          <cell r="N568">
            <v>101.00621149843087</v>
          </cell>
          <cell r="O568">
            <v>122.99752114587629</v>
          </cell>
          <cell r="P568">
            <v>21.991309647445419</v>
          </cell>
          <cell r="Q568">
            <v>0</v>
          </cell>
          <cell r="R568">
            <v>16.41</v>
          </cell>
          <cell r="T568">
            <v>14.44</v>
          </cell>
          <cell r="V568">
            <v>16.41</v>
          </cell>
          <cell r="X568">
            <v>500</v>
          </cell>
          <cell r="Y568">
            <v>12.95</v>
          </cell>
          <cell r="Z568">
            <v>13.16</v>
          </cell>
          <cell r="AA568">
            <v>16.010000000000002</v>
          </cell>
          <cell r="AB568">
            <v>16.41</v>
          </cell>
          <cell r="AD568" t="str">
            <v>Single</v>
          </cell>
          <cell r="AI568">
            <v>0</v>
          </cell>
          <cell r="AJ568">
            <v>0</v>
          </cell>
        </row>
        <row r="569">
          <cell r="AJ569">
            <v>0</v>
          </cell>
        </row>
        <row r="570">
          <cell r="E570">
            <v>258</v>
          </cell>
          <cell r="F570" t="str">
            <v>CB-02/20/5</v>
          </cell>
          <cell r="G570">
            <v>518392.12</v>
          </cell>
          <cell r="H570">
            <v>2389119.65</v>
          </cell>
          <cell r="I570" t="str">
            <v>Road-MJ04</v>
          </cell>
          <cell r="J570">
            <v>0.61999999999534339</v>
          </cell>
          <cell r="K570">
            <v>-56</v>
          </cell>
          <cell r="L570">
            <v>56.003432037688491</v>
          </cell>
          <cell r="M570" t="str">
            <v>CP-5 401 234</v>
          </cell>
          <cell r="N570">
            <v>122.99752114587629</v>
          </cell>
          <cell r="O570">
            <v>179.00095318356477</v>
          </cell>
          <cell r="P570">
            <v>56.003432037688484</v>
          </cell>
          <cell r="Q570">
            <v>0</v>
          </cell>
          <cell r="R570">
            <v>17.52</v>
          </cell>
          <cell r="T570">
            <v>15.55</v>
          </cell>
          <cell r="V570">
            <v>17.68</v>
          </cell>
          <cell r="X570">
            <v>300</v>
          </cell>
          <cell r="Y570">
            <v>14.44</v>
          </cell>
          <cell r="Z570">
            <v>15.55</v>
          </cell>
          <cell r="AA570">
            <v>16.41</v>
          </cell>
          <cell r="AB570">
            <v>17.68</v>
          </cell>
          <cell r="AD570" t="str">
            <v>Single</v>
          </cell>
          <cell r="AI570">
            <v>0</v>
          </cell>
          <cell r="AJ570">
            <v>0</v>
          </cell>
        </row>
        <row r="571">
          <cell r="AJ571">
            <v>0</v>
          </cell>
        </row>
        <row r="572">
          <cell r="E572">
            <v>259</v>
          </cell>
          <cell r="F572" t="str">
            <v>CB-02/20/6</v>
          </cell>
          <cell r="G572">
            <v>518393.27</v>
          </cell>
          <cell r="H572">
            <v>2389084.67</v>
          </cell>
          <cell r="I572" t="str">
            <v>Road-MJ04</v>
          </cell>
          <cell r="J572">
            <v>1.1500000000232831</v>
          </cell>
          <cell r="K572">
            <v>-34.979999999981374</v>
          </cell>
          <cell r="L572">
            <v>34.998898554079538</v>
          </cell>
          <cell r="M572" t="str">
            <v>CP-5 401 234</v>
          </cell>
          <cell r="N572">
            <v>179.00095318356477</v>
          </cell>
          <cell r="O572">
            <v>213.99985173764432</v>
          </cell>
          <cell r="P572">
            <v>34.998898554079545</v>
          </cell>
          <cell r="Q572">
            <v>0</v>
          </cell>
          <cell r="R572">
            <v>17.7</v>
          </cell>
          <cell r="T572">
            <v>15.67</v>
          </cell>
          <cell r="V572">
            <v>18.059999999999999</v>
          </cell>
          <cell r="X572">
            <v>300</v>
          </cell>
          <cell r="Y572">
            <v>15.55</v>
          </cell>
          <cell r="Z572">
            <v>15.67</v>
          </cell>
          <cell r="AA572">
            <v>17.68</v>
          </cell>
          <cell r="AB572">
            <v>18.059999999999999</v>
          </cell>
          <cell r="AD572" t="str">
            <v>Single</v>
          </cell>
          <cell r="AI572">
            <v>0</v>
          </cell>
          <cell r="AJ572" t="str">
            <v>L</v>
          </cell>
        </row>
        <row r="573">
          <cell r="AJ573">
            <v>0</v>
          </cell>
        </row>
        <row r="574">
          <cell r="N574">
            <v>213.99985173764432</v>
          </cell>
          <cell r="AJ574">
            <v>0</v>
          </cell>
        </row>
        <row r="575">
          <cell r="E575">
            <v>260</v>
          </cell>
          <cell r="F575" t="str">
            <v>CB-02/20/1</v>
          </cell>
          <cell r="G575">
            <v>518390.3</v>
          </cell>
          <cell r="H575">
            <v>2389283.64</v>
          </cell>
          <cell r="I575" t="str">
            <v>Road-MJ04</v>
          </cell>
          <cell r="M575" t="str">
            <v>CP-5 401 234</v>
          </cell>
          <cell r="R575">
            <v>14.99</v>
          </cell>
          <cell r="T575">
            <v>12.161483042695384</v>
          </cell>
          <cell r="V575">
            <v>15.11</v>
          </cell>
          <cell r="AI575">
            <v>0</v>
          </cell>
          <cell r="AJ575">
            <v>0</v>
          </cell>
        </row>
        <row r="576">
          <cell r="AJ576">
            <v>0</v>
          </cell>
        </row>
        <row r="577">
          <cell r="E577">
            <v>261</v>
          </cell>
          <cell r="F577" t="str">
            <v>CB-02/20/1A</v>
          </cell>
          <cell r="G577">
            <v>518371.71</v>
          </cell>
          <cell r="H577">
            <v>2389278.61</v>
          </cell>
          <cell r="I577" t="str">
            <v>Road-MJ04</v>
          </cell>
          <cell r="J577">
            <v>-18.589999999967404</v>
          </cell>
          <cell r="K577">
            <v>-5.0300000002607703</v>
          </cell>
          <cell r="L577">
            <v>19.25847865230822</v>
          </cell>
          <cell r="M577" t="str">
            <v>CP-5 401 234</v>
          </cell>
          <cell r="N577">
            <v>0</v>
          </cell>
          <cell r="O577">
            <v>19.25847865230822</v>
          </cell>
          <cell r="P577">
            <v>19.25847865230822</v>
          </cell>
          <cell r="Q577">
            <v>0</v>
          </cell>
          <cell r="R577">
            <v>15.01</v>
          </cell>
          <cell r="T577">
            <v>12.2</v>
          </cell>
          <cell r="V577">
            <v>15.01</v>
          </cell>
          <cell r="X577">
            <v>300</v>
          </cell>
          <cell r="Y577">
            <v>12.161483042695384</v>
          </cell>
          <cell r="Z577">
            <v>12.2</v>
          </cell>
          <cell r="AA577">
            <v>15.11</v>
          </cell>
          <cell r="AB577">
            <v>15.01</v>
          </cell>
          <cell r="AD577" t="str">
            <v>Single</v>
          </cell>
          <cell r="AI577" t="str">
            <v>S</v>
          </cell>
          <cell r="AJ577" t="str">
            <v>L</v>
          </cell>
        </row>
        <row r="578">
          <cell r="AJ578">
            <v>0</v>
          </cell>
        </row>
        <row r="579">
          <cell r="N579">
            <v>19.25847865230822</v>
          </cell>
          <cell r="AJ579">
            <v>0</v>
          </cell>
        </row>
        <row r="580">
          <cell r="E580">
            <v>262</v>
          </cell>
          <cell r="F580" t="str">
            <v>CB-02/20/2</v>
          </cell>
          <cell r="G580">
            <v>518390.71</v>
          </cell>
          <cell r="H580">
            <v>2389246.64</v>
          </cell>
          <cell r="I580" t="str">
            <v>Road-MJ04</v>
          </cell>
          <cell r="M580" t="str">
            <v>CP-5 401 234</v>
          </cell>
          <cell r="R580">
            <v>15.23</v>
          </cell>
          <cell r="T580">
            <v>12.509018134336261</v>
          </cell>
          <cell r="V580">
            <v>15.28</v>
          </cell>
          <cell r="AI580">
            <v>0</v>
          </cell>
          <cell r="AJ580">
            <v>0</v>
          </cell>
        </row>
        <row r="581">
          <cell r="AJ581">
            <v>0</v>
          </cell>
        </row>
        <row r="582">
          <cell r="E582">
            <v>263</v>
          </cell>
          <cell r="F582" t="str">
            <v>CB-02/20/2A</v>
          </cell>
          <cell r="G582">
            <v>518375.22</v>
          </cell>
          <cell r="H582">
            <v>2389246.4700000002</v>
          </cell>
          <cell r="I582" t="str">
            <v>Road-MJ04</v>
          </cell>
          <cell r="J582">
            <v>-15.490000000048894</v>
          </cell>
          <cell r="K582">
            <v>-0.16999999992549419</v>
          </cell>
          <cell r="L582">
            <v>15.490932831869403</v>
          </cell>
          <cell r="M582" t="str">
            <v>CP-5 401 234</v>
          </cell>
          <cell r="N582">
            <v>0</v>
          </cell>
          <cell r="O582">
            <v>15.490932831869403</v>
          </cell>
          <cell r="P582">
            <v>15.490932831869403</v>
          </cell>
          <cell r="Q582">
            <v>0</v>
          </cell>
          <cell r="R582">
            <v>15.23</v>
          </cell>
          <cell r="T582">
            <v>12.54</v>
          </cell>
          <cell r="V582">
            <v>15.23</v>
          </cell>
          <cell r="X582">
            <v>300</v>
          </cell>
          <cell r="Y582">
            <v>12.509018134336261</v>
          </cell>
          <cell r="Z582">
            <v>12.54</v>
          </cell>
          <cell r="AA582">
            <v>15.28</v>
          </cell>
          <cell r="AB582">
            <v>15.23</v>
          </cell>
          <cell r="AD582" t="str">
            <v>Single</v>
          </cell>
          <cell r="AI582" t="str">
            <v>S</v>
          </cell>
          <cell r="AJ582" t="str">
            <v>L</v>
          </cell>
        </row>
        <row r="583">
          <cell r="AJ583">
            <v>0</v>
          </cell>
        </row>
        <row r="584">
          <cell r="N584">
            <v>15.490932831869403</v>
          </cell>
          <cell r="AJ584">
            <v>0</v>
          </cell>
        </row>
        <row r="585">
          <cell r="E585">
            <v>264</v>
          </cell>
          <cell r="F585" t="str">
            <v>CB-02/20/3</v>
          </cell>
          <cell r="G585">
            <v>518391.26</v>
          </cell>
          <cell r="H585">
            <v>2389197.64</v>
          </cell>
          <cell r="I585" t="str">
            <v>Road-MJ04</v>
          </cell>
          <cell r="M585" t="str">
            <v>CP-5 401 234</v>
          </cell>
          <cell r="R585">
            <v>15.94</v>
          </cell>
          <cell r="T585">
            <v>13.208998135539941</v>
          </cell>
          <cell r="V585">
            <v>16.010000000000002</v>
          </cell>
          <cell r="AI585">
            <v>0</v>
          </cell>
          <cell r="AJ585">
            <v>0</v>
          </cell>
        </row>
        <row r="586">
          <cell r="AJ586">
            <v>0</v>
          </cell>
        </row>
        <row r="587">
          <cell r="E587">
            <v>265</v>
          </cell>
          <cell r="F587" t="str">
            <v>CB-02/20/3A</v>
          </cell>
          <cell r="G587">
            <v>518375.76</v>
          </cell>
          <cell r="H587">
            <v>2389197.4700000002</v>
          </cell>
          <cell r="I587" t="str">
            <v>Road-MJ04</v>
          </cell>
          <cell r="J587">
            <v>-15.5</v>
          </cell>
          <cell r="K587">
            <v>-0.16999999992549419</v>
          </cell>
          <cell r="L587">
            <v>15.500932230029736</v>
          </cell>
          <cell r="M587" t="str">
            <v>CP-5 401 234</v>
          </cell>
          <cell r="N587">
            <v>0</v>
          </cell>
          <cell r="O587">
            <v>15.500932230029736</v>
          </cell>
          <cell r="P587">
            <v>15.500932230029736</v>
          </cell>
          <cell r="Q587">
            <v>0</v>
          </cell>
          <cell r="R587">
            <v>16.41</v>
          </cell>
          <cell r="T587">
            <v>13.24</v>
          </cell>
          <cell r="V587">
            <v>16.41</v>
          </cell>
          <cell r="X587">
            <v>300</v>
          </cell>
          <cell r="Y587">
            <v>13.208998135539941</v>
          </cell>
          <cell r="Z587">
            <v>13.24</v>
          </cell>
          <cell r="AA587">
            <v>16.010000000000002</v>
          </cell>
          <cell r="AB587">
            <v>16.41</v>
          </cell>
          <cell r="AD587" t="str">
            <v>Single</v>
          </cell>
          <cell r="AI587" t="str">
            <v>S</v>
          </cell>
          <cell r="AJ587" t="str">
            <v>L</v>
          </cell>
        </row>
        <row r="588">
          <cell r="AJ588">
            <v>0</v>
          </cell>
        </row>
        <row r="589">
          <cell r="N589">
            <v>15.500932230029736</v>
          </cell>
          <cell r="AJ589">
            <v>0</v>
          </cell>
        </row>
        <row r="590">
          <cell r="E590">
            <v>266</v>
          </cell>
          <cell r="F590" t="str">
            <v>CB-02/20/4</v>
          </cell>
          <cell r="G590">
            <v>518391.5</v>
          </cell>
          <cell r="H590">
            <v>2389175.65</v>
          </cell>
          <cell r="I590" t="str">
            <v>Road-MJ04</v>
          </cell>
          <cell r="R590">
            <v>16.41</v>
          </cell>
          <cell r="T590">
            <v>13.89</v>
          </cell>
          <cell r="V590">
            <v>16.41</v>
          </cell>
          <cell r="AI590">
            <v>0</v>
          </cell>
          <cell r="AJ590">
            <v>0</v>
          </cell>
        </row>
        <row r="591">
          <cell r="AJ591">
            <v>0</v>
          </cell>
        </row>
        <row r="592">
          <cell r="E592">
            <v>267</v>
          </cell>
          <cell r="F592" t="str">
            <v>CB-02/20/4/1</v>
          </cell>
          <cell r="G592">
            <v>518376.79</v>
          </cell>
          <cell r="H592">
            <v>2389176.37</v>
          </cell>
          <cell r="I592" t="str">
            <v>Road-MN41</v>
          </cell>
          <cell r="J592">
            <v>-14.710000000020955</v>
          </cell>
          <cell r="K592">
            <v>0.72000000020489097</v>
          </cell>
          <cell r="L592">
            <v>14.727610125234559</v>
          </cell>
          <cell r="M592" t="str">
            <v>CP-5 401 235</v>
          </cell>
          <cell r="N592">
            <v>0</v>
          </cell>
          <cell r="O592">
            <v>14.727610125234559</v>
          </cell>
          <cell r="P592">
            <v>14.727610125234559</v>
          </cell>
          <cell r="Q592">
            <v>0</v>
          </cell>
          <cell r="R592">
            <v>16.27</v>
          </cell>
          <cell r="T592">
            <v>14.11</v>
          </cell>
          <cell r="V592">
            <v>16.079999999999998</v>
          </cell>
          <cell r="X592">
            <v>300</v>
          </cell>
          <cell r="Y592">
            <v>13.89</v>
          </cell>
          <cell r="Z592">
            <v>14.11</v>
          </cell>
          <cell r="AA592">
            <v>16.41</v>
          </cell>
          <cell r="AB592">
            <v>16.079999999999998</v>
          </cell>
          <cell r="AD592" t="str">
            <v>Single</v>
          </cell>
          <cell r="AI592" t="str">
            <v>S</v>
          </cell>
          <cell r="AJ592">
            <v>0</v>
          </cell>
        </row>
        <row r="593">
          <cell r="AJ593">
            <v>0</v>
          </cell>
        </row>
        <row r="594">
          <cell r="E594">
            <v>268</v>
          </cell>
          <cell r="F594" t="str">
            <v>CB-02/20/4/2</v>
          </cell>
          <cell r="G594">
            <v>518365.81</v>
          </cell>
          <cell r="H594">
            <v>2389176.9500000002</v>
          </cell>
          <cell r="I594" t="str">
            <v>Road-MN41</v>
          </cell>
          <cell r="J594">
            <v>-10.979999999981374</v>
          </cell>
          <cell r="K594">
            <v>0.58000000007450581</v>
          </cell>
          <cell r="L594">
            <v>10.995308090257289</v>
          </cell>
          <cell r="M594" t="str">
            <v>CP-5 401 235</v>
          </cell>
          <cell r="N594">
            <v>14.727610125234559</v>
          </cell>
          <cell r="O594">
            <v>25.722918215491848</v>
          </cell>
          <cell r="P594">
            <v>10.995308090257289</v>
          </cell>
          <cell r="Q594">
            <v>0</v>
          </cell>
          <cell r="R594">
            <v>16.2</v>
          </cell>
          <cell r="T594">
            <v>14.22</v>
          </cell>
          <cell r="V594">
            <v>16.27</v>
          </cell>
          <cell r="X594">
            <v>300</v>
          </cell>
          <cell r="Y594">
            <v>14.11</v>
          </cell>
          <cell r="Z594">
            <v>14.22</v>
          </cell>
          <cell r="AA594">
            <v>16.079999999999998</v>
          </cell>
          <cell r="AB594">
            <v>16.27</v>
          </cell>
          <cell r="AD594" t="str">
            <v>Single</v>
          </cell>
          <cell r="AI594">
            <v>0</v>
          </cell>
          <cell r="AJ594">
            <v>0</v>
          </cell>
        </row>
        <row r="595">
          <cell r="AJ595">
            <v>0</v>
          </cell>
        </row>
        <row r="596">
          <cell r="E596">
            <v>269</v>
          </cell>
          <cell r="F596" t="str">
            <v>CB-02/20/4/3</v>
          </cell>
          <cell r="G596">
            <v>518350.82</v>
          </cell>
          <cell r="H596">
            <v>2389176.4</v>
          </cell>
          <cell r="I596" t="str">
            <v>Road-MN41</v>
          </cell>
          <cell r="J596">
            <v>-14.989999999990687</v>
          </cell>
          <cell r="K596">
            <v>-0.55000000027939677</v>
          </cell>
          <cell r="L596">
            <v>15.000086666417234</v>
          </cell>
          <cell r="M596" t="str">
            <v>CP-5 401 235</v>
          </cell>
          <cell r="N596">
            <v>25.722918215491848</v>
          </cell>
          <cell r="O596">
            <v>40.723004881909084</v>
          </cell>
          <cell r="P596">
            <v>15.000086666417236</v>
          </cell>
          <cell r="Q596">
            <v>0</v>
          </cell>
          <cell r="R596">
            <v>16.149999999999999</v>
          </cell>
          <cell r="T596">
            <v>14.37</v>
          </cell>
          <cell r="V596">
            <v>16.27</v>
          </cell>
          <cell r="X596">
            <v>300</v>
          </cell>
          <cell r="Y596">
            <v>14.22</v>
          </cell>
          <cell r="Z596">
            <v>14.37</v>
          </cell>
          <cell r="AA596">
            <v>16.27</v>
          </cell>
          <cell r="AB596">
            <v>16.27</v>
          </cell>
          <cell r="AD596" t="str">
            <v>Single</v>
          </cell>
          <cell r="AI596">
            <v>0</v>
          </cell>
          <cell r="AJ596">
            <v>0</v>
          </cell>
        </row>
        <row r="597">
          <cell r="AJ597">
            <v>0</v>
          </cell>
        </row>
        <row r="598">
          <cell r="E598">
            <v>270</v>
          </cell>
          <cell r="F598" t="str">
            <v>CB-02/20/4/4</v>
          </cell>
          <cell r="G598">
            <v>518335.13</v>
          </cell>
          <cell r="H598">
            <v>2389173.2799999998</v>
          </cell>
          <cell r="I598" t="str">
            <v>Road-MN41</v>
          </cell>
          <cell r="J598">
            <v>-15.690000000002328</v>
          </cell>
          <cell r="K598">
            <v>-3.1200000001117587</v>
          </cell>
          <cell r="L598">
            <v>15.99720288052791</v>
          </cell>
          <cell r="M598" t="str">
            <v>CP-5 401 235</v>
          </cell>
          <cell r="N598">
            <v>40.723004881909084</v>
          </cell>
          <cell r="O598">
            <v>56.720207762436992</v>
          </cell>
          <cell r="P598">
            <v>15.997202880527908</v>
          </cell>
          <cell r="Q598">
            <v>0</v>
          </cell>
          <cell r="R598">
            <v>16.12</v>
          </cell>
          <cell r="T598">
            <v>14.49</v>
          </cell>
          <cell r="V598">
            <v>16.190000000000001</v>
          </cell>
          <cell r="X598">
            <v>300</v>
          </cell>
          <cell r="Y598">
            <v>14.37</v>
          </cell>
          <cell r="Z598">
            <v>14.49</v>
          </cell>
          <cell r="AA598">
            <v>16.27</v>
          </cell>
          <cell r="AB598">
            <v>16.190000000000001</v>
          </cell>
          <cell r="AD598" t="str">
            <v>Double</v>
          </cell>
          <cell r="AI598">
            <v>0</v>
          </cell>
          <cell r="AJ598">
            <v>0</v>
          </cell>
        </row>
        <row r="599">
          <cell r="AJ599">
            <v>0</v>
          </cell>
        </row>
        <row r="600">
          <cell r="E600">
            <v>271</v>
          </cell>
          <cell r="F600" t="str">
            <v>CB-02/20/4/5</v>
          </cell>
          <cell r="G600">
            <v>518304.35</v>
          </cell>
          <cell r="H600">
            <v>2389161.37</v>
          </cell>
          <cell r="I600" t="str">
            <v>Road-MN41</v>
          </cell>
          <cell r="J600">
            <v>-30.78000000002794</v>
          </cell>
          <cell r="K600">
            <v>-11.90999999968335</v>
          </cell>
          <cell r="L600">
            <v>33.003886134729306</v>
          </cell>
          <cell r="M600" t="str">
            <v>CP-5 401 235</v>
          </cell>
          <cell r="N600">
            <v>56.720207762436992</v>
          </cell>
          <cell r="O600">
            <v>89.724093897166298</v>
          </cell>
          <cell r="P600">
            <v>33.003886134729306</v>
          </cell>
          <cell r="Q600">
            <v>0</v>
          </cell>
          <cell r="R600">
            <v>16.2</v>
          </cell>
          <cell r="T600">
            <v>14.65</v>
          </cell>
          <cell r="V600">
            <v>16</v>
          </cell>
          <cell r="X600">
            <v>300</v>
          </cell>
          <cell r="Y600">
            <v>14.49</v>
          </cell>
          <cell r="Z600">
            <v>14.65</v>
          </cell>
          <cell r="AA600">
            <v>16.190000000000001</v>
          </cell>
          <cell r="AB600">
            <v>16</v>
          </cell>
          <cell r="AD600" t="str">
            <v>Single</v>
          </cell>
          <cell r="AI600">
            <v>0</v>
          </cell>
          <cell r="AJ600">
            <v>0</v>
          </cell>
        </row>
        <row r="601">
          <cell r="AJ601">
            <v>0</v>
          </cell>
        </row>
        <row r="602">
          <cell r="E602">
            <v>272</v>
          </cell>
          <cell r="F602" t="str">
            <v>CB-02/20/4/6</v>
          </cell>
          <cell r="G602">
            <v>518270.06</v>
          </cell>
          <cell r="H602">
            <v>2389147.48</v>
          </cell>
          <cell r="I602" t="str">
            <v>Road-MN41</v>
          </cell>
          <cell r="J602">
            <v>-34.289999999979045</v>
          </cell>
          <cell r="K602">
            <v>-13.890000000130385</v>
          </cell>
          <cell r="L602">
            <v>36.996434963414849</v>
          </cell>
          <cell r="M602" t="str">
            <v>CP-5 401 235</v>
          </cell>
          <cell r="N602">
            <v>89.724093897166298</v>
          </cell>
          <cell r="O602">
            <v>126.72052886058114</v>
          </cell>
          <cell r="P602">
            <v>36.996434963414842</v>
          </cell>
          <cell r="Q602">
            <v>0</v>
          </cell>
          <cell r="R602">
            <v>16.309999999999999</v>
          </cell>
          <cell r="T602">
            <v>14.76</v>
          </cell>
          <cell r="V602">
            <v>16.39</v>
          </cell>
          <cell r="X602">
            <v>300</v>
          </cell>
          <cell r="Y602">
            <v>14.65</v>
          </cell>
          <cell r="Z602">
            <v>14.76</v>
          </cell>
          <cell r="AA602">
            <v>16</v>
          </cell>
          <cell r="AB602">
            <v>16.39</v>
          </cell>
          <cell r="AD602" t="str">
            <v>Single</v>
          </cell>
          <cell r="AI602">
            <v>0</v>
          </cell>
          <cell r="AJ602">
            <v>0</v>
          </cell>
        </row>
        <row r="603">
          <cell r="AJ603">
            <v>0</v>
          </cell>
        </row>
        <row r="604">
          <cell r="E604">
            <v>273</v>
          </cell>
          <cell r="F604" t="str">
            <v>CB-02/20/4/6A</v>
          </cell>
          <cell r="G604">
            <v>518251.32</v>
          </cell>
          <cell r="H604">
            <v>2389140.5</v>
          </cell>
          <cell r="I604" t="str">
            <v>Road-MN41</v>
          </cell>
          <cell r="J604">
            <v>-18.739999999990687</v>
          </cell>
          <cell r="K604">
            <v>-6.9799999999813735</v>
          </cell>
          <cell r="L604">
            <v>19.997699867719561</v>
          </cell>
          <cell r="M604" t="str">
            <v>CP-5 401 235</v>
          </cell>
          <cell r="N604">
            <v>126.72052886058114</v>
          </cell>
          <cell r="O604">
            <v>146.71822872830069</v>
          </cell>
          <cell r="P604">
            <v>19.997699867719547</v>
          </cell>
          <cell r="Q604">
            <v>0</v>
          </cell>
          <cell r="R604">
            <v>16.37</v>
          </cell>
          <cell r="T604">
            <v>14.8</v>
          </cell>
          <cell r="V604">
            <v>16.29</v>
          </cell>
          <cell r="X604">
            <v>300</v>
          </cell>
          <cell r="Y604">
            <v>14.76</v>
          </cell>
          <cell r="Z604">
            <v>14.8</v>
          </cell>
          <cell r="AA604">
            <v>16.39</v>
          </cell>
          <cell r="AB604">
            <v>16.29</v>
          </cell>
          <cell r="AD604" t="str">
            <v>Single</v>
          </cell>
          <cell r="AI604">
            <v>0</v>
          </cell>
          <cell r="AJ604">
            <v>0</v>
          </cell>
        </row>
        <row r="605">
          <cell r="AJ605">
            <v>0</v>
          </cell>
        </row>
        <row r="606">
          <cell r="E606">
            <v>274</v>
          </cell>
          <cell r="F606" t="str">
            <v>CB-02/20/4/7</v>
          </cell>
          <cell r="G606">
            <v>518208.77</v>
          </cell>
          <cell r="H606">
            <v>2389125.83</v>
          </cell>
          <cell r="I606" t="str">
            <v>Road-MN41</v>
          </cell>
          <cell r="J606">
            <v>-42.549999999988358</v>
          </cell>
          <cell r="K606">
            <v>-14.669999999925494</v>
          </cell>
          <cell r="L606">
            <v>45.007903750306163</v>
          </cell>
          <cell r="M606" t="str">
            <v>CP-5 401 235</v>
          </cell>
          <cell r="N606">
            <v>146.71822872830069</v>
          </cell>
          <cell r="O606">
            <v>191.72613247860684</v>
          </cell>
          <cell r="P606">
            <v>45.007903750306156</v>
          </cell>
          <cell r="Q606">
            <v>0</v>
          </cell>
          <cell r="R606">
            <v>16.29</v>
          </cell>
          <cell r="T606">
            <v>14.89</v>
          </cell>
          <cell r="V606">
            <v>16.25</v>
          </cell>
          <cell r="X606">
            <v>300</v>
          </cell>
          <cell r="Y606">
            <v>14.8</v>
          </cell>
          <cell r="Z606">
            <v>14.89</v>
          </cell>
          <cell r="AA606">
            <v>16.29</v>
          </cell>
          <cell r="AB606">
            <v>16.25</v>
          </cell>
          <cell r="AD606" t="str">
            <v>Single</v>
          </cell>
          <cell r="AI606">
            <v>0</v>
          </cell>
          <cell r="AJ606" t="str">
            <v>L</v>
          </cell>
        </row>
        <row r="607">
          <cell r="AJ607">
            <v>0</v>
          </cell>
        </row>
        <row r="608">
          <cell r="N608">
            <v>191.72613247860684</v>
          </cell>
          <cell r="AJ608">
            <v>0</v>
          </cell>
        </row>
        <row r="609">
          <cell r="E609">
            <v>275</v>
          </cell>
          <cell r="F609" t="str">
            <v>CB-02/20/5</v>
          </cell>
          <cell r="G609">
            <v>518392.12</v>
          </cell>
          <cell r="H609">
            <v>2389119.65</v>
          </cell>
          <cell r="I609" t="str">
            <v>Road-MJ04</v>
          </cell>
          <cell r="M609" t="str">
            <v>CP-5 401 234</v>
          </cell>
          <cell r="R609">
            <v>17.52</v>
          </cell>
          <cell r="T609">
            <v>15.549018134336377</v>
          </cell>
          <cell r="V609">
            <v>17.68</v>
          </cell>
          <cell r="AI609">
            <v>0</v>
          </cell>
          <cell r="AJ609">
            <v>0</v>
          </cell>
        </row>
        <row r="610">
          <cell r="AJ610">
            <v>0</v>
          </cell>
        </row>
        <row r="611">
          <cell r="E611">
            <v>276</v>
          </cell>
          <cell r="F611" t="str">
            <v>CB-02/20/5A</v>
          </cell>
          <cell r="G611">
            <v>518376.63</v>
          </cell>
          <cell r="H611">
            <v>2389119.48</v>
          </cell>
          <cell r="I611" t="str">
            <v>Road-MJ04</v>
          </cell>
          <cell r="J611">
            <v>-15.489999999990687</v>
          </cell>
          <cell r="K611">
            <v>-0.16999999992549419</v>
          </cell>
          <cell r="L611">
            <v>15.490932831811199</v>
          </cell>
          <cell r="M611" t="str">
            <v>CP-5 401 234</v>
          </cell>
          <cell r="N611">
            <v>0</v>
          </cell>
          <cell r="O611">
            <v>15.490932831811199</v>
          </cell>
          <cell r="P611">
            <v>15.490932831811199</v>
          </cell>
          <cell r="Q611">
            <v>0</v>
          </cell>
          <cell r="R611">
            <v>17.52</v>
          </cell>
          <cell r="T611">
            <v>15.58</v>
          </cell>
          <cell r="V611">
            <v>17.68</v>
          </cell>
          <cell r="X611">
            <v>300</v>
          </cell>
          <cell r="Y611">
            <v>15.549018134336377</v>
          </cell>
          <cell r="Z611">
            <v>15.58</v>
          </cell>
          <cell r="AA611">
            <v>17.68</v>
          </cell>
          <cell r="AB611">
            <v>17.68</v>
          </cell>
          <cell r="AD611" t="str">
            <v>Single</v>
          </cell>
          <cell r="AI611" t="str">
            <v>S</v>
          </cell>
          <cell r="AJ611" t="str">
            <v>L</v>
          </cell>
        </row>
        <row r="612">
          <cell r="AJ612">
            <v>0</v>
          </cell>
        </row>
        <row r="613">
          <cell r="N613">
            <v>15.490932831811199</v>
          </cell>
          <cell r="AJ613">
            <v>0</v>
          </cell>
        </row>
        <row r="614">
          <cell r="E614">
            <v>277</v>
          </cell>
          <cell r="F614" t="str">
            <v>CB-02/20/6</v>
          </cell>
          <cell r="G614">
            <v>518393.27</v>
          </cell>
          <cell r="H614">
            <v>2389084.67</v>
          </cell>
          <cell r="I614" t="str">
            <v>Road-MJ04</v>
          </cell>
          <cell r="M614" t="str">
            <v>CP-5 401 234</v>
          </cell>
          <cell r="R614">
            <v>17.7</v>
          </cell>
          <cell r="T614">
            <v>15.658727743925338</v>
          </cell>
          <cell r="V614">
            <v>18.059999999999999</v>
          </cell>
          <cell r="AI614">
            <v>0</v>
          </cell>
          <cell r="AJ614">
            <v>0</v>
          </cell>
        </row>
        <row r="615">
          <cell r="AJ615">
            <v>0</v>
          </cell>
        </row>
        <row r="616">
          <cell r="E616">
            <v>278</v>
          </cell>
          <cell r="F616" t="str">
            <v>CB-02/20/6A</v>
          </cell>
          <cell r="G616">
            <v>518377.65</v>
          </cell>
          <cell r="H616">
            <v>2389083.96</v>
          </cell>
          <cell r="I616" t="str">
            <v>Road-MJ04</v>
          </cell>
          <cell r="J616">
            <v>-15.619999999995343</v>
          </cell>
          <cell r="K616">
            <v>-0.7099999999627471</v>
          </cell>
          <cell r="L616">
            <v>15.636128037330778</v>
          </cell>
          <cell r="M616" t="str">
            <v>CP-5 401 234</v>
          </cell>
          <cell r="N616">
            <v>0</v>
          </cell>
          <cell r="O616">
            <v>15.636128037330778</v>
          </cell>
          <cell r="P616">
            <v>15.636128037330778</v>
          </cell>
          <cell r="Q616">
            <v>0</v>
          </cell>
          <cell r="R616">
            <v>17.7</v>
          </cell>
          <cell r="T616">
            <v>15.69</v>
          </cell>
          <cell r="V616">
            <v>18.059999999999999</v>
          </cell>
          <cell r="X616">
            <v>300</v>
          </cell>
          <cell r="Y616">
            <v>15.658727743925338</v>
          </cell>
          <cell r="Z616">
            <v>15.69</v>
          </cell>
          <cell r="AA616">
            <v>18.059999999999999</v>
          </cell>
          <cell r="AB616">
            <v>18.059999999999999</v>
          </cell>
          <cell r="AD616" t="str">
            <v>Single</v>
          </cell>
          <cell r="AI616" t="str">
            <v>S</v>
          </cell>
          <cell r="AJ616" t="str">
            <v>L</v>
          </cell>
        </row>
        <row r="617">
          <cell r="AJ617">
            <v>0</v>
          </cell>
        </row>
        <row r="618">
          <cell r="N618">
            <v>15.636128037330778</v>
          </cell>
          <cell r="AJ618">
            <v>0</v>
          </cell>
        </row>
        <row r="619">
          <cell r="E619">
            <v>279</v>
          </cell>
          <cell r="F619" t="str">
            <v>MH-02/21</v>
          </cell>
          <cell r="G619">
            <v>518412.48</v>
          </cell>
          <cell r="H619">
            <v>2389301.3199999998</v>
          </cell>
          <cell r="I619" t="str">
            <v>Road-MJ02</v>
          </cell>
          <cell r="M619" t="str">
            <v>CP-5 401 206</v>
          </cell>
          <cell r="R619">
            <v>14.94</v>
          </cell>
          <cell r="T619">
            <v>13.428364983885205</v>
          </cell>
          <cell r="V619">
            <v>14.83</v>
          </cell>
          <cell r="AI619">
            <v>0</v>
          </cell>
          <cell r="AJ619">
            <v>0</v>
          </cell>
        </row>
        <row r="620">
          <cell r="AJ620">
            <v>0</v>
          </cell>
        </row>
        <row r="621">
          <cell r="E621">
            <v>280</v>
          </cell>
          <cell r="F621" t="str">
            <v>CB-02/21/1</v>
          </cell>
          <cell r="G621">
            <v>518408.83</v>
          </cell>
          <cell r="H621">
            <v>2389296.79</v>
          </cell>
          <cell r="I621" t="str">
            <v>Road-MJ02</v>
          </cell>
          <cell r="J621">
            <v>-3.6499999999650754</v>
          </cell>
          <cell r="K621">
            <v>-4.529999999795109</v>
          </cell>
          <cell r="L621">
            <v>5.8175080573978359</v>
          </cell>
          <cell r="M621" t="str">
            <v>CP-5 401 206</v>
          </cell>
          <cell r="N621">
            <v>0</v>
          </cell>
          <cell r="O621">
            <v>5.8175080573978359</v>
          </cell>
          <cell r="P621">
            <v>5.8175080573978359</v>
          </cell>
          <cell r="Q621">
            <v>0</v>
          </cell>
          <cell r="R621">
            <v>14.94</v>
          </cell>
          <cell r="T621">
            <v>13.44</v>
          </cell>
          <cell r="V621">
            <v>14.87</v>
          </cell>
          <cell r="X621">
            <v>300</v>
          </cell>
          <cell r="Y621">
            <v>13.428364983885205</v>
          </cell>
          <cell r="Z621">
            <v>13.44</v>
          </cell>
          <cell r="AA621">
            <v>14.83</v>
          </cell>
          <cell r="AB621">
            <v>14.87</v>
          </cell>
          <cell r="AD621" t="str">
            <v>Single</v>
          </cell>
          <cell r="AI621" t="str">
            <v>S</v>
          </cell>
          <cell r="AJ621" t="str">
            <v>L</v>
          </cell>
        </row>
        <row r="622">
          <cell r="AJ622">
            <v>0</v>
          </cell>
        </row>
        <row r="623">
          <cell r="N623">
            <v>5.8175080573978359</v>
          </cell>
          <cell r="AJ623">
            <v>0</v>
          </cell>
        </row>
        <row r="624">
          <cell r="E624">
            <v>281</v>
          </cell>
          <cell r="F624" t="str">
            <v>MH-02/21</v>
          </cell>
          <cell r="G624">
            <v>518412.48</v>
          </cell>
          <cell r="H624">
            <v>2389301.3199999998</v>
          </cell>
          <cell r="I624" t="str">
            <v>Road-MJ02</v>
          </cell>
          <cell r="M624" t="str">
            <v>CP-5 401 206</v>
          </cell>
          <cell r="R624">
            <v>14.94</v>
          </cell>
          <cell r="T624">
            <v>13.26799000792581</v>
          </cell>
          <cell r="V624">
            <v>14.83</v>
          </cell>
          <cell r="AI624">
            <v>0</v>
          </cell>
          <cell r="AJ624">
            <v>0</v>
          </cell>
        </row>
        <row r="625">
          <cell r="AJ625">
            <v>0</v>
          </cell>
        </row>
        <row r="626">
          <cell r="E626">
            <v>282</v>
          </cell>
          <cell r="F626" t="str">
            <v>CB-02/21/1/1</v>
          </cell>
          <cell r="G626">
            <v>518452.89</v>
          </cell>
          <cell r="H626">
            <v>2389308.2799999998</v>
          </cell>
          <cell r="I626" t="str">
            <v>Road-MJ02</v>
          </cell>
          <cell r="J626">
            <v>40.410000000032596</v>
          </cell>
          <cell r="K626">
            <v>6.9599999999627471</v>
          </cell>
          <cell r="L626">
            <v>41.004996037094259</v>
          </cell>
          <cell r="M626" t="str">
            <v>CP-5 401 206</v>
          </cell>
          <cell r="N626">
            <v>0</v>
          </cell>
          <cell r="O626">
            <v>41.004996037094259</v>
          </cell>
          <cell r="P626">
            <v>41.004996037094259</v>
          </cell>
          <cell r="Q626">
            <v>0</v>
          </cell>
          <cell r="R626">
            <v>14.85</v>
          </cell>
          <cell r="T626">
            <v>13.35</v>
          </cell>
          <cell r="V626">
            <v>14.84</v>
          </cell>
          <cell r="X626">
            <v>300</v>
          </cell>
          <cell r="Y626">
            <v>13.26799000792581</v>
          </cell>
          <cell r="Z626">
            <v>13.35</v>
          </cell>
          <cell r="AA626">
            <v>14.83</v>
          </cell>
          <cell r="AB626">
            <v>14.84</v>
          </cell>
          <cell r="AD626" t="str">
            <v>Single</v>
          </cell>
          <cell r="AI626" t="str">
            <v>S</v>
          </cell>
          <cell r="AJ626" t="str">
            <v>L</v>
          </cell>
        </row>
        <row r="627">
          <cell r="AJ627">
            <v>0</v>
          </cell>
        </row>
        <row r="628">
          <cell r="N628">
            <v>41.004996037094259</v>
          </cell>
          <cell r="AJ628">
            <v>0</v>
          </cell>
        </row>
        <row r="629">
          <cell r="E629">
            <v>283</v>
          </cell>
          <cell r="F629" t="str">
            <v>MH-02/21</v>
          </cell>
          <cell r="G629">
            <v>518412.48</v>
          </cell>
          <cell r="H629">
            <v>2389301.3199999998</v>
          </cell>
          <cell r="I629" t="str">
            <v>Road-MJ02</v>
          </cell>
          <cell r="M629" t="str">
            <v>CP-5 401 206</v>
          </cell>
          <cell r="R629">
            <v>14.94</v>
          </cell>
          <cell r="T629">
            <v>13.050893162315404</v>
          </cell>
          <cell r="V629">
            <v>14.83</v>
          </cell>
          <cell r="AI629">
            <v>0</v>
          </cell>
          <cell r="AJ629">
            <v>0</v>
          </cell>
        </row>
        <row r="630">
          <cell r="AJ630">
            <v>0</v>
          </cell>
        </row>
        <row r="631">
          <cell r="E631">
            <v>284</v>
          </cell>
          <cell r="F631" t="str">
            <v>CB-02/21/2</v>
          </cell>
          <cell r="G631">
            <v>518411.02</v>
          </cell>
          <cell r="H631">
            <v>2389315.7999999998</v>
          </cell>
          <cell r="I631" t="str">
            <v>Road-MJ02</v>
          </cell>
          <cell r="J631">
            <v>-1.4599999999627471</v>
          </cell>
          <cell r="K631">
            <v>14.479999999981374</v>
          </cell>
          <cell r="L631">
            <v>14.553418842297908</v>
          </cell>
          <cell r="M631" t="str">
            <v>CP-5 401 206</v>
          </cell>
          <cell r="N631">
            <v>0</v>
          </cell>
          <cell r="O631">
            <v>14.553418842297908</v>
          </cell>
          <cell r="P631">
            <v>14.553418842297908</v>
          </cell>
          <cell r="Q631">
            <v>0</v>
          </cell>
          <cell r="R631">
            <v>14.93</v>
          </cell>
          <cell r="T631">
            <v>13.08</v>
          </cell>
          <cell r="V631">
            <v>14.8</v>
          </cell>
          <cell r="X631">
            <v>300</v>
          </cell>
          <cell r="Y631">
            <v>13.050893162315404</v>
          </cell>
          <cell r="Z631">
            <v>13.08</v>
          </cell>
          <cell r="AA631">
            <v>14.83</v>
          </cell>
          <cell r="AB631">
            <v>14.8</v>
          </cell>
          <cell r="AD631" t="str">
            <v>Single</v>
          </cell>
          <cell r="AI631" t="str">
            <v>S</v>
          </cell>
          <cell r="AJ631">
            <v>0</v>
          </cell>
        </row>
        <row r="632">
          <cell r="AJ632">
            <v>0</v>
          </cell>
        </row>
        <row r="633">
          <cell r="E633">
            <v>285</v>
          </cell>
          <cell r="F633" t="str">
            <v>CB-02/21/3</v>
          </cell>
          <cell r="G633">
            <v>518450.21600000001</v>
          </cell>
          <cell r="H633">
            <v>2389323.7570000002</v>
          </cell>
          <cell r="I633" t="str">
            <v>Road-MJ02</v>
          </cell>
          <cell r="J633">
            <v>39.195999999996275</v>
          </cell>
          <cell r="K633">
            <v>7.9570000004023314</v>
          </cell>
          <cell r="L633">
            <v>39.995503059795496</v>
          </cell>
          <cell r="M633" t="str">
            <v>CP-5 401 206</v>
          </cell>
          <cell r="N633">
            <v>14.553418842297908</v>
          </cell>
          <cell r="O633">
            <v>54.548921902093404</v>
          </cell>
          <cell r="P633">
            <v>39.995503059795496</v>
          </cell>
          <cell r="Q633">
            <v>0</v>
          </cell>
          <cell r="R633">
            <v>14.83</v>
          </cell>
          <cell r="T633">
            <v>13.08</v>
          </cell>
          <cell r="V633">
            <v>14.85</v>
          </cell>
          <cell r="X633">
            <v>300</v>
          </cell>
          <cell r="Y633">
            <v>13.08</v>
          </cell>
          <cell r="Z633">
            <v>13.08</v>
          </cell>
          <cell r="AA633">
            <v>14.8</v>
          </cell>
          <cell r="AB633">
            <v>14.85</v>
          </cell>
          <cell r="AD633" t="str">
            <v>Single</v>
          </cell>
          <cell r="AI633">
            <v>0</v>
          </cell>
          <cell r="AJ633">
            <v>0</v>
          </cell>
        </row>
        <row r="634">
          <cell r="AJ634">
            <v>0</v>
          </cell>
        </row>
        <row r="635">
          <cell r="E635">
            <v>286</v>
          </cell>
          <cell r="F635" t="str">
            <v>CB-02/21/4</v>
          </cell>
          <cell r="G635">
            <v>518491.44500000001</v>
          </cell>
          <cell r="H635">
            <v>2389331.6379999998</v>
          </cell>
          <cell r="I635" t="str">
            <v>Road-MJ02</v>
          </cell>
          <cell r="J635">
            <v>41.228999999992084</v>
          </cell>
          <cell r="K635">
            <v>7.8809999995864928</v>
          </cell>
          <cell r="L635">
            <v>41.975476197332526</v>
          </cell>
          <cell r="M635" t="str">
            <v>CP-5 401 206</v>
          </cell>
          <cell r="N635">
            <v>54.548921902093404</v>
          </cell>
          <cell r="O635">
            <v>96.524398099425923</v>
          </cell>
          <cell r="P635">
            <v>41.975476197332519</v>
          </cell>
          <cell r="Q635">
            <v>0</v>
          </cell>
          <cell r="R635">
            <v>14.71</v>
          </cell>
          <cell r="T635">
            <v>13.21</v>
          </cell>
          <cell r="V635">
            <v>14.77</v>
          </cell>
          <cell r="X635">
            <v>300</v>
          </cell>
          <cell r="Y635">
            <v>13.08</v>
          </cell>
          <cell r="Z635">
            <v>13.21</v>
          </cell>
          <cell r="AA635">
            <v>14.85</v>
          </cell>
          <cell r="AB635">
            <v>14.77</v>
          </cell>
          <cell r="AD635" t="str">
            <v>Single</v>
          </cell>
          <cell r="AI635">
            <v>0</v>
          </cell>
          <cell r="AJ635" t="str">
            <v>L</v>
          </cell>
        </row>
        <row r="636">
          <cell r="AJ636">
            <v>0</v>
          </cell>
        </row>
        <row r="637">
          <cell r="N637">
            <v>96.524398099425923</v>
          </cell>
          <cell r="AJ637">
            <v>0</v>
          </cell>
        </row>
        <row r="638">
          <cell r="E638">
            <v>287</v>
          </cell>
          <cell r="F638" t="str">
            <v>MH-02/22</v>
          </cell>
          <cell r="G638">
            <v>518478.88</v>
          </cell>
          <cell r="H638">
            <v>2389314.8199999998</v>
          </cell>
          <cell r="I638" t="str">
            <v>Road-MJ02</v>
          </cell>
          <cell r="M638" t="str">
            <v>CP-5 401 206</v>
          </cell>
          <cell r="R638">
            <v>14.74</v>
          </cell>
          <cell r="T638">
            <v>13.203253681001497</v>
          </cell>
          <cell r="V638">
            <v>14.8</v>
          </cell>
          <cell r="AI638">
            <v>0</v>
          </cell>
          <cell r="AJ638">
            <v>0</v>
          </cell>
        </row>
        <row r="639">
          <cell r="AJ639">
            <v>0</v>
          </cell>
        </row>
        <row r="640">
          <cell r="E640">
            <v>288</v>
          </cell>
          <cell r="F640" t="str">
            <v>CB-02/22/1</v>
          </cell>
          <cell r="G640">
            <v>518487.25</v>
          </cell>
          <cell r="H640">
            <v>2389315.0499999998</v>
          </cell>
          <cell r="I640" t="str">
            <v>Road-MJ02</v>
          </cell>
          <cell r="J640">
            <v>8.3699999999953434</v>
          </cell>
          <cell r="K640">
            <v>0.22999999998137355</v>
          </cell>
          <cell r="L640">
            <v>8.3731594992519689</v>
          </cell>
          <cell r="M640" t="str">
            <v>CP-5 401 206</v>
          </cell>
          <cell r="N640">
            <v>0</v>
          </cell>
          <cell r="O640">
            <v>8.3731594992519689</v>
          </cell>
          <cell r="P640">
            <v>8.3731594992519689</v>
          </cell>
          <cell r="Q640">
            <v>0</v>
          </cell>
          <cell r="R640">
            <v>14.72</v>
          </cell>
          <cell r="T640">
            <v>13.22</v>
          </cell>
          <cell r="V640">
            <v>14.78</v>
          </cell>
          <cell r="X640">
            <v>300</v>
          </cell>
          <cell r="Y640">
            <v>13.203253681001497</v>
          </cell>
          <cell r="Z640">
            <v>13.22</v>
          </cell>
          <cell r="AA640">
            <v>14.8</v>
          </cell>
          <cell r="AB640">
            <v>14.78</v>
          </cell>
          <cell r="AD640" t="str">
            <v>Single</v>
          </cell>
          <cell r="AI640" t="str">
            <v>S</v>
          </cell>
          <cell r="AJ640" t="str">
            <v>L</v>
          </cell>
        </row>
        <row r="641">
          <cell r="AJ641">
            <v>0</v>
          </cell>
        </row>
        <row r="642">
          <cell r="N642">
            <v>8.3731594992519689</v>
          </cell>
          <cell r="AJ642">
            <v>0</v>
          </cell>
        </row>
        <row r="643">
          <cell r="E643">
            <v>289</v>
          </cell>
          <cell r="F643" t="str">
            <v>MH-02/23</v>
          </cell>
          <cell r="G643">
            <v>518520.89</v>
          </cell>
          <cell r="H643">
            <v>2389320.7000000002</v>
          </cell>
          <cell r="I643" t="str">
            <v>Road-MJ02</v>
          </cell>
          <cell r="M643" t="str">
            <v>CP-5 401 206</v>
          </cell>
          <cell r="R643">
            <v>14.61</v>
          </cell>
          <cell r="T643">
            <v>13.048771500196692</v>
          </cell>
          <cell r="V643">
            <v>14.69</v>
          </cell>
          <cell r="AI643">
            <v>0</v>
          </cell>
          <cell r="AJ643">
            <v>0</v>
          </cell>
        </row>
        <row r="644">
          <cell r="AJ644">
            <v>0</v>
          </cell>
        </row>
        <row r="645">
          <cell r="E645">
            <v>290</v>
          </cell>
          <cell r="F645" t="str">
            <v>CB-02/23/1</v>
          </cell>
          <cell r="G645">
            <v>518526.21</v>
          </cell>
          <cell r="H645">
            <v>2389335.38</v>
          </cell>
          <cell r="I645" t="str">
            <v>Road-MJ02</v>
          </cell>
          <cell r="J645">
            <v>5.3200000000069849</v>
          </cell>
          <cell r="K645">
            <v>14.679999999701977</v>
          </cell>
          <cell r="L645">
            <v>15.614249901654718</v>
          </cell>
          <cell r="M645" t="str">
            <v>CP-5 401 207</v>
          </cell>
          <cell r="N645">
            <v>0</v>
          </cell>
          <cell r="O645">
            <v>15.614249901654718</v>
          </cell>
          <cell r="P645">
            <v>15.614249901654718</v>
          </cell>
          <cell r="Q645">
            <v>0</v>
          </cell>
          <cell r="R645">
            <v>14.61</v>
          </cell>
          <cell r="T645">
            <v>13.08</v>
          </cell>
          <cell r="V645">
            <v>14.65</v>
          </cell>
          <cell r="X645">
            <v>300</v>
          </cell>
          <cell r="Y645">
            <v>13.048771500196692</v>
          </cell>
          <cell r="Z645">
            <v>13.08</v>
          </cell>
          <cell r="AA645">
            <v>14.69</v>
          </cell>
          <cell r="AB645">
            <v>14.65</v>
          </cell>
          <cell r="AD645" t="str">
            <v>Single</v>
          </cell>
          <cell r="AI645" t="str">
            <v>S</v>
          </cell>
          <cell r="AJ645">
            <v>0</v>
          </cell>
        </row>
        <row r="646">
          <cell r="AJ646">
            <v>0</v>
          </cell>
        </row>
        <row r="647">
          <cell r="E647">
            <v>291</v>
          </cell>
          <cell r="F647" t="str">
            <v>CB-02/23/2</v>
          </cell>
          <cell r="G647">
            <v>518542.04</v>
          </cell>
          <cell r="H647">
            <v>2389336.3199999998</v>
          </cell>
          <cell r="I647" t="str">
            <v>Road-MJ02</v>
          </cell>
          <cell r="J647">
            <v>15.82999999995809</v>
          </cell>
          <cell r="K647">
            <v>0.93999999994412065</v>
          </cell>
          <cell r="L647">
            <v>15.857884474247127</v>
          </cell>
          <cell r="M647" t="str">
            <v>CP-5 401 207</v>
          </cell>
          <cell r="N647">
            <v>15.614249901654718</v>
          </cell>
          <cell r="O647">
            <v>31.472134375901845</v>
          </cell>
          <cell r="P647">
            <v>15.857884474247127</v>
          </cell>
          <cell r="Q647">
            <v>0</v>
          </cell>
          <cell r="R647">
            <v>14.64</v>
          </cell>
          <cell r="T647">
            <v>13.13</v>
          </cell>
          <cell r="V647">
            <v>14.7</v>
          </cell>
          <cell r="X647">
            <v>300</v>
          </cell>
          <cell r="Y647">
            <v>13.08</v>
          </cell>
          <cell r="Z647">
            <v>13.13</v>
          </cell>
          <cell r="AA647">
            <v>14.65</v>
          </cell>
          <cell r="AB647">
            <v>14.7</v>
          </cell>
          <cell r="AD647" t="str">
            <v>Single</v>
          </cell>
          <cell r="AI647">
            <v>0</v>
          </cell>
          <cell r="AJ647">
            <v>0</v>
          </cell>
        </row>
        <row r="648">
          <cell r="AJ648">
            <v>0</v>
          </cell>
        </row>
        <row r="649">
          <cell r="E649">
            <v>292</v>
          </cell>
          <cell r="F649" t="str">
            <v>CB-02/23/3</v>
          </cell>
          <cell r="G649">
            <v>518561.12</v>
          </cell>
          <cell r="H649">
            <v>2389336.8199999998</v>
          </cell>
          <cell r="I649" t="str">
            <v>Road-MJ02</v>
          </cell>
          <cell r="J649">
            <v>19.080000000016298</v>
          </cell>
          <cell r="K649">
            <v>0.5</v>
          </cell>
          <cell r="L649">
            <v>19.086550238338564</v>
          </cell>
          <cell r="M649" t="str">
            <v>CP-5 401 207</v>
          </cell>
          <cell r="N649">
            <v>31.472134375901845</v>
          </cell>
          <cell r="O649">
            <v>50.558684614240406</v>
          </cell>
          <cell r="P649">
            <v>19.08655023833856</v>
          </cell>
          <cell r="Q649">
            <v>0</v>
          </cell>
          <cell r="R649">
            <v>14.7</v>
          </cell>
          <cell r="T649">
            <v>13.19</v>
          </cell>
          <cell r="V649">
            <v>14.77</v>
          </cell>
          <cell r="X649">
            <v>300</v>
          </cell>
          <cell r="Y649">
            <v>13.13</v>
          </cell>
          <cell r="Z649">
            <v>13.19</v>
          </cell>
          <cell r="AA649">
            <v>14.7</v>
          </cell>
          <cell r="AB649">
            <v>14.77</v>
          </cell>
          <cell r="AD649" t="str">
            <v>Double</v>
          </cell>
          <cell r="AI649">
            <v>0</v>
          </cell>
          <cell r="AJ649">
            <v>0</v>
          </cell>
        </row>
        <row r="650">
          <cell r="AJ650">
            <v>0</v>
          </cell>
        </row>
        <row r="651">
          <cell r="E651">
            <v>293</v>
          </cell>
          <cell r="F651" t="str">
            <v>CB-02/23/4</v>
          </cell>
          <cell r="G651">
            <v>518590.26</v>
          </cell>
          <cell r="H651">
            <v>2389337.38</v>
          </cell>
          <cell r="I651" t="str">
            <v>Road-MJ02</v>
          </cell>
          <cell r="J651">
            <v>29.14000000001397</v>
          </cell>
          <cell r="K651">
            <v>0.56000000005587935</v>
          </cell>
          <cell r="L651">
            <v>29.145380422991167</v>
          </cell>
          <cell r="M651" t="str">
            <v>CP-5 401 207</v>
          </cell>
          <cell r="N651">
            <v>50.558684614240406</v>
          </cell>
          <cell r="O651">
            <v>79.704065037231572</v>
          </cell>
          <cell r="P651">
            <v>29.145380422991167</v>
          </cell>
          <cell r="Q651">
            <v>0</v>
          </cell>
          <cell r="R651">
            <v>14.78</v>
          </cell>
          <cell r="T651">
            <v>13.28</v>
          </cell>
          <cell r="V651">
            <v>14.8</v>
          </cell>
          <cell r="X651">
            <v>300</v>
          </cell>
          <cell r="Y651">
            <v>13.19</v>
          </cell>
          <cell r="Z651">
            <v>13.28</v>
          </cell>
          <cell r="AA651">
            <v>14.77</v>
          </cell>
          <cell r="AB651">
            <v>14.8</v>
          </cell>
          <cell r="AD651" t="str">
            <v>Single</v>
          </cell>
          <cell r="AI651">
            <v>0</v>
          </cell>
          <cell r="AJ651" t="str">
            <v>L</v>
          </cell>
        </row>
        <row r="652">
          <cell r="AJ652">
            <v>0</v>
          </cell>
        </row>
        <row r="653">
          <cell r="N653">
            <v>79.704065037231572</v>
          </cell>
          <cell r="AJ653">
            <v>0</v>
          </cell>
        </row>
        <row r="654">
          <cell r="E654">
            <v>294</v>
          </cell>
          <cell r="F654" t="str">
            <v>MH-02/23</v>
          </cell>
          <cell r="G654">
            <v>518520.89</v>
          </cell>
          <cell r="H654">
            <v>2389320.7000000002</v>
          </cell>
          <cell r="I654" t="str">
            <v>Road-MJ02</v>
          </cell>
          <cell r="M654" t="str">
            <v>CP-5 401 206</v>
          </cell>
          <cell r="R654">
            <v>14.61</v>
          </cell>
          <cell r="T654">
            <v>13.103381005212274</v>
          </cell>
          <cell r="V654">
            <v>14.69</v>
          </cell>
          <cell r="AI654">
            <v>0</v>
          </cell>
          <cell r="AJ654">
            <v>0</v>
          </cell>
        </row>
        <row r="655">
          <cell r="AJ655">
            <v>0</v>
          </cell>
        </row>
        <row r="656">
          <cell r="E656">
            <v>295</v>
          </cell>
          <cell r="F656" t="str">
            <v>CB-02/23/5</v>
          </cell>
          <cell r="G656">
            <v>518524.05200000003</v>
          </cell>
          <cell r="H656">
            <v>2389319.7230000002</v>
          </cell>
          <cell r="I656" t="str">
            <v>Road-MJ02</v>
          </cell>
          <cell r="J656">
            <v>3.1620000000111759</v>
          </cell>
          <cell r="K656">
            <v>-0.97699999995529652</v>
          </cell>
          <cell r="L656">
            <v>3.3094973938625976</v>
          </cell>
          <cell r="M656" t="str">
            <v>CP-5 401 207</v>
          </cell>
          <cell r="N656">
            <v>0</v>
          </cell>
          <cell r="O656">
            <v>3.3094973938625976</v>
          </cell>
          <cell r="P656">
            <v>3.3094973938625976</v>
          </cell>
          <cell r="Q656">
            <v>0</v>
          </cell>
          <cell r="R656">
            <v>14.61</v>
          </cell>
          <cell r="T656">
            <v>13.11</v>
          </cell>
          <cell r="V656">
            <v>14.67</v>
          </cell>
          <cell r="X656">
            <v>300</v>
          </cell>
          <cell r="Y656">
            <v>13.103381005212274</v>
          </cell>
          <cell r="Z656">
            <v>13.11</v>
          </cell>
          <cell r="AA656">
            <v>14.69</v>
          </cell>
          <cell r="AB656">
            <v>14.67</v>
          </cell>
          <cell r="AD656" t="str">
            <v>Single</v>
          </cell>
          <cell r="AI656" t="str">
            <v>S</v>
          </cell>
          <cell r="AJ656">
            <v>0</v>
          </cell>
        </row>
        <row r="657">
          <cell r="AJ657">
            <v>0</v>
          </cell>
        </row>
        <row r="658">
          <cell r="E658">
            <v>296</v>
          </cell>
          <cell r="F658" t="str">
            <v>CB-02/23/6</v>
          </cell>
          <cell r="G658">
            <v>518542.33</v>
          </cell>
          <cell r="H658">
            <v>2389320.89</v>
          </cell>
          <cell r="I658" t="str">
            <v>Road-MJ02</v>
          </cell>
          <cell r="J658">
            <v>18.277999999991152</v>
          </cell>
          <cell r="K658">
            <v>1.1669999998994172</v>
          </cell>
          <cell r="L658">
            <v>18.315216979316457</v>
          </cell>
          <cell r="M658" t="str">
            <v>CP-5 401 207</v>
          </cell>
          <cell r="N658">
            <v>3.3094973938625976</v>
          </cell>
          <cell r="O658">
            <v>21.624714373179053</v>
          </cell>
          <cell r="P658">
            <v>18.315216979316457</v>
          </cell>
          <cell r="Q658">
            <v>0</v>
          </cell>
          <cell r="R658">
            <v>14.63</v>
          </cell>
          <cell r="T658">
            <v>13.13</v>
          </cell>
          <cell r="V658">
            <v>14.69</v>
          </cell>
          <cell r="X658">
            <v>300</v>
          </cell>
          <cell r="Y658">
            <v>13.11</v>
          </cell>
          <cell r="Z658">
            <v>13.13</v>
          </cell>
          <cell r="AA658">
            <v>14.67</v>
          </cell>
          <cell r="AB658">
            <v>14.69</v>
          </cell>
          <cell r="AD658" t="str">
            <v>Single</v>
          </cell>
          <cell r="AI658">
            <v>0</v>
          </cell>
          <cell r="AJ658" t="str">
            <v>L</v>
          </cell>
        </row>
        <row r="659">
          <cell r="AJ659">
            <v>0</v>
          </cell>
        </row>
        <row r="660">
          <cell r="N660">
            <v>21.624714373179053</v>
          </cell>
          <cell r="AJ660">
            <v>0</v>
          </cell>
        </row>
        <row r="661">
          <cell r="E661">
            <v>297</v>
          </cell>
          <cell r="F661" t="str">
            <v>MH-02/24</v>
          </cell>
          <cell r="G661">
            <v>518560.16499999998</v>
          </cell>
          <cell r="H661">
            <v>2389322.6</v>
          </cell>
          <cell r="I661" t="str">
            <v>Road-MJ02</v>
          </cell>
          <cell r="M661" t="str">
            <v>CP-5 401 207</v>
          </cell>
          <cell r="R661">
            <v>14.59</v>
          </cell>
          <cell r="T661">
            <v>13.200005078144672</v>
          </cell>
          <cell r="V661">
            <v>14.76</v>
          </cell>
          <cell r="AI661">
            <v>0</v>
          </cell>
          <cell r="AJ661">
            <v>0</v>
          </cell>
        </row>
        <row r="662">
          <cell r="AJ662">
            <v>0</v>
          </cell>
        </row>
        <row r="663">
          <cell r="E663">
            <v>298</v>
          </cell>
          <cell r="F663" t="str">
            <v>CB-02/24/1</v>
          </cell>
          <cell r="G663">
            <v>518570.04</v>
          </cell>
          <cell r="H663">
            <v>2389321.04</v>
          </cell>
          <cell r="I663" t="str">
            <v>Road-MJ02</v>
          </cell>
          <cell r="J663">
            <v>9.875</v>
          </cell>
          <cell r="K663">
            <v>-1.5600000000558794</v>
          </cell>
          <cell r="L663">
            <v>9.9974609276643012</v>
          </cell>
          <cell r="M663" t="str">
            <v>CP-5 401 207</v>
          </cell>
          <cell r="N663">
            <v>0</v>
          </cell>
          <cell r="O663">
            <v>9.9974609276643012</v>
          </cell>
          <cell r="P663">
            <v>9.9974609276643012</v>
          </cell>
          <cell r="Q663">
            <v>0</v>
          </cell>
          <cell r="R663">
            <v>14.72</v>
          </cell>
          <cell r="T663">
            <v>13.22</v>
          </cell>
          <cell r="V663">
            <v>14.8</v>
          </cell>
          <cell r="X663">
            <v>300</v>
          </cell>
          <cell r="Y663">
            <v>13.200005078144672</v>
          </cell>
          <cell r="Z663">
            <v>13.22</v>
          </cell>
          <cell r="AA663">
            <v>14.76</v>
          </cell>
          <cell r="AB663">
            <v>14.8</v>
          </cell>
          <cell r="AD663" t="str">
            <v>Double</v>
          </cell>
          <cell r="AI663" t="str">
            <v>S</v>
          </cell>
          <cell r="AJ663">
            <v>0</v>
          </cell>
        </row>
        <row r="664">
          <cell r="AJ664">
            <v>0</v>
          </cell>
        </row>
        <row r="665">
          <cell r="E665">
            <v>299</v>
          </cell>
          <cell r="F665" t="str">
            <v>CB-02/24/2</v>
          </cell>
          <cell r="G665">
            <v>518585.04</v>
          </cell>
          <cell r="H665">
            <v>2389321.3199999998</v>
          </cell>
          <cell r="I665" t="str">
            <v>Road-MJ02</v>
          </cell>
          <cell r="J665">
            <v>15</v>
          </cell>
          <cell r="K665">
            <v>0.27999999979510903</v>
          </cell>
          <cell r="L665">
            <v>15.002613105718792</v>
          </cell>
          <cell r="M665" t="str">
            <v>CP-5 401 207</v>
          </cell>
          <cell r="N665">
            <v>9.9974609276643012</v>
          </cell>
          <cell r="O665">
            <v>25.000074033383093</v>
          </cell>
          <cell r="P665">
            <v>15.002613105718792</v>
          </cell>
          <cell r="Q665">
            <v>0</v>
          </cell>
          <cell r="R665">
            <v>14.83</v>
          </cell>
          <cell r="T665">
            <v>13.33</v>
          </cell>
          <cell r="V665">
            <v>14.88</v>
          </cell>
          <cell r="X665">
            <v>300</v>
          </cell>
          <cell r="Y665">
            <v>13.22</v>
          </cell>
          <cell r="Z665">
            <v>13.33</v>
          </cell>
          <cell r="AA665">
            <v>14.8</v>
          </cell>
          <cell r="AB665">
            <v>14.88</v>
          </cell>
          <cell r="AD665" t="str">
            <v>Single</v>
          </cell>
          <cell r="AI665">
            <v>0</v>
          </cell>
          <cell r="AJ665" t="str">
            <v>L</v>
          </cell>
        </row>
        <row r="666">
          <cell r="AJ666">
            <v>0</v>
          </cell>
        </row>
        <row r="667">
          <cell r="N667">
            <v>25.000074033383093</v>
          </cell>
          <cell r="AJ667">
            <v>0</v>
          </cell>
        </row>
        <row r="668">
          <cell r="E668">
            <v>300</v>
          </cell>
          <cell r="F668" t="str">
            <v>MH-02/25</v>
          </cell>
          <cell r="G668">
            <v>518619.92</v>
          </cell>
          <cell r="H668">
            <v>2389323.7400000002</v>
          </cell>
          <cell r="I668" t="str">
            <v>Road-MJ02</v>
          </cell>
          <cell r="M668" t="str">
            <v>CP-5 401 207</v>
          </cell>
          <cell r="R668">
            <v>15.1</v>
          </cell>
          <cell r="T668">
            <v>13.312848090223502</v>
          </cell>
          <cell r="V668">
            <v>14.9</v>
          </cell>
          <cell r="AI668">
            <v>0</v>
          </cell>
          <cell r="AJ668">
            <v>0</v>
          </cell>
        </row>
        <row r="669">
          <cell r="AJ669">
            <v>0</v>
          </cell>
        </row>
        <row r="670">
          <cell r="E670">
            <v>301</v>
          </cell>
          <cell r="F670" t="str">
            <v>CB-02/25/21</v>
          </cell>
          <cell r="G670">
            <v>518616.73</v>
          </cell>
          <cell r="H670">
            <v>2389305.44</v>
          </cell>
          <cell r="I670" t="str">
            <v>Road-MJ01</v>
          </cell>
          <cell r="J670">
            <v>-3.1900000000023283</v>
          </cell>
          <cell r="K670">
            <v>-18.300000000279397</v>
          </cell>
          <cell r="L670">
            <v>18.575954888248432</v>
          </cell>
          <cell r="M670" t="str">
            <v>CP-5 401 207</v>
          </cell>
          <cell r="N670">
            <v>0</v>
          </cell>
          <cell r="O670">
            <v>18.575954888248432</v>
          </cell>
          <cell r="P670">
            <v>18.575954888248432</v>
          </cell>
          <cell r="Q670">
            <v>0</v>
          </cell>
          <cell r="R670">
            <v>14.78</v>
          </cell>
          <cell r="T670">
            <v>13.35</v>
          </cell>
          <cell r="V670">
            <v>15.11</v>
          </cell>
          <cell r="X670">
            <v>300</v>
          </cell>
          <cell r="Y670">
            <v>13.312848090223502</v>
          </cell>
          <cell r="Z670">
            <v>13.35</v>
          </cell>
          <cell r="AA670">
            <v>14.9</v>
          </cell>
          <cell r="AB670">
            <v>15.11</v>
          </cell>
          <cell r="AD670" t="str">
            <v>Double</v>
          </cell>
          <cell r="AI670" t="str">
            <v>S</v>
          </cell>
          <cell r="AJ670">
            <v>0</v>
          </cell>
        </row>
        <row r="671">
          <cell r="AJ671">
            <v>0</v>
          </cell>
        </row>
        <row r="672">
          <cell r="E672">
            <v>302</v>
          </cell>
          <cell r="F672" t="str">
            <v>CB-02/25/22</v>
          </cell>
          <cell r="G672">
            <v>518608.94</v>
          </cell>
          <cell r="H672">
            <v>2389265.4300000002</v>
          </cell>
          <cell r="I672" t="str">
            <v>Road-MJ01</v>
          </cell>
          <cell r="J672">
            <v>-7.7899999999790452</v>
          </cell>
          <cell r="K672">
            <v>-40.009999999776483</v>
          </cell>
          <cell r="L672">
            <v>40.761307633364602</v>
          </cell>
          <cell r="M672" t="str">
            <v>CP-5 401 207</v>
          </cell>
          <cell r="N672">
            <v>18.575954888248432</v>
          </cell>
          <cell r="O672">
            <v>59.337262521613034</v>
          </cell>
          <cell r="P672">
            <v>40.761307633364602</v>
          </cell>
          <cell r="Q672">
            <v>0</v>
          </cell>
          <cell r="R672">
            <v>14.98</v>
          </cell>
          <cell r="T672">
            <v>13.48</v>
          </cell>
          <cell r="V672">
            <v>14.91</v>
          </cell>
          <cell r="X672">
            <v>300</v>
          </cell>
          <cell r="Y672">
            <v>13.35</v>
          </cell>
          <cell r="Z672">
            <v>13.48</v>
          </cell>
          <cell r="AA672">
            <v>15.11</v>
          </cell>
          <cell r="AB672">
            <v>14.91</v>
          </cell>
          <cell r="AD672" t="str">
            <v>Single</v>
          </cell>
          <cell r="AI672">
            <v>0</v>
          </cell>
          <cell r="AJ672">
            <v>0</v>
          </cell>
        </row>
        <row r="673">
          <cell r="AJ673">
            <v>0</v>
          </cell>
        </row>
        <row r="674">
          <cell r="E674">
            <v>303</v>
          </cell>
          <cell r="F674" t="str">
            <v>CB-02/25/23</v>
          </cell>
          <cell r="G674">
            <v>518605.17599999998</v>
          </cell>
          <cell r="H674">
            <v>2389246.08</v>
          </cell>
          <cell r="I674" t="str">
            <v>Road-MJ01</v>
          </cell>
          <cell r="J674">
            <v>-3.76400000002468</v>
          </cell>
          <cell r="K674">
            <v>-19.350000000093132</v>
          </cell>
          <cell r="L674">
            <v>19.712691242034662</v>
          </cell>
          <cell r="M674" t="str">
            <v>CP-5 401 207</v>
          </cell>
          <cell r="N674">
            <v>59.337262521613034</v>
          </cell>
          <cell r="O674">
            <v>79.049953763647693</v>
          </cell>
          <cell r="P674">
            <v>19.712691242034659</v>
          </cell>
          <cell r="Q674">
            <v>0</v>
          </cell>
          <cell r="R674">
            <v>15.19</v>
          </cell>
          <cell r="T674">
            <v>13.69</v>
          </cell>
          <cell r="V674">
            <v>15.06</v>
          </cell>
          <cell r="X674">
            <v>300</v>
          </cell>
          <cell r="Y674">
            <v>13.48</v>
          </cell>
          <cell r="Z674">
            <v>13.69</v>
          </cell>
          <cell r="AA674">
            <v>14.91</v>
          </cell>
          <cell r="AB674">
            <v>15.06</v>
          </cell>
          <cell r="AD674" t="str">
            <v>Single</v>
          </cell>
          <cell r="AI674">
            <v>0</v>
          </cell>
          <cell r="AJ674" t="str">
            <v>L</v>
          </cell>
        </row>
        <row r="675">
          <cell r="AJ675">
            <v>0</v>
          </cell>
        </row>
        <row r="676">
          <cell r="N676">
            <v>79.049953763647693</v>
          </cell>
          <cell r="AJ676">
            <v>0</v>
          </cell>
        </row>
        <row r="677">
          <cell r="E677">
            <v>304</v>
          </cell>
          <cell r="F677" t="str">
            <v>MH-02/25</v>
          </cell>
          <cell r="G677">
            <v>518619.92</v>
          </cell>
          <cell r="H677">
            <v>2389323.7400000002</v>
          </cell>
          <cell r="I677" t="str">
            <v>Road-MJ02</v>
          </cell>
          <cell r="M677" t="str">
            <v>CP-5 401 207</v>
          </cell>
          <cell r="R677">
            <v>15.1</v>
          </cell>
          <cell r="T677">
            <v>13.1</v>
          </cell>
          <cell r="V677">
            <v>14.9</v>
          </cell>
          <cell r="AI677">
            <v>0</v>
          </cell>
          <cell r="AJ677">
            <v>0</v>
          </cell>
        </row>
        <row r="678">
          <cell r="AJ678">
            <v>0</v>
          </cell>
        </row>
        <row r="679">
          <cell r="E679">
            <v>305</v>
          </cell>
          <cell r="F679" t="str">
            <v>CB-02/25/1</v>
          </cell>
          <cell r="G679">
            <v>518626.32</v>
          </cell>
          <cell r="H679">
            <v>2389342.6800000002</v>
          </cell>
          <cell r="I679" t="str">
            <v>Road-MN24</v>
          </cell>
          <cell r="J679">
            <v>6.4000000000232831</v>
          </cell>
          <cell r="K679">
            <v>18.939999999944121</v>
          </cell>
          <cell r="L679">
            <v>19.992088435133066</v>
          </cell>
          <cell r="M679" t="str">
            <v>CP-5 401 237</v>
          </cell>
          <cell r="N679">
            <v>0</v>
          </cell>
          <cell r="O679">
            <v>19.992088435133066</v>
          </cell>
          <cell r="P679">
            <v>19.992088435133066</v>
          </cell>
          <cell r="Q679">
            <v>0</v>
          </cell>
          <cell r="R679">
            <v>14.92</v>
          </cell>
          <cell r="T679">
            <v>13.16</v>
          </cell>
          <cell r="V679">
            <v>14.87</v>
          </cell>
          <cell r="X679">
            <v>300</v>
          </cell>
          <cell r="Y679">
            <v>13.1</v>
          </cell>
          <cell r="Z679">
            <v>13.16</v>
          </cell>
          <cell r="AA679">
            <v>14.9</v>
          </cell>
          <cell r="AB679">
            <v>14.87</v>
          </cell>
          <cell r="AD679" t="str">
            <v>Single</v>
          </cell>
          <cell r="AI679" t="str">
            <v>S</v>
          </cell>
          <cell r="AJ679">
            <v>0</v>
          </cell>
        </row>
        <row r="680">
          <cell r="AJ680">
            <v>0</v>
          </cell>
        </row>
        <row r="681">
          <cell r="E681">
            <v>306</v>
          </cell>
          <cell r="F681" t="str">
            <v>CB-02/25/1A</v>
          </cell>
          <cell r="G681">
            <v>518635.68</v>
          </cell>
          <cell r="H681">
            <v>2389381.58</v>
          </cell>
          <cell r="I681" t="str">
            <v>Road-MN24</v>
          </cell>
          <cell r="J681">
            <v>9.3599999999860302</v>
          </cell>
          <cell r="K681">
            <v>38.899999999906868</v>
          </cell>
          <cell r="L681">
            <v>40.0102436882418</v>
          </cell>
          <cell r="M681" t="str">
            <v>CP-5 401 237</v>
          </cell>
          <cell r="N681">
            <v>19.992088435133066</v>
          </cell>
          <cell r="O681">
            <v>60.00233212337487</v>
          </cell>
          <cell r="P681">
            <v>40.0102436882418</v>
          </cell>
          <cell r="Q681">
            <v>0</v>
          </cell>
          <cell r="R681">
            <v>15.03</v>
          </cell>
          <cell r="T681">
            <v>13.28</v>
          </cell>
          <cell r="V681">
            <v>15.12</v>
          </cell>
          <cell r="X681">
            <v>300</v>
          </cell>
          <cell r="Y681">
            <v>13.16</v>
          </cell>
          <cell r="Z681">
            <v>13.28</v>
          </cell>
          <cell r="AA681">
            <v>14.87</v>
          </cell>
          <cell r="AB681">
            <v>15.12</v>
          </cell>
          <cell r="AD681" t="str">
            <v>Single</v>
          </cell>
          <cell r="AI681">
            <v>0</v>
          </cell>
          <cell r="AJ681">
            <v>0</v>
          </cell>
        </row>
        <row r="682">
          <cell r="AJ682">
            <v>0</v>
          </cell>
        </row>
        <row r="683">
          <cell r="E683">
            <v>307</v>
          </cell>
          <cell r="F683" t="str">
            <v>CB-02/25/1B</v>
          </cell>
          <cell r="G683">
            <v>518640.6</v>
          </cell>
          <cell r="H683">
            <v>2389421.27</v>
          </cell>
          <cell r="I683" t="str">
            <v>Road-MN24</v>
          </cell>
          <cell r="J683">
            <v>4.9199999999837019</v>
          </cell>
          <cell r="K683">
            <v>39.689999999944121</v>
          </cell>
          <cell r="L683">
            <v>39.993780766456723</v>
          </cell>
          <cell r="M683" t="str">
            <v>CP-5 401 237</v>
          </cell>
          <cell r="N683">
            <v>60.00233212337487</v>
          </cell>
          <cell r="O683">
            <v>99.996112889831593</v>
          </cell>
          <cell r="P683">
            <v>39.993780766456723</v>
          </cell>
          <cell r="Q683">
            <v>0</v>
          </cell>
          <cell r="R683">
            <v>14.93</v>
          </cell>
          <cell r="T683">
            <v>13.4</v>
          </cell>
          <cell r="V683">
            <v>15.34</v>
          </cell>
          <cell r="X683">
            <v>300</v>
          </cell>
          <cell r="Y683">
            <v>13.28</v>
          </cell>
          <cell r="Z683">
            <v>13.4</v>
          </cell>
          <cell r="AA683">
            <v>15.12</v>
          </cell>
          <cell r="AB683">
            <v>15.34</v>
          </cell>
          <cell r="AD683" t="str">
            <v>Single</v>
          </cell>
          <cell r="AI683">
            <v>0</v>
          </cell>
          <cell r="AJ683" t="str">
            <v>L</v>
          </cell>
        </row>
        <row r="684">
          <cell r="AJ684">
            <v>0</v>
          </cell>
        </row>
        <row r="685">
          <cell r="N685">
            <v>99.996112889831593</v>
          </cell>
          <cell r="AJ685">
            <v>0</v>
          </cell>
        </row>
        <row r="686">
          <cell r="E686">
            <v>308</v>
          </cell>
          <cell r="F686" t="str">
            <v>MH-02/26</v>
          </cell>
          <cell r="G686">
            <v>518634.83</v>
          </cell>
          <cell r="H686">
            <v>2389324.11</v>
          </cell>
          <cell r="I686" t="str">
            <v>Road-MJ01</v>
          </cell>
          <cell r="M686" t="str">
            <v>CP-5 401 207</v>
          </cell>
          <cell r="R686">
            <v>15.44</v>
          </cell>
          <cell r="T686">
            <v>13.227987777334453</v>
          </cell>
          <cell r="V686">
            <v>15.07</v>
          </cell>
          <cell r="AI686">
            <v>0</v>
          </cell>
          <cell r="AJ686">
            <v>0</v>
          </cell>
        </row>
        <row r="687">
          <cell r="AJ687">
            <v>0</v>
          </cell>
        </row>
        <row r="688">
          <cell r="E688">
            <v>309</v>
          </cell>
          <cell r="F688" t="str">
            <v>CB-02/26/1</v>
          </cell>
          <cell r="G688">
            <v>518632.99</v>
          </cell>
          <cell r="H688">
            <v>2389308.21</v>
          </cell>
          <cell r="I688" t="str">
            <v>Road-MJ01</v>
          </cell>
          <cell r="J688">
            <v>-1.8400000000256114</v>
          </cell>
          <cell r="K688">
            <v>-15.899999999906868</v>
          </cell>
          <cell r="L688">
            <v>16.006111332773262</v>
          </cell>
          <cell r="M688" t="str">
            <v>CP-5 401 207</v>
          </cell>
          <cell r="N688">
            <v>0</v>
          </cell>
          <cell r="O688">
            <v>16.006111332773262</v>
          </cell>
          <cell r="P688">
            <v>16.006111332773262</v>
          </cell>
          <cell r="Q688">
            <v>0</v>
          </cell>
          <cell r="R688">
            <v>14.78</v>
          </cell>
          <cell r="T688">
            <v>13.26</v>
          </cell>
          <cell r="V688">
            <v>15.11</v>
          </cell>
          <cell r="X688">
            <v>300</v>
          </cell>
          <cell r="Y688">
            <v>13.227987777334453</v>
          </cell>
          <cell r="Z688">
            <v>13.26</v>
          </cell>
          <cell r="AA688">
            <v>15.07</v>
          </cell>
          <cell r="AB688">
            <v>15.11</v>
          </cell>
          <cell r="AD688" t="str">
            <v>Double</v>
          </cell>
          <cell r="AI688" t="str">
            <v>S</v>
          </cell>
          <cell r="AJ688">
            <v>0</v>
          </cell>
        </row>
        <row r="689">
          <cell r="AJ689">
            <v>0</v>
          </cell>
        </row>
        <row r="690">
          <cell r="E690">
            <v>310</v>
          </cell>
          <cell r="F690" t="str">
            <v>CB-02/26/2</v>
          </cell>
          <cell r="G690">
            <v>518628.42</v>
          </cell>
          <cell r="H690">
            <v>2389284.63</v>
          </cell>
          <cell r="I690" t="str">
            <v>Road-MJ01</v>
          </cell>
          <cell r="J690">
            <v>-4.5700000000069849</v>
          </cell>
          <cell r="K690">
            <v>-23.580000000074506</v>
          </cell>
          <cell r="L690">
            <v>24.018769743756184</v>
          </cell>
          <cell r="M690" t="str">
            <v>CP-5 401 207</v>
          </cell>
          <cell r="N690">
            <v>16.006111332773262</v>
          </cell>
          <cell r="O690">
            <v>40.024881076529446</v>
          </cell>
          <cell r="P690">
            <v>24.018769743756184</v>
          </cell>
          <cell r="Q690">
            <v>0</v>
          </cell>
          <cell r="R690">
            <v>14.81</v>
          </cell>
          <cell r="T690">
            <v>13.31</v>
          </cell>
          <cell r="V690">
            <v>15.11</v>
          </cell>
          <cell r="X690">
            <v>300</v>
          </cell>
          <cell r="Y690">
            <v>13.26</v>
          </cell>
          <cell r="Z690">
            <v>13.31</v>
          </cell>
          <cell r="AA690">
            <v>15.11</v>
          </cell>
          <cell r="AB690">
            <v>15.11</v>
          </cell>
          <cell r="AD690" t="str">
            <v>Single</v>
          </cell>
          <cell r="AI690">
            <v>0</v>
          </cell>
          <cell r="AJ690" t="str">
            <v>L</v>
          </cell>
        </row>
        <row r="691">
          <cell r="AJ691">
            <v>0</v>
          </cell>
        </row>
        <row r="692">
          <cell r="N692">
            <v>40.024881076529446</v>
          </cell>
          <cell r="AJ692">
            <v>0</v>
          </cell>
        </row>
        <row r="693">
          <cell r="E693">
            <v>311</v>
          </cell>
          <cell r="F693" t="str">
            <v>MH-02/26</v>
          </cell>
          <cell r="G693">
            <v>518634.83</v>
          </cell>
          <cell r="H693">
            <v>2389324.11</v>
          </cell>
          <cell r="I693" t="str">
            <v>Road-MJ01</v>
          </cell>
          <cell r="M693" t="str">
            <v>CP-5 401 207</v>
          </cell>
          <cell r="R693">
            <v>15.44</v>
          </cell>
          <cell r="T693">
            <v>12.51</v>
          </cell>
          <cell r="V693">
            <v>15.07</v>
          </cell>
          <cell r="AI693">
            <v>0</v>
          </cell>
          <cell r="AJ693">
            <v>0</v>
          </cell>
        </row>
        <row r="694">
          <cell r="AJ694">
            <v>0</v>
          </cell>
        </row>
        <row r="695">
          <cell r="E695">
            <v>312</v>
          </cell>
          <cell r="F695" t="str">
            <v>CB-02/25/2</v>
          </cell>
          <cell r="G695">
            <v>518657.24</v>
          </cell>
          <cell r="H695">
            <v>2389336.89</v>
          </cell>
          <cell r="I695" t="str">
            <v>Road-MN10</v>
          </cell>
          <cell r="J695">
            <v>22.409999999974389</v>
          </cell>
          <cell r="K695">
            <v>12.78000000026077</v>
          </cell>
          <cell r="L695">
            <v>25.797994108176656</v>
          </cell>
          <cell r="M695" t="str">
            <v>CP-5 401 236</v>
          </cell>
          <cell r="N695">
            <v>0</v>
          </cell>
          <cell r="O695">
            <v>25.797994108176656</v>
          </cell>
          <cell r="P695">
            <v>25.797994108176656</v>
          </cell>
          <cell r="Q695">
            <v>0</v>
          </cell>
          <cell r="R695">
            <v>15.04</v>
          </cell>
          <cell r="T695">
            <v>12.72</v>
          </cell>
          <cell r="V695">
            <v>15.11</v>
          </cell>
          <cell r="X695">
            <v>600</v>
          </cell>
          <cell r="Y695">
            <v>12.51</v>
          </cell>
          <cell r="Z695">
            <v>12.72</v>
          </cell>
          <cell r="AA695">
            <v>15.07</v>
          </cell>
          <cell r="AB695">
            <v>15.11</v>
          </cell>
          <cell r="AD695" t="str">
            <v>Double</v>
          </cell>
          <cell r="AI695" t="str">
            <v>S</v>
          </cell>
          <cell r="AJ695">
            <v>0</v>
          </cell>
        </row>
        <row r="696">
          <cell r="AJ696">
            <v>0</v>
          </cell>
        </row>
        <row r="697">
          <cell r="E697">
            <v>313</v>
          </cell>
          <cell r="F697" t="str">
            <v>CB-02/25/3</v>
          </cell>
          <cell r="G697">
            <v>518684.22</v>
          </cell>
          <cell r="H697">
            <v>2389338</v>
          </cell>
          <cell r="I697" t="str">
            <v>Road-MN10</v>
          </cell>
          <cell r="J697">
            <v>26.979999999981374</v>
          </cell>
          <cell r="K697">
            <v>1.1099999998696148</v>
          </cell>
          <cell r="L697">
            <v>27.002823926373058</v>
          </cell>
          <cell r="M697" t="str">
            <v>CP-5 401 236</v>
          </cell>
          <cell r="N697">
            <v>25.797994108176656</v>
          </cell>
          <cell r="O697">
            <v>52.800818034549714</v>
          </cell>
          <cell r="P697">
            <v>27.002823926373058</v>
          </cell>
          <cell r="Q697">
            <v>0</v>
          </cell>
          <cell r="R697">
            <v>15.14</v>
          </cell>
          <cell r="T697">
            <v>12.93</v>
          </cell>
          <cell r="V697">
            <v>15.13</v>
          </cell>
          <cell r="X697">
            <v>600</v>
          </cell>
          <cell r="Y697">
            <v>12.72</v>
          </cell>
          <cell r="Z697">
            <v>12.93</v>
          </cell>
          <cell r="AA697">
            <v>15.11</v>
          </cell>
          <cell r="AB697">
            <v>15.13</v>
          </cell>
          <cell r="AD697" t="str">
            <v>Single</v>
          </cell>
          <cell r="AI697">
            <v>0</v>
          </cell>
          <cell r="AJ697">
            <v>0</v>
          </cell>
        </row>
        <row r="698">
          <cell r="AJ698">
            <v>0</v>
          </cell>
        </row>
        <row r="699">
          <cell r="E699">
            <v>314</v>
          </cell>
          <cell r="F699" t="str">
            <v>CB-02/25/4</v>
          </cell>
          <cell r="G699">
            <v>518719.21</v>
          </cell>
          <cell r="H699">
            <v>2389338.92</v>
          </cell>
          <cell r="I699" t="str">
            <v>Road-MN10</v>
          </cell>
          <cell r="J699">
            <v>34.990000000048894</v>
          </cell>
          <cell r="K699">
            <v>0.91999999992549419</v>
          </cell>
          <cell r="L699">
            <v>35.002092794621362</v>
          </cell>
          <cell r="M699" t="str">
            <v>CP-5 401 236</v>
          </cell>
          <cell r="N699">
            <v>52.800818034549714</v>
          </cell>
          <cell r="O699">
            <v>87.802910829171083</v>
          </cell>
          <cell r="P699">
            <v>35.002092794621369</v>
          </cell>
          <cell r="Q699">
            <v>0</v>
          </cell>
          <cell r="R699">
            <v>15.76</v>
          </cell>
          <cell r="T699">
            <v>13.21</v>
          </cell>
          <cell r="V699">
            <v>15.3</v>
          </cell>
          <cell r="X699">
            <v>600</v>
          </cell>
          <cell r="Y699">
            <v>12.93</v>
          </cell>
          <cell r="Z699">
            <v>13.21</v>
          </cell>
          <cell r="AA699">
            <v>15.13</v>
          </cell>
          <cell r="AB699">
            <v>15.3</v>
          </cell>
          <cell r="AD699" t="str">
            <v>Single</v>
          </cell>
          <cell r="AI699">
            <v>0</v>
          </cell>
          <cell r="AJ699">
            <v>0</v>
          </cell>
        </row>
        <row r="700">
          <cell r="AJ700">
            <v>0</v>
          </cell>
        </row>
        <row r="701">
          <cell r="E701">
            <v>315</v>
          </cell>
          <cell r="F701" t="str">
            <v>CB-02/25/5</v>
          </cell>
          <cell r="G701">
            <v>518761.21</v>
          </cell>
          <cell r="H701">
            <v>2389339.0099999998</v>
          </cell>
          <cell r="I701" t="str">
            <v>Road-MN10</v>
          </cell>
          <cell r="J701">
            <v>42</v>
          </cell>
          <cell r="K701">
            <v>8.9999999850988388E-2</v>
          </cell>
          <cell r="L701">
            <v>42.000096428460417</v>
          </cell>
          <cell r="M701" t="str">
            <v>CP-5 401 236</v>
          </cell>
          <cell r="N701">
            <v>87.802910829171083</v>
          </cell>
          <cell r="O701">
            <v>129.80300725763149</v>
          </cell>
          <cell r="P701">
            <v>42.000096428460409</v>
          </cell>
          <cell r="Q701">
            <v>0</v>
          </cell>
          <cell r="R701">
            <v>15.42</v>
          </cell>
          <cell r="T701">
            <v>13.59</v>
          </cell>
          <cell r="V701">
            <v>15.36</v>
          </cell>
          <cell r="X701">
            <v>600</v>
          </cell>
          <cell r="Y701">
            <v>13.21</v>
          </cell>
          <cell r="Z701">
            <v>13.49</v>
          </cell>
          <cell r="AA701">
            <v>15.3</v>
          </cell>
          <cell r="AB701">
            <v>15.36</v>
          </cell>
          <cell r="AD701" t="str">
            <v>Single</v>
          </cell>
          <cell r="AI701">
            <v>0</v>
          </cell>
          <cell r="AJ701">
            <v>0</v>
          </cell>
        </row>
        <row r="702">
          <cell r="AJ702">
            <v>0</v>
          </cell>
        </row>
        <row r="703">
          <cell r="E703">
            <v>316</v>
          </cell>
          <cell r="F703" t="str">
            <v>CB-02/25/6</v>
          </cell>
          <cell r="G703">
            <v>518805.21</v>
          </cell>
          <cell r="H703">
            <v>2389339.12</v>
          </cell>
          <cell r="I703" t="str">
            <v>Road-MN10</v>
          </cell>
          <cell r="J703">
            <v>44</v>
          </cell>
          <cell r="K703">
            <v>0.11000000033527613</v>
          </cell>
          <cell r="L703">
            <v>44.000137499785993</v>
          </cell>
          <cell r="M703" t="str">
            <v>CP-5 401 236</v>
          </cell>
          <cell r="N703">
            <v>129.80300725763149</v>
          </cell>
          <cell r="O703">
            <v>173.8031447574175</v>
          </cell>
          <cell r="P703">
            <v>44.000137499786007</v>
          </cell>
          <cell r="Q703">
            <v>0</v>
          </cell>
          <cell r="R703">
            <v>15.58</v>
          </cell>
          <cell r="T703">
            <v>13.92</v>
          </cell>
          <cell r="V703">
            <v>15</v>
          </cell>
          <cell r="X703">
            <v>500</v>
          </cell>
          <cell r="Y703">
            <v>13.59</v>
          </cell>
          <cell r="Z703">
            <v>13.72</v>
          </cell>
          <cell r="AA703">
            <v>15.36</v>
          </cell>
          <cell r="AB703">
            <v>15</v>
          </cell>
          <cell r="AD703" t="str">
            <v>Single</v>
          </cell>
          <cell r="AI703">
            <v>0</v>
          </cell>
          <cell r="AJ703">
            <v>0</v>
          </cell>
        </row>
        <row r="704">
          <cell r="AJ704">
            <v>0</v>
          </cell>
        </row>
        <row r="705">
          <cell r="E705">
            <v>317</v>
          </cell>
          <cell r="F705" t="str">
            <v>CB-02/25/7</v>
          </cell>
          <cell r="G705">
            <v>518831.2</v>
          </cell>
          <cell r="H705">
            <v>2389338.66</v>
          </cell>
          <cell r="I705" t="str">
            <v>Road-MN10</v>
          </cell>
          <cell r="J705">
            <v>25.989999999990687</v>
          </cell>
          <cell r="K705">
            <v>-0.4599999999627471</v>
          </cell>
          <cell r="L705">
            <v>25.994070477697058</v>
          </cell>
          <cell r="M705" t="str">
            <v>CP-5 401 236</v>
          </cell>
          <cell r="N705">
            <v>173.8031447574175</v>
          </cell>
          <cell r="O705">
            <v>199.79721523511455</v>
          </cell>
          <cell r="P705">
            <v>25.994070477697051</v>
          </cell>
          <cell r="Q705">
            <v>0</v>
          </cell>
          <cell r="R705">
            <v>15.67</v>
          </cell>
          <cell r="T705">
            <v>14</v>
          </cell>
          <cell r="V705">
            <v>15.69</v>
          </cell>
          <cell r="X705">
            <v>300</v>
          </cell>
          <cell r="Y705">
            <v>13.92</v>
          </cell>
          <cell r="Z705">
            <v>14</v>
          </cell>
          <cell r="AA705">
            <v>15</v>
          </cell>
          <cell r="AB705">
            <v>15.69</v>
          </cell>
          <cell r="AD705" t="str">
            <v>Single</v>
          </cell>
          <cell r="AI705">
            <v>0</v>
          </cell>
          <cell r="AJ705">
            <v>0</v>
          </cell>
        </row>
        <row r="706">
          <cell r="AJ706">
            <v>0</v>
          </cell>
        </row>
        <row r="707">
          <cell r="E707">
            <v>318</v>
          </cell>
          <cell r="F707" t="str">
            <v>CB-02/25/8</v>
          </cell>
          <cell r="G707">
            <v>518866.14</v>
          </cell>
          <cell r="H707">
            <v>2389336.61</v>
          </cell>
          <cell r="I707" t="str">
            <v>Road-MN10</v>
          </cell>
          <cell r="J707">
            <v>34.940000000002328</v>
          </cell>
          <cell r="K707">
            <v>-2.0500000002793968</v>
          </cell>
          <cell r="L707">
            <v>35.000087142767349</v>
          </cell>
          <cell r="M707" t="str">
            <v>CP-5 401 236</v>
          </cell>
          <cell r="N707">
            <v>199.79721523511455</v>
          </cell>
          <cell r="O707">
            <v>234.79730237788189</v>
          </cell>
          <cell r="P707">
            <v>35.000087142767342</v>
          </cell>
          <cell r="Q707">
            <v>0</v>
          </cell>
          <cell r="R707">
            <v>15.8</v>
          </cell>
          <cell r="T707">
            <v>14.1</v>
          </cell>
          <cell r="V707">
            <v>15.8</v>
          </cell>
          <cell r="X707">
            <v>300</v>
          </cell>
          <cell r="Y707">
            <v>14</v>
          </cell>
          <cell r="Z707">
            <v>14.1</v>
          </cell>
          <cell r="AA707">
            <v>15.69</v>
          </cell>
          <cell r="AB707">
            <v>15.8</v>
          </cell>
          <cell r="AD707" t="str">
            <v>Single</v>
          </cell>
          <cell r="AI707">
            <v>0</v>
          </cell>
          <cell r="AJ707" t="str">
            <v>L</v>
          </cell>
        </row>
        <row r="708">
          <cell r="AJ708">
            <v>0</v>
          </cell>
        </row>
        <row r="709">
          <cell r="N709">
            <v>234.79730237788189</v>
          </cell>
          <cell r="AJ709">
            <v>0</v>
          </cell>
        </row>
        <row r="710">
          <cell r="E710">
            <v>319</v>
          </cell>
          <cell r="F710" t="str">
            <v>CB-02/25/6</v>
          </cell>
          <cell r="G710">
            <v>518805.21</v>
          </cell>
          <cell r="H710">
            <v>2389339.12</v>
          </cell>
          <cell r="I710" t="str">
            <v>Road-MN10</v>
          </cell>
          <cell r="R710">
            <v>15.58</v>
          </cell>
          <cell r="T710">
            <v>13.73</v>
          </cell>
          <cell r="V710">
            <v>15.8</v>
          </cell>
          <cell r="AI710">
            <v>0</v>
          </cell>
          <cell r="AJ710">
            <v>0</v>
          </cell>
        </row>
        <row r="711">
          <cell r="AJ711">
            <v>0</v>
          </cell>
        </row>
        <row r="712">
          <cell r="E712">
            <v>320</v>
          </cell>
          <cell r="F712" t="str">
            <v>CB-02/25/9</v>
          </cell>
          <cell r="G712">
            <v>518804.54</v>
          </cell>
          <cell r="H712">
            <v>2389317.13</v>
          </cell>
          <cell r="I712" t="str">
            <v>Road-MN13</v>
          </cell>
          <cell r="J712">
            <v>-0.67000000004190952</v>
          </cell>
          <cell r="K712">
            <v>-21.990000000223517</v>
          </cell>
          <cell r="L712">
            <v>22.000204544728362</v>
          </cell>
          <cell r="M712" t="str">
            <v>CP-5 401 237</v>
          </cell>
          <cell r="N712">
            <v>0</v>
          </cell>
          <cell r="O712">
            <v>22.000204544728362</v>
          </cell>
          <cell r="P712">
            <v>22.000204544728362</v>
          </cell>
          <cell r="Q712">
            <v>0</v>
          </cell>
          <cell r="R712">
            <v>15.59</v>
          </cell>
          <cell r="T712">
            <v>13.92</v>
          </cell>
          <cell r="V712">
            <v>15.58</v>
          </cell>
          <cell r="X712">
            <v>500</v>
          </cell>
          <cell r="Y712">
            <v>13.73</v>
          </cell>
          <cell r="Z712">
            <v>13.82</v>
          </cell>
          <cell r="AA712">
            <v>15.8</v>
          </cell>
          <cell r="AB712">
            <v>15.58</v>
          </cell>
          <cell r="AD712" t="str">
            <v>Double</v>
          </cell>
          <cell r="AI712" t="str">
            <v>S</v>
          </cell>
          <cell r="AJ712">
            <v>0</v>
          </cell>
        </row>
        <row r="713">
          <cell r="AJ713">
            <v>0</v>
          </cell>
        </row>
        <row r="714">
          <cell r="E714">
            <v>321</v>
          </cell>
          <cell r="F714" t="str">
            <v>CB-02/25/10</v>
          </cell>
          <cell r="G714">
            <v>518804.16</v>
          </cell>
          <cell r="H714">
            <v>2389300.14</v>
          </cell>
          <cell r="I714" t="str">
            <v>Road-MN13</v>
          </cell>
          <cell r="J714">
            <v>-0.38000000000465661</v>
          </cell>
          <cell r="K714">
            <v>-16.989999999757856</v>
          </cell>
          <cell r="L714">
            <v>16.994249027002503</v>
          </cell>
          <cell r="M714" t="str">
            <v>CP-5 401 237</v>
          </cell>
          <cell r="N714">
            <v>22.000204544728362</v>
          </cell>
          <cell r="O714">
            <v>38.994453571730865</v>
          </cell>
          <cell r="P714">
            <v>16.994249027002503</v>
          </cell>
          <cell r="Q714">
            <v>0</v>
          </cell>
          <cell r="R714">
            <v>15.65</v>
          </cell>
          <cell r="T714">
            <v>14</v>
          </cell>
          <cell r="V714">
            <v>15.76</v>
          </cell>
          <cell r="X714">
            <v>400</v>
          </cell>
          <cell r="Y714">
            <v>13.92</v>
          </cell>
          <cell r="Z714">
            <v>14</v>
          </cell>
          <cell r="AA714">
            <v>15.58</v>
          </cell>
          <cell r="AB714">
            <v>15.76</v>
          </cell>
          <cell r="AD714" t="str">
            <v>Single</v>
          </cell>
          <cell r="AI714">
            <v>0</v>
          </cell>
          <cell r="AJ714">
            <v>0</v>
          </cell>
        </row>
        <row r="715">
          <cell r="AJ715">
            <v>0</v>
          </cell>
        </row>
        <row r="716">
          <cell r="E716">
            <v>322</v>
          </cell>
          <cell r="F716" t="str">
            <v>CB-02/25/11</v>
          </cell>
          <cell r="G716">
            <v>518803.61</v>
          </cell>
          <cell r="H716">
            <v>2389275.14</v>
          </cell>
          <cell r="I716" t="str">
            <v>Road-MN13</v>
          </cell>
          <cell r="J716">
            <v>-0.54999999998835847</v>
          </cell>
          <cell r="K716">
            <v>-25</v>
          </cell>
          <cell r="L716">
            <v>25.006049268126844</v>
          </cell>
          <cell r="M716" t="str">
            <v>CP-5 401 237</v>
          </cell>
          <cell r="N716">
            <v>38.994453571730865</v>
          </cell>
          <cell r="O716">
            <v>64.000502839857717</v>
          </cell>
          <cell r="P716">
            <v>25.006049268126851</v>
          </cell>
          <cell r="Q716">
            <v>0</v>
          </cell>
          <cell r="R716">
            <v>15.73</v>
          </cell>
          <cell r="T716">
            <v>14.2</v>
          </cell>
          <cell r="V716">
            <v>15.87</v>
          </cell>
          <cell r="X716">
            <v>400</v>
          </cell>
          <cell r="Y716">
            <v>14</v>
          </cell>
          <cell r="Z716">
            <v>14.1</v>
          </cell>
          <cell r="AA716">
            <v>15.76</v>
          </cell>
          <cell r="AB716">
            <v>15.87</v>
          </cell>
          <cell r="AD716" t="str">
            <v>Single</v>
          </cell>
          <cell r="AI716">
            <v>0</v>
          </cell>
          <cell r="AJ716">
            <v>0</v>
          </cell>
        </row>
        <row r="717">
          <cell r="AJ717">
            <v>0</v>
          </cell>
        </row>
        <row r="718">
          <cell r="E718">
            <v>323</v>
          </cell>
          <cell r="F718" t="str">
            <v>CB-02/25/12</v>
          </cell>
          <cell r="G718">
            <v>518803.25</v>
          </cell>
          <cell r="H718">
            <v>2389259.15</v>
          </cell>
          <cell r="I718" t="str">
            <v>Road-MN13</v>
          </cell>
          <cell r="J718">
            <v>-0.35999999998603016</v>
          </cell>
          <cell r="K718">
            <v>-15.990000000223517</v>
          </cell>
          <cell r="L718">
            <v>15.994052019645867</v>
          </cell>
          <cell r="M718" t="str">
            <v>CP-5 401 237</v>
          </cell>
          <cell r="N718">
            <v>64.000502839857717</v>
          </cell>
          <cell r="O718">
            <v>79.99455485950358</v>
          </cell>
          <cell r="P718">
            <v>15.994052019645864</v>
          </cell>
          <cell r="Q718">
            <v>0</v>
          </cell>
          <cell r="R718">
            <v>15.78</v>
          </cell>
          <cell r="T718">
            <v>14.25</v>
          </cell>
          <cell r="V718">
            <v>15.77</v>
          </cell>
          <cell r="X718">
            <v>300</v>
          </cell>
          <cell r="Y718">
            <v>14.2</v>
          </cell>
          <cell r="Z718">
            <v>14.25</v>
          </cell>
          <cell r="AA718">
            <v>15.87</v>
          </cell>
          <cell r="AB718">
            <v>15.77</v>
          </cell>
          <cell r="AD718" t="str">
            <v>Single</v>
          </cell>
          <cell r="AI718">
            <v>0</v>
          </cell>
          <cell r="AJ718">
            <v>0</v>
          </cell>
        </row>
        <row r="719">
          <cell r="AJ719">
            <v>0</v>
          </cell>
        </row>
        <row r="720">
          <cell r="E720">
            <v>324</v>
          </cell>
          <cell r="F720" t="str">
            <v>CB-02/25/13</v>
          </cell>
          <cell r="G720">
            <v>518802.71</v>
          </cell>
          <cell r="H720">
            <v>2389237.16</v>
          </cell>
          <cell r="I720" t="str">
            <v>Road-MN13</v>
          </cell>
          <cell r="J720">
            <v>-0.53999999997904524</v>
          </cell>
          <cell r="K720">
            <v>-21.989999999757856</v>
          </cell>
          <cell r="L720">
            <v>21.996629286991404</v>
          </cell>
          <cell r="M720" t="str">
            <v>CP-5 401 237</v>
          </cell>
          <cell r="N720">
            <v>79.99455485950358</v>
          </cell>
          <cell r="O720">
            <v>101.99118414649499</v>
          </cell>
          <cell r="P720">
            <v>21.996629286991407</v>
          </cell>
          <cell r="Q720">
            <v>0</v>
          </cell>
          <cell r="R720">
            <v>15.86</v>
          </cell>
          <cell r="T720">
            <v>14.34</v>
          </cell>
          <cell r="V720">
            <v>15.67</v>
          </cell>
          <cell r="X720">
            <v>300</v>
          </cell>
          <cell r="Y720">
            <v>14.25</v>
          </cell>
          <cell r="Z720">
            <v>14.34</v>
          </cell>
          <cell r="AA720">
            <v>15.77</v>
          </cell>
          <cell r="AB720">
            <v>15.67</v>
          </cell>
          <cell r="AD720" t="str">
            <v>Single</v>
          </cell>
          <cell r="AI720">
            <v>0</v>
          </cell>
          <cell r="AJ720">
            <v>0</v>
          </cell>
        </row>
        <row r="721">
          <cell r="AJ721">
            <v>0</v>
          </cell>
        </row>
        <row r="722">
          <cell r="E722">
            <v>325</v>
          </cell>
          <cell r="F722" t="str">
            <v>CB-02/25/14</v>
          </cell>
          <cell r="G722">
            <v>518803.33</v>
          </cell>
          <cell r="H722">
            <v>2389212.1600000001</v>
          </cell>
          <cell r="I722" t="str">
            <v>Road-MN13</v>
          </cell>
          <cell r="J722">
            <v>0.61999999999534339</v>
          </cell>
          <cell r="K722">
            <v>-25</v>
          </cell>
          <cell r="L722">
            <v>25.007686818256385</v>
          </cell>
          <cell r="M722" t="str">
            <v>CP-5 401 237</v>
          </cell>
          <cell r="N722">
            <v>101.99118414649499</v>
          </cell>
          <cell r="O722">
            <v>126.99887096475138</v>
          </cell>
          <cell r="P722">
            <v>25.007686818256389</v>
          </cell>
          <cell r="Q722">
            <v>0</v>
          </cell>
          <cell r="R722">
            <v>16.05</v>
          </cell>
          <cell r="T722">
            <v>14.44</v>
          </cell>
          <cell r="V722">
            <v>16.2</v>
          </cell>
          <cell r="X722">
            <v>300</v>
          </cell>
          <cell r="Y722">
            <v>14.34</v>
          </cell>
          <cell r="Z722">
            <v>14.44</v>
          </cell>
          <cell r="AA722">
            <v>15.67</v>
          </cell>
          <cell r="AB722">
            <v>16.2</v>
          </cell>
          <cell r="AD722" t="str">
            <v>Single</v>
          </cell>
          <cell r="AI722">
            <v>0</v>
          </cell>
          <cell r="AJ722">
            <v>0</v>
          </cell>
        </row>
        <row r="723">
          <cell r="AJ723">
            <v>0</v>
          </cell>
        </row>
        <row r="724">
          <cell r="E724">
            <v>326</v>
          </cell>
          <cell r="F724" t="str">
            <v>CB-02/25/15</v>
          </cell>
          <cell r="G724">
            <v>518805.85</v>
          </cell>
          <cell r="H724">
            <v>2389197.38</v>
          </cell>
          <cell r="I724" t="str">
            <v>Road-MN13</v>
          </cell>
          <cell r="J724">
            <v>2.5199999999604188</v>
          </cell>
          <cell r="K724">
            <v>-14.78000000026077</v>
          </cell>
          <cell r="L724">
            <v>14.993291833600415</v>
          </cell>
          <cell r="M724" t="str">
            <v>CP-5 401 237</v>
          </cell>
          <cell r="N724">
            <v>126.99887096475138</v>
          </cell>
          <cell r="O724">
            <v>141.99216279835179</v>
          </cell>
          <cell r="P724">
            <v>14.993291833600409</v>
          </cell>
          <cell r="Q724">
            <v>0</v>
          </cell>
          <cell r="R724">
            <v>16.100000000000001</v>
          </cell>
          <cell r="T724">
            <v>14.5</v>
          </cell>
          <cell r="V724">
            <v>16.25</v>
          </cell>
          <cell r="X724">
            <v>300</v>
          </cell>
          <cell r="Y724">
            <v>14.44</v>
          </cell>
          <cell r="Z724">
            <v>14.5</v>
          </cell>
          <cell r="AA724">
            <v>16.2</v>
          </cell>
          <cell r="AB724">
            <v>16.25</v>
          </cell>
          <cell r="AD724" t="str">
            <v>Single</v>
          </cell>
          <cell r="AI724">
            <v>0</v>
          </cell>
          <cell r="AJ724" t="str">
            <v>L</v>
          </cell>
        </row>
        <row r="725">
          <cell r="AJ725">
            <v>0</v>
          </cell>
        </row>
        <row r="726">
          <cell r="N726">
            <v>141.99216279835179</v>
          </cell>
          <cell r="AJ726">
            <v>0</v>
          </cell>
        </row>
        <row r="727">
          <cell r="E727">
            <v>327</v>
          </cell>
          <cell r="F727" t="str">
            <v>MH-02/27</v>
          </cell>
          <cell r="G727">
            <v>518620.38</v>
          </cell>
          <cell r="H727">
            <v>2389249.89</v>
          </cell>
          <cell r="I727" t="str">
            <v>Road-MJ01</v>
          </cell>
          <cell r="M727" t="str">
            <v>CP-5 401 207</v>
          </cell>
          <cell r="R727">
            <v>15.2</v>
          </cell>
          <cell r="T727">
            <v>13.644009273833367</v>
          </cell>
          <cell r="V727">
            <v>15</v>
          </cell>
          <cell r="AI727">
            <v>0</v>
          </cell>
          <cell r="AJ727">
            <v>0</v>
          </cell>
        </row>
        <row r="728">
          <cell r="AJ728">
            <v>0</v>
          </cell>
        </row>
        <row r="729">
          <cell r="E729">
            <v>328</v>
          </cell>
          <cell r="F729" t="str">
            <v>CB-02/27/1</v>
          </cell>
          <cell r="G729">
            <v>518621.09</v>
          </cell>
          <cell r="H729">
            <v>2389246.98</v>
          </cell>
          <cell r="I729" t="str">
            <v>Road-MJ01</v>
          </cell>
          <cell r="J729">
            <v>0.71000000002095476</v>
          </cell>
          <cell r="K729">
            <v>-2.9100000001490116</v>
          </cell>
          <cell r="L729">
            <v>2.995363083316779</v>
          </cell>
          <cell r="M729" t="str">
            <v>CP-5 401 207</v>
          </cell>
          <cell r="N729">
            <v>0</v>
          </cell>
          <cell r="O729">
            <v>2.995363083316779</v>
          </cell>
          <cell r="P729">
            <v>2.995363083316779</v>
          </cell>
          <cell r="Q729">
            <v>0</v>
          </cell>
          <cell r="R729">
            <v>15.15</v>
          </cell>
          <cell r="T729">
            <v>13.65</v>
          </cell>
          <cell r="V729">
            <v>15.02</v>
          </cell>
          <cell r="X729">
            <v>300</v>
          </cell>
          <cell r="Y729">
            <v>13.644009273833367</v>
          </cell>
          <cell r="Z729">
            <v>13.65</v>
          </cell>
          <cell r="AA729">
            <v>15</v>
          </cell>
          <cell r="AB729">
            <v>15.02</v>
          </cell>
          <cell r="AD729" t="str">
            <v>Single</v>
          </cell>
          <cell r="AI729" t="str">
            <v>S</v>
          </cell>
          <cell r="AJ729" t="str">
            <v>L</v>
          </cell>
        </row>
        <row r="730">
          <cell r="AJ730">
            <v>0</v>
          </cell>
        </row>
        <row r="731">
          <cell r="N731">
            <v>2.995363083316779</v>
          </cell>
          <cell r="AJ731">
            <v>0</v>
          </cell>
        </row>
        <row r="732">
          <cell r="E732">
            <v>329</v>
          </cell>
          <cell r="F732" t="str">
            <v>MH-02/28</v>
          </cell>
          <cell r="G732">
            <v>518616.34</v>
          </cell>
          <cell r="H732">
            <v>2389225.34</v>
          </cell>
          <cell r="I732" t="str">
            <v>Road-MJ01</v>
          </cell>
          <cell r="M732" t="str">
            <v>CP-5 401 207</v>
          </cell>
          <cell r="R732">
            <v>15.29</v>
          </cell>
          <cell r="T732">
            <v>13.973885754339523</v>
          </cell>
          <cell r="V732">
            <v>15.3</v>
          </cell>
          <cell r="AI732">
            <v>0</v>
          </cell>
          <cell r="AJ732">
            <v>0</v>
          </cell>
        </row>
        <row r="733">
          <cell r="AJ733">
            <v>0</v>
          </cell>
        </row>
        <row r="734">
          <cell r="E734">
            <v>330</v>
          </cell>
          <cell r="F734" t="str">
            <v>CB-02/28/1</v>
          </cell>
          <cell r="G734">
            <v>518617.42</v>
          </cell>
          <cell r="H734">
            <v>2389222.48</v>
          </cell>
          <cell r="I734" t="str">
            <v>Road-MJ01</v>
          </cell>
          <cell r="J734">
            <v>1.0799999999580905</v>
          </cell>
          <cell r="K734">
            <v>-2.8599999998696148</v>
          </cell>
          <cell r="L734">
            <v>3.0571228302382085</v>
          </cell>
          <cell r="M734" t="str">
            <v>CP-5 401 207</v>
          </cell>
          <cell r="N734">
            <v>0</v>
          </cell>
          <cell r="O734">
            <v>3.0571228302382085</v>
          </cell>
          <cell r="P734">
            <v>3.0571228302382085</v>
          </cell>
          <cell r="Q734">
            <v>0</v>
          </cell>
          <cell r="R734">
            <v>15.48</v>
          </cell>
          <cell r="T734">
            <v>13.98</v>
          </cell>
          <cell r="V734">
            <v>15.41</v>
          </cell>
          <cell r="X734">
            <v>300</v>
          </cell>
          <cell r="Y734">
            <v>13.973885754339523</v>
          </cell>
          <cell r="Z734">
            <v>13.98</v>
          </cell>
          <cell r="AA734">
            <v>15.3</v>
          </cell>
          <cell r="AB734">
            <v>15.41</v>
          </cell>
          <cell r="AD734" t="str">
            <v>Single</v>
          </cell>
          <cell r="AI734" t="str">
            <v>S</v>
          </cell>
          <cell r="AJ734" t="str">
            <v>L</v>
          </cell>
        </row>
        <row r="735">
          <cell r="AJ735">
            <v>0</v>
          </cell>
        </row>
        <row r="736">
          <cell r="N736">
            <v>3.0571228302382085</v>
          </cell>
          <cell r="AJ736">
            <v>0</v>
          </cell>
        </row>
        <row r="737">
          <cell r="E737">
            <v>331</v>
          </cell>
          <cell r="F737" t="str">
            <v>MH-02/28</v>
          </cell>
          <cell r="G737">
            <v>518616.34</v>
          </cell>
          <cell r="H737">
            <v>2389225.34</v>
          </cell>
          <cell r="I737" t="str">
            <v>Road-MJ01</v>
          </cell>
          <cell r="M737" t="str">
            <v>CP-5 401 207</v>
          </cell>
          <cell r="R737">
            <v>15.29</v>
          </cell>
          <cell r="T737">
            <v>13.898997535581771</v>
          </cell>
          <cell r="V737">
            <v>15.3</v>
          </cell>
          <cell r="AI737">
            <v>0</v>
          </cell>
          <cell r="AJ737">
            <v>0</v>
          </cell>
        </row>
        <row r="738">
          <cell r="AJ738">
            <v>0</v>
          </cell>
        </row>
        <row r="739">
          <cell r="E739">
            <v>332</v>
          </cell>
          <cell r="F739" t="str">
            <v>CB-02/28/2</v>
          </cell>
          <cell r="G739">
            <v>518601.45</v>
          </cell>
          <cell r="H739">
            <v>2389221.0299999998</v>
          </cell>
          <cell r="I739" t="str">
            <v>Road-MJ01</v>
          </cell>
          <cell r="J739">
            <v>-14.89000000001397</v>
          </cell>
          <cell r="K739">
            <v>-4.3100000000558794</v>
          </cell>
          <cell r="L739">
            <v>15.501232209114788</v>
          </cell>
          <cell r="M739" t="str">
            <v>CP-5 401 207</v>
          </cell>
          <cell r="N739">
            <v>0</v>
          </cell>
          <cell r="O739">
            <v>15.501232209114788</v>
          </cell>
          <cell r="P739">
            <v>15.501232209114788</v>
          </cell>
          <cell r="Q739">
            <v>0</v>
          </cell>
          <cell r="R739">
            <v>15.43</v>
          </cell>
          <cell r="T739">
            <v>13.93</v>
          </cell>
          <cell r="V739">
            <v>15.31</v>
          </cell>
          <cell r="X739">
            <v>300</v>
          </cell>
          <cell r="Y739">
            <v>13.898997535581771</v>
          </cell>
          <cell r="Z739">
            <v>13.93</v>
          </cell>
          <cell r="AA739">
            <v>15.3</v>
          </cell>
          <cell r="AB739">
            <v>15.31</v>
          </cell>
          <cell r="AD739" t="str">
            <v>Single</v>
          </cell>
          <cell r="AI739" t="str">
            <v>S</v>
          </cell>
          <cell r="AJ739">
            <v>0</v>
          </cell>
        </row>
        <row r="740">
          <cell r="AJ740">
            <v>0</v>
          </cell>
        </row>
        <row r="741">
          <cell r="E741">
            <v>333</v>
          </cell>
          <cell r="F741" t="str">
            <v>CB-02/28/3</v>
          </cell>
          <cell r="G741">
            <v>518601.2</v>
          </cell>
          <cell r="H741">
            <v>2389209.63</v>
          </cell>
          <cell r="I741" t="str">
            <v>Road-MJ01</v>
          </cell>
          <cell r="J741">
            <v>-0.25</v>
          </cell>
          <cell r="K741">
            <v>-11.399999999906868</v>
          </cell>
          <cell r="L741">
            <v>11.402740898480356</v>
          </cell>
          <cell r="M741" t="str">
            <v>CP-5 401 207</v>
          </cell>
          <cell r="N741">
            <v>15.501232209114788</v>
          </cell>
          <cell r="O741">
            <v>26.903973107595142</v>
          </cell>
          <cell r="P741">
            <v>11.402740898480355</v>
          </cell>
          <cell r="Q741">
            <v>0</v>
          </cell>
          <cell r="R741">
            <v>15.63</v>
          </cell>
          <cell r="T741">
            <v>14.13</v>
          </cell>
          <cell r="V741">
            <v>15.7</v>
          </cell>
          <cell r="X741">
            <v>300</v>
          </cell>
          <cell r="Y741">
            <v>13.93</v>
          </cell>
          <cell r="Z741">
            <v>14.13</v>
          </cell>
          <cell r="AA741">
            <v>15.31</v>
          </cell>
          <cell r="AB741">
            <v>15.7</v>
          </cell>
          <cell r="AD741" t="str">
            <v>Single</v>
          </cell>
          <cell r="AI741">
            <v>0</v>
          </cell>
          <cell r="AJ741">
            <v>0</v>
          </cell>
        </row>
        <row r="742">
          <cell r="AJ742">
            <v>0</v>
          </cell>
        </row>
        <row r="743">
          <cell r="E743">
            <v>334</v>
          </cell>
          <cell r="F743" t="str">
            <v>CB-02/28/4</v>
          </cell>
          <cell r="G743">
            <v>518601.48</v>
          </cell>
          <cell r="H743">
            <v>2389195.84</v>
          </cell>
          <cell r="I743" t="str">
            <v>Road-MJ01</v>
          </cell>
          <cell r="J743">
            <v>0.27999999996973202</v>
          </cell>
          <cell r="K743">
            <v>-13.790000000037253</v>
          </cell>
          <cell r="L743">
            <v>13.792842346703253</v>
          </cell>
          <cell r="M743" t="str">
            <v>CP-5 401 207</v>
          </cell>
          <cell r="N743">
            <v>26.903973107595142</v>
          </cell>
          <cell r="O743">
            <v>40.696815454298395</v>
          </cell>
          <cell r="P743">
            <v>13.792842346703253</v>
          </cell>
          <cell r="Q743">
            <v>0</v>
          </cell>
          <cell r="R743">
            <v>15.75</v>
          </cell>
          <cell r="T743">
            <v>14.25</v>
          </cell>
          <cell r="V743">
            <v>15.98</v>
          </cell>
          <cell r="X743">
            <v>300</v>
          </cell>
          <cell r="Y743">
            <v>14.13</v>
          </cell>
          <cell r="Z743">
            <v>14.25</v>
          </cell>
          <cell r="AA743">
            <v>15.7</v>
          </cell>
          <cell r="AB743">
            <v>15.98</v>
          </cell>
          <cell r="AD743" t="str">
            <v>Single</v>
          </cell>
          <cell r="AI743">
            <v>0</v>
          </cell>
          <cell r="AJ743" t="str">
            <v>L</v>
          </cell>
        </row>
        <row r="744">
          <cell r="AJ744">
            <v>0</v>
          </cell>
        </row>
        <row r="745">
          <cell r="N745">
            <v>40.696815454298395</v>
          </cell>
          <cell r="AJ745">
            <v>0</v>
          </cell>
        </row>
        <row r="746">
          <cell r="E746">
            <v>335</v>
          </cell>
          <cell r="F746" t="str">
            <v>MH-02/29</v>
          </cell>
          <cell r="G746">
            <v>518615.51</v>
          </cell>
          <cell r="H746">
            <v>2389199.87</v>
          </cell>
          <cell r="I746" t="str">
            <v>Road-MJ01</v>
          </cell>
          <cell r="M746" t="str">
            <v>CP-5 401 207</v>
          </cell>
          <cell r="R746">
            <v>15.69</v>
          </cell>
          <cell r="T746">
            <v>14.202888319466812</v>
          </cell>
          <cell r="V746">
            <v>15.7</v>
          </cell>
          <cell r="AI746">
            <v>0</v>
          </cell>
          <cell r="AJ746">
            <v>0</v>
          </cell>
        </row>
        <row r="747">
          <cell r="AJ747">
            <v>0</v>
          </cell>
        </row>
        <row r="748">
          <cell r="E748">
            <v>336</v>
          </cell>
          <cell r="F748" t="str">
            <v>CB-02/29/1</v>
          </cell>
          <cell r="G748">
            <v>518616.93</v>
          </cell>
          <cell r="H748">
            <v>2389196.61</v>
          </cell>
          <cell r="I748" t="str">
            <v>Road-MJ01</v>
          </cell>
          <cell r="J748">
            <v>1.4199999999837019</v>
          </cell>
          <cell r="K748">
            <v>-3.2600000002421439</v>
          </cell>
          <cell r="L748">
            <v>3.5558402665941689</v>
          </cell>
          <cell r="M748" t="str">
            <v>CP-5 401 207</v>
          </cell>
          <cell r="N748">
            <v>0</v>
          </cell>
          <cell r="O748">
            <v>3.5558402665941689</v>
          </cell>
          <cell r="P748">
            <v>3.5558402665941689</v>
          </cell>
          <cell r="Q748">
            <v>0</v>
          </cell>
          <cell r="R748">
            <v>15.71</v>
          </cell>
          <cell r="T748">
            <v>14.21</v>
          </cell>
          <cell r="V748">
            <v>15.87</v>
          </cell>
          <cell r="X748">
            <v>300</v>
          </cell>
          <cell r="Y748">
            <v>14.202888319466812</v>
          </cell>
          <cell r="Z748">
            <v>14.21</v>
          </cell>
          <cell r="AA748">
            <v>15.7</v>
          </cell>
          <cell r="AB748">
            <v>15.87</v>
          </cell>
          <cell r="AD748" t="str">
            <v>Single</v>
          </cell>
          <cell r="AI748" t="str">
            <v>S</v>
          </cell>
          <cell r="AJ748" t="str">
            <v>L</v>
          </cell>
        </row>
        <row r="749">
          <cell r="AJ749">
            <v>0</v>
          </cell>
        </row>
        <row r="750">
          <cell r="N750">
            <v>3.5558402665941689</v>
          </cell>
          <cell r="AJ750">
            <v>0</v>
          </cell>
        </row>
        <row r="751">
          <cell r="E751">
            <v>337</v>
          </cell>
          <cell r="F751" t="str">
            <v>MH-02/30</v>
          </cell>
          <cell r="G751">
            <v>518617.33</v>
          </cell>
          <cell r="H751">
            <v>2389172.0099999998</v>
          </cell>
          <cell r="I751" t="str">
            <v>Road-MJ01</v>
          </cell>
          <cell r="M751" t="str">
            <v>CP-5 401 207</v>
          </cell>
          <cell r="R751">
            <v>15.94</v>
          </cell>
          <cell r="T751">
            <v>14.542380424617503</v>
          </cell>
          <cell r="V751">
            <v>15.57</v>
          </cell>
          <cell r="AI751">
            <v>0</v>
          </cell>
          <cell r="AJ751">
            <v>0</v>
          </cell>
        </row>
        <row r="752">
          <cell r="AJ752">
            <v>0</v>
          </cell>
        </row>
        <row r="753">
          <cell r="E753">
            <v>338</v>
          </cell>
          <cell r="F753" t="str">
            <v>CB-02/30/1</v>
          </cell>
          <cell r="G753">
            <v>518604.00199999998</v>
          </cell>
          <cell r="H753">
            <v>2389158.7370000002</v>
          </cell>
          <cell r="I753" t="str">
            <v>Road-MJ01</v>
          </cell>
          <cell r="J753">
            <v>-13.328000000037719</v>
          </cell>
          <cell r="K753">
            <v>-13.272999999579042</v>
          </cell>
          <cell r="L753">
            <v>18.809787691248157</v>
          </cell>
          <cell r="M753" t="str">
            <v>CP-5 401 208</v>
          </cell>
          <cell r="N753">
            <v>0</v>
          </cell>
          <cell r="O753">
            <v>18.809787691248157</v>
          </cell>
          <cell r="P753">
            <v>18.809787691248157</v>
          </cell>
          <cell r="Q753">
            <v>0</v>
          </cell>
          <cell r="R753">
            <v>16.079999999999998</v>
          </cell>
          <cell r="T753">
            <v>14.58</v>
          </cell>
          <cell r="V753">
            <v>16.54</v>
          </cell>
          <cell r="X753">
            <v>300</v>
          </cell>
          <cell r="Y753">
            <v>14.542380424617503</v>
          </cell>
          <cell r="Z753">
            <v>14.58</v>
          </cell>
          <cell r="AA753">
            <v>15.57</v>
          </cell>
          <cell r="AB753">
            <v>16.54</v>
          </cell>
          <cell r="AD753" t="str">
            <v>Single</v>
          </cell>
          <cell r="AI753" t="str">
            <v>S</v>
          </cell>
          <cell r="AJ753">
            <v>0</v>
          </cell>
        </row>
        <row r="754">
          <cell r="AJ754">
            <v>0</v>
          </cell>
        </row>
        <row r="755">
          <cell r="E755">
            <v>339</v>
          </cell>
          <cell r="F755" t="str">
            <v>CB-02/30/2</v>
          </cell>
          <cell r="G755">
            <v>518606.73</v>
          </cell>
          <cell r="H755">
            <v>2389123.86</v>
          </cell>
          <cell r="I755" t="str">
            <v>Road-MJ01</v>
          </cell>
          <cell r="J755">
            <v>2.728000000002794</v>
          </cell>
          <cell r="K755">
            <v>-34.877000000327826</v>
          </cell>
          <cell r="L755">
            <v>34.983526309148459</v>
          </cell>
          <cell r="M755" t="str">
            <v>CP-5 401 208</v>
          </cell>
          <cell r="N755">
            <v>18.809787691248157</v>
          </cell>
          <cell r="O755">
            <v>53.79331400039662</v>
          </cell>
          <cell r="P755">
            <v>34.983526309148459</v>
          </cell>
          <cell r="Q755">
            <v>0</v>
          </cell>
          <cell r="R755">
            <v>16.47</v>
          </cell>
          <cell r="T755">
            <v>14.97</v>
          </cell>
          <cell r="V755">
            <v>16.66</v>
          </cell>
          <cell r="X755">
            <v>300</v>
          </cell>
          <cell r="Y755">
            <v>14.58</v>
          </cell>
          <cell r="Z755">
            <v>14.97</v>
          </cell>
          <cell r="AA755">
            <v>16.54</v>
          </cell>
          <cell r="AB755">
            <v>16.66</v>
          </cell>
          <cell r="AD755" t="str">
            <v>Single</v>
          </cell>
          <cell r="AI755">
            <v>0</v>
          </cell>
          <cell r="AJ755" t="str">
            <v>L</v>
          </cell>
        </row>
        <row r="756">
          <cell r="AJ756">
            <v>0</v>
          </cell>
        </row>
        <row r="757">
          <cell r="N757">
            <v>53.79331400039662</v>
          </cell>
          <cell r="AJ757">
            <v>0</v>
          </cell>
        </row>
        <row r="758">
          <cell r="E758">
            <v>340</v>
          </cell>
          <cell r="F758" t="str">
            <v>MH-02/30</v>
          </cell>
          <cell r="G758">
            <v>518617.33</v>
          </cell>
          <cell r="H758">
            <v>2389172.0099999998</v>
          </cell>
          <cell r="I758" t="str">
            <v>Road-MJ01</v>
          </cell>
          <cell r="M758" t="str">
            <v>CP-5 401 207</v>
          </cell>
          <cell r="R758">
            <v>15.94</v>
          </cell>
          <cell r="T758">
            <v>14.579670189376229</v>
          </cell>
          <cell r="V758">
            <v>15.57</v>
          </cell>
          <cell r="AI758">
            <v>0</v>
          </cell>
          <cell r="AJ758">
            <v>0</v>
          </cell>
        </row>
        <row r="759">
          <cell r="AJ759">
            <v>0</v>
          </cell>
        </row>
        <row r="760">
          <cell r="E760">
            <v>341</v>
          </cell>
          <cell r="F760" t="str">
            <v>CB-02/30/3</v>
          </cell>
          <cell r="G760">
            <v>518619.26</v>
          </cell>
          <cell r="H760">
            <v>2389162.0299999998</v>
          </cell>
          <cell r="I760" t="str">
            <v>Road-MJ01</v>
          </cell>
          <cell r="J760">
            <v>1.9299999999930151</v>
          </cell>
          <cell r="K760">
            <v>-9.9799999999813735</v>
          </cell>
          <cell r="L760">
            <v>10.164905311885656</v>
          </cell>
          <cell r="M760" t="str">
            <v>CP-5 401 208</v>
          </cell>
          <cell r="N760">
            <v>0</v>
          </cell>
          <cell r="O760">
            <v>10.164905311885656</v>
          </cell>
          <cell r="P760">
            <v>10.164905311885656</v>
          </cell>
          <cell r="Q760">
            <v>0</v>
          </cell>
          <cell r="R760">
            <v>16.100000000000001</v>
          </cell>
          <cell r="T760">
            <v>14.6</v>
          </cell>
          <cell r="V760">
            <v>16.53</v>
          </cell>
          <cell r="X760">
            <v>300</v>
          </cell>
          <cell r="Y760">
            <v>14.579670189376229</v>
          </cell>
          <cell r="Z760">
            <v>14.6</v>
          </cell>
          <cell r="AA760">
            <v>15.57</v>
          </cell>
          <cell r="AB760">
            <v>16.53</v>
          </cell>
          <cell r="AD760" t="str">
            <v>Single</v>
          </cell>
          <cell r="AI760" t="str">
            <v>S</v>
          </cell>
          <cell r="AJ760">
            <v>0</v>
          </cell>
        </row>
        <row r="761">
          <cell r="AJ761">
            <v>0</v>
          </cell>
        </row>
        <row r="762">
          <cell r="E762">
            <v>342</v>
          </cell>
          <cell r="F762" t="str">
            <v>CB-02/30/4</v>
          </cell>
          <cell r="G762">
            <v>518621.38</v>
          </cell>
          <cell r="H762">
            <v>2389131.7400000002</v>
          </cell>
          <cell r="I762" t="str">
            <v>Road-MJ01</v>
          </cell>
          <cell r="J762">
            <v>2.1199999999953434</v>
          </cell>
          <cell r="K762">
            <v>-30.289999999571592</v>
          </cell>
          <cell r="L762">
            <v>30.364098866490789</v>
          </cell>
          <cell r="M762" t="str">
            <v>CP-5 401 208</v>
          </cell>
          <cell r="N762">
            <v>10.164905311885656</v>
          </cell>
          <cell r="O762">
            <v>40.529004178376447</v>
          </cell>
          <cell r="P762">
            <v>30.364098866490792</v>
          </cell>
          <cell r="Q762">
            <v>0</v>
          </cell>
          <cell r="R762">
            <v>16.43</v>
          </cell>
          <cell r="T762">
            <v>14.93</v>
          </cell>
          <cell r="V762">
            <v>16.7</v>
          </cell>
          <cell r="X762">
            <v>300</v>
          </cell>
          <cell r="Y762">
            <v>14.6</v>
          </cell>
          <cell r="Z762">
            <v>14.93</v>
          </cell>
          <cell r="AA762">
            <v>16.53</v>
          </cell>
          <cell r="AB762">
            <v>16.7</v>
          </cell>
          <cell r="AD762" t="str">
            <v>Single</v>
          </cell>
          <cell r="AI762">
            <v>0</v>
          </cell>
          <cell r="AJ762" t="str">
            <v>L</v>
          </cell>
        </row>
        <row r="763">
          <cell r="AJ763">
            <v>0</v>
          </cell>
        </row>
        <row r="764">
          <cell r="N764">
            <v>40.529004178376447</v>
          </cell>
          <cell r="AJ764">
            <v>0</v>
          </cell>
        </row>
        <row r="765">
          <cell r="E765">
            <v>343</v>
          </cell>
          <cell r="F765" t="str">
            <v>CB-02/31/1/3</v>
          </cell>
          <cell r="G765">
            <v>518634.16</v>
          </cell>
          <cell r="H765">
            <v>2389079.79</v>
          </cell>
          <cell r="I765" t="str">
            <v>Road-MJ01</v>
          </cell>
          <cell r="M765" t="str">
            <v>CP-5 401 208</v>
          </cell>
          <cell r="R765">
            <v>17.04</v>
          </cell>
          <cell r="T765">
            <v>15.519496773940995</v>
          </cell>
          <cell r="V765">
            <v>16.89</v>
          </cell>
          <cell r="AI765">
            <v>0</v>
          </cell>
          <cell r="AJ765">
            <v>0</v>
          </cell>
        </row>
        <row r="766">
          <cell r="AJ766">
            <v>0</v>
          </cell>
        </row>
        <row r="767">
          <cell r="E767">
            <v>344</v>
          </cell>
          <cell r="F767" t="str">
            <v>CB-02/31/1/1</v>
          </cell>
          <cell r="G767">
            <v>518620.1</v>
          </cell>
          <cell r="H767">
            <v>2389073.88</v>
          </cell>
          <cell r="I767" t="str">
            <v>Road-MJ01</v>
          </cell>
          <cell r="J767">
            <v>-14.059999999997672</v>
          </cell>
          <cell r="K767">
            <v>-5.9100000001490116</v>
          </cell>
          <cell r="L767">
            <v>15.251613029502678</v>
          </cell>
          <cell r="M767" t="str">
            <v>CP-5 401 208</v>
          </cell>
          <cell r="N767">
            <v>0</v>
          </cell>
          <cell r="O767">
            <v>15.251613029502678</v>
          </cell>
          <cell r="P767">
            <v>15.251613029502678</v>
          </cell>
          <cell r="Q767">
            <v>0</v>
          </cell>
          <cell r="R767">
            <v>17.02</v>
          </cell>
          <cell r="T767">
            <v>15.55</v>
          </cell>
          <cell r="V767">
            <v>17.02</v>
          </cell>
          <cell r="X767">
            <v>300</v>
          </cell>
          <cell r="Y767">
            <v>15.519496773940995</v>
          </cell>
          <cell r="Z767">
            <v>15.55</v>
          </cell>
          <cell r="AA767">
            <v>16.89</v>
          </cell>
          <cell r="AB767">
            <v>17.02</v>
          </cell>
          <cell r="AD767" t="str">
            <v>Single</v>
          </cell>
          <cell r="AI767" t="str">
            <v>S</v>
          </cell>
          <cell r="AJ767">
            <v>0</v>
          </cell>
        </row>
        <row r="768">
          <cell r="AJ768">
            <v>0</v>
          </cell>
        </row>
        <row r="769">
          <cell r="E769">
            <v>345</v>
          </cell>
          <cell r="F769" t="str">
            <v>CB-02/31/1/2</v>
          </cell>
          <cell r="G769">
            <v>518629.6</v>
          </cell>
          <cell r="H769">
            <v>2389051.65</v>
          </cell>
          <cell r="I769" t="str">
            <v>Road-MJ01</v>
          </cell>
          <cell r="J769">
            <v>9.5</v>
          </cell>
          <cell r="K769">
            <v>-22.229999999981374</v>
          </cell>
          <cell r="L769">
            <v>24.174840226962658</v>
          </cell>
          <cell r="M769" t="str">
            <v>CP-5 401 208</v>
          </cell>
          <cell r="N769">
            <v>15.251613029502678</v>
          </cell>
          <cell r="O769">
            <v>39.426453256465336</v>
          </cell>
          <cell r="P769">
            <v>24.174840226962658</v>
          </cell>
          <cell r="Q769">
            <v>0</v>
          </cell>
          <cell r="R769">
            <v>17.02</v>
          </cell>
          <cell r="T769">
            <v>15.55</v>
          </cell>
          <cell r="V769">
            <v>17.02</v>
          </cell>
          <cell r="X769">
            <v>300</v>
          </cell>
          <cell r="Y769">
            <v>15.55</v>
          </cell>
          <cell r="Z769">
            <v>15.55</v>
          </cell>
          <cell r="AA769">
            <v>17.02</v>
          </cell>
          <cell r="AB769">
            <v>17.02</v>
          </cell>
          <cell r="AD769" t="str">
            <v>Single</v>
          </cell>
          <cell r="AI769">
            <v>0</v>
          </cell>
          <cell r="AJ769" t="str">
            <v>L</v>
          </cell>
        </row>
        <row r="770">
          <cell r="AJ770">
            <v>0</v>
          </cell>
        </row>
        <row r="771">
          <cell r="N771">
            <v>39.426453256465336</v>
          </cell>
          <cell r="AJ771">
            <v>0</v>
          </cell>
        </row>
        <row r="772">
          <cell r="E772">
            <v>346</v>
          </cell>
          <cell r="F772" t="str">
            <v>MH-02/31</v>
          </cell>
          <cell r="G772">
            <v>518627.45</v>
          </cell>
          <cell r="H772">
            <v>2389094.73</v>
          </cell>
          <cell r="I772" t="str">
            <v>Road-MJ01</v>
          </cell>
          <cell r="M772" t="str">
            <v>CP-5 401 208</v>
          </cell>
          <cell r="R772">
            <v>17.04</v>
          </cell>
          <cell r="T772">
            <v>15.487244682874511</v>
          </cell>
          <cell r="V772">
            <v>16.89</v>
          </cell>
          <cell r="AI772">
            <v>0</v>
          </cell>
          <cell r="AJ772">
            <v>0</v>
          </cell>
        </row>
        <row r="773">
          <cell r="AJ773">
            <v>0</v>
          </cell>
        </row>
        <row r="774">
          <cell r="E774">
            <v>347</v>
          </cell>
          <cell r="F774" t="str">
            <v>CB-02/31/1/3</v>
          </cell>
          <cell r="G774">
            <v>518634.16</v>
          </cell>
          <cell r="H774">
            <v>2389079.79</v>
          </cell>
          <cell r="I774" t="str">
            <v>Road-MJ01</v>
          </cell>
          <cell r="J774">
            <v>6.7099999999627471</v>
          </cell>
          <cell r="K774">
            <v>-14.939999999944121</v>
          </cell>
          <cell r="L774">
            <v>16.377658562744262</v>
          </cell>
          <cell r="M774" t="str">
            <v>CP-5 401 208</v>
          </cell>
          <cell r="N774">
            <v>0</v>
          </cell>
          <cell r="O774">
            <v>16.377658562744262</v>
          </cell>
          <cell r="P774">
            <v>16.377658562744262</v>
          </cell>
          <cell r="Q774">
            <v>0</v>
          </cell>
          <cell r="R774">
            <v>17.170000000000002</v>
          </cell>
          <cell r="T774">
            <v>15.52</v>
          </cell>
          <cell r="V774">
            <v>17.170000000000002</v>
          </cell>
          <cell r="X774">
            <v>300</v>
          </cell>
          <cell r="Y774">
            <v>15.487244682874511</v>
          </cell>
          <cell r="Z774">
            <v>15.52</v>
          </cell>
          <cell r="AA774">
            <v>16.89</v>
          </cell>
          <cell r="AB774">
            <v>17.170000000000002</v>
          </cell>
          <cell r="AD774" t="str">
            <v>Single</v>
          </cell>
          <cell r="AI774" t="str">
            <v>S</v>
          </cell>
          <cell r="AJ774">
            <v>0</v>
          </cell>
        </row>
        <row r="775">
          <cell r="AJ775">
            <v>0</v>
          </cell>
        </row>
        <row r="776">
          <cell r="E776">
            <v>348</v>
          </cell>
          <cell r="F776" t="str">
            <v>CB-02/31/1/4</v>
          </cell>
          <cell r="G776">
            <v>518647.60800000001</v>
          </cell>
          <cell r="H776">
            <v>2389048.2039999999</v>
          </cell>
          <cell r="I776" t="str">
            <v>Road-MJ01</v>
          </cell>
          <cell r="J776">
            <v>13.448000000033062</v>
          </cell>
          <cell r="K776">
            <v>-31.58600000012666</v>
          </cell>
          <cell r="L776">
            <v>34.329638798112782</v>
          </cell>
          <cell r="M776" t="str">
            <v>CP-5 401 208</v>
          </cell>
          <cell r="N776">
            <v>16.377658562744262</v>
          </cell>
          <cell r="O776">
            <v>50.707297360857041</v>
          </cell>
          <cell r="P776">
            <v>34.329638798112782</v>
          </cell>
          <cell r="Q776">
            <v>0</v>
          </cell>
          <cell r="R776">
            <v>17.38</v>
          </cell>
          <cell r="T776">
            <v>15.82</v>
          </cell>
          <cell r="V776">
            <v>17.38</v>
          </cell>
          <cell r="X776">
            <v>300</v>
          </cell>
          <cell r="Y776">
            <v>15.52</v>
          </cell>
          <cell r="Z776">
            <v>15.82</v>
          </cell>
          <cell r="AA776">
            <v>17.170000000000002</v>
          </cell>
          <cell r="AB776">
            <v>17.38</v>
          </cell>
          <cell r="AD776" t="str">
            <v>Single</v>
          </cell>
          <cell r="AI776">
            <v>0</v>
          </cell>
          <cell r="AJ776" t="str">
            <v>L</v>
          </cell>
        </row>
        <row r="777">
          <cell r="AJ777">
            <v>0</v>
          </cell>
        </row>
        <row r="778">
          <cell r="E778">
            <v>349</v>
          </cell>
          <cell r="F778" t="str">
            <v>Deleted</v>
          </cell>
          <cell r="X778">
            <v>300</v>
          </cell>
          <cell r="Y778">
            <v>15.82</v>
          </cell>
          <cell r="Z778">
            <v>0</v>
          </cell>
          <cell r="AA778">
            <v>17.38</v>
          </cell>
          <cell r="AB778">
            <v>0</v>
          </cell>
          <cell r="AI778">
            <v>0</v>
          </cell>
          <cell r="AJ778">
            <v>0</v>
          </cell>
        </row>
        <row r="779">
          <cell r="AJ779">
            <v>0</v>
          </cell>
        </row>
        <row r="780">
          <cell r="E780">
            <v>350</v>
          </cell>
          <cell r="F780" t="str">
            <v>Deleted</v>
          </cell>
          <cell r="X780">
            <v>300</v>
          </cell>
          <cell r="Y780">
            <v>0</v>
          </cell>
          <cell r="Z780">
            <v>0</v>
          </cell>
          <cell r="AA780">
            <v>0</v>
          </cell>
          <cell r="AB780">
            <v>0</v>
          </cell>
          <cell r="AI780">
            <v>0</v>
          </cell>
          <cell r="AJ780">
            <v>0</v>
          </cell>
        </row>
        <row r="781">
          <cell r="AJ781">
            <v>0</v>
          </cell>
        </row>
        <row r="782">
          <cell r="N782">
            <v>50.707297360857041</v>
          </cell>
          <cell r="AJ782">
            <v>0</v>
          </cell>
        </row>
        <row r="783">
          <cell r="E783">
            <v>351</v>
          </cell>
          <cell r="F783" t="str">
            <v>MH-02/31</v>
          </cell>
          <cell r="G783">
            <v>518627.45</v>
          </cell>
          <cell r="H783">
            <v>2389094.73</v>
          </cell>
          <cell r="I783" t="str">
            <v>Road-MJ01</v>
          </cell>
          <cell r="M783" t="str">
            <v>CP-5 401 208</v>
          </cell>
          <cell r="R783">
            <v>17.04</v>
          </cell>
          <cell r="T783">
            <v>12.96</v>
          </cell>
          <cell r="V783">
            <v>16.89</v>
          </cell>
          <cell r="AI783">
            <v>0</v>
          </cell>
          <cell r="AJ783">
            <v>0</v>
          </cell>
        </row>
        <row r="784">
          <cell r="AJ784">
            <v>0</v>
          </cell>
        </row>
        <row r="785">
          <cell r="E785">
            <v>352</v>
          </cell>
          <cell r="F785" t="str">
            <v>CB-02/31/1</v>
          </cell>
          <cell r="G785">
            <v>518658.36</v>
          </cell>
          <cell r="H785">
            <v>2389103</v>
          </cell>
          <cell r="I785" t="str">
            <v>Road-MN11</v>
          </cell>
          <cell r="J785">
            <v>30.909999999974389</v>
          </cell>
          <cell r="K785">
            <v>8.2700000000186265</v>
          </cell>
          <cell r="L785">
            <v>31.997203002742673</v>
          </cell>
          <cell r="M785" t="str">
            <v>CP-5 401 244</v>
          </cell>
          <cell r="N785">
            <v>0</v>
          </cell>
          <cell r="O785">
            <v>31.997203002742673</v>
          </cell>
          <cell r="P785">
            <v>31.997203002742673</v>
          </cell>
          <cell r="Q785">
            <v>0</v>
          </cell>
          <cell r="R785">
            <v>16.64</v>
          </cell>
          <cell r="T785">
            <v>13.28</v>
          </cell>
          <cell r="V785">
            <v>16.64</v>
          </cell>
          <cell r="X785">
            <v>600</v>
          </cell>
          <cell r="Y785">
            <v>12.96</v>
          </cell>
          <cell r="Z785">
            <v>13.28</v>
          </cell>
          <cell r="AA785">
            <v>16.89</v>
          </cell>
          <cell r="AB785">
            <v>16.64</v>
          </cell>
          <cell r="AD785" t="str">
            <v>Single</v>
          </cell>
          <cell r="AI785" t="str">
            <v>S</v>
          </cell>
          <cell r="AJ785">
            <v>0</v>
          </cell>
        </row>
        <row r="786">
          <cell r="AJ786">
            <v>0</v>
          </cell>
        </row>
        <row r="787">
          <cell r="E787">
            <v>353</v>
          </cell>
          <cell r="F787" t="str">
            <v>CB-02/31/2</v>
          </cell>
          <cell r="G787">
            <v>518706.62</v>
          </cell>
          <cell r="H787">
            <v>2389116.09</v>
          </cell>
          <cell r="I787" t="str">
            <v>Road-MN11</v>
          </cell>
          <cell r="J787">
            <v>48.260000000009313</v>
          </cell>
          <cell r="K787">
            <v>13.089999999850988</v>
          </cell>
          <cell r="L787">
            <v>50.003756858830094</v>
          </cell>
          <cell r="M787" t="str">
            <v>CP-5 401 244</v>
          </cell>
          <cell r="N787">
            <v>31.997203002742673</v>
          </cell>
          <cell r="O787">
            <v>82.000959861572767</v>
          </cell>
          <cell r="P787">
            <v>50.003756858830094</v>
          </cell>
          <cell r="Q787">
            <v>0</v>
          </cell>
          <cell r="R787">
            <v>16.57</v>
          </cell>
          <cell r="T787">
            <v>13.88</v>
          </cell>
          <cell r="V787">
            <v>16.72</v>
          </cell>
          <cell r="X787">
            <v>600</v>
          </cell>
          <cell r="Y787">
            <v>13.28</v>
          </cell>
          <cell r="Z787">
            <v>13.78</v>
          </cell>
          <cell r="AA787">
            <v>16.64</v>
          </cell>
          <cell r="AB787">
            <v>16.72</v>
          </cell>
          <cell r="AD787" t="str">
            <v>Single</v>
          </cell>
          <cell r="AI787">
            <v>0</v>
          </cell>
          <cell r="AJ787">
            <v>0</v>
          </cell>
        </row>
        <row r="788">
          <cell r="AJ788">
            <v>0</v>
          </cell>
        </row>
        <row r="789">
          <cell r="E789">
            <v>354</v>
          </cell>
          <cell r="F789" t="str">
            <v>CB-02/31/3</v>
          </cell>
          <cell r="G789">
            <v>518740.2</v>
          </cell>
          <cell r="H789">
            <v>2389125.94</v>
          </cell>
          <cell r="I789" t="str">
            <v>Road-MN11</v>
          </cell>
          <cell r="J789">
            <v>33.580000000016298</v>
          </cell>
          <cell r="K789">
            <v>9.8500000000931323</v>
          </cell>
          <cell r="L789">
            <v>34.994841048402108</v>
          </cell>
          <cell r="M789" t="str">
            <v>CP-5 401 244</v>
          </cell>
          <cell r="N789">
            <v>82.000959861572767</v>
          </cell>
          <cell r="O789">
            <v>116.99580090997488</v>
          </cell>
          <cell r="P789">
            <v>34.994841048402108</v>
          </cell>
          <cell r="Q789">
            <v>0</v>
          </cell>
          <cell r="R789">
            <v>16.670000000000002</v>
          </cell>
          <cell r="T789">
            <v>14.14</v>
          </cell>
          <cell r="V789">
            <v>16.670000000000002</v>
          </cell>
          <cell r="X789">
            <v>500</v>
          </cell>
          <cell r="Y789">
            <v>13.88</v>
          </cell>
          <cell r="Z789">
            <v>14.14</v>
          </cell>
          <cell r="AA789">
            <v>16.72</v>
          </cell>
          <cell r="AB789">
            <v>16.670000000000002</v>
          </cell>
          <cell r="AD789" t="str">
            <v>Single</v>
          </cell>
          <cell r="AI789">
            <v>0</v>
          </cell>
          <cell r="AJ789">
            <v>0</v>
          </cell>
        </row>
        <row r="790">
          <cell r="AJ790">
            <v>0</v>
          </cell>
        </row>
        <row r="791">
          <cell r="E791">
            <v>355</v>
          </cell>
          <cell r="F791" t="str">
            <v>CB-02/31/4</v>
          </cell>
          <cell r="G791">
            <v>518752.68</v>
          </cell>
          <cell r="H791">
            <v>2389129.6</v>
          </cell>
          <cell r="I791" t="str">
            <v>Road-MN11</v>
          </cell>
          <cell r="J791">
            <v>12.479999999981374</v>
          </cell>
          <cell r="K791">
            <v>3.6600000001490116</v>
          </cell>
          <cell r="L791">
            <v>13.005614172372862</v>
          </cell>
          <cell r="M791" t="str">
            <v>CP-5 401 245</v>
          </cell>
          <cell r="N791">
            <v>116.99580090997488</v>
          </cell>
          <cell r="O791">
            <v>130.00141508234773</v>
          </cell>
          <cell r="P791">
            <v>13.005614172372859</v>
          </cell>
          <cell r="Q791">
            <v>0</v>
          </cell>
          <cell r="R791">
            <v>16.71</v>
          </cell>
          <cell r="T791">
            <v>14.16</v>
          </cell>
          <cell r="V791">
            <v>16.66</v>
          </cell>
          <cell r="X791">
            <v>500</v>
          </cell>
          <cell r="Y791">
            <v>14.14</v>
          </cell>
          <cell r="Z791">
            <v>14.16</v>
          </cell>
          <cell r="AA791">
            <v>16.670000000000002</v>
          </cell>
          <cell r="AB791">
            <v>16.66</v>
          </cell>
          <cell r="AD791" t="str">
            <v>Single</v>
          </cell>
          <cell r="AI791">
            <v>0</v>
          </cell>
          <cell r="AJ791">
            <v>0</v>
          </cell>
        </row>
        <row r="792">
          <cell r="AJ792">
            <v>0</v>
          </cell>
        </row>
        <row r="793">
          <cell r="E793">
            <v>356</v>
          </cell>
          <cell r="F793" t="str">
            <v>CB-02/31/5</v>
          </cell>
          <cell r="G793">
            <v>518779.14</v>
          </cell>
          <cell r="H793">
            <v>2389172.98</v>
          </cell>
          <cell r="I793" t="str">
            <v>Road-MN11</v>
          </cell>
          <cell r="J793">
            <v>26.460000000020955</v>
          </cell>
          <cell r="K793">
            <v>43.379999999888241</v>
          </cell>
          <cell r="L793">
            <v>50.812951104924153</v>
          </cell>
          <cell r="M793" t="str">
            <v>CP-5 401 245</v>
          </cell>
          <cell r="N793">
            <v>130.00141508234773</v>
          </cell>
          <cell r="O793">
            <v>180.8143661872719</v>
          </cell>
          <cell r="P793">
            <v>50.812951104924167</v>
          </cell>
          <cell r="Q793">
            <v>0</v>
          </cell>
          <cell r="R793">
            <v>16.78</v>
          </cell>
          <cell r="T793">
            <v>14.31</v>
          </cell>
          <cell r="V793">
            <v>16.82</v>
          </cell>
          <cell r="X793">
            <v>500</v>
          </cell>
          <cell r="Y793">
            <v>14.16</v>
          </cell>
          <cell r="Z793">
            <v>14.21</v>
          </cell>
          <cell r="AA793">
            <v>16.66</v>
          </cell>
          <cell r="AB793">
            <v>16.82</v>
          </cell>
          <cell r="AD793" t="str">
            <v>Single</v>
          </cell>
          <cell r="AI793">
            <v>0</v>
          </cell>
          <cell r="AJ793">
            <v>0</v>
          </cell>
        </row>
        <row r="794">
          <cell r="AJ794">
            <v>0</v>
          </cell>
        </row>
        <row r="795">
          <cell r="E795">
            <v>357</v>
          </cell>
          <cell r="F795" t="str">
            <v>CB-02/31/6</v>
          </cell>
          <cell r="G795">
            <v>518836.16</v>
          </cell>
          <cell r="H795">
            <v>2389154.08</v>
          </cell>
          <cell r="I795" t="str">
            <v>Road-MN11</v>
          </cell>
          <cell r="J795">
            <v>57.019999999960419</v>
          </cell>
          <cell r="K795">
            <v>-18.899999999906868</v>
          </cell>
          <cell r="L795">
            <v>60.070711665436143</v>
          </cell>
          <cell r="M795" t="str">
            <v>CP-5 401 245</v>
          </cell>
          <cell r="N795">
            <v>180.8143661872719</v>
          </cell>
          <cell r="O795">
            <v>240.88507785270804</v>
          </cell>
          <cell r="P795">
            <v>60.070711665436136</v>
          </cell>
          <cell r="Q795">
            <v>0</v>
          </cell>
          <cell r="R795">
            <v>16.68</v>
          </cell>
          <cell r="T795">
            <v>14.44</v>
          </cell>
          <cell r="V795">
            <v>16.670000000000002</v>
          </cell>
          <cell r="X795">
            <v>400</v>
          </cell>
          <cell r="Y795">
            <v>14.31</v>
          </cell>
          <cell r="Z795">
            <v>14.44</v>
          </cell>
          <cell r="AA795">
            <v>16.82</v>
          </cell>
          <cell r="AB795">
            <v>16.670000000000002</v>
          </cell>
          <cell r="AD795" t="str">
            <v>Single</v>
          </cell>
          <cell r="AI795">
            <v>0</v>
          </cell>
          <cell r="AJ795">
            <v>0</v>
          </cell>
        </row>
        <row r="796">
          <cell r="AJ796">
            <v>0</v>
          </cell>
        </row>
        <row r="797">
          <cell r="E797">
            <v>358</v>
          </cell>
          <cell r="F797" t="str">
            <v>CB-02/31/7</v>
          </cell>
          <cell r="G797">
            <v>518850.56</v>
          </cell>
          <cell r="H797">
            <v>2389158.2999999998</v>
          </cell>
          <cell r="I797" t="str">
            <v>Road-MN11</v>
          </cell>
          <cell r="J797">
            <v>14.400000000023283</v>
          </cell>
          <cell r="K797">
            <v>4.2199999997392297</v>
          </cell>
          <cell r="L797">
            <v>15.005612283358172</v>
          </cell>
          <cell r="M797" t="str">
            <v>CP-5 401 245</v>
          </cell>
          <cell r="N797">
            <v>240.88507785270804</v>
          </cell>
          <cell r="O797">
            <v>255.89069013606621</v>
          </cell>
          <cell r="P797">
            <v>15.005612283358175</v>
          </cell>
          <cell r="Q797">
            <v>0</v>
          </cell>
          <cell r="R797">
            <v>16.61</v>
          </cell>
          <cell r="T797">
            <v>14.49</v>
          </cell>
          <cell r="V797">
            <v>16.72</v>
          </cell>
          <cell r="X797">
            <v>400</v>
          </cell>
          <cell r="Y797">
            <v>14.44</v>
          </cell>
          <cell r="Z797">
            <v>14.49</v>
          </cell>
          <cell r="AA797">
            <v>16.670000000000002</v>
          </cell>
          <cell r="AB797">
            <v>16.72</v>
          </cell>
          <cell r="AD797" t="str">
            <v>Single</v>
          </cell>
          <cell r="AI797">
            <v>0</v>
          </cell>
          <cell r="AJ797">
            <v>0</v>
          </cell>
        </row>
        <row r="798">
          <cell r="AJ798">
            <v>0</v>
          </cell>
        </row>
        <row r="799">
          <cell r="E799">
            <v>359</v>
          </cell>
          <cell r="F799" t="str">
            <v>CB-02/31/8</v>
          </cell>
          <cell r="G799">
            <v>518874.92</v>
          </cell>
          <cell r="H799">
            <v>2389163.89</v>
          </cell>
          <cell r="I799" t="str">
            <v>Road-MN11</v>
          </cell>
          <cell r="J799">
            <v>24.35999999998603</v>
          </cell>
          <cell r="K799">
            <v>5.5900000003166497</v>
          </cell>
          <cell r="L799">
            <v>24.993153062446112</v>
          </cell>
          <cell r="M799" t="str">
            <v>CP-5 401 245</v>
          </cell>
          <cell r="N799">
            <v>255.89069013606621</v>
          </cell>
          <cell r="O799">
            <v>280.8838431985123</v>
          </cell>
          <cell r="P799">
            <v>24.993153062446083</v>
          </cell>
          <cell r="Q799">
            <v>2.8421709430404007E-14</v>
          </cell>
          <cell r="R799">
            <v>16.5</v>
          </cell>
          <cell r="T799">
            <v>14.64</v>
          </cell>
          <cell r="V799">
            <v>16.54</v>
          </cell>
          <cell r="X799">
            <v>400</v>
          </cell>
          <cell r="Y799">
            <v>14.49</v>
          </cell>
          <cell r="Z799">
            <v>14.54</v>
          </cell>
          <cell r="AA799">
            <v>16.72</v>
          </cell>
          <cell r="AB799">
            <v>16.54</v>
          </cell>
          <cell r="AD799" t="str">
            <v>Single</v>
          </cell>
          <cell r="AI799">
            <v>0</v>
          </cell>
          <cell r="AJ799">
            <v>0</v>
          </cell>
        </row>
        <row r="800">
          <cell r="AJ800">
            <v>0</v>
          </cell>
        </row>
        <row r="801">
          <cell r="E801">
            <v>360</v>
          </cell>
          <cell r="F801" t="str">
            <v>CB-02/31/9</v>
          </cell>
          <cell r="G801">
            <v>518894.79</v>
          </cell>
          <cell r="H801">
            <v>2389166.2000000002</v>
          </cell>
          <cell r="I801" t="str">
            <v>Road-MN11</v>
          </cell>
          <cell r="J801">
            <v>19.869999999995343</v>
          </cell>
          <cell r="K801">
            <v>2.3100000000558794</v>
          </cell>
          <cell r="L801">
            <v>20.003824634306138</v>
          </cell>
          <cell r="M801" t="str">
            <v>CP-5 401 245</v>
          </cell>
          <cell r="N801">
            <v>280.8838431985123</v>
          </cell>
          <cell r="O801">
            <v>300.88766783281841</v>
          </cell>
          <cell r="P801">
            <v>20.003824634306113</v>
          </cell>
          <cell r="Q801">
            <v>0</v>
          </cell>
          <cell r="R801">
            <v>16.41</v>
          </cell>
          <cell r="T801">
            <v>14.68</v>
          </cell>
          <cell r="V801">
            <v>16.440000000000001</v>
          </cell>
          <cell r="X801">
            <v>300</v>
          </cell>
          <cell r="Y801">
            <v>14.64</v>
          </cell>
          <cell r="Z801">
            <v>14.68</v>
          </cell>
          <cell r="AA801">
            <v>16.54</v>
          </cell>
          <cell r="AB801">
            <v>16.440000000000001</v>
          </cell>
          <cell r="AD801" t="str">
            <v>Single</v>
          </cell>
          <cell r="AI801">
            <v>0</v>
          </cell>
          <cell r="AJ801">
            <v>0</v>
          </cell>
        </row>
        <row r="802">
          <cell r="AJ802">
            <v>0</v>
          </cell>
        </row>
        <row r="803">
          <cell r="E803">
            <v>361</v>
          </cell>
          <cell r="F803" t="str">
            <v>CB-02/31/10</v>
          </cell>
          <cell r="G803">
            <v>518930.71</v>
          </cell>
          <cell r="H803">
            <v>2389168.5099999998</v>
          </cell>
          <cell r="I803" t="str">
            <v>Road-MN11</v>
          </cell>
          <cell r="J803">
            <v>35.92000000004191</v>
          </cell>
          <cell r="K803">
            <v>2.3099999995902181</v>
          </cell>
          <cell r="L803">
            <v>35.994200921830696</v>
          </cell>
          <cell r="M803" t="str">
            <v>CP-5 401 245</v>
          </cell>
          <cell r="N803">
            <v>300.88766783281841</v>
          </cell>
          <cell r="O803">
            <v>336.88186875464908</v>
          </cell>
          <cell r="P803">
            <v>35.994200921830668</v>
          </cell>
          <cell r="Q803">
            <v>0</v>
          </cell>
          <cell r="R803">
            <v>16.309999999999999</v>
          </cell>
          <cell r="T803">
            <v>14.77</v>
          </cell>
          <cell r="V803">
            <v>16.38</v>
          </cell>
          <cell r="X803">
            <v>300</v>
          </cell>
          <cell r="Y803">
            <v>14.68</v>
          </cell>
          <cell r="Z803">
            <v>14.77</v>
          </cell>
          <cell r="AA803">
            <v>16.440000000000001</v>
          </cell>
          <cell r="AB803">
            <v>16.38</v>
          </cell>
          <cell r="AD803" t="str">
            <v>Single</v>
          </cell>
          <cell r="AI803">
            <v>0</v>
          </cell>
          <cell r="AJ803" t="str">
            <v>L</v>
          </cell>
        </row>
        <row r="804">
          <cell r="AJ804">
            <v>0</v>
          </cell>
        </row>
        <row r="805">
          <cell r="N805">
            <v>336.88186875464908</v>
          </cell>
          <cell r="AJ805">
            <v>0</v>
          </cell>
        </row>
        <row r="806">
          <cell r="E806">
            <v>362</v>
          </cell>
          <cell r="F806" t="str">
            <v>CB-02/31/3</v>
          </cell>
          <cell r="G806">
            <v>518740.2</v>
          </cell>
          <cell r="H806">
            <v>2389125.94</v>
          </cell>
          <cell r="I806" t="str">
            <v>Road-MN11</v>
          </cell>
          <cell r="R806">
            <v>16.670000000000002</v>
          </cell>
          <cell r="T806">
            <v>14.34</v>
          </cell>
          <cell r="V806">
            <v>16.670000000000002</v>
          </cell>
          <cell r="AI806">
            <v>0</v>
          </cell>
          <cell r="AJ806">
            <v>0</v>
          </cell>
        </row>
        <row r="807">
          <cell r="AJ807">
            <v>0</v>
          </cell>
        </row>
        <row r="808">
          <cell r="E808">
            <v>363</v>
          </cell>
          <cell r="F808" t="str">
            <v>CB-02/31/3/1</v>
          </cell>
          <cell r="G808">
            <v>518745.28</v>
          </cell>
          <cell r="H808">
            <v>2389115.06</v>
          </cell>
          <cell r="I808" t="str">
            <v>Road-MN12</v>
          </cell>
          <cell r="J808">
            <v>5.0800000000162981</v>
          </cell>
          <cell r="K808">
            <v>-10.879999999888241</v>
          </cell>
          <cell r="L808">
            <v>12.007530970092633</v>
          </cell>
          <cell r="M808" t="str">
            <v>CP-5 401 244</v>
          </cell>
          <cell r="N808">
            <v>0</v>
          </cell>
          <cell r="O808">
            <v>12.007530970092633</v>
          </cell>
          <cell r="P808">
            <v>12.007530970092633</v>
          </cell>
          <cell r="Q808">
            <v>0</v>
          </cell>
          <cell r="R808">
            <v>16.75</v>
          </cell>
          <cell r="T808">
            <v>14.58</v>
          </cell>
          <cell r="V808">
            <v>16.7</v>
          </cell>
          <cell r="X808">
            <v>300</v>
          </cell>
          <cell r="Y808">
            <v>14.34</v>
          </cell>
          <cell r="Z808">
            <v>14.58</v>
          </cell>
          <cell r="AA808">
            <v>16.670000000000002</v>
          </cell>
          <cell r="AB808">
            <v>16.7</v>
          </cell>
          <cell r="AD808" t="str">
            <v>Single</v>
          </cell>
          <cell r="AI808" t="str">
            <v>S</v>
          </cell>
          <cell r="AJ808">
            <v>0</v>
          </cell>
        </row>
        <row r="809">
          <cell r="AJ809">
            <v>0</v>
          </cell>
        </row>
        <row r="810">
          <cell r="E810">
            <v>364</v>
          </cell>
          <cell r="F810" t="str">
            <v>CB-02/31/3/2</v>
          </cell>
          <cell r="G810">
            <v>518758.94</v>
          </cell>
          <cell r="H810">
            <v>2389082.84</v>
          </cell>
          <cell r="I810" t="str">
            <v>Road-MN12</v>
          </cell>
          <cell r="J810">
            <v>13.659999999974389</v>
          </cell>
          <cell r="K810">
            <v>-32.220000000204891</v>
          </cell>
          <cell r="L810">
            <v>34.996056920923294</v>
          </cell>
          <cell r="M810" t="str">
            <v>CP-5 401 244</v>
          </cell>
          <cell r="N810">
            <v>12.007530970092633</v>
          </cell>
          <cell r="O810">
            <v>47.003587891015925</v>
          </cell>
          <cell r="P810">
            <v>34.996056920923294</v>
          </cell>
          <cell r="Q810">
            <v>0</v>
          </cell>
          <cell r="R810">
            <v>17</v>
          </cell>
          <cell r="T810">
            <v>15.28</v>
          </cell>
          <cell r="V810">
            <v>17.14</v>
          </cell>
          <cell r="X810">
            <v>300</v>
          </cell>
          <cell r="Y810">
            <v>14.58</v>
          </cell>
          <cell r="Z810">
            <v>15.28</v>
          </cell>
          <cell r="AA810">
            <v>16.7</v>
          </cell>
          <cell r="AB810">
            <v>17.14</v>
          </cell>
          <cell r="AD810" t="str">
            <v>Single</v>
          </cell>
          <cell r="AI810">
            <v>0</v>
          </cell>
          <cell r="AJ810" t="str">
            <v>L</v>
          </cell>
        </row>
        <row r="811">
          <cell r="AJ811">
            <v>0</v>
          </cell>
        </row>
        <row r="812">
          <cell r="N812">
            <v>47.003587891015925</v>
          </cell>
          <cell r="AJ812">
            <v>0</v>
          </cell>
        </row>
        <row r="813">
          <cell r="E813">
            <v>365</v>
          </cell>
          <cell r="F813" t="str">
            <v>MH-02/32</v>
          </cell>
          <cell r="G813">
            <v>518649.69</v>
          </cell>
          <cell r="H813">
            <v>2389039.2000000002</v>
          </cell>
          <cell r="I813" t="str">
            <v>Road-MJ01</v>
          </cell>
          <cell r="M813" t="str">
            <v>CP-5 401 208</v>
          </cell>
          <cell r="R813">
            <v>17.27</v>
          </cell>
          <cell r="T813">
            <v>14.87</v>
          </cell>
          <cell r="V813">
            <v>17.34</v>
          </cell>
          <cell r="AI813">
            <v>0</v>
          </cell>
          <cell r="AJ813">
            <v>0</v>
          </cell>
        </row>
        <row r="814">
          <cell r="AJ814">
            <v>0</v>
          </cell>
        </row>
        <row r="815">
          <cell r="E815">
            <v>366</v>
          </cell>
          <cell r="F815" t="str">
            <v>CB-02/32/1</v>
          </cell>
          <cell r="G815">
            <v>518623.73</v>
          </cell>
          <cell r="H815">
            <v>2389037.86</v>
          </cell>
          <cell r="I815" t="str">
            <v>Road-MN06</v>
          </cell>
          <cell r="J815">
            <v>-25.960000000020955</v>
          </cell>
          <cell r="K815">
            <v>-1.3400000003166497</v>
          </cell>
          <cell r="L815">
            <v>25.994560969593937</v>
          </cell>
          <cell r="M815" t="str">
            <v>CP-5 401 243</v>
          </cell>
          <cell r="N815">
            <v>0</v>
          </cell>
          <cell r="O815">
            <v>25.994560969593937</v>
          </cell>
          <cell r="P815">
            <v>25.994560969593937</v>
          </cell>
          <cell r="Q815">
            <v>0</v>
          </cell>
          <cell r="R815">
            <v>17.28</v>
          </cell>
          <cell r="T815">
            <v>14.92</v>
          </cell>
          <cell r="V815">
            <v>17.170000000000002</v>
          </cell>
          <cell r="X815">
            <v>300</v>
          </cell>
          <cell r="Y815">
            <v>14.87</v>
          </cell>
          <cell r="Z815">
            <v>14.92</v>
          </cell>
          <cell r="AA815">
            <v>17.34</v>
          </cell>
          <cell r="AB815">
            <v>17.170000000000002</v>
          </cell>
          <cell r="AD815" t="str">
            <v>Single</v>
          </cell>
          <cell r="AI815" t="str">
            <v>S</v>
          </cell>
          <cell r="AJ815">
            <v>0</v>
          </cell>
        </row>
        <row r="816">
          <cell r="AJ816">
            <v>0</v>
          </cell>
        </row>
        <row r="817">
          <cell r="E817">
            <v>367</v>
          </cell>
          <cell r="F817" t="str">
            <v>CB-02/32/2</v>
          </cell>
          <cell r="G817">
            <v>518578.81</v>
          </cell>
          <cell r="H817">
            <v>2389035.11</v>
          </cell>
          <cell r="I817" t="str">
            <v>Road-MN06</v>
          </cell>
          <cell r="J817">
            <v>-44.919999999983702</v>
          </cell>
          <cell r="K817">
            <v>-2.75</v>
          </cell>
          <cell r="L817">
            <v>45.004098702213071</v>
          </cell>
          <cell r="M817" t="str">
            <v>CP-5 401 243</v>
          </cell>
          <cell r="N817">
            <v>25.994560969593937</v>
          </cell>
          <cell r="O817">
            <v>70.998659671807005</v>
          </cell>
          <cell r="P817">
            <v>45.004098702213071</v>
          </cell>
          <cell r="Q817">
            <v>0</v>
          </cell>
          <cell r="R817">
            <v>17.14</v>
          </cell>
          <cell r="T817">
            <v>15.01</v>
          </cell>
          <cell r="V817">
            <v>17.05</v>
          </cell>
          <cell r="X817">
            <v>300</v>
          </cell>
          <cell r="Y817">
            <v>14.92</v>
          </cell>
          <cell r="Z817">
            <v>15.01</v>
          </cell>
          <cell r="AA817">
            <v>17.170000000000002</v>
          </cell>
          <cell r="AB817">
            <v>17.05</v>
          </cell>
          <cell r="AD817" t="str">
            <v>Single</v>
          </cell>
          <cell r="AI817">
            <v>0</v>
          </cell>
          <cell r="AJ817">
            <v>0</v>
          </cell>
        </row>
        <row r="818">
          <cell r="AJ818">
            <v>0</v>
          </cell>
        </row>
        <row r="819">
          <cell r="E819">
            <v>368</v>
          </cell>
          <cell r="F819" t="str">
            <v>CB-02/32/3</v>
          </cell>
          <cell r="G819">
            <v>518533.89</v>
          </cell>
          <cell r="H819">
            <v>2389032.36</v>
          </cell>
          <cell r="I819" t="str">
            <v>Road-MN06</v>
          </cell>
          <cell r="J819">
            <v>-44.919999999983702</v>
          </cell>
          <cell r="K819">
            <v>-2.75</v>
          </cell>
          <cell r="L819">
            <v>45.004098702213071</v>
          </cell>
          <cell r="M819" t="str">
            <v>CP-5 401 243</v>
          </cell>
          <cell r="N819">
            <v>70.998659671807005</v>
          </cell>
          <cell r="O819">
            <v>116.00275837402008</v>
          </cell>
          <cell r="P819">
            <v>45.004098702213071</v>
          </cell>
          <cell r="Q819">
            <v>0</v>
          </cell>
          <cell r="R819">
            <v>17</v>
          </cell>
          <cell r="T819">
            <v>15.1</v>
          </cell>
          <cell r="V819">
            <v>17.12</v>
          </cell>
          <cell r="X819">
            <v>300</v>
          </cell>
          <cell r="Y819">
            <v>15.01</v>
          </cell>
          <cell r="Z819">
            <v>15.1</v>
          </cell>
          <cell r="AA819">
            <v>17.05</v>
          </cell>
          <cell r="AB819">
            <v>17.12</v>
          </cell>
          <cell r="AD819" t="str">
            <v>Single</v>
          </cell>
          <cell r="AI819">
            <v>0</v>
          </cell>
          <cell r="AJ819">
            <v>0</v>
          </cell>
        </row>
        <row r="820">
          <cell r="AJ820">
            <v>0</v>
          </cell>
        </row>
        <row r="821">
          <cell r="E821">
            <v>369</v>
          </cell>
          <cell r="F821" t="str">
            <v>CB-02/32/4</v>
          </cell>
          <cell r="G821">
            <v>518503.93</v>
          </cell>
          <cell r="H821">
            <v>2389030.84</v>
          </cell>
          <cell r="I821" t="str">
            <v>Road-MN06</v>
          </cell>
          <cell r="J821">
            <v>-29.960000000020955</v>
          </cell>
          <cell r="K821">
            <v>-1.5200000000186265</v>
          </cell>
          <cell r="L821">
            <v>29.998533297501599</v>
          </cell>
          <cell r="M821" t="str">
            <v>CP-5 401 243</v>
          </cell>
          <cell r="N821">
            <v>116.00275837402008</v>
          </cell>
          <cell r="O821">
            <v>146.00129167152167</v>
          </cell>
          <cell r="P821">
            <v>29.998533297501595</v>
          </cell>
          <cell r="Q821">
            <v>0</v>
          </cell>
          <cell r="R821">
            <v>16.91</v>
          </cell>
          <cell r="T821">
            <v>15.16</v>
          </cell>
          <cell r="V821">
            <v>17.13</v>
          </cell>
          <cell r="X821">
            <v>300</v>
          </cell>
          <cell r="Y821">
            <v>15.1</v>
          </cell>
          <cell r="Z821">
            <v>15.16</v>
          </cell>
          <cell r="AA821">
            <v>17.12</v>
          </cell>
          <cell r="AB821">
            <v>17.13</v>
          </cell>
          <cell r="AD821" t="str">
            <v>Single</v>
          </cell>
          <cell r="AI821">
            <v>0</v>
          </cell>
          <cell r="AJ821">
            <v>0</v>
          </cell>
        </row>
        <row r="822">
          <cell r="AJ822">
            <v>0</v>
          </cell>
        </row>
        <row r="823">
          <cell r="E823">
            <v>370</v>
          </cell>
          <cell r="F823" t="str">
            <v>CB-02/32/5</v>
          </cell>
          <cell r="G823">
            <v>518470.11</v>
          </cell>
          <cell r="H823">
            <v>2389027.42</v>
          </cell>
          <cell r="I823" t="str">
            <v>Road-MN06</v>
          </cell>
          <cell r="J823">
            <v>-33.820000000006985</v>
          </cell>
          <cell r="K823">
            <v>-3.4199999999254942</v>
          </cell>
          <cell r="L823">
            <v>33.992481521653623</v>
          </cell>
          <cell r="M823" t="str">
            <v>CP-5 401 243</v>
          </cell>
          <cell r="N823">
            <v>146.00129167152167</v>
          </cell>
          <cell r="O823">
            <v>179.99377319317529</v>
          </cell>
          <cell r="P823">
            <v>33.992481521653616</v>
          </cell>
          <cell r="Q823">
            <v>0</v>
          </cell>
          <cell r="R823">
            <v>16.86</v>
          </cell>
          <cell r="T823">
            <v>15.23</v>
          </cell>
          <cell r="V823">
            <v>17.14</v>
          </cell>
          <cell r="X823">
            <v>300</v>
          </cell>
          <cell r="Y823">
            <v>15.16</v>
          </cell>
          <cell r="Z823">
            <v>15.23</v>
          </cell>
          <cell r="AA823">
            <v>17.13</v>
          </cell>
          <cell r="AB823">
            <v>17.14</v>
          </cell>
          <cell r="AD823" t="str">
            <v>Single</v>
          </cell>
          <cell r="AI823">
            <v>0</v>
          </cell>
          <cell r="AJ823" t="str">
            <v>L</v>
          </cell>
        </row>
        <row r="824">
          <cell r="AJ824">
            <v>0</v>
          </cell>
        </row>
        <row r="825">
          <cell r="N825">
            <v>179.99377319317529</v>
          </cell>
          <cell r="AJ825">
            <v>0</v>
          </cell>
        </row>
        <row r="826">
          <cell r="E826">
            <v>371</v>
          </cell>
          <cell r="F826" t="str">
            <v>MH-02/32</v>
          </cell>
          <cell r="G826">
            <v>518649.69</v>
          </cell>
          <cell r="H826">
            <v>2389039.2000000002</v>
          </cell>
          <cell r="I826" t="str">
            <v>Road-MJ01</v>
          </cell>
          <cell r="M826" t="str">
            <v>CP-5 401 208</v>
          </cell>
          <cell r="R826">
            <v>17.27</v>
          </cell>
          <cell r="T826">
            <v>15.05</v>
          </cell>
          <cell r="V826">
            <v>17.34</v>
          </cell>
          <cell r="AI826">
            <v>0</v>
          </cell>
          <cell r="AJ826">
            <v>0</v>
          </cell>
        </row>
        <row r="827">
          <cell r="AJ827">
            <v>0</v>
          </cell>
        </row>
        <row r="828">
          <cell r="E828">
            <v>372</v>
          </cell>
          <cell r="F828" t="str">
            <v>CB-02/32/6</v>
          </cell>
          <cell r="G828">
            <v>518638.61</v>
          </cell>
          <cell r="H828">
            <v>2389026.2000000002</v>
          </cell>
          <cell r="I828" t="str">
            <v>Road-MJ01</v>
          </cell>
          <cell r="J828">
            <v>-11.080000000016298</v>
          </cell>
          <cell r="K828">
            <v>-13</v>
          </cell>
          <cell r="L828">
            <v>17.081170920061691</v>
          </cell>
          <cell r="M828" t="str">
            <v>CP-5 401 243</v>
          </cell>
          <cell r="N828">
            <v>0</v>
          </cell>
          <cell r="O828">
            <v>17.081170920061691</v>
          </cell>
          <cell r="P828">
            <v>17.081170920061691</v>
          </cell>
          <cell r="Q828">
            <v>0</v>
          </cell>
          <cell r="R828">
            <v>17.350000000000001</v>
          </cell>
          <cell r="T828">
            <v>15.36</v>
          </cell>
          <cell r="V828">
            <v>17.34</v>
          </cell>
          <cell r="X828">
            <v>300</v>
          </cell>
          <cell r="Y828">
            <v>15.05</v>
          </cell>
          <cell r="Z828">
            <v>15.36</v>
          </cell>
          <cell r="AA828">
            <v>17.34</v>
          </cell>
          <cell r="AB828">
            <v>17.34</v>
          </cell>
          <cell r="AD828" t="str">
            <v>Double</v>
          </cell>
          <cell r="AI828" t="str">
            <v>S</v>
          </cell>
          <cell r="AJ828">
            <v>0</v>
          </cell>
        </row>
        <row r="829">
          <cell r="AJ829">
            <v>0</v>
          </cell>
        </row>
        <row r="830">
          <cell r="E830">
            <v>373</v>
          </cell>
          <cell r="F830" t="str">
            <v>CB-02/32/7</v>
          </cell>
          <cell r="G830">
            <v>518644.58</v>
          </cell>
          <cell r="H830">
            <v>2389007.12</v>
          </cell>
          <cell r="I830" t="str">
            <v>Road-MJ01</v>
          </cell>
          <cell r="J830">
            <v>5.970000000030268</v>
          </cell>
          <cell r="K830">
            <v>-19.080000000074506</v>
          </cell>
          <cell r="L830">
            <v>19.992180971650004</v>
          </cell>
          <cell r="M830" t="str">
            <v>CP-5 401 243</v>
          </cell>
          <cell r="N830">
            <v>17.081170920061691</v>
          </cell>
          <cell r="O830">
            <v>37.073351891711695</v>
          </cell>
          <cell r="P830">
            <v>19.992180971650004</v>
          </cell>
          <cell r="Q830">
            <v>0</v>
          </cell>
          <cell r="R830">
            <v>17.45</v>
          </cell>
          <cell r="T830">
            <v>15.43</v>
          </cell>
          <cell r="V830">
            <v>17.28</v>
          </cell>
          <cell r="X830">
            <v>300</v>
          </cell>
          <cell r="Y830">
            <v>15.36</v>
          </cell>
          <cell r="Z830">
            <v>15.43</v>
          </cell>
          <cell r="AA830">
            <v>17.34</v>
          </cell>
          <cell r="AB830">
            <v>17.28</v>
          </cell>
          <cell r="AD830" t="str">
            <v>Single</v>
          </cell>
          <cell r="AI830">
            <v>0</v>
          </cell>
          <cell r="AJ830">
            <v>0</v>
          </cell>
        </row>
        <row r="831">
          <cell r="AJ831">
            <v>0</v>
          </cell>
        </row>
        <row r="832">
          <cell r="E832">
            <v>374</v>
          </cell>
          <cell r="F832" t="str">
            <v>CB-02/32/8</v>
          </cell>
          <cell r="G832">
            <v>518652.2</v>
          </cell>
          <cell r="H832">
            <v>2388983.31</v>
          </cell>
          <cell r="I832" t="str">
            <v>Road-MJ01</v>
          </cell>
          <cell r="J832">
            <v>7.6199999999953434</v>
          </cell>
          <cell r="K832">
            <v>-23.810000000055879</v>
          </cell>
          <cell r="L832">
            <v>24.999609997009753</v>
          </cell>
          <cell r="M832" t="str">
            <v>CP-5 401 243</v>
          </cell>
          <cell r="N832">
            <v>37.073351891711695</v>
          </cell>
          <cell r="O832">
            <v>62.072961888721451</v>
          </cell>
          <cell r="P832">
            <v>24.999609997009756</v>
          </cell>
          <cell r="Q832">
            <v>0</v>
          </cell>
          <cell r="R832">
            <v>17.45</v>
          </cell>
          <cell r="T832">
            <v>15.54</v>
          </cell>
          <cell r="V832">
            <v>17.52</v>
          </cell>
          <cell r="X832">
            <v>300</v>
          </cell>
          <cell r="Y832">
            <v>15.43</v>
          </cell>
          <cell r="Z832">
            <v>15.54</v>
          </cell>
          <cell r="AA832">
            <v>17.28</v>
          </cell>
          <cell r="AB832">
            <v>17.52</v>
          </cell>
          <cell r="AD832" t="str">
            <v>Single</v>
          </cell>
          <cell r="AI832">
            <v>0</v>
          </cell>
          <cell r="AJ832">
            <v>0</v>
          </cell>
        </row>
        <row r="833">
          <cell r="AJ833">
            <v>0</v>
          </cell>
        </row>
        <row r="834">
          <cell r="E834">
            <v>375</v>
          </cell>
          <cell r="F834" t="str">
            <v>CB-02/32/9</v>
          </cell>
          <cell r="G834">
            <v>518659.74</v>
          </cell>
          <cell r="H834">
            <v>2388959.4700000002</v>
          </cell>
          <cell r="I834" t="str">
            <v>Road-MJ01</v>
          </cell>
          <cell r="J834">
            <v>7.5399999999790452</v>
          </cell>
          <cell r="K834">
            <v>-23.839999999850988</v>
          </cell>
          <cell r="L834">
            <v>25.003943688797957</v>
          </cell>
          <cell r="M834" t="str">
            <v>CP-5 401 243</v>
          </cell>
          <cell r="N834">
            <v>62.072961888721451</v>
          </cell>
          <cell r="O834">
            <v>87.076905577519412</v>
          </cell>
          <cell r="P834">
            <v>25.00394368879796</v>
          </cell>
          <cell r="Q834">
            <v>0</v>
          </cell>
          <cell r="R834">
            <v>17.38</v>
          </cell>
          <cell r="T834">
            <v>15.7</v>
          </cell>
          <cell r="V834">
            <v>17.38</v>
          </cell>
          <cell r="X834">
            <v>300</v>
          </cell>
          <cell r="Y834">
            <v>15.54</v>
          </cell>
          <cell r="Z834">
            <v>15.7</v>
          </cell>
          <cell r="AA834">
            <v>17.52</v>
          </cell>
          <cell r="AB834">
            <v>17.38</v>
          </cell>
          <cell r="AD834" t="str">
            <v>Double</v>
          </cell>
          <cell r="AI834">
            <v>0</v>
          </cell>
          <cell r="AJ834" t="str">
            <v>L</v>
          </cell>
        </row>
        <row r="835">
          <cell r="AJ835">
            <v>0</v>
          </cell>
        </row>
        <row r="836">
          <cell r="N836">
            <v>87.076905577519412</v>
          </cell>
          <cell r="AJ836">
            <v>0</v>
          </cell>
        </row>
        <row r="837">
          <cell r="E837">
            <v>376</v>
          </cell>
          <cell r="F837" t="str">
            <v>MH-02/32</v>
          </cell>
          <cell r="G837">
            <v>518649.69</v>
          </cell>
          <cell r="H837">
            <v>2389039.2000000002</v>
          </cell>
          <cell r="I837" t="str">
            <v>Road-MJ01</v>
          </cell>
          <cell r="M837" t="str">
            <v>CP-5 401 208</v>
          </cell>
          <cell r="R837">
            <v>17.27</v>
          </cell>
          <cell r="T837">
            <v>15.632669357855296</v>
          </cell>
          <cell r="V837">
            <v>17.34</v>
          </cell>
          <cell r="AI837">
            <v>0</v>
          </cell>
          <cell r="AJ837">
            <v>0</v>
          </cell>
        </row>
        <row r="838">
          <cell r="AJ838">
            <v>0</v>
          </cell>
        </row>
        <row r="839">
          <cell r="E839">
            <v>377</v>
          </cell>
          <cell r="F839" t="str">
            <v>CB-02/32/10</v>
          </cell>
          <cell r="G839">
            <v>518654.76</v>
          </cell>
          <cell r="H839">
            <v>2389026.5099999998</v>
          </cell>
          <cell r="I839" t="str">
            <v>Road-MJ01</v>
          </cell>
          <cell r="J839">
            <v>5.0700000000069849</v>
          </cell>
          <cell r="K839">
            <v>-12.690000000409782</v>
          </cell>
          <cell r="L839">
            <v>13.665321072352128</v>
          </cell>
          <cell r="M839" t="str">
            <v>CP-5 401 243</v>
          </cell>
          <cell r="N839">
            <v>0</v>
          </cell>
          <cell r="O839">
            <v>13.665321072352128</v>
          </cell>
          <cell r="P839">
            <v>13.665321072352128</v>
          </cell>
          <cell r="Q839">
            <v>0</v>
          </cell>
          <cell r="R839">
            <v>17.43</v>
          </cell>
          <cell r="T839">
            <v>15.66</v>
          </cell>
          <cell r="V839">
            <v>17.27</v>
          </cell>
          <cell r="X839">
            <v>300</v>
          </cell>
          <cell r="Y839">
            <v>0</v>
          </cell>
          <cell r="Z839">
            <v>15.66</v>
          </cell>
          <cell r="AA839">
            <v>17.34</v>
          </cell>
          <cell r="AB839">
            <v>17.27</v>
          </cell>
          <cell r="AD839" t="str">
            <v>Single</v>
          </cell>
          <cell r="AI839" t="str">
            <v>S</v>
          </cell>
          <cell r="AJ839">
            <v>0</v>
          </cell>
        </row>
        <row r="840">
          <cell r="AJ840">
            <v>0</v>
          </cell>
        </row>
        <row r="841">
          <cell r="E841">
            <v>378</v>
          </cell>
          <cell r="F841" t="str">
            <v>CB-02/32/11</v>
          </cell>
          <cell r="G841">
            <v>518660.69</v>
          </cell>
          <cell r="H841">
            <v>2389007.75</v>
          </cell>
          <cell r="I841" t="str">
            <v>Road-MJ01</v>
          </cell>
          <cell r="J841">
            <v>5.9299999999930151</v>
          </cell>
          <cell r="K841">
            <v>-18.759999999776483</v>
          </cell>
          <cell r="L841">
            <v>19.674920584122589</v>
          </cell>
          <cell r="M841" t="str">
            <v>CP-5 401 243</v>
          </cell>
          <cell r="N841">
            <v>13.665321072352128</v>
          </cell>
          <cell r="O841">
            <v>33.340241656474717</v>
          </cell>
          <cell r="P841">
            <v>19.674920584122589</v>
          </cell>
          <cell r="Q841">
            <v>0</v>
          </cell>
          <cell r="R841">
            <v>17.46</v>
          </cell>
          <cell r="T841">
            <v>15.72</v>
          </cell>
          <cell r="V841">
            <v>17.510000000000002</v>
          </cell>
          <cell r="X841">
            <v>300</v>
          </cell>
          <cell r="Y841">
            <v>15.66</v>
          </cell>
          <cell r="Z841">
            <v>15.72</v>
          </cell>
          <cell r="AA841">
            <v>17.27</v>
          </cell>
          <cell r="AB841">
            <v>17.510000000000002</v>
          </cell>
          <cell r="AD841" t="str">
            <v>Single</v>
          </cell>
          <cell r="AI841">
            <v>0</v>
          </cell>
          <cell r="AJ841">
            <v>0</v>
          </cell>
        </row>
        <row r="842">
          <cell r="AJ842">
            <v>0</v>
          </cell>
        </row>
        <row r="843">
          <cell r="E843">
            <v>379</v>
          </cell>
          <cell r="F843" t="str">
            <v>CB-02/32/12</v>
          </cell>
          <cell r="G843">
            <v>518674.04</v>
          </cell>
          <cell r="H843">
            <v>2388965.48</v>
          </cell>
          <cell r="I843" t="str">
            <v>Road-MJ01</v>
          </cell>
          <cell r="J843">
            <v>13.349999999976717</v>
          </cell>
          <cell r="K843">
            <v>-42.270000000018626</v>
          </cell>
          <cell r="L843">
            <v>44.328043042761912</v>
          </cell>
          <cell r="M843" t="str">
            <v>CP-5 401 243</v>
          </cell>
          <cell r="N843">
            <v>33.340241656474717</v>
          </cell>
          <cell r="O843">
            <v>77.668284699236636</v>
          </cell>
          <cell r="P843">
            <v>44.328043042761919</v>
          </cell>
          <cell r="Q843">
            <v>0</v>
          </cell>
          <cell r="R843">
            <v>17.36</v>
          </cell>
          <cell r="T843">
            <v>15.86</v>
          </cell>
          <cell r="V843">
            <v>17.38</v>
          </cell>
          <cell r="X843">
            <v>300</v>
          </cell>
          <cell r="Y843">
            <v>15.72</v>
          </cell>
          <cell r="Z843">
            <v>15.86</v>
          </cell>
          <cell r="AA843">
            <v>17.510000000000002</v>
          </cell>
          <cell r="AB843">
            <v>17.38</v>
          </cell>
          <cell r="AD843" t="str">
            <v>Double</v>
          </cell>
          <cell r="AI843">
            <v>0</v>
          </cell>
          <cell r="AJ843" t="str">
            <v>L</v>
          </cell>
        </row>
        <row r="844">
          <cell r="AJ844">
            <v>0</v>
          </cell>
        </row>
        <row r="845">
          <cell r="N845">
            <v>77.668284699236636</v>
          </cell>
          <cell r="AJ845">
            <v>0</v>
          </cell>
        </row>
        <row r="846">
          <cell r="E846">
            <v>380</v>
          </cell>
          <cell r="F846" t="str">
            <v>MH-02/33</v>
          </cell>
          <cell r="G846">
            <v>518678</v>
          </cell>
          <cell r="H846">
            <v>2388948.7999999998</v>
          </cell>
          <cell r="I846" t="str">
            <v>Road-MJ01</v>
          </cell>
          <cell r="M846" t="str">
            <v>CP-5 401 208</v>
          </cell>
          <cell r="R846">
            <v>17.399999999999999</v>
          </cell>
          <cell r="T846">
            <v>14.26</v>
          </cell>
          <cell r="V846">
            <v>17.399999999999999</v>
          </cell>
          <cell r="AI846">
            <v>0</v>
          </cell>
          <cell r="AJ846">
            <v>0</v>
          </cell>
        </row>
        <row r="847">
          <cell r="AJ847">
            <v>0</v>
          </cell>
        </row>
        <row r="848">
          <cell r="E848">
            <v>381</v>
          </cell>
          <cell r="F848" t="str">
            <v>MH-02/33/1A</v>
          </cell>
          <cell r="G848">
            <v>518744.84</v>
          </cell>
          <cell r="H848">
            <v>2388969.5699999998</v>
          </cell>
          <cell r="I848" t="str">
            <v>30 Road</v>
          </cell>
          <cell r="J848">
            <v>66.840000000025611</v>
          </cell>
          <cell r="K848">
            <v>20.770000000018626</v>
          </cell>
          <cell r="L848">
            <v>69.992703191148408</v>
          </cell>
          <cell r="M848" t="str">
            <v>CP-5 401 212</v>
          </cell>
          <cell r="N848">
            <v>0</v>
          </cell>
          <cell r="O848">
            <v>69.992703191148408</v>
          </cell>
          <cell r="P848">
            <v>69.992703191148408</v>
          </cell>
          <cell r="Q848">
            <v>0</v>
          </cell>
          <cell r="R848">
            <v>17.399999999999999</v>
          </cell>
          <cell r="T848">
            <v>14.47</v>
          </cell>
          <cell r="V848">
            <v>17.399999999999999</v>
          </cell>
          <cell r="X848">
            <v>500</v>
          </cell>
          <cell r="Y848">
            <v>14.26</v>
          </cell>
          <cell r="Z848">
            <v>14.47</v>
          </cell>
          <cell r="AA848">
            <v>17.399999999999999</v>
          </cell>
          <cell r="AB848">
            <v>17.399999999999999</v>
          </cell>
          <cell r="AI848" t="str">
            <v>S</v>
          </cell>
          <cell r="AJ848">
            <v>0</v>
          </cell>
        </row>
        <row r="849">
          <cell r="AJ849">
            <v>0</v>
          </cell>
        </row>
        <row r="850">
          <cell r="E850">
            <v>382</v>
          </cell>
          <cell r="F850" t="str">
            <v>MH-02/33/1</v>
          </cell>
          <cell r="G850">
            <v>518807.03999999998</v>
          </cell>
          <cell r="H850">
            <v>2388988.9</v>
          </cell>
          <cell r="I850" t="str">
            <v>30 Road</v>
          </cell>
          <cell r="J850">
            <v>62.199999999953434</v>
          </cell>
          <cell r="K850">
            <v>19.330000000074506</v>
          </cell>
          <cell r="L850">
            <v>65.134391069519396</v>
          </cell>
          <cell r="M850" t="str">
            <v>CP-5 401 212</v>
          </cell>
          <cell r="N850">
            <v>69.992703191148408</v>
          </cell>
          <cell r="O850">
            <v>135.1270942606678</v>
          </cell>
          <cell r="P850">
            <v>65.134391069519396</v>
          </cell>
          <cell r="Q850">
            <v>0</v>
          </cell>
          <cell r="R850">
            <v>17.2</v>
          </cell>
          <cell r="T850">
            <v>14.04</v>
          </cell>
          <cell r="V850">
            <v>17.2</v>
          </cell>
          <cell r="X850">
            <v>500</v>
          </cell>
          <cell r="Y850">
            <v>14.47</v>
          </cell>
          <cell r="Z850">
            <v>14.04</v>
          </cell>
          <cell r="AA850">
            <v>17.399999999999999</v>
          </cell>
          <cell r="AB850">
            <v>17.2</v>
          </cell>
          <cell r="AI850">
            <v>0</v>
          </cell>
          <cell r="AJ850" t="str">
            <v>L</v>
          </cell>
        </row>
        <row r="851">
          <cell r="AJ851">
            <v>0</v>
          </cell>
        </row>
        <row r="852">
          <cell r="N852">
            <v>135.1270942606678</v>
          </cell>
          <cell r="AJ852">
            <v>0</v>
          </cell>
        </row>
        <row r="853">
          <cell r="E853">
            <v>383</v>
          </cell>
          <cell r="F853" t="str">
            <v>MH-02/33/1</v>
          </cell>
          <cell r="G853">
            <v>518807.03999999998</v>
          </cell>
          <cell r="H853">
            <v>2388988.9</v>
          </cell>
          <cell r="I853" t="str">
            <v>30 Road</v>
          </cell>
          <cell r="M853" t="str">
            <v>CP-5 401 212</v>
          </cell>
          <cell r="R853">
            <v>17.2</v>
          </cell>
          <cell r="T853">
            <v>14.69</v>
          </cell>
          <cell r="V853">
            <v>17.2</v>
          </cell>
          <cell r="AI853">
            <v>0</v>
          </cell>
          <cell r="AJ853">
            <v>0</v>
          </cell>
        </row>
        <row r="854">
          <cell r="AJ854">
            <v>0</v>
          </cell>
        </row>
        <row r="855">
          <cell r="E855">
            <v>384</v>
          </cell>
          <cell r="F855" t="str">
            <v>CB-02/33/1/1</v>
          </cell>
          <cell r="G855">
            <v>518822.14</v>
          </cell>
          <cell r="H855">
            <v>2388969.31</v>
          </cell>
          <cell r="I855" t="str">
            <v>Road-MN19</v>
          </cell>
          <cell r="J855">
            <v>15.100000000034925</v>
          </cell>
          <cell r="K855">
            <v>-19.589999999850988</v>
          </cell>
          <cell r="L855">
            <v>24.734148459068013</v>
          </cell>
          <cell r="M855" t="str">
            <v>CP-5 401 246</v>
          </cell>
          <cell r="N855">
            <v>0</v>
          </cell>
          <cell r="O855">
            <v>24.734148459068013</v>
          </cell>
          <cell r="P855">
            <v>24.734148459068013</v>
          </cell>
          <cell r="Q855">
            <v>0</v>
          </cell>
          <cell r="R855">
            <v>16.96</v>
          </cell>
          <cell r="T855">
            <v>14.77</v>
          </cell>
          <cell r="V855">
            <v>16.989999999999998</v>
          </cell>
          <cell r="X855">
            <v>500</v>
          </cell>
          <cell r="Y855">
            <v>14.69</v>
          </cell>
          <cell r="Z855">
            <v>14.77</v>
          </cell>
          <cell r="AA855">
            <v>17.2</v>
          </cell>
          <cell r="AB855">
            <v>16.989999999999998</v>
          </cell>
          <cell r="AD855" t="str">
            <v>Single</v>
          </cell>
          <cell r="AI855" t="str">
            <v>S</v>
          </cell>
          <cell r="AJ855">
            <v>0</v>
          </cell>
        </row>
        <row r="856">
          <cell r="AJ856">
            <v>0</v>
          </cell>
        </row>
        <row r="857">
          <cell r="E857">
            <v>385</v>
          </cell>
          <cell r="F857" t="str">
            <v>CB-02/33/1/2</v>
          </cell>
          <cell r="G857">
            <v>518831.02</v>
          </cell>
          <cell r="H857">
            <v>2388945.94</v>
          </cell>
          <cell r="I857" t="str">
            <v>Road-MN19</v>
          </cell>
          <cell r="J857">
            <v>8.8800000000046566</v>
          </cell>
          <cell r="K857">
            <v>-23.370000000111759</v>
          </cell>
          <cell r="L857">
            <v>25.000225999084616</v>
          </cell>
          <cell r="M857" t="str">
            <v>CP-5 401 246</v>
          </cell>
          <cell r="N857">
            <v>24.734148459068013</v>
          </cell>
          <cell r="O857">
            <v>49.734374458152629</v>
          </cell>
          <cell r="P857">
            <v>25.000225999084616</v>
          </cell>
          <cell r="Q857">
            <v>0</v>
          </cell>
          <cell r="R857">
            <v>17.14</v>
          </cell>
          <cell r="T857">
            <v>14.84</v>
          </cell>
          <cell r="V857">
            <v>17.22</v>
          </cell>
          <cell r="X857">
            <v>500</v>
          </cell>
          <cell r="Y857">
            <v>14.77</v>
          </cell>
          <cell r="Z857">
            <v>14.84</v>
          </cell>
          <cell r="AA857">
            <v>16.989999999999998</v>
          </cell>
          <cell r="AB857">
            <v>17.22</v>
          </cell>
          <cell r="AD857" t="str">
            <v>Single</v>
          </cell>
          <cell r="AI857">
            <v>0</v>
          </cell>
          <cell r="AJ857">
            <v>0</v>
          </cell>
        </row>
        <row r="858">
          <cell r="AJ858">
            <v>0</v>
          </cell>
        </row>
        <row r="859">
          <cell r="E859">
            <v>386</v>
          </cell>
          <cell r="F859" t="str">
            <v>CB-02/33/1/3</v>
          </cell>
          <cell r="G859">
            <v>518836.34</v>
          </cell>
          <cell r="H859">
            <v>2388931.92</v>
          </cell>
          <cell r="I859" t="str">
            <v>Road-MN19</v>
          </cell>
          <cell r="J859">
            <v>5.3200000000069849</v>
          </cell>
          <cell r="K859">
            <v>-14.020000000018626</v>
          </cell>
          <cell r="L859">
            <v>14.995425969294658</v>
          </cell>
          <cell r="M859" t="str">
            <v>CP-5 401 246</v>
          </cell>
          <cell r="N859">
            <v>49.734374458152629</v>
          </cell>
          <cell r="O859">
            <v>64.729800427447287</v>
          </cell>
          <cell r="P859">
            <v>14.995425969294658</v>
          </cell>
          <cell r="Q859">
            <v>0</v>
          </cell>
          <cell r="R859">
            <v>17.239999999999998</v>
          </cell>
          <cell r="T859">
            <v>14.92</v>
          </cell>
          <cell r="V859">
            <v>17.23</v>
          </cell>
          <cell r="X859">
            <v>500</v>
          </cell>
          <cell r="Y859">
            <v>14.84</v>
          </cell>
          <cell r="Z859">
            <v>14.92</v>
          </cell>
          <cell r="AA859">
            <v>17.22</v>
          </cell>
          <cell r="AB859">
            <v>17.23</v>
          </cell>
          <cell r="AD859" t="str">
            <v>Single</v>
          </cell>
          <cell r="AI859">
            <v>0</v>
          </cell>
          <cell r="AJ859">
            <v>0</v>
          </cell>
        </row>
        <row r="860">
          <cell r="AJ860">
            <v>0</v>
          </cell>
        </row>
        <row r="861">
          <cell r="E861">
            <v>387</v>
          </cell>
          <cell r="F861" t="str">
            <v>CB-02/33/1/4</v>
          </cell>
          <cell r="G861">
            <v>518844.71</v>
          </cell>
          <cell r="H861">
            <v>2388908.36</v>
          </cell>
          <cell r="I861" t="str">
            <v>Road-MN19</v>
          </cell>
          <cell r="J861">
            <v>8.3699999999953434</v>
          </cell>
          <cell r="K861">
            <v>-23.560000000055879</v>
          </cell>
          <cell r="L861">
            <v>25.00260986382332</v>
          </cell>
          <cell r="M861" t="str">
            <v>CP-5 401 246</v>
          </cell>
          <cell r="N861">
            <v>64.729800427447287</v>
          </cell>
          <cell r="O861">
            <v>89.732410291270611</v>
          </cell>
          <cell r="P861">
            <v>25.002609863823324</v>
          </cell>
          <cell r="Q861">
            <v>0</v>
          </cell>
          <cell r="R861">
            <v>17.399999999999999</v>
          </cell>
          <cell r="T861">
            <v>15</v>
          </cell>
          <cell r="V861">
            <v>17.37</v>
          </cell>
          <cell r="X861">
            <v>500</v>
          </cell>
          <cell r="Y861">
            <v>14.92</v>
          </cell>
          <cell r="Z861">
            <v>15</v>
          </cell>
          <cell r="AA861">
            <v>17.23</v>
          </cell>
          <cell r="AB861">
            <v>17.37</v>
          </cell>
          <cell r="AD861" t="str">
            <v>Single</v>
          </cell>
          <cell r="AI861">
            <v>0</v>
          </cell>
          <cell r="AJ861">
            <v>0</v>
          </cell>
        </row>
        <row r="862">
          <cell r="AJ862">
            <v>0</v>
          </cell>
        </row>
        <row r="863">
          <cell r="E863">
            <v>388</v>
          </cell>
          <cell r="F863" t="str">
            <v>CB-02/33/1/5</v>
          </cell>
          <cell r="G863">
            <v>518854.03</v>
          </cell>
          <cell r="H863">
            <v>2388874.62</v>
          </cell>
          <cell r="I863" t="str">
            <v>Road-MN19</v>
          </cell>
          <cell r="J863">
            <v>9.3200000000069849</v>
          </cell>
          <cell r="K863">
            <v>-33.739999999757856</v>
          </cell>
          <cell r="L863">
            <v>35.003571246142734</v>
          </cell>
          <cell r="M863" t="str">
            <v>CP-5 401 246</v>
          </cell>
          <cell r="N863">
            <v>89.732410291270611</v>
          </cell>
          <cell r="O863">
            <v>124.73598153741335</v>
          </cell>
          <cell r="P863">
            <v>35.003571246142741</v>
          </cell>
          <cell r="Q863">
            <v>0</v>
          </cell>
          <cell r="R863">
            <v>17.63</v>
          </cell>
          <cell r="T863">
            <v>15.1</v>
          </cell>
          <cell r="V863">
            <v>17.66</v>
          </cell>
          <cell r="X863">
            <v>500</v>
          </cell>
          <cell r="Y863">
            <v>15</v>
          </cell>
          <cell r="Z863">
            <v>15.1</v>
          </cell>
          <cell r="AA863">
            <v>17.37</v>
          </cell>
          <cell r="AB863">
            <v>17.66</v>
          </cell>
          <cell r="AD863" t="str">
            <v>Single</v>
          </cell>
          <cell r="AI863">
            <v>0</v>
          </cell>
          <cell r="AJ863">
            <v>0</v>
          </cell>
        </row>
        <row r="864">
          <cell r="AJ864">
            <v>0</v>
          </cell>
        </row>
        <row r="865">
          <cell r="E865">
            <v>389</v>
          </cell>
          <cell r="F865" t="str">
            <v>CB-02/33/1/6</v>
          </cell>
          <cell r="G865">
            <v>518858.51</v>
          </cell>
          <cell r="H865">
            <v>2388858.2200000002</v>
          </cell>
          <cell r="I865" t="str">
            <v>Road-MN19</v>
          </cell>
          <cell r="J865">
            <v>4.4799999999813735</v>
          </cell>
          <cell r="K865">
            <v>-16.399999999906868</v>
          </cell>
          <cell r="L865">
            <v>17.000894094040419</v>
          </cell>
          <cell r="M865" t="str">
            <v>CP-5 401 246</v>
          </cell>
          <cell r="N865">
            <v>124.73598153741335</v>
          </cell>
          <cell r="O865">
            <v>141.73687563145376</v>
          </cell>
          <cell r="P865">
            <v>17.000894094040405</v>
          </cell>
          <cell r="Q865">
            <v>0</v>
          </cell>
          <cell r="R865">
            <v>17.760000000000002</v>
          </cell>
          <cell r="T865">
            <v>16.2</v>
          </cell>
          <cell r="V865">
            <v>17.87</v>
          </cell>
          <cell r="X865">
            <v>500</v>
          </cell>
          <cell r="Y865">
            <v>15.1</v>
          </cell>
          <cell r="Z865">
            <v>15.16</v>
          </cell>
          <cell r="AA865">
            <v>17.66</v>
          </cell>
          <cell r="AB865">
            <v>17.87</v>
          </cell>
          <cell r="AD865" t="str">
            <v>Single</v>
          </cell>
          <cell r="AI865">
            <v>0</v>
          </cell>
          <cell r="AJ865">
            <v>0</v>
          </cell>
        </row>
        <row r="866">
          <cell r="AJ866">
            <v>0</v>
          </cell>
        </row>
        <row r="867">
          <cell r="E867">
            <v>390</v>
          </cell>
          <cell r="F867" t="str">
            <v>CB-02/33/1/7</v>
          </cell>
          <cell r="G867">
            <v>518867.19</v>
          </cell>
          <cell r="H867">
            <v>2388826.39</v>
          </cell>
          <cell r="I867" t="str">
            <v>Road-MN19</v>
          </cell>
          <cell r="J867">
            <v>8.6799999999930151</v>
          </cell>
          <cell r="K867">
            <v>-31.830000000074506</v>
          </cell>
          <cell r="L867">
            <v>32.992291524000294</v>
          </cell>
          <cell r="M867" t="str">
            <v>CP-5 401 246</v>
          </cell>
          <cell r="N867">
            <v>141.73687563145376</v>
          </cell>
          <cell r="O867">
            <v>174.72916715545404</v>
          </cell>
          <cell r="P867">
            <v>32.992291524000279</v>
          </cell>
          <cell r="Q867">
            <v>0</v>
          </cell>
          <cell r="R867">
            <v>17.96</v>
          </cell>
          <cell r="T867">
            <v>16.350000000000001</v>
          </cell>
          <cell r="V867">
            <v>18.079999999999998</v>
          </cell>
          <cell r="X867">
            <v>300</v>
          </cell>
          <cell r="Y867">
            <v>16.2</v>
          </cell>
          <cell r="Z867">
            <v>16.350000000000001</v>
          </cell>
          <cell r="AA867">
            <v>17.87</v>
          </cell>
          <cell r="AB867">
            <v>18.079999999999998</v>
          </cell>
          <cell r="AD867" t="str">
            <v>Single</v>
          </cell>
          <cell r="AI867">
            <v>0</v>
          </cell>
          <cell r="AJ867">
            <v>0</v>
          </cell>
        </row>
        <row r="868">
          <cell r="AJ868">
            <v>0</v>
          </cell>
        </row>
        <row r="869">
          <cell r="E869">
            <v>391</v>
          </cell>
          <cell r="F869" t="str">
            <v>CB-02/33/1/8</v>
          </cell>
          <cell r="G869">
            <v>518875.08</v>
          </cell>
          <cell r="H869">
            <v>2388797.4399999999</v>
          </cell>
          <cell r="I869" t="str">
            <v>Road-MN19</v>
          </cell>
          <cell r="J869">
            <v>7.8900000000139698</v>
          </cell>
          <cell r="K869">
            <v>-28.950000000186265</v>
          </cell>
          <cell r="L869">
            <v>30.005909418163036</v>
          </cell>
          <cell r="M869" t="str">
            <v>CP-5 401 246</v>
          </cell>
          <cell r="N869">
            <v>174.72916715545404</v>
          </cell>
          <cell r="O869">
            <v>204.73507657361708</v>
          </cell>
          <cell r="P869">
            <v>30.005909418163043</v>
          </cell>
          <cell r="Q869">
            <v>0</v>
          </cell>
          <cell r="R869">
            <v>18.16</v>
          </cell>
          <cell r="T869">
            <v>16.5</v>
          </cell>
          <cell r="V869">
            <v>18.309999999999999</v>
          </cell>
          <cell r="X869">
            <v>300</v>
          </cell>
          <cell r="Y869">
            <v>16.350000000000001</v>
          </cell>
          <cell r="Z869">
            <v>16.5</v>
          </cell>
          <cell r="AA869">
            <v>18.079999999999998</v>
          </cell>
          <cell r="AB869">
            <v>18.309999999999999</v>
          </cell>
          <cell r="AD869" t="str">
            <v>Single</v>
          </cell>
          <cell r="AI869">
            <v>0</v>
          </cell>
          <cell r="AJ869" t="str">
            <v>L</v>
          </cell>
        </row>
        <row r="870">
          <cell r="AJ870">
            <v>0</v>
          </cell>
        </row>
        <row r="871">
          <cell r="N871">
            <v>204.73507657361708</v>
          </cell>
          <cell r="AJ871">
            <v>0</v>
          </cell>
        </row>
        <row r="872">
          <cell r="E872">
            <v>392</v>
          </cell>
          <cell r="F872" t="str">
            <v>CB-02/33/1/6</v>
          </cell>
          <cell r="G872">
            <v>518858.51</v>
          </cell>
          <cell r="H872">
            <v>2388858.2200000002</v>
          </cell>
          <cell r="I872" t="str">
            <v>Road-MN19</v>
          </cell>
          <cell r="R872">
            <v>17.77</v>
          </cell>
          <cell r="T872">
            <v>15.16</v>
          </cell>
          <cell r="V872">
            <v>17.87</v>
          </cell>
          <cell r="AI872">
            <v>0</v>
          </cell>
          <cell r="AJ872">
            <v>0</v>
          </cell>
        </row>
        <row r="873">
          <cell r="AJ873">
            <v>0</v>
          </cell>
        </row>
        <row r="874">
          <cell r="E874">
            <v>393</v>
          </cell>
          <cell r="F874" t="str">
            <v>CB-02/33/1/10</v>
          </cell>
          <cell r="G874">
            <v>518887.3</v>
          </cell>
          <cell r="H874">
            <v>2388866.64</v>
          </cell>
          <cell r="I874" t="str">
            <v>Road-MN20</v>
          </cell>
          <cell r="J874">
            <v>28.789999999979045</v>
          </cell>
          <cell r="K874">
            <v>8.4199999999254942</v>
          </cell>
          <cell r="L874">
            <v>29.996008067700256</v>
          </cell>
          <cell r="M874" t="str">
            <v>CP-5 401 247</v>
          </cell>
          <cell r="N874">
            <v>0</v>
          </cell>
          <cell r="O874">
            <v>29.996008067700256</v>
          </cell>
          <cell r="P874">
            <v>29.996008067700256</v>
          </cell>
          <cell r="Q874">
            <v>0</v>
          </cell>
          <cell r="R874">
            <v>17.850000000000001</v>
          </cell>
          <cell r="T874">
            <v>15.25</v>
          </cell>
          <cell r="V874">
            <v>17.84</v>
          </cell>
          <cell r="X874">
            <v>500</v>
          </cell>
          <cell r="Y874">
            <v>15.16</v>
          </cell>
          <cell r="Z874">
            <v>15.25</v>
          </cell>
          <cell r="AA874">
            <v>17.87</v>
          </cell>
          <cell r="AB874">
            <v>17.84</v>
          </cell>
          <cell r="AD874" t="str">
            <v>Single</v>
          </cell>
          <cell r="AI874" t="str">
            <v>S</v>
          </cell>
          <cell r="AJ874">
            <v>0</v>
          </cell>
        </row>
        <row r="875">
          <cell r="AJ875">
            <v>0</v>
          </cell>
        </row>
        <row r="876">
          <cell r="E876">
            <v>394</v>
          </cell>
          <cell r="F876" t="str">
            <v>CB-02/33/1/11</v>
          </cell>
          <cell r="G876">
            <v>518916.02</v>
          </cell>
          <cell r="H876">
            <v>2388875.2999999998</v>
          </cell>
          <cell r="I876" t="str">
            <v>Road-MN20</v>
          </cell>
          <cell r="J876">
            <v>28.720000000030268</v>
          </cell>
          <cell r="K876">
            <v>8.6599999996833503</v>
          </cell>
          <cell r="L876">
            <v>29.997233205685056</v>
          </cell>
          <cell r="M876" t="str">
            <v>CP-5 401 247</v>
          </cell>
          <cell r="N876">
            <v>29.996008067700256</v>
          </cell>
          <cell r="O876">
            <v>59.993241273385308</v>
          </cell>
          <cell r="P876">
            <v>29.997233205685053</v>
          </cell>
          <cell r="Q876">
            <v>0</v>
          </cell>
          <cell r="R876">
            <v>17.940000000000001</v>
          </cell>
          <cell r="T876">
            <v>15.44</v>
          </cell>
          <cell r="V876">
            <v>17.89</v>
          </cell>
          <cell r="X876">
            <v>500</v>
          </cell>
          <cell r="Y876">
            <v>15.25</v>
          </cell>
          <cell r="Z876">
            <v>15.34</v>
          </cell>
          <cell r="AA876">
            <v>17.84</v>
          </cell>
          <cell r="AB876">
            <v>17.89</v>
          </cell>
          <cell r="AD876" t="str">
            <v>Single</v>
          </cell>
          <cell r="AI876">
            <v>0</v>
          </cell>
          <cell r="AJ876">
            <v>0</v>
          </cell>
        </row>
        <row r="877">
          <cell r="AJ877">
            <v>0</v>
          </cell>
        </row>
        <row r="878">
          <cell r="E878">
            <v>395</v>
          </cell>
          <cell r="F878" t="str">
            <v>CB-02/33/1/12</v>
          </cell>
          <cell r="G878">
            <v>518949.53</v>
          </cell>
          <cell r="H878">
            <v>2388885.4</v>
          </cell>
          <cell r="I878" t="str">
            <v>Road-MN20</v>
          </cell>
          <cell r="J878">
            <v>33.510000000009313</v>
          </cell>
          <cell r="K878">
            <v>10.100000000093132</v>
          </cell>
          <cell r="L878">
            <v>34.999001414361885</v>
          </cell>
          <cell r="M878" t="str">
            <v>CP-5 401 247</v>
          </cell>
          <cell r="N878">
            <v>59.993241273385308</v>
          </cell>
          <cell r="O878">
            <v>94.992242687747193</v>
          </cell>
          <cell r="P878">
            <v>34.999001414361885</v>
          </cell>
          <cell r="Q878">
            <v>0</v>
          </cell>
          <cell r="R878">
            <v>18.04</v>
          </cell>
          <cell r="T878">
            <v>15.64</v>
          </cell>
          <cell r="V878">
            <v>17.989999999999998</v>
          </cell>
          <cell r="X878">
            <v>500</v>
          </cell>
          <cell r="Y878">
            <v>15.44</v>
          </cell>
          <cell r="Z878">
            <v>15.54</v>
          </cell>
          <cell r="AA878">
            <v>17.89</v>
          </cell>
          <cell r="AB878">
            <v>17.989999999999998</v>
          </cell>
          <cell r="AD878" t="str">
            <v>Single</v>
          </cell>
          <cell r="AI878">
            <v>0</v>
          </cell>
          <cell r="AJ878">
            <v>0</v>
          </cell>
        </row>
        <row r="879">
          <cell r="AJ879">
            <v>0</v>
          </cell>
        </row>
        <row r="880">
          <cell r="E880">
            <v>396</v>
          </cell>
          <cell r="F880" t="str">
            <v>CB-02/33/1/13</v>
          </cell>
          <cell r="G880">
            <v>518968.68</v>
          </cell>
          <cell r="H880">
            <v>2388891.1800000002</v>
          </cell>
          <cell r="I880" t="str">
            <v>Road-MN20</v>
          </cell>
          <cell r="J880">
            <v>19.149999999965075</v>
          </cell>
          <cell r="K880">
            <v>5.7800000002607703</v>
          </cell>
          <cell r="L880">
            <v>20.003272232354309</v>
          </cell>
          <cell r="M880" t="str">
            <v>CP-5 401 247</v>
          </cell>
          <cell r="N880">
            <v>94.992242687747193</v>
          </cell>
          <cell r="O880">
            <v>114.9955149201015</v>
          </cell>
          <cell r="P880">
            <v>20.003272232354306</v>
          </cell>
          <cell r="Q880">
            <v>0</v>
          </cell>
          <cell r="R880">
            <v>18.100000000000001</v>
          </cell>
          <cell r="T880">
            <v>15.7</v>
          </cell>
          <cell r="V880">
            <v>18.100000000000001</v>
          </cell>
          <cell r="X880">
            <v>300</v>
          </cell>
          <cell r="Y880">
            <v>15.64</v>
          </cell>
          <cell r="Z880">
            <v>15.7</v>
          </cell>
          <cell r="AA880">
            <v>17.989999999999998</v>
          </cell>
          <cell r="AB880">
            <v>18.100000000000001</v>
          </cell>
          <cell r="AD880" t="str">
            <v>Single</v>
          </cell>
          <cell r="AI880">
            <v>0</v>
          </cell>
          <cell r="AJ880">
            <v>0</v>
          </cell>
        </row>
        <row r="881">
          <cell r="AJ881">
            <v>0</v>
          </cell>
        </row>
        <row r="882">
          <cell r="E882">
            <v>397</v>
          </cell>
          <cell r="F882" t="str">
            <v>CB-02/33/1/14</v>
          </cell>
          <cell r="G882">
            <v>519012.72</v>
          </cell>
          <cell r="H882">
            <v>2388904.4500000002</v>
          </cell>
          <cell r="I882" t="str">
            <v>Road-MN20</v>
          </cell>
          <cell r="J882">
            <v>44.039999999979045</v>
          </cell>
          <cell r="K882">
            <v>13.270000000018626</v>
          </cell>
          <cell r="L882">
            <v>45.995809591729646</v>
          </cell>
          <cell r="M882" t="str">
            <v>CP-5 401 247</v>
          </cell>
          <cell r="N882">
            <v>114.9955149201015</v>
          </cell>
          <cell r="O882">
            <v>160.99132451183115</v>
          </cell>
          <cell r="P882">
            <v>45.995809591729653</v>
          </cell>
          <cell r="Q882">
            <v>0</v>
          </cell>
          <cell r="R882">
            <v>17.8</v>
          </cell>
          <cell r="T882">
            <v>15.84</v>
          </cell>
          <cell r="V882">
            <v>17.88</v>
          </cell>
          <cell r="X882">
            <v>300</v>
          </cell>
          <cell r="Y882">
            <v>15.7</v>
          </cell>
          <cell r="Z882">
            <v>15.84</v>
          </cell>
          <cell r="AA882">
            <v>18.100000000000001</v>
          </cell>
          <cell r="AB882">
            <v>17.88</v>
          </cell>
          <cell r="AD882" t="str">
            <v>Single</v>
          </cell>
          <cell r="AI882">
            <v>0</v>
          </cell>
          <cell r="AJ882">
            <v>0</v>
          </cell>
        </row>
        <row r="883">
          <cell r="AJ883">
            <v>0</v>
          </cell>
        </row>
        <row r="884">
          <cell r="E884">
            <v>398</v>
          </cell>
          <cell r="F884" t="str">
            <v>CB-02/33/1/15</v>
          </cell>
          <cell r="G884">
            <v>519031.87</v>
          </cell>
          <cell r="H884">
            <v>2388910.2200000002</v>
          </cell>
          <cell r="I884" t="str">
            <v>Road-MN20</v>
          </cell>
          <cell r="J884">
            <v>19.150000000023283</v>
          </cell>
          <cell r="K884">
            <v>5.7700000000186265</v>
          </cell>
          <cell r="L884">
            <v>20.000384996322111</v>
          </cell>
          <cell r="M884" t="str">
            <v>CP-5 401 247</v>
          </cell>
          <cell r="N884">
            <v>160.99132451183115</v>
          </cell>
          <cell r="O884">
            <v>180.99170950815326</v>
          </cell>
          <cell r="P884">
            <v>20.000384996322111</v>
          </cell>
          <cell r="Q884">
            <v>0</v>
          </cell>
          <cell r="R884">
            <v>17.47</v>
          </cell>
          <cell r="T884">
            <v>15.9</v>
          </cell>
          <cell r="V884">
            <v>17.5</v>
          </cell>
          <cell r="X884">
            <v>300</v>
          </cell>
          <cell r="Y884">
            <v>15.84</v>
          </cell>
          <cell r="Z884">
            <v>15.9</v>
          </cell>
          <cell r="AA884">
            <v>17.88</v>
          </cell>
          <cell r="AB884">
            <v>17.5</v>
          </cell>
          <cell r="AD884" t="str">
            <v>Single</v>
          </cell>
          <cell r="AI884">
            <v>0</v>
          </cell>
          <cell r="AJ884" t="str">
            <v>L</v>
          </cell>
        </row>
        <row r="885">
          <cell r="AJ885">
            <v>0</v>
          </cell>
        </row>
        <row r="886">
          <cell r="N886">
            <v>180.99170950815326</v>
          </cell>
          <cell r="AJ886">
            <v>0</v>
          </cell>
        </row>
        <row r="887">
          <cell r="E887">
            <v>399</v>
          </cell>
          <cell r="F887" t="str">
            <v>CB-02/33/1/12</v>
          </cell>
          <cell r="G887">
            <v>518949.53</v>
          </cell>
          <cell r="H887">
            <v>2388885.4</v>
          </cell>
          <cell r="I887" t="str">
            <v>Road-MN20</v>
          </cell>
          <cell r="M887" t="str">
            <v>CP-5 401 247</v>
          </cell>
          <cell r="R887">
            <v>18.04</v>
          </cell>
          <cell r="T887">
            <v>15.64</v>
          </cell>
          <cell r="V887">
            <v>17.989999999999998</v>
          </cell>
          <cell r="AI887">
            <v>0</v>
          </cell>
          <cell r="AJ887">
            <v>0</v>
          </cell>
        </row>
        <row r="888">
          <cell r="AJ888">
            <v>0</v>
          </cell>
        </row>
        <row r="889">
          <cell r="E889">
            <v>400</v>
          </cell>
          <cell r="F889" t="str">
            <v>CB-02/33/1/16</v>
          </cell>
          <cell r="G889">
            <v>518952.37</v>
          </cell>
          <cell r="H889">
            <v>2388874.77</v>
          </cell>
          <cell r="I889" t="str">
            <v>Road-MN31</v>
          </cell>
          <cell r="J889">
            <v>2.8399999999674037</v>
          </cell>
          <cell r="K889">
            <v>-10.629999999888241</v>
          </cell>
          <cell r="L889">
            <v>11.002840542216308</v>
          </cell>
          <cell r="M889" t="str">
            <v>CP-5 401 247</v>
          </cell>
          <cell r="N889">
            <v>0</v>
          </cell>
          <cell r="O889">
            <v>11.002840542216308</v>
          </cell>
          <cell r="P889">
            <v>11.002840542216308</v>
          </cell>
          <cell r="Q889">
            <v>0</v>
          </cell>
          <cell r="R889">
            <v>17.86</v>
          </cell>
          <cell r="T889">
            <v>15.73</v>
          </cell>
          <cell r="V889">
            <v>17.934000000000001</v>
          </cell>
          <cell r="X889">
            <v>300</v>
          </cell>
          <cell r="Y889">
            <v>15.64</v>
          </cell>
          <cell r="Z889">
            <v>15.73</v>
          </cell>
          <cell r="AA889">
            <v>17.989999999999998</v>
          </cell>
          <cell r="AB889">
            <v>17.934000000000001</v>
          </cell>
          <cell r="AD889" t="str">
            <v>Single</v>
          </cell>
          <cell r="AI889" t="str">
            <v>S</v>
          </cell>
          <cell r="AJ889">
            <v>0</v>
          </cell>
        </row>
        <row r="890">
          <cell r="AJ890">
            <v>0</v>
          </cell>
        </row>
        <row r="891">
          <cell r="E891">
            <v>401</v>
          </cell>
          <cell r="F891" t="str">
            <v>CB-02/33/1/17</v>
          </cell>
          <cell r="G891">
            <v>518962.1</v>
          </cell>
          <cell r="H891">
            <v>2388846.4</v>
          </cell>
          <cell r="I891" t="str">
            <v>Road-MN31</v>
          </cell>
          <cell r="J891">
            <v>9.7299999999813735</v>
          </cell>
          <cell r="K891">
            <v>-28.370000000111759</v>
          </cell>
          <cell r="L891">
            <v>29.9921623096098</v>
          </cell>
          <cell r="M891" t="str">
            <v>CP-5 401 247</v>
          </cell>
          <cell r="N891">
            <v>11.002840542216308</v>
          </cell>
          <cell r="O891">
            <v>40.995002851826108</v>
          </cell>
          <cell r="P891">
            <v>29.9921623096098</v>
          </cell>
          <cell r="Q891">
            <v>0</v>
          </cell>
          <cell r="R891">
            <v>17.77</v>
          </cell>
          <cell r="T891">
            <v>15.96</v>
          </cell>
          <cell r="V891">
            <v>18.010999999999999</v>
          </cell>
          <cell r="X891">
            <v>300</v>
          </cell>
          <cell r="Y891">
            <v>15.73</v>
          </cell>
          <cell r="Z891">
            <v>15.96</v>
          </cell>
          <cell r="AA891">
            <v>17.934000000000001</v>
          </cell>
          <cell r="AB891">
            <v>18.010999999999999</v>
          </cell>
          <cell r="AD891" t="str">
            <v>Single</v>
          </cell>
          <cell r="AI891">
            <v>0</v>
          </cell>
          <cell r="AJ891">
            <v>0</v>
          </cell>
        </row>
        <row r="892">
          <cell r="AJ892">
            <v>0</v>
          </cell>
        </row>
        <row r="893">
          <cell r="E893">
            <v>402</v>
          </cell>
          <cell r="F893" t="str">
            <v>CB-02/33/1/18</v>
          </cell>
          <cell r="G893">
            <v>518966.27</v>
          </cell>
          <cell r="H893">
            <v>2388834.08</v>
          </cell>
          <cell r="I893" t="str">
            <v>Road-MN31</v>
          </cell>
          <cell r="J893">
            <v>4.1700000000419095</v>
          </cell>
          <cell r="K893">
            <v>-12.319999999832362</v>
          </cell>
          <cell r="L893">
            <v>13.006586792706953</v>
          </cell>
          <cell r="M893" t="str">
            <v>CP-5 401 247</v>
          </cell>
          <cell r="N893">
            <v>40.995002851826108</v>
          </cell>
          <cell r="O893">
            <v>54.001589644533063</v>
          </cell>
          <cell r="P893">
            <v>13.006586792706955</v>
          </cell>
          <cell r="Q893">
            <v>0</v>
          </cell>
          <cell r="R893">
            <v>17.73</v>
          </cell>
          <cell r="T893">
            <v>16.05</v>
          </cell>
          <cell r="V893">
            <v>18.113</v>
          </cell>
          <cell r="X893">
            <v>300</v>
          </cell>
          <cell r="Y893">
            <v>15.96</v>
          </cell>
          <cell r="Z893">
            <v>16.05</v>
          </cell>
          <cell r="AA893">
            <v>18.010999999999999</v>
          </cell>
          <cell r="AB893">
            <v>18.113</v>
          </cell>
          <cell r="AD893" t="str">
            <v>Single</v>
          </cell>
          <cell r="AI893">
            <v>0</v>
          </cell>
          <cell r="AJ893">
            <v>0</v>
          </cell>
        </row>
        <row r="894">
          <cell r="AJ894">
            <v>0</v>
          </cell>
        </row>
        <row r="895">
          <cell r="E895">
            <v>403</v>
          </cell>
          <cell r="F895" t="str">
            <v>CB-02/33/1/19</v>
          </cell>
          <cell r="G895">
            <v>518972.74</v>
          </cell>
          <cell r="H895">
            <v>2388820.5499999998</v>
          </cell>
          <cell r="I895" t="str">
            <v>Road-MN31</v>
          </cell>
          <cell r="J895">
            <v>6.4699999999720603</v>
          </cell>
          <cell r="K895">
            <v>-13.53000000026077</v>
          </cell>
          <cell r="L895">
            <v>14.997393107026797</v>
          </cell>
          <cell r="M895" t="str">
            <v>CP-5 401 247</v>
          </cell>
          <cell r="N895">
            <v>54.001589644533063</v>
          </cell>
          <cell r="O895">
            <v>68.998982751559865</v>
          </cell>
          <cell r="P895">
            <v>14.997393107026802</v>
          </cell>
          <cell r="Q895">
            <v>0</v>
          </cell>
          <cell r="R895">
            <v>17.72</v>
          </cell>
          <cell r="T895">
            <v>16.14</v>
          </cell>
          <cell r="V895">
            <v>17.905000000000001</v>
          </cell>
          <cell r="X895">
            <v>300</v>
          </cell>
          <cell r="Y895">
            <v>16.05</v>
          </cell>
          <cell r="Z895">
            <v>16.14</v>
          </cell>
          <cell r="AA895">
            <v>18.113</v>
          </cell>
          <cell r="AB895">
            <v>17.905000000000001</v>
          </cell>
          <cell r="AD895" t="str">
            <v>Single</v>
          </cell>
          <cell r="AI895">
            <v>0</v>
          </cell>
          <cell r="AJ895">
            <v>0</v>
          </cell>
        </row>
        <row r="896">
          <cell r="AJ896">
            <v>0</v>
          </cell>
        </row>
        <row r="897">
          <cell r="E897">
            <v>404</v>
          </cell>
          <cell r="F897" t="str">
            <v>CB-02/33/1/20</v>
          </cell>
          <cell r="G897">
            <v>518984.74</v>
          </cell>
          <cell r="H897">
            <v>2388807.12</v>
          </cell>
          <cell r="I897" t="str">
            <v>Road-MN31</v>
          </cell>
          <cell r="J897">
            <v>12</v>
          </cell>
          <cell r="K897">
            <v>-13.429999999701977</v>
          </cell>
          <cell r="L897">
            <v>18.010133258585153</v>
          </cell>
          <cell r="M897" t="str">
            <v>CP-5 401 247</v>
          </cell>
          <cell r="N897">
            <v>68.998982751559865</v>
          </cell>
          <cell r="O897">
            <v>87.009116010145021</v>
          </cell>
          <cell r="P897">
            <v>18.010133258585157</v>
          </cell>
          <cell r="Q897">
            <v>0</v>
          </cell>
          <cell r="R897">
            <v>17.78</v>
          </cell>
          <cell r="T897">
            <v>16.190000000000001</v>
          </cell>
          <cell r="V897">
            <v>17.765999999999998</v>
          </cell>
          <cell r="X897">
            <v>300</v>
          </cell>
          <cell r="Y897">
            <v>16.14</v>
          </cell>
          <cell r="Z897">
            <v>16.190000000000001</v>
          </cell>
          <cell r="AA897">
            <v>17.905000000000001</v>
          </cell>
          <cell r="AB897">
            <v>17.765999999999998</v>
          </cell>
          <cell r="AD897" t="str">
            <v>Single</v>
          </cell>
          <cell r="AI897">
            <v>0</v>
          </cell>
          <cell r="AJ897">
            <v>0</v>
          </cell>
        </row>
        <row r="898">
          <cell r="AJ898">
            <v>0</v>
          </cell>
        </row>
        <row r="899">
          <cell r="E899">
            <v>405</v>
          </cell>
          <cell r="F899" t="str">
            <v>CB-02/33/1/21</v>
          </cell>
          <cell r="G899">
            <v>518995.95</v>
          </cell>
          <cell r="H899">
            <v>2388798.8199999998</v>
          </cell>
          <cell r="I899" t="str">
            <v>Road-MN31</v>
          </cell>
          <cell r="J899">
            <v>11.210000000020955</v>
          </cell>
          <cell r="K899">
            <v>-8.3000000002793968</v>
          </cell>
          <cell r="L899">
            <v>13.948265125280196</v>
          </cell>
          <cell r="M899" t="str">
            <v>CP-5 401 247</v>
          </cell>
          <cell r="N899">
            <v>87.009116010145021</v>
          </cell>
          <cell r="O899">
            <v>100.95738113542522</v>
          </cell>
          <cell r="P899">
            <v>13.948265125280201</v>
          </cell>
          <cell r="Q899">
            <v>0</v>
          </cell>
          <cell r="R899">
            <v>17.850000000000001</v>
          </cell>
          <cell r="T899">
            <v>16.239999999999998</v>
          </cell>
          <cell r="V899">
            <v>17.82</v>
          </cell>
          <cell r="X899">
            <v>300</v>
          </cell>
          <cell r="Y899">
            <v>16.190000000000001</v>
          </cell>
          <cell r="Z899">
            <v>16.239999999999998</v>
          </cell>
          <cell r="AA899">
            <v>17.765999999999998</v>
          </cell>
          <cell r="AB899">
            <v>17.82</v>
          </cell>
          <cell r="AD899" t="str">
            <v>Single</v>
          </cell>
          <cell r="AI899">
            <v>0</v>
          </cell>
          <cell r="AJ899" t="str">
            <v>L</v>
          </cell>
        </row>
        <row r="900">
          <cell r="AJ900">
            <v>0</v>
          </cell>
        </row>
        <row r="901">
          <cell r="N901">
            <v>100.95738113542522</v>
          </cell>
          <cell r="AJ901">
            <v>0</v>
          </cell>
        </row>
        <row r="902">
          <cell r="E902">
            <v>406</v>
          </cell>
          <cell r="F902" t="str">
            <v>MH-02/34</v>
          </cell>
          <cell r="G902">
            <v>518685.57</v>
          </cell>
          <cell r="H902">
            <v>2388931.9900000002</v>
          </cell>
          <cell r="I902" t="str">
            <v>Road-MJ01</v>
          </cell>
          <cell r="M902" t="str">
            <v>CP-5 401 208</v>
          </cell>
          <cell r="R902">
            <v>17.399999999999999</v>
          </cell>
          <cell r="T902">
            <v>16.062335197327894</v>
          </cell>
          <cell r="V902">
            <v>17.510000000000002</v>
          </cell>
          <cell r="AI902">
            <v>0</v>
          </cell>
          <cell r="AJ902">
            <v>0</v>
          </cell>
        </row>
        <row r="903">
          <cell r="AJ903">
            <v>0</v>
          </cell>
        </row>
        <row r="904">
          <cell r="E904">
            <v>407</v>
          </cell>
          <cell r="F904" t="str">
            <v>CB-02/34/1</v>
          </cell>
          <cell r="G904">
            <v>518689.25</v>
          </cell>
          <cell r="H904">
            <v>2388930.92</v>
          </cell>
          <cell r="I904" t="str">
            <v>Road-MJ01</v>
          </cell>
          <cell r="J904">
            <v>3.6799999999930151</v>
          </cell>
          <cell r="K904">
            <v>-1.0700000002980232</v>
          </cell>
          <cell r="L904">
            <v>3.832401336053723</v>
          </cell>
          <cell r="M904" t="str">
            <v>CP-5 401 209</v>
          </cell>
          <cell r="N904">
            <v>0</v>
          </cell>
          <cell r="O904">
            <v>3.832401336053723</v>
          </cell>
          <cell r="P904">
            <v>3.832401336053723</v>
          </cell>
          <cell r="Q904">
            <v>0</v>
          </cell>
          <cell r="R904">
            <v>17.54</v>
          </cell>
          <cell r="T904">
            <v>16.07</v>
          </cell>
          <cell r="V904">
            <v>17.54</v>
          </cell>
          <cell r="X904">
            <v>300</v>
          </cell>
          <cell r="Y904">
            <v>16.062335197327894</v>
          </cell>
          <cell r="Z904">
            <v>16.07</v>
          </cell>
          <cell r="AA904">
            <v>17.510000000000002</v>
          </cell>
          <cell r="AB904">
            <v>17.54</v>
          </cell>
          <cell r="AD904" t="str">
            <v>Single</v>
          </cell>
          <cell r="AI904" t="str">
            <v>S</v>
          </cell>
          <cell r="AJ904" t="str">
            <v>L</v>
          </cell>
        </row>
        <row r="905">
          <cell r="AJ905">
            <v>0</v>
          </cell>
        </row>
        <row r="906">
          <cell r="N906">
            <v>3.832401336053723</v>
          </cell>
          <cell r="AJ906">
            <v>0</v>
          </cell>
        </row>
        <row r="907">
          <cell r="E907">
            <v>408</v>
          </cell>
          <cell r="F907" t="str">
            <v>MH-02/36</v>
          </cell>
          <cell r="G907">
            <v>518728.61</v>
          </cell>
          <cell r="H907">
            <v>2388785.91</v>
          </cell>
          <cell r="I907" t="str">
            <v>Road-MJ01</v>
          </cell>
          <cell r="M907" t="str">
            <v>CP-5 401 209</v>
          </cell>
          <cell r="R907">
            <v>17.54</v>
          </cell>
          <cell r="T907">
            <v>15.982958251263458</v>
          </cell>
          <cell r="V907">
            <v>17.61</v>
          </cell>
          <cell r="AI907">
            <v>0</v>
          </cell>
          <cell r="AJ907">
            <v>0</v>
          </cell>
        </row>
        <row r="908">
          <cell r="AJ908">
            <v>0</v>
          </cell>
        </row>
        <row r="909">
          <cell r="E909">
            <v>409</v>
          </cell>
          <cell r="F909" t="str">
            <v>CB-02/36/1</v>
          </cell>
          <cell r="G909">
            <v>518734.68</v>
          </cell>
          <cell r="H909">
            <v>2388779.9300000002</v>
          </cell>
          <cell r="I909" t="str">
            <v>Road-MJ01</v>
          </cell>
          <cell r="J909">
            <v>6.0700000000069849</v>
          </cell>
          <cell r="K909">
            <v>-5.9799999999813735</v>
          </cell>
          <cell r="L909">
            <v>8.5208743682712527</v>
          </cell>
          <cell r="M909" t="str">
            <v>CP-5 401 209</v>
          </cell>
          <cell r="N909">
            <v>0</v>
          </cell>
          <cell r="O909">
            <v>8.5208743682712527</v>
          </cell>
          <cell r="P909">
            <v>8.5208743682712527</v>
          </cell>
          <cell r="Q909">
            <v>0</v>
          </cell>
          <cell r="R909">
            <v>17.559999999999999</v>
          </cell>
          <cell r="T909">
            <v>16</v>
          </cell>
          <cell r="V909">
            <v>17.559999999999999</v>
          </cell>
          <cell r="X909">
            <v>300</v>
          </cell>
          <cell r="Y909">
            <v>15.982958251263458</v>
          </cell>
          <cell r="Z909">
            <v>16</v>
          </cell>
          <cell r="AA909">
            <v>17.61</v>
          </cell>
          <cell r="AB909">
            <v>17.559999999999999</v>
          </cell>
          <cell r="AD909" t="str">
            <v>Single</v>
          </cell>
          <cell r="AI909" t="str">
            <v>S</v>
          </cell>
          <cell r="AJ909">
            <v>0</v>
          </cell>
        </row>
        <row r="910">
          <cell r="AJ910">
            <v>0</v>
          </cell>
        </row>
        <row r="911">
          <cell r="E911">
            <v>410</v>
          </cell>
          <cell r="F911" t="str">
            <v>CB-02/36/1/1</v>
          </cell>
          <cell r="G911">
            <v>518749</v>
          </cell>
          <cell r="H911">
            <v>2388734.12</v>
          </cell>
          <cell r="I911" t="str">
            <v>Road-MJ01</v>
          </cell>
          <cell r="J911">
            <v>14.320000000006985</v>
          </cell>
          <cell r="K911">
            <v>-45.810000000055879</v>
          </cell>
          <cell r="L911">
            <v>47.996025877204872</v>
          </cell>
          <cell r="M911" t="str">
            <v>CP-5 401 209</v>
          </cell>
          <cell r="N911">
            <v>8.5208743682712527</v>
          </cell>
          <cell r="O911">
            <v>56.516900245476123</v>
          </cell>
          <cell r="P911">
            <v>47.996025877204872</v>
          </cell>
          <cell r="Q911">
            <v>0</v>
          </cell>
          <cell r="R911">
            <v>17.649999999999999</v>
          </cell>
          <cell r="T911">
            <v>16.149999999999999</v>
          </cell>
          <cell r="V911">
            <v>17.649999999999999</v>
          </cell>
          <cell r="X911">
            <v>300</v>
          </cell>
          <cell r="Y911">
            <v>16</v>
          </cell>
          <cell r="Z911">
            <v>16.149999999999999</v>
          </cell>
          <cell r="AA911">
            <v>17.559999999999999</v>
          </cell>
          <cell r="AB911">
            <v>17.649999999999999</v>
          </cell>
          <cell r="AD911" t="str">
            <v>Single</v>
          </cell>
          <cell r="AI911">
            <v>0</v>
          </cell>
          <cell r="AJ911" t="str">
            <v>L</v>
          </cell>
        </row>
        <row r="912">
          <cell r="AJ912">
            <v>0</v>
          </cell>
        </row>
        <row r="913">
          <cell r="N913">
            <v>56.516900245476123</v>
          </cell>
          <cell r="AJ913">
            <v>0</v>
          </cell>
        </row>
        <row r="914">
          <cell r="E914">
            <v>411</v>
          </cell>
          <cell r="F914" t="str">
            <v>MH-02/36A</v>
          </cell>
          <cell r="G914">
            <v>518744.09</v>
          </cell>
          <cell r="H914">
            <v>2388738.37</v>
          </cell>
          <cell r="I914" t="str">
            <v>Road-MJ01</v>
          </cell>
          <cell r="M914" t="str">
            <v>CP-5 401 209</v>
          </cell>
          <cell r="R914">
            <v>17.649999999999999</v>
          </cell>
          <cell r="T914">
            <v>16.137012221129115</v>
          </cell>
          <cell r="V914">
            <v>17.649999999999999</v>
          </cell>
        </row>
        <row r="916">
          <cell r="E916">
            <v>412</v>
          </cell>
          <cell r="F916" t="str">
            <v>CB-02/36A/1</v>
          </cell>
          <cell r="G916">
            <v>518749</v>
          </cell>
          <cell r="H916">
            <v>2388734.12</v>
          </cell>
          <cell r="I916" t="str">
            <v>Road-MJ01</v>
          </cell>
          <cell r="J916">
            <v>4.9099999999743886</v>
          </cell>
          <cell r="K916">
            <v>-4.25</v>
          </cell>
          <cell r="L916">
            <v>6.4938894354422523</v>
          </cell>
          <cell r="M916" t="str">
            <v>CP-5 401 209</v>
          </cell>
          <cell r="N916">
            <v>0</v>
          </cell>
          <cell r="O916">
            <v>6.4938894354422523</v>
          </cell>
          <cell r="P916">
            <v>6.4938894354422523</v>
          </cell>
          <cell r="Q916">
            <v>0</v>
          </cell>
          <cell r="R916">
            <v>17.649999999999999</v>
          </cell>
          <cell r="T916">
            <v>16.149999999999999</v>
          </cell>
          <cell r="V916">
            <v>17.649999999999999</v>
          </cell>
          <cell r="X916">
            <v>300</v>
          </cell>
          <cell r="Y916">
            <v>16.137012221129115</v>
          </cell>
          <cell r="Z916">
            <v>16.149999999999999</v>
          </cell>
          <cell r="AA916">
            <v>17.649999999999999</v>
          </cell>
          <cell r="AB916">
            <v>17.649999999999999</v>
          </cell>
          <cell r="AD916" t="str">
            <v>Single</v>
          </cell>
          <cell r="AI916" t="str">
            <v>S</v>
          </cell>
          <cell r="AJ916" t="str">
            <v>L</v>
          </cell>
        </row>
        <row r="918">
          <cell r="N918">
            <v>6.4938894354422523</v>
          </cell>
        </row>
        <row r="919">
          <cell r="E919">
            <v>413</v>
          </cell>
          <cell r="F919" t="str">
            <v>MH-02/37</v>
          </cell>
          <cell r="G919">
            <v>518766.19</v>
          </cell>
          <cell r="H919">
            <v>2388670.4900000002</v>
          </cell>
          <cell r="I919" t="str">
            <v>Road-MJ01</v>
          </cell>
          <cell r="M919" t="str">
            <v>CP-5 401 209</v>
          </cell>
          <cell r="R919">
            <v>17.63</v>
          </cell>
          <cell r="T919">
            <v>15.08</v>
          </cell>
          <cell r="V919">
            <v>17.739999999999998</v>
          </cell>
          <cell r="AI919">
            <v>0</v>
          </cell>
          <cell r="AJ919">
            <v>0</v>
          </cell>
        </row>
        <row r="920">
          <cell r="AJ920">
            <v>0</v>
          </cell>
        </row>
        <row r="921">
          <cell r="E921">
            <v>414</v>
          </cell>
          <cell r="F921" t="str">
            <v>CB-02/37/1</v>
          </cell>
          <cell r="G921">
            <v>518790.11</v>
          </cell>
          <cell r="H921">
            <v>2388677.7799999998</v>
          </cell>
          <cell r="I921" t="str">
            <v>Road-MN32</v>
          </cell>
          <cell r="J921">
            <v>23.919999999983702</v>
          </cell>
          <cell r="K921">
            <v>7.2899999995715916</v>
          </cell>
          <cell r="L921">
            <v>25.006209228769045</v>
          </cell>
          <cell r="M921" t="str">
            <v>CP-5 401 248</v>
          </cell>
          <cell r="N921">
            <v>0</v>
          </cell>
          <cell r="O921">
            <v>25.006209228769045</v>
          </cell>
          <cell r="P921">
            <v>25.006209228769045</v>
          </cell>
          <cell r="Q921">
            <v>0</v>
          </cell>
          <cell r="R921">
            <v>17.78</v>
          </cell>
          <cell r="T921">
            <v>15.13</v>
          </cell>
          <cell r="V921">
            <v>17.666</v>
          </cell>
          <cell r="X921">
            <v>500</v>
          </cell>
          <cell r="Y921">
            <v>15.08</v>
          </cell>
          <cell r="Z921">
            <v>15.62</v>
          </cell>
          <cell r="AA921">
            <v>17.739999999999998</v>
          </cell>
          <cell r="AB921">
            <v>17.666</v>
          </cell>
          <cell r="AD921" t="str">
            <v>Double</v>
          </cell>
          <cell r="AI921" t="str">
            <v>S</v>
          </cell>
          <cell r="AJ921">
            <v>0</v>
          </cell>
        </row>
        <row r="922">
          <cell r="AJ922">
            <v>0</v>
          </cell>
        </row>
        <row r="923">
          <cell r="E923">
            <v>415</v>
          </cell>
          <cell r="F923" t="str">
            <v>CB-02/37/2</v>
          </cell>
          <cell r="G923">
            <v>518802.55</v>
          </cell>
          <cell r="H923">
            <v>2388686.16</v>
          </cell>
          <cell r="I923" t="str">
            <v>Road-MN32</v>
          </cell>
          <cell r="J923">
            <v>12.440000000002328</v>
          </cell>
          <cell r="K923">
            <v>8.3800000003539026</v>
          </cell>
          <cell r="L923">
            <v>14.999266648939518</v>
          </cell>
          <cell r="M923" t="str">
            <v>CP-5 401 248</v>
          </cell>
          <cell r="N923">
            <v>25.006209228769045</v>
          </cell>
          <cell r="O923">
            <v>40.005475877708562</v>
          </cell>
          <cell r="P923">
            <v>14.999266648939518</v>
          </cell>
          <cell r="Q923">
            <v>0</v>
          </cell>
          <cell r="R923">
            <v>17.84</v>
          </cell>
          <cell r="T923">
            <v>15.16</v>
          </cell>
          <cell r="V923">
            <v>17.658000000000001</v>
          </cell>
          <cell r="X923">
            <v>500</v>
          </cell>
          <cell r="Y923">
            <v>15.13</v>
          </cell>
          <cell r="Z923">
            <v>15.16</v>
          </cell>
          <cell r="AA923">
            <v>17.666</v>
          </cell>
          <cell r="AB923">
            <v>17.658000000000001</v>
          </cell>
          <cell r="AD923" t="str">
            <v>Single</v>
          </cell>
          <cell r="AI923">
            <v>0</v>
          </cell>
          <cell r="AJ923">
            <v>0</v>
          </cell>
        </row>
        <row r="924">
          <cell r="AJ924">
            <v>0</v>
          </cell>
        </row>
        <row r="925">
          <cell r="E925">
            <v>416</v>
          </cell>
          <cell r="F925" t="str">
            <v>CB-02/37/3</v>
          </cell>
          <cell r="G925">
            <v>518814.71</v>
          </cell>
          <cell r="H925">
            <v>2388694.94</v>
          </cell>
          <cell r="I925" t="str">
            <v>Road-MN32</v>
          </cell>
          <cell r="J925">
            <v>12.160000000032596</v>
          </cell>
          <cell r="K925">
            <v>8.779999999795109</v>
          </cell>
          <cell r="L925">
            <v>14.99846658819477</v>
          </cell>
          <cell r="M925" t="str">
            <v>CP-5 401 248</v>
          </cell>
          <cell r="N925">
            <v>40.005475877708562</v>
          </cell>
          <cell r="O925">
            <v>55.003942465903336</v>
          </cell>
          <cell r="P925">
            <v>14.998466588194773</v>
          </cell>
          <cell r="Q925">
            <v>0</v>
          </cell>
          <cell r="R925">
            <v>17.899999999999999</v>
          </cell>
          <cell r="T925">
            <v>15.19</v>
          </cell>
          <cell r="V925">
            <v>17.785</v>
          </cell>
          <cell r="X925">
            <v>500</v>
          </cell>
          <cell r="Y925">
            <v>15.16</v>
          </cell>
          <cell r="Z925">
            <v>15.19</v>
          </cell>
          <cell r="AA925">
            <v>17.658000000000001</v>
          </cell>
          <cell r="AB925">
            <v>17.785</v>
          </cell>
          <cell r="AD925" t="str">
            <v>Single</v>
          </cell>
          <cell r="AI925">
            <v>0</v>
          </cell>
          <cell r="AJ925">
            <v>0</v>
          </cell>
        </row>
        <row r="926">
          <cell r="AJ926">
            <v>0</v>
          </cell>
        </row>
        <row r="927">
          <cell r="E927">
            <v>417</v>
          </cell>
          <cell r="F927" t="str">
            <v>CB-02/37/4</v>
          </cell>
          <cell r="G927">
            <v>518837.53</v>
          </cell>
          <cell r="H927">
            <v>2388711.16</v>
          </cell>
          <cell r="I927" t="str">
            <v>Road-MN32</v>
          </cell>
          <cell r="J927">
            <v>22.820000000006985</v>
          </cell>
          <cell r="K927">
            <v>16.220000000204891</v>
          </cell>
          <cell r="L927">
            <v>27.997156998648371</v>
          </cell>
          <cell r="M927" t="str">
            <v>CP-5 401 248</v>
          </cell>
          <cell r="N927">
            <v>55.003942465903336</v>
          </cell>
          <cell r="O927">
            <v>83.001099464551714</v>
          </cell>
          <cell r="P927">
            <v>27.997156998648379</v>
          </cell>
          <cell r="Q927">
            <v>0</v>
          </cell>
          <cell r="R927">
            <v>18</v>
          </cell>
          <cell r="T927">
            <v>15.24</v>
          </cell>
          <cell r="V927">
            <v>17.369</v>
          </cell>
          <cell r="X927">
            <v>500</v>
          </cell>
          <cell r="Y927">
            <v>15.19</v>
          </cell>
          <cell r="Z927">
            <v>15.24</v>
          </cell>
          <cell r="AA927">
            <v>17.785</v>
          </cell>
          <cell r="AB927">
            <v>17.369</v>
          </cell>
          <cell r="AD927" t="str">
            <v>Single</v>
          </cell>
          <cell r="AI927">
            <v>0</v>
          </cell>
          <cell r="AJ927">
            <v>0</v>
          </cell>
        </row>
        <row r="928">
          <cell r="AJ928">
            <v>0</v>
          </cell>
        </row>
        <row r="929">
          <cell r="E929">
            <v>418</v>
          </cell>
          <cell r="F929" t="str">
            <v>CB-02/37/5</v>
          </cell>
          <cell r="G929">
            <v>518859.79</v>
          </cell>
          <cell r="H929">
            <v>2388722.54</v>
          </cell>
          <cell r="I929" t="str">
            <v>Road-MN32</v>
          </cell>
          <cell r="J929">
            <v>22.259999999951106</v>
          </cell>
          <cell r="K929">
            <v>11.379999999888241</v>
          </cell>
          <cell r="L929">
            <v>25.000239998753603</v>
          </cell>
          <cell r="M929" t="str">
            <v>CP-5 401 248</v>
          </cell>
          <cell r="N929">
            <v>83.001099464551714</v>
          </cell>
          <cell r="O929">
            <v>108.00133946330531</v>
          </cell>
          <cell r="P929">
            <v>25.000239998753599</v>
          </cell>
          <cell r="Q929">
            <v>0</v>
          </cell>
          <cell r="R929">
            <v>18.100000000000001</v>
          </cell>
          <cell r="T929">
            <v>15.39</v>
          </cell>
          <cell r="V929">
            <v>17.016999999999999</v>
          </cell>
          <cell r="X929">
            <v>400</v>
          </cell>
          <cell r="Y929">
            <v>15.24</v>
          </cell>
          <cell r="Z929">
            <v>15.39</v>
          </cell>
          <cell r="AA929">
            <v>17.369</v>
          </cell>
          <cell r="AB929">
            <v>17.016999999999999</v>
          </cell>
          <cell r="AD929" t="str">
            <v>Single</v>
          </cell>
          <cell r="AI929">
            <v>0</v>
          </cell>
          <cell r="AJ929">
            <v>0</v>
          </cell>
        </row>
        <row r="930">
          <cell r="AJ930">
            <v>0</v>
          </cell>
        </row>
        <row r="931">
          <cell r="E931">
            <v>419</v>
          </cell>
          <cell r="F931" t="str">
            <v>CB-02/37/6</v>
          </cell>
          <cell r="G931">
            <v>518878.91</v>
          </cell>
          <cell r="H931">
            <v>2388728.38</v>
          </cell>
          <cell r="I931" t="str">
            <v>Road-MN32</v>
          </cell>
          <cell r="J931">
            <v>19.119999999995343</v>
          </cell>
          <cell r="K931">
            <v>5.8399999998509884</v>
          </cell>
          <cell r="L931">
            <v>19.991998399311697</v>
          </cell>
          <cell r="M931" t="str">
            <v>CP-5 401 248</v>
          </cell>
          <cell r="N931">
            <v>108.00133946330531</v>
          </cell>
          <cell r="O931">
            <v>127.99333786261701</v>
          </cell>
          <cell r="P931">
            <v>19.991998399311697</v>
          </cell>
          <cell r="Q931">
            <v>0</v>
          </cell>
          <cell r="R931">
            <v>18.190000000000001</v>
          </cell>
          <cell r="T931">
            <v>15.53</v>
          </cell>
          <cell r="V931">
            <v>18.265999999999998</v>
          </cell>
          <cell r="X931">
            <v>400</v>
          </cell>
          <cell r="Y931">
            <v>15.39</v>
          </cell>
          <cell r="Z931">
            <v>15.43</v>
          </cell>
          <cell r="AA931">
            <v>17.016999999999999</v>
          </cell>
          <cell r="AB931">
            <v>18.265999999999998</v>
          </cell>
          <cell r="AD931" t="str">
            <v>Single</v>
          </cell>
          <cell r="AI931">
            <v>0</v>
          </cell>
          <cell r="AJ931">
            <v>0</v>
          </cell>
        </row>
        <row r="932">
          <cell r="AJ932">
            <v>0</v>
          </cell>
        </row>
        <row r="933">
          <cell r="E933">
            <v>420</v>
          </cell>
          <cell r="F933" t="str">
            <v>CB-02/37/7</v>
          </cell>
          <cell r="G933">
            <v>518909.58</v>
          </cell>
          <cell r="H933">
            <v>2388737.52</v>
          </cell>
          <cell r="I933" t="str">
            <v>Road-MN32</v>
          </cell>
          <cell r="J933">
            <v>30.67000000004191</v>
          </cell>
          <cell r="K933">
            <v>9.1400000001303852</v>
          </cell>
          <cell r="L933">
            <v>32.002945177045099</v>
          </cell>
          <cell r="M933" t="str">
            <v>CP-5 401 248</v>
          </cell>
          <cell r="N933">
            <v>127.99333786261701</v>
          </cell>
          <cell r="O933">
            <v>159.9962830396621</v>
          </cell>
          <cell r="P933">
            <v>32.002945177045092</v>
          </cell>
          <cell r="Q933">
            <v>0</v>
          </cell>
          <cell r="R933">
            <v>18.22</v>
          </cell>
          <cell r="T933">
            <v>15.63</v>
          </cell>
          <cell r="V933">
            <v>18.001999999999999</v>
          </cell>
          <cell r="X933">
            <v>300</v>
          </cell>
          <cell r="Y933">
            <v>15.53</v>
          </cell>
          <cell r="Z933">
            <v>15.63</v>
          </cell>
          <cell r="AA933">
            <v>18.265999999999998</v>
          </cell>
          <cell r="AB933">
            <v>18.001999999999999</v>
          </cell>
          <cell r="AD933" t="str">
            <v>Single</v>
          </cell>
          <cell r="AI933">
            <v>0</v>
          </cell>
          <cell r="AJ933">
            <v>0</v>
          </cell>
        </row>
        <row r="934">
          <cell r="AJ934">
            <v>0</v>
          </cell>
        </row>
        <row r="935">
          <cell r="E935">
            <v>421</v>
          </cell>
          <cell r="F935" t="str">
            <v>CB-02/37/8</v>
          </cell>
          <cell r="G935">
            <v>518930.67</v>
          </cell>
          <cell r="H935">
            <v>2388743.79</v>
          </cell>
          <cell r="I935" t="str">
            <v>Road-MN32</v>
          </cell>
          <cell r="J935">
            <v>21.089999999967404</v>
          </cell>
          <cell r="K935">
            <v>6.2700000000186265</v>
          </cell>
          <cell r="L935">
            <v>22.002295334779475</v>
          </cell>
          <cell r="M935" t="str">
            <v>CP-5 401 248</v>
          </cell>
          <cell r="N935">
            <v>159.9962830396621</v>
          </cell>
          <cell r="O935">
            <v>181.99857837444159</v>
          </cell>
          <cell r="P935">
            <v>22.00229533477949</v>
          </cell>
          <cell r="Q935">
            <v>0</v>
          </cell>
          <cell r="R935">
            <v>18.16</v>
          </cell>
          <cell r="T935">
            <v>15.69</v>
          </cell>
          <cell r="V935">
            <v>17.888999999999999</v>
          </cell>
          <cell r="X935">
            <v>300</v>
          </cell>
          <cell r="Y935">
            <v>15.63</v>
          </cell>
          <cell r="Z935">
            <v>15.69</v>
          </cell>
          <cell r="AA935">
            <v>18.001999999999999</v>
          </cell>
          <cell r="AB935">
            <v>17.888999999999999</v>
          </cell>
          <cell r="AD935" t="str">
            <v>Single</v>
          </cell>
          <cell r="AI935">
            <v>0</v>
          </cell>
          <cell r="AJ935">
            <v>0</v>
          </cell>
        </row>
        <row r="936">
          <cell r="AJ936">
            <v>0</v>
          </cell>
        </row>
        <row r="937">
          <cell r="E937">
            <v>422</v>
          </cell>
          <cell r="F937" t="str">
            <v>CB-02/37/9</v>
          </cell>
          <cell r="G937">
            <v>518967.1</v>
          </cell>
          <cell r="H937">
            <v>2388754.61</v>
          </cell>
          <cell r="I937" t="str">
            <v>Road-MN32</v>
          </cell>
          <cell r="J937">
            <v>36.429999999993015</v>
          </cell>
          <cell r="K937">
            <v>10.819999999832362</v>
          </cell>
          <cell r="L937">
            <v>38.002859102913078</v>
          </cell>
          <cell r="M937" t="str">
            <v>CP-5 401 248</v>
          </cell>
          <cell r="N937">
            <v>181.99857837444159</v>
          </cell>
          <cell r="O937">
            <v>220.00143747735467</v>
          </cell>
          <cell r="P937">
            <v>38.002859102913078</v>
          </cell>
          <cell r="Q937">
            <v>0</v>
          </cell>
          <cell r="R937">
            <v>18.04</v>
          </cell>
          <cell r="T937">
            <v>15.81</v>
          </cell>
          <cell r="V937">
            <v>18.094999999999999</v>
          </cell>
          <cell r="X937">
            <v>300</v>
          </cell>
          <cell r="Y937">
            <v>15.69</v>
          </cell>
          <cell r="Z937">
            <v>15.81</v>
          </cell>
          <cell r="AA937">
            <v>17.888999999999999</v>
          </cell>
          <cell r="AB937">
            <v>18.094999999999999</v>
          </cell>
          <cell r="AD937" t="str">
            <v>Single</v>
          </cell>
          <cell r="AI937">
            <v>0</v>
          </cell>
          <cell r="AJ937">
            <v>0</v>
          </cell>
        </row>
        <row r="938">
          <cell r="AJ938">
            <v>0</v>
          </cell>
        </row>
        <row r="939">
          <cell r="E939">
            <v>423</v>
          </cell>
          <cell r="F939" t="str">
            <v>CB-02/37/10</v>
          </cell>
          <cell r="G939">
            <v>518995.85</v>
          </cell>
          <cell r="H939">
            <v>2388763.16</v>
          </cell>
          <cell r="I939" t="str">
            <v>Road-MN32</v>
          </cell>
          <cell r="J939">
            <v>28.75</v>
          </cell>
          <cell r="K939">
            <v>8.5500000002793968</v>
          </cell>
          <cell r="L939">
            <v>29.994416147089407</v>
          </cell>
          <cell r="M939" t="str">
            <v>CP-5 401 248</v>
          </cell>
          <cell r="N939">
            <v>220.00143747735467</v>
          </cell>
          <cell r="O939">
            <v>249.99585362444407</v>
          </cell>
          <cell r="P939">
            <v>29.994416147089396</v>
          </cell>
          <cell r="Q939">
            <v>0</v>
          </cell>
          <cell r="R939">
            <v>17.95</v>
          </cell>
          <cell r="T939">
            <v>15.9</v>
          </cell>
          <cell r="V939">
            <v>18.055</v>
          </cell>
          <cell r="X939">
            <v>300</v>
          </cell>
          <cell r="Y939">
            <v>15.81</v>
          </cell>
          <cell r="Z939">
            <v>15.9</v>
          </cell>
          <cell r="AA939">
            <v>18.094999999999999</v>
          </cell>
          <cell r="AB939">
            <v>18.055</v>
          </cell>
          <cell r="AD939" t="str">
            <v>Single</v>
          </cell>
          <cell r="AI939">
            <v>0</v>
          </cell>
          <cell r="AJ939">
            <v>0</v>
          </cell>
        </row>
        <row r="940">
          <cell r="AJ940">
            <v>0</v>
          </cell>
        </row>
        <row r="941">
          <cell r="E941">
            <v>424</v>
          </cell>
          <cell r="F941" t="str">
            <v>CB-02/37/11</v>
          </cell>
          <cell r="G941">
            <v>519034.19</v>
          </cell>
          <cell r="H941">
            <v>2388774.56</v>
          </cell>
          <cell r="I941" t="str">
            <v>Road-MN32</v>
          </cell>
          <cell r="J941">
            <v>38.340000000025611</v>
          </cell>
          <cell r="K941">
            <v>11.399999999906868</v>
          </cell>
          <cell r="L941">
            <v>39.998944986084823</v>
          </cell>
          <cell r="M941" t="str">
            <v>CP-5 401 249</v>
          </cell>
          <cell r="N941">
            <v>249.99585362444407</v>
          </cell>
          <cell r="O941">
            <v>289.9947986105289</v>
          </cell>
          <cell r="P941">
            <v>39.998944986084837</v>
          </cell>
          <cell r="Q941">
            <v>0</v>
          </cell>
          <cell r="R941">
            <v>17.78</v>
          </cell>
          <cell r="T941">
            <v>16.02</v>
          </cell>
          <cell r="V941">
            <v>18.073</v>
          </cell>
          <cell r="X941">
            <v>300</v>
          </cell>
          <cell r="Y941">
            <v>15.9</v>
          </cell>
          <cell r="Z941">
            <v>16.02</v>
          </cell>
          <cell r="AA941">
            <v>18.055</v>
          </cell>
          <cell r="AB941">
            <v>18.073</v>
          </cell>
          <cell r="AD941" t="str">
            <v>Single</v>
          </cell>
          <cell r="AI941">
            <v>0</v>
          </cell>
          <cell r="AJ941">
            <v>0</v>
          </cell>
        </row>
        <row r="942">
          <cell r="AJ942">
            <v>0</v>
          </cell>
        </row>
        <row r="943">
          <cell r="E943">
            <v>425</v>
          </cell>
          <cell r="F943" t="str">
            <v>CB-02/37/12</v>
          </cell>
          <cell r="G943">
            <v>519061.99</v>
          </cell>
          <cell r="H943">
            <v>2388782.8199999998</v>
          </cell>
          <cell r="I943" t="str">
            <v>Road-MN32</v>
          </cell>
          <cell r="J943">
            <v>27.799999999988358</v>
          </cell>
          <cell r="K943">
            <v>8.2599999997764826</v>
          </cell>
          <cell r="L943">
            <v>29.001165493746285</v>
          </cell>
          <cell r="M943" t="str">
            <v>CP-5 401 249</v>
          </cell>
          <cell r="N943">
            <v>289.9947986105289</v>
          </cell>
          <cell r="O943">
            <v>318.99596410427517</v>
          </cell>
          <cell r="P943">
            <v>29.001165493746271</v>
          </cell>
          <cell r="Q943">
            <v>0</v>
          </cell>
          <cell r="R943">
            <v>17.47</v>
          </cell>
          <cell r="T943">
            <v>16.079999999999998</v>
          </cell>
          <cell r="V943">
            <v>17.756</v>
          </cell>
          <cell r="X943">
            <v>300</v>
          </cell>
          <cell r="Y943">
            <v>16.02</v>
          </cell>
          <cell r="Z943">
            <v>16.079999999999998</v>
          </cell>
          <cell r="AA943">
            <v>18.073</v>
          </cell>
          <cell r="AB943">
            <v>17.756</v>
          </cell>
          <cell r="AD943" t="str">
            <v>Double</v>
          </cell>
          <cell r="AI943">
            <v>0</v>
          </cell>
          <cell r="AJ943" t="str">
            <v>L</v>
          </cell>
        </row>
        <row r="944">
          <cell r="AJ944">
            <v>0</v>
          </cell>
        </row>
        <row r="945">
          <cell r="N945">
            <v>318.99596410427517</v>
          </cell>
          <cell r="AJ945">
            <v>0</v>
          </cell>
        </row>
        <row r="946">
          <cell r="E946">
            <v>426</v>
          </cell>
          <cell r="F946" t="str">
            <v>CB-02/37/4</v>
          </cell>
          <cell r="G946">
            <v>518837.53</v>
          </cell>
          <cell r="H946">
            <v>2388711.16</v>
          </cell>
          <cell r="I946" t="str">
            <v>Road-MN32</v>
          </cell>
          <cell r="M946" t="str">
            <v>CP-5 401 248</v>
          </cell>
          <cell r="R946">
            <v>18</v>
          </cell>
          <cell r="T946">
            <v>15.34</v>
          </cell>
          <cell r="V946">
            <v>17.369</v>
          </cell>
          <cell r="AI946">
            <v>0</v>
          </cell>
          <cell r="AJ946">
            <v>0</v>
          </cell>
        </row>
        <row r="947">
          <cell r="AJ947">
            <v>0</v>
          </cell>
        </row>
        <row r="948">
          <cell r="E948">
            <v>427</v>
          </cell>
          <cell r="F948" t="str">
            <v>CB-02/37/20</v>
          </cell>
          <cell r="G948">
            <v>518845.21</v>
          </cell>
          <cell r="H948">
            <v>2388692.7599999998</v>
          </cell>
          <cell r="I948" t="str">
            <v>Road-MN33</v>
          </cell>
          <cell r="J948">
            <v>7.6799999999930151</v>
          </cell>
          <cell r="K948">
            <v>-18.400000000372529</v>
          </cell>
          <cell r="L948">
            <v>19.938465337472735</v>
          </cell>
          <cell r="M948" t="str">
            <v>CP-5 401 249</v>
          </cell>
          <cell r="N948">
            <v>0</v>
          </cell>
          <cell r="O948">
            <v>19.938465337472735</v>
          </cell>
          <cell r="P948">
            <v>19.938465337472735</v>
          </cell>
          <cell r="Q948">
            <v>0</v>
          </cell>
          <cell r="R948">
            <v>18.058</v>
          </cell>
          <cell r="T948">
            <v>15.44</v>
          </cell>
          <cell r="V948">
            <v>17.780999999999999</v>
          </cell>
          <cell r="X948">
            <v>400</v>
          </cell>
          <cell r="Y948">
            <v>15.34</v>
          </cell>
          <cell r="Z948">
            <v>15.44</v>
          </cell>
          <cell r="AA948">
            <v>17.369</v>
          </cell>
          <cell r="AB948">
            <v>17.780999999999999</v>
          </cell>
          <cell r="AD948" t="str">
            <v>Single</v>
          </cell>
          <cell r="AI948" t="str">
            <v>S</v>
          </cell>
          <cell r="AJ948">
            <v>0</v>
          </cell>
        </row>
        <row r="949">
          <cell r="AJ949">
            <v>0</v>
          </cell>
        </row>
        <row r="950">
          <cell r="E950">
            <v>428</v>
          </cell>
          <cell r="F950" t="str">
            <v>CB-02/37/21</v>
          </cell>
          <cell r="G950">
            <v>518849.5</v>
          </cell>
          <cell r="H950">
            <v>2388678.39</v>
          </cell>
          <cell r="I950" t="str">
            <v>Road-MN33</v>
          </cell>
          <cell r="J950">
            <v>4.2899999999790452</v>
          </cell>
          <cell r="K950">
            <v>-14.369999999646097</v>
          </cell>
          <cell r="L950">
            <v>14.996699636575011</v>
          </cell>
          <cell r="M950" t="str">
            <v>CP-5 401 249</v>
          </cell>
          <cell r="N950">
            <v>19.938465337472735</v>
          </cell>
          <cell r="O950">
            <v>34.935164974047744</v>
          </cell>
          <cell r="P950">
            <v>14.996699636575009</v>
          </cell>
          <cell r="Q950">
            <v>0</v>
          </cell>
          <cell r="R950">
            <v>18.052</v>
          </cell>
          <cell r="T950">
            <v>15.49</v>
          </cell>
          <cell r="V950">
            <v>17.774000000000001</v>
          </cell>
          <cell r="X950">
            <v>400</v>
          </cell>
          <cell r="Y950">
            <v>15.44</v>
          </cell>
          <cell r="Z950">
            <v>15.49</v>
          </cell>
          <cell r="AA950">
            <v>17.780999999999999</v>
          </cell>
          <cell r="AB950">
            <v>17.774000000000001</v>
          </cell>
          <cell r="AD950" t="str">
            <v>Single</v>
          </cell>
          <cell r="AI950">
            <v>0</v>
          </cell>
          <cell r="AJ950">
            <v>0</v>
          </cell>
        </row>
        <row r="951">
          <cell r="AJ951">
            <v>0</v>
          </cell>
        </row>
        <row r="952">
          <cell r="E952">
            <v>429</v>
          </cell>
          <cell r="F952" t="str">
            <v>CB-02/37/22</v>
          </cell>
          <cell r="G952">
            <v>518855.33</v>
          </cell>
          <cell r="H952">
            <v>2388670.2599999998</v>
          </cell>
          <cell r="I952" t="str">
            <v>Road-MN33</v>
          </cell>
          <cell r="J952">
            <v>5.8300000000162981</v>
          </cell>
          <cell r="K952">
            <v>-8.1300000003539026</v>
          </cell>
          <cell r="L952">
            <v>10.004289080486654</v>
          </cell>
          <cell r="M952" t="str">
            <v>CP-5 401 249</v>
          </cell>
          <cell r="N952">
            <v>34.935164974047744</v>
          </cell>
          <cell r="O952">
            <v>44.939454054534394</v>
          </cell>
          <cell r="P952">
            <v>10.00428908048665</v>
          </cell>
          <cell r="Q952">
            <v>0</v>
          </cell>
          <cell r="R952">
            <v>18.056000000000001</v>
          </cell>
          <cell r="T952">
            <v>15.52</v>
          </cell>
          <cell r="V952">
            <v>17.713999999999999</v>
          </cell>
          <cell r="X952">
            <v>400</v>
          </cell>
          <cell r="Y952">
            <v>15.49</v>
          </cell>
          <cell r="Z952">
            <v>15.52</v>
          </cell>
          <cell r="AA952">
            <v>17.774000000000001</v>
          </cell>
          <cell r="AB952">
            <v>17.713999999999999</v>
          </cell>
          <cell r="AD952" t="str">
            <v>Single</v>
          </cell>
          <cell r="AI952">
            <v>0</v>
          </cell>
          <cell r="AJ952">
            <v>0</v>
          </cell>
        </row>
        <row r="953">
          <cell r="AJ953">
            <v>0</v>
          </cell>
        </row>
        <row r="954">
          <cell r="E954">
            <v>430</v>
          </cell>
          <cell r="F954" t="str">
            <v>CB-02/37/23</v>
          </cell>
          <cell r="G954">
            <v>518865.25</v>
          </cell>
          <cell r="H954">
            <v>2388669.0099999998</v>
          </cell>
          <cell r="I954" t="str">
            <v>Road-MN33</v>
          </cell>
          <cell r="J954">
            <v>9.9199999999837019</v>
          </cell>
          <cell r="K954">
            <v>-1.25</v>
          </cell>
          <cell r="L954">
            <v>9.9984448790637757</v>
          </cell>
          <cell r="M954" t="str">
            <v>CP-5 401 249</v>
          </cell>
          <cell r="N954">
            <v>44.939454054534394</v>
          </cell>
          <cell r="O954">
            <v>54.93789893359817</v>
          </cell>
          <cell r="P954">
            <v>9.9984448790637757</v>
          </cell>
          <cell r="Q954">
            <v>0</v>
          </cell>
          <cell r="R954">
            <v>18.030999999999999</v>
          </cell>
          <cell r="T954">
            <v>15.55</v>
          </cell>
          <cell r="V954">
            <v>17.774999999999999</v>
          </cell>
          <cell r="X954">
            <v>300</v>
          </cell>
          <cell r="Y954">
            <v>15.52</v>
          </cell>
          <cell r="Z954">
            <v>15.55</v>
          </cell>
          <cell r="AA954">
            <v>17.713999999999999</v>
          </cell>
          <cell r="AB954">
            <v>17.774999999999999</v>
          </cell>
          <cell r="AD954" t="str">
            <v>Single</v>
          </cell>
          <cell r="AI954">
            <v>0</v>
          </cell>
          <cell r="AJ954">
            <v>0</v>
          </cell>
        </row>
        <row r="955">
          <cell r="AJ955">
            <v>0</v>
          </cell>
        </row>
        <row r="956">
          <cell r="E956">
            <v>431</v>
          </cell>
          <cell r="F956" t="str">
            <v>CB-02/37/24</v>
          </cell>
          <cell r="G956">
            <v>518898.69</v>
          </cell>
          <cell r="H956">
            <v>2388679.35</v>
          </cell>
          <cell r="I956" t="str">
            <v>Road-MN33</v>
          </cell>
          <cell r="J956">
            <v>33.440000000002328</v>
          </cell>
          <cell r="K956">
            <v>10.34000000031665</v>
          </cell>
          <cell r="L956">
            <v>35.002131363771326</v>
          </cell>
          <cell r="M956" t="str">
            <v>CP-5 401 249</v>
          </cell>
          <cell r="N956">
            <v>54.93789893359817</v>
          </cell>
          <cell r="O956">
            <v>89.940030297369503</v>
          </cell>
          <cell r="P956">
            <v>35.002131363771333</v>
          </cell>
          <cell r="Q956">
            <v>0</v>
          </cell>
          <cell r="R956">
            <v>17.925999999999998</v>
          </cell>
          <cell r="T956">
            <v>15.76</v>
          </cell>
          <cell r="V956">
            <v>18.068999999999999</v>
          </cell>
          <cell r="X956">
            <v>300</v>
          </cell>
          <cell r="Y956">
            <v>15.55</v>
          </cell>
          <cell r="Z956">
            <v>15.66</v>
          </cell>
          <cell r="AA956">
            <v>17.774999999999999</v>
          </cell>
          <cell r="AB956">
            <v>18.068999999999999</v>
          </cell>
          <cell r="AD956" t="str">
            <v>Single</v>
          </cell>
          <cell r="AI956">
            <v>0</v>
          </cell>
          <cell r="AJ956">
            <v>0</v>
          </cell>
        </row>
        <row r="957">
          <cell r="AJ957">
            <v>0</v>
          </cell>
        </row>
        <row r="958">
          <cell r="E958">
            <v>432</v>
          </cell>
          <cell r="F958" t="str">
            <v>CB-02/37/25</v>
          </cell>
          <cell r="G958">
            <v>518922.58</v>
          </cell>
          <cell r="H958">
            <v>2388686.73</v>
          </cell>
          <cell r="I958" t="str">
            <v>Road-MN33</v>
          </cell>
          <cell r="J958">
            <v>23.89000000001397</v>
          </cell>
          <cell r="K958">
            <v>7.3799999998882413</v>
          </cell>
          <cell r="L958">
            <v>25.003929691130914</v>
          </cell>
          <cell r="M958" t="str">
            <v>CP-5 401 249</v>
          </cell>
          <cell r="N958">
            <v>89.940030297369503</v>
          </cell>
          <cell r="O958">
            <v>114.94395998850041</v>
          </cell>
          <cell r="P958">
            <v>25.003929691130907</v>
          </cell>
          <cell r="Q958">
            <v>0</v>
          </cell>
          <cell r="R958">
            <v>17.850999999999999</v>
          </cell>
          <cell r="T958">
            <v>15.84</v>
          </cell>
          <cell r="V958">
            <v>18.126999999999999</v>
          </cell>
          <cell r="X958">
            <v>300</v>
          </cell>
          <cell r="Y958">
            <v>15.76</v>
          </cell>
          <cell r="Z958">
            <v>15.84</v>
          </cell>
          <cell r="AA958">
            <v>18.068999999999999</v>
          </cell>
          <cell r="AB958">
            <v>18.126999999999999</v>
          </cell>
          <cell r="AD958" t="str">
            <v>Single</v>
          </cell>
          <cell r="AI958">
            <v>0</v>
          </cell>
          <cell r="AJ958">
            <v>0</v>
          </cell>
        </row>
        <row r="959">
          <cell r="AJ959">
            <v>0</v>
          </cell>
        </row>
        <row r="960">
          <cell r="E960">
            <v>433</v>
          </cell>
          <cell r="F960" t="str">
            <v>CB-02/37/26</v>
          </cell>
          <cell r="G960">
            <v>518946.46</v>
          </cell>
          <cell r="H960">
            <v>2388694.11</v>
          </cell>
          <cell r="I960" t="str">
            <v>Road-MN33</v>
          </cell>
          <cell r="J960">
            <v>23.880000000004657</v>
          </cell>
          <cell r="K960">
            <v>7.3799999998882413</v>
          </cell>
          <cell r="L960">
            <v>24.994375367241584</v>
          </cell>
          <cell r="M960" t="str">
            <v>CP-5 401 249</v>
          </cell>
          <cell r="N960">
            <v>114.94395998850041</v>
          </cell>
          <cell r="O960">
            <v>139.938335355742</v>
          </cell>
          <cell r="P960">
            <v>24.994375367241588</v>
          </cell>
          <cell r="Q960">
            <v>0</v>
          </cell>
          <cell r="R960">
            <v>17.776</v>
          </cell>
          <cell r="T960">
            <v>15.91</v>
          </cell>
          <cell r="V960">
            <v>17.917999999999999</v>
          </cell>
          <cell r="X960">
            <v>300</v>
          </cell>
          <cell r="Y960">
            <v>15.84</v>
          </cell>
          <cell r="Z960">
            <v>15.91</v>
          </cell>
          <cell r="AA960">
            <v>18.126999999999999</v>
          </cell>
          <cell r="AB960">
            <v>17.917999999999999</v>
          </cell>
          <cell r="AD960" t="str">
            <v>Single</v>
          </cell>
          <cell r="AI960">
            <v>0</v>
          </cell>
          <cell r="AJ960">
            <v>0</v>
          </cell>
        </row>
        <row r="961">
          <cell r="AJ961">
            <v>0</v>
          </cell>
        </row>
        <row r="962">
          <cell r="E962">
            <v>434</v>
          </cell>
          <cell r="F962" t="str">
            <v>CB-02/37/27</v>
          </cell>
          <cell r="G962">
            <v>518975.1</v>
          </cell>
          <cell r="H962">
            <v>2388703.0299999998</v>
          </cell>
          <cell r="I962" t="str">
            <v>Road-MN33</v>
          </cell>
          <cell r="J962">
            <v>28.639999999955762</v>
          </cell>
          <cell r="K962">
            <v>8.9199999999254942</v>
          </cell>
          <cell r="L962">
            <v>29.996933176512176</v>
          </cell>
          <cell r="M962" t="str">
            <v>CP-5 401 249</v>
          </cell>
          <cell r="N962">
            <v>139.938335355742</v>
          </cell>
          <cell r="O962">
            <v>169.93526853225418</v>
          </cell>
          <cell r="P962">
            <v>29.996933176512186</v>
          </cell>
          <cell r="Q962">
            <v>0</v>
          </cell>
          <cell r="R962">
            <v>17.741</v>
          </cell>
          <cell r="T962">
            <v>16</v>
          </cell>
          <cell r="V962">
            <v>17.975999999999999</v>
          </cell>
          <cell r="X962">
            <v>300</v>
          </cell>
          <cell r="Y962">
            <v>15.91</v>
          </cell>
          <cell r="Z962">
            <v>16</v>
          </cell>
          <cell r="AA962">
            <v>17.917999999999999</v>
          </cell>
          <cell r="AB962">
            <v>17.975999999999999</v>
          </cell>
          <cell r="AD962" t="str">
            <v>Double</v>
          </cell>
          <cell r="AI962">
            <v>0</v>
          </cell>
          <cell r="AJ962">
            <v>0</v>
          </cell>
        </row>
        <row r="963">
          <cell r="AJ963">
            <v>0</v>
          </cell>
        </row>
        <row r="964">
          <cell r="E964">
            <v>435</v>
          </cell>
          <cell r="F964" t="str">
            <v>CB-02/37/28</v>
          </cell>
          <cell r="G964">
            <v>518998.99</v>
          </cell>
          <cell r="H964">
            <v>2388710.41</v>
          </cell>
          <cell r="I964" t="str">
            <v>Road-MN33</v>
          </cell>
          <cell r="J964">
            <v>23.89000000001397</v>
          </cell>
          <cell r="K964">
            <v>7.3800000003539026</v>
          </cell>
          <cell r="L964">
            <v>25.003929691268354</v>
          </cell>
          <cell r="M964" t="str">
            <v>CP-5 401 249</v>
          </cell>
          <cell r="N964">
            <v>169.93526853225418</v>
          </cell>
          <cell r="O964">
            <v>194.93919822352254</v>
          </cell>
          <cell r="P964">
            <v>25.003929691268354</v>
          </cell>
          <cell r="Q964">
            <v>0</v>
          </cell>
          <cell r="R964">
            <v>17.745999999999999</v>
          </cell>
          <cell r="T964">
            <v>16.07</v>
          </cell>
          <cell r="V964">
            <v>18.010000000000002</v>
          </cell>
          <cell r="X964">
            <v>300</v>
          </cell>
          <cell r="Y964">
            <v>16</v>
          </cell>
          <cell r="Z964">
            <v>16.07</v>
          </cell>
          <cell r="AA964">
            <v>17.975999999999999</v>
          </cell>
          <cell r="AB964">
            <v>18.010000000000002</v>
          </cell>
          <cell r="AD964" t="str">
            <v>Single</v>
          </cell>
          <cell r="AI964">
            <v>0</v>
          </cell>
          <cell r="AJ964">
            <v>0</v>
          </cell>
        </row>
        <row r="965">
          <cell r="AJ965">
            <v>0</v>
          </cell>
        </row>
        <row r="966">
          <cell r="E966">
            <v>436</v>
          </cell>
          <cell r="F966" t="str">
            <v>CB-02/37/29</v>
          </cell>
          <cell r="G966">
            <v>519005.82</v>
          </cell>
          <cell r="H966">
            <v>2388717.71</v>
          </cell>
          <cell r="I966" t="str">
            <v>Road-MN33</v>
          </cell>
          <cell r="J966">
            <v>6.8300000000162981</v>
          </cell>
          <cell r="K966">
            <v>7.2999999998137355</v>
          </cell>
          <cell r="L966">
            <v>9.9969445330812547</v>
          </cell>
          <cell r="M966" t="str">
            <v>CP-5 401 249</v>
          </cell>
          <cell r="N966">
            <v>194.93919822352254</v>
          </cell>
          <cell r="O966">
            <v>204.9361427566038</v>
          </cell>
          <cell r="P966">
            <v>9.9969445330812619</v>
          </cell>
          <cell r="Q966">
            <v>0</v>
          </cell>
          <cell r="R966">
            <v>17.777999999999999</v>
          </cell>
          <cell r="T966">
            <v>16.11</v>
          </cell>
          <cell r="V966">
            <v>17.882000000000001</v>
          </cell>
          <cell r="X966">
            <v>300</v>
          </cell>
          <cell r="Y966">
            <v>16.07</v>
          </cell>
          <cell r="Z966">
            <v>16.11</v>
          </cell>
          <cell r="AA966">
            <v>18.010000000000002</v>
          </cell>
          <cell r="AB966">
            <v>17.882000000000001</v>
          </cell>
          <cell r="AD966" t="str">
            <v>Double</v>
          </cell>
          <cell r="AI966">
            <v>0</v>
          </cell>
          <cell r="AJ966" t="str">
            <v>L</v>
          </cell>
        </row>
        <row r="967">
          <cell r="AJ967">
            <v>0</v>
          </cell>
        </row>
        <row r="968">
          <cell r="N968">
            <v>204.9361427566038</v>
          </cell>
          <cell r="AJ968">
            <v>0</v>
          </cell>
        </row>
        <row r="969">
          <cell r="E969">
            <v>437</v>
          </cell>
          <cell r="F969" t="str">
            <v>MH-02/38</v>
          </cell>
          <cell r="G969">
            <v>518773.72</v>
          </cell>
          <cell r="H969">
            <v>2388650.5499999998</v>
          </cell>
          <cell r="I969" t="str">
            <v>Existing Road 2</v>
          </cell>
          <cell r="M969" t="str">
            <v>CP-5 401 209</v>
          </cell>
          <cell r="R969">
            <v>17.829999999999998</v>
          </cell>
          <cell r="T969">
            <v>15.82</v>
          </cell>
          <cell r="V969">
            <v>17.8</v>
          </cell>
          <cell r="AA969">
            <v>17.739999999999998</v>
          </cell>
          <cell r="AI969">
            <v>0</v>
          </cell>
          <cell r="AJ969">
            <v>0</v>
          </cell>
        </row>
        <row r="970">
          <cell r="AJ970">
            <v>0</v>
          </cell>
        </row>
        <row r="971">
          <cell r="E971">
            <v>438</v>
          </cell>
          <cell r="F971" t="str">
            <v>CB-02/38/1</v>
          </cell>
          <cell r="G971">
            <v>518781.16</v>
          </cell>
          <cell r="H971">
            <v>2388626.69</v>
          </cell>
          <cell r="I971" t="str">
            <v>Existing Road 2</v>
          </cell>
          <cell r="J971">
            <v>7.4400000000023283</v>
          </cell>
          <cell r="K971">
            <v>-23.859999999869615</v>
          </cell>
          <cell r="L971">
            <v>24.993063037447264</v>
          </cell>
          <cell r="M971" t="str">
            <v>CP-5 401 250</v>
          </cell>
          <cell r="N971">
            <v>0</v>
          </cell>
          <cell r="O971">
            <v>24.993063037447264</v>
          </cell>
          <cell r="P971">
            <v>24.993063037447264</v>
          </cell>
          <cell r="Q971">
            <v>0</v>
          </cell>
          <cell r="R971">
            <v>17.7</v>
          </cell>
          <cell r="T971">
            <v>15.9</v>
          </cell>
          <cell r="V971">
            <v>17.7</v>
          </cell>
          <cell r="X971">
            <v>300</v>
          </cell>
          <cell r="Y971">
            <v>15.82</v>
          </cell>
          <cell r="Z971">
            <v>15.9</v>
          </cell>
          <cell r="AA971">
            <v>0</v>
          </cell>
          <cell r="AB971">
            <v>17.7</v>
          </cell>
          <cell r="AD971" t="str">
            <v>Single</v>
          </cell>
          <cell r="AI971" t="str">
            <v>S</v>
          </cell>
          <cell r="AJ971">
            <v>0</v>
          </cell>
        </row>
        <row r="972">
          <cell r="AJ972">
            <v>0</v>
          </cell>
        </row>
        <row r="973">
          <cell r="E973">
            <v>439</v>
          </cell>
          <cell r="F973" t="str">
            <v>CB-02/38/2</v>
          </cell>
          <cell r="G973">
            <v>518794.54</v>
          </cell>
          <cell r="H973">
            <v>2388583.7400000002</v>
          </cell>
          <cell r="I973" t="str">
            <v>Existing Road 2</v>
          </cell>
          <cell r="J973">
            <v>13.380000000004657</v>
          </cell>
          <cell r="K973">
            <v>-42.949999999720603</v>
          </cell>
          <cell r="L973">
            <v>44.985852220182785</v>
          </cell>
          <cell r="M973" t="str">
            <v>CP-5 401 250</v>
          </cell>
          <cell r="N973">
            <v>24.993063037447264</v>
          </cell>
          <cell r="O973">
            <v>69.978915257630049</v>
          </cell>
          <cell r="P973">
            <v>44.985852220182785</v>
          </cell>
          <cell r="Q973">
            <v>0</v>
          </cell>
          <cell r="R973">
            <v>17.8</v>
          </cell>
          <cell r="T973">
            <v>16.03</v>
          </cell>
          <cell r="V973">
            <v>17.8</v>
          </cell>
          <cell r="X973">
            <v>300</v>
          </cell>
          <cell r="Y973">
            <v>15.9</v>
          </cell>
          <cell r="Z973">
            <v>16.03</v>
          </cell>
          <cell r="AA973">
            <v>17.7</v>
          </cell>
          <cell r="AB973">
            <v>17.8</v>
          </cell>
          <cell r="AD973" t="str">
            <v>Single</v>
          </cell>
          <cell r="AI973">
            <v>0</v>
          </cell>
          <cell r="AJ973">
            <v>0</v>
          </cell>
        </row>
        <row r="974">
          <cell r="AJ974">
            <v>0</v>
          </cell>
        </row>
        <row r="975">
          <cell r="E975">
            <v>440</v>
          </cell>
          <cell r="F975" t="str">
            <v>CB-02/38/3</v>
          </cell>
          <cell r="G975">
            <v>518807.94</v>
          </cell>
          <cell r="H975">
            <v>2388540.7599999998</v>
          </cell>
          <cell r="I975" t="str">
            <v>Existing Road 2</v>
          </cell>
          <cell r="J975">
            <v>13.400000000023283</v>
          </cell>
          <cell r="K975">
            <v>-42.980000000447035</v>
          </cell>
          <cell r="L975">
            <v>45.020444245243191</v>
          </cell>
          <cell r="M975" t="str">
            <v>CP-5 401 250</v>
          </cell>
          <cell r="N975">
            <v>69.978915257630049</v>
          </cell>
          <cell r="O975">
            <v>114.99935950287323</v>
          </cell>
          <cell r="P975">
            <v>45.020444245243183</v>
          </cell>
          <cell r="Q975">
            <v>0</v>
          </cell>
          <cell r="R975">
            <v>17.8</v>
          </cell>
          <cell r="T975">
            <v>16.170000000000002</v>
          </cell>
          <cell r="V975">
            <v>17.8</v>
          </cell>
          <cell r="X975">
            <v>300</v>
          </cell>
          <cell r="Y975">
            <v>16.03</v>
          </cell>
          <cell r="Z975">
            <v>16.170000000000002</v>
          </cell>
          <cell r="AA975">
            <v>17.8</v>
          </cell>
          <cell r="AB975">
            <v>17.8</v>
          </cell>
          <cell r="AD975" t="str">
            <v>Single</v>
          </cell>
          <cell r="AI975">
            <v>0</v>
          </cell>
          <cell r="AJ975">
            <v>0</v>
          </cell>
        </row>
        <row r="976">
          <cell r="AJ976">
            <v>0</v>
          </cell>
        </row>
        <row r="977">
          <cell r="E977">
            <v>441</v>
          </cell>
          <cell r="F977" t="str">
            <v>CB-02/38/4</v>
          </cell>
          <cell r="G977">
            <v>518820.73</v>
          </cell>
          <cell r="H977">
            <v>2388499.71</v>
          </cell>
          <cell r="I977" t="str">
            <v>Existing Road 2</v>
          </cell>
          <cell r="J977">
            <v>12.789999999979045</v>
          </cell>
          <cell r="K977">
            <v>-41.049999999813735</v>
          </cell>
          <cell r="L977">
            <v>42.996355659336658</v>
          </cell>
          <cell r="M977" t="str">
            <v>CP-5 401 250</v>
          </cell>
          <cell r="N977">
            <v>114.99935950287323</v>
          </cell>
          <cell r="O977">
            <v>157.99571516220988</v>
          </cell>
          <cell r="P977">
            <v>42.996355659336643</v>
          </cell>
          <cell r="Q977">
            <v>0</v>
          </cell>
          <cell r="R977">
            <v>17.8</v>
          </cell>
          <cell r="T977">
            <v>16.3</v>
          </cell>
          <cell r="V977">
            <v>17.8</v>
          </cell>
          <cell r="X977">
            <v>300</v>
          </cell>
          <cell r="Y977">
            <v>16.170000000000002</v>
          </cell>
          <cell r="Z977">
            <v>16.3</v>
          </cell>
          <cell r="AA977">
            <v>17.8</v>
          </cell>
          <cell r="AB977">
            <v>17.8</v>
          </cell>
          <cell r="AD977" t="str">
            <v>Single</v>
          </cell>
          <cell r="AI977">
            <v>0</v>
          </cell>
          <cell r="AJ977" t="str">
            <v>L</v>
          </cell>
        </row>
        <row r="978">
          <cell r="AJ978">
            <v>0</v>
          </cell>
        </row>
        <row r="979">
          <cell r="N979">
            <v>157.99571516220988</v>
          </cell>
          <cell r="AJ979">
            <v>0</v>
          </cell>
        </row>
        <row r="980">
          <cell r="AJ980">
            <v>0</v>
          </cell>
        </row>
        <row r="981">
          <cell r="E981">
            <v>442</v>
          </cell>
          <cell r="F981" t="str">
            <v>MH-E13-EX</v>
          </cell>
          <cell r="G981">
            <v>519040.09899999999</v>
          </cell>
          <cell r="H981">
            <v>2389051.9920000001</v>
          </cell>
          <cell r="I981" t="str">
            <v>Al Makarunah St.</v>
          </cell>
          <cell r="M981" t="str">
            <v>CP-5 401 213</v>
          </cell>
          <cell r="R981">
            <v>17</v>
          </cell>
          <cell r="T981">
            <v>13.99</v>
          </cell>
          <cell r="V981">
            <v>17</v>
          </cell>
          <cell r="X981">
            <v>700</v>
          </cell>
          <cell r="Y981">
            <v>0</v>
          </cell>
          <cell r="Z981">
            <v>13.99</v>
          </cell>
          <cell r="AA981">
            <v>0</v>
          </cell>
          <cell r="AB981">
            <v>17</v>
          </cell>
          <cell r="AI981">
            <v>0</v>
          </cell>
          <cell r="AJ981">
            <v>0</v>
          </cell>
        </row>
        <row r="982">
          <cell r="AJ982">
            <v>0</v>
          </cell>
        </row>
        <row r="983">
          <cell r="E983">
            <v>443</v>
          </cell>
          <cell r="F983" t="str">
            <v>MH-E13/1A</v>
          </cell>
          <cell r="G983">
            <v>519111.72</v>
          </cell>
          <cell r="H983">
            <v>2389073.9900000002</v>
          </cell>
          <cell r="I983" t="str">
            <v>30 Road</v>
          </cell>
          <cell r="J983">
            <v>71.620999999984633</v>
          </cell>
          <cell r="K983">
            <v>21.998000000137836</v>
          </cell>
          <cell r="L983">
            <v>74.923158269014948</v>
          </cell>
          <cell r="M983" t="str">
            <v>CP-5 401 213</v>
          </cell>
          <cell r="N983">
            <v>0</v>
          </cell>
          <cell r="O983">
            <v>74.923158269014948</v>
          </cell>
          <cell r="P983">
            <v>74.923158269014948</v>
          </cell>
          <cell r="Q983">
            <v>0</v>
          </cell>
          <cell r="R983">
            <v>17</v>
          </cell>
          <cell r="T983">
            <v>14.38</v>
          </cell>
          <cell r="V983">
            <v>17</v>
          </cell>
          <cell r="X983">
            <v>700</v>
          </cell>
          <cell r="Y983">
            <v>13.99</v>
          </cell>
          <cell r="Z983">
            <v>14.38</v>
          </cell>
          <cell r="AA983">
            <v>17</v>
          </cell>
          <cell r="AB983">
            <v>17</v>
          </cell>
          <cell r="AI983" t="str">
            <v>S</v>
          </cell>
          <cell r="AJ983">
            <v>0</v>
          </cell>
        </row>
        <row r="984">
          <cell r="AJ984">
            <v>0</v>
          </cell>
        </row>
        <row r="985">
          <cell r="E985">
            <v>444</v>
          </cell>
          <cell r="F985" t="str">
            <v>MH-E13/1</v>
          </cell>
          <cell r="G985">
            <v>519190.6</v>
          </cell>
          <cell r="H985">
            <v>2389098.2200000002</v>
          </cell>
          <cell r="I985" t="str">
            <v>30 Road</v>
          </cell>
          <cell r="J985">
            <v>78.880000000004657</v>
          </cell>
          <cell r="K985">
            <v>24.229999999981374</v>
          </cell>
          <cell r="L985">
            <v>82.517557525655306</v>
          </cell>
          <cell r="M985" t="str">
            <v>CP-5 401 213</v>
          </cell>
          <cell r="N985">
            <v>74.923158269014948</v>
          </cell>
          <cell r="O985">
            <v>157.44071579467027</v>
          </cell>
          <cell r="P985">
            <v>82.51755752565532</v>
          </cell>
          <cell r="Q985">
            <v>0</v>
          </cell>
          <cell r="R985">
            <v>17</v>
          </cell>
          <cell r="T985">
            <v>14.47</v>
          </cell>
          <cell r="V985">
            <v>17.12</v>
          </cell>
          <cell r="X985">
            <v>700</v>
          </cell>
          <cell r="Y985">
            <v>14.38</v>
          </cell>
          <cell r="Z985">
            <v>14.47</v>
          </cell>
          <cell r="AA985">
            <v>17</v>
          </cell>
          <cell r="AB985">
            <v>17.12</v>
          </cell>
          <cell r="AI985">
            <v>0</v>
          </cell>
          <cell r="AJ985">
            <v>0</v>
          </cell>
        </row>
        <row r="986">
          <cell r="AJ986">
            <v>0</v>
          </cell>
        </row>
        <row r="987">
          <cell r="E987">
            <v>445</v>
          </cell>
          <cell r="F987" t="str">
            <v>MH-E13/2A</v>
          </cell>
          <cell r="G987">
            <v>519249.87</v>
          </cell>
          <cell r="H987">
            <v>2389116.42</v>
          </cell>
          <cell r="I987" t="str">
            <v>30 Road</v>
          </cell>
          <cell r="J987">
            <v>59.270000000018626</v>
          </cell>
          <cell r="K987">
            <v>18.199999999720603</v>
          </cell>
          <cell r="L987">
            <v>62.001394339095619</v>
          </cell>
          <cell r="M987" t="str">
            <v>CP-5 401 213</v>
          </cell>
          <cell r="N987">
            <v>157.44071579467027</v>
          </cell>
          <cell r="O987">
            <v>219.44211013376588</v>
          </cell>
          <cell r="P987">
            <v>62.001394339095611</v>
          </cell>
          <cell r="Q987">
            <v>0</v>
          </cell>
          <cell r="R987">
            <v>17.190000000000001</v>
          </cell>
          <cell r="T987">
            <v>14.68</v>
          </cell>
          <cell r="V987">
            <v>17.22</v>
          </cell>
          <cell r="X987">
            <v>700</v>
          </cell>
          <cell r="Y987">
            <v>14.47</v>
          </cell>
          <cell r="Z987">
            <v>14.68</v>
          </cell>
          <cell r="AA987">
            <v>17.12</v>
          </cell>
          <cell r="AB987">
            <v>17.22</v>
          </cell>
          <cell r="AI987">
            <v>0</v>
          </cell>
          <cell r="AJ987">
            <v>0</v>
          </cell>
        </row>
        <row r="988">
          <cell r="AJ988">
            <v>0</v>
          </cell>
        </row>
        <row r="989">
          <cell r="E989">
            <v>446</v>
          </cell>
          <cell r="F989" t="str">
            <v>MH-E13/2</v>
          </cell>
          <cell r="G989">
            <v>519304.25199999998</v>
          </cell>
          <cell r="H989">
            <v>2389133.1230000001</v>
          </cell>
          <cell r="I989" t="str">
            <v>30 Road</v>
          </cell>
          <cell r="J989">
            <v>54.381999999983236</v>
          </cell>
          <cell r="K989">
            <v>16.703000000212342</v>
          </cell>
          <cell r="L989">
            <v>56.889297174470968</v>
          </cell>
          <cell r="M989" t="str">
            <v>CP-5 401 213</v>
          </cell>
          <cell r="N989">
            <v>219.44211013376588</v>
          </cell>
          <cell r="O989">
            <v>276.33140730823686</v>
          </cell>
          <cell r="P989">
            <v>56.889297174470983</v>
          </cell>
          <cell r="Q989">
            <v>0</v>
          </cell>
          <cell r="R989">
            <v>17.36</v>
          </cell>
          <cell r="T989">
            <v>14.77</v>
          </cell>
          <cell r="V989">
            <v>17.399999999999999</v>
          </cell>
          <cell r="X989">
            <v>700</v>
          </cell>
          <cell r="Y989">
            <v>14.68</v>
          </cell>
          <cell r="Z989">
            <v>14.77</v>
          </cell>
          <cell r="AA989">
            <v>17.22</v>
          </cell>
          <cell r="AB989">
            <v>17.399999999999999</v>
          </cell>
          <cell r="AI989">
            <v>0</v>
          </cell>
          <cell r="AJ989">
            <v>0</v>
          </cell>
        </row>
        <row r="990">
          <cell r="AJ990">
            <v>0</v>
          </cell>
        </row>
        <row r="991">
          <cell r="E991">
            <v>447</v>
          </cell>
          <cell r="F991" t="str">
            <v>MH-E13/3</v>
          </cell>
          <cell r="G991">
            <v>519368.42</v>
          </cell>
          <cell r="H991">
            <v>2389152.84</v>
          </cell>
          <cell r="I991" t="str">
            <v>30 Road</v>
          </cell>
          <cell r="J991">
            <v>64.168000000005122</v>
          </cell>
          <cell r="K991">
            <v>19.716999999713153</v>
          </cell>
          <cell r="L991">
            <v>67.128923073361946</v>
          </cell>
          <cell r="M991" t="str">
            <v>CP-5 401 214</v>
          </cell>
          <cell r="N991">
            <v>276.33140730823686</v>
          </cell>
          <cell r="O991">
            <v>343.46033038159879</v>
          </cell>
          <cell r="P991">
            <v>67.128923073361932</v>
          </cell>
          <cell r="Q991">
            <v>0</v>
          </cell>
          <cell r="R991">
            <v>17.600000000000001</v>
          </cell>
          <cell r="T991">
            <v>14.87</v>
          </cell>
          <cell r="V991">
            <v>17.61</v>
          </cell>
          <cell r="X991">
            <v>700</v>
          </cell>
          <cell r="Y991">
            <v>14.77</v>
          </cell>
          <cell r="Z991">
            <v>14.87</v>
          </cell>
          <cell r="AA991">
            <v>17.399999999999999</v>
          </cell>
          <cell r="AB991">
            <v>17.61</v>
          </cell>
          <cell r="AI991">
            <v>0</v>
          </cell>
          <cell r="AJ991">
            <v>0</v>
          </cell>
        </row>
        <row r="992">
          <cell r="AJ992">
            <v>0</v>
          </cell>
        </row>
        <row r="993">
          <cell r="E993">
            <v>448</v>
          </cell>
          <cell r="F993" t="str">
            <v>MH-E13/4A</v>
          </cell>
          <cell r="G993">
            <v>519427.65</v>
          </cell>
          <cell r="H993">
            <v>2389171.02</v>
          </cell>
          <cell r="I993" t="str">
            <v>30 Road</v>
          </cell>
          <cell r="J993">
            <v>59.230000000039581</v>
          </cell>
          <cell r="K993">
            <v>18.180000000167638</v>
          </cell>
          <cell r="L993">
            <v>61.957286093007532</v>
          </cell>
          <cell r="M993" t="str">
            <v>CP-5 401 214</v>
          </cell>
          <cell r="N993">
            <v>343.46033038159879</v>
          </cell>
          <cell r="O993">
            <v>405.41761647460635</v>
          </cell>
          <cell r="P993">
            <v>61.957286093007554</v>
          </cell>
          <cell r="Q993">
            <v>0</v>
          </cell>
          <cell r="R993">
            <v>17.78</v>
          </cell>
          <cell r="T993">
            <v>14.96</v>
          </cell>
          <cell r="V993">
            <v>17.920000000000002</v>
          </cell>
          <cell r="X993">
            <v>700</v>
          </cell>
          <cell r="Y993">
            <v>14.87</v>
          </cell>
          <cell r="Z993">
            <v>14.96</v>
          </cell>
          <cell r="AA993">
            <v>17.61</v>
          </cell>
          <cell r="AB993">
            <v>17.920000000000002</v>
          </cell>
          <cell r="AI993">
            <v>0</v>
          </cell>
          <cell r="AJ993">
            <v>0</v>
          </cell>
        </row>
        <row r="994">
          <cell r="AJ994">
            <v>0</v>
          </cell>
        </row>
        <row r="995">
          <cell r="E995">
            <v>449</v>
          </cell>
          <cell r="F995" t="str">
            <v>MH-E13/4</v>
          </cell>
          <cell r="G995">
            <v>519488.5</v>
          </cell>
          <cell r="H995">
            <v>2389189.71</v>
          </cell>
          <cell r="I995" t="str">
            <v>30 Road</v>
          </cell>
          <cell r="J995">
            <v>60.849999999976717</v>
          </cell>
          <cell r="K995">
            <v>18.689999999944121</v>
          </cell>
          <cell r="L995">
            <v>63.655625045985353</v>
          </cell>
          <cell r="M995" t="str">
            <v>CP-5 401 214</v>
          </cell>
          <cell r="N995">
            <v>405.41761647460635</v>
          </cell>
          <cell r="O995">
            <v>469.07324152059169</v>
          </cell>
          <cell r="P995">
            <v>63.655625045985346</v>
          </cell>
          <cell r="Q995">
            <v>0</v>
          </cell>
          <cell r="R995">
            <v>17.98</v>
          </cell>
          <cell r="T995">
            <v>15.16</v>
          </cell>
          <cell r="V995">
            <v>18.010000000000002</v>
          </cell>
          <cell r="X995">
            <v>700</v>
          </cell>
          <cell r="Y995">
            <v>14.96</v>
          </cell>
          <cell r="Z995">
            <v>15.06</v>
          </cell>
          <cell r="AA995">
            <v>17.920000000000002</v>
          </cell>
          <cell r="AB995">
            <v>18.010000000000002</v>
          </cell>
          <cell r="AI995">
            <v>0</v>
          </cell>
          <cell r="AJ995">
            <v>0</v>
          </cell>
        </row>
        <row r="996">
          <cell r="AJ996">
            <v>0</v>
          </cell>
        </row>
        <row r="997">
          <cell r="E997">
            <v>450</v>
          </cell>
          <cell r="F997" t="str">
            <v>MH-E13/5</v>
          </cell>
          <cell r="G997">
            <v>519528.61</v>
          </cell>
          <cell r="H997">
            <v>2389202.0299999998</v>
          </cell>
          <cell r="I997" t="str">
            <v>30 Road</v>
          </cell>
          <cell r="J997">
            <v>40.10999999998603</v>
          </cell>
          <cell r="K997">
            <v>12.319999999832362</v>
          </cell>
          <cell r="L997">
            <v>41.959438747375408</v>
          </cell>
          <cell r="M997" t="str">
            <v>CP-5 401 214</v>
          </cell>
          <cell r="N997">
            <v>469.07324152059169</v>
          </cell>
          <cell r="O997">
            <v>511.03268026796712</v>
          </cell>
          <cell r="P997">
            <v>41.95943874737543</v>
          </cell>
          <cell r="Q997">
            <v>0</v>
          </cell>
          <cell r="R997">
            <v>18.29</v>
          </cell>
          <cell r="T997">
            <v>15.57</v>
          </cell>
          <cell r="V997">
            <v>18.48</v>
          </cell>
          <cell r="X997">
            <v>600</v>
          </cell>
          <cell r="Y997">
            <v>15.16</v>
          </cell>
          <cell r="Z997">
            <v>15.47</v>
          </cell>
          <cell r="AA997">
            <v>18.010000000000002</v>
          </cell>
          <cell r="AB997">
            <v>18.48</v>
          </cell>
          <cell r="AI997">
            <v>0</v>
          </cell>
          <cell r="AJ997">
            <v>0</v>
          </cell>
        </row>
        <row r="998">
          <cell r="AJ998">
            <v>0</v>
          </cell>
        </row>
        <row r="999">
          <cell r="E999">
            <v>451</v>
          </cell>
          <cell r="F999" t="str">
            <v>MH-E13/5A</v>
          </cell>
          <cell r="G999">
            <v>519603.99</v>
          </cell>
          <cell r="H999">
            <v>2389225.1830000002</v>
          </cell>
          <cell r="I999" t="str">
            <v>30 Road</v>
          </cell>
          <cell r="J999">
            <v>75.380000000004657</v>
          </cell>
          <cell r="K999">
            <v>23.153000000398606</v>
          </cell>
          <cell r="L999">
            <v>78.855600999670031</v>
          </cell>
          <cell r="M999" t="str">
            <v>CP-5 401 215</v>
          </cell>
          <cell r="N999">
            <v>511.03268026796712</v>
          </cell>
          <cell r="O999">
            <v>589.88828126763713</v>
          </cell>
          <cell r="P999">
            <v>78.855600999670003</v>
          </cell>
          <cell r="Q999">
            <v>0</v>
          </cell>
          <cell r="R999">
            <v>18.47</v>
          </cell>
          <cell r="T999">
            <v>15.84</v>
          </cell>
          <cell r="V999">
            <v>18.61</v>
          </cell>
          <cell r="X999">
            <v>500</v>
          </cell>
          <cell r="Y999">
            <v>15.57</v>
          </cell>
          <cell r="Z999">
            <v>15.84</v>
          </cell>
          <cell r="AA999">
            <v>18.48</v>
          </cell>
          <cell r="AB999">
            <v>18.61</v>
          </cell>
          <cell r="AI999">
            <v>0</v>
          </cell>
          <cell r="AJ999">
            <v>0</v>
          </cell>
        </row>
        <row r="1000">
          <cell r="AJ1000">
            <v>0</v>
          </cell>
        </row>
        <row r="1001">
          <cell r="E1001">
            <v>452</v>
          </cell>
          <cell r="F1001" t="str">
            <v>MH-E13/6</v>
          </cell>
          <cell r="G1001">
            <v>519670.86</v>
          </cell>
          <cell r="H1001">
            <v>2389245.7200000002</v>
          </cell>
          <cell r="I1001" t="str">
            <v>30 Road</v>
          </cell>
          <cell r="J1001">
            <v>66.869999999995343</v>
          </cell>
          <cell r="K1001">
            <v>20.537000000011176</v>
          </cell>
          <cell r="L1001">
            <v>69.952593011266103</v>
          </cell>
          <cell r="M1001" t="str">
            <v>CP-5 401 215</v>
          </cell>
          <cell r="N1001">
            <v>589.88828126763713</v>
          </cell>
          <cell r="O1001">
            <v>659.84087427890324</v>
          </cell>
          <cell r="P1001">
            <v>69.952593011266117</v>
          </cell>
          <cell r="Q1001">
            <v>0</v>
          </cell>
          <cell r="R1001">
            <v>18.600000000000001</v>
          </cell>
          <cell r="T1001">
            <v>16.02</v>
          </cell>
          <cell r="V1001">
            <v>18.72</v>
          </cell>
          <cell r="X1001">
            <v>500</v>
          </cell>
          <cell r="Y1001">
            <v>15.84</v>
          </cell>
          <cell r="Z1001">
            <v>16.02</v>
          </cell>
          <cell r="AA1001">
            <v>18.61</v>
          </cell>
          <cell r="AB1001">
            <v>18.72</v>
          </cell>
          <cell r="AI1001">
            <v>0</v>
          </cell>
          <cell r="AJ1001">
            <v>0</v>
          </cell>
        </row>
        <row r="1002">
          <cell r="AJ1002">
            <v>0</v>
          </cell>
        </row>
        <row r="1003">
          <cell r="E1003">
            <v>453</v>
          </cell>
          <cell r="F1003" t="str">
            <v>MH-E13/7</v>
          </cell>
          <cell r="G1003">
            <v>519760.93</v>
          </cell>
          <cell r="H1003">
            <v>2389273.39</v>
          </cell>
          <cell r="I1003" t="str">
            <v>30 Road</v>
          </cell>
          <cell r="J1003">
            <v>90.070000000006985</v>
          </cell>
          <cell r="K1003">
            <v>27.669999999925494</v>
          </cell>
          <cell r="L1003">
            <v>94.224380072235732</v>
          </cell>
          <cell r="M1003" t="str">
            <v>CP-5 401 215</v>
          </cell>
          <cell r="N1003">
            <v>659.84087427890324</v>
          </cell>
          <cell r="O1003">
            <v>754.06525435113895</v>
          </cell>
          <cell r="P1003">
            <v>94.224380072235704</v>
          </cell>
          <cell r="Q1003">
            <v>0</v>
          </cell>
          <cell r="R1003">
            <v>19</v>
          </cell>
          <cell r="T1003">
            <v>16.18</v>
          </cell>
          <cell r="V1003">
            <v>19</v>
          </cell>
          <cell r="X1003">
            <v>500</v>
          </cell>
          <cell r="Y1003">
            <v>16.02</v>
          </cell>
          <cell r="Z1003">
            <v>16.18</v>
          </cell>
          <cell r="AA1003">
            <v>18.72</v>
          </cell>
          <cell r="AB1003">
            <v>19</v>
          </cell>
          <cell r="AI1003">
            <v>0</v>
          </cell>
          <cell r="AJ1003" t="str">
            <v>L</v>
          </cell>
        </row>
        <row r="1004">
          <cell r="AJ1004">
            <v>0</v>
          </cell>
        </row>
        <row r="1005">
          <cell r="N1005">
            <v>754.06525435113895</v>
          </cell>
          <cell r="AJ1005">
            <v>0</v>
          </cell>
        </row>
        <row r="1006">
          <cell r="E1006">
            <v>454</v>
          </cell>
          <cell r="F1006" t="str">
            <v>MH-E13/1</v>
          </cell>
          <cell r="G1006">
            <v>519190.6</v>
          </cell>
          <cell r="H1006">
            <v>2389098.2200000002</v>
          </cell>
          <cell r="I1006" t="str">
            <v>30 Road</v>
          </cell>
          <cell r="M1006" t="str">
            <v>CP-5 401 215</v>
          </cell>
          <cell r="R1006">
            <v>17</v>
          </cell>
          <cell r="T1006">
            <v>15.06</v>
          </cell>
          <cell r="V1006">
            <v>17.12</v>
          </cell>
          <cell r="AI1006">
            <v>0</v>
          </cell>
          <cell r="AJ1006">
            <v>0</v>
          </cell>
        </row>
        <row r="1007">
          <cell r="AJ1007">
            <v>0</v>
          </cell>
        </row>
        <row r="1008">
          <cell r="E1008">
            <v>455</v>
          </cell>
          <cell r="F1008" t="str">
            <v>CB-E13/1/1</v>
          </cell>
          <cell r="G1008">
            <v>519196.29</v>
          </cell>
          <cell r="H1008">
            <v>2389078.4300000002</v>
          </cell>
          <cell r="I1008" t="str">
            <v>Road-MN34</v>
          </cell>
          <cell r="J1008">
            <v>5.6900000000023283</v>
          </cell>
          <cell r="K1008">
            <v>-19.790000000037253</v>
          </cell>
          <cell r="L1008">
            <v>20.591750775529043</v>
          </cell>
          <cell r="M1008" t="str">
            <v>CP-5 401 260</v>
          </cell>
          <cell r="N1008">
            <v>0</v>
          </cell>
          <cell r="O1008">
            <v>20.591750775529043</v>
          </cell>
          <cell r="P1008">
            <v>20.591750775529043</v>
          </cell>
          <cell r="Q1008">
            <v>0</v>
          </cell>
          <cell r="R1008">
            <v>17.05</v>
          </cell>
          <cell r="T1008">
            <v>15.12</v>
          </cell>
          <cell r="V1008">
            <v>17</v>
          </cell>
          <cell r="X1008">
            <v>400</v>
          </cell>
          <cell r="Y1008">
            <v>15.06</v>
          </cell>
          <cell r="Z1008">
            <v>15.12</v>
          </cell>
          <cell r="AA1008">
            <v>17.12</v>
          </cell>
          <cell r="AB1008">
            <v>17</v>
          </cell>
          <cell r="AD1008" t="str">
            <v>Single</v>
          </cell>
          <cell r="AI1008" t="str">
            <v>S</v>
          </cell>
          <cell r="AJ1008">
            <v>0</v>
          </cell>
        </row>
        <row r="1009">
          <cell r="AJ1009">
            <v>0</v>
          </cell>
        </row>
        <row r="1010">
          <cell r="E1010">
            <v>456</v>
          </cell>
          <cell r="F1010" t="str">
            <v>CB-E13/1/2</v>
          </cell>
          <cell r="G1010">
            <v>519204.92</v>
          </cell>
          <cell r="H1010">
            <v>2389047.61</v>
          </cell>
          <cell r="I1010" t="str">
            <v>Road-MN34</v>
          </cell>
          <cell r="J1010">
            <v>8.6300000000046566</v>
          </cell>
          <cell r="K1010">
            <v>-30.820000000298023</v>
          </cell>
          <cell r="L1010">
            <v>32.005457347434522</v>
          </cell>
          <cell r="M1010" t="str">
            <v>CP-5 401 260</v>
          </cell>
          <cell r="N1010">
            <v>20.591750775529043</v>
          </cell>
          <cell r="O1010">
            <v>52.597208122963565</v>
          </cell>
          <cell r="P1010">
            <v>32.005457347434522</v>
          </cell>
          <cell r="Q1010">
            <v>0</v>
          </cell>
          <cell r="R1010">
            <v>17.37</v>
          </cell>
          <cell r="T1010">
            <v>15.22</v>
          </cell>
          <cell r="V1010">
            <v>17.420000000000002</v>
          </cell>
          <cell r="X1010">
            <v>400</v>
          </cell>
          <cell r="Y1010">
            <v>15.12</v>
          </cell>
          <cell r="Z1010">
            <v>15.22</v>
          </cell>
          <cell r="AA1010">
            <v>17</v>
          </cell>
          <cell r="AB1010">
            <v>17.420000000000002</v>
          </cell>
          <cell r="AD1010" t="str">
            <v>Single</v>
          </cell>
          <cell r="AI1010">
            <v>0</v>
          </cell>
          <cell r="AJ1010">
            <v>0</v>
          </cell>
        </row>
        <row r="1011">
          <cell r="AJ1011">
            <v>0</v>
          </cell>
        </row>
        <row r="1012">
          <cell r="E1012">
            <v>457</v>
          </cell>
          <cell r="F1012" t="str">
            <v>CB-E13/1/3</v>
          </cell>
          <cell r="G1012">
            <v>519215.98</v>
          </cell>
          <cell r="H1012">
            <v>2389008.13</v>
          </cell>
          <cell r="I1012" t="str">
            <v>Road-MN34</v>
          </cell>
          <cell r="J1012">
            <v>11.059999999997672</v>
          </cell>
          <cell r="K1012">
            <v>-39.479999999981374</v>
          </cell>
          <cell r="L1012">
            <v>40.999926829184439</v>
          </cell>
          <cell r="M1012" t="str">
            <v>CP-5 401 260</v>
          </cell>
          <cell r="N1012">
            <v>52.597208122963565</v>
          </cell>
          <cell r="O1012">
            <v>93.597134952147997</v>
          </cell>
          <cell r="P1012">
            <v>40.999926829184432</v>
          </cell>
          <cell r="Q1012">
            <v>0</v>
          </cell>
          <cell r="R1012">
            <v>17.52</v>
          </cell>
          <cell r="T1012">
            <v>15.34</v>
          </cell>
          <cell r="V1012">
            <v>17.72</v>
          </cell>
          <cell r="X1012">
            <v>400</v>
          </cell>
          <cell r="Y1012">
            <v>15.22</v>
          </cell>
          <cell r="Z1012">
            <v>15.34</v>
          </cell>
          <cell r="AA1012">
            <v>17.420000000000002</v>
          </cell>
          <cell r="AB1012">
            <v>17.72</v>
          </cell>
          <cell r="AD1012" t="str">
            <v>Single</v>
          </cell>
          <cell r="AI1012">
            <v>0</v>
          </cell>
          <cell r="AJ1012">
            <v>0</v>
          </cell>
        </row>
        <row r="1013">
          <cell r="AJ1013">
            <v>0</v>
          </cell>
        </row>
        <row r="1014">
          <cell r="E1014">
            <v>458</v>
          </cell>
          <cell r="F1014" t="str">
            <v>CB-E13/1/4</v>
          </cell>
          <cell r="G1014">
            <v>519223.49</v>
          </cell>
          <cell r="H1014">
            <v>2388983.2400000002</v>
          </cell>
          <cell r="I1014" t="str">
            <v>Road-MN34</v>
          </cell>
          <cell r="J1014">
            <v>7.5100000000093132</v>
          </cell>
          <cell r="K1014">
            <v>-24.889999999664724</v>
          </cell>
          <cell r="L1014">
            <v>25.998311483314641</v>
          </cell>
          <cell r="M1014" t="str">
            <v>CP-5 401 260</v>
          </cell>
          <cell r="N1014">
            <v>93.597134952147997</v>
          </cell>
          <cell r="O1014">
            <v>119.59544643546263</v>
          </cell>
          <cell r="P1014">
            <v>25.998311483314637</v>
          </cell>
          <cell r="Q1014">
            <v>0</v>
          </cell>
          <cell r="R1014">
            <v>17.600000000000001</v>
          </cell>
          <cell r="T1014">
            <v>15.42</v>
          </cell>
          <cell r="V1014">
            <v>17.739999999999998</v>
          </cell>
          <cell r="X1014">
            <v>400</v>
          </cell>
          <cell r="Y1014">
            <v>15.34</v>
          </cell>
          <cell r="Z1014">
            <v>15.42</v>
          </cell>
          <cell r="AA1014">
            <v>17.72</v>
          </cell>
          <cell r="AB1014">
            <v>17.739999999999998</v>
          </cell>
          <cell r="AD1014" t="str">
            <v>Single</v>
          </cell>
          <cell r="AI1014">
            <v>0</v>
          </cell>
          <cell r="AJ1014">
            <v>0</v>
          </cell>
        </row>
        <row r="1015">
          <cell r="AJ1015">
            <v>0</v>
          </cell>
        </row>
        <row r="1016">
          <cell r="E1016">
            <v>459</v>
          </cell>
          <cell r="F1016" t="str">
            <v>CB-E13/1/5</v>
          </cell>
          <cell r="G1016">
            <v>519231.72</v>
          </cell>
          <cell r="H1016">
            <v>2388977.5699999998</v>
          </cell>
          <cell r="I1016" t="str">
            <v>Road-MN34</v>
          </cell>
          <cell r="J1016">
            <v>8.2299999999813735</v>
          </cell>
          <cell r="K1016">
            <v>-5.6700000003911555</v>
          </cell>
          <cell r="L1016">
            <v>9.9940882527686892</v>
          </cell>
          <cell r="M1016" t="str">
            <v>CP-5 401 260</v>
          </cell>
          <cell r="N1016">
            <v>119.59544643546263</v>
          </cell>
          <cell r="O1016">
            <v>129.58953468823131</v>
          </cell>
          <cell r="P1016">
            <v>9.9940882527686767</v>
          </cell>
          <cell r="Q1016">
            <v>0</v>
          </cell>
          <cell r="R1016">
            <v>17.63</v>
          </cell>
          <cell r="T1016">
            <v>15.45</v>
          </cell>
          <cell r="V1016">
            <v>17.760000000000002</v>
          </cell>
          <cell r="X1016">
            <v>400</v>
          </cell>
          <cell r="Y1016">
            <v>15.42</v>
          </cell>
          <cell r="Z1016">
            <v>15.45</v>
          </cell>
          <cell r="AA1016">
            <v>17.739999999999998</v>
          </cell>
          <cell r="AB1016">
            <v>17.760000000000002</v>
          </cell>
          <cell r="AD1016" t="str">
            <v>Single</v>
          </cell>
          <cell r="AI1016">
            <v>0</v>
          </cell>
          <cell r="AJ1016">
            <v>0</v>
          </cell>
        </row>
        <row r="1017">
          <cell r="AJ1017">
            <v>0</v>
          </cell>
        </row>
        <row r="1018">
          <cell r="E1018">
            <v>460</v>
          </cell>
          <cell r="F1018" t="str">
            <v>CB-E13/1/6</v>
          </cell>
          <cell r="G1018">
            <v>519262.51</v>
          </cell>
          <cell r="H1018">
            <v>2388986.29</v>
          </cell>
          <cell r="I1018" t="str">
            <v>Road-MN34</v>
          </cell>
          <cell r="J1018">
            <v>30.790000000037253</v>
          </cell>
          <cell r="K1018">
            <v>8.720000000204891</v>
          </cell>
          <cell r="L1018">
            <v>32.000976547690968</v>
          </cell>
          <cell r="M1018" t="str">
            <v>CP-5 401 260</v>
          </cell>
          <cell r="N1018">
            <v>129.58953468823131</v>
          </cell>
          <cell r="O1018">
            <v>161.59051123592229</v>
          </cell>
          <cell r="P1018">
            <v>32.000976547690982</v>
          </cell>
          <cell r="Q1018">
            <v>0</v>
          </cell>
          <cell r="R1018">
            <v>17.66</v>
          </cell>
          <cell r="T1018">
            <v>15.55</v>
          </cell>
          <cell r="V1018">
            <v>18.010000000000002</v>
          </cell>
          <cell r="X1018">
            <v>400</v>
          </cell>
          <cell r="Y1018">
            <v>15.45</v>
          </cell>
          <cell r="Z1018">
            <v>15.55</v>
          </cell>
          <cell r="AA1018">
            <v>17.760000000000002</v>
          </cell>
          <cell r="AB1018">
            <v>18.010000000000002</v>
          </cell>
          <cell r="AD1018" t="str">
            <v>Single</v>
          </cell>
          <cell r="AI1018">
            <v>0</v>
          </cell>
          <cell r="AJ1018">
            <v>0</v>
          </cell>
        </row>
        <row r="1019">
          <cell r="AJ1019">
            <v>0</v>
          </cell>
        </row>
        <row r="1020">
          <cell r="E1020">
            <v>461</v>
          </cell>
          <cell r="F1020" t="str">
            <v>CB-E13/1/7</v>
          </cell>
          <cell r="G1020">
            <v>519279.59</v>
          </cell>
          <cell r="H1020">
            <v>2388991.9700000002</v>
          </cell>
          <cell r="I1020" t="str">
            <v>Road-MN34</v>
          </cell>
          <cell r="J1020">
            <v>17.080000000016298</v>
          </cell>
          <cell r="K1020">
            <v>5.6800000001676381</v>
          </cell>
          <cell r="L1020">
            <v>17.999688886268594</v>
          </cell>
          <cell r="M1020" t="str">
            <v>CP-5 401 260</v>
          </cell>
          <cell r="N1020">
            <v>161.59051123592229</v>
          </cell>
          <cell r="O1020">
            <v>179.59020012219088</v>
          </cell>
          <cell r="P1020">
            <v>17.999688886268586</v>
          </cell>
          <cell r="Q1020">
            <v>0</v>
          </cell>
          <cell r="R1020">
            <v>17.78</v>
          </cell>
          <cell r="T1020">
            <v>15.6</v>
          </cell>
          <cell r="V1020">
            <v>17.79</v>
          </cell>
          <cell r="X1020">
            <v>400</v>
          </cell>
          <cell r="Y1020">
            <v>15.55</v>
          </cell>
          <cell r="Z1020">
            <v>15.6</v>
          </cell>
          <cell r="AA1020">
            <v>18.010000000000002</v>
          </cell>
          <cell r="AB1020">
            <v>17.79</v>
          </cell>
          <cell r="AD1020" t="str">
            <v>Single</v>
          </cell>
          <cell r="AI1020">
            <v>0</v>
          </cell>
          <cell r="AJ1020">
            <v>0</v>
          </cell>
        </row>
        <row r="1021">
          <cell r="AJ1021">
            <v>0</v>
          </cell>
        </row>
        <row r="1022">
          <cell r="E1022">
            <v>462</v>
          </cell>
          <cell r="F1022" t="str">
            <v>CB-E13/1/8</v>
          </cell>
          <cell r="G1022">
            <v>519238.78</v>
          </cell>
          <cell r="H1022">
            <v>2389067.69</v>
          </cell>
          <cell r="I1022" t="str">
            <v>Road-MN34</v>
          </cell>
          <cell r="J1022">
            <v>-40.809999999997672</v>
          </cell>
          <cell r="K1022">
            <v>75.71999999973923</v>
          </cell>
          <cell r="L1022">
            <v>86.017291865998189</v>
          </cell>
          <cell r="M1022" t="str">
            <v>CP-5 401 260</v>
          </cell>
          <cell r="N1022">
            <v>179.59020012219088</v>
          </cell>
          <cell r="O1022">
            <v>265.60749198818905</v>
          </cell>
          <cell r="P1022">
            <v>86.017291865998175</v>
          </cell>
          <cell r="Q1022">
            <v>0</v>
          </cell>
          <cell r="R1022">
            <v>17.899999999999999</v>
          </cell>
          <cell r="T1022">
            <v>15.72</v>
          </cell>
          <cell r="V1022">
            <v>17.739999999999998</v>
          </cell>
          <cell r="X1022">
            <v>400</v>
          </cell>
          <cell r="Y1022">
            <v>15.6</v>
          </cell>
          <cell r="Z1022">
            <v>15.72</v>
          </cell>
          <cell r="AA1022">
            <v>17.79</v>
          </cell>
          <cell r="AB1022">
            <v>17.739999999999998</v>
          </cell>
          <cell r="AD1022" t="str">
            <v>Single</v>
          </cell>
          <cell r="AI1022">
            <v>0</v>
          </cell>
          <cell r="AJ1022">
            <v>0</v>
          </cell>
        </row>
        <row r="1023">
          <cell r="AJ1023">
            <v>0</v>
          </cell>
        </row>
        <row r="1024">
          <cell r="E1024">
            <v>463</v>
          </cell>
          <cell r="F1024" t="str">
            <v>CB-E13/1/9</v>
          </cell>
          <cell r="G1024">
            <v>519339.85</v>
          </cell>
          <cell r="H1024">
            <v>2389012.0099999998</v>
          </cell>
          <cell r="I1024" t="str">
            <v>Road-MN34</v>
          </cell>
          <cell r="J1024">
            <v>101.06999999994878</v>
          </cell>
          <cell r="K1024">
            <v>-55.680000000167638</v>
          </cell>
          <cell r="L1024">
            <v>115.39240572935601</v>
          </cell>
          <cell r="M1024" t="str">
            <v>CP-5 401 260</v>
          </cell>
          <cell r="N1024">
            <v>265.60749198818905</v>
          </cell>
          <cell r="O1024">
            <v>380.99989771754508</v>
          </cell>
          <cell r="P1024">
            <v>115.39240572935603</v>
          </cell>
          <cell r="Q1024">
            <v>0</v>
          </cell>
          <cell r="R1024">
            <v>17.91</v>
          </cell>
          <cell r="T1024">
            <v>15.79</v>
          </cell>
          <cell r="V1024">
            <v>17.77</v>
          </cell>
          <cell r="X1024">
            <v>400</v>
          </cell>
          <cell r="Y1024">
            <v>15.72</v>
          </cell>
          <cell r="Z1024">
            <v>15.79</v>
          </cell>
          <cell r="AA1024">
            <v>17.739999999999998</v>
          </cell>
          <cell r="AB1024">
            <v>17.77</v>
          </cell>
          <cell r="AD1024" t="str">
            <v>Single</v>
          </cell>
          <cell r="AI1024">
            <v>0</v>
          </cell>
          <cell r="AJ1024">
            <v>0</v>
          </cell>
        </row>
        <row r="1025">
          <cell r="AJ1025">
            <v>0</v>
          </cell>
        </row>
        <row r="1026">
          <cell r="E1026">
            <v>464</v>
          </cell>
          <cell r="F1026" t="str">
            <v>CB-E13/1/10</v>
          </cell>
          <cell r="G1026">
            <v>519378.51</v>
          </cell>
          <cell r="H1026">
            <v>2389024.08</v>
          </cell>
          <cell r="I1026" t="str">
            <v>Road-MN34</v>
          </cell>
          <cell r="J1026">
            <v>38.660000000032596</v>
          </cell>
          <cell r="K1026">
            <v>12.070000000298023</v>
          </cell>
          <cell r="L1026">
            <v>40.500376541579399</v>
          </cell>
          <cell r="M1026" t="str">
            <v>CP-5 401 260</v>
          </cell>
          <cell r="N1026">
            <v>380.99989771754508</v>
          </cell>
          <cell r="O1026">
            <v>421.50027425912447</v>
          </cell>
          <cell r="P1026">
            <v>40.500376541579385</v>
          </cell>
          <cell r="Q1026">
            <v>0</v>
          </cell>
          <cell r="R1026">
            <v>17.8</v>
          </cell>
          <cell r="T1026">
            <v>15.91</v>
          </cell>
          <cell r="V1026">
            <v>17.84</v>
          </cell>
          <cell r="X1026">
            <v>400</v>
          </cell>
          <cell r="Y1026">
            <v>15.79</v>
          </cell>
          <cell r="Z1026">
            <v>15.91</v>
          </cell>
          <cell r="AA1026">
            <v>17.77</v>
          </cell>
          <cell r="AB1026">
            <v>17.84</v>
          </cell>
          <cell r="AD1026" t="str">
            <v>Single</v>
          </cell>
          <cell r="AI1026">
            <v>0</v>
          </cell>
          <cell r="AJ1026">
            <v>0</v>
          </cell>
        </row>
        <row r="1027">
          <cell r="AJ1027">
            <v>0</v>
          </cell>
        </row>
        <row r="1028">
          <cell r="E1028">
            <v>465</v>
          </cell>
          <cell r="F1028" t="str">
            <v>CB-E13/1/11</v>
          </cell>
          <cell r="G1028">
            <v>519403.43</v>
          </cell>
          <cell r="H1028">
            <v>2389031.48</v>
          </cell>
          <cell r="I1028" t="str">
            <v>Road-MN34</v>
          </cell>
          <cell r="J1028">
            <v>24.919999999983702</v>
          </cell>
          <cell r="K1028">
            <v>7.3999999999068677</v>
          </cell>
          <cell r="L1028">
            <v>25.995507304105633</v>
          </cell>
          <cell r="M1028" t="str">
            <v>CP-5 401 261</v>
          </cell>
          <cell r="N1028">
            <v>421.50027425912447</v>
          </cell>
          <cell r="O1028">
            <v>447.49578156323008</v>
          </cell>
          <cell r="P1028">
            <v>25.995507304105615</v>
          </cell>
          <cell r="Q1028">
            <v>0</v>
          </cell>
          <cell r="R1028">
            <v>17.73</v>
          </cell>
          <cell r="T1028">
            <v>15.96</v>
          </cell>
          <cell r="V1028">
            <v>17.8</v>
          </cell>
          <cell r="X1028">
            <v>400</v>
          </cell>
          <cell r="Y1028">
            <v>15.91</v>
          </cell>
          <cell r="Z1028">
            <v>15.96</v>
          </cell>
          <cell r="AA1028">
            <v>17.84</v>
          </cell>
          <cell r="AB1028">
            <v>17.8</v>
          </cell>
          <cell r="AD1028" t="str">
            <v>Single</v>
          </cell>
          <cell r="AI1028">
            <v>0</v>
          </cell>
          <cell r="AJ1028">
            <v>0</v>
          </cell>
        </row>
        <row r="1029">
          <cell r="AJ1029">
            <v>0</v>
          </cell>
        </row>
        <row r="1030">
          <cell r="E1030">
            <v>466</v>
          </cell>
          <cell r="F1030" t="str">
            <v>CB-E13/1/12</v>
          </cell>
          <cell r="G1030">
            <v>519420.69</v>
          </cell>
          <cell r="H1030">
            <v>2389036.61</v>
          </cell>
          <cell r="I1030" t="str">
            <v>Road-MN34</v>
          </cell>
          <cell r="J1030">
            <v>17.260000000009313</v>
          </cell>
          <cell r="K1030">
            <v>5.1299999998882413</v>
          </cell>
          <cell r="L1030">
            <v>18.006235031210018</v>
          </cell>
          <cell r="M1030" t="str">
            <v>CP-5 401 261</v>
          </cell>
          <cell r="N1030">
            <v>447.49578156323008</v>
          </cell>
          <cell r="O1030">
            <v>465.50201659444008</v>
          </cell>
          <cell r="P1030">
            <v>18.006235031209997</v>
          </cell>
          <cell r="Q1030">
            <v>0</v>
          </cell>
          <cell r="R1030">
            <v>17.670000000000002</v>
          </cell>
          <cell r="T1030">
            <v>16</v>
          </cell>
          <cell r="V1030">
            <v>17.79</v>
          </cell>
          <cell r="X1030">
            <v>400</v>
          </cell>
          <cell r="Y1030">
            <v>15.96</v>
          </cell>
          <cell r="Z1030">
            <v>16</v>
          </cell>
          <cell r="AA1030">
            <v>17.8</v>
          </cell>
          <cell r="AB1030">
            <v>17.79</v>
          </cell>
          <cell r="AD1030" t="str">
            <v>Single</v>
          </cell>
          <cell r="AI1030">
            <v>0</v>
          </cell>
          <cell r="AJ1030" t="str">
            <v>L</v>
          </cell>
        </row>
        <row r="1031">
          <cell r="AJ1031">
            <v>0</v>
          </cell>
        </row>
        <row r="1032">
          <cell r="N1032">
            <v>465.50201659444008</v>
          </cell>
          <cell r="AJ1032">
            <v>0</v>
          </cell>
        </row>
        <row r="1033">
          <cell r="E1033">
            <v>467</v>
          </cell>
          <cell r="F1033" t="str">
            <v>CB-E13/1/12</v>
          </cell>
          <cell r="G1033">
            <v>519420.69</v>
          </cell>
          <cell r="H1033">
            <v>2389036.61</v>
          </cell>
          <cell r="I1033" t="str">
            <v>Road-MN34</v>
          </cell>
          <cell r="R1033">
            <v>17.670000000000002</v>
          </cell>
          <cell r="T1033">
            <v>16</v>
          </cell>
          <cell r="V1033">
            <v>17.79</v>
          </cell>
          <cell r="AI1033">
            <v>0</v>
          </cell>
          <cell r="AJ1033">
            <v>0</v>
          </cell>
        </row>
        <row r="1034">
          <cell r="AJ1034">
            <v>0</v>
          </cell>
        </row>
        <row r="1035">
          <cell r="E1035">
            <v>468</v>
          </cell>
          <cell r="F1035" t="str">
            <v>CB-E13/1/13</v>
          </cell>
          <cell r="G1035">
            <v>519430.53</v>
          </cell>
          <cell r="H1035">
            <v>2389003.02</v>
          </cell>
          <cell r="I1035" t="str">
            <v>Road-MN42</v>
          </cell>
          <cell r="J1035">
            <v>9.8400000000256114</v>
          </cell>
          <cell r="K1035">
            <v>-33.589999999850988</v>
          </cell>
          <cell r="L1035">
            <v>35.001624247890177</v>
          </cell>
          <cell r="M1035" t="str">
            <v>CP-5 401 261</v>
          </cell>
          <cell r="N1035">
            <v>0</v>
          </cell>
          <cell r="O1035">
            <v>35.001624247890177</v>
          </cell>
          <cell r="P1035">
            <v>35.001624247890177</v>
          </cell>
          <cell r="Q1035">
            <v>0</v>
          </cell>
          <cell r="R1035">
            <v>17.73</v>
          </cell>
          <cell r="T1035">
            <v>16.07</v>
          </cell>
          <cell r="V1035">
            <v>17.77</v>
          </cell>
          <cell r="X1035">
            <v>400</v>
          </cell>
          <cell r="Y1035">
            <v>16</v>
          </cell>
          <cell r="Z1035">
            <v>16.07</v>
          </cell>
          <cell r="AA1035">
            <v>17.79</v>
          </cell>
          <cell r="AB1035">
            <v>17.77</v>
          </cell>
          <cell r="AD1035" t="str">
            <v>Single</v>
          </cell>
          <cell r="AI1035" t="str">
            <v>S</v>
          </cell>
          <cell r="AJ1035">
            <v>0</v>
          </cell>
        </row>
        <row r="1036">
          <cell r="AJ1036">
            <v>0</v>
          </cell>
        </row>
        <row r="1037">
          <cell r="E1037">
            <v>469</v>
          </cell>
          <cell r="F1037" t="str">
            <v>CB-E13/1/14</v>
          </cell>
          <cell r="G1037">
            <v>519440.5</v>
          </cell>
          <cell r="H1037">
            <v>2388969.4700000002</v>
          </cell>
          <cell r="I1037" t="str">
            <v>Road-MN42</v>
          </cell>
          <cell r="J1037">
            <v>9.9699999999720603</v>
          </cell>
          <cell r="K1037">
            <v>-33.549999999813735</v>
          </cell>
          <cell r="L1037">
            <v>35.00004857120836</v>
          </cell>
          <cell r="M1037" t="str">
            <v>CP-5 401 261</v>
          </cell>
          <cell r="N1037">
            <v>35.001624247890177</v>
          </cell>
          <cell r="O1037">
            <v>70.00167281909853</v>
          </cell>
          <cell r="P1037">
            <v>35.000048571208353</v>
          </cell>
          <cell r="Q1037">
            <v>0</v>
          </cell>
          <cell r="R1037">
            <v>17.78</v>
          </cell>
          <cell r="T1037">
            <v>16.14</v>
          </cell>
          <cell r="V1037">
            <v>17.78</v>
          </cell>
          <cell r="X1037">
            <v>400</v>
          </cell>
          <cell r="Y1037">
            <v>16.07</v>
          </cell>
          <cell r="Z1037">
            <v>16.14</v>
          </cell>
          <cell r="AA1037">
            <v>17.77</v>
          </cell>
          <cell r="AB1037">
            <v>17.78</v>
          </cell>
          <cell r="AD1037" t="str">
            <v>Single</v>
          </cell>
          <cell r="AI1037">
            <v>0</v>
          </cell>
          <cell r="AJ1037" t="str">
            <v>L</v>
          </cell>
        </row>
        <row r="1038">
          <cell r="AJ1038">
            <v>0</v>
          </cell>
        </row>
        <row r="1039">
          <cell r="N1039">
            <v>70.00167281909853</v>
          </cell>
          <cell r="AJ1039">
            <v>0</v>
          </cell>
        </row>
        <row r="1040">
          <cell r="E1040">
            <v>470</v>
          </cell>
          <cell r="F1040" t="str">
            <v>CB-E13/1/12</v>
          </cell>
          <cell r="G1040">
            <v>519420.69</v>
          </cell>
          <cell r="H1040">
            <v>2389036.61</v>
          </cell>
          <cell r="I1040" t="str">
            <v>Road-MN34</v>
          </cell>
          <cell r="R1040">
            <v>17.670000000000002</v>
          </cell>
          <cell r="T1040">
            <v>16</v>
          </cell>
          <cell r="V1040">
            <v>17.79</v>
          </cell>
          <cell r="AI1040">
            <v>0</v>
          </cell>
          <cell r="AJ1040">
            <v>0</v>
          </cell>
        </row>
        <row r="1041">
          <cell r="AJ1041">
            <v>0</v>
          </cell>
        </row>
        <row r="1042">
          <cell r="E1042">
            <v>471</v>
          </cell>
          <cell r="F1042" t="str">
            <v>CB-E13/1/12/1</v>
          </cell>
          <cell r="G1042">
            <v>519410.24</v>
          </cell>
          <cell r="H1042">
            <v>2389070.0099999998</v>
          </cell>
          <cell r="I1042" t="str">
            <v>Road-MN42</v>
          </cell>
          <cell r="J1042">
            <v>-10.450000000011642</v>
          </cell>
          <cell r="K1042">
            <v>33.399999999906868</v>
          </cell>
          <cell r="L1042">
            <v>34.996606978306083</v>
          </cell>
          <cell r="M1042" t="str">
            <v>CP-5 401 261</v>
          </cell>
          <cell r="N1042">
            <v>0</v>
          </cell>
          <cell r="O1042">
            <v>34.996606978306083</v>
          </cell>
          <cell r="P1042">
            <v>34.996606978306083</v>
          </cell>
          <cell r="Q1042">
            <v>0</v>
          </cell>
          <cell r="R1042">
            <v>17.739999999999998</v>
          </cell>
          <cell r="T1042">
            <v>16.11</v>
          </cell>
          <cell r="V1042">
            <v>17.77</v>
          </cell>
          <cell r="X1042">
            <v>400</v>
          </cell>
          <cell r="Y1042">
            <v>16</v>
          </cell>
          <cell r="Z1042">
            <v>16.11</v>
          </cell>
          <cell r="AA1042">
            <v>17.79</v>
          </cell>
          <cell r="AB1042">
            <v>17.77</v>
          </cell>
          <cell r="AD1042" t="str">
            <v>Single</v>
          </cell>
          <cell r="AI1042" t="str">
            <v>S</v>
          </cell>
          <cell r="AJ1042" t="str">
            <v>L</v>
          </cell>
        </row>
        <row r="1043">
          <cell r="AJ1043">
            <v>0</v>
          </cell>
        </row>
        <row r="1044">
          <cell r="N1044">
            <v>34.996606978306083</v>
          </cell>
          <cell r="AJ1044">
            <v>0</v>
          </cell>
        </row>
        <row r="1045">
          <cell r="E1045">
            <v>472</v>
          </cell>
          <cell r="F1045" t="str">
            <v>CB-E13/1/12/1</v>
          </cell>
          <cell r="G1045">
            <v>519410.24</v>
          </cell>
          <cell r="H1045">
            <v>2389070.0099999998</v>
          </cell>
          <cell r="I1045" t="str">
            <v>Road-MN42</v>
          </cell>
          <cell r="R1045">
            <v>17.739999999999998</v>
          </cell>
          <cell r="T1045">
            <v>16.11</v>
          </cell>
          <cell r="V1045">
            <v>17.77</v>
          </cell>
          <cell r="AI1045">
            <v>0</v>
          </cell>
          <cell r="AJ1045">
            <v>0</v>
          </cell>
        </row>
        <row r="1046">
          <cell r="AJ1046">
            <v>0</v>
          </cell>
        </row>
        <row r="1047">
          <cell r="E1047">
            <v>473</v>
          </cell>
          <cell r="F1047" t="str">
            <v>CB-E13/1/12/2</v>
          </cell>
          <cell r="G1047">
            <v>519393.89</v>
          </cell>
          <cell r="H1047">
            <v>2389077.16</v>
          </cell>
          <cell r="I1047" t="str">
            <v>Road-MN42</v>
          </cell>
          <cell r="J1047">
            <v>-16.349999999976717</v>
          </cell>
          <cell r="K1047">
            <v>7.150000000372529</v>
          </cell>
          <cell r="L1047">
            <v>17.845027318683652</v>
          </cell>
          <cell r="M1047" t="str">
            <v>CP-5 401 261</v>
          </cell>
          <cell r="N1047">
            <v>0</v>
          </cell>
          <cell r="O1047">
            <v>17.845027318683652</v>
          </cell>
          <cell r="P1047">
            <v>17.845027318683652</v>
          </cell>
          <cell r="Q1047">
            <v>0</v>
          </cell>
          <cell r="R1047">
            <v>17.79</v>
          </cell>
          <cell r="T1047">
            <v>16.16</v>
          </cell>
          <cell r="V1047">
            <v>17.79</v>
          </cell>
          <cell r="X1047">
            <v>400</v>
          </cell>
          <cell r="Y1047">
            <v>16.11</v>
          </cell>
          <cell r="Z1047">
            <v>16.16</v>
          </cell>
          <cell r="AA1047">
            <v>17.77</v>
          </cell>
          <cell r="AB1047">
            <v>17.79</v>
          </cell>
          <cell r="AD1047" t="str">
            <v>Single</v>
          </cell>
          <cell r="AI1047" t="str">
            <v>S</v>
          </cell>
          <cell r="AJ1047" t="str">
            <v>L</v>
          </cell>
        </row>
        <row r="1048">
          <cell r="AJ1048">
            <v>0</v>
          </cell>
        </row>
        <row r="1049">
          <cell r="N1049">
            <v>17.845027318683652</v>
          </cell>
          <cell r="AJ1049">
            <v>0</v>
          </cell>
        </row>
        <row r="1050">
          <cell r="E1050">
            <v>474</v>
          </cell>
          <cell r="F1050" t="str">
            <v>CB-E13/1/12/1</v>
          </cell>
          <cell r="G1050">
            <v>519410.24</v>
          </cell>
          <cell r="H1050">
            <v>2389070.0099999998</v>
          </cell>
          <cell r="I1050" t="str">
            <v>Road-MN42</v>
          </cell>
          <cell r="R1050">
            <v>17.739999999999998</v>
          </cell>
          <cell r="T1050">
            <v>16.11</v>
          </cell>
          <cell r="V1050">
            <v>17.77</v>
          </cell>
          <cell r="AI1050">
            <v>0</v>
          </cell>
          <cell r="AJ1050">
            <v>0</v>
          </cell>
        </row>
        <row r="1051">
          <cell r="AJ1051">
            <v>0</v>
          </cell>
        </row>
        <row r="1052">
          <cell r="E1052">
            <v>475</v>
          </cell>
          <cell r="F1052" t="str">
            <v>CB-E13/1/12/3</v>
          </cell>
          <cell r="G1052">
            <v>519418.13</v>
          </cell>
          <cell r="H1052">
            <v>2389082.7599999998</v>
          </cell>
          <cell r="I1052" t="str">
            <v>Road-MN42</v>
          </cell>
          <cell r="J1052">
            <v>7.8900000000139698</v>
          </cell>
          <cell r="K1052">
            <v>12.75</v>
          </cell>
          <cell r="L1052">
            <v>14.993818726402573</v>
          </cell>
          <cell r="M1052" t="str">
            <v>CP-5 401 261</v>
          </cell>
          <cell r="N1052">
            <v>0</v>
          </cell>
          <cell r="O1052">
            <v>14.993818726402573</v>
          </cell>
          <cell r="P1052">
            <v>14.993818726402573</v>
          </cell>
          <cell r="Q1052">
            <v>0</v>
          </cell>
          <cell r="R1052">
            <v>17.75</v>
          </cell>
          <cell r="T1052">
            <v>16.16</v>
          </cell>
          <cell r="V1052">
            <v>17.77</v>
          </cell>
          <cell r="X1052">
            <v>400</v>
          </cell>
          <cell r="Y1052">
            <v>16.11</v>
          </cell>
          <cell r="Z1052">
            <v>16.16</v>
          </cell>
          <cell r="AA1052">
            <v>17.77</v>
          </cell>
          <cell r="AB1052">
            <v>17.77</v>
          </cell>
          <cell r="AD1052" t="str">
            <v>Single</v>
          </cell>
          <cell r="AI1052" t="str">
            <v>S</v>
          </cell>
          <cell r="AJ1052" t="str">
            <v>L</v>
          </cell>
        </row>
        <row r="1053">
          <cell r="AJ1053">
            <v>0</v>
          </cell>
        </row>
        <row r="1054">
          <cell r="N1054">
            <v>14.993818726402573</v>
          </cell>
          <cell r="AJ1054">
            <v>0</v>
          </cell>
        </row>
        <row r="1055">
          <cell r="E1055">
            <v>476</v>
          </cell>
          <cell r="F1055" t="str">
            <v>CB-E13/1/13</v>
          </cell>
          <cell r="G1055">
            <v>519430.53</v>
          </cell>
          <cell r="H1055">
            <v>2389003.02</v>
          </cell>
          <cell r="I1055" t="str">
            <v>Road-MN42</v>
          </cell>
          <cell r="R1055">
            <v>17.73</v>
          </cell>
          <cell r="T1055">
            <v>16.07</v>
          </cell>
          <cell r="V1055">
            <v>17.77</v>
          </cell>
          <cell r="AI1055">
            <v>0</v>
          </cell>
          <cell r="AJ1055">
            <v>0</v>
          </cell>
        </row>
        <row r="1056">
          <cell r="AJ1056">
            <v>0</v>
          </cell>
        </row>
        <row r="1057">
          <cell r="E1057">
            <v>477</v>
          </cell>
          <cell r="F1057" t="str">
            <v>CB-E13/1/13/1</v>
          </cell>
          <cell r="G1057">
            <v>519470.7</v>
          </cell>
          <cell r="H1057">
            <v>2389023.3199999998</v>
          </cell>
          <cell r="I1057" t="str">
            <v>Road-MN35</v>
          </cell>
          <cell r="J1057">
            <v>40.169999999983702</v>
          </cell>
          <cell r="K1057">
            <v>20.299999999813735</v>
          </cell>
          <cell r="L1057">
            <v>45.007987068865106</v>
          </cell>
          <cell r="M1057" t="str">
            <v>CP-5 401 261</v>
          </cell>
          <cell r="N1057">
            <v>0</v>
          </cell>
          <cell r="O1057">
            <v>45.007987068865106</v>
          </cell>
          <cell r="P1057">
            <v>45.007987068865106</v>
          </cell>
          <cell r="Q1057">
            <v>0</v>
          </cell>
          <cell r="R1057">
            <v>18.03</v>
          </cell>
          <cell r="T1057">
            <v>16.21</v>
          </cell>
          <cell r="V1057">
            <v>18.100000000000001</v>
          </cell>
          <cell r="X1057">
            <v>400</v>
          </cell>
          <cell r="Y1057">
            <v>16.07</v>
          </cell>
          <cell r="Z1057">
            <v>16.21</v>
          </cell>
          <cell r="AA1057">
            <v>17.77</v>
          </cell>
          <cell r="AB1057">
            <v>18.100000000000001</v>
          </cell>
          <cell r="AD1057" t="str">
            <v>Single</v>
          </cell>
          <cell r="AI1057" t="str">
            <v>S</v>
          </cell>
          <cell r="AJ1057">
            <v>0</v>
          </cell>
        </row>
        <row r="1058">
          <cell r="AJ1058">
            <v>0</v>
          </cell>
        </row>
        <row r="1059">
          <cell r="E1059">
            <v>478</v>
          </cell>
          <cell r="F1059" t="str">
            <v>CB-E13/1/13/2</v>
          </cell>
          <cell r="G1059">
            <v>519510.88</v>
          </cell>
          <cell r="H1059">
            <v>2389043.59</v>
          </cell>
          <cell r="I1059" t="str">
            <v>Road-MN35</v>
          </cell>
          <cell r="J1059">
            <v>40.179999999993015</v>
          </cell>
          <cell r="K1059">
            <v>20.270000000018626</v>
          </cell>
          <cell r="L1059">
            <v>45.003392094376551</v>
          </cell>
          <cell r="M1059" t="str">
            <v>CP-5 401 261</v>
          </cell>
          <cell r="N1059">
            <v>45.007987068865106</v>
          </cell>
          <cell r="O1059">
            <v>90.011379163241656</v>
          </cell>
          <cell r="P1059">
            <v>45.003392094376551</v>
          </cell>
          <cell r="Q1059">
            <v>0</v>
          </cell>
          <cell r="R1059">
            <v>18.25</v>
          </cell>
          <cell r="T1059">
            <v>16.53</v>
          </cell>
          <cell r="V1059">
            <v>18.3</v>
          </cell>
          <cell r="X1059">
            <v>400</v>
          </cell>
          <cell r="Y1059">
            <v>16.21</v>
          </cell>
          <cell r="Z1059">
            <v>16.53</v>
          </cell>
          <cell r="AA1059">
            <v>18.100000000000001</v>
          </cell>
          <cell r="AB1059">
            <v>18.3</v>
          </cell>
          <cell r="AD1059" t="str">
            <v>Single</v>
          </cell>
          <cell r="AI1059">
            <v>0</v>
          </cell>
          <cell r="AJ1059" t="str">
            <v>L</v>
          </cell>
        </row>
        <row r="1060">
          <cell r="AJ1060">
            <v>0</v>
          </cell>
        </row>
        <row r="1061">
          <cell r="N1061">
            <v>90.011379163241656</v>
          </cell>
          <cell r="AJ1061">
            <v>0</v>
          </cell>
        </row>
        <row r="1062">
          <cell r="E1062">
            <v>479</v>
          </cell>
          <cell r="F1062" t="str">
            <v>MH-E13/5</v>
          </cell>
          <cell r="G1062">
            <v>519528.61</v>
          </cell>
          <cell r="H1062">
            <v>2389202.0299999998</v>
          </cell>
          <cell r="I1062" t="str">
            <v>30 Road</v>
          </cell>
          <cell r="M1062" t="str">
            <v>CP-5 401 215</v>
          </cell>
          <cell r="R1062">
            <v>18.29</v>
          </cell>
          <cell r="T1062">
            <v>16.47</v>
          </cell>
          <cell r="V1062">
            <v>18.48</v>
          </cell>
          <cell r="AI1062">
            <v>0</v>
          </cell>
          <cell r="AJ1062">
            <v>0</v>
          </cell>
        </row>
        <row r="1063">
          <cell r="AJ1063">
            <v>0</v>
          </cell>
        </row>
        <row r="1064">
          <cell r="E1064">
            <v>480</v>
          </cell>
          <cell r="F1064" t="str">
            <v>CB-E13/5/1</v>
          </cell>
          <cell r="G1064">
            <v>519544.29</v>
          </cell>
          <cell r="H1064">
            <v>2389179.8199999998</v>
          </cell>
          <cell r="I1064" t="str">
            <v>Road-MN37</v>
          </cell>
          <cell r="J1064">
            <v>15.679999999993015</v>
          </cell>
          <cell r="K1064">
            <v>-22.209999999962747</v>
          </cell>
          <cell r="L1064">
            <v>27.187248849380222</v>
          </cell>
          <cell r="M1064" t="str">
            <v>CP-5 401 262</v>
          </cell>
          <cell r="N1064">
            <v>0</v>
          </cell>
          <cell r="O1064">
            <v>27.187248849380222</v>
          </cell>
          <cell r="P1064">
            <v>27.187248849380222</v>
          </cell>
          <cell r="Q1064">
            <v>0</v>
          </cell>
          <cell r="R1064">
            <v>18.34</v>
          </cell>
          <cell r="T1064">
            <v>16.52</v>
          </cell>
          <cell r="V1064">
            <v>18.649999999999999</v>
          </cell>
          <cell r="X1064">
            <v>400</v>
          </cell>
          <cell r="Y1064">
            <v>16.47</v>
          </cell>
          <cell r="Z1064">
            <v>16.52</v>
          </cell>
          <cell r="AA1064">
            <v>18.48</v>
          </cell>
          <cell r="AB1064">
            <v>18.649999999999999</v>
          </cell>
          <cell r="AD1064" t="str">
            <v>Single</v>
          </cell>
          <cell r="AI1064" t="str">
            <v>S</v>
          </cell>
          <cell r="AJ1064">
            <v>0</v>
          </cell>
        </row>
        <row r="1065">
          <cell r="AJ1065">
            <v>0</v>
          </cell>
        </row>
        <row r="1066">
          <cell r="E1066">
            <v>481</v>
          </cell>
          <cell r="F1066" t="str">
            <v>CB-E13/5/2</v>
          </cell>
          <cell r="G1066">
            <v>519563.32</v>
          </cell>
          <cell r="H1066">
            <v>2389152.87</v>
          </cell>
          <cell r="I1066" t="str">
            <v>Road-MN37</v>
          </cell>
          <cell r="J1066">
            <v>19.03000000002794</v>
          </cell>
          <cell r="K1066">
            <v>-26.949999999720603</v>
          </cell>
          <cell r="L1066">
            <v>32.991565588586482</v>
          </cell>
          <cell r="M1066" t="str">
            <v>CP-5 401 262</v>
          </cell>
          <cell r="N1066">
            <v>27.187248849380222</v>
          </cell>
          <cell r="O1066">
            <v>60.178814437966707</v>
          </cell>
          <cell r="P1066">
            <v>32.991565588586482</v>
          </cell>
          <cell r="Q1066">
            <v>0</v>
          </cell>
          <cell r="R1066">
            <v>18.54</v>
          </cell>
          <cell r="T1066">
            <v>16.579999999999998</v>
          </cell>
          <cell r="V1066">
            <v>18.579999999999998</v>
          </cell>
          <cell r="X1066">
            <v>400</v>
          </cell>
          <cell r="Y1066">
            <v>16.52</v>
          </cell>
          <cell r="Z1066">
            <v>16.579999999999998</v>
          </cell>
          <cell r="AA1066">
            <v>18.649999999999999</v>
          </cell>
          <cell r="AB1066">
            <v>18.579999999999998</v>
          </cell>
          <cell r="AD1066" t="str">
            <v>Single</v>
          </cell>
          <cell r="AI1066">
            <v>0</v>
          </cell>
          <cell r="AJ1066">
            <v>0</v>
          </cell>
        </row>
        <row r="1067">
          <cell r="AJ1067">
            <v>0</v>
          </cell>
        </row>
        <row r="1068">
          <cell r="E1068">
            <v>482</v>
          </cell>
          <cell r="F1068" t="str">
            <v>CB-E13/5/3</v>
          </cell>
          <cell r="G1068">
            <v>519581.81</v>
          </cell>
          <cell r="H1068">
            <v>2389129.2400000002</v>
          </cell>
          <cell r="I1068" t="str">
            <v>Road-MN37</v>
          </cell>
          <cell r="J1068">
            <v>18.489999999990687</v>
          </cell>
          <cell r="K1068">
            <v>-23.629999999888241</v>
          </cell>
          <cell r="L1068">
            <v>30.004283027500822</v>
          </cell>
          <cell r="M1068" t="str">
            <v>CP-5 401 262</v>
          </cell>
          <cell r="N1068">
            <v>60.178814437966707</v>
          </cell>
          <cell r="O1068">
            <v>90.183097465467526</v>
          </cell>
          <cell r="P1068">
            <v>30.004283027500819</v>
          </cell>
          <cell r="Q1068">
            <v>0</v>
          </cell>
          <cell r="R1068">
            <v>18.71</v>
          </cell>
          <cell r="T1068">
            <v>16.64</v>
          </cell>
          <cell r="V1068">
            <v>18.71</v>
          </cell>
          <cell r="X1068">
            <v>400</v>
          </cell>
          <cell r="Y1068">
            <v>16.579999999999998</v>
          </cell>
          <cell r="Z1068">
            <v>16.64</v>
          </cell>
          <cell r="AA1068">
            <v>18.579999999999998</v>
          </cell>
          <cell r="AB1068">
            <v>18.71</v>
          </cell>
          <cell r="AD1068" t="str">
            <v>Single</v>
          </cell>
          <cell r="AI1068">
            <v>0</v>
          </cell>
          <cell r="AJ1068">
            <v>0</v>
          </cell>
        </row>
        <row r="1069">
          <cell r="AJ1069">
            <v>0</v>
          </cell>
        </row>
        <row r="1070">
          <cell r="E1070">
            <v>483</v>
          </cell>
          <cell r="F1070" t="str">
            <v>CB-E13/5/4</v>
          </cell>
          <cell r="G1070">
            <v>519604.92</v>
          </cell>
          <cell r="H1070">
            <v>2389102.96</v>
          </cell>
          <cell r="I1070" t="str">
            <v>Road-MN37</v>
          </cell>
          <cell r="J1070">
            <v>23.10999999998603</v>
          </cell>
          <cell r="K1070">
            <v>-26.28000000026077</v>
          </cell>
          <cell r="L1070">
            <v>34.995864041527255</v>
          </cell>
          <cell r="M1070" t="str">
            <v>CP-5 401 262</v>
          </cell>
          <cell r="N1070">
            <v>90.183097465467526</v>
          </cell>
          <cell r="O1070">
            <v>125.17896150699478</v>
          </cell>
          <cell r="P1070">
            <v>34.995864041527255</v>
          </cell>
          <cell r="Q1070">
            <v>0</v>
          </cell>
          <cell r="R1070">
            <v>18.920000000000002</v>
          </cell>
          <cell r="T1070">
            <v>16.71</v>
          </cell>
          <cell r="V1070">
            <v>18.899999999999999</v>
          </cell>
          <cell r="X1070">
            <v>400</v>
          </cell>
          <cell r="Y1070">
            <v>16.64</v>
          </cell>
          <cell r="Z1070">
            <v>16.71</v>
          </cell>
          <cell r="AA1070">
            <v>18.71</v>
          </cell>
          <cell r="AB1070">
            <v>18.899999999999999</v>
          </cell>
          <cell r="AD1070" t="str">
            <v>Single</v>
          </cell>
          <cell r="AI1070">
            <v>0</v>
          </cell>
          <cell r="AJ1070" t="str">
            <v>L</v>
          </cell>
        </row>
        <row r="1071">
          <cell r="AJ1071">
            <v>0</v>
          </cell>
        </row>
        <row r="1072">
          <cell r="N1072">
            <v>125.17896150699478</v>
          </cell>
          <cell r="AJ1072">
            <v>0</v>
          </cell>
        </row>
        <row r="1073">
          <cell r="E1073">
            <v>484</v>
          </cell>
          <cell r="F1073" t="str">
            <v>CB-E13/5/4</v>
          </cell>
          <cell r="G1073">
            <v>519604.92</v>
          </cell>
          <cell r="H1073">
            <v>2389102.96</v>
          </cell>
          <cell r="I1073" t="str">
            <v>Road-MN37</v>
          </cell>
          <cell r="R1073">
            <v>18.920000000000002</v>
          </cell>
          <cell r="T1073">
            <v>16.71</v>
          </cell>
          <cell r="V1073">
            <v>18.899999999999999</v>
          </cell>
          <cell r="AI1073">
            <v>0</v>
          </cell>
          <cell r="AJ1073">
            <v>0</v>
          </cell>
        </row>
        <row r="1074">
          <cell r="AJ1074">
            <v>0</v>
          </cell>
        </row>
        <row r="1075">
          <cell r="E1075">
            <v>485</v>
          </cell>
          <cell r="F1075" t="str">
            <v>CB-E13/5/5</v>
          </cell>
          <cell r="G1075">
            <v>519590.96</v>
          </cell>
          <cell r="H1075">
            <v>2389093.27</v>
          </cell>
          <cell r="I1075" t="str">
            <v>Road-MN35</v>
          </cell>
          <cell r="J1075">
            <v>-13.959999999962747</v>
          </cell>
          <cell r="K1075">
            <v>-9.6899999999441206</v>
          </cell>
          <cell r="L1075">
            <v>16.993460506850184</v>
          </cell>
          <cell r="M1075" t="str">
            <v>CP-5 401 262</v>
          </cell>
          <cell r="N1075">
            <v>0</v>
          </cell>
          <cell r="O1075">
            <v>16.993460506850184</v>
          </cell>
          <cell r="P1075">
            <v>16.993460506850184</v>
          </cell>
          <cell r="Q1075">
            <v>0</v>
          </cell>
          <cell r="R1075">
            <v>18.84</v>
          </cell>
          <cell r="T1075">
            <v>16.75</v>
          </cell>
          <cell r="V1075">
            <v>18.82</v>
          </cell>
          <cell r="X1075">
            <v>400</v>
          </cell>
          <cell r="Y1075">
            <v>16.71</v>
          </cell>
          <cell r="Z1075">
            <v>16.75</v>
          </cell>
          <cell r="AA1075">
            <v>18.899999999999999</v>
          </cell>
          <cell r="AB1075">
            <v>18.82</v>
          </cell>
          <cell r="AD1075" t="str">
            <v>Single</v>
          </cell>
          <cell r="AI1075" t="str">
            <v>S</v>
          </cell>
          <cell r="AJ1075">
            <v>0</v>
          </cell>
        </row>
        <row r="1076">
          <cell r="AJ1076">
            <v>0</v>
          </cell>
        </row>
        <row r="1077">
          <cell r="E1077">
            <v>486</v>
          </cell>
          <cell r="F1077" t="str">
            <v>CB-E13/5/5/1</v>
          </cell>
          <cell r="G1077">
            <v>519553.61</v>
          </cell>
          <cell r="H1077">
            <v>2389068.1800000002</v>
          </cell>
          <cell r="I1077" t="str">
            <v>Road-MN35</v>
          </cell>
          <cell r="J1077">
            <v>-37.350000000034925</v>
          </cell>
          <cell r="K1077">
            <v>-25.089999999850988</v>
          </cell>
          <cell r="L1077">
            <v>44.994784142110646</v>
          </cell>
          <cell r="M1077" t="str">
            <v>CP-5 401 262</v>
          </cell>
          <cell r="N1077">
            <v>16.993460506850184</v>
          </cell>
          <cell r="O1077">
            <v>61.98824464896083</v>
          </cell>
          <cell r="P1077">
            <v>44.994784142110646</v>
          </cell>
          <cell r="Q1077">
            <v>0</v>
          </cell>
          <cell r="R1077">
            <v>18.559999999999999</v>
          </cell>
          <cell r="T1077">
            <v>16.84</v>
          </cell>
          <cell r="V1077">
            <v>18.670000000000002</v>
          </cell>
          <cell r="X1077">
            <v>400</v>
          </cell>
          <cell r="Y1077">
            <v>16.75</v>
          </cell>
          <cell r="Z1077">
            <v>16.84</v>
          </cell>
          <cell r="AA1077">
            <v>18.82</v>
          </cell>
          <cell r="AB1077">
            <v>18.670000000000002</v>
          </cell>
          <cell r="AD1077" t="str">
            <v>Single</v>
          </cell>
          <cell r="AI1077">
            <v>0</v>
          </cell>
          <cell r="AJ1077" t="str">
            <v>L</v>
          </cell>
        </row>
        <row r="1078">
          <cell r="AJ1078">
            <v>0</v>
          </cell>
        </row>
        <row r="1079">
          <cell r="N1079">
            <v>61.98824464896083</v>
          </cell>
          <cell r="AJ1079">
            <v>0</v>
          </cell>
        </row>
        <row r="1080">
          <cell r="E1080">
            <v>487</v>
          </cell>
          <cell r="F1080" t="str">
            <v>CB-E13/5/4</v>
          </cell>
          <cell r="G1080">
            <v>519604.92</v>
          </cell>
          <cell r="H1080">
            <v>2389102.96</v>
          </cell>
          <cell r="I1080" t="str">
            <v>Road-MN37</v>
          </cell>
          <cell r="R1080">
            <v>18.920000000000002</v>
          </cell>
          <cell r="T1080">
            <v>16.71</v>
          </cell>
          <cell r="V1080">
            <v>18.899999999999999</v>
          </cell>
          <cell r="AI1080">
            <v>0</v>
          </cell>
          <cell r="AJ1080">
            <v>0</v>
          </cell>
        </row>
        <row r="1081">
          <cell r="AJ1081">
            <v>0</v>
          </cell>
        </row>
        <row r="1082">
          <cell r="E1082">
            <v>488</v>
          </cell>
          <cell r="F1082" t="str">
            <v>CB-E13/5/4/1</v>
          </cell>
          <cell r="G1082">
            <v>519634.01</v>
          </cell>
          <cell r="H1082">
            <v>2389122.4300000002</v>
          </cell>
          <cell r="I1082" t="str">
            <v>Road-MN35</v>
          </cell>
          <cell r="J1082">
            <v>29.090000000025611</v>
          </cell>
          <cell r="K1082">
            <v>19.470000000204891</v>
          </cell>
          <cell r="L1082">
            <v>35.00441400751437</v>
          </cell>
          <cell r="M1082" t="str">
            <v>CP-5 401 262</v>
          </cell>
          <cell r="N1082">
            <v>0</v>
          </cell>
          <cell r="O1082">
            <v>35.00441400751437</v>
          </cell>
          <cell r="P1082">
            <v>35.00441400751437</v>
          </cell>
          <cell r="Q1082">
            <v>0</v>
          </cell>
          <cell r="R1082">
            <v>18.96</v>
          </cell>
          <cell r="T1082">
            <v>16.82</v>
          </cell>
          <cell r="V1082">
            <v>18.899999999999999</v>
          </cell>
          <cell r="X1082">
            <v>400</v>
          </cell>
          <cell r="Y1082">
            <v>16.71</v>
          </cell>
          <cell r="Z1082">
            <v>16.82</v>
          </cell>
          <cell r="AA1082">
            <v>18.899999999999999</v>
          </cell>
          <cell r="AB1082">
            <v>18.899999999999999</v>
          </cell>
          <cell r="AD1082" t="str">
            <v>Single</v>
          </cell>
          <cell r="AI1082" t="str">
            <v>S</v>
          </cell>
          <cell r="AJ1082">
            <v>0</v>
          </cell>
        </row>
        <row r="1083">
          <cell r="AJ1083">
            <v>0</v>
          </cell>
        </row>
        <row r="1084">
          <cell r="E1084">
            <v>489</v>
          </cell>
          <cell r="F1084" t="str">
            <v>CB-E13/5/4/2</v>
          </cell>
          <cell r="G1084">
            <v>519670.97</v>
          </cell>
          <cell r="H1084">
            <v>2389148.11</v>
          </cell>
          <cell r="I1084" t="str">
            <v>Road-MN35</v>
          </cell>
          <cell r="J1084">
            <v>36.959999999962747</v>
          </cell>
          <cell r="K1084">
            <v>25.679999999701977</v>
          </cell>
          <cell r="L1084">
            <v>45.005599651398271</v>
          </cell>
          <cell r="M1084" t="str">
            <v>CP-5 401 262</v>
          </cell>
          <cell r="N1084">
            <v>35.00441400751437</v>
          </cell>
          <cell r="O1084">
            <v>80.010013658912641</v>
          </cell>
          <cell r="P1084">
            <v>45.005599651398271</v>
          </cell>
          <cell r="Q1084">
            <v>0</v>
          </cell>
          <cell r="R1084">
            <v>18.8</v>
          </cell>
          <cell r="T1084">
            <v>16.940000000000001</v>
          </cell>
          <cell r="V1084">
            <v>18.8</v>
          </cell>
          <cell r="X1084">
            <v>400</v>
          </cell>
          <cell r="Y1084">
            <v>16.82</v>
          </cell>
          <cell r="Z1084">
            <v>16.940000000000001</v>
          </cell>
          <cell r="AA1084">
            <v>18.899999999999999</v>
          </cell>
          <cell r="AB1084">
            <v>18.8</v>
          </cell>
          <cell r="AD1084" t="str">
            <v>Single</v>
          </cell>
          <cell r="AI1084">
            <v>0</v>
          </cell>
          <cell r="AJ1084" t="str">
            <v>L</v>
          </cell>
        </row>
        <row r="1085">
          <cell r="AJ1085">
            <v>0</v>
          </cell>
        </row>
        <row r="1086">
          <cell r="N1086">
            <v>80.010013658912641</v>
          </cell>
          <cell r="AJ1086">
            <v>0</v>
          </cell>
        </row>
        <row r="1087">
          <cell r="E1087">
            <v>490</v>
          </cell>
          <cell r="F1087" t="str">
            <v>CB-E13/5/5</v>
          </cell>
          <cell r="G1087">
            <v>519590.96</v>
          </cell>
          <cell r="H1087">
            <v>2389093.27</v>
          </cell>
          <cell r="I1087" t="str">
            <v>Road-MN35</v>
          </cell>
          <cell r="R1087">
            <v>18.84</v>
          </cell>
          <cell r="T1087">
            <v>16.75</v>
          </cell>
          <cell r="V1087">
            <v>18.82</v>
          </cell>
          <cell r="AI1087">
            <v>0</v>
          </cell>
          <cell r="AJ1087">
            <v>0</v>
          </cell>
        </row>
        <row r="1088">
          <cell r="AJ1088">
            <v>0</v>
          </cell>
        </row>
        <row r="1089">
          <cell r="E1089">
            <v>491</v>
          </cell>
          <cell r="F1089" t="str">
            <v>CB-E13/5/6</v>
          </cell>
          <cell r="G1089">
            <v>519614.55</v>
          </cell>
          <cell r="H1089">
            <v>2389070.19</v>
          </cell>
          <cell r="I1089" t="str">
            <v>Road-MN36</v>
          </cell>
          <cell r="J1089">
            <v>23.589999999967404</v>
          </cell>
          <cell r="K1089">
            <v>-23.080000000074506</v>
          </cell>
          <cell r="L1089">
            <v>33.002643833515847</v>
          </cell>
          <cell r="M1089" t="str">
            <v>CP-5 401 263</v>
          </cell>
          <cell r="N1089">
            <v>0</v>
          </cell>
          <cell r="O1089">
            <v>33.002643833515847</v>
          </cell>
          <cell r="P1089">
            <v>33.002643833515847</v>
          </cell>
          <cell r="Q1089">
            <v>0</v>
          </cell>
          <cell r="R1089">
            <v>18.82</v>
          </cell>
          <cell r="T1089">
            <v>16.82</v>
          </cell>
          <cell r="V1089">
            <v>18.93</v>
          </cell>
          <cell r="X1089">
            <v>400</v>
          </cell>
          <cell r="Y1089">
            <v>16.75</v>
          </cell>
          <cell r="Z1089">
            <v>16.82</v>
          </cell>
          <cell r="AA1089">
            <v>18.82</v>
          </cell>
          <cell r="AB1089">
            <v>18.93</v>
          </cell>
          <cell r="AD1089" t="str">
            <v>Single</v>
          </cell>
          <cell r="AI1089" t="str">
            <v>S</v>
          </cell>
          <cell r="AJ1089">
            <v>0</v>
          </cell>
        </row>
        <row r="1090">
          <cell r="AJ1090">
            <v>0</v>
          </cell>
        </row>
        <row r="1091">
          <cell r="E1091">
            <v>492</v>
          </cell>
          <cell r="F1091" t="str">
            <v>CB-E13/5/7</v>
          </cell>
          <cell r="G1091">
            <v>519632.71</v>
          </cell>
          <cell r="H1091">
            <v>2389053.0099999998</v>
          </cell>
          <cell r="I1091" t="str">
            <v>Road-MN36</v>
          </cell>
          <cell r="J1091">
            <v>18.160000000032596</v>
          </cell>
          <cell r="K1091">
            <v>-17.180000000167638</v>
          </cell>
          <cell r="L1091">
            <v>24.998759969385361</v>
          </cell>
          <cell r="M1091" t="str">
            <v>CP-5 401 263</v>
          </cell>
          <cell r="N1091">
            <v>33.002643833515847</v>
          </cell>
          <cell r="O1091">
            <v>58.001403802901208</v>
          </cell>
          <cell r="P1091">
            <v>24.998759969385361</v>
          </cell>
          <cell r="Q1091">
            <v>0</v>
          </cell>
          <cell r="R1091">
            <v>18.899999999999999</v>
          </cell>
          <cell r="T1091">
            <v>16.87</v>
          </cell>
          <cell r="V1091">
            <v>18.920000000000002</v>
          </cell>
          <cell r="X1091">
            <v>400</v>
          </cell>
          <cell r="Y1091">
            <v>16.82</v>
          </cell>
          <cell r="Z1091">
            <v>16.87</v>
          </cell>
          <cell r="AA1091">
            <v>18.93</v>
          </cell>
          <cell r="AB1091">
            <v>18.920000000000002</v>
          </cell>
          <cell r="AD1091" t="str">
            <v>Single</v>
          </cell>
          <cell r="AI1091">
            <v>0</v>
          </cell>
          <cell r="AJ1091">
            <v>0</v>
          </cell>
        </row>
        <row r="1092">
          <cell r="AJ1092">
            <v>0</v>
          </cell>
        </row>
        <row r="1093">
          <cell r="E1093">
            <v>493</v>
          </cell>
          <cell r="F1093" t="str">
            <v>CB-E13/5/8</v>
          </cell>
          <cell r="G1093">
            <v>519649.59</v>
          </cell>
          <cell r="H1093">
            <v>2389034.5699999998</v>
          </cell>
          <cell r="I1093" t="str">
            <v>Road-MN36</v>
          </cell>
          <cell r="J1093">
            <v>16.880000000004657</v>
          </cell>
          <cell r="K1093">
            <v>-18.439999999944121</v>
          </cell>
          <cell r="L1093">
            <v>24.999359991769715</v>
          </cell>
          <cell r="M1093" t="str">
            <v>CP-5 401 263</v>
          </cell>
          <cell r="N1093">
            <v>58.001403802901208</v>
          </cell>
          <cell r="O1093">
            <v>83.000763794670917</v>
          </cell>
          <cell r="P1093">
            <v>24.999359991769708</v>
          </cell>
          <cell r="Q1093">
            <v>0</v>
          </cell>
          <cell r="R1093">
            <v>18.97</v>
          </cell>
          <cell r="T1093">
            <v>16.920000000000002</v>
          </cell>
          <cell r="V1093">
            <v>18.989999999999998</v>
          </cell>
          <cell r="X1093">
            <v>400</v>
          </cell>
          <cell r="Y1093">
            <v>16.87</v>
          </cell>
          <cell r="Z1093">
            <v>16.920000000000002</v>
          </cell>
          <cell r="AA1093">
            <v>18.920000000000002</v>
          </cell>
          <cell r="AB1093">
            <v>18.989999999999998</v>
          </cell>
          <cell r="AD1093" t="str">
            <v>Single</v>
          </cell>
          <cell r="AI1093">
            <v>0</v>
          </cell>
          <cell r="AJ1093">
            <v>0</v>
          </cell>
        </row>
        <row r="1094">
          <cell r="AJ1094">
            <v>0</v>
          </cell>
        </row>
        <row r="1095">
          <cell r="E1095">
            <v>494</v>
          </cell>
          <cell r="F1095" t="str">
            <v>CB-E13/5/9</v>
          </cell>
          <cell r="G1095">
            <v>519658.86</v>
          </cell>
          <cell r="H1095">
            <v>2389022.77</v>
          </cell>
          <cell r="I1095" t="str">
            <v>Road-MN36</v>
          </cell>
          <cell r="J1095">
            <v>9.2699999999604188</v>
          </cell>
          <cell r="K1095">
            <v>-11.799999999813735</v>
          </cell>
          <cell r="L1095">
            <v>15.005762226387247</v>
          </cell>
          <cell r="M1095" t="str">
            <v>CP-5 401 263</v>
          </cell>
          <cell r="N1095">
            <v>83.000763794670917</v>
          </cell>
          <cell r="O1095">
            <v>98.006526021058164</v>
          </cell>
          <cell r="P1095">
            <v>15.005762226387247</v>
          </cell>
          <cell r="Q1095">
            <v>0</v>
          </cell>
          <cell r="R1095">
            <v>19.010000000000002</v>
          </cell>
          <cell r="T1095">
            <v>16.95</v>
          </cell>
          <cell r="V1095">
            <v>19</v>
          </cell>
          <cell r="X1095">
            <v>400</v>
          </cell>
          <cell r="Y1095">
            <v>16.920000000000002</v>
          </cell>
          <cell r="Z1095">
            <v>16.95</v>
          </cell>
          <cell r="AA1095">
            <v>18.989999999999998</v>
          </cell>
          <cell r="AB1095">
            <v>19</v>
          </cell>
          <cell r="AD1095" t="str">
            <v>Single</v>
          </cell>
          <cell r="AI1095">
            <v>0</v>
          </cell>
          <cell r="AJ1095">
            <v>0</v>
          </cell>
        </row>
        <row r="1096">
          <cell r="AJ1096">
            <v>0</v>
          </cell>
        </row>
        <row r="1097">
          <cell r="E1097">
            <v>495</v>
          </cell>
          <cell r="F1097" t="str">
            <v>CB-E13/5/10</v>
          </cell>
          <cell r="G1097">
            <v>519668.11</v>
          </cell>
          <cell r="H1097">
            <v>2389010.9700000002</v>
          </cell>
          <cell r="I1097" t="str">
            <v>Road-MN36</v>
          </cell>
          <cell r="J1097">
            <v>9.25</v>
          </cell>
          <cell r="K1097">
            <v>-11.799999999813735</v>
          </cell>
          <cell r="L1097">
            <v>14.993415221209748</v>
          </cell>
          <cell r="M1097" t="str">
            <v>CP-5 401 263</v>
          </cell>
          <cell r="N1097">
            <v>98.006526021058164</v>
          </cell>
          <cell r="O1097">
            <v>112.99994124226791</v>
          </cell>
          <cell r="P1097">
            <v>14.993415221209744</v>
          </cell>
          <cell r="Q1097">
            <v>0</v>
          </cell>
          <cell r="R1097">
            <v>19.059999999999999</v>
          </cell>
          <cell r="T1097">
            <v>16.98</v>
          </cell>
          <cell r="V1097">
            <v>18.72</v>
          </cell>
          <cell r="X1097">
            <v>400</v>
          </cell>
          <cell r="Y1097">
            <v>16.95</v>
          </cell>
          <cell r="Z1097">
            <v>16.98</v>
          </cell>
          <cell r="AA1097">
            <v>19</v>
          </cell>
          <cell r="AB1097">
            <v>18.72</v>
          </cell>
          <cell r="AD1097" t="str">
            <v>Single</v>
          </cell>
          <cell r="AI1097">
            <v>0</v>
          </cell>
          <cell r="AJ1097">
            <v>0</v>
          </cell>
        </row>
        <row r="1098">
          <cell r="AJ1098">
            <v>0</v>
          </cell>
        </row>
        <row r="1099">
          <cell r="E1099">
            <v>496</v>
          </cell>
          <cell r="F1099" t="str">
            <v>CB-E13/5/11</v>
          </cell>
          <cell r="G1099">
            <v>519677.36</v>
          </cell>
          <cell r="H1099">
            <v>2388999.16</v>
          </cell>
          <cell r="I1099" t="str">
            <v>Road-MN36</v>
          </cell>
          <cell r="J1099">
            <v>9.25</v>
          </cell>
          <cell r="K1099">
            <v>-11.810000000055879</v>
          </cell>
          <cell r="L1099">
            <v>15.001286611531688</v>
          </cell>
          <cell r="M1099" t="str">
            <v>CP-5 401 263</v>
          </cell>
          <cell r="N1099">
            <v>112.99994124226791</v>
          </cell>
          <cell r="O1099">
            <v>128.00122785379961</v>
          </cell>
          <cell r="P1099">
            <v>15.001286611531697</v>
          </cell>
          <cell r="Q1099">
            <v>0</v>
          </cell>
          <cell r="R1099">
            <v>19.18</v>
          </cell>
          <cell r="T1099">
            <v>17.010000000000002</v>
          </cell>
          <cell r="V1099">
            <v>18.57</v>
          </cell>
          <cell r="X1099">
            <v>400</v>
          </cell>
          <cell r="Y1099">
            <v>16.98</v>
          </cell>
          <cell r="Z1099">
            <v>17.010000000000002</v>
          </cell>
          <cell r="AA1099">
            <v>18.72</v>
          </cell>
          <cell r="AB1099">
            <v>18.57</v>
          </cell>
          <cell r="AD1099" t="str">
            <v>Single</v>
          </cell>
          <cell r="AI1099">
            <v>0</v>
          </cell>
          <cell r="AJ1099">
            <v>0</v>
          </cell>
        </row>
        <row r="1100">
          <cell r="AJ1100">
            <v>0</v>
          </cell>
        </row>
        <row r="1101">
          <cell r="E1101">
            <v>497</v>
          </cell>
          <cell r="F1101" t="str">
            <v>CB-E13/5/12</v>
          </cell>
          <cell r="G1101">
            <v>519692.39</v>
          </cell>
          <cell r="H1101">
            <v>2388979.19</v>
          </cell>
          <cell r="I1101" t="str">
            <v>Road-MN36</v>
          </cell>
          <cell r="J1101">
            <v>15.03000000002794</v>
          </cell>
          <cell r="K1101">
            <v>-19.970000000204891</v>
          </cell>
          <cell r="L1101">
            <v>24.994035288624829</v>
          </cell>
          <cell r="M1101" t="str">
            <v>CP-5 401 263</v>
          </cell>
          <cell r="N1101">
            <v>128.00122785379961</v>
          </cell>
          <cell r="O1101">
            <v>152.99526314242445</v>
          </cell>
          <cell r="P1101">
            <v>24.994035288624843</v>
          </cell>
          <cell r="Q1101">
            <v>0</v>
          </cell>
          <cell r="R1101">
            <v>19.14</v>
          </cell>
          <cell r="T1101">
            <v>17.059999999999999</v>
          </cell>
          <cell r="V1101">
            <v>19.05</v>
          </cell>
          <cell r="X1101">
            <v>400</v>
          </cell>
          <cell r="Y1101">
            <v>17.010000000000002</v>
          </cell>
          <cell r="Z1101">
            <v>17.059999999999999</v>
          </cell>
          <cell r="AA1101">
            <v>18.57</v>
          </cell>
          <cell r="AB1101">
            <v>19.05</v>
          </cell>
          <cell r="AD1101" t="str">
            <v>Single</v>
          </cell>
          <cell r="AI1101">
            <v>0</v>
          </cell>
          <cell r="AJ1101">
            <v>0</v>
          </cell>
        </row>
        <row r="1102">
          <cell r="AJ1102">
            <v>0</v>
          </cell>
        </row>
        <row r="1103">
          <cell r="E1103">
            <v>498</v>
          </cell>
          <cell r="F1103" t="str">
            <v>CB-E13/5/13</v>
          </cell>
          <cell r="G1103">
            <v>519700.57</v>
          </cell>
          <cell r="H1103">
            <v>2388963.15</v>
          </cell>
          <cell r="I1103" t="str">
            <v>Road-MN36</v>
          </cell>
          <cell r="J1103">
            <v>8.1799999999930151</v>
          </cell>
          <cell r="K1103">
            <v>-16.040000000037253</v>
          </cell>
          <cell r="L1103">
            <v>18.005388082490217</v>
          </cell>
          <cell r="M1103" t="str">
            <v>CP-5 401 263</v>
          </cell>
          <cell r="N1103">
            <v>152.99526314242445</v>
          </cell>
          <cell r="O1103">
            <v>171.00065122491466</v>
          </cell>
          <cell r="P1103">
            <v>18.005388082490214</v>
          </cell>
          <cell r="Q1103">
            <v>0</v>
          </cell>
          <cell r="R1103">
            <v>19.12</v>
          </cell>
          <cell r="T1103">
            <v>17.09</v>
          </cell>
          <cell r="V1103">
            <v>19.190000000000001</v>
          </cell>
          <cell r="X1103">
            <v>400</v>
          </cell>
          <cell r="Y1103">
            <v>17.059999999999999</v>
          </cell>
          <cell r="Z1103">
            <v>17.09</v>
          </cell>
          <cell r="AA1103">
            <v>19.05</v>
          </cell>
          <cell r="AB1103">
            <v>19.190000000000001</v>
          </cell>
          <cell r="AD1103" t="str">
            <v>Single</v>
          </cell>
          <cell r="AI1103">
            <v>0</v>
          </cell>
          <cell r="AJ1103">
            <v>0</v>
          </cell>
        </row>
        <row r="1104">
          <cell r="AJ1104">
            <v>0</v>
          </cell>
        </row>
        <row r="1105">
          <cell r="E1105">
            <v>499</v>
          </cell>
          <cell r="F1105" t="str">
            <v>CB-E13/5/14</v>
          </cell>
          <cell r="G1105">
            <v>519706.03</v>
          </cell>
          <cell r="H1105">
            <v>2388946</v>
          </cell>
          <cell r="I1105" t="str">
            <v>Road-MN36</v>
          </cell>
          <cell r="J1105">
            <v>5.4600000000209548</v>
          </cell>
          <cell r="K1105">
            <v>-17.149999999906868</v>
          </cell>
          <cell r="L1105">
            <v>17.998169351271102</v>
          </cell>
          <cell r="M1105" t="str">
            <v>CP-5 401 263</v>
          </cell>
          <cell r="N1105">
            <v>171.00065122491466</v>
          </cell>
          <cell r="O1105">
            <v>188.99882057618578</v>
          </cell>
          <cell r="P1105">
            <v>17.998169351271116</v>
          </cell>
          <cell r="Q1105">
            <v>0</v>
          </cell>
          <cell r="R1105">
            <v>19.079999999999998</v>
          </cell>
          <cell r="T1105">
            <v>17.13</v>
          </cell>
          <cell r="V1105">
            <v>19.190000000000001</v>
          </cell>
          <cell r="X1105">
            <v>400</v>
          </cell>
          <cell r="Y1105">
            <v>17.09</v>
          </cell>
          <cell r="Z1105">
            <v>17.13</v>
          </cell>
          <cell r="AA1105">
            <v>19.190000000000001</v>
          </cell>
          <cell r="AB1105">
            <v>19.190000000000001</v>
          </cell>
          <cell r="AD1105" t="str">
            <v>Single</v>
          </cell>
          <cell r="AI1105">
            <v>0</v>
          </cell>
          <cell r="AJ1105" t="str">
            <v>L</v>
          </cell>
        </row>
        <row r="1106">
          <cell r="AJ1106">
            <v>0</v>
          </cell>
        </row>
        <row r="1107">
          <cell r="N1107">
            <v>188.99882057618578</v>
          </cell>
          <cell r="AJ1107">
            <v>0</v>
          </cell>
        </row>
        <row r="1108">
          <cell r="E1108">
            <v>500</v>
          </cell>
          <cell r="F1108" t="str">
            <v>MH-E13/7</v>
          </cell>
          <cell r="G1108">
            <v>519760.93</v>
          </cell>
          <cell r="H1108">
            <v>2389273.39</v>
          </cell>
          <cell r="I1108" t="str">
            <v>30 Road</v>
          </cell>
          <cell r="M1108" t="str">
            <v>CP-5 401 215</v>
          </cell>
          <cell r="R1108">
            <v>19</v>
          </cell>
          <cell r="T1108">
            <v>16.88</v>
          </cell>
          <cell r="V1108">
            <v>19</v>
          </cell>
          <cell r="AI1108">
            <v>0</v>
          </cell>
          <cell r="AJ1108">
            <v>0</v>
          </cell>
        </row>
        <row r="1109">
          <cell r="AJ1109">
            <v>0</v>
          </cell>
        </row>
        <row r="1110">
          <cell r="E1110">
            <v>501</v>
          </cell>
          <cell r="F1110" t="str">
            <v>CB-E13/7/1</v>
          </cell>
          <cell r="G1110">
            <v>519764.36</v>
          </cell>
          <cell r="H1110">
            <v>2389257.9</v>
          </cell>
          <cell r="I1110" t="str">
            <v>Road-MN40</v>
          </cell>
          <cell r="J1110">
            <v>3.4299999999930151</v>
          </cell>
          <cell r="K1110">
            <v>-15.490000000223517</v>
          </cell>
          <cell r="L1110">
            <v>15.865213519107666</v>
          </cell>
          <cell r="M1110" t="str">
            <v>CP-5 401 264</v>
          </cell>
          <cell r="N1110">
            <v>0</v>
          </cell>
          <cell r="O1110">
            <v>15.865213519107666</v>
          </cell>
          <cell r="P1110">
            <v>15.865213519107666</v>
          </cell>
          <cell r="Q1110">
            <v>0</v>
          </cell>
          <cell r="R1110">
            <v>19.059999999999999</v>
          </cell>
          <cell r="T1110">
            <v>16.920000000000002</v>
          </cell>
          <cell r="V1110">
            <v>19.22</v>
          </cell>
          <cell r="X1110">
            <v>400</v>
          </cell>
          <cell r="Y1110">
            <v>16.88</v>
          </cell>
          <cell r="Z1110">
            <v>16.920000000000002</v>
          </cell>
          <cell r="AA1110">
            <v>19</v>
          </cell>
          <cell r="AB1110">
            <v>19.22</v>
          </cell>
          <cell r="AD1110" t="str">
            <v>Single</v>
          </cell>
          <cell r="AI1110" t="str">
            <v>S</v>
          </cell>
          <cell r="AJ1110">
            <v>0</v>
          </cell>
        </row>
        <row r="1111">
          <cell r="AJ1111">
            <v>0</v>
          </cell>
        </row>
        <row r="1112">
          <cell r="E1112">
            <v>502</v>
          </cell>
          <cell r="F1112" t="str">
            <v>CB-E13/7/2</v>
          </cell>
          <cell r="G1112">
            <v>519770.87</v>
          </cell>
          <cell r="H1112">
            <v>2389225.5499999998</v>
          </cell>
          <cell r="I1112" t="str">
            <v>Road-MN40</v>
          </cell>
          <cell r="J1112">
            <v>6.5100000000093132</v>
          </cell>
          <cell r="K1112">
            <v>-32.350000000093132</v>
          </cell>
          <cell r="L1112">
            <v>32.998524209518024</v>
          </cell>
          <cell r="M1112" t="str">
            <v>CP-5 401 264</v>
          </cell>
          <cell r="N1112">
            <v>15.865213519107666</v>
          </cell>
          <cell r="O1112">
            <v>48.863737728625694</v>
          </cell>
          <cell r="P1112">
            <v>32.998524209518024</v>
          </cell>
          <cell r="Q1112">
            <v>0</v>
          </cell>
          <cell r="R1112">
            <v>19.52</v>
          </cell>
          <cell r="T1112">
            <v>17.02</v>
          </cell>
          <cell r="V1112">
            <v>19.52</v>
          </cell>
          <cell r="X1112">
            <v>400</v>
          </cell>
          <cell r="Y1112">
            <v>16.920000000000002</v>
          </cell>
          <cell r="Z1112">
            <v>17.02</v>
          </cell>
          <cell r="AA1112">
            <v>19.22</v>
          </cell>
          <cell r="AB1112">
            <v>19.52</v>
          </cell>
          <cell r="AD1112" t="str">
            <v>Single</v>
          </cell>
          <cell r="AI1112">
            <v>0</v>
          </cell>
          <cell r="AJ1112">
            <v>0</v>
          </cell>
        </row>
        <row r="1113">
          <cell r="AJ1113">
            <v>0</v>
          </cell>
        </row>
        <row r="1114">
          <cell r="E1114">
            <v>503</v>
          </cell>
          <cell r="F1114" t="str">
            <v>CB-E13/7/2/1</v>
          </cell>
          <cell r="G1114">
            <v>519777.39</v>
          </cell>
          <cell r="H1114">
            <v>2389193.2000000002</v>
          </cell>
          <cell r="I1114" t="str">
            <v>Road-MN40</v>
          </cell>
          <cell r="J1114">
            <v>6.5200000000186265</v>
          </cell>
          <cell r="K1114">
            <v>-32.349999999627471</v>
          </cell>
          <cell r="L1114">
            <v>33.000498480722079</v>
          </cell>
          <cell r="M1114" t="str">
            <v>CP-5 401 264</v>
          </cell>
          <cell r="N1114">
            <v>48.863737728625694</v>
          </cell>
          <cell r="O1114">
            <v>81.86423620934778</v>
          </cell>
          <cell r="P1114">
            <v>33.000498480722086</v>
          </cell>
          <cell r="Q1114">
            <v>0</v>
          </cell>
          <cell r="R1114">
            <v>19.510000000000002</v>
          </cell>
          <cell r="T1114">
            <v>17.12</v>
          </cell>
          <cell r="V1114">
            <v>19.760000000000002</v>
          </cell>
          <cell r="X1114">
            <v>400</v>
          </cell>
          <cell r="Y1114">
            <v>17.02</v>
          </cell>
          <cell r="Z1114">
            <v>17.12</v>
          </cell>
          <cell r="AA1114">
            <v>19.52</v>
          </cell>
          <cell r="AB1114">
            <v>19.760000000000002</v>
          </cell>
          <cell r="AD1114" t="str">
            <v>Single</v>
          </cell>
          <cell r="AI1114">
            <v>0</v>
          </cell>
          <cell r="AJ1114" t="str">
            <v>L</v>
          </cell>
        </row>
        <row r="1115">
          <cell r="AJ1115">
            <v>0</v>
          </cell>
        </row>
        <row r="1116">
          <cell r="N1116">
            <v>81.86423620934778</v>
          </cell>
          <cell r="AJ1116">
            <v>0</v>
          </cell>
        </row>
        <row r="1117">
          <cell r="E1117">
            <v>504</v>
          </cell>
          <cell r="F1117" t="str">
            <v>CB-E13/7/2/1</v>
          </cell>
          <cell r="G1117">
            <v>519777.39</v>
          </cell>
          <cell r="H1117">
            <v>2389193.2000000002</v>
          </cell>
          <cell r="I1117" t="str">
            <v>Road-MN40</v>
          </cell>
          <cell r="M1117" t="str">
            <v>CP-5 401 264</v>
          </cell>
          <cell r="R1117">
            <v>19.510000000000002</v>
          </cell>
          <cell r="T1117">
            <v>17.12</v>
          </cell>
          <cell r="V1117">
            <v>19.760000000000002</v>
          </cell>
          <cell r="AI1117">
            <v>0</v>
          </cell>
          <cell r="AJ1117">
            <v>0</v>
          </cell>
        </row>
        <row r="1118">
          <cell r="AJ1118">
            <v>0</v>
          </cell>
        </row>
        <row r="1119">
          <cell r="E1119">
            <v>505</v>
          </cell>
          <cell r="F1119" t="str">
            <v>CB-E13/7/2/1A</v>
          </cell>
          <cell r="G1119">
            <v>519763.99</v>
          </cell>
          <cell r="H1119">
            <v>2389189.13</v>
          </cell>
          <cell r="I1119" t="str">
            <v>Road-MN39</v>
          </cell>
          <cell r="J1119">
            <v>-13.400000000023283</v>
          </cell>
          <cell r="K1119">
            <v>-4.0700000002980232</v>
          </cell>
          <cell r="L1119">
            <v>14.004460003979085</v>
          </cell>
          <cell r="M1119" t="str">
            <v>CP-5 401 264</v>
          </cell>
          <cell r="N1119">
            <v>0</v>
          </cell>
          <cell r="O1119">
            <v>14.004460003979085</v>
          </cell>
          <cell r="P1119">
            <v>14.004460003979085</v>
          </cell>
          <cell r="Q1119">
            <v>0</v>
          </cell>
          <cell r="R1119">
            <v>19.3</v>
          </cell>
          <cell r="T1119">
            <v>17.16</v>
          </cell>
          <cell r="V1119">
            <v>19.559999999999999</v>
          </cell>
          <cell r="X1119">
            <v>400</v>
          </cell>
          <cell r="Y1119">
            <v>17.12</v>
          </cell>
          <cell r="Z1119">
            <v>17.16</v>
          </cell>
          <cell r="AA1119">
            <v>19.760000000000002</v>
          </cell>
          <cell r="AB1119">
            <v>19.559999999999999</v>
          </cell>
          <cell r="AD1119" t="str">
            <v>Single</v>
          </cell>
          <cell r="AI1119" t="str">
            <v>S</v>
          </cell>
          <cell r="AJ1119" t="str">
            <v>L</v>
          </cell>
        </row>
        <row r="1120">
          <cell r="AJ1120">
            <v>0</v>
          </cell>
        </row>
        <row r="1121">
          <cell r="N1121">
            <v>14.004460003979085</v>
          </cell>
          <cell r="AJ1121">
            <v>0</v>
          </cell>
        </row>
        <row r="1122">
          <cell r="E1122">
            <v>506</v>
          </cell>
          <cell r="F1122" t="str">
            <v>CB-E13/7/2/1</v>
          </cell>
          <cell r="G1122">
            <v>519777.39</v>
          </cell>
          <cell r="H1122">
            <v>2389193.2000000002</v>
          </cell>
          <cell r="I1122" t="str">
            <v>Road-MN40</v>
          </cell>
          <cell r="R1122">
            <v>19.510000000000002</v>
          </cell>
          <cell r="T1122">
            <v>17.12</v>
          </cell>
          <cell r="V1122">
            <v>19.760000000000002</v>
          </cell>
          <cell r="AI1122">
            <v>0</v>
          </cell>
          <cell r="AJ1122">
            <v>0</v>
          </cell>
        </row>
        <row r="1123">
          <cell r="AJ1123">
            <v>0</v>
          </cell>
        </row>
        <row r="1124">
          <cell r="E1124">
            <v>507</v>
          </cell>
          <cell r="F1124" t="str">
            <v>CB-E13/7/2/2</v>
          </cell>
          <cell r="G1124">
            <v>519825.27</v>
          </cell>
          <cell r="H1124">
            <v>2389207.61</v>
          </cell>
          <cell r="I1124" t="str">
            <v>Road-MN39</v>
          </cell>
          <cell r="J1124">
            <v>47.880000000004657</v>
          </cell>
          <cell r="K1124">
            <v>14.40999999968335</v>
          </cell>
          <cell r="L1124">
            <v>50.001424979607528</v>
          </cell>
          <cell r="M1124" t="str">
            <v>CP-5 401 264</v>
          </cell>
          <cell r="N1124">
            <v>0</v>
          </cell>
          <cell r="O1124">
            <v>50.001424979607528</v>
          </cell>
          <cell r="P1124">
            <v>50.001424979607528</v>
          </cell>
          <cell r="Q1124">
            <v>0</v>
          </cell>
          <cell r="R1124">
            <v>19.73</v>
          </cell>
          <cell r="T1124">
            <v>17.27</v>
          </cell>
          <cell r="V1124">
            <v>19.75</v>
          </cell>
          <cell r="X1124">
            <v>400</v>
          </cell>
          <cell r="Y1124">
            <v>17.12</v>
          </cell>
          <cell r="Z1124">
            <v>17.27</v>
          </cell>
          <cell r="AA1124">
            <v>19.760000000000002</v>
          </cell>
          <cell r="AB1124">
            <v>19.75</v>
          </cell>
          <cell r="AD1124" t="str">
            <v>Single</v>
          </cell>
          <cell r="AI1124" t="str">
            <v>S</v>
          </cell>
          <cell r="AJ1124">
            <v>0</v>
          </cell>
        </row>
        <row r="1125">
          <cell r="AJ1125">
            <v>0</v>
          </cell>
        </row>
        <row r="1126">
          <cell r="E1126">
            <v>508</v>
          </cell>
          <cell r="F1126" t="str">
            <v>CB-E13/7/2/3</v>
          </cell>
          <cell r="G1126">
            <v>519873.05</v>
          </cell>
          <cell r="H1126">
            <v>2389222.33</v>
          </cell>
          <cell r="I1126" t="str">
            <v>Road-MN39</v>
          </cell>
          <cell r="J1126">
            <v>47.779999999969732</v>
          </cell>
          <cell r="K1126">
            <v>14.720000000204891</v>
          </cell>
          <cell r="L1126">
            <v>49.996067845413002</v>
          </cell>
          <cell r="M1126" t="str">
            <v>CP-5 401 264</v>
          </cell>
          <cell r="N1126">
            <v>50.001424979607528</v>
          </cell>
          <cell r="O1126">
            <v>99.997492825020529</v>
          </cell>
          <cell r="P1126">
            <v>49.996067845413002</v>
          </cell>
          <cell r="Q1126">
            <v>0</v>
          </cell>
          <cell r="R1126">
            <v>19.579999999999998</v>
          </cell>
          <cell r="T1126">
            <v>17.420000000000002</v>
          </cell>
          <cell r="V1126">
            <v>19.690000000000001</v>
          </cell>
          <cell r="X1126">
            <v>400</v>
          </cell>
          <cell r="Y1126">
            <v>17.27</v>
          </cell>
          <cell r="Z1126">
            <v>17.420000000000002</v>
          </cell>
          <cell r="AA1126">
            <v>19.75</v>
          </cell>
          <cell r="AB1126">
            <v>19.690000000000001</v>
          </cell>
          <cell r="AD1126" t="str">
            <v>Single</v>
          </cell>
          <cell r="AI1126">
            <v>0</v>
          </cell>
          <cell r="AJ1126" t="str">
            <v>L</v>
          </cell>
        </row>
        <row r="1127">
          <cell r="AJ1127">
            <v>0</v>
          </cell>
        </row>
        <row r="1128">
          <cell r="N1128">
            <v>99.997492825020529</v>
          </cell>
          <cell r="AJ1128">
            <v>0</v>
          </cell>
        </row>
        <row r="1129">
          <cell r="E1129">
            <v>509</v>
          </cell>
          <cell r="F1129" t="str">
            <v>CB-E13/7/2</v>
          </cell>
          <cell r="G1129">
            <v>519770.87</v>
          </cell>
          <cell r="H1129">
            <v>2389225.5499999998</v>
          </cell>
          <cell r="I1129" t="str">
            <v>Road-MN40</v>
          </cell>
          <cell r="R1129">
            <v>19.52</v>
          </cell>
          <cell r="T1129">
            <v>17.02</v>
          </cell>
          <cell r="V1129">
            <v>19.52</v>
          </cell>
          <cell r="AI1129">
            <v>0</v>
          </cell>
          <cell r="AJ1129">
            <v>0</v>
          </cell>
        </row>
        <row r="1130">
          <cell r="AJ1130">
            <v>0</v>
          </cell>
        </row>
        <row r="1131">
          <cell r="E1131">
            <v>510</v>
          </cell>
          <cell r="F1131" t="str">
            <v>CB-E13/7/3</v>
          </cell>
          <cell r="G1131">
            <v>519744.05</v>
          </cell>
          <cell r="H1131">
            <v>2389204.66</v>
          </cell>
          <cell r="I1131" t="str">
            <v>Road-MN35</v>
          </cell>
          <cell r="J1131">
            <v>-26.820000000006985</v>
          </cell>
          <cell r="K1131">
            <v>-20.889999999664724</v>
          </cell>
          <cell r="L1131">
            <v>33.995654133820793</v>
          </cell>
          <cell r="M1131" t="str">
            <v>CP-5 401 264</v>
          </cell>
          <cell r="N1131">
            <v>0</v>
          </cell>
          <cell r="O1131">
            <v>33.995654133820793</v>
          </cell>
          <cell r="P1131">
            <v>33.995654133820793</v>
          </cell>
          <cell r="Q1131">
            <v>0</v>
          </cell>
          <cell r="R1131">
            <v>19.23</v>
          </cell>
          <cell r="T1131">
            <v>17.12</v>
          </cell>
          <cell r="V1131">
            <v>19.32</v>
          </cell>
          <cell r="X1131">
            <v>400</v>
          </cell>
          <cell r="Y1131">
            <v>17.02</v>
          </cell>
          <cell r="Z1131">
            <v>17.12</v>
          </cell>
          <cell r="AA1131">
            <v>19.52</v>
          </cell>
          <cell r="AB1131">
            <v>19.32</v>
          </cell>
          <cell r="AD1131" t="str">
            <v>Single</v>
          </cell>
          <cell r="AI1131" t="str">
            <v>S</v>
          </cell>
          <cell r="AJ1131">
            <v>0</v>
          </cell>
        </row>
        <row r="1132">
          <cell r="AJ1132">
            <v>0</v>
          </cell>
        </row>
        <row r="1133">
          <cell r="E1133">
            <v>511</v>
          </cell>
          <cell r="F1133" t="str">
            <v>CB-E13/7/4</v>
          </cell>
          <cell r="G1133">
            <v>519725.96</v>
          </cell>
          <cell r="H1133">
            <v>2389190.46</v>
          </cell>
          <cell r="I1133" t="str">
            <v>Road-MN35</v>
          </cell>
          <cell r="J1133">
            <v>-18.089999999967404</v>
          </cell>
          <cell r="K1133">
            <v>-14.200000000186265</v>
          </cell>
          <cell r="L1133">
            <v>22.997567262736958</v>
          </cell>
          <cell r="M1133" t="str">
            <v>CP-5 401 264</v>
          </cell>
          <cell r="N1133">
            <v>33.995654133820793</v>
          </cell>
          <cell r="O1133">
            <v>56.99322139655775</v>
          </cell>
          <cell r="P1133">
            <v>22.997567262736958</v>
          </cell>
          <cell r="Q1133">
            <v>0</v>
          </cell>
          <cell r="R1133">
            <v>18.97</v>
          </cell>
          <cell r="T1133">
            <v>17.190000000000001</v>
          </cell>
          <cell r="V1133">
            <v>19.02</v>
          </cell>
          <cell r="X1133">
            <v>400</v>
          </cell>
          <cell r="Y1133">
            <v>17.12</v>
          </cell>
          <cell r="Z1133">
            <v>17.190000000000001</v>
          </cell>
          <cell r="AA1133">
            <v>19.32</v>
          </cell>
          <cell r="AB1133">
            <v>19.02</v>
          </cell>
          <cell r="AD1133" t="str">
            <v>Single</v>
          </cell>
          <cell r="AI1133">
            <v>0</v>
          </cell>
          <cell r="AJ1133">
            <v>0</v>
          </cell>
        </row>
        <row r="1134">
          <cell r="AJ1134">
            <v>0</v>
          </cell>
        </row>
        <row r="1135">
          <cell r="E1135">
            <v>512</v>
          </cell>
          <cell r="F1135" t="str">
            <v>CB-E13/7/5</v>
          </cell>
          <cell r="G1135">
            <v>519706.29</v>
          </cell>
          <cell r="H1135">
            <v>2389175.0299999998</v>
          </cell>
          <cell r="I1135" t="str">
            <v>Road-MN35</v>
          </cell>
          <cell r="J1135">
            <v>-19.67000000004191</v>
          </cell>
          <cell r="K1135">
            <v>-15.430000000167638</v>
          </cell>
          <cell r="L1135">
            <v>24.99987599982892</v>
          </cell>
          <cell r="M1135" t="str">
            <v>CP-5 401 264</v>
          </cell>
          <cell r="N1135">
            <v>56.99322139655775</v>
          </cell>
          <cell r="O1135">
            <v>81.993097396386673</v>
          </cell>
          <cell r="P1135">
            <v>24.999875999828923</v>
          </cell>
          <cell r="Q1135">
            <v>0</v>
          </cell>
          <cell r="R1135">
            <v>18.829999999999998</v>
          </cell>
          <cell r="T1135">
            <v>17.260000000000002</v>
          </cell>
          <cell r="V1135">
            <v>18.79</v>
          </cell>
          <cell r="X1135">
            <v>400</v>
          </cell>
          <cell r="Y1135">
            <v>17.190000000000001</v>
          </cell>
          <cell r="Z1135">
            <v>17.260000000000002</v>
          </cell>
          <cell r="AA1135">
            <v>19.02</v>
          </cell>
          <cell r="AB1135">
            <v>18.79</v>
          </cell>
          <cell r="AD1135" t="str">
            <v>Single</v>
          </cell>
          <cell r="AI1135">
            <v>0</v>
          </cell>
          <cell r="AJ1135">
            <v>0</v>
          </cell>
        </row>
        <row r="1136">
          <cell r="AJ1136">
            <v>0</v>
          </cell>
        </row>
        <row r="1137">
          <cell r="E1137">
            <v>513</v>
          </cell>
          <cell r="F1137" t="str">
            <v>CB-E13/7/6</v>
          </cell>
          <cell r="G1137">
            <v>519714.04</v>
          </cell>
          <cell r="H1137">
            <v>2389164.61</v>
          </cell>
          <cell r="I1137" t="str">
            <v>Road-MN38</v>
          </cell>
          <cell r="J1137">
            <v>7.75</v>
          </cell>
          <cell r="K1137">
            <v>-10.419999999925494</v>
          </cell>
          <cell r="L1137">
            <v>12.986104111643618</v>
          </cell>
          <cell r="M1137" t="str">
            <v>CP-5 401 265</v>
          </cell>
          <cell r="N1137">
            <v>81.993097396386673</v>
          </cell>
          <cell r="O1137">
            <v>94.979201508030286</v>
          </cell>
          <cell r="P1137">
            <v>12.986104111643613</v>
          </cell>
          <cell r="Q1137">
            <v>0</v>
          </cell>
          <cell r="R1137">
            <v>18.87</v>
          </cell>
          <cell r="T1137">
            <v>17.3</v>
          </cell>
          <cell r="V1137">
            <v>18.8</v>
          </cell>
          <cell r="X1137">
            <v>400</v>
          </cell>
          <cell r="Y1137">
            <v>17.260000000000002</v>
          </cell>
          <cell r="Z1137">
            <v>17.3</v>
          </cell>
          <cell r="AA1137">
            <v>18.79</v>
          </cell>
          <cell r="AB1137">
            <v>18.8</v>
          </cell>
          <cell r="AD1137" t="str">
            <v>Single</v>
          </cell>
          <cell r="AI1137">
            <v>0</v>
          </cell>
          <cell r="AJ1137">
            <v>0</v>
          </cell>
        </row>
        <row r="1138">
          <cell r="AJ1138">
            <v>0</v>
          </cell>
        </row>
        <row r="1139">
          <cell r="E1139">
            <v>514</v>
          </cell>
          <cell r="F1139" t="str">
            <v>CB-E13/7/7</v>
          </cell>
          <cell r="G1139">
            <v>519723.82</v>
          </cell>
          <cell r="H1139">
            <v>2389144.9</v>
          </cell>
          <cell r="I1139" t="str">
            <v>Road-MN38</v>
          </cell>
          <cell r="J1139">
            <v>9.7800000000279397</v>
          </cell>
          <cell r="K1139">
            <v>-19.709999999962747</v>
          </cell>
          <cell r="L1139">
            <v>22.00301115754564</v>
          </cell>
          <cell r="M1139" t="str">
            <v>CP-5 401 265</v>
          </cell>
          <cell r="N1139">
            <v>94.979201508030286</v>
          </cell>
          <cell r="O1139">
            <v>116.98221266557593</v>
          </cell>
          <cell r="P1139">
            <v>22.003011157545643</v>
          </cell>
          <cell r="Q1139">
            <v>0</v>
          </cell>
          <cell r="R1139">
            <v>18.98</v>
          </cell>
          <cell r="T1139">
            <v>17.37</v>
          </cell>
          <cell r="V1139">
            <v>19.03</v>
          </cell>
          <cell r="X1139">
            <v>400</v>
          </cell>
          <cell r="Y1139">
            <v>17.3</v>
          </cell>
          <cell r="Z1139">
            <v>17.37</v>
          </cell>
          <cell r="AA1139">
            <v>18.8</v>
          </cell>
          <cell r="AB1139">
            <v>19.03</v>
          </cell>
          <cell r="AD1139" t="str">
            <v>Single</v>
          </cell>
          <cell r="AI1139">
            <v>0</v>
          </cell>
          <cell r="AJ1139">
            <v>0</v>
          </cell>
        </row>
        <row r="1140">
          <cell r="AJ1140">
            <v>0</v>
          </cell>
        </row>
        <row r="1141">
          <cell r="E1141">
            <v>515</v>
          </cell>
          <cell r="F1141" t="str">
            <v>CB-E13/7/8</v>
          </cell>
          <cell r="G1141">
            <v>519730.91</v>
          </cell>
          <cell r="H1141">
            <v>2389126.2000000002</v>
          </cell>
          <cell r="I1141" t="str">
            <v>Road-MN38</v>
          </cell>
          <cell r="J1141">
            <v>7.0899999999674037</v>
          </cell>
          <cell r="K1141">
            <v>-18.699999999720603</v>
          </cell>
          <cell r="L1141">
            <v>19.998952472294352</v>
          </cell>
          <cell r="M1141" t="str">
            <v>CP-5 401 265</v>
          </cell>
          <cell r="N1141">
            <v>116.98221266557593</v>
          </cell>
          <cell r="O1141">
            <v>136.98116513787028</v>
          </cell>
          <cell r="P1141">
            <v>19.998952472294349</v>
          </cell>
          <cell r="Q1141">
            <v>0</v>
          </cell>
          <cell r="R1141">
            <v>19.079999999999998</v>
          </cell>
          <cell r="T1141">
            <v>17.43</v>
          </cell>
          <cell r="V1141">
            <v>19.2</v>
          </cell>
          <cell r="X1141">
            <v>400</v>
          </cell>
          <cell r="Y1141">
            <v>17.37</v>
          </cell>
          <cell r="Z1141">
            <v>17.43</v>
          </cell>
          <cell r="AA1141">
            <v>19.03</v>
          </cell>
          <cell r="AB1141">
            <v>19.2</v>
          </cell>
          <cell r="AD1141" t="str">
            <v>Single</v>
          </cell>
          <cell r="AI1141">
            <v>0</v>
          </cell>
          <cell r="AJ1141">
            <v>0</v>
          </cell>
        </row>
        <row r="1142">
          <cell r="AJ1142">
            <v>0</v>
          </cell>
        </row>
        <row r="1143">
          <cell r="E1143">
            <v>516</v>
          </cell>
          <cell r="F1143" t="str">
            <v>CB-E13/7/9</v>
          </cell>
          <cell r="G1143">
            <v>519736.25</v>
          </cell>
          <cell r="H1143">
            <v>2389112.1800000002</v>
          </cell>
          <cell r="I1143" t="str">
            <v>Road-MN38</v>
          </cell>
          <cell r="J1143">
            <v>5.3400000000256114</v>
          </cell>
          <cell r="K1143">
            <v>-14.020000000018626</v>
          </cell>
          <cell r="L1143">
            <v>15.002533119470053</v>
          </cell>
          <cell r="M1143" t="str">
            <v>CP-5 401 265</v>
          </cell>
          <cell r="N1143">
            <v>136.98116513787028</v>
          </cell>
          <cell r="O1143">
            <v>151.98369825734034</v>
          </cell>
          <cell r="P1143">
            <v>15.002533119470058</v>
          </cell>
          <cell r="Q1143">
            <v>0</v>
          </cell>
          <cell r="R1143">
            <v>19.149999999999999</v>
          </cell>
          <cell r="T1143">
            <v>17.47</v>
          </cell>
          <cell r="V1143">
            <v>18.66</v>
          </cell>
          <cell r="X1143">
            <v>400</v>
          </cell>
          <cell r="Y1143">
            <v>17.43</v>
          </cell>
          <cell r="Z1143">
            <v>17.47</v>
          </cell>
          <cell r="AA1143">
            <v>19.2</v>
          </cell>
          <cell r="AB1143">
            <v>18.66</v>
          </cell>
          <cell r="AD1143" t="str">
            <v>Single</v>
          </cell>
          <cell r="AI1143">
            <v>0</v>
          </cell>
          <cell r="AJ1143">
            <v>0</v>
          </cell>
        </row>
        <row r="1144">
          <cell r="AJ1144">
            <v>0</v>
          </cell>
        </row>
        <row r="1145">
          <cell r="E1145">
            <v>517</v>
          </cell>
          <cell r="F1145" t="str">
            <v>CB-E13/7/10</v>
          </cell>
          <cell r="G1145">
            <v>519741.93</v>
          </cell>
          <cell r="H1145">
            <v>2389103.9500000002</v>
          </cell>
          <cell r="I1145" t="str">
            <v>Road-MN38</v>
          </cell>
          <cell r="J1145">
            <v>5.6799999999930151</v>
          </cell>
          <cell r="K1145">
            <v>-8.2299999999813735</v>
          </cell>
          <cell r="L1145">
            <v>9.9997649972193869</v>
          </cell>
          <cell r="M1145" t="str">
            <v>CP-5 401 265</v>
          </cell>
          <cell r="N1145">
            <v>151.98369825734034</v>
          </cell>
          <cell r="O1145">
            <v>161.98346325455972</v>
          </cell>
          <cell r="P1145">
            <v>9.9997649972193869</v>
          </cell>
          <cell r="Q1145">
            <v>0</v>
          </cell>
          <cell r="R1145">
            <v>19.2</v>
          </cell>
          <cell r="T1145">
            <v>17.5</v>
          </cell>
          <cell r="V1145">
            <v>18.850000000000001</v>
          </cell>
          <cell r="X1145">
            <v>400</v>
          </cell>
          <cell r="Y1145">
            <v>17.47</v>
          </cell>
          <cell r="Z1145">
            <v>17.5</v>
          </cell>
          <cell r="AA1145">
            <v>18.66</v>
          </cell>
          <cell r="AB1145">
            <v>18.850000000000001</v>
          </cell>
          <cell r="AD1145" t="str">
            <v>Single</v>
          </cell>
          <cell r="AI1145">
            <v>0</v>
          </cell>
          <cell r="AJ1145">
            <v>0</v>
          </cell>
        </row>
        <row r="1146">
          <cell r="AJ1146">
            <v>0</v>
          </cell>
        </row>
        <row r="1147">
          <cell r="E1147">
            <v>518</v>
          </cell>
          <cell r="F1147" t="str">
            <v>CB-E13/7/11</v>
          </cell>
          <cell r="G1147">
            <v>519749.71</v>
          </cell>
          <cell r="H1147">
            <v>2389102.0699999998</v>
          </cell>
          <cell r="I1147" t="str">
            <v>Road-MN38</v>
          </cell>
          <cell r="J1147">
            <v>7.7800000000279397</v>
          </cell>
          <cell r="K1147">
            <v>-1.8800000003539026</v>
          </cell>
          <cell r="L1147">
            <v>8.0039240377308314</v>
          </cell>
          <cell r="M1147" t="str">
            <v>CP-5 401 265</v>
          </cell>
          <cell r="N1147">
            <v>161.98346325455972</v>
          </cell>
          <cell r="O1147">
            <v>169.98738729229055</v>
          </cell>
          <cell r="P1147">
            <v>8.0039240377308261</v>
          </cell>
          <cell r="Q1147">
            <v>0</v>
          </cell>
          <cell r="R1147">
            <v>19.239999999999998</v>
          </cell>
          <cell r="T1147">
            <v>17.52</v>
          </cell>
          <cell r="V1147">
            <v>19.29</v>
          </cell>
          <cell r="X1147">
            <v>400</v>
          </cell>
          <cell r="Y1147">
            <v>17.5</v>
          </cell>
          <cell r="Z1147">
            <v>17.52</v>
          </cell>
          <cell r="AA1147">
            <v>18.850000000000001</v>
          </cell>
          <cell r="AB1147">
            <v>19.29</v>
          </cell>
          <cell r="AD1147" t="str">
            <v>Single</v>
          </cell>
          <cell r="AI1147">
            <v>0</v>
          </cell>
          <cell r="AJ1147">
            <v>0</v>
          </cell>
        </row>
        <row r="1148">
          <cell r="AJ1148">
            <v>0</v>
          </cell>
        </row>
        <row r="1149">
          <cell r="E1149">
            <v>519</v>
          </cell>
          <cell r="F1149" t="str">
            <v>CB-E13/7/11A</v>
          </cell>
          <cell r="G1149">
            <v>519763.28</v>
          </cell>
          <cell r="H1149">
            <v>2389106</v>
          </cell>
          <cell r="I1149" t="str">
            <v>Road-MN38</v>
          </cell>
          <cell r="J1149">
            <v>13.570000000006985</v>
          </cell>
          <cell r="K1149">
            <v>3.9300000001676381</v>
          </cell>
          <cell r="L1149">
            <v>14.127625419776221</v>
          </cell>
          <cell r="M1149" t="str">
            <v>CP-5 401 265</v>
          </cell>
          <cell r="N1149">
            <v>169.98738729229055</v>
          </cell>
          <cell r="O1149">
            <v>184.11501271206677</v>
          </cell>
          <cell r="P1149">
            <v>14.127625419776223</v>
          </cell>
          <cell r="Q1149">
            <v>0</v>
          </cell>
          <cell r="R1149">
            <v>19.309999999999999</v>
          </cell>
          <cell r="T1149">
            <v>17.559999999999999</v>
          </cell>
          <cell r="V1149">
            <v>19.34</v>
          </cell>
          <cell r="X1149">
            <v>400</v>
          </cell>
          <cell r="Y1149">
            <v>17.52</v>
          </cell>
          <cell r="Z1149">
            <v>17.559999999999999</v>
          </cell>
          <cell r="AA1149">
            <v>19.29</v>
          </cell>
          <cell r="AB1149">
            <v>19.34</v>
          </cell>
          <cell r="AD1149" t="str">
            <v>Single</v>
          </cell>
          <cell r="AI1149">
            <v>0</v>
          </cell>
          <cell r="AJ1149">
            <v>0</v>
          </cell>
        </row>
        <row r="1150">
          <cell r="AJ1150">
            <v>0</v>
          </cell>
        </row>
        <row r="1151">
          <cell r="E1151">
            <v>520</v>
          </cell>
          <cell r="F1151" t="str">
            <v>CB-E13/7/12</v>
          </cell>
          <cell r="G1151">
            <v>519794.77</v>
          </cell>
          <cell r="H1151">
            <v>2389115.86</v>
          </cell>
          <cell r="I1151" t="str">
            <v>Road-MN38</v>
          </cell>
          <cell r="J1151">
            <v>31.489999999990687</v>
          </cell>
          <cell r="K1151">
            <v>9.8599999998696148</v>
          </cell>
          <cell r="L1151">
            <v>32.997571122687837</v>
          </cell>
          <cell r="M1151" t="str">
            <v>CP-5 401 265</v>
          </cell>
          <cell r="N1151">
            <v>184.11501271206677</v>
          </cell>
          <cell r="O1151">
            <v>217.11258383475462</v>
          </cell>
          <cell r="P1151">
            <v>32.997571122687845</v>
          </cell>
          <cell r="Q1151">
            <v>0</v>
          </cell>
          <cell r="R1151">
            <v>19.48</v>
          </cell>
          <cell r="T1151">
            <v>17.670000000000002</v>
          </cell>
          <cell r="V1151">
            <v>19.43</v>
          </cell>
          <cell r="X1151">
            <v>400</v>
          </cell>
          <cell r="Y1151">
            <v>17.559999999999999</v>
          </cell>
          <cell r="Z1151">
            <v>17.670000000000002</v>
          </cell>
          <cell r="AA1151">
            <v>19.34</v>
          </cell>
          <cell r="AB1151">
            <v>19.43</v>
          </cell>
          <cell r="AD1151" t="str">
            <v>Single</v>
          </cell>
          <cell r="AI1151">
            <v>0</v>
          </cell>
          <cell r="AJ1151">
            <v>0</v>
          </cell>
        </row>
        <row r="1152">
          <cell r="AJ1152">
            <v>0</v>
          </cell>
        </row>
        <row r="1153">
          <cell r="E1153">
            <v>521</v>
          </cell>
          <cell r="F1153" t="str">
            <v>CB-E13/7/13</v>
          </cell>
          <cell r="G1153">
            <v>519837.71</v>
          </cell>
          <cell r="H1153">
            <v>2389129.31</v>
          </cell>
          <cell r="I1153" t="str">
            <v>Road-MN38</v>
          </cell>
          <cell r="J1153">
            <v>42.940000000002328</v>
          </cell>
          <cell r="K1153">
            <v>13.450000000186265</v>
          </cell>
          <cell r="L1153">
            <v>44.997178800511598</v>
          </cell>
          <cell r="M1153" t="str">
            <v>CP-5 401 265</v>
          </cell>
          <cell r="N1153">
            <v>217.11258383475462</v>
          </cell>
          <cell r="O1153">
            <v>262.10976263526624</v>
          </cell>
          <cell r="P1153">
            <v>44.99717880051162</v>
          </cell>
          <cell r="Q1153">
            <v>0</v>
          </cell>
          <cell r="R1153">
            <v>19.7</v>
          </cell>
          <cell r="T1153">
            <v>17.8</v>
          </cell>
          <cell r="V1153">
            <v>19.72</v>
          </cell>
          <cell r="X1153">
            <v>400</v>
          </cell>
          <cell r="Y1153">
            <v>17.670000000000002</v>
          </cell>
          <cell r="Z1153">
            <v>17.8</v>
          </cell>
          <cell r="AA1153">
            <v>19.43</v>
          </cell>
          <cell r="AB1153">
            <v>19.72</v>
          </cell>
          <cell r="AD1153" t="str">
            <v>Single</v>
          </cell>
          <cell r="AI1153">
            <v>0</v>
          </cell>
          <cell r="AJ1153">
            <v>0</v>
          </cell>
        </row>
        <row r="1154">
          <cell r="AJ1154">
            <v>0</v>
          </cell>
        </row>
        <row r="1155">
          <cell r="E1155">
            <v>522</v>
          </cell>
          <cell r="F1155" t="str">
            <v>CB-E13/7/14</v>
          </cell>
          <cell r="G1155">
            <v>519880.66</v>
          </cell>
          <cell r="H1155">
            <v>2389142.75</v>
          </cell>
          <cell r="I1155" t="str">
            <v>Road-MN38</v>
          </cell>
          <cell r="J1155">
            <v>42.949999999953434</v>
          </cell>
          <cell r="K1155">
            <v>13.439999999944121</v>
          </cell>
          <cell r="L1155">
            <v>45.003734289439784</v>
          </cell>
          <cell r="M1155" t="str">
            <v>CP-5 401 265</v>
          </cell>
          <cell r="N1155">
            <v>262.10976263526624</v>
          </cell>
          <cell r="O1155">
            <v>307.113496924706</v>
          </cell>
          <cell r="P1155">
            <v>45.003734289439763</v>
          </cell>
          <cell r="Q1155">
            <v>0</v>
          </cell>
          <cell r="R1155">
            <v>19.78</v>
          </cell>
          <cell r="T1155">
            <v>17.940000000000001</v>
          </cell>
          <cell r="V1155">
            <v>19.760000000000002</v>
          </cell>
          <cell r="X1155">
            <v>400</v>
          </cell>
          <cell r="Y1155">
            <v>17.8</v>
          </cell>
          <cell r="Z1155">
            <v>17.940000000000001</v>
          </cell>
          <cell r="AA1155">
            <v>19.72</v>
          </cell>
          <cell r="AB1155">
            <v>19.760000000000002</v>
          </cell>
          <cell r="AD1155" t="str">
            <v>Single</v>
          </cell>
          <cell r="AI1155">
            <v>0</v>
          </cell>
          <cell r="AJ1155">
            <v>0</v>
          </cell>
        </row>
        <row r="1156">
          <cell r="AJ1156">
            <v>0</v>
          </cell>
        </row>
        <row r="1157">
          <cell r="E1157">
            <v>523</v>
          </cell>
          <cell r="F1157" t="str">
            <v>CB-E13/7/15</v>
          </cell>
          <cell r="G1157">
            <v>519909.29</v>
          </cell>
          <cell r="H1157">
            <v>2389151.7200000002</v>
          </cell>
          <cell r="I1157" t="str">
            <v>Road-MN38</v>
          </cell>
          <cell r="J1157">
            <v>28.630000000004657</v>
          </cell>
          <cell r="K1157">
            <v>8.970000000204891</v>
          </cell>
          <cell r="L1157">
            <v>30.002296578827803</v>
          </cell>
          <cell r="M1157" t="str">
            <v>CP-5 401 265</v>
          </cell>
          <cell r="N1157">
            <v>307.113496924706</v>
          </cell>
          <cell r="O1157">
            <v>337.11579350353378</v>
          </cell>
          <cell r="P1157">
            <v>30.002296578827782</v>
          </cell>
          <cell r="Q1157">
            <v>0</v>
          </cell>
          <cell r="R1157">
            <v>19.7</v>
          </cell>
          <cell r="T1157">
            <v>18.03</v>
          </cell>
          <cell r="V1157">
            <v>19.71</v>
          </cell>
          <cell r="X1157">
            <v>400</v>
          </cell>
          <cell r="Y1157">
            <v>17.940000000000001</v>
          </cell>
          <cell r="Z1157">
            <v>18.03</v>
          </cell>
          <cell r="AA1157">
            <v>19.760000000000002</v>
          </cell>
          <cell r="AB1157">
            <v>19.71</v>
          </cell>
          <cell r="AD1157" t="str">
            <v>Single</v>
          </cell>
          <cell r="AI1157">
            <v>0</v>
          </cell>
          <cell r="AJ1157" t="str">
            <v>L</v>
          </cell>
        </row>
        <row r="1158">
          <cell r="AJ1158">
            <v>0</v>
          </cell>
        </row>
        <row r="1159">
          <cell r="N1159">
            <v>337.11579350353378</v>
          </cell>
          <cell r="AJ1159">
            <v>0</v>
          </cell>
        </row>
        <row r="1160">
          <cell r="AJ1160">
            <v>0</v>
          </cell>
        </row>
        <row r="1161">
          <cell r="E1161">
            <v>524</v>
          </cell>
          <cell r="F1161" t="str">
            <v>MH-1-EX</v>
          </cell>
          <cell r="G1161">
            <v>517683.23</v>
          </cell>
          <cell r="H1161">
            <v>2389705.7439999999</v>
          </cell>
          <cell r="I1161" t="str">
            <v>King Fahad Road</v>
          </cell>
          <cell r="M1161" t="str">
            <v>CP-5 401 216</v>
          </cell>
          <cell r="R1161">
            <v>13</v>
          </cell>
          <cell r="T1161">
            <v>10.09</v>
          </cell>
          <cell r="V1161">
            <v>13</v>
          </cell>
          <cell r="X1161">
            <v>700</v>
          </cell>
          <cell r="Y1161">
            <v>0</v>
          </cell>
          <cell r="Z1161">
            <v>10.09</v>
          </cell>
          <cell r="AA1161">
            <v>0</v>
          </cell>
          <cell r="AB1161">
            <v>13</v>
          </cell>
          <cell r="AI1161">
            <v>0</v>
          </cell>
          <cell r="AJ1161">
            <v>0</v>
          </cell>
        </row>
        <row r="1162">
          <cell r="AJ1162">
            <v>0</v>
          </cell>
        </row>
        <row r="1163">
          <cell r="E1163">
            <v>525</v>
          </cell>
          <cell r="F1163" t="str">
            <v>CB-1/1</v>
          </cell>
          <cell r="G1163">
            <v>517717.58</v>
          </cell>
          <cell r="H1163">
            <v>2389713.9700000002</v>
          </cell>
          <cell r="I1163" t="str">
            <v>Road-MN21</v>
          </cell>
          <cell r="J1163">
            <v>34.350000000034925</v>
          </cell>
          <cell r="K1163">
            <v>8.226000000257045</v>
          </cell>
          <cell r="L1163">
            <v>35.321234066870147</v>
          </cell>
          <cell r="M1163" t="str">
            <v>CP-5 401 216</v>
          </cell>
          <cell r="N1163">
            <v>0</v>
          </cell>
          <cell r="O1163">
            <v>35.321234066870147</v>
          </cell>
          <cell r="P1163">
            <v>35.321234066870147</v>
          </cell>
          <cell r="Q1163">
            <v>0</v>
          </cell>
          <cell r="R1163">
            <v>13.05</v>
          </cell>
          <cell r="T1163">
            <v>10.16</v>
          </cell>
          <cell r="V1163">
            <v>13.13</v>
          </cell>
          <cell r="X1163">
            <v>600</v>
          </cell>
          <cell r="Y1163">
            <v>10.09</v>
          </cell>
          <cell r="Z1163">
            <v>10.16</v>
          </cell>
          <cell r="AA1163">
            <v>13</v>
          </cell>
          <cell r="AB1163">
            <v>13.13</v>
          </cell>
          <cell r="AD1163" t="str">
            <v>Double</v>
          </cell>
          <cell r="AI1163" t="str">
            <v>S</v>
          </cell>
          <cell r="AJ1163">
            <v>0</v>
          </cell>
        </row>
        <row r="1164">
          <cell r="AJ1164">
            <v>0</v>
          </cell>
        </row>
        <row r="1165">
          <cell r="E1165">
            <v>526</v>
          </cell>
          <cell r="F1165" t="str">
            <v>CB-1/2</v>
          </cell>
          <cell r="G1165">
            <v>517761.27</v>
          </cell>
          <cell r="H1165">
            <v>2389724.7000000002</v>
          </cell>
          <cell r="I1165" t="str">
            <v>Road-MN21</v>
          </cell>
          <cell r="J1165">
            <v>43.690000000002328</v>
          </cell>
          <cell r="K1165">
            <v>10.729999999981374</v>
          </cell>
          <cell r="L1165">
            <v>44.988320706598998</v>
          </cell>
          <cell r="M1165" t="str">
            <v>CP-5 401 216</v>
          </cell>
          <cell r="N1165">
            <v>35.321234066870147</v>
          </cell>
          <cell r="O1165">
            <v>80.309554773469145</v>
          </cell>
          <cell r="P1165">
            <v>44.988320706598998</v>
          </cell>
          <cell r="Q1165">
            <v>0</v>
          </cell>
          <cell r="R1165">
            <v>13.17</v>
          </cell>
          <cell r="T1165">
            <v>10.3</v>
          </cell>
          <cell r="V1165">
            <v>13.12</v>
          </cell>
          <cell r="X1165">
            <v>600</v>
          </cell>
          <cell r="Y1165">
            <v>10.16</v>
          </cell>
          <cell r="Z1165">
            <v>10.3</v>
          </cell>
          <cell r="AA1165">
            <v>13.13</v>
          </cell>
          <cell r="AB1165">
            <v>13.12</v>
          </cell>
          <cell r="AD1165" t="str">
            <v>Single</v>
          </cell>
          <cell r="AI1165">
            <v>0</v>
          </cell>
          <cell r="AJ1165">
            <v>0</v>
          </cell>
        </row>
        <row r="1166">
          <cell r="AJ1166">
            <v>0</v>
          </cell>
        </row>
        <row r="1167">
          <cell r="E1167">
            <v>527</v>
          </cell>
          <cell r="F1167" t="str">
            <v>CB-1/3</v>
          </cell>
          <cell r="G1167">
            <v>517831.73</v>
          </cell>
          <cell r="H1167">
            <v>2389743.79</v>
          </cell>
          <cell r="I1167" t="str">
            <v>Road-MN21</v>
          </cell>
          <cell r="J1167">
            <v>70.459999999962747</v>
          </cell>
          <cell r="K1167">
            <v>19.089999999850988</v>
          </cell>
          <cell r="L1167">
            <v>73.000271917226868</v>
          </cell>
          <cell r="M1167" t="str">
            <v>CP-5 401 216</v>
          </cell>
          <cell r="N1167">
            <v>80.309554773469145</v>
          </cell>
          <cell r="O1167">
            <v>153.30982669069601</v>
          </cell>
          <cell r="P1167">
            <v>73.000271917226868</v>
          </cell>
          <cell r="Q1167">
            <v>0</v>
          </cell>
          <cell r="R1167">
            <v>13.01</v>
          </cell>
          <cell r="T1167">
            <v>10.53</v>
          </cell>
          <cell r="V1167">
            <v>13.17</v>
          </cell>
          <cell r="X1167">
            <v>600</v>
          </cell>
          <cell r="Y1167">
            <v>10.3</v>
          </cell>
          <cell r="Z1167">
            <v>10.53</v>
          </cell>
          <cell r="AA1167">
            <v>13.12</v>
          </cell>
          <cell r="AB1167">
            <v>13.17</v>
          </cell>
          <cell r="AD1167" t="str">
            <v>Single</v>
          </cell>
          <cell r="AI1167">
            <v>0</v>
          </cell>
          <cell r="AJ1167">
            <v>0</v>
          </cell>
        </row>
        <row r="1168">
          <cell r="AJ1168">
            <v>0</v>
          </cell>
        </row>
        <row r="1169">
          <cell r="E1169">
            <v>528</v>
          </cell>
          <cell r="F1169" t="str">
            <v>CB-1/4</v>
          </cell>
          <cell r="G1169">
            <v>517855.85</v>
          </cell>
          <cell r="H1169">
            <v>2389750.37</v>
          </cell>
          <cell r="I1169" t="str">
            <v>Road-MN21</v>
          </cell>
          <cell r="J1169">
            <v>24.119999999995343</v>
          </cell>
          <cell r="K1169">
            <v>6.5800000000745058</v>
          </cell>
          <cell r="L1169">
            <v>25.001415959916269</v>
          </cell>
          <cell r="M1169" t="str">
            <v>CP-5 401 216</v>
          </cell>
          <cell r="N1169">
            <v>153.30982669069601</v>
          </cell>
          <cell r="O1169">
            <v>178.31124265061229</v>
          </cell>
          <cell r="P1169">
            <v>25.001415959916272</v>
          </cell>
          <cell r="Q1169">
            <v>0</v>
          </cell>
          <cell r="R1169">
            <v>12.94</v>
          </cell>
          <cell r="T1169">
            <v>10.71</v>
          </cell>
          <cell r="V1169">
            <v>12.95</v>
          </cell>
          <cell r="X1169">
            <v>600</v>
          </cell>
          <cell r="Y1169">
            <v>10.53</v>
          </cell>
          <cell r="Z1169">
            <v>10.61</v>
          </cell>
          <cell r="AA1169">
            <v>13.17</v>
          </cell>
          <cell r="AB1169">
            <v>12.95</v>
          </cell>
          <cell r="AD1169" t="str">
            <v>Single</v>
          </cell>
          <cell r="AI1169">
            <v>0</v>
          </cell>
          <cell r="AJ1169">
            <v>0</v>
          </cell>
        </row>
        <row r="1170">
          <cell r="AJ1170">
            <v>0</v>
          </cell>
        </row>
        <row r="1171">
          <cell r="E1171">
            <v>529</v>
          </cell>
          <cell r="F1171" t="str">
            <v>CB-1/5</v>
          </cell>
          <cell r="G1171">
            <v>517916.63</v>
          </cell>
          <cell r="H1171">
            <v>2389766.96</v>
          </cell>
          <cell r="I1171" t="str">
            <v>Road-MN21</v>
          </cell>
          <cell r="J1171">
            <v>60.78000000002794</v>
          </cell>
          <cell r="K1171">
            <v>16.589999999850988</v>
          </cell>
          <cell r="L1171">
            <v>63.00346419045902</v>
          </cell>
          <cell r="M1171" t="str">
            <v>CP-5 401 216</v>
          </cell>
          <cell r="N1171">
            <v>178.31124265061229</v>
          </cell>
          <cell r="O1171">
            <v>241.31470684107131</v>
          </cell>
          <cell r="P1171">
            <v>63.003464190459027</v>
          </cell>
          <cell r="Q1171">
            <v>0</v>
          </cell>
          <cell r="R1171">
            <v>12.75</v>
          </cell>
          <cell r="T1171">
            <v>10.94</v>
          </cell>
          <cell r="V1171">
            <v>12.75</v>
          </cell>
          <cell r="X1171">
            <v>500</v>
          </cell>
          <cell r="Y1171">
            <v>10.71</v>
          </cell>
          <cell r="Z1171">
            <v>10.94</v>
          </cell>
          <cell r="AA1171">
            <v>12.95</v>
          </cell>
          <cell r="AB1171">
            <v>12.75</v>
          </cell>
          <cell r="AD1171" t="str">
            <v>Double</v>
          </cell>
          <cell r="AI1171">
            <v>0</v>
          </cell>
          <cell r="AJ1171">
            <v>0</v>
          </cell>
        </row>
        <row r="1172">
          <cell r="AJ1172">
            <v>0</v>
          </cell>
        </row>
        <row r="1173">
          <cell r="E1173">
            <v>530</v>
          </cell>
          <cell r="F1173" t="str">
            <v>CB-1/6</v>
          </cell>
          <cell r="G1173">
            <v>517933.03</v>
          </cell>
          <cell r="H1173">
            <v>2389771.4300000002</v>
          </cell>
          <cell r="I1173" t="str">
            <v>Road-MN21</v>
          </cell>
          <cell r="J1173">
            <v>16.400000000023283</v>
          </cell>
          <cell r="K1173">
            <v>4.470000000204891</v>
          </cell>
          <cell r="L1173">
            <v>16.998261675906612</v>
          </cell>
          <cell r="M1173" t="str">
            <v>CP-5 401 216</v>
          </cell>
          <cell r="N1173">
            <v>241.31470684107131</v>
          </cell>
          <cell r="O1173">
            <v>258.31296851697795</v>
          </cell>
          <cell r="P1173">
            <v>16.998261675906633</v>
          </cell>
          <cell r="Q1173">
            <v>0</v>
          </cell>
          <cell r="R1173">
            <v>12.7</v>
          </cell>
          <cell r="T1173">
            <v>11.2</v>
          </cell>
          <cell r="V1173">
            <v>12.71</v>
          </cell>
          <cell r="X1173">
            <v>500</v>
          </cell>
          <cell r="Y1173">
            <v>10.94</v>
          </cell>
          <cell r="Z1173">
            <v>11</v>
          </cell>
          <cell r="AA1173">
            <v>12.75</v>
          </cell>
          <cell r="AB1173">
            <v>12.71</v>
          </cell>
          <cell r="AD1173" t="str">
            <v>Single</v>
          </cell>
          <cell r="AI1173">
            <v>0</v>
          </cell>
          <cell r="AJ1173">
            <v>0</v>
          </cell>
        </row>
        <row r="1174">
          <cell r="AJ1174">
            <v>0</v>
          </cell>
        </row>
        <row r="1175">
          <cell r="E1175">
            <v>531</v>
          </cell>
          <cell r="F1175" t="str">
            <v>CB-1/6A</v>
          </cell>
          <cell r="G1175">
            <v>517942.68</v>
          </cell>
          <cell r="H1175">
            <v>2389774.0699999998</v>
          </cell>
          <cell r="I1175" t="str">
            <v>Road-MN21</v>
          </cell>
          <cell r="J1175">
            <v>9.6499999999650754</v>
          </cell>
          <cell r="K1175">
            <v>2.6399999996647239</v>
          </cell>
          <cell r="L1175">
            <v>10.004603940064579</v>
          </cell>
          <cell r="M1175" t="str">
            <v>CP-5 401 216</v>
          </cell>
          <cell r="N1175">
            <v>258.31296851697795</v>
          </cell>
          <cell r="O1175">
            <v>268.3175724570425</v>
          </cell>
          <cell r="P1175">
            <v>10.004603940064555</v>
          </cell>
          <cell r="Q1175">
            <v>2.3092638912203256E-14</v>
          </cell>
          <cell r="R1175">
            <v>12.67</v>
          </cell>
          <cell r="T1175">
            <v>11.23</v>
          </cell>
          <cell r="V1175">
            <v>12.69</v>
          </cell>
          <cell r="X1175">
            <v>400</v>
          </cell>
          <cell r="Y1175">
            <v>11.2</v>
          </cell>
          <cell r="Z1175">
            <v>11.23</v>
          </cell>
          <cell r="AA1175">
            <v>12.71</v>
          </cell>
          <cell r="AB1175">
            <v>12.69</v>
          </cell>
          <cell r="AD1175" t="str">
            <v>Single</v>
          </cell>
          <cell r="AI1175">
            <v>0</v>
          </cell>
          <cell r="AJ1175" t="str">
            <v>L</v>
          </cell>
        </row>
        <row r="1176">
          <cell r="AJ1176">
            <v>0</v>
          </cell>
        </row>
        <row r="1177">
          <cell r="N1177">
            <v>268.3175724570425</v>
          </cell>
          <cell r="AJ1177">
            <v>0</v>
          </cell>
        </row>
        <row r="1178">
          <cell r="E1178">
            <v>532</v>
          </cell>
          <cell r="F1178" t="str">
            <v>CB-1/6</v>
          </cell>
          <cell r="G1178">
            <v>517933.03</v>
          </cell>
          <cell r="H1178">
            <v>2389771.4300000002</v>
          </cell>
          <cell r="I1178" t="str">
            <v>Road-MN21</v>
          </cell>
          <cell r="R1178">
            <v>12.7</v>
          </cell>
          <cell r="T1178">
            <v>11.1</v>
          </cell>
          <cell r="V1178">
            <v>12.71</v>
          </cell>
          <cell r="AI1178">
            <v>0</v>
          </cell>
          <cell r="AJ1178">
            <v>0</v>
          </cell>
        </row>
        <row r="1179">
          <cell r="AJ1179">
            <v>0</v>
          </cell>
        </row>
        <row r="1180">
          <cell r="E1180">
            <v>533</v>
          </cell>
          <cell r="F1180" t="str">
            <v>CB-1/7</v>
          </cell>
          <cell r="G1180">
            <v>517937.54</v>
          </cell>
          <cell r="H1180">
            <v>2389751.9500000002</v>
          </cell>
          <cell r="I1180" t="str">
            <v>Road-MN02</v>
          </cell>
          <cell r="J1180">
            <v>4.5099999999511056</v>
          </cell>
          <cell r="K1180">
            <v>-19.479999999981374</v>
          </cell>
          <cell r="L1180">
            <v>19.995261938740221</v>
          </cell>
          <cell r="M1180" t="str">
            <v>CP-5 401 217</v>
          </cell>
          <cell r="N1180">
            <v>0</v>
          </cell>
          <cell r="O1180">
            <v>19.995261938740221</v>
          </cell>
          <cell r="P1180">
            <v>19.995261938740221</v>
          </cell>
          <cell r="Q1180">
            <v>0</v>
          </cell>
          <cell r="R1180">
            <v>12.77</v>
          </cell>
          <cell r="T1180">
            <v>11.19</v>
          </cell>
          <cell r="V1180">
            <v>13.12</v>
          </cell>
          <cell r="X1180">
            <v>400</v>
          </cell>
          <cell r="Y1180">
            <v>11.1</v>
          </cell>
          <cell r="Z1180">
            <v>11.19</v>
          </cell>
          <cell r="AA1180">
            <v>12.71</v>
          </cell>
          <cell r="AB1180">
            <v>13.12</v>
          </cell>
          <cell r="AD1180" t="str">
            <v>Double</v>
          </cell>
          <cell r="AI1180" t="str">
            <v>S</v>
          </cell>
          <cell r="AJ1180">
            <v>0</v>
          </cell>
        </row>
        <row r="1181">
          <cell r="AJ1181">
            <v>0</v>
          </cell>
        </row>
        <row r="1182">
          <cell r="E1182">
            <v>534</v>
          </cell>
          <cell r="F1182" t="str">
            <v>CB-1/8</v>
          </cell>
          <cell r="G1182">
            <v>517941.88</v>
          </cell>
          <cell r="H1182">
            <v>2389727.31</v>
          </cell>
          <cell r="I1182" t="str">
            <v>Road-MN02</v>
          </cell>
          <cell r="J1182">
            <v>4.3400000000256114</v>
          </cell>
          <cell r="K1182">
            <v>-24.640000000130385</v>
          </cell>
          <cell r="L1182">
            <v>25.019296552993804</v>
          </cell>
          <cell r="M1182" t="str">
            <v>CP-5 401 217</v>
          </cell>
          <cell r="N1182">
            <v>19.995261938740221</v>
          </cell>
          <cell r="O1182">
            <v>45.014558491734022</v>
          </cell>
          <cell r="P1182">
            <v>25.019296552993801</v>
          </cell>
          <cell r="Q1182">
            <v>0</v>
          </cell>
          <cell r="R1182">
            <v>13.14</v>
          </cell>
          <cell r="T1182">
            <v>11.35</v>
          </cell>
          <cell r="V1182">
            <v>13.42</v>
          </cell>
          <cell r="X1182">
            <v>400</v>
          </cell>
          <cell r="Y1182">
            <v>11.19</v>
          </cell>
          <cell r="Z1182">
            <v>11.35</v>
          </cell>
          <cell r="AA1182">
            <v>13.12</v>
          </cell>
          <cell r="AB1182">
            <v>13.42</v>
          </cell>
          <cell r="AD1182" t="str">
            <v>Single</v>
          </cell>
          <cell r="AI1182">
            <v>0</v>
          </cell>
          <cell r="AJ1182">
            <v>0</v>
          </cell>
        </row>
        <row r="1183">
          <cell r="AJ1183">
            <v>0</v>
          </cell>
        </row>
        <row r="1184">
          <cell r="E1184">
            <v>535</v>
          </cell>
          <cell r="F1184" t="str">
            <v>CB-1/9</v>
          </cell>
          <cell r="G1184">
            <v>517943.53</v>
          </cell>
          <cell r="H1184">
            <v>2389714.41</v>
          </cell>
          <cell r="I1184" t="str">
            <v>Road-MN02</v>
          </cell>
          <cell r="J1184">
            <v>1.6500000000232831</v>
          </cell>
          <cell r="K1184">
            <v>-12.899999999906868</v>
          </cell>
          <cell r="L1184">
            <v>13.0050951552718</v>
          </cell>
          <cell r="M1184" t="str">
            <v>CP-5 401 217</v>
          </cell>
          <cell r="N1184">
            <v>45.014558491734022</v>
          </cell>
          <cell r="O1184">
            <v>58.019653647005825</v>
          </cell>
          <cell r="P1184">
            <v>13.005095155271803</v>
          </cell>
          <cell r="Q1184">
            <v>0</v>
          </cell>
          <cell r="R1184">
            <v>13.34</v>
          </cell>
          <cell r="T1184">
            <v>11.61</v>
          </cell>
          <cell r="V1184">
            <v>13.41</v>
          </cell>
          <cell r="X1184">
            <v>400</v>
          </cell>
          <cell r="Y1184">
            <v>11.35</v>
          </cell>
          <cell r="Z1184">
            <v>11.61</v>
          </cell>
          <cell r="AA1184">
            <v>13.42</v>
          </cell>
          <cell r="AB1184">
            <v>13.41</v>
          </cell>
          <cell r="AD1184" t="str">
            <v>Single</v>
          </cell>
          <cell r="AI1184">
            <v>0</v>
          </cell>
          <cell r="AJ1184">
            <v>0</v>
          </cell>
        </row>
        <row r="1185">
          <cell r="AJ1185">
            <v>0</v>
          </cell>
        </row>
        <row r="1186">
          <cell r="E1186">
            <v>536</v>
          </cell>
          <cell r="F1186" t="str">
            <v>CB-1/10</v>
          </cell>
          <cell r="G1186">
            <v>517943.29</v>
          </cell>
          <cell r="H1186">
            <v>2389692.31</v>
          </cell>
          <cell r="I1186" t="str">
            <v>Road-MN02</v>
          </cell>
          <cell r="J1186">
            <v>-0.24000000004889444</v>
          </cell>
          <cell r="K1186">
            <v>-22.100000000093132</v>
          </cell>
          <cell r="L1186">
            <v>22.101303129094898</v>
          </cell>
          <cell r="M1186" t="str">
            <v>CP-5 401 217</v>
          </cell>
          <cell r="N1186">
            <v>58.019653647005825</v>
          </cell>
          <cell r="O1186">
            <v>80.120956776100726</v>
          </cell>
          <cell r="P1186">
            <v>22.101303129094902</v>
          </cell>
          <cell r="Q1186">
            <v>0</v>
          </cell>
          <cell r="R1186">
            <v>13.56</v>
          </cell>
          <cell r="T1186">
            <v>11.95</v>
          </cell>
          <cell r="V1186">
            <v>13.67</v>
          </cell>
          <cell r="X1186">
            <v>400</v>
          </cell>
          <cell r="Y1186">
            <v>11.61</v>
          </cell>
          <cell r="Z1186">
            <v>11.95</v>
          </cell>
          <cell r="AA1186">
            <v>13.41</v>
          </cell>
          <cell r="AB1186">
            <v>13.67</v>
          </cell>
          <cell r="AD1186" t="str">
            <v>Single</v>
          </cell>
          <cell r="AI1186">
            <v>0</v>
          </cell>
          <cell r="AJ1186">
            <v>0</v>
          </cell>
        </row>
        <row r="1187">
          <cell r="AJ1187">
            <v>0</v>
          </cell>
        </row>
        <row r="1188">
          <cell r="E1188">
            <v>537</v>
          </cell>
          <cell r="F1188" t="str">
            <v>CB-1/11</v>
          </cell>
          <cell r="G1188">
            <v>517939.24</v>
          </cell>
          <cell r="H1188">
            <v>2389664.61</v>
          </cell>
          <cell r="I1188" t="str">
            <v>Road-MN02</v>
          </cell>
          <cell r="J1188">
            <v>-4.0499999999883585</v>
          </cell>
          <cell r="K1188">
            <v>-27.700000000186265</v>
          </cell>
          <cell r="L1188">
            <v>27.994508390222265</v>
          </cell>
          <cell r="M1188" t="str">
            <v>CP-5 401 217</v>
          </cell>
          <cell r="N1188">
            <v>80.120956776100726</v>
          </cell>
          <cell r="O1188">
            <v>108.11546516632299</v>
          </cell>
          <cell r="P1188">
            <v>27.994508390222265</v>
          </cell>
          <cell r="Q1188">
            <v>0</v>
          </cell>
          <cell r="R1188">
            <v>14.04</v>
          </cell>
          <cell r="T1188">
            <v>12.42</v>
          </cell>
          <cell r="V1188">
            <v>13.97</v>
          </cell>
          <cell r="X1188">
            <v>400</v>
          </cell>
          <cell r="Y1188">
            <v>11.95</v>
          </cell>
          <cell r="Z1188">
            <v>12.42</v>
          </cell>
          <cell r="AA1188">
            <v>13.67</v>
          </cell>
          <cell r="AB1188">
            <v>13.97</v>
          </cell>
          <cell r="AD1188" t="str">
            <v>Single</v>
          </cell>
          <cell r="AI1188">
            <v>0</v>
          </cell>
          <cell r="AJ1188">
            <v>0</v>
          </cell>
        </row>
        <row r="1189">
          <cell r="AJ1189">
            <v>0</v>
          </cell>
        </row>
        <row r="1190">
          <cell r="E1190">
            <v>538</v>
          </cell>
          <cell r="F1190" t="str">
            <v>CB-1/12</v>
          </cell>
          <cell r="G1190">
            <v>517936.38</v>
          </cell>
          <cell r="H1190">
            <v>2389644.8199999998</v>
          </cell>
          <cell r="I1190" t="str">
            <v>Road-MN02</v>
          </cell>
          <cell r="J1190">
            <v>-2.8599999999860302</v>
          </cell>
          <cell r="K1190">
            <v>-19.790000000037253</v>
          </cell>
          <cell r="L1190">
            <v>19.995592014276408</v>
          </cell>
          <cell r="M1190" t="str">
            <v>CP-5 401 217</v>
          </cell>
          <cell r="N1190">
            <v>108.11546516632299</v>
          </cell>
          <cell r="O1190">
            <v>128.1110571805994</v>
          </cell>
          <cell r="P1190">
            <v>19.995592014276411</v>
          </cell>
          <cell r="Q1190">
            <v>0</v>
          </cell>
          <cell r="R1190">
            <v>14.17</v>
          </cell>
          <cell r="T1190">
            <v>12.62</v>
          </cell>
          <cell r="V1190">
            <v>14.01</v>
          </cell>
          <cell r="X1190">
            <v>400</v>
          </cell>
          <cell r="Y1190">
            <v>12.42</v>
          </cell>
          <cell r="Z1190">
            <v>12.52</v>
          </cell>
          <cell r="AA1190">
            <v>13.97</v>
          </cell>
          <cell r="AB1190">
            <v>14.01</v>
          </cell>
          <cell r="AD1190" t="str">
            <v>Single</v>
          </cell>
          <cell r="AI1190">
            <v>0</v>
          </cell>
          <cell r="AJ1190">
            <v>0</v>
          </cell>
        </row>
        <row r="1191">
          <cell r="AJ1191">
            <v>0</v>
          </cell>
        </row>
        <row r="1192">
          <cell r="E1192">
            <v>539</v>
          </cell>
          <cell r="F1192" t="str">
            <v>CB-1/13</v>
          </cell>
          <cell r="G1192">
            <v>517932.5</v>
          </cell>
          <cell r="H1192">
            <v>2389625.2000000002</v>
          </cell>
          <cell r="I1192" t="str">
            <v>Road-MN02</v>
          </cell>
          <cell r="J1192">
            <v>-3.8800000000046566</v>
          </cell>
          <cell r="K1192">
            <v>-19.619999999646097</v>
          </cell>
          <cell r="L1192">
            <v>19.999969999631222</v>
          </cell>
          <cell r="M1192" t="str">
            <v>CP-5 401 217</v>
          </cell>
          <cell r="N1192">
            <v>128.1110571805994</v>
          </cell>
          <cell r="O1192">
            <v>148.11102718023062</v>
          </cell>
          <cell r="P1192">
            <v>19.999969999631219</v>
          </cell>
          <cell r="Q1192">
            <v>0</v>
          </cell>
          <cell r="R1192">
            <v>14.29</v>
          </cell>
          <cell r="T1192">
            <v>12.72</v>
          </cell>
          <cell r="V1192">
            <v>13.9</v>
          </cell>
          <cell r="X1192">
            <v>300</v>
          </cell>
          <cell r="Y1192">
            <v>12.62</v>
          </cell>
          <cell r="Z1192">
            <v>12.72</v>
          </cell>
          <cell r="AA1192">
            <v>14.01</v>
          </cell>
          <cell r="AB1192">
            <v>13.9</v>
          </cell>
          <cell r="AD1192" t="str">
            <v>Single</v>
          </cell>
          <cell r="AI1192">
            <v>0</v>
          </cell>
          <cell r="AJ1192">
            <v>0</v>
          </cell>
        </row>
        <row r="1193">
          <cell r="AJ1193">
            <v>0</v>
          </cell>
        </row>
        <row r="1194">
          <cell r="E1194">
            <v>540</v>
          </cell>
          <cell r="F1194" t="str">
            <v>CB-1/14</v>
          </cell>
          <cell r="G1194">
            <v>517931.88</v>
          </cell>
          <cell r="H1194">
            <v>2389615.2200000002</v>
          </cell>
          <cell r="I1194" t="str">
            <v>Road-MN02</v>
          </cell>
          <cell r="J1194">
            <v>-0.61999999999534339</v>
          </cell>
          <cell r="K1194">
            <v>-9.9799999999813735</v>
          </cell>
          <cell r="L1194">
            <v>9.999239971098925</v>
          </cell>
          <cell r="M1194" t="str">
            <v>CP-5 401 217</v>
          </cell>
          <cell r="N1194">
            <v>148.11102718023062</v>
          </cell>
          <cell r="O1194">
            <v>158.11026715132954</v>
          </cell>
          <cell r="P1194">
            <v>9.9992399710989162</v>
          </cell>
          <cell r="Q1194">
            <v>0</v>
          </cell>
          <cell r="R1194">
            <v>14.38</v>
          </cell>
          <cell r="T1194">
            <v>12.77</v>
          </cell>
          <cell r="V1194">
            <v>13.94</v>
          </cell>
          <cell r="X1194">
            <v>300</v>
          </cell>
          <cell r="Y1194">
            <v>12.72</v>
          </cell>
          <cell r="Z1194">
            <v>12.77</v>
          </cell>
          <cell r="AA1194">
            <v>13.9</v>
          </cell>
          <cell r="AB1194">
            <v>13.94</v>
          </cell>
          <cell r="AD1194" t="str">
            <v>Single</v>
          </cell>
          <cell r="AI1194">
            <v>0</v>
          </cell>
          <cell r="AJ1194">
            <v>0</v>
          </cell>
        </row>
        <row r="1195">
          <cell r="AJ1195">
            <v>0</v>
          </cell>
        </row>
        <row r="1196">
          <cell r="E1196">
            <v>541</v>
          </cell>
          <cell r="F1196" t="str">
            <v>CB-1/15</v>
          </cell>
          <cell r="G1196">
            <v>517933.23</v>
          </cell>
          <cell r="H1196">
            <v>2389585.25</v>
          </cell>
          <cell r="I1196" t="str">
            <v>Road-MN02</v>
          </cell>
          <cell r="J1196">
            <v>1.3499999999767169</v>
          </cell>
          <cell r="K1196">
            <v>-29.970000000204891</v>
          </cell>
          <cell r="L1196">
            <v>30.00038999766867</v>
          </cell>
          <cell r="M1196" t="str">
            <v>CP-5 401 217</v>
          </cell>
          <cell r="N1196">
            <v>158.11026715132954</v>
          </cell>
          <cell r="O1196">
            <v>188.1106571489982</v>
          </cell>
          <cell r="P1196">
            <v>30.000389997668663</v>
          </cell>
          <cell r="Q1196">
            <v>0</v>
          </cell>
          <cell r="R1196">
            <v>14.52</v>
          </cell>
          <cell r="T1196">
            <v>12.92</v>
          </cell>
          <cell r="V1196">
            <v>14.44</v>
          </cell>
          <cell r="X1196">
            <v>300</v>
          </cell>
          <cell r="Y1196">
            <v>12.77</v>
          </cell>
          <cell r="Z1196">
            <v>12.92</v>
          </cell>
          <cell r="AA1196">
            <v>13.94</v>
          </cell>
          <cell r="AB1196">
            <v>14.44</v>
          </cell>
          <cell r="AD1196" t="str">
            <v>Single</v>
          </cell>
          <cell r="AI1196">
            <v>0</v>
          </cell>
          <cell r="AJ1196">
            <v>0</v>
          </cell>
        </row>
        <row r="1197">
          <cell r="AJ1197">
            <v>0</v>
          </cell>
        </row>
        <row r="1198">
          <cell r="E1198">
            <v>542</v>
          </cell>
          <cell r="F1198" t="str">
            <v>CB-1/16</v>
          </cell>
          <cell r="G1198">
            <v>517939.12</v>
          </cell>
          <cell r="H1198">
            <v>2389566.14</v>
          </cell>
          <cell r="I1198" t="str">
            <v>Road-MN02</v>
          </cell>
          <cell r="J1198">
            <v>5.8900000000139698</v>
          </cell>
          <cell r="K1198">
            <v>-19.109999999869615</v>
          </cell>
          <cell r="L1198">
            <v>19.997104790323554</v>
          </cell>
          <cell r="M1198" t="str">
            <v>CP-5 401 217</v>
          </cell>
          <cell r="N1198">
            <v>188.1106571489982</v>
          </cell>
          <cell r="O1198">
            <v>208.10776193932176</v>
          </cell>
          <cell r="P1198">
            <v>19.997104790323561</v>
          </cell>
          <cell r="Q1198">
            <v>0</v>
          </cell>
          <cell r="R1198">
            <v>14.6</v>
          </cell>
          <cell r="T1198">
            <v>13.02</v>
          </cell>
          <cell r="V1198">
            <v>14.6</v>
          </cell>
          <cell r="X1198">
            <v>300</v>
          </cell>
          <cell r="Y1198">
            <v>12.92</v>
          </cell>
          <cell r="Z1198">
            <v>13.02</v>
          </cell>
          <cell r="AA1198">
            <v>14.44</v>
          </cell>
          <cell r="AB1198">
            <v>14.6</v>
          </cell>
          <cell r="AD1198" t="str">
            <v>Single</v>
          </cell>
          <cell r="AI1198">
            <v>0</v>
          </cell>
          <cell r="AJ1198">
            <v>0</v>
          </cell>
        </row>
        <row r="1199">
          <cell r="AJ1199">
            <v>0</v>
          </cell>
        </row>
        <row r="1200">
          <cell r="E1200">
            <v>543</v>
          </cell>
          <cell r="F1200" t="str">
            <v>CB-1/17</v>
          </cell>
          <cell r="G1200">
            <v>517948.34</v>
          </cell>
          <cell r="H1200">
            <v>2389537.59</v>
          </cell>
          <cell r="I1200" t="str">
            <v>Road-MN02</v>
          </cell>
          <cell r="J1200">
            <v>9.220000000030268</v>
          </cell>
          <cell r="K1200">
            <v>-28.550000000279397</v>
          </cell>
          <cell r="L1200">
            <v>30.001848276673083</v>
          </cell>
          <cell r="M1200" t="str">
            <v>CP-5 401 217</v>
          </cell>
          <cell r="N1200">
            <v>208.10776193932176</v>
          </cell>
          <cell r="O1200">
            <v>238.10961021599485</v>
          </cell>
          <cell r="P1200">
            <v>30.001848276673087</v>
          </cell>
          <cell r="Q1200">
            <v>0</v>
          </cell>
          <cell r="R1200">
            <v>14.75</v>
          </cell>
          <cell r="T1200">
            <v>13.17</v>
          </cell>
          <cell r="V1200">
            <v>14.63</v>
          </cell>
          <cell r="X1200">
            <v>300</v>
          </cell>
          <cell r="Y1200">
            <v>13.02</v>
          </cell>
          <cell r="Z1200">
            <v>13.17</v>
          </cell>
          <cell r="AA1200">
            <v>14.6</v>
          </cell>
          <cell r="AB1200">
            <v>14.63</v>
          </cell>
          <cell r="AD1200" t="str">
            <v>Single</v>
          </cell>
          <cell r="AI1200">
            <v>0</v>
          </cell>
          <cell r="AJ1200" t="str">
            <v>L</v>
          </cell>
        </row>
        <row r="1201">
          <cell r="AJ1201">
            <v>0</v>
          </cell>
        </row>
        <row r="1202">
          <cell r="N1202">
            <v>238.10961021599485</v>
          </cell>
          <cell r="AJ1202">
            <v>0</v>
          </cell>
        </row>
        <row r="1203">
          <cell r="E1203">
            <v>544</v>
          </cell>
          <cell r="F1203" t="str">
            <v>MH-9-EX</v>
          </cell>
          <cell r="G1203">
            <v>517717.52</v>
          </cell>
          <cell r="H1203">
            <v>2389595.9300000002</v>
          </cell>
          <cell r="I1203" t="str">
            <v>King Fahad Road</v>
          </cell>
          <cell r="M1203" t="str">
            <v>CP-5 401 218</v>
          </cell>
          <cell r="R1203">
            <v>13.46</v>
          </cell>
          <cell r="T1203">
            <v>10.71</v>
          </cell>
          <cell r="V1203">
            <v>13.46</v>
          </cell>
          <cell r="X1203">
            <v>700</v>
          </cell>
          <cell r="Y1203">
            <v>0</v>
          </cell>
          <cell r="Z1203">
            <v>10.71</v>
          </cell>
          <cell r="AA1203">
            <v>0</v>
          </cell>
          <cell r="AB1203">
            <v>13.46</v>
          </cell>
          <cell r="AI1203">
            <v>0</v>
          </cell>
          <cell r="AJ1203">
            <v>0</v>
          </cell>
        </row>
        <row r="1204">
          <cell r="AJ1204">
            <v>0</v>
          </cell>
        </row>
        <row r="1205">
          <cell r="E1205">
            <v>545</v>
          </cell>
          <cell r="F1205" t="str">
            <v>CB-9/1</v>
          </cell>
          <cell r="G1205">
            <v>517747.06</v>
          </cell>
          <cell r="H1205">
            <v>2389601.16</v>
          </cell>
          <cell r="I1205" t="str">
            <v>Road-MN25</v>
          </cell>
          <cell r="J1205">
            <v>29.539999999979045</v>
          </cell>
          <cell r="K1205">
            <v>5.2299999999813735</v>
          </cell>
          <cell r="L1205">
            <v>29.999408327474846</v>
          </cell>
          <cell r="M1205" t="str">
            <v>CP-5 401 218</v>
          </cell>
          <cell r="N1205">
            <v>0</v>
          </cell>
          <cell r="O1205">
            <v>29.999408327474846</v>
          </cell>
          <cell r="P1205">
            <v>29.999408327474846</v>
          </cell>
          <cell r="Q1205">
            <v>0</v>
          </cell>
          <cell r="R1205">
            <v>13.71</v>
          </cell>
          <cell r="T1205">
            <v>11</v>
          </cell>
          <cell r="V1205">
            <v>13.72</v>
          </cell>
          <cell r="X1205">
            <v>300</v>
          </cell>
          <cell r="Y1205">
            <v>10.71</v>
          </cell>
          <cell r="Z1205">
            <v>11</v>
          </cell>
          <cell r="AA1205">
            <v>13.46</v>
          </cell>
          <cell r="AB1205">
            <v>13.72</v>
          </cell>
          <cell r="AD1205" t="str">
            <v>Double</v>
          </cell>
          <cell r="AI1205" t="str">
            <v>S</v>
          </cell>
          <cell r="AJ1205">
            <v>0</v>
          </cell>
        </row>
        <row r="1206">
          <cell r="AJ1206">
            <v>0</v>
          </cell>
        </row>
        <row r="1207">
          <cell r="E1207">
            <v>546</v>
          </cell>
          <cell r="F1207" t="str">
            <v>CB-9/2</v>
          </cell>
          <cell r="G1207">
            <v>517778.29</v>
          </cell>
          <cell r="H1207">
            <v>2389608.12</v>
          </cell>
          <cell r="I1207" t="str">
            <v>Road-MN25</v>
          </cell>
          <cell r="J1207">
            <v>31.229999999981374</v>
          </cell>
          <cell r="K1207">
            <v>6.9599999999627471</v>
          </cell>
          <cell r="L1207">
            <v>31.996163832533394</v>
          </cell>
          <cell r="M1207" t="str">
            <v>CP-5 401 218</v>
          </cell>
          <cell r="N1207">
            <v>29.999408327474846</v>
          </cell>
          <cell r="O1207">
            <v>61.995572160008237</v>
          </cell>
          <cell r="P1207">
            <v>31.996163832533391</v>
          </cell>
          <cell r="Q1207">
            <v>0</v>
          </cell>
          <cell r="R1207">
            <v>14.15</v>
          </cell>
          <cell r="T1207">
            <v>11.34</v>
          </cell>
          <cell r="V1207">
            <v>14.18</v>
          </cell>
          <cell r="X1207">
            <v>300</v>
          </cell>
          <cell r="Y1207">
            <v>11</v>
          </cell>
          <cell r="Z1207">
            <v>11.34</v>
          </cell>
          <cell r="AA1207">
            <v>13.72</v>
          </cell>
          <cell r="AB1207">
            <v>14.18</v>
          </cell>
          <cell r="AD1207" t="str">
            <v>Single</v>
          </cell>
          <cell r="AI1207">
            <v>0</v>
          </cell>
          <cell r="AJ1207">
            <v>0</v>
          </cell>
        </row>
        <row r="1208">
          <cell r="AJ1208">
            <v>0</v>
          </cell>
        </row>
        <row r="1209">
          <cell r="E1209">
            <v>547</v>
          </cell>
          <cell r="F1209" t="str">
            <v>CB-9/3</v>
          </cell>
          <cell r="G1209">
            <v>517811.4</v>
          </cell>
          <cell r="H1209">
            <v>2389615.85</v>
          </cell>
          <cell r="I1209" t="str">
            <v>Road-MN25</v>
          </cell>
          <cell r="J1209">
            <v>33.110000000044238</v>
          </cell>
          <cell r="K1209">
            <v>7.7299999999813735</v>
          </cell>
          <cell r="L1209">
            <v>34.000367645109982</v>
          </cell>
          <cell r="M1209" t="str">
            <v>CP-5 401 218</v>
          </cell>
          <cell r="N1209">
            <v>61.995572160008237</v>
          </cell>
          <cell r="O1209">
            <v>95.995939805118212</v>
          </cell>
          <cell r="P1209">
            <v>34.000367645109975</v>
          </cell>
          <cell r="Q1209">
            <v>0</v>
          </cell>
          <cell r="R1209">
            <v>14.34</v>
          </cell>
          <cell r="T1209">
            <v>11.68</v>
          </cell>
          <cell r="V1209">
            <v>14.33</v>
          </cell>
          <cell r="X1209">
            <v>300</v>
          </cell>
          <cell r="Y1209">
            <v>11.34</v>
          </cell>
          <cell r="Z1209">
            <v>11.68</v>
          </cell>
          <cell r="AA1209">
            <v>14.18</v>
          </cell>
          <cell r="AB1209">
            <v>14.33</v>
          </cell>
          <cell r="AD1209" t="str">
            <v>Single</v>
          </cell>
          <cell r="AI1209">
            <v>0</v>
          </cell>
          <cell r="AJ1209">
            <v>0</v>
          </cell>
        </row>
        <row r="1210">
          <cell r="AJ1210">
            <v>0</v>
          </cell>
        </row>
        <row r="1211">
          <cell r="E1211">
            <v>548</v>
          </cell>
          <cell r="F1211" t="str">
            <v>CB-9/4</v>
          </cell>
          <cell r="G1211">
            <v>517839.18</v>
          </cell>
          <cell r="H1211">
            <v>2389627.2000000002</v>
          </cell>
          <cell r="I1211" t="str">
            <v>Road-MN25</v>
          </cell>
          <cell r="J1211">
            <v>27.779999999969732</v>
          </cell>
          <cell r="K1211">
            <v>11.350000000093132</v>
          </cell>
          <cell r="L1211">
            <v>30.009180262053682</v>
          </cell>
          <cell r="M1211" t="str">
            <v>CP-5 401 218</v>
          </cell>
          <cell r="N1211">
            <v>95.995939805118212</v>
          </cell>
          <cell r="O1211">
            <v>126.0051200671719</v>
          </cell>
          <cell r="P1211">
            <v>30.00918026205369</v>
          </cell>
          <cell r="Q1211">
            <v>0</v>
          </cell>
          <cell r="R1211">
            <v>14.51</v>
          </cell>
          <cell r="T1211">
            <v>11.98</v>
          </cell>
          <cell r="V1211">
            <v>14.61</v>
          </cell>
          <cell r="X1211">
            <v>300</v>
          </cell>
          <cell r="Y1211">
            <v>11.68</v>
          </cell>
          <cell r="Z1211">
            <v>11.98</v>
          </cell>
          <cell r="AA1211">
            <v>14.33</v>
          </cell>
          <cell r="AB1211">
            <v>14.61</v>
          </cell>
          <cell r="AD1211" t="str">
            <v>Single</v>
          </cell>
          <cell r="AI1211">
            <v>0</v>
          </cell>
          <cell r="AJ1211" t="str">
            <v>L</v>
          </cell>
        </row>
        <row r="1212">
          <cell r="AJ1212">
            <v>0</v>
          </cell>
        </row>
        <row r="1213">
          <cell r="N1213">
            <v>126.0051200671719</v>
          </cell>
          <cell r="AJ1213">
            <v>0</v>
          </cell>
        </row>
        <row r="1214">
          <cell r="E1214">
            <v>549</v>
          </cell>
          <cell r="F1214" t="str">
            <v>MH-3/1-EX</v>
          </cell>
          <cell r="G1214">
            <v>517755.96</v>
          </cell>
          <cell r="H1214">
            <v>2389472.84</v>
          </cell>
          <cell r="I1214" t="str">
            <v>King Fahad Road</v>
          </cell>
          <cell r="M1214" t="str">
            <v>CP-5 401 219</v>
          </cell>
          <cell r="R1214">
            <v>14.09</v>
          </cell>
          <cell r="T1214">
            <v>11.73</v>
          </cell>
          <cell r="V1214">
            <v>14.09</v>
          </cell>
          <cell r="X1214">
            <v>700</v>
          </cell>
          <cell r="Y1214">
            <v>0</v>
          </cell>
          <cell r="Z1214">
            <v>11.73</v>
          </cell>
          <cell r="AA1214">
            <v>0</v>
          </cell>
          <cell r="AB1214">
            <v>14.09</v>
          </cell>
          <cell r="AI1214">
            <v>0</v>
          </cell>
          <cell r="AJ1214">
            <v>0</v>
          </cell>
        </row>
        <row r="1215">
          <cell r="AJ1215">
            <v>0</v>
          </cell>
        </row>
        <row r="1216">
          <cell r="E1216">
            <v>550</v>
          </cell>
          <cell r="F1216" t="str">
            <v>CB-3/1/1</v>
          </cell>
          <cell r="G1216">
            <v>517780.46</v>
          </cell>
          <cell r="H1216">
            <v>2389467.9300000002</v>
          </cell>
          <cell r="I1216" t="str">
            <v>Road-MN01</v>
          </cell>
          <cell r="J1216">
            <v>24.5</v>
          </cell>
          <cell r="K1216">
            <v>-4.9099999996833503</v>
          </cell>
          <cell r="L1216">
            <v>24.987158701959103</v>
          </cell>
          <cell r="M1216" t="str">
            <v>CP-5 401 219</v>
          </cell>
          <cell r="N1216">
            <v>0</v>
          </cell>
          <cell r="O1216">
            <v>24.987158701959103</v>
          </cell>
          <cell r="P1216">
            <v>24.987158701959103</v>
          </cell>
          <cell r="Q1216">
            <v>0</v>
          </cell>
          <cell r="R1216">
            <v>14.14</v>
          </cell>
          <cell r="T1216">
            <v>12.01</v>
          </cell>
          <cell r="V1216">
            <v>14.12</v>
          </cell>
          <cell r="X1216">
            <v>400</v>
          </cell>
          <cell r="Y1216">
            <v>11.73</v>
          </cell>
          <cell r="Z1216">
            <v>12.01</v>
          </cell>
          <cell r="AA1216">
            <v>14.09</v>
          </cell>
          <cell r="AB1216">
            <v>14.12</v>
          </cell>
          <cell r="AD1216" t="str">
            <v>Double</v>
          </cell>
          <cell r="AI1216" t="str">
            <v>S</v>
          </cell>
          <cell r="AJ1216">
            <v>0</v>
          </cell>
        </row>
        <row r="1217">
          <cell r="AJ1217">
            <v>0</v>
          </cell>
        </row>
        <row r="1218">
          <cell r="E1218">
            <v>551</v>
          </cell>
          <cell r="F1218" t="str">
            <v>CB-3/1/1A</v>
          </cell>
          <cell r="G1218">
            <v>517798.82</v>
          </cell>
          <cell r="H1218">
            <v>2389475.85</v>
          </cell>
          <cell r="I1218" t="str">
            <v>Road-MN01</v>
          </cell>
          <cell r="J1218">
            <v>18.35999999998603</v>
          </cell>
          <cell r="K1218">
            <v>7.9199999999254942</v>
          </cell>
          <cell r="L1218">
            <v>19.995399470835956</v>
          </cell>
          <cell r="M1218" t="str">
            <v>CP-5 401 219</v>
          </cell>
          <cell r="N1218">
            <v>24.987158701959103</v>
          </cell>
          <cell r="O1218">
            <v>44.982558172795059</v>
          </cell>
          <cell r="P1218">
            <v>19.995399470835956</v>
          </cell>
          <cell r="Q1218">
            <v>0</v>
          </cell>
          <cell r="R1218">
            <v>14.14</v>
          </cell>
          <cell r="T1218">
            <v>12.11</v>
          </cell>
          <cell r="V1218">
            <v>14.21</v>
          </cell>
          <cell r="X1218">
            <v>300</v>
          </cell>
          <cell r="Y1218">
            <v>12.01</v>
          </cell>
          <cell r="Z1218">
            <v>12.11</v>
          </cell>
          <cell r="AA1218">
            <v>14.12</v>
          </cell>
          <cell r="AB1218">
            <v>14.21</v>
          </cell>
          <cell r="AD1218" t="str">
            <v>Single</v>
          </cell>
          <cell r="AI1218">
            <v>0</v>
          </cell>
          <cell r="AJ1218">
            <v>0</v>
          </cell>
        </row>
        <row r="1219">
          <cell r="AJ1219">
            <v>0</v>
          </cell>
        </row>
        <row r="1220">
          <cell r="E1220">
            <v>552</v>
          </cell>
          <cell r="F1220" t="str">
            <v>CB-3/1/2</v>
          </cell>
          <cell r="G1220">
            <v>517834.62</v>
          </cell>
          <cell r="H1220">
            <v>2389491.35</v>
          </cell>
          <cell r="I1220" t="str">
            <v>Road-MN01</v>
          </cell>
          <cell r="J1220">
            <v>35.799999999988358</v>
          </cell>
          <cell r="K1220">
            <v>15.5</v>
          </cell>
          <cell r="L1220">
            <v>39.011408587734522</v>
          </cell>
          <cell r="M1220" t="str">
            <v>CP-5 401 219</v>
          </cell>
          <cell r="N1220">
            <v>44.982558172795059</v>
          </cell>
          <cell r="O1220">
            <v>83.993966760529588</v>
          </cell>
          <cell r="P1220">
            <v>39.011408587734529</v>
          </cell>
          <cell r="Q1220">
            <v>0</v>
          </cell>
          <cell r="R1220">
            <v>14.45</v>
          </cell>
          <cell r="T1220">
            <v>12.49</v>
          </cell>
          <cell r="V1220">
            <v>14.38</v>
          </cell>
          <cell r="X1220">
            <v>300</v>
          </cell>
          <cell r="Y1220">
            <v>12.11</v>
          </cell>
          <cell r="Z1220">
            <v>12.49</v>
          </cell>
          <cell r="AA1220">
            <v>14.21</v>
          </cell>
          <cell r="AB1220">
            <v>14.38</v>
          </cell>
          <cell r="AD1220" t="str">
            <v>Single</v>
          </cell>
          <cell r="AI1220">
            <v>0</v>
          </cell>
          <cell r="AJ1220">
            <v>0</v>
          </cell>
        </row>
        <row r="1221">
          <cell r="AJ1221">
            <v>0</v>
          </cell>
        </row>
        <row r="1222">
          <cell r="E1222">
            <v>553</v>
          </cell>
          <cell r="F1222" t="str">
            <v>CB-3/1/2A</v>
          </cell>
          <cell r="G1222">
            <v>517864.98</v>
          </cell>
          <cell r="H1222">
            <v>2389504.2599999998</v>
          </cell>
          <cell r="I1222" t="str">
            <v>Road-MN01</v>
          </cell>
          <cell r="J1222">
            <v>30.35999999998603</v>
          </cell>
          <cell r="K1222">
            <v>12.90999999968335</v>
          </cell>
          <cell r="L1222">
            <v>32.99087298012855</v>
          </cell>
          <cell r="M1222" t="str">
            <v>CP-5 401 219</v>
          </cell>
          <cell r="N1222">
            <v>83.993966760529588</v>
          </cell>
          <cell r="O1222">
            <v>116.98483974065815</v>
          </cell>
          <cell r="P1222">
            <v>32.990872980128557</v>
          </cell>
          <cell r="Q1222">
            <v>0</v>
          </cell>
          <cell r="R1222">
            <v>14.54</v>
          </cell>
          <cell r="T1222">
            <v>12.6</v>
          </cell>
          <cell r="V1222">
            <v>14.56</v>
          </cell>
          <cell r="X1222">
            <v>300</v>
          </cell>
          <cell r="Y1222">
            <v>12.49</v>
          </cell>
          <cell r="Z1222">
            <v>12.6</v>
          </cell>
          <cell r="AA1222">
            <v>14.38</v>
          </cell>
          <cell r="AB1222">
            <v>14.56</v>
          </cell>
          <cell r="AD1222" t="str">
            <v>Single</v>
          </cell>
          <cell r="AI1222">
            <v>0</v>
          </cell>
          <cell r="AJ1222">
            <v>0</v>
          </cell>
        </row>
        <row r="1223">
          <cell r="AJ1223">
            <v>0</v>
          </cell>
        </row>
        <row r="1224">
          <cell r="E1224">
            <v>554</v>
          </cell>
          <cell r="F1224" t="str">
            <v>CB-3/1/3</v>
          </cell>
          <cell r="G1224">
            <v>517899.93</v>
          </cell>
          <cell r="H1224">
            <v>2389513.14</v>
          </cell>
          <cell r="I1224" t="str">
            <v>Road-MN01</v>
          </cell>
          <cell r="J1224">
            <v>34.950000000011642</v>
          </cell>
          <cell r="K1224">
            <v>8.8800000003539026</v>
          </cell>
          <cell r="L1224">
            <v>36.060461727591608</v>
          </cell>
          <cell r="M1224" t="str">
            <v>CP-5 401 219</v>
          </cell>
          <cell r="N1224">
            <v>116.98483974065815</v>
          </cell>
          <cell r="O1224">
            <v>153.04530146824976</v>
          </cell>
          <cell r="P1224">
            <v>36.060461727591615</v>
          </cell>
          <cell r="Q1224">
            <v>0</v>
          </cell>
          <cell r="R1224">
            <v>14.62</v>
          </cell>
          <cell r="T1224">
            <v>12.71</v>
          </cell>
          <cell r="V1224">
            <v>14.63</v>
          </cell>
          <cell r="X1224">
            <v>300</v>
          </cell>
          <cell r="Y1224">
            <v>12.6</v>
          </cell>
          <cell r="Z1224">
            <v>12.71</v>
          </cell>
          <cell r="AA1224">
            <v>14.56</v>
          </cell>
          <cell r="AB1224">
            <v>14.63</v>
          </cell>
          <cell r="AD1224" t="str">
            <v>Single</v>
          </cell>
          <cell r="AI1224">
            <v>0</v>
          </cell>
          <cell r="AJ1224">
            <v>0</v>
          </cell>
        </row>
        <row r="1225">
          <cell r="AJ1225">
            <v>0</v>
          </cell>
        </row>
        <row r="1226">
          <cell r="E1226">
            <v>555</v>
          </cell>
          <cell r="F1226" t="str">
            <v>CB-3/1/4</v>
          </cell>
          <cell r="G1226">
            <v>517945.9</v>
          </cell>
          <cell r="H1226">
            <v>2389514.59</v>
          </cell>
          <cell r="I1226" t="str">
            <v>Road-MN01</v>
          </cell>
          <cell r="J1226">
            <v>45.970000000030268</v>
          </cell>
          <cell r="K1226">
            <v>1.4499999997206032</v>
          </cell>
          <cell r="L1226">
            <v>45.99286248976</v>
          </cell>
          <cell r="M1226" t="str">
            <v>CP-5 401 219</v>
          </cell>
          <cell r="N1226">
            <v>153.04530146824976</v>
          </cell>
          <cell r="O1226">
            <v>199.03816395800976</v>
          </cell>
          <cell r="P1226">
            <v>45.99286248976</v>
          </cell>
          <cell r="Q1226">
            <v>0</v>
          </cell>
          <cell r="R1226">
            <v>14.8</v>
          </cell>
          <cell r="T1226">
            <v>12.97</v>
          </cell>
          <cell r="V1226">
            <v>14.6</v>
          </cell>
          <cell r="X1226">
            <v>300</v>
          </cell>
          <cell r="Y1226">
            <v>12.71</v>
          </cell>
          <cell r="Z1226">
            <v>12.97</v>
          </cell>
          <cell r="AA1226">
            <v>14.63</v>
          </cell>
          <cell r="AB1226">
            <v>14.6</v>
          </cell>
          <cell r="AD1226" t="str">
            <v>Single</v>
          </cell>
          <cell r="AI1226">
            <v>0</v>
          </cell>
          <cell r="AJ1226">
            <v>0</v>
          </cell>
        </row>
        <row r="1227">
          <cell r="AJ1227">
            <v>0</v>
          </cell>
        </row>
        <row r="1228">
          <cell r="E1228">
            <v>556</v>
          </cell>
          <cell r="F1228" t="str">
            <v>CB-3/1/5</v>
          </cell>
          <cell r="G1228">
            <v>517979.9</v>
          </cell>
          <cell r="H1228">
            <v>2389514.73</v>
          </cell>
          <cell r="I1228" t="str">
            <v>Road-MN01</v>
          </cell>
          <cell r="J1228">
            <v>34</v>
          </cell>
          <cell r="K1228">
            <v>0.14000000013038516</v>
          </cell>
          <cell r="L1228">
            <v>34.000288234072904</v>
          </cell>
          <cell r="M1228" t="str">
            <v>CP-5 401 219</v>
          </cell>
          <cell r="N1228">
            <v>199.03816395800976</v>
          </cell>
          <cell r="O1228">
            <v>233.03845219208267</v>
          </cell>
          <cell r="P1228">
            <v>34.000288234072912</v>
          </cell>
          <cell r="Q1228">
            <v>0</v>
          </cell>
          <cell r="R1228">
            <v>14.94</v>
          </cell>
          <cell r="T1228">
            <v>13.25</v>
          </cell>
          <cell r="V1228">
            <v>14.87</v>
          </cell>
          <cell r="X1228">
            <v>300</v>
          </cell>
          <cell r="Y1228">
            <v>12.97</v>
          </cell>
          <cell r="Z1228">
            <v>13.25</v>
          </cell>
          <cell r="AA1228">
            <v>14.6</v>
          </cell>
          <cell r="AB1228">
            <v>14.87</v>
          </cell>
          <cell r="AD1228" t="str">
            <v>Single</v>
          </cell>
          <cell r="AI1228">
            <v>0</v>
          </cell>
          <cell r="AJ1228" t="str">
            <v>L</v>
          </cell>
        </row>
        <row r="1229">
          <cell r="AJ1229">
            <v>0</v>
          </cell>
        </row>
        <row r="1230">
          <cell r="N1230">
            <v>233.03845219208267</v>
          </cell>
          <cell r="AJ1230">
            <v>0</v>
          </cell>
        </row>
        <row r="1231">
          <cell r="E1231">
            <v>557</v>
          </cell>
          <cell r="F1231" t="str">
            <v>MH-3/3-EX</v>
          </cell>
          <cell r="G1231">
            <v>517776.39299999998</v>
          </cell>
          <cell r="H1231">
            <v>2389407.4070000001</v>
          </cell>
          <cell r="I1231" t="str">
            <v>King Fahad Road</v>
          </cell>
          <cell r="M1231" t="str">
            <v>CP-5 401 220</v>
          </cell>
          <cell r="R1231">
            <v>14.51</v>
          </cell>
          <cell r="T1231">
            <v>11.7</v>
          </cell>
          <cell r="V1231">
            <v>14.51</v>
          </cell>
          <cell r="X1231">
            <v>700</v>
          </cell>
          <cell r="Y1231">
            <v>0</v>
          </cell>
          <cell r="Z1231">
            <v>11.7</v>
          </cell>
          <cell r="AA1231">
            <v>0</v>
          </cell>
          <cell r="AB1231">
            <v>14.51</v>
          </cell>
          <cell r="AI1231">
            <v>0</v>
          </cell>
          <cell r="AJ1231">
            <v>0</v>
          </cell>
        </row>
        <row r="1232">
          <cell r="AJ1232">
            <v>0</v>
          </cell>
        </row>
        <row r="1233">
          <cell r="E1233">
            <v>558</v>
          </cell>
          <cell r="F1233" t="str">
            <v>CB-3/3/1</v>
          </cell>
          <cell r="G1233">
            <v>517801.24</v>
          </cell>
          <cell r="H1233">
            <v>2389404.65</v>
          </cell>
          <cell r="I1233" t="str">
            <v>Road-MN26</v>
          </cell>
          <cell r="J1233">
            <v>24.847000000008848</v>
          </cell>
          <cell r="K1233">
            <v>-2.7570000002160668</v>
          </cell>
          <cell r="L1233">
            <v>24.999489154813364</v>
          </cell>
          <cell r="M1233" t="str">
            <v>CP-5 401 220</v>
          </cell>
          <cell r="N1233">
            <v>0</v>
          </cell>
          <cell r="O1233">
            <v>24.999489154813364</v>
          </cell>
          <cell r="P1233">
            <v>24.999489154813364</v>
          </cell>
          <cell r="Q1233">
            <v>0</v>
          </cell>
          <cell r="R1233">
            <v>14.5</v>
          </cell>
          <cell r="T1233">
            <v>12.23</v>
          </cell>
          <cell r="V1233">
            <v>14.52</v>
          </cell>
          <cell r="X1233">
            <v>300</v>
          </cell>
          <cell r="Y1233">
            <v>11.7</v>
          </cell>
          <cell r="Z1233">
            <v>12.23</v>
          </cell>
          <cell r="AA1233">
            <v>14.51</v>
          </cell>
          <cell r="AB1233">
            <v>14.52</v>
          </cell>
          <cell r="AD1233" t="str">
            <v>Single</v>
          </cell>
          <cell r="AI1233" t="str">
            <v>S</v>
          </cell>
          <cell r="AJ1233">
            <v>0</v>
          </cell>
        </row>
        <row r="1234">
          <cell r="AJ1234">
            <v>0</v>
          </cell>
        </row>
        <row r="1235">
          <cell r="E1235">
            <v>559</v>
          </cell>
          <cell r="F1235" t="str">
            <v>CB-3/3/2</v>
          </cell>
          <cell r="G1235">
            <v>517839.18</v>
          </cell>
          <cell r="H1235">
            <v>2389402.7599999998</v>
          </cell>
          <cell r="I1235" t="str">
            <v>Road-MN26</v>
          </cell>
          <cell r="J1235">
            <v>37.940000000002328</v>
          </cell>
          <cell r="K1235">
            <v>-1.8900000001303852</v>
          </cell>
          <cell r="L1235">
            <v>37.987046476406526</v>
          </cell>
          <cell r="M1235" t="str">
            <v>CP-5 401 220</v>
          </cell>
          <cell r="N1235">
            <v>24.999489154813364</v>
          </cell>
          <cell r="O1235">
            <v>62.986535631219894</v>
          </cell>
          <cell r="P1235">
            <v>37.987046476406533</v>
          </cell>
          <cell r="Q1235">
            <v>0</v>
          </cell>
          <cell r="R1235">
            <v>14.41</v>
          </cell>
          <cell r="T1235">
            <v>12.42</v>
          </cell>
          <cell r="V1235">
            <v>14.32</v>
          </cell>
          <cell r="X1235">
            <v>300</v>
          </cell>
          <cell r="Y1235">
            <v>12.23</v>
          </cell>
          <cell r="Z1235">
            <v>12.42</v>
          </cell>
          <cell r="AA1235">
            <v>14.52</v>
          </cell>
          <cell r="AB1235">
            <v>14.32</v>
          </cell>
          <cell r="AD1235" t="str">
            <v>Single</v>
          </cell>
          <cell r="AI1235">
            <v>0</v>
          </cell>
          <cell r="AJ1235">
            <v>0</v>
          </cell>
        </row>
        <row r="1236">
          <cell r="AJ1236">
            <v>0</v>
          </cell>
        </row>
        <row r="1237">
          <cell r="E1237">
            <v>560</v>
          </cell>
          <cell r="F1237" t="str">
            <v>CB-3/3/2A</v>
          </cell>
          <cell r="G1237">
            <v>517858.08</v>
          </cell>
          <cell r="H1237">
            <v>2389400.7999999998</v>
          </cell>
          <cell r="I1237" t="str">
            <v>Road-MN26</v>
          </cell>
          <cell r="J1237">
            <v>18.900000000023283</v>
          </cell>
          <cell r="K1237">
            <v>-1.9599999999627471</v>
          </cell>
          <cell r="L1237">
            <v>19.001357846236516</v>
          </cell>
          <cell r="M1237" t="str">
            <v>CP-5 401 220</v>
          </cell>
          <cell r="N1237">
            <v>62.986535631219894</v>
          </cell>
          <cell r="O1237">
            <v>81.98789347745641</v>
          </cell>
          <cell r="P1237">
            <v>19.001357846236516</v>
          </cell>
          <cell r="Q1237">
            <v>0</v>
          </cell>
          <cell r="R1237">
            <v>14.48</v>
          </cell>
          <cell r="T1237">
            <v>12.55</v>
          </cell>
          <cell r="V1237">
            <v>14.49</v>
          </cell>
          <cell r="X1237">
            <v>300</v>
          </cell>
          <cell r="Y1237">
            <v>12.42</v>
          </cell>
          <cell r="Z1237">
            <v>12.55</v>
          </cell>
          <cell r="AA1237">
            <v>14.32</v>
          </cell>
          <cell r="AB1237">
            <v>14.49</v>
          </cell>
          <cell r="AD1237" t="str">
            <v>Single</v>
          </cell>
          <cell r="AI1237">
            <v>0</v>
          </cell>
          <cell r="AJ1237">
            <v>0</v>
          </cell>
        </row>
        <row r="1238">
          <cell r="AJ1238">
            <v>0</v>
          </cell>
        </row>
        <row r="1239">
          <cell r="E1239">
            <v>561</v>
          </cell>
          <cell r="F1239" t="str">
            <v>CB-3/3/3</v>
          </cell>
          <cell r="G1239">
            <v>517870.43</v>
          </cell>
          <cell r="H1239">
            <v>2389396.2599999998</v>
          </cell>
          <cell r="I1239" t="str">
            <v>Road-MN26</v>
          </cell>
          <cell r="J1239">
            <v>12.349999999976717</v>
          </cell>
          <cell r="K1239">
            <v>-4.5400000000372529</v>
          </cell>
          <cell r="L1239">
            <v>13.158043167574849</v>
          </cell>
          <cell r="M1239" t="str">
            <v>CP-5 401 220</v>
          </cell>
          <cell r="N1239">
            <v>81.98789347745641</v>
          </cell>
          <cell r="O1239">
            <v>95.145936645031256</v>
          </cell>
          <cell r="P1239">
            <v>13.158043167574846</v>
          </cell>
          <cell r="Q1239">
            <v>0</v>
          </cell>
          <cell r="R1239">
            <v>14.54</v>
          </cell>
          <cell r="T1239">
            <v>12.68</v>
          </cell>
          <cell r="V1239">
            <v>14.53</v>
          </cell>
          <cell r="X1239">
            <v>300</v>
          </cell>
          <cell r="Y1239">
            <v>12.55</v>
          </cell>
          <cell r="Z1239">
            <v>12.58</v>
          </cell>
          <cell r="AA1239">
            <v>14.49</v>
          </cell>
          <cell r="AB1239">
            <v>14.53</v>
          </cell>
          <cell r="AD1239" t="str">
            <v>Single</v>
          </cell>
          <cell r="AI1239">
            <v>0</v>
          </cell>
          <cell r="AJ1239">
            <v>0</v>
          </cell>
        </row>
        <row r="1240">
          <cell r="AJ1240">
            <v>0</v>
          </cell>
        </row>
        <row r="1241">
          <cell r="E1241">
            <v>562</v>
          </cell>
          <cell r="F1241" t="str">
            <v>CB-3/3/4</v>
          </cell>
          <cell r="G1241">
            <v>517901.65</v>
          </cell>
          <cell r="H1241">
            <v>2389378.33</v>
          </cell>
          <cell r="I1241" t="str">
            <v>Road-MN26</v>
          </cell>
          <cell r="J1241">
            <v>31.220000000030268</v>
          </cell>
          <cell r="K1241">
            <v>-17.929999999701977</v>
          </cell>
          <cell r="L1241">
            <v>36.002406863864017</v>
          </cell>
          <cell r="M1241" t="str">
            <v>CP-5 401 220</v>
          </cell>
          <cell r="N1241">
            <v>95.145936645031256</v>
          </cell>
          <cell r="O1241">
            <v>131.14834350889527</v>
          </cell>
          <cell r="P1241">
            <v>36.00240686386401</v>
          </cell>
          <cell r="Q1241">
            <v>0</v>
          </cell>
          <cell r="R1241">
            <v>14.72</v>
          </cell>
          <cell r="T1241">
            <v>13.04</v>
          </cell>
          <cell r="V1241">
            <v>14.67</v>
          </cell>
          <cell r="X1241">
            <v>300</v>
          </cell>
          <cell r="Y1241">
            <v>12.68</v>
          </cell>
          <cell r="Z1241">
            <v>13.04</v>
          </cell>
          <cell r="AA1241">
            <v>14.53</v>
          </cell>
          <cell r="AB1241">
            <v>14.67</v>
          </cell>
          <cell r="AD1241" t="str">
            <v>Single</v>
          </cell>
          <cell r="AI1241">
            <v>0</v>
          </cell>
          <cell r="AJ1241">
            <v>0</v>
          </cell>
        </row>
        <row r="1242">
          <cell r="AJ1242">
            <v>0</v>
          </cell>
        </row>
        <row r="1243">
          <cell r="E1243">
            <v>563</v>
          </cell>
          <cell r="F1243" t="str">
            <v>CB-3/3/5</v>
          </cell>
          <cell r="G1243">
            <v>517924.18</v>
          </cell>
          <cell r="H1243">
            <v>2389365.35</v>
          </cell>
          <cell r="I1243" t="str">
            <v>Road-MN26</v>
          </cell>
          <cell r="J1243">
            <v>22.529999999969732</v>
          </cell>
          <cell r="K1243">
            <v>-12.979999999981374</v>
          </cell>
          <cell r="L1243">
            <v>26.001563414497841</v>
          </cell>
          <cell r="M1243" t="str">
            <v>CP-5 401 220</v>
          </cell>
          <cell r="N1243">
            <v>131.14834350889527</v>
          </cell>
          <cell r="O1243">
            <v>157.1499069233931</v>
          </cell>
          <cell r="P1243">
            <v>26.001563414497838</v>
          </cell>
          <cell r="Q1243">
            <v>0</v>
          </cell>
          <cell r="R1243">
            <v>14.85</v>
          </cell>
          <cell r="T1243">
            <v>13.3</v>
          </cell>
          <cell r="V1243">
            <v>14.91</v>
          </cell>
          <cell r="X1243">
            <v>300</v>
          </cell>
          <cell r="Y1243">
            <v>13.04</v>
          </cell>
          <cell r="Z1243">
            <v>13.3</v>
          </cell>
          <cell r="AA1243">
            <v>14.67</v>
          </cell>
          <cell r="AB1243">
            <v>14.91</v>
          </cell>
          <cell r="AD1243" t="str">
            <v>Single</v>
          </cell>
          <cell r="AI1243">
            <v>0</v>
          </cell>
          <cell r="AJ1243">
            <v>0</v>
          </cell>
        </row>
        <row r="1244">
          <cell r="AJ1244">
            <v>0</v>
          </cell>
        </row>
        <row r="1245">
          <cell r="E1245">
            <v>564</v>
          </cell>
          <cell r="F1245" t="str">
            <v>CB-3/3/6</v>
          </cell>
          <cell r="G1245">
            <v>517958.34</v>
          </cell>
          <cell r="H1245">
            <v>2389353.9900000002</v>
          </cell>
          <cell r="I1245" t="str">
            <v>Road-MN26</v>
          </cell>
          <cell r="J1245">
            <v>34.160000000032596</v>
          </cell>
          <cell r="K1245">
            <v>-11.359999999869615</v>
          </cell>
          <cell r="L1245">
            <v>35.99937777239024</v>
          </cell>
          <cell r="M1245" t="str">
            <v>CP-5 401 220</v>
          </cell>
          <cell r="N1245">
            <v>157.1499069233931</v>
          </cell>
          <cell r="O1245">
            <v>193.14928469578334</v>
          </cell>
          <cell r="P1245">
            <v>35.999377772390233</v>
          </cell>
          <cell r="Q1245">
            <v>0</v>
          </cell>
          <cell r="R1245">
            <v>15.03</v>
          </cell>
          <cell r="T1245">
            <v>13.67</v>
          </cell>
          <cell r="V1245">
            <v>15.04</v>
          </cell>
          <cell r="X1245">
            <v>300</v>
          </cell>
          <cell r="Y1245">
            <v>13.3</v>
          </cell>
          <cell r="Z1245">
            <v>13.67</v>
          </cell>
          <cell r="AA1245">
            <v>14.91</v>
          </cell>
          <cell r="AB1245">
            <v>15.04</v>
          </cell>
          <cell r="AD1245" t="str">
            <v>Single</v>
          </cell>
          <cell r="AI1245">
            <v>0</v>
          </cell>
          <cell r="AJ1245">
            <v>0</v>
          </cell>
        </row>
        <row r="1246">
          <cell r="AJ1246">
            <v>0</v>
          </cell>
        </row>
        <row r="1247">
          <cell r="E1247">
            <v>565</v>
          </cell>
          <cell r="F1247" t="str">
            <v>CB-3/3/7</v>
          </cell>
          <cell r="G1247">
            <v>517973.31</v>
          </cell>
          <cell r="H1247">
            <v>2389353.12</v>
          </cell>
          <cell r="I1247" t="str">
            <v>Road-MN26</v>
          </cell>
          <cell r="J1247">
            <v>14.96999999997206</v>
          </cell>
          <cell r="K1247">
            <v>-0.87000000011175871</v>
          </cell>
          <cell r="L1247">
            <v>14.995259250821839</v>
          </cell>
          <cell r="M1247" t="str">
            <v>CP-5 401 220</v>
          </cell>
          <cell r="N1247">
            <v>193.14928469578334</v>
          </cell>
          <cell r="O1247">
            <v>208.14454394660518</v>
          </cell>
          <cell r="P1247">
            <v>14.995259250821846</v>
          </cell>
          <cell r="Q1247">
            <v>0</v>
          </cell>
          <cell r="R1247">
            <v>15.1</v>
          </cell>
          <cell r="T1247">
            <v>13.72</v>
          </cell>
          <cell r="V1247">
            <v>15.07</v>
          </cell>
          <cell r="X1247">
            <v>300</v>
          </cell>
          <cell r="Y1247">
            <v>13.67</v>
          </cell>
          <cell r="Z1247">
            <v>13.72</v>
          </cell>
          <cell r="AA1247">
            <v>15.04</v>
          </cell>
          <cell r="AB1247">
            <v>15.07</v>
          </cell>
          <cell r="AD1247" t="str">
            <v>Single</v>
          </cell>
          <cell r="AI1247">
            <v>0</v>
          </cell>
          <cell r="AJ1247" t="str">
            <v>L</v>
          </cell>
        </row>
        <row r="1248">
          <cell r="AJ1248">
            <v>0</v>
          </cell>
        </row>
        <row r="1249">
          <cell r="N1249">
            <v>208.14454394660518</v>
          </cell>
          <cell r="AJ1249">
            <v>0</v>
          </cell>
        </row>
        <row r="1250">
          <cell r="E1250">
            <v>566</v>
          </cell>
          <cell r="F1250" t="str">
            <v>MH-3/5-EX</v>
          </cell>
          <cell r="G1250">
            <v>517839.06400000001</v>
          </cell>
          <cell r="H1250">
            <v>2389206.7110000001</v>
          </cell>
          <cell r="I1250" t="str">
            <v>King Fahad Road</v>
          </cell>
          <cell r="M1250" t="str">
            <v>CP-5 401 221</v>
          </cell>
          <cell r="R1250">
            <v>15.1</v>
          </cell>
          <cell r="T1250">
            <v>12.81</v>
          </cell>
          <cell r="V1250">
            <v>15.1</v>
          </cell>
          <cell r="X1250">
            <v>700</v>
          </cell>
          <cell r="Y1250">
            <v>0</v>
          </cell>
          <cell r="Z1250">
            <v>12.81</v>
          </cell>
          <cell r="AA1250">
            <v>0</v>
          </cell>
          <cell r="AB1250">
            <v>15.1</v>
          </cell>
          <cell r="AI1250">
            <v>0</v>
          </cell>
          <cell r="AJ1250">
            <v>0</v>
          </cell>
        </row>
        <row r="1251">
          <cell r="AJ1251">
            <v>0</v>
          </cell>
        </row>
        <row r="1252">
          <cell r="E1252">
            <v>567</v>
          </cell>
          <cell r="F1252" t="str">
            <v>CB-3/5/1</v>
          </cell>
          <cell r="G1252">
            <v>517877.95</v>
          </cell>
          <cell r="H1252">
            <v>2389186.91</v>
          </cell>
          <cell r="I1252" t="str">
            <v>Road-MJ03</v>
          </cell>
          <cell r="J1252">
            <v>38.885999999998603</v>
          </cell>
          <cell r="K1252">
            <v>-19.800999999977648</v>
          </cell>
          <cell r="L1252">
            <v>43.63714698509753</v>
          </cell>
          <cell r="M1252" t="str">
            <v>CP-5 401 221</v>
          </cell>
          <cell r="N1252">
            <v>0</v>
          </cell>
          <cell r="O1252">
            <v>43.63714698509753</v>
          </cell>
          <cell r="P1252">
            <v>43.63714698509753</v>
          </cell>
          <cell r="Q1252">
            <v>0</v>
          </cell>
          <cell r="R1252">
            <v>15.18</v>
          </cell>
          <cell r="T1252">
            <v>13.37</v>
          </cell>
          <cell r="V1252">
            <v>15.15</v>
          </cell>
          <cell r="X1252">
            <v>300</v>
          </cell>
          <cell r="Y1252">
            <v>12.81</v>
          </cell>
          <cell r="Z1252">
            <v>13.37</v>
          </cell>
          <cell r="AA1252">
            <v>15.1</v>
          </cell>
          <cell r="AB1252">
            <v>15.15</v>
          </cell>
          <cell r="AD1252" t="str">
            <v>Double</v>
          </cell>
          <cell r="AI1252" t="str">
            <v>S</v>
          </cell>
          <cell r="AJ1252">
            <v>0</v>
          </cell>
        </row>
        <row r="1253">
          <cell r="AJ1253">
            <v>0</v>
          </cell>
        </row>
        <row r="1254">
          <cell r="E1254">
            <v>568</v>
          </cell>
          <cell r="F1254" t="str">
            <v>CB-3/5/2</v>
          </cell>
          <cell r="G1254">
            <v>517920.95</v>
          </cell>
          <cell r="H1254">
            <v>2389200.27</v>
          </cell>
          <cell r="I1254" t="str">
            <v>Road-MJ03</v>
          </cell>
          <cell r="J1254">
            <v>43</v>
          </cell>
          <cell r="K1254">
            <v>13.359999999869615</v>
          </cell>
          <cell r="L1254">
            <v>45.027653725199983</v>
          </cell>
          <cell r="M1254" t="str">
            <v>CP-5 401 221</v>
          </cell>
          <cell r="N1254">
            <v>43.63714698509753</v>
          </cell>
          <cell r="O1254">
            <v>88.664800710297513</v>
          </cell>
          <cell r="P1254">
            <v>45.027653725199983</v>
          </cell>
          <cell r="Q1254">
            <v>0</v>
          </cell>
          <cell r="R1254">
            <v>15.48</v>
          </cell>
          <cell r="T1254">
            <v>13.82</v>
          </cell>
          <cell r="V1254">
            <v>15.38</v>
          </cell>
          <cell r="X1254">
            <v>300</v>
          </cell>
          <cell r="Y1254">
            <v>13.37</v>
          </cell>
          <cell r="Z1254">
            <v>13.82</v>
          </cell>
          <cell r="AA1254">
            <v>15.15</v>
          </cell>
          <cell r="AB1254">
            <v>15.38</v>
          </cell>
          <cell r="AD1254" t="str">
            <v>Single</v>
          </cell>
          <cell r="AI1254">
            <v>0</v>
          </cell>
          <cell r="AJ1254">
            <v>0</v>
          </cell>
        </row>
        <row r="1255">
          <cell r="AJ1255">
            <v>0</v>
          </cell>
        </row>
        <row r="1256">
          <cell r="E1256">
            <v>569</v>
          </cell>
          <cell r="F1256" t="str">
            <v>CB-3/5/3</v>
          </cell>
          <cell r="G1256">
            <v>517947.58</v>
          </cell>
          <cell r="H1256">
            <v>2389205.2400000002</v>
          </cell>
          <cell r="I1256" t="str">
            <v>Road-MJ03</v>
          </cell>
          <cell r="J1256">
            <v>26.630000000004657</v>
          </cell>
          <cell r="K1256">
            <v>4.970000000204891</v>
          </cell>
          <cell r="L1256">
            <v>27.089809892324542</v>
          </cell>
          <cell r="M1256" t="str">
            <v>CP-5 401 221</v>
          </cell>
          <cell r="N1256">
            <v>88.664800710297513</v>
          </cell>
          <cell r="O1256">
            <v>115.75461060262205</v>
          </cell>
          <cell r="P1256">
            <v>27.089809892324539</v>
          </cell>
          <cell r="Q1256">
            <v>0</v>
          </cell>
          <cell r="R1256">
            <v>15.65</v>
          </cell>
          <cell r="T1256">
            <v>14.06</v>
          </cell>
          <cell r="V1256">
            <v>15.63</v>
          </cell>
          <cell r="X1256">
            <v>300</v>
          </cell>
          <cell r="Y1256">
            <v>13.82</v>
          </cell>
          <cell r="Z1256">
            <v>14.06</v>
          </cell>
          <cell r="AA1256">
            <v>15.38</v>
          </cell>
          <cell r="AB1256">
            <v>15.63</v>
          </cell>
          <cell r="AD1256" t="str">
            <v>Single</v>
          </cell>
          <cell r="AI1256">
            <v>0</v>
          </cell>
          <cell r="AJ1256">
            <v>0</v>
          </cell>
        </row>
        <row r="1257">
          <cell r="AJ1257">
            <v>0</v>
          </cell>
        </row>
        <row r="1258">
          <cell r="E1258">
            <v>570</v>
          </cell>
          <cell r="F1258" t="str">
            <v>CB-3/5/4</v>
          </cell>
          <cell r="G1258">
            <v>517963.6</v>
          </cell>
          <cell r="H1258">
            <v>2389206.0299999998</v>
          </cell>
          <cell r="I1258" t="str">
            <v>Road-MJ03</v>
          </cell>
          <cell r="J1258">
            <v>16.019999999960419</v>
          </cell>
          <cell r="K1258">
            <v>0.78999999957159162</v>
          </cell>
          <cell r="L1258">
            <v>16.039466948688005</v>
          </cell>
          <cell r="M1258" t="str">
            <v>CP-5 401 221</v>
          </cell>
          <cell r="N1258">
            <v>115.75461060262205</v>
          </cell>
          <cell r="O1258">
            <v>131.79407755131007</v>
          </cell>
          <cell r="P1258">
            <v>16.039466948688016</v>
          </cell>
          <cell r="Q1258">
            <v>0</v>
          </cell>
          <cell r="R1258">
            <v>15.76</v>
          </cell>
          <cell r="T1258">
            <v>14.18</v>
          </cell>
          <cell r="V1258">
            <v>15.77</v>
          </cell>
          <cell r="X1258">
            <v>300</v>
          </cell>
          <cell r="Y1258">
            <v>14.06</v>
          </cell>
          <cell r="Z1258">
            <v>14.18</v>
          </cell>
          <cell r="AA1258">
            <v>15.63</v>
          </cell>
          <cell r="AB1258">
            <v>15.77</v>
          </cell>
          <cell r="AD1258" t="str">
            <v>Single</v>
          </cell>
          <cell r="AI1258">
            <v>0</v>
          </cell>
          <cell r="AJ1258">
            <v>0</v>
          </cell>
        </row>
        <row r="1259">
          <cell r="AJ1259">
            <v>0</v>
          </cell>
        </row>
        <row r="1260">
          <cell r="E1260">
            <v>571</v>
          </cell>
          <cell r="F1260" t="str">
            <v>CB-3/5/5</v>
          </cell>
          <cell r="G1260">
            <v>517995.59</v>
          </cell>
          <cell r="H1260">
            <v>2389206.59</v>
          </cell>
          <cell r="I1260" t="str">
            <v>Road-MJ03</v>
          </cell>
          <cell r="J1260">
            <v>31.990000000048894</v>
          </cell>
          <cell r="K1260">
            <v>0.56000000005587935</v>
          </cell>
          <cell r="L1260">
            <v>31.994901156327877</v>
          </cell>
          <cell r="M1260" t="str">
            <v>CP-5 401 221</v>
          </cell>
          <cell r="N1260">
            <v>131.79407755131007</v>
          </cell>
          <cell r="O1260">
            <v>163.78897870763794</v>
          </cell>
          <cell r="P1260">
            <v>31.99490115632787</v>
          </cell>
          <cell r="Q1260">
            <v>0</v>
          </cell>
          <cell r="R1260">
            <v>15.96</v>
          </cell>
          <cell r="T1260">
            <v>14.4</v>
          </cell>
          <cell r="V1260">
            <v>16.05</v>
          </cell>
          <cell r="X1260">
            <v>300</v>
          </cell>
          <cell r="Y1260">
            <v>14.18</v>
          </cell>
          <cell r="Z1260">
            <v>14.4</v>
          </cell>
          <cell r="AA1260">
            <v>15.77</v>
          </cell>
          <cell r="AB1260">
            <v>16.05</v>
          </cell>
          <cell r="AD1260" t="str">
            <v>Single</v>
          </cell>
          <cell r="AI1260">
            <v>0</v>
          </cell>
          <cell r="AJ1260">
            <v>0</v>
          </cell>
        </row>
        <row r="1261">
          <cell r="AJ1261">
            <v>0</v>
          </cell>
        </row>
        <row r="1262">
          <cell r="E1262">
            <v>572</v>
          </cell>
          <cell r="F1262" t="str">
            <v>CB-3/5/6</v>
          </cell>
          <cell r="G1262">
            <v>518020.26</v>
          </cell>
          <cell r="H1262">
            <v>2389210.1800000002</v>
          </cell>
          <cell r="I1262" t="str">
            <v>Road-MJ03</v>
          </cell>
          <cell r="J1262">
            <v>24.669999999983702</v>
          </cell>
          <cell r="K1262">
            <v>3.5900000003166497</v>
          </cell>
          <cell r="L1262">
            <v>24.929841555883772</v>
          </cell>
          <cell r="M1262" t="str">
            <v>CP-5 401 221</v>
          </cell>
          <cell r="N1262">
            <v>163.78897870763794</v>
          </cell>
          <cell r="O1262">
            <v>188.71882026352171</v>
          </cell>
          <cell r="P1262">
            <v>24.929841555883769</v>
          </cell>
          <cell r="Q1262">
            <v>0</v>
          </cell>
          <cell r="R1262">
            <v>16.13</v>
          </cell>
          <cell r="T1262">
            <v>14.53</v>
          </cell>
          <cell r="V1262">
            <v>16.28</v>
          </cell>
          <cell r="X1262">
            <v>300</v>
          </cell>
          <cell r="Y1262">
            <v>14.4</v>
          </cell>
          <cell r="Z1262">
            <v>14.53</v>
          </cell>
          <cell r="AA1262">
            <v>16.05</v>
          </cell>
          <cell r="AB1262">
            <v>16.28</v>
          </cell>
          <cell r="AD1262" t="str">
            <v>Single</v>
          </cell>
          <cell r="AI1262">
            <v>0</v>
          </cell>
          <cell r="AJ1262">
            <v>0</v>
          </cell>
        </row>
        <row r="1263">
          <cell r="AJ1263">
            <v>0</v>
          </cell>
        </row>
        <row r="1264">
          <cell r="E1264">
            <v>573</v>
          </cell>
          <cell r="F1264" t="str">
            <v>CB-3/5/7</v>
          </cell>
          <cell r="G1264">
            <v>518048.57</v>
          </cell>
          <cell r="H1264">
            <v>2389220.11</v>
          </cell>
          <cell r="I1264" t="str">
            <v>Road-MJ03</v>
          </cell>
          <cell r="J1264">
            <v>28.309999999997672</v>
          </cell>
          <cell r="K1264">
            <v>9.9299999997019768</v>
          </cell>
          <cell r="L1264">
            <v>30.001016649339558</v>
          </cell>
          <cell r="M1264" t="str">
            <v>CP-5 401 221</v>
          </cell>
          <cell r="N1264">
            <v>188.71882026352171</v>
          </cell>
          <cell r="O1264">
            <v>218.71983691286127</v>
          </cell>
          <cell r="P1264">
            <v>30.001016649339562</v>
          </cell>
          <cell r="Q1264">
            <v>0</v>
          </cell>
          <cell r="R1264">
            <v>16.239999999999998</v>
          </cell>
          <cell r="T1264">
            <v>14.68</v>
          </cell>
          <cell r="V1264">
            <v>16.45</v>
          </cell>
          <cell r="X1264">
            <v>300</v>
          </cell>
          <cell r="Y1264">
            <v>14.53</v>
          </cell>
          <cell r="Z1264">
            <v>14.68</v>
          </cell>
          <cell r="AA1264">
            <v>16.28</v>
          </cell>
          <cell r="AB1264">
            <v>16.45</v>
          </cell>
          <cell r="AD1264" t="str">
            <v>Single</v>
          </cell>
          <cell r="AI1264">
            <v>0</v>
          </cell>
          <cell r="AJ1264" t="str">
            <v>L</v>
          </cell>
        </row>
        <row r="1265">
          <cell r="AJ1265">
            <v>0</v>
          </cell>
        </row>
        <row r="1266">
          <cell r="N1266">
            <v>218.71983691286127</v>
          </cell>
          <cell r="AJ1266">
            <v>0</v>
          </cell>
        </row>
        <row r="1267">
          <cell r="E1267">
            <v>574</v>
          </cell>
          <cell r="F1267" t="str">
            <v>CB-3/5/1</v>
          </cell>
          <cell r="G1267">
            <v>517877.95</v>
          </cell>
          <cell r="H1267">
            <v>2389186.91</v>
          </cell>
          <cell r="I1267" t="str">
            <v>Road-MJ03</v>
          </cell>
          <cell r="R1267">
            <v>15.18</v>
          </cell>
          <cell r="T1267">
            <v>13.419617709105484</v>
          </cell>
          <cell r="V1267">
            <v>15.15</v>
          </cell>
          <cell r="AI1267">
            <v>0</v>
          </cell>
          <cell r="AJ1267">
            <v>0</v>
          </cell>
        </row>
        <row r="1268">
          <cell r="AJ1268">
            <v>0</v>
          </cell>
        </row>
        <row r="1269">
          <cell r="E1269">
            <v>575</v>
          </cell>
          <cell r="F1269" t="str">
            <v>CB-3/5/1/1</v>
          </cell>
          <cell r="G1269">
            <v>517882.48</v>
          </cell>
          <cell r="H1269">
            <v>2389172.41</v>
          </cell>
          <cell r="I1269" t="str">
            <v>Road-MJ03</v>
          </cell>
          <cell r="J1269">
            <v>4.529999999969732</v>
          </cell>
          <cell r="K1269">
            <v>-14.5</v>
          </cell>
          <cell r="L1269">
            <v>15.191145447257286</v>
          </cell>
          <cell r="M1269" t="str">
            <v>CP-5 401 221</v>
          </cell>
          <cell r="N1269">
            <v>0</v>
          </cell>
          <cell r="O1269">
            <v>15.191145447257286</v>
          </cell>
          <cell r="P1269">
            <v>15.191145447257286</v>
          </cell>
          <cell r="Q1269">
            <v>0</v>
          </cell>
          <cell r="R1269">
            <v>15.18</v>
          </cell>
          <cell r="T1269">
            <v>13.45</v>
          </cell>
          <cell r="V1269">
            <v>15.18</v>
          </cell>
          <cell r="X1269">
            <v>300</v>
          </cell>
          <cell r="Y1269">
            <v>13.419617709105484</v>
          </cell>
          <cell r="Z1269">
            <v>13.45</v>
          </cell>
          <cell r="AA1269">
            <v>15.15</v>
          </cell>
          <cell r="AB1269">
            <v>15.18</v>
          </cell>
          <cell r="AD1269" t="str">
            <v>Double</v>
          </cell>
          <cell r="AI1269" t="str">
            <v>S</v>
          </cell>
          <cell r="AJ1269" t="str">
            <v>L</v>
          </cell>
        </row>
        <row r="1270">
          <cell r="AJ1270">
            <v>0</v>
          </cell>
        </row>
        <row r="1271">
          <cell r="N1271">
            <v>15.191145447257286</v>
          </cell>
          <cell r="AJ1271">
            <v>0</v>
          </cell>
        </row>
        <row r="1272">
          <cell r="E1272">
            <v>576</v>
          </cell>
          <cell r="F1272" t="str">
            <v>CB-3/5/2</v>
          </cell>
          <cell r="G1272">
            <v>517920.95</v>
          </cell>
          <cell r="H1272">
            <v>2389200.27</v>
          </cell>
          <cell r="I1272" t="str">
            <v>Road-MJ03</v>
          </cell>
          <cell r="R1272">
            <v>15.48</v>
          </cell>
          <cell r="T1272">
            <v>13.869595651626963</v>
          </cell>
          <cell r="V1272">
            <v>15.38</v>
          </cell>
          <cell r="AI1272">
            <v>0</v>
          </cell>
          <cell r="AJ1272">
            <v>0</v>
          </cell>
        </row>
        <row r="1273">
          <cell r="AJ1273">
            <v>0</v>
          </cell>
        </row>
        <row r="1274">
          <cell r="E1274">
            <v>577</v>
          </cell>
          <cell r="F1274" t="str">
            <v>CB-3/5/2/1</v>
          </cell>
          <cell r="G1274">
            <v>517925.01</v>
          </cell>
          <cell r="H1274">
            <v>2389185.62</v>
          </cell>
          <cell r="I1274" t="str">
            <v>Road-MJ03</v>
          </cell>
          <cell r="J1274">
            <v>4.0599999999976717</v>
          </cell>
          <cell r="K1274">
            <v>-14.649999999906868</v>
          </cell>
          <cell r="L1274">
            <v>15.202174186518596</v>
          </cell>
          <cell r="M1274" t="str">
            <v>CP-5 401 221</v>
          </cell>
          <cell r="N1274">
            <v>0</v>
          </cell>
          <cell r="O1274">
            <v>15.202174186518596</v>
          </cell>
          <cell r="P1274">
            <v>15.202174186518596</v>
          </cell>
          <cell r="Q1274">
            <v>0</v>
          </cell>
          <cell r="R1274">
            <v>15.48</v>
          </cell>
          <cell r="T1274">
            <v>13.9</v>
          </cell>
          <cell r="V1274">
            <v>15.48</v>
          </cell>
          <cell r="X1274">
            <v>300</v>
          </cell>
          <cell r="Y1274">
            <v>13.869595651626963</v>
          </cell>
          <cell r="Z1274">
            <v>13.9</v>
          </cell>
          <cell r="AA1274">
            <v>15.38</v>
          </cell>
          <cell r="AB1274">
            <v>15.48</v>
          </cell>
          <cell r="AD1274" t="str">
            <v>Single</v>
          </cell>
          <cell r="AI1274" t="str">
            <v>S</v>
          </cell>
          <cell r="AJ1274" t="str">
            <v>L</v>
          </cell>
        </row>
        <row r="1275">
          <cell r="AJ1275">
            <v>0</v>
          </cell>
        </row>
        <row r="1276">
          <cell r="N1276">
            <v>15.202174186518596</v>
          </cell>
          <cell r="AJ1276">
            <v>0</v>
          </cell>
        </row>
        <row r="1277">
          <cell r="E1277">
            <v>578</v>
          </cell>
          <cell r="F1277" t="str">
            <v>CB-3/5/3</v>
          </cell>
          <cell r="G1277">
            <v>517947.58</v>
          </cell>
          <cell r="H1277">
            <v>2389205.2400000002</v>
          </cell>
          <cell r="I1277" t="str">
            <v>Road-MJ03</v>
          </cell>
          <cell r="R1277">
            <v>15.65</v>
          </cell>
          <cell r="T1277">
            <v>14.109593619090022</v>
          </cell>
          <cell r="V1277">
            <v>15.63</v>
          </cell>
          <cell r="AI1277">
            <v>0</v>
          </cell>
          <cell r="AJ1277">
            <v>0</v>
          </cell>
        </row>
        <row r="1278">
          <cell r="AJ1278">
            <v>0</v>
          </cell>
        </row>
        <row r="1279">
          <cell r="E1279">
            <v>579</v>
          </cell>
          <cell r="F1279" t="str">
            <v>CB-3/5/3/1</v>
          </cell>
          <cell r="G1279">
            <v>517949.07</v>
          </cell>
          <cell r="H1279">
            <v>2389190.11</v>
          </cell>
          <cell r="I1279" t="str">
            <v>Road-MJ03</v>
          </cell>
          <cell r="J1279">
            <v>1.4899999999906868</v>
          </cell>
          <cell r="K1279">
            <v>-15.130000000353903</v>
          </cell>
          <cell r="L1279">
            <v>15.203190454989418</v>
          </cell>
          <cell r="M1279" t="str">
            <v>CP-5 401 221</v>
          </cell>
          <cell r="N1279">
            <v>0</v>
          </cell>
          <cell r="O1279">
            <v>15.203190454989418</v>
          </cell>
          <cell r="P1279">
            <v>15.203190454989418</v>
          </cell>
          <cell r="Q1279">
            <v>0</v>
          </cell>
          <cell r="R1279">
            <v>15.65</v>
          </cell>
          <cell r="T1279">
            <v>14.14</v>
          </cell>
          <cell r="V1279">
            <v>15.65</v>
          </cell>
          <cell r="X1279">
            <v>300</v>
          </cell>
          <cell r="Y1279">
            <v>14.109593619090022</v>
          </cell>
          <cell r="Z1279">
            <v>14.14</v>
          </cell>
          <cell r="AA1279">
            <v>15.63</v>
          </cell>
          <cell r="AB1279">
            <v>15.65</v>
          </cell>
          <cell r="AD1279" t="str">
            <v>Single</v>
          </cell>
          <cell r="AI1279" t="str">
            <v>S</v>
          </cell>
          <cell r="AJ1279" t="str">
            <v>L</v>
          </cell>
        </row>
        <row r="1280">
          <cell r="AJ1280">
            <v>0</v>
          </cell>
        </row>
        <row r="1281">
          <cell r="N1281">
            <v>15.203190454989418</v>
          </cell>
          <cell r="AJ1281">
            <v>0</v>
          </cell>
        </row>
        <row r="1282">
          <cell r="E1282">
            <v>580</v>
          </cell>
          <cell r="F1282" t="str">
            <v>CB-3/5/4</v>
          </cell>
          <cell r="G1282">
            <v>517963.6</v>
          </cell>
          <cell r="H1282">
            <v>2389206.0299999998</v>
          </cell>
          <cell r="I1282" t="str">
            <v>Road-MJ03</v>
          </cell>
          <cell r="R1282">
            <v>15.76</v>
          </cell>
          <cell r="T1282">
            <v>14.229597098823204</v>
          </cell>
          <cell r="V1282">
            <v>15.77</v>
          </cell>
          <cell r="AI1282">
            <v>0</v>
          </cell>
          <cell r="AJ1282">
            <v>0</v>
          </cell>
        </row>
        <row r="1283">
          <cell r="AJ1283">
            <v>0</v>
          </cell>
        </row>
        <row r="1284">
          <cell r="E1284">
            <v>581</v>
          </cell>
          <cell r="F1284" t="str">
            <v>CB-3/5/4/1</v>
          </cell>
          <cell r="G1284">
            <v>517963.81</v>
          </cell>
          <cell r="H1284">
            <v>2389190.83</v>
          </cell>
          <cell r="I1284" t="str">
            <v>Road-MJ03</v>
          </cell>
          <cell r="J1284">
            <v>0.21000000002095476</v>
          </cell>
          <cell r="K1284">
            <v>-15.199999999720603</v>
          </cell>
          <cell r="L1284">
            <v>15.201450588398304</v>
          </cell>
          <cell r="M1284" t="str">
            <v>CP-5 401 221</v>
          </cell>
          <cell r="N1284">
            <v>0</v>
          </cell>
          <cell r="O1284">
            <v>15.201450588398304</v>
          </cell>
          <cell r="P1284">
            <v>15.201450588398304</v>
          </cell>
          <cell r="Q1284">
            <v>0</v>
          </cell>
          <cell r="R1284">
            <v>15.76</v>
          </cell>
          <cell r="T1284">
            <v>14.26</v>
          </cell>
          <cell r="V1284">
            <v>15.76</v>
          </cell>
          <cell r="X1284">
            <v>300</v>
          </cell>
          <cell r="Y1284">
            <v>14.229597098823204</v>
          </cell>
          <cell r="Z1284">
            <v>14.26</v>
          </cell>
          <cell r="AA1284">
            <v>15.77</v>
          </cell>
          <cell r="AB1284">
            <v>15.76</v>
          </cell>
          <cell r="AD1284" t="str">
            <v>Single</v>
          </cell>
          <cell r="AI1284" t="str">
            <v>S</v>
          </cell>
          <cell r="AJ1284" t="str">
            <v>L</v>
          </cell>
        </row>
        <row r="1285">
          <cell r="AJ1285">
            <v>0</v>
          </cell>
        </row>
        <row r="1286">
          <cell r="N1286">
            <v>15.201450588398304</v>
          </cell>
          <cell r="AJ1286">
            <v>0</v>
          </cell>
        </row>
        <row r="1287">
          <cell r="E1287">
            <v>582</v>
          </cell>
          <cell r="F1287" t="str">
            <v>CB-3/5/5</v>
          </cell>
          <cell r="G1287">
            <v>517995.59</v>
          </cell>
          <cell r="H1287">
            <v>2389206.59</v>
          </cell>
          <cell r="I1287" t="str">
            <v>Road-MJ03</v>
          </cell>
          <cell r="R1287">
            <v>15.96</v>
          </cell>
          <cell r="T1287">
            <v>14.449613522744636</v>
          </cell>
          <cell r="V1287">
            <v>16.05</v>
          </cell>
          <cell r="AI1287">
            <v>0</v>
          </cell>
          <cell r="AJ1287">
            <v>0</v>
          </cell>
        </row>
        <row r="1288">
          <cell r="AJ1288">
            <v>0</v>
          </cell>
        </row>
        <row r="1289">
          <cell r="E1289">
            <v>583</v>
          </cell>
          <cell r="F1289" t="str">
            <v>CB-3/5/5/1</v>
          </cell>
          <cell r="G1289">
            <v>517996.43</v>
          </cell>
          <cell r="H1289">
            <v>2389191.42</v>
          </cell>
          <cell r="I1289" t="str">
            <v>Road-MJ03</v>
          </cell>
          <cell r="J1289">
            <v>0.83999999996740371</v>
          </cell>
          <cell r="K1289">
            <v>-15.169999999925494</v>
          </cell>
          <cell r="L1289">
            <v>15.193238627681879</v>
          </cell>
          <cell r="M1289" t="str">
            <v>CP-5 401 221</v>
          </cell>
          <cell r="N1289">
            <v>0</v>
          </cell>
          <cell r="O1289">
            <v>15.193238627681879</v>
          </cell>
          <cell r="P1289">
            <v>15.193238627681879</v>
          </cell>
          <cell r="Q1289">
            <v>0</v>
          </cell>
          <cell r="R1289">
            <v>15.96</v>
          </cell>
          <cell r="T1289">
            <v>14.48</v>
          </cell>
          <cell r="V1289">
            <v>15.96</v>
          </cell>
          <cell r="X1289">
            <v>300</v>
          </cell>
          <cell r="Y1289">
            <v>14.449613522744636</v>
          </cell>
          <cell r="Z1289">
            <v>14.48</v>
          </cell>
          <cell r="AA1289">
            <v>16.05</v>
          </cell>
          <cell r="AB1289">
            <v>15.96</v>
          </cell>
          <cell r="AD1289" t="str">
            <v>Single</v>
          </cell>
          <cell r="AI1289" t="str">
            <v>S</v>
          </cell>
          <cell r="AJ1289" t="str">
            <v>L</v>
          </cell>
        </row>
        <row r="1290">
          <cell r="AJ1290">
            <v>0</v>
          </cell>
        </row>
        <row r="1291">
          <cell r="N1291">
            <v>15.193238627681879</v>
          </cell>
          <cell r="AJ1291">
            <v>0</v>
          </cell>
        </row>
        <row r="1292">
          <cell r="E1292">
            <v>584</v>
          </cell>
          <cell r="F1292" t="str">
            <v>CB-3/5/6</v>
          </cell>
          <cell r="G1292">
            <v>518020.26</v>
          </cell>
          <cell r="H1292">
            <v>2389210.1800000002</v>
          </cell>
          <cell r="I1292" t="str">
            <v>Road-MJ03</v>
          </cell>
          <cell r="R1292">
            <v>16.13</v>
          </cell>
          <cell r="T1292">
            <v>14.579583557077903</v>
          </cell>
          <cell r="V1292">
            <v>16.28</v>
          </cell>
          <cell r="AI1292">
            <v>0</v>
          </cell>
          <cell r="AJ1292">
            <v>0</v>
          </cell>
        </row>
        <row r="1293">
          <cell r="AJ1293">
            <v>0</v>
          </cell>
        </row>
        <row r="1294">
          <cell r="E1294">
            <v>585</v>
          </cell>
          <cell r="F1294" t="str">
            <v>CB-3/5/6/1</v>
          </cell>
          <cell r="G1294">
            <v>518023.76</v>
          </cell>
          <cell r="H1294">
            <v>2389195.38</v>
          </cell>
          <cell r="I1294" t="str">
            <v>Road-MJ03</v>
          </cell>
          <cell r="J1294">
            <v>3.5</v>
          </cell>
          <cell r="K1294">
            <v>-14.800000000279397</v>
          </cell>
          <cell r="L1294">
            <v>15.208221461047644</v>
          </cell>
          <cell r="M1294" t="str">
            <v>CP-5 401 221</v>
          </cell>
          <cell r="N1294">
            <v>0</v>
          </cell>
          <cell r="O1294">
            <v>15.208221461047644</v>
          </cell>
          <cell r="P1294">
            <v>15.208221461047644</v>
          </cell>
          <cell r="Q1294">
            <v>0</v>
          </cell>
          <cell r="R1294">
            <v>16.13</v>
          </cell>
          <cell r="T1294">
            <v>14.61</v>
          </cell>
          <cell r="V1294">
            <v>16.13</v>
          </cell>
          <cell r="X1294">
            <v>300</v>
          </cell>
          <cell r="Y1294">
            <v>14.579583557077903</v>
          </cell>
          <cell r="Z1294">
            <v>14.61</v>
          </cell>
          <cell r="AA1294">
            <v>16.28</v>
          </cell>
          <cell r="AB1294">
            <v>16.13</v>
          </cell>
          <cell r="AD1294" t="str">
            <v>Single</v>
          </cell>
          <cell r="AI1294" t="str">
            <v>S</v>
          </cell>
          <cell r="AJ1294" t="str">
            <v>L</v>
          </cell>
        </row>
        <row r="1295">
          <cell r="AJ1295">
            <v>0</v>
          </cell>
        </row>
        <row r="1296">
          <cell r="N1296">
            <v>15.208221461047644</v>
          </cell>
          <cell r="AJ1296">
            <v>0</v>
          </cell>
        </row>
        <row r="1297">
          <cell r="E1297">
            <v>586</v>
          </cell>
          <cell r="F1297" t="str">
            <v>CB-3/5/7</v>
          </cell>
          <cell r="G1297">
            <v>518048.57</v>
          </cell>
          <cell r="H1297">
            <v>2389220.11</v>
          </cell>
          <cell r="I1297" t="str">
            <v>Road-MJ03</v>
          </cell>
          <cell r="R1297">
            <v>16.239999999999998</v>
          </cell>
          <cell r="T1297">
            <v>14.729583031052151</v>
          </cell>
          <cell r="V1297">
            <v>16.45</v>
          </cell>
          <cell r="AI1297">
            <v>0</v>
          </cell>
          <cell r="AJ1297">
            <v>0</v>
          </cell>
        </row>
        <row r="1298">
          <cell r="AJ1298">
            <v>0</v>
          </cell>
        </row>
        <row r="1299">
          <cell r="E1299">
            <v>587</v>
          </cell>
          <cell r="F1299" t="str">
            <v>CB-3/5/7/1</v>
          </cell>
          <cell r="G1299">
            <v>518055.09</v>
          </cell>
          <cell r="H1299">
            <v>2389206.37</v>
          </cell>
          <cell r="I1299" t="str">
            <v>Road-MJ03</v>
          </cell>
          <cell r="J1299">
            <v>6.5200000000186265</v>
          </cell>
          <cell r="K1299">
            <v>-13.739999999757856</v>
          </cell>
          <cell r="L1299">
            <v>15.208484473924047</v>
          </cell>
          <cell r="M1299" t="str">
            <v>CP-5 401 221</v>
          </cell>
          <cell r="N1299">
            <v>0</v>
          </cell>
          <cell r="O1299">
            <v>15.208484473924047</v>
          </cell>
          <cell r="P1299">
            <v>15.208484473924047</v>
          </cell>
          <cell r="Q1299">
            <v>0</v>
          </cell>
          <cell r="R1299">
            <v>16.239999999999998</v>
          </cell>
          <cell r="T1299">
            <v>14.76</v>
          </cell>
          <cell r="V1299">
            <v>16.45</v>
          </cell>
          <cell r="X1299">
            <v>300</v>
          </cell>
          <cell r="Y1299">
            <v>14.729583031052151</v>
          </cell>
          <cell r="Z1299">
            <v>14.76</v>
          </cell>
          <cell r="AA1299">
            <v>16.45</v>
          </cell>
          <cell r="AB1299">
            <v>16.45</v>
          </cell>
          <cell r="AD1299" t="str">
            <v>Single</v>
          </cell>
          <cell r="AI1299" t="str">
            <v>S</v>
          </cell>
          <cell r="AJ1299" t="str">
            <v>L</v>
          </cell>
        </row>
        <row r="1300">
          <cell r="AJ1300">
            <v>0</v>
          </cell>
        </row>
        <row r="1301">
          <cell r="N1301">
            <v>15.208484473924047</v>
          </cell>
          <cell r="AJ1301">
            <v>0</v>
          </cell>
        </row>
        <row r="1302">
          <cell r="E1302">
            <v>588</v>
          </cell>
          <cell r="F1302" t="str">
            <v>MH-E34/4-EX</v>
          </cell>
          <cell r="G1302">
            <v>517894.592</v>
          </cell>
          <cell r="H1302">
            <v>2389027.656</v>
          </cell>
          <cell r="I1302" t="str">
            <v>King Fahad Road</v>
          </cell>
          <cell r="M1302" t="str">
            <v>CP-5 401 222</v>
          </cell>
          <cell r="R1302">
            <v>14.9</v>
          </cell>
          <cell r="T1302">
            <v>13.16</v>
          </cell>
          <cell r="V1302">
            <v>14.9</v>
          </cell>
          <cell r="X1302">
            <v>700</v>
          </cell>
          <cell r="Y1302">
            <v>0</v>
          </cell>
          <cell r="Z1302">
            <v>13.16</v>
          </cell>
          <cell r="AA1302">
            <v>0</v>
          </cell>
          <cell r="AB1302">
            <v>14.9</v>
          </cell>
          <cell r="AI1302">
            <v>0</v>
          </cell>
          <cell r="AJ1302">
            <v>0</v>
          </cell>
        </row>
        <row r="1303">
          <cell r="AJ1303">
            <v>0</v>
          </cell>
        </row>
        <row r="1304">
          <cell r="E1304">
            <v>589</v>
          </cell>
          <cell r="F1304" t="str">
            <v>CB-E34/4/1</v>
          </cell>
          <cell r="G1304">
            <v>517916.1</v>
          </cell>
          <cell r="H1304">
            <v>2389038.35</v>
          </cell>
          <cell r="I1304" t="str">
            <v>Road-MN04</v>
          </cell>
          <cell r="J1304">
            <v>21.507999999972526</v>
          </cell>
          <cell r="K1304">
            <v>10.69400000013411</v>
          </cell>
          <cell r="L1304">
            <v>24.019902164698475</v>
          </cell>
          <cell r="M1304" t="str">
            <v>CP-5 401 222</v>
          </cell>
          <cell r="N1304">
            <v>0</v>
          </cell>
          <cell r="O1304">
            <v>24.019902164698475</v>
          </cell>
          <cell r="P1304">
            <v>24.019902164698475</v>
          </cell>
          <cell r="Q1304">
            <v>0</v>
          </cell>
          <cell r="R1304">
            <v>14.98</v>
          </cell>
          <cell r="T1304">
            <v>13.33</v>
          </cell>
          <cell r="V1304">
            <v>14.99</v>
          </cell>
          <cell r="X1304">
            <v>400</v>
          </cell>
          <cell r="Y1304">
            <v>13.16</v>
          </cell>
          <cell r="Z1304">
            <v>13.33</v>
          </cell>
          <cell r="AA1304">
            <v>14.9</v>
          </cell>
          <cell r="AB1304">
            <v>14.99</v>
          </cell>
          <cell r="AD1304" t="str">
            <v>Double</v>
          </cell>
          <cell r="AI1304" t="str">
            <v>S</v>
          </cell>
          <cell r="AJ1304">
            <v>0</v>
          </cell>
        </row>
        <row r="1305">
          <cell r="AJ1305">
            <v>0</v>
          </cell>
        </row>
        <row r="1306">
          <cell r="E1306">
            <v>590</v>
          </cell>
          <cell r="F1306" t="str">
            <v>CB-E34/4/1A</v>
          </cell>
          <cell r="G1306">
            <v>517938.93</v>
          </cell>
          <cell r="H1306">
            <v>2389045.7799999998</v>
          </cell>
          <cell r="I1306" t="str">
            <v>Road-MN04</v>
          </cell>
          <cell r="J1306">
            <v>22.830000000016298</v>
          </cell>
          <cell r="K1306">
            <v>7.4299999997019768</v>
          </cell>
          <cell r="L1306">
            <v>24.008619285504853</v>
          </cell>
          <cell r="M1306" t="str">
            <v>CP-5 401 222</v>
          </cell>
          <cell r="N1306">
            <v>24.019902164698475</v>
          </cell>
          <cell r="O1306">
            <v>48.028521450203328</v>
          </cell>
          <cell r="P1306">
            <v>24.008619285504853</v>
          </cell>
          <cell r="Q1306">
            <v>0</v>
          </cell>
          <cell r="R1306">
            <v>15.17</v>
          </cell>
          <cell r="T1306">
            <v>13.4</v>
          </cell>
          <cell r="V1306">
            <v>15.35</v>
          </cell>
          <cell r="X1306">
            <v>400</v>
          </cell>
          <cell r="Y1306">
            <v>13.33</v>
          </cell>
          <cell r="Z1306">
            <v>13.4</v>
          </cell>
          <cell r="AA1306">
            <v>14.99</v>
          </cell>
          <cell r="AB1306">
            <v>15.35</v>
          </cell>
          <cell r="AD1306" t="str">
            <v>Single</v>
          </cell>
          <cell r="AI1306">
            <v>0</v>
          </cell>
          <cell r="AJ1306">
            <v>0</v>
          </cell>
        </row>
        <row r="1307">
          <cell r="AJ1307">
            <v>0</v>
          </cell>
        </row>
        <row r="1308">
          <cell r="E1308">
            <v>591</v>
          </cell>
          <cell r="F1308" t="str">
            <v>CB-E34/4/2</v>
          </cell>
          <cell r="G1308">
            <v>517972.25</v>
          </cell>
          <cell r="H1308">
            <v>2389056.4900000002</v>
          </cell>
          <cell r="I1308" t="str">
            <v>Road-MN04</v>
          </cell>
          <cell r="J1308">
            <v>33.320000000006985</v>
          </cell>
          <cell r="K1308">
            <v>10.710000000428408</v>
          </cell>
          <cell r="L1308">
            <v>34.998949984387274</v>
          </cell>
          <cell r="M1308" t="str">
            <v>CP-5 401 222</v>
          </cell>
          <cell r="N1308">
            <v>48.028521450203328</v>
          </cell>
          <cell r="O1308">
            <v>83.027471434590609</v>
          </cell>
          <cell r="P1308">
            <v>34.998949984387281</v>
          </cell>
          <cell r="Q1308">
            <v>0</v>
          </cell>
          <cell r="R1308">
            <v>15.44</v>
          </cell>
          <cell r="T1308">
            <v>13.75</v>
          </cell>
          <cell r="V1308">
            <v>15.68</v>
          </cell>
          <cell r="X1308">
            <v>400</v>
          </cell>
          <cell r="Y1308">
            <v>13.4</v>
          </cell>
          <cell r="Z1308">
            <v>13.75</v>
          </cell>
          <cell r="AA1308">
            <v>15.35</v>
          </cell>
          <cell r="AB1308">
            <v>15.68</v>
          </cell>
          <cell r="AD1308" t="str">
            <v>Single</v>
          </cell>
          <cell r="AI1308">
            <v>0</v>
          </cell>
          <cell r="AJ1308">
            <v>0</v>
          </cell>
        </row>
        <row r="1309">
          <cell r="AJ1309">
            <v>0</v>
          </cell>
        </row>
        <row r="1310">
          <cell r="E1310">
            <v>592</v>
          </cell>
          <cell r="F1310" t="str">
            <v>CB-E34/4/3</v>
          </cell>
          <cell r="G1310">
            <v>518019.83</v>
          </cell>
          <cell r="H1310">
            <v>2389071.85</v>
          </cell>
          <cell r="I1310" t="str">
            <v>Road-MN04</v>
          </cell>
          <cell r="J1310">
            <v>47.580000000016298</v>
          </cell>
          <cell r="K1310">
            <v>15.359999999869615</v>
          </cell>
          <cell r="L1310">
            <v>49.997859954177493</v>
          </cell>
          <cell r="M1310" t="str">
            <v>CP-5 401 222</v>
          </cell>
          <cell r="N1310">
            <v>83.027471434590609</v>
          </cell>
          <cell r="O1310">
            <v>133.02533138876811</v>
          </cell>
          <cell r="P1310">
            <v>49.9978599541775</v>
          </cell>
          <cell r="Q1310">
            <v>0</v>
          </cell>
          <cell r="R1310">
            <v>15.82</v>
          </cell>
          <cell r="T1310">
            <v>14.1</v>
          </cell>
          <cell r="V1310">
            <v>15.82</v>
          </cell>
          <cell r="X1310">
            <v>400</v>
          </cell>
          <cell r="Y1310">
            <v>13.75</v>
          </cell>
          <cell r="Z1310">
            <v>14.1</v>
          </cell>
          <cell r="AA1310">
            <v>15.68</v>
          </cell>
          <cell r="AB1310">
            <v>15.82</v>
          </cell>
          <cell r="AD1310" t="str">
            <v>Single</v>
          </cell>
          <cell r="AI1310">
            <v>0</v>
          </cell>
          <cell r="AJ1310">
            <v>0</v>
          </cell>
        </row>
        <row r="1311">
          <cell r="AJ1311">
            <v>0</v>
          </cell>
        </row>
        <row r="1312">
          <cell r="E1312">
            <v>593</v>
          </cell>
          <cell r="F1312" t="str">
            <v>CB-E34/4/4</v>
          </cell>
          <cell r="G1312">
            <v>518045.53</v>
          </cell>
          <cell r="H1312">
            <v>2389080.15</v>
          </cell>
          <cell r="I1312" t="str">
            <v>Road-MN04</v>
          </cell>
          <cell r="J1312">
            <v>25.700000000011642</v>
          </cell>
          <cell r="K1312">
            <v>8.2999999998137355</v>
          </cell>
          <cell r="L1312">
            <v>27.007036120194797</v>
          </cell>
          <cell r="M1312" t="str">
            <v>CP-5 401 222</v>
          </cell>
          <cell r="N1312">
            <v>133.02533138876811</v>
          </cell>
          <cell r="O1312">
            <v>160.03236750896292</v>
          </cell>
          <cell r="P1312">
            <v>27.007036120194812</v>
          </cell>
          <cell r="Q1312">
            <v>0</v>
          </cell>
          <cell r="R1312">
            <v>16.03</v>
          </cell>
          <cell r="T1312">
            <v>14.34</v>
          </cell>
          <cell r="V1312">
            <v>15.99</v>
          </cell>
          <cell r="X1312">
            <v>400</v>
          </cell>
          <cell r="Y1312">
            <v>14.1</v>
          </cell>
          <cell r="Z1312">
            <v>14.24</v>
          </cell>
          <cell r="AA1312">
            <v>15.82</v>
          </cell>
          <cell r="AB1312">
            <v>15.99</v>
          </cell>
          <cell r="AD1312" t="str">
            <v>Single</v>
          </cell>
          <cell r="AI1312">
            <v>0</v>
          </cell>
          <cell r="AJ1312">
            <v>0</v>
          </cell>
        </row>
        <row r="1313">
          <cell r="AJ1313">
            <v>0</v>
          </cell>
        </row>
        <row r="1314">
          <cell r="E1314">
            <v>594</v>
          </cell>
          <cell r="F1314" t="str">
            <v>CB-E34/4/5</v>
          </cell>
          <cell r="G1314">
            <v>518064.55</v>
          </cell>
          <cell r="H1314">
            <v>2389086.29</v>
          </cell>
          <cell r="I1314" t="str">
            <v>Road-MN04</v>
          </cell>
          <cell r="J1314">
            <v>19.019999999960419</v>
          </cell>
          <cell r="K1314">
            <v>6.1400000001303852</v>
          </cell>
          <cell r="L1314">
            <v>19.986495440674322</v>
          </cell>
          <cell r="M1314" t="str">
            <v>CP-5 401 222</v>
          </cell>
          <cell r="N1314">
            <v>160.03236750896292</v>
          </cell>
          <cell r="O1314">
            <v>180.01886294963725</v>
          </cell>
          <cell r="P1314">
            <v>19.986495440674332</v>
          </cell>
          <cell r="Q1314">
            <v>0</v>
          </cell>
          <cell r="R1314">
            <v>16.190000000000001</v>
          </cell>
          <cell r="T1314">
            <v>14.43</v>
          </cell>
          <cell r="V1314">
            <v>16.37</v>
          </cell>
          <cell r="X1314">
            <v>400</v>
          </cell>
          <cell r="Y1314">
            <v>14.34</v>
          </cell>
          <cell r="Z1314">
            <v>14.43</v>
          </cell>
          <cell r="AA1314">
            <v>15.99</v>
          </cell>
          <cell r="AB1314">
            <v>16.37</v>
          </cell>
          <cell r="AD1314" t="str">
            <v>Single</v>
          </cell>
          <cell r="AI1314">
            <v>0</v>
          </cell>
          <cell r="AJ1314">
            <v>0</v>
          </cell>
        </row>
        <row r="1315">
          <cell r="AJ1315">
            <v>0</v>
          </cell>
        </row>
        <row r="1316">
          <cell r="E1316">
            <v>595</v>
          </cell>
          <cell r="F1316" t="str">
            <v>CB-E34/4/6</v>
          </cell>
          <cell r="G1316">
            <v>518102.61</v>
          </cell>
          <cell r="H1316">
            <v>2389098.58</v>
          </cell>
          <cell r="I1316" t="str">
            <v>Road-MN04</v>
          </cell>
          <cell r="J1316">
            <v>38.059999999997672</v>
          </cell>
          <cell r="K1316">
            <v>12.290000000037253</v>
          </cell>
          <cell r="L1316">
            <v>39.995095949387824</v>
          </cell>
          <cell r="M1316" t="str">
            <v>CP-5 401 222</v>
          </cell>
          <cell r="N1316">
            <v>180.01886294963725</v>
          </cell>
          <cell r="O1316">
            <v>220.01395889902508</v>
          </cell>
          <cell r="P1316">
            <v>39.995095949387832</v>
          </cell>
          <cell r="Q1316">
            <v>0</v>
          </cell>
          <cell r="R1316">
            <v>16.48</v>
          </cell>
          <cell r="T1316">
            <v>14.55</v>
          </cell>
          <cell r="V1316">
            <v>16.75</v>
          </cell>
          <cell r="X1316">
            <v>300</v>
          </cell>
          <cell r="Y1316">
            <v>14.43</v>
          </cell>
          <cell r="Z1316">
            <v>14.55</v>
          </cell>
          <cell r="AA1316">
            <v>16.37</v>
          </cell>
          <cell r="AB1316">
            <v>16.75</v>
          </cell>
          <cell r="AD1316" t="str">
            <v>Single</v>
          </cell>
          <cell r="AI1316">
            <v>0</v>
          </cell>
          <cell r="AJ1316">
            <v>0</v>
          </cell>
        </row>
        <row r="1317">
          <cell r="AJ1317">
            <v>0</v>
          </cell>
        </row>
        <row r="1318">
          <cell r="E1318">
            <v>596</v>
          </cell>
          <cell r="F1318" t="str">
            <v>CB-E34/4/7</v>
          </cell>
          <cell r="G1318">
            <v>518136</v>
          </cell>
          <cell r="H1318">
            <v>2389109.1</v>
          </cell>
          <cell r="I1318" t="str">
            <v>Road-MN04</v>
          </cell>
          <cell r="J1318">
            <v>33.39000000001397</v>
          </cell>
          <cell r="K1318">
            <v>10.520000000018626</v>
          </cell>
          <cell r="L1318">
            <v>35.008034792049166</v>
          </cell>
          <cell r="M1318" t="str">
            <v>CP-5 401 222</v>
          </cell>
          <cell r="N1318">
            <v>220.01395889902508</v>
          </cell>
          <cell r="O1318">
            <v>255.02199369107424</v>
          </cell>
          <cell r="P1318">
            <v>35.008034792049159</v>
          </cell>
          <cell r="Q1318">
            <v>0</v>
          </cell>
          <cell r="R1318">
            <v>16.48</v>
          </cell>
          <cell r="T1318">
            <v>14.64</v>
          </cell>
          <cell r="V1318">
            <v>16.66</v>
          </cell>
          <cell r="X1318">
            <v>300</v>
          </cell>
          <cell r="Y1318">
            <v>14.55</v>
          </cell>
          <cell r="Z1318">
            <v>14.64</v>
          </cell>
          <cell r="AA1318">
            <v>16.75</v>
          </cell>
          <cell r="AB1318">
            <v>16.66</v>
          </cell>
          <cell r="AD1318" t="str">
            <v>Single</v>
          </cell>
          <cell r="AI1318">
            <v>0</v>
          </cell>
          <cell r="AJ1318">
            <v>0</v>
          </cell>
        </row>
        <row r="1319">
          <cell r="AJ1319">
            <v>0</v>
          </cell>
        </row>
        <row r="1320">
          <cell r="E1320">
            <v>597</v>
          </cell>
          <cell r="F1320" t="str">
            <v>CB-E34/4/8</v>
          </cell>
          <cell r="G1320">
            <v>518181.91</v>
          </cell>
          <cell r="H1320">
            <v>2389123.1</v>
          </cell>
          <cell r="I1320" t="str">
            <v>Road-MN04</v>
          </cell>
          <cell r="J1320">
            <v>45.909999999974389</v>
          </cell>
          <cell r="K1320">
            <v>14</v>
          </cell>
          <cell r="L1320">
            <v>47.997167624742694</v>
          </cell>
          <cell r="M1320" t="str">
            <v>CP-5 401 222</v>
          </cell>
          <cell r="N1320">
            <v>255.02199369107424</v>
          </cell>
          <cell r="O1320">
            <v>303.01916131581692</v>
          </cell>
          <cell r="P1320">
            <v>47.997167624742673</v>
          </cell>
          <cell r="Q1320">
            <v>0</v>
          </cell>
          <cell r="R1320">
            <v>16.37</v>
          </cell>
          <cell r="T1320">
            <v>14.75</v>
          </cell>
          <cell r="V1320">
            <v>16.47</v>
          </cell>
          <cell r="X1320">
            <v>300</v>
          </cell>
          <cell r="Y1320">
            <v>14.64</v>
          </cell>
          <cell r="Z1320">
            <v>14.75</v>
          </cell>
          <cell r="AA1320">
            <v>16.66</v>
          </cell>
          <cell r="AB1320">
            <v>16.47</v>
          </cell>
          <cell r="AD1320" t="str">
            <v>Single</v>
          </cell>
          <cell r="AI1320">
            <v>0</v>
          </cell>
          <cell r="AJ1320" t="str">
            <v>L</v>
          </cell>
        </row>
        <row r="1321">
          <cell r="AJ1321">
            <v>0</v>
          </cell>
        </row>
        <row r="1322">
          <cell r="N1322">
            <v>303.01916131581692</v>
          </cell>
          <cell r="AJ1322">
            <v>0</v>
          </cell>
        </row>
        <row r="1323">
          <cell r="E1323">
            <v>598</v>
          </cell>
          <cell r="F1323" t="str">
            <v>MH-E34/2-EX</v>
          </cell>
          <cell r="G1323">
            <v>517994.60700000002</v>
          </cell>
          <cell r="H1323">
            <v>2388867.0699999998</v>
          </cell>
          <cell r="I1323" t="str">
            <v>King Fahad Road</v>
          </cell>
          <cell r="M1323" t="str">
            <v>CP-5 401 223</v>
          </cell>
          <cell r="R1323">
            <v>14.7</v>
          </cell>
          <cell r="T1323">
            <v>12.46</v>
          </cell>
          <cell r="V1323">
            <v>14.7</v>
          </cell>
          <cell r="X1323">
            <v>700</v>
          </cell>
          <cell r="Y1323">
            <v>0</v>
          </cell>
          <cell r="Z1323">
            <v>12.46</v>
          </cell>
          <cell r="AA1323">
            <v>0</v>
          </cell>
          <cell r="AB1323">
            <v>14.7</v>
          </cell>
          <cell r="AI1323">
            <v>0</v>
          </cell>
          <cell r="AJ1323">
            <v>0</v>
          </cell>
        </row>
        <row r="1324">
          <cell r="AJ1324">
            <v>0</v>
          </cell>
        </row>
        <row r="1325">
          <cell r="E1325">
            <v>599</v>
          </cell>
          <cell r="F1325" t="str">
            <v>CB-E34/2/1</v>
          </cell>
          <cell r="G1325">
            <v>517963.6</v>
          </cell>
          <cell r="H1325">
            <v>2388873.33</v>
          </cell>
          <cell r="I1325" t="str">
            <v>Road-MN05</v>
          </cell>
          <cell r="J1325">
            <v>-31.007000000041444</v>
          </cell>
          <cell r="K1325">
            <v>6.2600000002421439</v>
          </cell>
          <cell r="L1325">
            <v>31.632604208404999</v>
          </cell>
          <cell r="M1325" t="str">
            <v>CP-5 401 223</v>
          </cell>
          <cell r="N1325">
            <v>0</v>
          </cell>
          <cell r="O1325">
            <v>31.632604208404999</v>
          </cell>
          <cell r="P1325">
            <v>31.632604208404999</v>
          </cell>
          <cell r="Q1325">
            <v>0</v>
          </cell>
          <cell r="R1325">
            <v>14.72</v>
          </cell>
          <cell r="T1325">
            <v>12.57</v>
          </cell>
          <cell r="V1325">
            <v>14.68</v>
          </cell>
          <cell r="X1325">
            <v>700</v>
          </cell>
          <cell r="Y1325">
            <v>12.46</v>
          </cell>
          <cell r="Z1325">
            <v>12.57</v>
          </cell>
          <cell r="AA1325">
            <v>14.7</v>
          </cell>
          <cell r="AB1325">
            <v>14.68</v>
          </cell>
          <cell r="AD1325" t="str">
            <v>Double</v>
          </cell>
          <cell r="AI1325" t="str">
            <v>S</v>
          </cell>
          <cell r="AJ1325">
            <v>0</v>
          </cell>
        </row>
        <row r="1326">
          <cell r="AJ1326">
            <v>0</v>
          </cell>
        </row>
        <row r="1327">
          <cell r="E1327">
            <v>600</v>
          </cell>
          <cell r="F1327" t="str">
            <v>CB-E34/2/2</v>
          </cell>
          <cell r="G1327">
            <v>518003.41</v>
          </cell>
          <cell r="H1327">
            <v>2388886.73</v>
          </cell>
          <cell r="I1327" t="str">
            <v>Road-MN05</v>
          </cell>
          <cell r="J1327">
            <v>39.809999999997672</v>
          </cell>
          <cell r="K1327">
            <v>13.399999999906868</v>
          </cell>
          <cell r="L1327">
            <v>42.004715211477375</v>
          </cell>
          <cell r="M1327" t="str">
            <v>CP-5 401 223</v>
          </cell>
          <cell r="N1327">
            <v>31.632604208404999</v>
          </cell>
          <cell r="O1327">
            <v>73.637319419882374</v>
          </cell>
          <cell r="P1327">
            <v>42.004715211477375</v>
          </cell>
          <cell r="Q1327">
            <v>0</v>
          </cell>
          <cell r="R1327">
            <v>15.43</v>
          </cell>
          <cell r="T1327">
            <v>12.78</v>
          </cell>
          <cell r="V1327">
            <v>15.52</v>
          </cell>
          <cell r="X1327">
            <v>600</v>
          </cell>
          <cell r="Y1327">
            <v>12.57</v>
          </cell>
          <cell r="Z1327">
            <v>12.78</v>
          </cell>
          <cell r="AA1327">
            <v>14.68</v>
          </cell>
          <cell r="AB1327">
            <v>15.52</v>
          </cell>
          <cell r="AD1327" t="str">
            <v>Single</v>
          </cell>
          <cell r="AI1327">
            <v>0</v>
          </cell>
          <cell r="AJ1327">
            <v>0</v>
          </cell>
        </row>
        <row r="1328">
          <cell r="AJ1328">
            <v>0</v>
          </cell>
        </row>
        <row r="1329">
          <cell r="E1329">
            <v>601</v>
          </cell>
          <cell r="F1329" t="str">
            <v>CB-E34/2/3</v>
          </cell>
          <cell r="G1329">
            <v>518039.42</v>
          </cell>
          <cell r="H1329">
            <v>2388898.86</v>
          </cell>
          <cell r="I1329" t="str">
            <v>Road-MN05</v>
          </cell>
          <cell r="J1329">
            <v>36.010000000009313</v>
          </cell>
          <cell r="K1329">
            <v>12.129999999888241</v>
          </cell>
          <cell r="L1329">
            <v>37.998118374440061</v>
          </cell>
          <cell r="M1329" t="str">
            <v>CP-5 401 223</v>
          </cell>
          <cell r="N1329">
            <v>73.637319419882374</v>
          </cell>
          <cell r="O1329">
            <v>111.63543779432243</v>
          </cell>
          <cell r="P1329">
            <v>37.998118374440054</v>
          </cell>
          <cell r="Q1329">
            <v>0</v>
          </cell>
          <cell r="R1329">
            <v>15.63</v>
          </cell>
          <cell r="T1329">
            <v>12.95</v>
          </cell>
          <cell r="V1329">
            <v>15.73</v>
          </cell>
          <cell r="X1329">
            <v>600</v>
          </cell>
          <cell r="Y1329">
            <v>12.78</v>
          </cell>
          <cell r="Z1329">
            <v>12.95</v>
          </cell>
          <cell r="AA1329">
            <v>15.52</v>
          </cell>
          <cell r="AB1329">
            <v>15.73</v>
          </cell>
          <cell r="AD1329" t="str">
            <v>Single</v>
          </cell>
          <cell r="AI1329">
            <v>0</v>
          </cell>
          <cell r="AJ1329">
            <v>0</v>
          </cell>
        </row>
        <row r="1330">
          <cell r="AJ1330">
            <v>0</v>
          </cell>
        </row>
        <row r="1331">
          <cell r="E1331">
            <v>602</v>
          </cell>
          <cell r="F1331" t="str">
            <v>CB-E34/2/4</v>
          </cell>
          <cell r="G1331">
            <v>518050.79</v>
          </cell>
          <cell r="H1331">
            <v>2388902.69</v>
          </cell>
          <cell r="I1331" t="str">
            <v>Road-MN05</v>
          </cell>
          <cell r="J1331">
            <v>11.369999999995343</v>
          </cell>
          <cell r="K1331">
            <v>3.8300000000745058</v>
          </cell>
          <cell r="L1331">
            <v>11.997741454143144</v>
          </cell>
          <cell r="M1331" t="str">
            <v>CP-5 401 223</v>
          </cell>
          <cell r="N1331">
            <v>111.63543779432243</v>
          </cell>
          <cell r="O1331">
            <v>123.63317924846557</v>
          </cell>
          <cell r="P1331">
            <v>11.997741454143139</v>
          </cell>
          <cell r="Q1331">
            <v>0</v>
          </cell>
          <cell r="R1331">
            <v>15.67</v>
          </cell>
          <cell r="T1331">
            <v>13</v>
          </cell>
          <cell r="V1331">
            <v>15.66</v>
          </cell>
          <cell r="X1331">
            <v>600</v>
          </cell>
          <cell r="Y1331">
            <v>12.95</v>
          </cell>
          <cell r="Z1331">
            <v>13</v>
          </cell>
          <cell r="AA1331">
            <v>15.73</v>
          </cell>
          <cell r="AB1331">
            <v>15.66</v>
          </cell>
          <cell r="AD1331" t="str">
            <v>Single</v>
          </cell>
          <cell r="AI1331">
            <v>0</v>
          </cell>
          <cell r="AJ1331">
            <v>0</v>
          </cell>
        </row>
        <row r="1332">
          <cell r="AJ1332">
            <v>0</v>
          </cell>
        </row>
        <row r="1333">
          <cell r="E1333">
            <v>603</v>
          </cell>
          <cell r="F1333" t="str">
            <v>CB-E34/2/4A</v>
          </cell>
          <cell r="G1333">
            <v>518069.75</v>
          </cell>
          <cell r="H1333">
            <v>2388909.0699999998</v>
          </cell>
          <cell r="I1333" t="str">
            <v>Road-MN05</v>
          </cell>
          <cell r="J1333">
            <v>18.960000000020955</v>
          </cell>
          <cell r="K1333">
            <v>6.3799999998882413</v>
          </cell>
          <cell r="L1333">
            <v>20.004649459547363</v>
          </cell>
          <cell r="M1333" t="str">
            <v>CP-5 401 223</v>
          </cell>
          <cell r="N1333">
            <v>123.63317924846557</v>
          </cell>
          <cell r="O1333">
            <v>143.63782870801293</v>
          </cell>
          <cell r="P1333">
            <v>20.004649459547366</v>
          </cell>
          <cell r="Q1333">
            <v>0</v>
          </cell>
          <cell r="R1333">
            <v>15.74</v>
          </cell>
          <cell r="T1333">
            <v>13.07</v>
          </cell>
          <cell r="V1333">
            <v>15.6</v>
          </cell>
          <cell r="X1333">
            <v>600</v>
          </cell>
          <cell r="Y1333">
            <v>13</v>
          </cell>
          <cell r="Z1333">
            <v>13.07</v>
          </cell>
          <cell r="AA1333">
            <v>15.66</v>
          </cell>
          <cell r="AB1333">
            <v>15.6</v>
          </cell>
          <cell r="AD1333" t="str">
            <v>Single</v>
          </cell>
          <cell r="AI1333">
            <v>0</v>
          </cell>
          <cell r="AJ1333">
            <v>0</v>
          </cell>
        </row>
        <row r="1334">
          <cell r="AJ1334">
            <v>0</v>
          </cell>
        </row>
        <row r="1335">
          <cell r="E1335">
            <v>604</v>
          </cell>
          <cell r="F1335" t="str">
            <v>CB-E34/2/5</v>
          </cell>
          <cell r="G1335">
            <v>518101.97</v>
          </cell>
          <cell r="H1335">
            <v>2388919.92</v>
          </cell>
          <cell r="I1335" t="str">
            <v>Road-MN05</v>
          </cell>
          <cell r="J1335">
            <v>32.21999999997206</v>
          </cell>
          <cell r="K1335">
            <v>10.850000000093132</v>
          </cell>
          <cell r="L1335">
            <v>33.997807282238369</v>
          </cell>
          <cell r="M1335" t="str">
            <v>CP-5 401 223</v>
          </cell>
          <cell r="N1335">
            <v>143.63782870801293</v>
          </cell>
          <cell r="O1335">
            <v>177.6356359902513</v>
          </cell>
          <cell r="P1335">
            <v>33.997807282238369</v>
          </cell>
          <cell r="Q1335">
            <v>0</v>
          </cell>
          <cell r="R1335">
            <v>15.86</v>
          </cell>
          <cell r="T1335">
            <v>13.18</v>
          </cell>
          <cell r="V1335">
            <v>15.69</v>
          </cell>
          <cell r="X1335">
            <v>600</v>
          </cell>
          <cell r="Y1335">
            <v>13.07</v>
          </cell>
          <cell r="Z1335">
            <v>13.18</v>
          </cell>
          <cell r="AA1335">
            <v>15.6</v>
          </cell>
          <cell r="AB1335">
            <v>15.69</v>
          </cell>
          <cell r="AD1335" t="str">
            <v>Single</v>
          </cell>
          <cell r="AI1335">
            <v>0</v>
          </cell>
          <cell r="AJ1335">
            <v>0</v>
          </cell>
        </row>
        <row r="1336">
          <cell r="AJ1336">
            <v>0</v>
          </cell>
        </row>
        <row r="1337">
          <cell r="E1337">
            <v>605</v>
          </cell>
          <cell r="F1337" t="str">
            <v>CB-E34/2/6</v>
          </cell>
          <cell r="G1337">
            <v>518120.92</v>
          </cell>
          <cell r="H1337">
            <v>2388926.2999999998</v>
          </cell>
          <cell r="I1337" t="str">
            <v>Road-MN05</v>
          </cell>
          <cell r="J1337">
            <v>18.950000000011642</v>
          </cell>
          <cell r="K1337">
            <v>6.3799999998882413</v>
          </cell>
          <cell r="L1337">
            <v>19.995171917215796</v>
          </cell>
          <cell r="M1337" t="str">
            <v>CP-5 401 223</v>
          </cell>
          <cell r="N1337">
            <v>177.6356359902513</v>
          </cell>
          <cell r="O1337">
            <v>197.6308079074671</v>
          </cell>
          <cell r="P1337">
            <v>19.995171917215799</v>
          </cell>
          <cell r="Q1337">
            <v>0</v>
          </cell>
          <cell r="R1337">
            <v>15.93</v>
          </cell>
          <cell r="T1337">
            <v>13.25</v>
          </cell>
          <cell r="V1337">
            <v>15.86</v>
          </cell>
          <cell r="X1337">
            <v>600</v>
          </cell>
          <cell r="Y1337">
            <v>13.18</v>
          </cell>
          <cell r="Z1337">
            <v>13.25</v>
          </cell>
          <cell r="AA1337">
            <v>15.69</v>
          </cell>
          <cell r="AB1337">
            <v>15.86</v>
          </cell>
          <cell r="AD1337" t="str">
            <v>Single</v>
          </cell>
          <cell r="AI1337">
            <v>0</v>
          </cell>
          <cell r="AJ1337">
            <v>0</v>
          </cell>
        </row>
        <row r="1338">
          <cell r="AJ1338">
            <v>0</v>
          </cell>
        </row>
        <row r="1339">
          <cell r="E1339">
            <v>606</v>
          </cell>
          <cell r="F1339" t="str">
            <v>CB-E34/2/6A</v>
          </cell>
          <cell r="G1339">
            <v>518154.09</v>
          </cell>
          <cell r="H1339">
            <v>2388937.4700000002</v>
          </cell>
          <cell r="I1339" t="str">
            <v>Road-MN05</v>
          </cell>
          <cell r="J1339">
            <v>33.17000000004191</v>
          </cell>
          <cell r="K1339">
            <v>11.170000000391155</v>
          </cell>
          <cell r="L1339">
            <v>35.000254284955112</v>
          </cell>
          <cell r="M1339" t="str">
            <v>CP-5 401 223</v>
          </cell>
          <cell r="N1339">
            <v>197.6308079074671</v>
          </cell>
          <cell r="O1339">
            <v>232.63106219242221</v>
          </cell>
          <cell r="P1339">
            <v>35.000254284955105</v>
          </cell>
          <cell r="Q1339">
            <v>0</v>
          </cell>
          <cell r="R1339">
            <v>15.93</v>
          </cell>
          <cell r="T1339">
            <v>13.39</v>
          </cell>
          <cell r="V1339">
            <v>15.82</v>
          </cell>
          <cell r="X1339">
            <v>600</v>
          </cell>
          <cell r="Y1339">
            <v>13.25</v>
          </cell>
          <cell r="Z1339">
            <v>13.39</v>
          </cell>
          <cell r="AA1339">
            <v>15.86</v>
          </cell>
          <cell r="AB1339">
            <v>15.82</v>
          </cell>
          <cell r="AD1339" t="str">
            <v>Single</v>
          </cell>
          <cell r="AI1339">
            <v>0</v>
          </cell>
          <cell r="AJ1339">
            <v>0</v>
          </cell>
        </row>
        <row r="1340">
          <cell r="AJ1340">
            <v>0</v>
          </cell>
        </row>
        <row r="1341">
          <cell r="E1341">
            <v>607</v>
          </cell>
          <cell r="F1341" t="str">
            <v>CB-E34/2/6B</v>
          </cell>
          <cell r="G1341">
            <v>518192.95</v>
          </cell>
          <cell r="H1341">
            <v>2388950.5499999998</v>
          </cell>
          <cell r="I1341" t="str">
            <v>Road-MN05</v>
          </cell>
          <cell r="J1341">
            <v>38.85999999998603</v>
          </cell>
          <cell r="K1341">
            <v>13.079999999608845</v>
          </cell>
          <cell r="L1341">
            <v>41.002268229802624</v>
          </cell>
          <cell r="M1341" t="str">
            <v>CP-5 401 223</v>
          </cell>
          <cell r="N1341">
            <v>232.63106219242221</v>
          </cell>
          <cell r="O1341">
            <v>273.63333042222484</v>
          </cell>
          <cell r="P1341">
            <v>41.002268229802638</v>
          </cell>
          <cell r="Q1341">
            <v>0</v>
          </cell>
          <cell r="R1341">
            <v>16.23</v>
          </cell>
          <cell r="T1341">
            <v>13.8</v>
          </cell>
          <cell r="V1341">
            <v>15.99</v>
          </cell>
          <cell r="X1341">
            <v>600</v>
          </cell>
          <cell r="Y1341">
            <v>13.39</v>
          </cell>
          <cell r="Z1341">
            <v>13.8</v>
          </cell>
          <cell r="AA1341">
            <v>15.82</v>
          </cell>
          <cell r="AB1341">
            <v>15.99</v>
          </cell>
          <cell r="AD1341" t="str">
            <v>Single</v>
          </cell>
          <cell r="AI1341">
            <v>0</v>
          </cell>
          <cell r="AJ1341">
            <v>0</v>
          </cell>
        </row>
        <row r="1342">
          <cell r="AJ1342">
            <v>0</v>
          </cell>
        </row>
        <row r="1343">
          <cell r="E1343">
            <v>608</v>
          </cell>
          <cell r="F1343" t="str">
            <v>CB-E34/2/7</v>
          </cell>
          <cell r="G1343">
            <v>518202.43</v>
          </cell>
          <cell r="H1343">
            <v>2388953.7400000002</v>
          </cell>
          <cell r="I1343" t="str">
            <v>Road-MN05</v>
          </cell>
          <cell r="J1343">
            <v>9.4799999999813735</v>
          </cell>
          <cell r="K1343">
            <v>3.1900000004097819</v>
          </cell>
          <cell r="L1343">
            <v>10.002324729894609</v>
          </cell>
          <cell r="M1343" t="str">
            <v>CP-5 401 223</v>
          </cell>
          <cell r="N1343">
            <v>273.63333042222484</v>
          </cell>
          <cell r="O1343">
            <v>283.63565515211945</v>
          </cell>
          <cell r="P1343">
            <v>10.00232472989461</v>
          </cell>
          <cell r="Q1343">
            <v>0</v>
          </cell>
          <cell r="R1343">
            <v>16.23</v>
          </cell>
          <cell r="T1343">
            <v>13.9</v>
          </cell>
          <cell r="V1343">
            <v>16.149999999999999</v>
          </cell>
          <cell r="X1343">
            <v>600</v>
          </cell>
          <cell r="Y1343">
            <v>13.8</v>
          </cell>
          <cell r="Z1343">
            <v>13.9</v>
          </cell>
          <cell r="AA1343">
            <v>15.99</v>
          </cell>
          <cell r="AB1343">
            <v>16.149999999999999</v>
          </cell>
          <cell r="AD1343" t="str">
            <v>Double</v>
          </cell>
          <cell r="AI1343">
            <v>0</v>
          </cell>
          <cell r="AJ1343" t="str">
            <v>L</v>
          </cell>
        </row>
        <row r="1344">
          <cell r="AJ1344">
            <v>0</v>
          </cell>
        </row>
        <row r="1345">
          <cell r="N1345">
            <v>283.63565515211945</v>
          </cell>
          <cell r="AJ1345">
            <v>0</v>
          </cell>
        </row>
        <row r="1346">
          <cell r="E1346">
            <v>609</v>
          </cell>
          <cell r="F1346" t="str">
            <v>CB-E34/2/7</v>
          </cell>
          <cell r="G1346">
            <v>518202.43</v>
          </cell>
          <cell r="H1346">
            <v>2388953.7400000002</v>
          </cell>
          <cell r="I1346" t="str">
            <v>Road-MN05</v>
          </cell>
          <cell r="M1346" t="str">
            <v>CP-5 401 223</v>
          </cell>
          <cell r="R1346">
            <v>16.23</v>
          </cell>
          <cell r="T1346">
            <v>13.9</v>
          </cell>
          <cell r="V1346">
            <v>16.149999999999999</v>
          </cell>
          <cell r="AI1346">
            <v>0</v>
          </cell>
          <cell r="AJ1346">
            <v>0</v>
          </cell>
        </row>
        <row r="1347">
          <cell r="AJ1347">
            <v>0</v>
          </cell>
        </row>
        <row r="1348">
          <cell r="E1348">
            <v>610</v>
          </cell>
          <cell r="F1348" t="str">
            <v>CB-E34/2/8</v>
          </cell>
          <cell r="G1348">
            <v>518202.57</v>
          </cell>
          <cell r="H1348">
            <v>2388983.7400000002</v>
          </cell>
          <cell r="I1348" t="str">
            <v>Road-MN07</v>
          </cell>
          <cell r="J1348">
            <v>0.14000000001396984</v>
          </cell>
          <cell r="K1348">
            <v>30</v>
          </cell>
          <cell r="L1348">
            <v>30.000326664888235</v>
          </cell>
          <cell r="M1348" t="str">
            <v>CP-5 401 224</v>
          </cell>
          <cell r="N1348">
            <v>0</v>
          </cell>
          <cell r="O1348">
            <v>30.000326664888235</v>
          </cell>
          <cell r="P1348">
            <v>30.000326664888235</v>
          </cell>
          <cell r="Q1348">
            <v>0</v>
          </cell>
          <cell r="R1348">
            <v>16.350000000000001</v>
          </cell>
          <cell r="T1348">
            <v>14.32</v>
          </cell>
          <cell r="V1348">
            <v>16.190000000000001</v>
          </cell>
          <cell r="X1348">
            <v>600</v>
          </cell>
          <cell r="Y1348">
            <v>13.9</v>
          </cell>
          <cell r="Z1348">
            <v>14.32</v>
          </cell>
          <cell r="AA1348">
            <v>16.149999999999999</v>
          </cell>
          <cell r="AB1348">
            <v>16.190000000000001</v>
          </cell>
          <cell r="AD1348" t="str">
            <v>Single</v>
          </cell>
          <cell r="AI1348" t="str">
            <v>S</v>
          </cell>
          <cell r="AJ1348">
            <v>0</v>
          </cell>
        </row>
        <row r="1349">
          <cell r="AJ1349">
            <v>0</v>
          </cell>
        </row>
        <row r="1350">
          <cell r="E1350">
            <v>611</v>
          </cell>
          <cell r="F1350" t="str">
            <v>CB-E34/2/9</v>
          </cell>
          <cell r="G1350">
            <v>518204.31</v>
          </cell>
          <cell r="H1350">
            <v>2389013.69</v>
          </cell>
          <cell r="I1350" t="str">
            <v>Road-MN07</v>
          </cell>
          <cell r="J1350">
            <v>1.7399999999906868</v>
          </cell>
          <cell r="K1350">
            <v>29.949999999720603</v>
          </cell>
          <cell r="L1350">
            <v>30.000501662192779</v>
          </cell>
          <cell r="M1350" t="str">
            <v>CP-5 401 224</v>
          </cell>
          <cell r="N1350">
            <v>30.000326664888235</v>
          </cell>
          <cell r="O1350">
            <v>60.00082832708101</v>
          </cell>
          <cell r="P1350">
            <v>30.000501662192775</v>
          </cell>
          <cell r="Q1350">
            <v>0</v>
          </cell>
          <cell r="R1350">
            <v>16.440000000000001</v>
          </cell>
          <cell r="T1350">
            <v>14.62</v>
          </cell>
          <cell r="V1350">
            <v>16.37</v>
          </cell>
          <cell r="X1350">
            <v>300</v>
          </cell>
          <cell r="Y1350">
            <v>14.32</v>
          </cell>
          <cell r="Z1350">
            <v>14.62</v>
          </cell>
          <cell r="AA1350">
            <v>16.190000000000001</v>
          </cell>
          <cell r="AB1350">
            <v>16.37</v>
          </cell>
          <cell r="AD1350" t="str">
            <v>Single</v>
          </cell>
          <cell r="AI1350">
            <v>0</v>
          </cell>
          <cell r="AJ1350">
            <v>0</v>
          </cell>
        </row>
        <row r="1351">
          <cell r="AJ1351">
            <v>0</v>
          </cell>
        </row>
        <row r="1352">
          <cell r="E1352">
            <v>612</v>
          </cell>
          <cell r="F1352" t="str">
            <v>CB-E34/2/10</v>
          </cell>
          <cell r="G1352">
            <v>518205.22</v>
          </cell>
          <cell r="H1352">
            <v>2389043.6800000002</v>
          </cell>
          <cell r="I1352" t="str">
            <v>Road-MN07</v>
          </cell>
          <cell r="J1352">
            <v>0.90999999997438863</v>
          </cell>
          <cell r="K1352">
            <v>29.990000000223517</v>
          </cell>
          <cell r="L1352">
            <v>30.003803092497456</v>
          </cell>
          <cell r="M1352" t="str">
            <v>CP-5 401 224</v>
          </cell>
          <cell r="N1352">
            <v>60.00082832708101</v>
          </cell>
          <cell r="O1352">
            <v>90.004631419578459</v>
          </cell>
          <cell r="P1352">
            <v>30.003803092497449</v>
          </cell>
          <cell r="Q1352">
            <v>0</v>
          </cell>
          <cell r="R1352">
            <v>16.53</v>
          </cell>
          <cell r="T1352">
            <v>14.86</v>
          </cell>
          <cell r="V1352">
            <v>16.5</v>
          </cell>
          <cell r="X1352">
            <v>300</v>
          </cell>
          <cell r="Y1352">
            <v>14.62</v>
          </cell>
          <cell r="Z1352">
            <v>14.86</v>
          </cell>
          <cell r="AA1352">
            <v>16.37</v>
          </cell>
          <cell r="AB1352">
            <v>16.5</v>
          </cell>
          <cell r="AD1352" t="str">
            <v>Single</v>
          </cell>
          <cell r="AI1352">
            <v>0</v>
          </cell>
          <cell r="AJ1352" t="str">
            <v>L</v>
          </cell>
        </row>
        <row r="1353">
          <cell r="AJ1353">
            <v>0</v>
          </cell>
        </row>
        <row r="1354">
          <cell r="N1354">
            <v>90.004631419578459</v>
          </cell>
          <cell r="AJ1354">
            <v>0</v>
          </cell>
        </row>
        <row r="1355">
          <cell r="E1355">
            <v>613</v>
          </cell>
          <cell r="F1355" t="str">
            <v>CB-E34/2/7</v>
          </cell>
          <cell r="G1355">
            <v>518202.43</v>
          </cell>
          <cell r="H1355">
            <v>2388953.7400000002</v>
          </cell>
          <cell r="I1355" t="str">
            <v>Road-MN05</v>
          </cell>
          <cell r="M1355" t="str">
            <v>CP-5 401 223</v>
          </cell>
          <cell r="R1355">
            <v>16.23</v>
          </cell>
          <cell r="T1355">
            <v>14.2</v>
          </cell>
          <cell r="V1355">
            <v>16.149999999999999</v>
          </cell>
          <cell r="AI1355">
            <v>0</v>
          </cell>
          <cell r="AJ1355">
            <v>0</v>
          </cell>
        </row>
        <row r="1356">
          <cell r="AJ1356">
            <v>0</v>
          </cell>
        </row>
        <row r="1357">
          <cell r="E1357">
            <v>614</v>
          </cell>
          <cell r="F1357" t="str">
            <v>CB-E34/2/11</v>
          </cell>
          <cell r="G1357">
            <v>518209.59</v>
          </cell>
          <cell r="H1357">
            <v>2388917.44</v>
          </cell>
          <cell r="I1357" t="str">
            <v>Road-MN07</v>
          </cell>
          <cell r="J1357">
            <v>7.1600000000325963</v>
          </cell>
          <cell r="K1357">
            <v>-36.300000000279397</v>
          </cell>
          <cell r="L1357">
            <v>36.99939999541548</v>
          </cell>
          <cell r="M1357" t="str">
            <v>CP-5 401 224</v>
          </cell>
          <cell r="N1357">
            <v>0</v>
          </cell>
          <cell r="O1357">
            <v>36.99939999541548</v>
          </cell>
          <cell r="P1357">
            <v>36.99939999541548</v>
          </cell>
          <cell r="Q1357">
            <v>0</v>
          </cell>
          <cell r="R1357">
            <v>16.149999999999999</v>
          </cell>
          <cell r="T1357">
            <v>14.29</v>
          </cell>
          <cell r="V1357">
            <v>16.399999999999999</v>
          </cell>
          <cell r="X1357">
            <v>300</v>
          </cell>
          <cell r="Y1357">
            <v>14.2</v>
          </cell>
          <cell r="Z1357">
            <v>14.29</v>
          </cell>
          <cell r="AA1357">
            <v>16.149999999999999</v>
          </cell>
          <cell r="AB1357">
            <v>16.399999999999999</v>
          </cell>
          <cell r="AD1357" t="str">
            <v>Single</v>
          </cell>
          <cell r="AI1357" t="str">
            <v>S</v>
          </cell>
          <cell r="AJ1357">
            <v>0</v>
          </cell>
        </row>
        <row r="1358">
          <cell r="AJ1358">
            <v>0</v>
          </cell>
        </row>
        <row r="1359">
          <cell r="E1359">
            <v>615</v>
          </cell>
          <cell r="F1359" t="str">
            <v>CB-E34/2/11A</v>
          </cell>
          <cell r="G1359">
            <v>518218.2</v>
          </cell>
          <cell r="H1359">
            <v>2388880.4300000002</v>
          </cell>
          <cell r="I1359" t="str">
            <v>Road-MN07</v>
          </cell>
          <cell r="J1359">
            <v>8.6099999999860302</v>
          </cell>
          <cell r="K1359">
            <v>-37.009999999776483</v>
          </cell>
          <cell r="L1359">
            <v>37.998318383623435</v>
          </cell>
          <cell r="M1359" t="str">
            <v>CP-5 401 224</v>
          </cell>
          <cell r="N1359">
            <v>36.99939999541548</v>
          </cell>
          <cell r="O1359">
            <v>74.997718379038915</v>
          </cell>
          <cell r="P1359">
            <v>37.998318383623435</v>
          </cell>
          <cell r="Q1359">
            <v>0</v>
          </cell>
          <cell r="R1359">
            <v>16.03</v>
          </cell>
          <cell r="T1359">
            <v>14.39</v>
          </cell>
          <cell r="V1359">
            <v>16.14</v>
          </cell>
          <cell r="X1359">
            <v>300</v>
          </cell>
          <cell r="Y1359">
            <v>14.29</v>
          </cell>
          <cell r="Z1359">
            <v>14.39</v>
          </cell>
          <cell r="AA1359">
            <v>16.399999999999999</v>
          </cell>
          <cell r="AB1359">
            <v>16.14</v>
          </cell>
          <cell r="AD1359" t="str">
            <v>Single</v>
          </cell>
          <cell r="AI1359">
            <v>0</v>
          </cell>
          <cell r="AJ1359">
            <v>0</v>
          </cell>
        </row>
        <row r="1361">
          <cell r="E1361">
            <v>616</v>
          </cell>
          <cell r="F1361" t="str">
            <v>CB-E34/2/12</v>
          </cell>
          <cell r="G1361">
            <v>518220.46</v>
          </cell>
          <cell r="H1361">
            <v>2388870.69</v>
          </cell>
          <cell r="I1361" t="str">
            <v>Road-MN07</v>
          </cell>
          <cell r="J1361">
            <v>2.2600000000093132</v>
          </cell>
          <cell r="K1361">
            <v>-9.7400000002235174</v>
          </cell>
          <cell r="L1361">
            <v>9.9987599233303026</v>
          </cell>
          <cell r="M1361" t="str">
            <v>CP-5 401 224</v>
          </cell>
          <cell r="N1361">
            <v>74.997718379038915</v>
          </cell>
          <cell r="O1361">
            <v>84.996478302369212</v>
          </cell>
          <cell r="P1361">
            <v>9.9987599233302973</v>
          </cell>
          <cell r="Q1361">
            <v>0</v>
          </cell>
          <cell r="R1361">
            <v>16</v>
          </cell>
          <cell r="T1361">
            <v>14.41</v>
          </cell>
          <cell r="V1361">
            <v>16.13</v>
          </cell>
          <cell r="X1361">
            <v>300</v>
          </cell>
          <cell r="Y1361">
            <v>14.39</v>
          </cell>
          <cell r="Z1361">
            <v>14.41</v>
          </cell>
          <cell r="AA1361">
            <v>16.14</v>
          </cell>
          <cell r="AB1361">
            <v>16.13</v>
          </cell>
          <cell r="AD1361" t="str">
            <v>Single</v>
          </cell>
          <cell r="AI1361">
            <v>0</v>
          </cell>
          <cell r="AJ1361">
            <v>0</v>
          </cell>
        </row>
        <row r="1362">
          <cell r="AJ1362">
            <v>0</v>
          </cell>
        </row>
        <row r="1363">
          <cell r="E1363">
            <v>617</v>
          </cell>
          <cell r="F1363" t="str">
            <v>CB-E34/2/12A</v>
          </cell>
          <cell r="G1363">
            <v>518224.84</v>
          </cell>
          <cell r="H1363">
            <v>2388851.1800000002</v>
          </cell>
          <cell r="I1363" t="str">
            <v>Road-MN07</v>
          </cell>
          <cell r="J1363">
            <v>4.3800000000046566</v>
          </cell>
          <cell r="K1363">
            <v>-19.509999999776483</v>
          </cell>
          <cell r="L1363">
            <v>19.995612018423422</v>
          </cell>
          <cell r="M1363" t="str">
            <v>CP-5 401 224</v>
          </cell>
          <cell r="N1363">
            <v>84.996478302369212</v>
          </cell>
          <cell r="O1363">
            <v>104.99209032079264</v>
          </cell>
          <cell r="P1363">
            <v>19.995612018423429</v>
          </cell>
          <cell r="Q1363">
            <v>0</v>
          </cell>
          <cell r="R1363">
            <v>15.94</v>
          </cell>
          <cell r="T1363">
            <v>14.46</v>
          </cell>
          <cell r="V1363">
            <v>16.09</v>
          </cell>
          <cell r="X1363">
            <v>300</v>
          </cell>
          <cell r="Y1363">
            <v>14.41</v>
          </cell>
          <cell r="Z1363">
            <v>14.46</v>
          </cell>
          <cell r="AA1363">
            <v>16.13</v>
          </cell>
          <cell r="AB1363">
            <v>16.09</v>
          </cell>
          <cell r="AD1363" t="str">
            <v>Single</v>
          </cell>
          <cell r="AI1363">
            <v>0</v>
          </cell>
          <cell r="AJ1363">
            <v>0</v>
          </cell>
        </row>
        <row r="1364">
          <cell r="AJ1364">
            <v>0</v>
          </cell>
        </row>
        <row r="1365">
          <cell r="E1365">
            <v>618</v>
          </cell>
          <cell r="F1365" t="str">
            <v>CB-E34/2/13</v>
          </cell>
          <cell r="G1365">
            <v>518230.32</v>
          </cell>
          <cell r="H1365">
            <v>2388826.7799999998</v>
          </cell>
          <cell r="I1365" t="str">
            <v>Road-MN07</v>
          </cell>
          <cell r="J1365">
            <v>5.4799999999813735</v>
          </cell>
          <cell r="K1365">
            <v>-24.400000000372529</v>
          </cell>
          <cell r="L1365">
            <v>25.007806781442774</v>
          </cell>
          <cell r="M1365" t="str">
            <v>CP-5 401 224</v>
          </cell>
          <cell r="N1365">
            <v>104.99209032079264</v>
          </cell>
          <cell r="O1365">
            <v>129.99989710223542</v>
          </cell>
          <cell r="P1365">
            <v>25.007806781442781</v>
          </cell>
          <cell r="Q1365">
            <v>0</v>
          </cell>
          <cell r="R1365">
            <v>15.87</v>
          </cell>
          <cell r="T1365">
            <v>14.52</v>
          </cell>
          <cell r="V1365">
            <v>16.059999999999999</v>
          </cell>
          <cell r="X1365">
            <v>300</v>
          </cell>
          <cell r="Y1365">
            <v>14.46</v>
          </cell>
          <cell r="Z1365">
            <v>14.52</v>
          </cell>
          <cell r="AA1365">
            <v>16.09</v>
          </cell>
          <cell r="AB1365">
            <v>16.059999999999999</v>
          </cell>
          <cell r="AD1365" t="str">
            <v>Double</v>
          </cell>
          <cell r="AI1365">
            <v>0</v>
          </cell>
          <cell r="AJ1365" t="str">
            <v>L</v>
          </cell>
        </row>
        <row r="1366">
          <cell r="AJ1366">
            <v>0</v>
          </cell>
        </row>
        <row r="1367">
          <cell r="N1367">
            <v>129.99989710223542</v>
          </cell>
          <cell r="AJ1367">
            <v>0</v>
          </cell>
        </row>
        <row r="1368">
          <cell r="E1368">
            <v>619</v>
          </cell>
          <cell r="F1368" t="str">
            <v>CB-E34/2/8</v>
          </cell>
          <cell r="G1368">
            <v>518202.57</v>
          </cell>
          <cell r="H1368">
            <v>2388983.7400000002</v>
          </cell>
          <cell r="I1368" t="str">
            <v>Road-MN07</v>
          </cell>
          <cell r="M1368" t="str">
            <v>CP-5 401 224</v>
          </cell>
          <cell r="R1368">
            <v>16.350000000000001</v>
          </cell>
          <cell r="T1368">
            <v>14.12</v>
          </cell>
          <cell r="V1368">
            <v>16.190000000000001</v>
          </cell>
          <cell r="AI1368">
            <v>0</v>
          </cell>
          <cell r="AJ1368">
            <v>0</v>
          </cell>
        </row>
        <row r="1369">
          <cell r="AJ1369">
            <v>0</v>
          </cell>
        </row>
        <row r="1370">
          <cell r="E1370">
            <v>620</v>
          </cell>
          <cell r="F1370" t="str">
            <v>CB-E34/2/14</v>
          </cell>
          <cell r="G1370">
            <v>518229.04</v>
          </cell>
          <cell r="H1370">
            <v>2388989.16</v>
          </cell>
          <cell r="I1370" t="str">
            <v>Road-MN06</v>
          </cell>
          <cell r="J1370">
            <v>26.46999999997206</v>
          </cell>
          <cell r="K1370">
            <v>5.4199999999254942</v>
          </cell>
          <cell r="L1370">
            <v>27.019202430821551</v>
          </cell>
          <cell r="M1370" t="str">
            <v>CP-5 401 225</v>
          </cell>
          <cell r="N1370">
            <v>0</v>
          </cell>
          <cell r="O1370">
            <v>27.019202430821551</v>
          </cell>
          <cell r="P1370">
            <v>27.019202430821551</v>
          </cell>
          <cell r="Q1370">
            <v>0</v>
          </cell>
          <cell r="R1370">
            <v>16.45</v>
          </cell>
          <cell r="T1370">
            <v>14.19</v>
          </cell>
          <cell r="V1370">
            <v>16.66</v>
          </cell>
          <cell r="X1370">
            <v>500</v>
          </cell>
          <cell r="Y1370">
            <v>14.12</v>
          </cell>
          <cell r="Z1370">
            <v>14.19</v>
          </cell>
          <cell r="AA1370">
            <v>16.190000000000001</v>
          </cell>
          <cell r="AB1370">
            <v>16.66</v>
          </cell>
          <cell r="AD1370" t="str">
            <v>Double</v>
          </cell>
          <cell r="AI1370" t="str">
            <v>S</v>
          </cell>
          <cell r="AJ1370">
            <v>0</v>
          </cell>
        </row>
        <row r="1371">
          <cell r="AJ1371">
            <v>0</v>
          </cell>
        </row>
        <row r="1372">
          <cell r="E1372">
            <v>621</v>
          </cell>
          <cell r="F1372" t="str">
            <v>CB-E34/2/14A</v>
          </cell>
          <cell r="G1372">
            <v>518244.7</v>
          </cell>
          <cell r="H1372">
            <v>2388992.35</v>
          </cell>
          <cell r="I1372" t="str">
            <v>Road-MN06</v>
          </cell>
          <cell r="J1372">
            <v>15.660000000032596</v>
          </cell>
          <cell r="K1372">
            <v>3.1899999999441206</v>
          </cell>
          <cell r="L1372">
            <v>15.981605050828419</v>
          </cell>
          <cell r="M1372" t="str">
            <v>CP-5 401 225</v>
          </cell>
          <cell r="N1372">
            <v>27.019202430821551</v>
          </cell>
          <cell r="O1372">
            <v>43.000807481649971</v>
          </cell>
          <cell r="P1372">
            <v>15.981605050828421</v>
          </cell>
          <cell r="Q1372">
            <v>0</v>
          </cell>
          <cell r="R1372">
            <v>16.53</v>
          </cell>
          <cell r="T1372">
            <v>14.23</v>
          </cell>
          <cell r="V1372">
            <v>16.66</v>
          </cell>
          <cell r="X1372">
            <v>500</v>
          </cell>
          <cell r="Y1372">
            <v>14.19</v>
          </cell>
          <cell r="Z1372">
            <v>14.23</v>
          </cell>
          <cell r="AA1372">
            <v>16.66</v>
          </cell>
          <cell r="AB1372">
            <v>16.66</v>
          </cell>
          <cell r="AD1372" t="str">
            <v>Single</v>
          </cell>
        </row>
        <row r="1374">
          <cell r="E1374">
            <v>622</v>
          </cell>
          <cell r="F1374" t="str">
            <v>CB-E34/2/15</v>
          </cell>
          <cell r="G1374">
            <v>518256.46</v>
          </cell>
          <cell r="H1374">
            <v>2388994.7400000002</v>
          </cell>
          <cell r="I1374" t="str">
            <v>Road-MN06</v>
          </cell>
          <cell r="J1374">
            <v>11.760000000009313</v>
          </cell>
          <cell r="K1374">
            <v>2.3900000001303852</v>
          </cell>
          <cell r="L1374">
            <v>12.000404159895711</v>
          </cell>
          <cell r="M1374" t="str">
            <v>CP-5 401 225</v>
          </cell>
          <cell r="N1374">
            <v>43.000807481649971</v>
          </cell>
          <cell r="O1374">
            <v>55.00121164154568</v>
          </cell>
          <cell r="P1374">
            <v>12.000404159895709</v>
          </cell>
          <cell r="Q1374">
            <v>0</v>
          </cell>
          <cell r="R1374">
            <v>16.59</v>
          </cell>
          <cell r="T1374">
            <v>14.26</v>
          </cell>
          <cell r="V1374">
            <v>16.64</v>
          </cell>
          <cell r="X1374">
            <v>500</v>
          </cell>
          <cell r="Y1374">
            <v>14.23</v>
          </cell>
          <cell r="Z1374">
            <v>14.26</v>
          </cell>
          <cell r="AA1374">
            <v>16.66</v>
          </cell>
          <cell r="AB1374">
            <v>16.64</v>
          </cell>
          <cell r="AD1374" t="str">
            <v>Single</v>
          </cell>
          <cell r="AI1374">
            <v>0</v>
          </cell>
          <cell r="AJ1374">
            <v>0</v>
          </cell>
        </row>
        <row r="1375">
          <cell r="AJ1375">
            <v>0</v>
          </cell>
        </row>
        <row r="1376">
          <cell r="E1376">
            <v>623</v>
          </cell>
          <cell r="F1376" t="str">
            <v>CB-E34/2/16</v>
          </cell>
          <cell r="G1376">
            <v>518287.81</v>
          </cell>
          <cell r="H1376">
            <v>2389001.15</v>
          </cell>
          <cell r="I1376" t="str">
            <v>Road-MN06</v>
          </cell>
          <cell r="J1376">
            <v>31.349999999976717</v>
          </cell>
          <cell r="K1376">
            <v>6.4099999996833503</v>
          </cell>
          <cell r="L1376">
            <v>31.998603094423991</v>
          </cell>
          <cell r="M1376" t="str">
            <v>CP-5 401 225</v>
          </cell>
          <cell r="N1376">
            <v>55.00121164154568</v>
          </cell>
          <cell r="O1376">
            <v>86.999814735969665</v>
          </cell>
          <cell r="P1376">
            <v>31.998603094423984</v>
          </cell>
          <cell r="Q1376">
            <v>0</v>
          </cell>
          <cell r="R1376">
            <v>16.75</v>
          </cell>
          <cell r="T1376">
            <v>14.34</v>
          </cell>
          <cell r="V1376">
            <v>16.760000000000002</v>
          </cell>
          <cell r="X1376">
            <v>500</v>
          </cell>
          <cell r="Y1376">
            <v>14.26</v>
          </cell>
          <cell r="Z1376">
            <v>14.34</v>
          </cell>
          <cell r="AA1376">
            <v>16.64</v>
          </cell>
          <cell r="AB1376">
            <v>16.760000000000002</v>
          </cell>
          <cell r="AD1376" t="str">
            <v>Single</v>
          </cell>
          <cell r="AI1376">
            <v>0</v>
          </cell>
          <cell r="AJ1376">
            <v>0</v>
          </cell>
        </row>
        <row r="1377">
          <cell r="AJ1377">
            <v>0</v>
          </cell>
        </row>
        <row r="1378">
          <cell r="E1378">
            <v>624</v>
          </cell>
          <cell r="F1378" t="str">
            <v>CB-E34/2/17</v>
          </cell>
          <cell r="G1378">
            <v>518328.06</v>
          </cell>
          <cell r="H1378">
            <v>2389008.9500000002</v>
          </cell>
          <cell r="I1378" t="str">
            <v>Road-MN06</v>
          </cell>
          <cell r="J1378">
            <v>40.25</v>
          </cell>
          <cell r="K1378">
            <v>7.8000000002793968</v>
          </cell>
          <cell r="L1378">
            <v>40.998810958421203</v>
          </cell>
          <cell r="M1378" t="str">
            <v>CP-5 401 225</v>
          </cell>
          <cell r="N1378">
            <v>86.999814735969665</v>
          </cell>
          <cell r="O1378">
            <v>127.99862569439087</v>
          </cell>
          <cell r="P1378">
            <v>40.998810958421203</v>
          </cell>
          <cell r="Q1378">
            <v>0</v>
          </cell>
          <cell r="R1378">
            <v>16.97</v>
          </cell>
          <cell r="T1378">
            <v>14.44</v>
          </cell>
          <cell r="V1378">
            <v>16.96</v>
          </cell>
          <cell r="X1378">
            <v>500</v>
          </cell>
          <cell r="Y1378">
            <v>14.34</v>
          </cell>
          <cell r="Z1378">
            <v>14.44</v>
          </cell>
          <cell r="AA1378">
            <v>16.760000000000002</v>
          </cell>
          <cell r="AB1378">
            <v>16.96</v>
          </cell>
          <cell r="AD1378" t="str">
            <v>Single</v>
          </cell>
          <cell r="AI1378">
            <v>0</v>
          </cell>
          <cell r="AJ1378">
            <v>0</v>
          </cell>
        </row>
        <row r="1379">
          <cell r="AJ1379">
            <v>0</v>
          </cell>
        </row>
        <row r="1380">
          <cell r="E1380">
            <v>625</v>
          </cell>
          <cell r="F1380" t="str">
            <v>CB-E34/2/17A</v>
          </cell>
          <cell r="G1380">
            <v>518367.76</v>
          </cell>
          <cell r="H1380">
            <v>2389013.86</v>
          </cell>
          <cell r="I1380" t="str">
            <v>Road-MN06</v>
          </cell>
          <cell r="J1380">
            <v>39.700000000011642</v>
          </cell>
          <cell r="K1380">
            <v>4.9099999996833503</v>
          </cell>
          <cell r="L1380">
            <v>40.002476173329761</v>
          </cell>
          <cell r="M1380" t="str">
            <v>CP-5 401 225</v>
          </cell>
          <cell r="N1380">
            <v>127.99862569439087</v>
          </cell>
          <cell r="O1380">
            <v>168.00110186772062</v>
          </cell>
          <cell r="P1380">
            <v>40.002476173329754</v>
          </cell>
          <cell r="Q1380">
            <v>0</v>
          </cell>
          <cell r="R1380">
            <v>17.16</v>
          </cell>
          <cell r="T1380">
            <v>14.54</v>
          </cell>
          <cell r="V1380">
            <v>17</v>
          </cell>
          <cell r="X1380">
            <v>500</v>
          </cell>
          <cell r="Y1380">
            <v>14.44</v>
          </cell>
          <cell r="Z1380">
            <v>14.54</v>
          </cell>
          <cell r="AA1380">
            <v>16.96</v>
          </cell>
          <cell r="AB1380">
            <v>17</v>
          </cell>
          <cell r="AD1380" t="str">
            <v>Single</v>
          </cell>
          <cell r="AI1380">
            <v>0</v>
          </cell>
          <cell r="AJ1380">
            <v>0</v>
          </cell>
        </row>
        <row r="1381">
          <cell r="AJ1381">
            <v>0</v>
          </cell>
        </row>
        <row r="1382">
          <cell r="E1382">
            <v>626</v>
          </cell>
          <cell r="F1382" t="str">
            <v>CB-E34/2/18</v>
          </cell>
          <cell r="G1382">
            <v>518390.59</v>
          </cell>
          <cell r="H1382">
            <v>2389016.6800000002</v>
          </cell>
          <cell r="I1382" t="str">
            <v>Road-MN06</v>
          </cell>
          <cell r="J1382">
            <v>22.830000000016298</v>
          </cell>
          <cell r="K1382">
            <v>2.8200000002980232</v>
          </cell>
          <cell r="L1382">
            <v>23.003506254534873</v>
          </cell>
          <cell r="M1382" t="str">
            <v>CP-5 401 225</v>
          </cell>
          <cell r="N1382">
            <v>168.00110186772062</v>
          </cell>
          <cell r="O1382">
            <v>191.00460812225549</v>
          </cell>
          <cell r="P1382">
            <v>23.003506254534869</v>
          </cell>
          <cell r="Q1382">
            <v>0</v>
          </cell>
          <cell r="R1382">
            <v>17.27</v>
          </cell>
          <cell r="T1382">
            <v>15.74</v>
          </cell>
          <cell r="V1382">
            <v>17.260000000000002</v>
          </cell>
          <cell r="X1382">
            <v>500</v>
          </cell>
          <cell r="Y1382">
            <v>14.54</v>
          </cell>
          <cell r="Z1382">
            <v>15.74</v>
          </cell>
          <cell r="AA1382">
            <v>17</v>
          </cell>
          <cell r="AB1382">
            <v>17.260000000000002</v>
          </cell>
          <cell r="AD1382" t="str">
            <v>Single</v>
          </cell>
          <cell r="AI1382">
            <v>0</v>
          </cell>
          <cell r="AJ1382">
            <v>0</v>
          </cell>
        </row>
        <row r="1383">
          <cell r="AJ1383">
            <v>0</v>
          </cell>
        </row>
        <row r="1384">
          <cell r="E1384">
            <v>627</v>
          </cell>
          <cell r="F1384" t="str">
            <v>CB-E34/2/18A</v>
          </cell>
          <cell r="G1384">
            <v>518410.7</v>
          </cell>
          <cell r="H1384">
            <v>2389019.2200000002</v>
          </cell>
          <cell r="I1384" t="str">
            <v>Road-MN06</v>
          </cell>
          <cell r="J1384">
            <v>20.10999999998603</v>
          </cell>
          <cell r="K1384">
            <v>2.5400000000372529</v>
          </cell>
          <cell r="L1384">
            <v>20.269773062361288</v>
          </cell>
          <cell r="M1384" t="str">
            <v>CP-5 401 225</v>
          </cell>
          <cell r="N1384">
            <v>191.00460812225549</v>
          </cell>
          <cell r="O1384">
            <v>211.27438118461677</v>
          </cell>
          <cell r="P1384">
            <v>20.269773062361281</v>
          </cell>
          <cell r="Q1384">
            <v>0</v>
          </cell>
          <cell r="R1384">
            <v>17.3</v>
          </cell>
          <cell r="T1384">
            <v>15.8</v>
          </cell>
          <cell r="V1384">
            <v>17.190000000000001</v>
          </cell>
          <cell r="X1384">
            <v>300</v>
          </cell>
          <cell r="Y1384">
            <v>15.74</v>
          </cell>
          <cell r="Z1384">
            <v>15.8</v>
          </cell>
          <cell r="AA1384">
            <v>17.260000000000002</v>
          </cell>
          <cell r="AB1384">
            <v>17.190000000000001</v>
          </cell>
          <cell r="AD1384" t="str">
            <v>Single</v>
          </cell>
          <cell r="AI1384">
            <v>0</v>
          </cell>
          <cell r="AJ1384" t="str">
            <v>L</v>
          </cell>
        </row>
        <row r="1385">
          <cell r="AJ1385">
            <v>0</v>
          </cell>
        </row>
        <row r="1386">
          <cell r="N1386">
            <v>211.27438118461677</v>
          </cell>
          <cell r="AJ1386">
            <v>0</v>
          </cell>
        </row>
        <row r="1387">
          <cell r="E1387">
            <v>628</v>
          </cell>
          <cell r="F1387" t="str">
            <v>CB-E34/2/18</v>
          </cell>
          <cell r="G1387">
            <v>518390.59</v>
          </cell>
          <cell r="H1387">
            <v>2389016.6800000002</v>
          </cell>
          <cell r="I1387" t="str">
            <v>Road-MN06</v>
          </cell>
          <cell r="M1387" t="str">
            <v>CP-5 401 225</v>
          </cell>
          <cell r="R1387">
            <v>17.27</v>
          </cell>
          <cell r="T1387">
            <v>14.7</v>
          </cell>
          <cell r="V1387">
            <v>17.260000000000002</v>
          </cell>
          <cell r="AI1387">
            <v>0</v>
          </cell>
          <cell r="AJ1387">
            <v>0</v>
          </cell>
        </row>
        <row r="1388">
          <cell r="AJ1388">
            <v>0</v>
          </cell>
        </row>
        <row r="1389">
          <cell r="E1389">
            <v>629</v>
          </cell>
          <cell r="F1389" t="str">
            <v>CB-E34/2/19</v>
          </cell>
          <cell r="G1389">
            <v>518402.12</v>
          </cell>
          <cell r="H1389">
            <v>2388973.1800000002</v>
          </cell>
          <cell r="I1389" t="str">
            <v>Road-MJ04</v>
          </cell>
          <cell r="J1389">
            <v>11.529999999969732</v>
          </cell>
          <cell r="K1389">
            <v>-43.5</v>
          </cell>
          <cell r="L1389">
            <v>45.002121061115574</v>
          </cell>
          <cell r="M1389" t="str">
            <v>CP-5 401 226</v>
          </cell>
          <cell r="N1389">
            <v>0</v>
          </cell>
          <cell r="O1389">
            <v>45.002121061115574</v>
          </cell>
          <cell r="P1389">
            <v>45.002121061115574</v>
          </cell>
          <cell r="Q1389">
            <v>0</v>
          </cell>
          <cell r="R1389">
            <v>16.989999999999998</v>
          </cell>
          <cell r="T1389">
            <v>14.81</v>
          </cell>
          <cell r="V1389">
            <v>16.989999999999998</v>
          </cell>
          <cell r="X1389">
            <v>400</v>
          </cell>
          <cell r="Y1389">
            <v>14.7</v>
          </cell>
          <cell r="Z1389">
            <v>14.81</v>
          </cell>
          <cell r="AA1389">
            <v>17.260000000000002</v>
          </cell>
          <cell r="AB1389">
            <v>16.989999999999998</v>
          </cell>
          <cell r="AD1389" t="str">
            <v>Single</v>
          </cell>
          <cell r="AI1389" t="str">
            <v>S</v>
          </cell>
          <cell r="AJ1389">
            <v>0</v>
          </cell>
        </row>
        <row r="1390">
          <cell r="AJ1390">
            <v>0</v>
          </cell>
        </row>
        <row r="1391">
          <cell r="E1391">
            <v>630</v>
          </cell>
          <cell r="F1391" t="str">
            <v>CB-E34/2/19A</v>
          </cell>
          <cell r="G1391">
            <v>518406.69</v>
          </cell>
          <cell r="H1391">
            <v>2388956.81</v>
          </cell>
          <cell r="I1391" t="str">
            <v>Road-MJ04</v>
          </cell>
          <cell r="J1391">
            <v>4.5700000000069849</v>
          </cell>
          <cell r="K1391">
            <v>-16.370000000111759</v>
          </cell>
          <cell r="L1391">
            <v>16.995934808174653</v>
          </cell>
          <cell r="M1391" t="str">
            <v>CP-5 401 226</v>
          </cell>
          <cell r="N1391">
            <v>45.002121061115574</v>
          </cell>
          <cell r="O1391">
            <v>61.998055869290226</v>
          </cell>
          <cell r="P1391">
            <v>16.995934808174653</v>
          </cell>
          <cell r="Q1391">
            <v>0</v>
          </cell>
          <cell r="R1391">
            <v>16.91</v>
          </cell>
          <cell r="T1391">
            <v>14.85</v>
          </cell>
          <cell r="V1391">
            <v>16.88</v>
          </cell>
          <cell r="X1391">
            <v>400</v>
          </cell>
          <cell r="Y1391">
            <v>14.81</v>
          </cell>
          <cell r="Z1391">
            <v>14.85</v>
          </cell>
          <cell r="AA1391">
            <v>16.989999999999998</v>
          </cell>
          <cell r="AB1391">
            <v>16.88</v>
          </cell>
          <cell r="AD1391" t="str">
            <v>Single</v>
          </cell>
          <cell r="AI1391">
            <v>0</v>
          </cell>
          <cell r="AJ1391">
            <v>0</v>
          </cell>
        </row>
        <row r="1392">
          <cell r="AJ1392">
            <v>0</v>
          </cell>
        </row>
        <row r="1393">
          <cell r="E1393">
            <v>631</v>
          </cell>
          <cell r="F1393" t="str">
            <v>CB-E34/2/20</v>
          </cell>
          <cell r="G1393">
            <v>518412.86</v>
          </cell>
          <cell r="H1393">
            <v>2388934.65</v>
          </cell>
          <cell r="I1393" t="str">
            <v>Road-MJ04</v>
          </cell>
          <cell r="J1393">
            <v>6.1699999999837019</v>
          </cell>
          <cell r="K1393">
            <v>-22.160000000149012</v>
          </cell>
          <cell r="L1393">
            <v>23.002923727352641</v>
          </cell>
          <cell r="M1393" t="str">
            <v>CP-5 401 226</v>
          </cell>
          <cell r="N1393">
            <v>61.998055869290226</v>
          </cell>
          <cell r="O1393">
            <v>85.000979596642864</v>
          </cell>
          <cell r="P1393">
            <v>23.002923727352638</v>
          </cell>
          <cell r="Q1393">
            <v>0</v>
          </cell>
          <cell r="R1393">
            <v>16.809999999999999</v>
          </cell>
          <cell r="T1393">
            <v>15.01</v>
          </cell>
          <cell r="V1393">
            <v>17.02</v>
          </cell>
          <cell r="X1393">
            <v>400</v>
          </cell>
          <cell r="Y1393">
            <v>14.85</v>
          </cell>
          <cell r="Z1393">
            <v>15.01</v>
          </cell>
          <cell r="AA1393">
            <v>16.88</v>
          </cell>
          <cell r="AB1393">
            <v>17.02</v>
          </cell>
          <cell r="AD1393" t="str">
            <v>Single</v>
          </cell>
        </row>
        <row r="1395">
          <cell r="E1395">
            <v>632</v>
          </cell>
          <cell r="F1395" t="str">
            <v>CB-E34/2/21</v>
          </cell>
          <cell r="G1395">
            <v>518423.6</v>
          </cell>
          <cell r="H1395">
            <v>2388896.12</v>
          </cell>
          <cell r="I1395" t="str">
            <v>Road-MJ04</v>
          </cell>
          <cell r="J1395">
            <v>10.739999999990687</v>
          </cell>
          <cell r="K1395">
            <v>-38.529999999795109</v>
          </cell>
          <cell r="L1395">
            <v>39.998856233447611</v>
          </cell>
          <cell r="M1395" t="str">
            <v>CP-5 401 226</v>
          </cell>
          <cell r="N1395">
            <v>85.000979596642864</v>
          </cell>
          <cell r="O1395">
            <v>124.99983583009048</v>
          </cell>
          <cell r="P1395">
            <v>39.998856233447611</v>
          </cell>
          <cell r="Q1395">
            <v>0</v>
          </cell>
          <cell r="R1395">
            <v>16.63</v>
          </cell>
          <cell r="T1395">
            <v>15.11</v>
          </cell>
          <cell r="V1395">
            <v>16.88</v>
          </cell>
          <cell r="X1395">
            <v>300</v>
          </cell>
          <cell r="Y1395">
            <v>15.01</v>
          </cell>
          <cell r="Z1395">
            <v>15.11</v>
          </cell>
          <cell r="AA1395">
            <v>17.02</v>
          </cell>
          <cell r="AB1395">
            <v>16.88</v>
          </cell>
          <cell r="AD1395" t="str">
            <v>Double</v>
          </cell>
          <cell r="AI1395">
            <v>0</v>
          </cell>
          <cell r="AJ1395" t="str">
            <v>L</v>
          </cell>
        </row>
        <row r="1396">
          <cell r="AJ1396">
            <v>0</v>
          </cell>
        </row>
        <row r="1397">
          <cell r="N1397">
            <v>124.99983583009048</v>
          </cell>
          <cell r="AJ1397">
            <v>0</v>
          </cell>
        </row>
        <row r="1398">
          <cell r="E1398">
            <v>633</v>
          </cell>
          <cell r="F1398" t="str">
            <v>CB-E34/2/19</v>
          </cell>
          <cell r="G1398">
            <v>518402.12</v>
          </cell>
          <cell r="H1398">
            <v>2388973.1800000002</v>
          </cell>
          <cell r="I1398" t="str">
            <v>Road-MJ04</v>
          </cell>
          <cell r="M1398" t="str">
            <v>CP-5 401 226</v>
          </cell>
          <cell r="R1398">
            <v>16.989999999999998</v>
          </cell>
          <cell r="T1398">
            <v>14.859598835548672</v>
          </cell>
          <cell r="V1398">
            <v>16.989999999999998</v>
          </cell>
          <cell r="AI1398">
            <v>0</v>
          </cell>
          <cell r="AJ1398">
            <v>0</v>
          </cell>
        </row>
        <row r="1399">
          <cell r="AJ1399">
            <v>0</v>
          </cell>
        </row>
        <row r="1400">
          <cell r="E1400">
            <v>634</v>
          </cell>
          <cell r="F1400" t="str">
            <v>CB-E34/2/22</v>
          </cell>
          <cell r="G1400">
            <v>518416.76</v>
          </cell>
          <cell r="H1400">
            <v>2388977.27</v>
          </cell>
          <cell r="I1400" t="str">
            <v>Road-MJ04</v>
          </cell>
          <cell r="J1400">
            <v>14.64000000001397</v>
          </cell>
          <cell r="K1400">
            <v>4.0899999998509884</v>
          </cell>
          <cell r="L1400">
            <v>15.200582225664586</v>
          </cell>
          <cell r="M1400" t="str">
            <v>CP-5 401 226</v>
          </cell>
          <cell r="N1400">
            <v>0</v>
          </cell>
          <cell r="O1400">
            <v>15.200582225664586</v>
          </cell>
          <cell r="P1400">
            <v>15.200582225664586</v>
          </cell>
          <cell r="Q1400">
            <v>0</v>
          </cell>
          <cell r="R1400">
            <v>16.989999999999998</v>
          </cell>
          <cell r="T1400">
            <v>14.89</v>
          </cell>
          <cell r="V1400">
            <v>16.989999999999998</v>
          </cell>
          <cell r="X1400">
            <v>300</v>
          </cell>
          <cell r="Y1400">
            <v>14.859598835548672</v>
          </cell>
          <cell r="Z1400">
            <v>14.89</v>
          </cell>
          <cell r="AA1400">
            <v>16.989999999999998</v>
          </cell>
          <cell r="AB1400">
            <v>16.989999999999998</v>
          </cell>
          <cell r="AD1400" t="str">
            <v>Single</v>
          </cell>
          <cell r="AI1400" t="str">
            <v>S</v>
          </cell>
          <cell r="AJ1400" t="str">
            <v>L</v>
          </cell>
        </row>
        <row r="1402">
          <cell r="N1402">
            <v>15.200582225664586</v>
          </cell>
          <cell r="AJ1402">
            <v>0</v>
          </cell>
        </row>
        <row r="1403">
          <cell r="E1403">
            <v>635</v>
          </cell>
          <cell r="F1403" t="str">
            <v>CB-E34/2/20</v>
          </cell>
          <cell r="G1403">
            <v>518412.86</v>
          </cell>
          <cell r="H1403">
            <v>2388934.65</v>
          </cell>
          <cell r="I1403" t="str">
            <v>Road-MJ04</v>
          </cell>
          <cell r="M1403" t="str">
            <v>CP-5 401 226</v>
          </cell>
          <cell r="R1403">
            <v>16.809999999999999</v>
          </cell>
          <cell r="T1403">
            <v>14.969604210817877</v>
          </cell>
          <cell r="V1403">
            <v>17.02</v>
          </cell>
          <cell r="AI1403">
            <v>0</v>
          </cell>
          <cell r="AJ1403">
            <v>0</v>
          </cell>
        </row>
        <row r="1404">
          <cell r="AJ1404">
            <v>0</v>
          </cell>
        </row>
        <row r="1405">
          <cell r="E1405">
            <v>636</v>
          </cell>
          <cell r="F1405" t="str">
            <v>CB-E34/2/23</v>
          </cell>
          <cell r="G1405">
            <v>518427.5</v>
          </cell>
          <cell r="H1405">
            <v>2388938.73</v>
          </cell>
          <cell r="I1405" t="str">
            <v>Road-MJ04</v>
          </cell>
          <cell r="J1405">
            <v>14.64000000001397</v>
          </cell>
          <cell r="K1405">
            <v>4.0800000000745058</v>
          </cell>
          <cell r="L1405">
            <v>15.19789459106152</v>
          </cell>
          <cell r="M1405" t="str">
            <v>CP-5 401 226</v>
          </cell>
          <cell r="N1405">
            <v>0</v>
          </cell>
          <cell r="O1405">
            <v>15.19789459106152</v>
          </cell>
          <cell r="P1405">
            <v>15.19789459106152</v>
          </cell>
          <cell r="Q1405">
            <v>0</v>
          </cell>
          <cell r="R1405">
            <v>16.809999999999999</v>
          </cell>
          <cell r="T1405">
            <v>15</v>
          </cell>
          <cell r="V1405">
            <v>16.809999999999999</v>
          </cell>
          <cell r="X1405">
            <v>300</v>
          </cell>
          <cell r="Y1405">
            <v>14.969604210817877</v>
          </cell>
          <cell r="Z1405">
            <v>15</v>
          </cell>
          <cell r="AA1405">
            <v>17.02</v>
          </cell>
          <cell r="AB1405">
            <v>16.809999999999999</v>
          </cell>
          <cell r="AD1405" t="str">
            <v>Single</v>
          </cell>
          <cell r="AI1405" t="str">
            <v>S</v>
          </cell>
          <cell r="AJ1405" t="str">
            <v>L</v>
          </cell>
        </row>
        <row r="1406">
          <cell r="AJ1406">
            <v>0</v>
          </cell>
        </row>
        <row r="1407">
          <cell r="N1407">
            <v>15.19789459106152</v>
          </cell>
          <cell r="AJ1407">
            <v>0</v>
          </cell>
        </row>
        <row r="1408">
          <cell r="E1408">
            <v>637</v>
          </cell>
          <cell r="F1408" t="str">
            <v>CB-E34/2/21</v>
          </cell>
          <cell r="G1408">
            <v>518423.6</v>
          </cell>
          <cell r="H1408">
            <v>2388896.12</v>
          </cell>
          <cell r="I1408" t="str">
            <v>Road-MJ04</v>
          </cell>
          <cell r="M1408" t="str">
            <v>CP-5 401 226</v>
          </cell>
          <cell r="R1408">
            <v>16.63</v>
          </cell>
          <cell r="T1408">
            <v>15.159604210817877</v>
          </cell>
          <cell r="V1408">
            <v>16.88</v>
          </cell>
          <cell r="AI1408">
            <v>0</v>
          </cell>
          <cell r="AJ1408">
            <v>0</v>
          </cell>
        </row>
        <row r="1409">
          <cell r="AJ1409">
            <v>0</v>
          </cell>
        </row>
        <row r="1410">
          <cell r="E1410">
            <v>638</v>
          </cell>
          <cell r="F1410" t="str">
            <v>CB-E34/2/24</v>
          </cell>
          <cell r="G1410">
            <v>518438.24</v>
          </cell>
          <cell r="H1410">
            <v>2388900.2000000002</v>
          </cell>
          <cell r="I1410" t="str">
            <v>Road-MJ04</v>
          </cell>
          <cell r="J1410">
            <v>14.64000000001397</v>
          </cell>
          <cell r="K1410">
            <v>4.0800000000745058</v>
          </cell>
          <cell r="L1410">
            <v>15.19789459106152</v>
          </cell>
          <cell r="M1410" t="str">
            <v>CP-5 401 226</v>
          </cell>
          <cell r="N1410">
            <v>0</v>
          </cell>
          <cell r="O1410">
            <v>15.19789459106152</v>
          </cell>
          <cell r="P1410">
            <v>15.19789459106152</v>
          </cell>
          <cell r="Q1410">
            <v>0</v>
          </cell>
          <cell r="R1410">
            <v>16.63</v>
          </cell>
          <cell r="T1410">
            <v>15.19</v>
          </cell>
          <cell r="V1410">
            <v>16.63</v>
          </cell>
          <cell r="X1410">
            <v>300</v>
          </cell>
          <cell r="Y1410">
            <v>15.159604210817877</v>
          </cell>
          <cell r="Z1410">
            <v>15.19</v>
          </cell>
          <cell r="AA1410">
            <v>16.88</v>
          </cell>
          <cell r="AB1410">
            <v>16.63</v>
          </cell>
          <cell r="AD1410" t="str">
            <v>Double</v>
          </cell>
          <cell r="AI1410" t="str">
            <v>S</v>
          </cell>
          <cell r="AJ1410" t="str">
            <v>L</v>
          </cell>
        </row>
        <row r="1411">
          <cell r="AJ1411">
            <v>0</v>
          </cell>
        </row>
        <row r="1412">
          <cell r="N1412">
            <v>15.19789459106152</v>
          </cell>
          <cell r="AJ1412">
            <v>0</v>
          </cell>
        </row>
        <row r="1413">
          <cell r="AJ1413">
            <v>0</v>
          </cell>
        </row>
        <row r="1414">
          <cell r="E1414">
            <v>639</v>
          </cell>
          <cell r="F1414" t="str">
            <v>MH-E4-EX</v>
          </cell>
          <cell r="G1414">
            <v>518857</v>
          </cell>
          <cell r="H1414">
            <v>2389663.39</v>
          </cell>
          <cell r="I1414" t="str">
            <v>Al Makarunah St.</v>
          </cell>
          <cell r="M1414" t="str">
            <v>CP-5 401 251</v>
          </cell>
          <cell r="R1414">
            <v>15.2</v>
          </cell>
          <cell r="T1414">
            <v>13.28</v>
          </cell>
          <cell r="V1414">
            <v>15.2</v>
          </cell>
          <cell r="AI1414">
            <v>0</v>
          </cell>
          <cell r="AJ1414">
            <v>0</v>
          </cell>
        </row>
        <row r="1415">
          <cell r="AJ1415">
            <v>0</v>
          </cell>
        </row>
        <row r="1416">
          <cell r="E1416">
            <v>640</v>
          </cell>
          <cell r="F1416" t="str">
            <v>CB-E4/1</v>
          </cell>
          <cell r="G1416">
            <v>518896.75</v>
          </cell>
          <cell r="H1416">
            <v>2389662.08</v>
          </cell>
          <cell r="I1416" t="str">
            <v>Road-MN16</v>
          </cell>
          <cell r="J1416">
            <v>39.75</v>
          </cell>
          <cell r="K1416">
            <v>-1.3100000000558794</v>
          </cell>
          <cell r="L1416">
            <v>39.771580305541626</v>
          </cell>
          <cell r="M1416" t="str">
            <v>CP-5 401 251</v>
          </cell>
          <cell r="N1416">
            <v>0</v>
          </cell>
          <cell r="O1416">
            <v>39.771580305541626</v>
          </cell>
          <cell r="P1416">
            <v>39.771580305541626</v>
          </cell>
          <cell r="Q1416">
            <v>0</v>
          </cell>
          <cell r="R1416">
            <v>15.39</v>
          </cell>
          <cell r="T1416">
            <v>13.48</v>
          </cell>
          <cell r="V1416">
            <v>15.32</v>
          </cell>
          <cell r="X1416">
            <v>400</v>
          </cell>
          <cell r="Y1416">
            <v>13.28</v>
          </cell>
          <cell r="Z1416">
            <v>13.48</v>
          </cell>
          <cell r="AA1416">
            <v>15.2</v>
          </cell>
          <cell r="AB1416">
            <v>15.32</v>
          </cell>
          <cell r="AD1416" t="str">
            <v>Single</v>
          </cell>
          <cell r="AI1416" t="str">
            <v>S</v>
          </cell>
          <cell r="AJ1416">
            <v>0</v>
          </cell>
        </row>
        <row r="1417">
          <cell r="AJ1417">
            <v>0</v>
          </cell>
        </row>
        <row r="1418">
          <cell r="E1418">
            <v>641</v>
          </cell>
          <cell r="F1418" t="str">
            <v>CB-E4/2</v>
          </cell>
          <cell r="G1418">
            <v>518931.74</v>
          </cell>
          <cell r="H1418">
            <v>2389662.85</v>
          </cell>
          <cell r="I1418" t="str">
            <v>Road-MN16</v>
          </cell>
          <cell r="J1418">
            <v>34.989999999990687</v>
          </cell>
          <cell r="K1418">
            <v>0.77000000001862645</v>
          </cell>
          <cell r="L1418">
            <v>34.998471395182065</v>
          </cell>
          <cell r="M1418" t="str">
            <v>CP-5 401 251</v>
          </cell>
          <cell r="N1418">
            <v>39.771580305541626</v>
          </cell>
          <cell r="O1418">
            <v>74.770051700723684</v>
          </cell>
          <cell r="P1418">
            <v>34.998471395182058</v>
          </cell>
          <cell r="Q1418">
            <v>0</v>
          </cell>
          <cell r="R1418">
            <v>15.68</v>
          </cell>
          <cell r="T1418">
            <v>13.65</v>
          </cell>
          <cell r="V1418">
            <v>15.69</v>
          </cell>
          <cell r="X1418">
            <v>400</v>
          </cell>
          <cell r="Y1418">
            <v>13.48</v>
          </cell>
          <cell r="Z1418">
            <v>13.65</v>
          </cell>
          <cell r="AA1418">
            <v>15.32</v>
          </cell>
          <cell r="AB1418">
            <v>15.69</v>
          </cell>
          <cell r="AD1418" t="str">
            <v>Single</v>
          </cell>
          <cell r="AI1418">
            <v>0</v>
          </cell>
          <cell r="AJ1418">
            <v>0</v>
          </cell>
        </row>
        <row r="1419">
          <cell r="AJ1419">
            <v>0</v>
          </cell>
        </row>
        <row r="1420">
          <cell r="E1420">
            <v>642</v>
          </cell>
          <cell r="F1420" t="str">
            <v>CB-E4/3</v>
          </cell>
          <cell r="G1420">
            <v>518978.98</v>
          </cell>
          <cell r="H1420">
            <v>2389663.88</v>
          </cell>
          <cell r="I1420" t="str">
            <v>Road-MN16</v>
          </cell>
          <cell r="J1420">
            <v>47.239999999990687</v>
          </cell>
          <cell r="K1420">
            <v>1.029999999795109</v>
          </cell>
          <cell r="L1420">
            <v>47.251227497269298</v>
          </cell>
          <cell r="M1420" t="str">
            <v>CP-5 401 251</v>
          </cell>
          <cell r="N1420">
            <v>74.770051700723684</v>
          </cell>
          <cell r="O1420">
            <v>122.02127919799298</v>
          </cell>
          <cell r="P1420">
            <v>47.251227497269298</v>
          </cell>
          <cell r="Q1420">
            <v>0</v>
          </cell>
          <cell r="R1420">
            <v>16.010000000000002</v>
          </cell>
          <cell r="T1420">
            <v>13.89</v>
          </cell>
          <cell r="V1420">
            <v>15.86</v>
          </cell>
          <cell r="X1420">
            <v>400</v>
          </cell>
          <cell r="Y1420">
            <v>13.65</v>
          </cell>
          <cell r="Z1420">
            <v>13.89</v>
          </cell>
          <cell r="AA1420">
            <v>15.69</v>
          </cell>
          <cell r="AB1420">
            <v>15.86</v>
          </cell>
          <cell r="AD1420" t="str">
            <v>Single</v>
          </cell>
          <cell r="AI1420">
            <v>0</v>
          </cell>
          <cell r="AJ1420">
            <v>0</v>
          </cell>
        </row>
        <row r="1421">
          <cell r="AJ1421">
            <v>0</v>
          </cell>
        </row>
        <row r="1422">
          <cell r="E1422">
            <v>643</v>
          </cell>
          <cell r="F1422" t="str">
            <v>CB-E4/4</v>
          </cell>
          <cell r="G1422">
            <v>519012.02</v>
          </cell>
          <cell r="H1422">
            <v>2389664.6</v>
          </cell>
          <cell r="I1422" t="str">
            <v>Road-MN16</v>
          </cell>
          <cell r="J1422">
            <v>33.040000000037253</v>
          </cell>
          <cell r="K1422">
            <v>0.72000000020489097</v>
          </cell>
          <cell r="L1422">
            <v>33.047844105217465</v>
          </cell>
          <cell r="M1422" t="str">
            <v>CP-5 401 251</v>
          </cell>
          <cell r="N1422">
            <v>122.02127919799298</v>
          </cell>
          <cell r="O1422">
            <v>155.06912330321046</v>
          </cell>
          <cell r="P1422">
            <v>33.047844105217479</v>
          </cell>
          <cell r="Q1422">
            <v>0</v>
          </cell>
          <cell r="R1422">
            <v>16.239999999999998</v>
          </cell>
          <cell r="T1422">
            <v>14.06</v>
          </cell>
          <cell r="V1422">
            <v>16.14</v>
          </cell>
          <cell r="X1422">
            <v>400</v>
          </cell>
          <cell r="Y1422">
            <v>13.89</v>
          </cell>
          <cell r="Z1422">
            <v>14.06</v>
          </cell>
          <cell r="AA1422">
            <v>15.86</v>
          </cell>
          <cell r="AB1422">
            <v>16.14</v>
          </cell>
          <cell r="AD1422" t="str">
            <v>Single</v>
          </cell>
          <cell r="AI1422">
            <v>0</v>
          </cell>
          <cell r="AJ1422">
            <v>0</v>
          </cell>
        </row>
        <row r="1423">
          <cell r="AJ1423">
            <v>0</v>
          </cell>
        </row>
        <row r="1424">
          <cell r="E1424">
            <v>644</v>
          </cell>
          <cell r="F1424" t="str">
            <v>CB-E4/5</v>
          </cell>
          <cell r="G1424">
            <v>519047.16</v>
          </cell>
          <cell r="H1424">
            <v>2389665.36</v>
          </cell>
          <cell r="I1424" t="str">
            <v>Road-MN16</v>
          </cell>
          <cell r="J1424">
            <v>35.139999999955762</v>
          </cell>
          <cell r="K1424">
            <v>0.75999999977648258</v>
          </cell>
          <cell r="L1424">
            <v>35.14821759345061</v>
          </cell>
          <cell r="M1424" t="str">
            <v>CP-5 401 251</v>
          </cell>
          <cell r="N1424">
            <v>155.06912330321046</v>
          </cell>
          <cell r="O1424">
            <v>190.21734089666109</v>
          </cell>
          <cell r="P1424">
            <v>35.148217593450624</v>
          </cell>
          <cell r="Q1424">
            <v>0</v>
          </cell>
          <cell r="R1424">
            <v>16.46</v>
          </cell>
          <cell r="T1424">
            <v>14.23</v>
          </cell>
          <cell r="V1424">
            <v>16.43</v>
          </cell>
          <cell r="X1424">
            <v>400</v>
          </cell>
          <cell r="Y1424">
            <v>14.06</v>
          </cell>
          <cell r="Z1424">
            <v>14.23</v>
          </cell>
          <cell r="AA1424">
            <v>16.14</v>
          </cell>
          <cell r="AB1424">
            <v>16.43</v>
          </cell>
          <cell r="AD1424" t="str">
            <v>Single</v>
          </cell>
          <cell r="AI1424">
            <v>0</v>
          </cell>
          <cell r="AJ1424">
            <v>0</v>
          </cell>
        </row>
        <row r="1425">
          <cell r="AJ1425">
            <v>0</v>
          </cell>
        </row>
        <row r="1426">
          <cell r="E1426">
            <v>645</v>
          </cell>
          <cell r="F1426" t="str">
            <v>CB-E4/6</v>
          </cell>
          <cell r="G1426">
            <v>519077.14</v>
          </cell>
          <cell r="H1426">
            <v>2389666.4900000002</v>
          </cell>
          <cell r="I1426" t="str">
            <v>Road-MN16</v>
          </cell>
          <cell r="J1426">
            <v>29.980000000039581</v>
          </cell>
          <cell r="K1426">
            <v>1.1300000003539026</v>
          </cell>
          <cell r="L1426">
            <v>30.001288305724024</v>
          </cell>
          <cell r="M1426" t="str">
            <v>CP-5 401 251</v>
          </cell>
          <cell r="N1426">
            <v>190.21734089666109</v>
          </cell>
          <cell r="O1426">
            <v>220.2186292023851</v>
          </cell>
          <cell r="P1426">
            <v>30.001288305724017</v>
          </cell>
          <cell r="Q1426">
            <v>0</v>
          </cell>
          <cell r="R1426">
            <v>16.55</v>
          </cell>
          <cell r="T1426">
            <v>14.38</v>
          </cell>
          <cell r="V1426">
            <v>16.52</v>
          </cell>
          <cell r="X1426">
            <v>400</v>
          </cell>
          <cell r="Y1426">
            <v>14.23</v>
          </cell>
          <cell r="Z1426">
            <v>14.38</v>
          </cell>
          <cell r="AA1426">
            <v>16.43</v>
          </cell>
          <cell r="AB1426">
            <v>16.52</v>
          </cell>
          <cell r="AD1426" t="str">
            <v>Single</v>
          </cell>
          <cell r="AI1426">
            <v>0</v>
          </cell>
          <cell r="AJ1426">
            <v>0</v>
          </cell>
        </row>
        <row r="1427">
          <cell r="AJ1427">
            <v>0</v>
          </cell>
        </row>
        <row r="1428">
          <cell r="E1428">
            <v>646</v>
          </cell>
          <cell r="F1428" t="str">
            <v>CB-E4/7</v>
          </cell>
          <cell r="G1428">
            <v>519118.15</v>
          </cell>
          <cell r="H1428">
            <v>2389670.39</v>
          </cell>
          <cell r="I1428" t="str">
            <v>Road-MN16</v>
          </cell>
          <cell r="J1428">
            <v>41.010000000009313</v>
          </cell>
          <cell r="K1428">
            <v>3.8999999999068677</v>
          </cell>
          <cell r="L1428">
            <v>41.195025185088035</v>
          </cell>
          <cell r="M1428" t="str">
            <v>CP-5 401 251</v>
          </cell>
          <cell r="N1428">
            <v>220.2186292023851</v>
          </cell>
          <cell r="O1428">
            <v>261.41365438747312</v>
          </cell>
          <cell r="P1428">
            <v>41.195025185088014</v>
          </cell>
          <cell r="Q1428">
            <v>0</v>
          </cell>
          <cell r="R1428">
            <v>16.68</v>
          </cell>
          <cell r="T1428">
            <v>14.59</v>
          </cell>
          <cell r="V1428">
            <v>16.68</v>
          </cell>
          <cell r="X1428">
            <v>400</v>
          </cell>
          <cell r="Y1428">
            <v>14.38</v>
          </cell>
          <cell r="Z1428">
            <v>14.59</v>
          </cell>
          <cell r="AA1428">
            <v>16.52</v>
          </cell>
          <cell r="AB1428">
            <v>16.68</v>
          </cell>
          <cell r="AD1428" t="str">
            <v>Single</v>
          </cell>
          <cell r="AI1428">
            <v>0</v>
          </cell>
          <cell r="AJ1428">
            <v>0</v>
          </cell>
        </row>
        <row r="1429">
          <cell r="AJ1429">
            <v>0</v>
          </cell>
        </row>
        <row r="1430">
          <cell r="E1430">
            <v>647</v>
          </cell>
          <cell r="F1430" t="str">
            <v>CB-E4/8</v>
          </cell>
          <cell r="G1430">
            <v>519155.58</v>
          </cell>
          <cell r="H1430">
            <v>2389673.9700000002</v>
          </cell>
          <cell r="I1430" t="str">
            <v>Road-MN16</v>
          </cell>
          <cell r="J1430">
            <v>37.429999999993015</v>
          </cell>
          <cell r="K1430">
            <v>3.5800000000745058</v>
          </cell>
          <cell r="L1430">
            <v>37.600815150738562</v>
          </cell>
          <cell r="M1430" t="str">
            <v>CP-5 401 252</v>
          </cell>
          <cell r="N1430">
            <v>261.41365438747312</v>
          </cell>
          <cell r="O1430">
            <v>299.0144695382117</v>
          </cell>
          <cell r="P1430">
            <v>37.600815150738583</v>
          </cell>
          <cell r="Q1430">
            <v>0</v>
          </cell>
          <cell r="R1430">
            <v>16.86</v>
          </cell>
          <cell r="T1430">
            <v>14.81</v>
          </cell>
          <cell r="V1430">
            <v>16.87</v>
          </cell>
          <cell r="X1430">
            <v>400</v>
          </cell>
          <cell r="Y1430">
            <v>14.59</v>
          </cell>
          <cell r="Z1430">
            <v>14.81</v>
          </cell>
          <cell r="AA1430">
            <v>16.68</v>
          </cell>
          <cell r="AB1430">
            <v>16.87</v>
          </cell>
          <cell r="AD1430" t="str">
            <v>Single</v>
          </cell>
          <cell r="AI1430">
            <v>0</v>
          </cell>
          <cell r="AJ1430">
            <v>0</v>
          </cell>
        </row>
        <row r="1431">
          <cell r="AJ1431">
            <v>0</v>
          </cell>
        </row>
        <row r="1432">
          <cell r="E1432">
            <v>648</v>
          </cell>
          <cell r="F1432" t="str">
            <v>CB-E4/8A</v>
          </cell>
          <cell r="G1432">
            <v>519171.08</v>
          </cell>
          <cell r="H1432">
            <v>2389675.46</v>
          </cell>
          <cell r="I1432" t="str">
            <v>Road-MN16</v>
          </cell>
          <cell r="J1432">
            <v>15.5</v>
          </cell>
          <cell r="K1432">
            <v>1.4899999997578561</v>
          </cell>
          <cell r="L1432">
            <v>15.571451441637622</v>
          </cell>
          <cell r="M1432" t="str">
            <v>CP-5 401 252</v>
          </cell>
          <cell r="N1432">
            <v>299.0144695382117</v>
          </cell>
          <cell r="O1432">
            <v>314.58592097984933</v>
          </cell>
          <cell r="P1432">
            <v>15.571451441637635</v>
          </cell>
          <cell r="Q1432">
            <v>0</v>
          </cell>
          <cell r="R1432">
            <v>16.84</v>
          </cell>
          <cell r="T1432">
            <v>14.95</v>
          </cell>
          <cell r="V1432">
            <v>16.97</v>
          </cell>
          <cell r="X1432">
            <v>400</v>
          </cell>
          <cell r="Y1432">
            <v>14.59</v>
          </cell>
          <cell r="Z1432">
            <v>14.95</v>
          </cell>
          <cell r="AA1432">
            <v>16.68</v>
          </cell>
          <cell r="AB1432">
            <v>16.97</v>
          </cell>
          <cell r="AD1432" t="str">
            <v>Single</v>
          </cell>
          <cell r="AI1432">
            <v>0</v>
          </cell>
          <cell r="AJ1432">
            <v>0</v>
          </cell>
        </row>
        <row r="1434">
          <cell r="E1434">
            <v>649</v>
          </cell>
          <cell r="F1434" t="str">
            <v>CB-E4/9</v>
          </cell>
          <cell r="G1434">
            <v>519194.98</v>
          </cell>
          <cell r="H1434">
            <v>2389677.7400000002</v>
          </cell>
          <cell r="I1434" t="str">
            <v>Road-MN16</v>
          </cell>
          <cell r="J1434">
            <v>23.899999999965075</v>
          </cell>
          <cell r="K1434">
            <v>2.2800000002607703</v>
          </cell>
          <cell r="L1434">
            <v>24.008506825696593</v>
          </cell>
          <cell r="M1434" t="str">
            <v>CP-5 401 252</v>
          </cell>
          <cell r="N1434">
            <v>314.58592097984933</v>
          </cell>
          <cell r="O1434">
            <v>338.59442780554593</v>
          </cell>
          <cell r="P1434">
            <v>24.0085068256966</v>
          </cell>
          <cell r="Q1434">
            <v>0</v>
          </cell>
          <cell r="R1434">
            <v>16.920000000000002</v>
          </cell>
          <cell r="T1434">
            <v>15.17</v>
          </cell>
          <cell r="V1434">
            <v>17.170000000000002</v>
          </cell>
          <cell r="X1434">
            <v>400</v>
          </cell>
          <cell r="Y1434">
            <v>14.81</v>
          </cell>
          <cell r="Z1434">
            <v>15.17</v>
          </cell>
          <cell r="AA1434">
            <v>16.87</v>
          </cell>
          <cell r="AB1434">
            <v>17.170000000000002</v>
          </cell>
          <cell r="AD1434" t="str">
            <v>Single</v>
          </cell>
          <cell r="AI1434">
            <v>0</v>
          </cell>
          <cell r="AJ1434" t="str">
            <v>L</v>
          </cell>
        </row>
        <row r="1435">
          <cell r="AJ1435">
            <v>0</v>
          </cell>
        </row>
        <row r="1436">
          <cell r="N1436">
            <v>338.59442780554593</v>
          </cell>
          <cell r="AJ1436">
            <v>0</v>
          </cell>
        </row>
        <row r="1437">
          <cell r="E1437">
            <v>650</v>
          </cell>
          <cell r="F1437" t="str">
            <v>CB-E4/2</v>
          </cell>
          <cell r="G1437">
            <v>518931.74</v>
          </cell>
          <cell r="H1437">
            <v>2389662.85</v>
          </cell>
          <cell r="I1437" t="str">
            <v>Road-MN16</v>
          </cell>
          <cell r="M1437" t="str">
            <v>CP-5 401 251</v>
          </cell>
          <cell r="R1437">
            <v>15.68</v>
          </cell>
          <cell r="T1437">
            <v>13.65</v>
          </cell>
          <cell r="V1437">
            <v>15.69</v>
          </cell>
          <cell r="AI1437">
            <v>0</v>
          </cell>
          <cell r="AJ1437">
            <v>0</v>
          </cell>
        </row>
        <row r="1438">
          <cell r="AJ1438">
            <v>0</v>
          </cell>
        </row>
        <row r="1439">
          <cell r="E1439">
            <v>651</v>
          </cell>
          <cell r="F1439" t="str">
            <v>CB-E4/2/1</v>
          </cell>
          <cell r="G1439">
            <v>518925.61</v>
          </cell>
          <cell r="H1439">
            <v>2389692.21</v>
          </cell>
          <cell r="I1439" t="str">
            <v>Road-MN28</v>
          </cell>
          <cell r="J1439">
            <v>-6.1300000000046566</v>
          </cell>
          <cell r="K1439">
            <v>29.359999999869615</v>
          </cell>
          <cell r="L1439">
            <v>29.993107541440263</v>
          </cell>
          <cell r="M1439" t="str">
            <v>CP-5 401 253</v>
          </cell>
          <cell r="N1439">
            <v>0</v>
          </cell>
          <cell r="O1439">
            <v>29.993107541440263</v>
          </cell>
          <cell r="P1439">
            <v>29.993107541440263</v>
          </cell>
          <cell r="Q1439">
            <v>0</v>
          </cell>
          <cell r="R1439">
            <v>15.91</v>
          </cell>
          <cell r="T1439">
            <v>13.71</v>
          </cell>
          <cell r="V1439">
            <v>16.22</v>
          </cell>
          <cell r="X1439">
            <v>400</v>
          </cell>
          <cell r="Y1439">
            <v>13.65</v>
          </cell>
          <cell r="Z1439">
            <v>13.71</v>
          </cell>
          <cell r="AA1439">
            <v>15.69</v>
          </cell>
          <cell r="AB1439">
            <v>16.22</v>
          </cell>
          <cell r="AD1439" t="str">
            <v>Single</v>
          </cell>
          <cell r="AI1439" t="str">
            <v>S</v>
          </cell>
          <cell r="AJ1439">
            <v>0</v>
          </cell>
        </row>
        <row r="1440">
          <cell r="AJ1440">
            <v>0</v>
          </cell>
        </row>
        <row r="1441">
          <cell r="E1441">
            <v>652</v>
          </cell>
          <cell r="F1441" t="str">
            <v>CB-E4/2/2</v>
          </cell>
          <cell r="G1441">
            <v>518916.57</v>
          </cell>
          <cell r="H1441">
            <v>2389735.2599999998</v>
          </cell>
          <cell r="I1441" t="str">
            <v>Road-MN28</v>
          </cell>
          <cell r="J1441">
            <v>-9.0399999999790452</v>
          </cell>
          <cell r="K1441">
            <v>43.049999999813735</v>
          </cell>
          <cell r="L1441">
            <v>43.988908829199019</v>
          </cell>
          <cell r="M1441" t="str">
            <v>CP-5 401 253</v>
          </cell>
          <cell r="N1441">
            <v>29.993107541440263</v>
          </cell>
          <cell r="O1441">
            <v>73.982016370639286</v>
          </cell>
          <cell r="P1441">
            <v>43.988908829199019</v>
          </cell>
          <cell r="Q1441">
            <v>0</v>
          </cell>
          <cell r="R1441">
            <v>15.85</v>
          </cell>
          <cell r="T1441">
            <v>13.8</v>
          </cell>
          <cell r="V1441">
            <v>15.82</v>
          </cell>
          <cell r="X1441">
            <v>400</v>
          </cell>
          <cell r="Y1441">
            <v>13.71</v>
          </cell>
          <cell r="Z1441">
            <v>13.8</v>
          </cell>
          <cell r="AA1441">
            <v>16.22</v>
          </cell>
          <cell r="AB1441">
            <v>15.82</v>
          </cell>
          <cell r="AD1441" t="str">
            <v>Single</v>
          </cell>
          <cell r="AI1441">
            <v>0</v>
          </cell>
          <cell r="AJ1441">
            <v>0</v>
          </cell>
        </row>
        <row r="1442">
          <cell r="AJ1442">
            <v>0</v>
          </cell>
        </row>
        <row r="1443">
          <cell r="E1443">
            <v>653</v>
          </cell>
          <cell r="F1443" t="str">
            <v>CB-E4/2/3</v>
          </cell>
          <cell r="G1443">
            <v>518913.84</v>
          </cell>
          <cell r="H1443">
            <v>2389754.09</v>
          </cell>
          <cell r="I1443" t="str">
            <v>Road-MN28</v>
          </cell>
          <cell r="J1443">
            <v>-2.7299999999813735</v>
          </cell>
          <cell r="K1443">
            <v>18.830000000074506</v>
          </cell>
          <cell r="L1443">
            <v>19.026870473167786</v>
          </cell>
          <cell r="M1443" t="str">
            <v>CP-5 401 253</v>
          </cell>
          <cell r="N1443">
            <v>73.982016370639286</v>
          </cell>
          <cell r="O1443">
            <v>93.008886843807076</v>
          </cell>
          <cell r="P1443">
            <v>19.02687047316779</v>
          </cell>
          <cell r="Q1443">
            <v>0</v>
          </cell>
          <cell r="R1443">
            <v>15.75</v>
          </cell>
          <cell r="T1443">
            <v>13.84</v>
          </cell>
          <cell r="V1443">
            <v>15.84</v>
          </cell>
          <cell r="X1443">
            <v>400</v>
          </cell>
          <cell r="Y1443">
            <v>13.8</v>
          </cell>
          <cell r="Z1443">
            <v>13.84</v>
          </cell>
          <cell r="AA1443">
            <v>15.82</v>
          </cell>
          <cell r="AB1443">
            <v>15.84</v>
          </cell>
          <cell r="AD1443" t="str">
            <v>Single</v>
          </cell>
          <cell r="AI1443">
            <v>0</v>
          </cell>
          <cell r="AJ1443">
            <v>0</v>
          </cell>
        </row>
        <row r="1444">
          <cell r="AJ1444">
            <v>0</v>
          </cell>
        </row>
        <row r="1445">
          <cell r="E1445">
            <v>654</v>
          </cell>
          <cell r="F1445" t="str">
            <v>CB-E4/2/4</v>
          </cell>
          <cell r="G1445">
            <v>518912.91</v>
          </cell>
          <cell r="H1445">
            <v>2389770.17</v>
          </cell>
          <cell r="I1445" t="str">
            <v>Road-MN28</v>
          </cell>
          <cell r="J1445">
            <v>-0.93000000005122274</v>
          </cell>
          <cell r="K1445">
            <v>16.080000000074506</v>
          </cell>
          <cell r="L1445">
            <v>16.106871204628519</v>
          </cell>
          <cell r="M1445" t="str">
            <v>CP-5 401 253</v>
          </cell>
          <cell r="N1445">
            <v>93.008886843807076</v>
          </cell>
          <cell r="O1445">
            <v>109.11575804843559</v>
          </cell>
          <cell r="P1445">
            <v>16.106871204628519</v>
          </cell>
          <cell r="Q1445">
            <v>0</v>
          </cell>
          <cell r="R1445">
            <v>15.66</v>
          </cell>
          <cell r="T1445">
            <v>13.87</v>
          </cell>
          <cell r="V1445">
            <v>15.79</v>
          </cell>
          <cell r="X1445">
            <v>400</v>
          </cell>
          <cell r="Y1445">
            <v>13.84</v>
          </cell>
          <cell r="Z1445">
            <v>13.87</v>
          </cell>
          <cell r="AA1445">
            <v>15.84</v>
          </cell>
          <cell r="AB1445">
            <v>15.79</v>
          </cell>
          <cell r="AD1445" t="str">
            <v>Single</v>
          </cell>
          <cell r="AI1445">
            <v>0</v>
          </cell>
          <cell r="AJ1445">
            <v>0</v>
          </cell>
        </row>
        <row r="1446">
          <cell r="AJ1446">
            <v>0</v>
          </cell>
        </row>
        <row r="1447">
          <cell r="E1447">
            <v>655</v>
          </cell>
          <cell r="F1447" t="str">
            <v>CB-E4/2/5</v>
          </cell>
          <cell r="G1447">
            <v>518912.98</v>
          </cell>
          <cell r="H1447">
            <v>2389802.91</v>
          </cell>
          <cell r="I1447" t="str">
            <v>Road-MN28</v>
          </cell>
          <cell r="J1447">
            <v>7.0000000006984919E-2</v>
          </cell>
          <cell r="K1447">
            <v>32.740000000223517</v>
          </cell>
          <cell r="L1447">
            <v>32.740074832147783</v>
          </cell>
          <cell r="M1447" t="str">
            <v>CP-5 401 253</v>
          </cell>
          <cell r="N1447">
            <v>109.11575804843559</v>
          </cell>
          <cell r="O1447">
            <v>141.85583288058336</v>
          </cell>
          <cell r="P1447">
            <v>32.740074832147769</v>
          </cell>
          <cell r="Q1447">
            <v>0</v>
          </cell>
          <cell r="R1447">
            <v>15.61</v>
          </cell>
          <cell r="T1447">
            <v>13.93</v>
          </cell>
          <cell r="V1447">
            <v>15.49</v>
          </cell>
          <cell r="X1447">
            <v>400</v>
          </cell>
          <cell r="Y1447">
            <v>13.87</v>
          </cell>
          <cell r="Z1447">
            <v>13.93</v>
          </cell>
          <cell r="AA1447">
            <v>15.79</v>
          </cell>
          <cell r="AB1447">
            <v>15.49</v>
          </cell>
          <cell r="AD1447" t="str">
            <v>Single</v>
          </cell>
          <cell r="AI1447">
            <v>0</v>
          </cell>
          <cell r="AJ1447">
            <v>0</v>
          </cell>
        </row>
        <row r="1448">
          <cell r="AJ1448">
            <v>0</v>
          </cell>
        </row>
        <row r="1449">
          <cell r="E1449">
            <v>656</v>
          </cell>
          <cell r="F1449" t="str">
            <v>CB-E4/2/6</v>
          </cell>
          <cell r="G1449">
            <v>518911.24</v>
          </cell>
          <cell r="H1449">
            <v>2389842.87</v>
          </cell>
          <cell r="I1449" t="str">
            <v>Road-MN28</v>
          </cell>
          <cell r="J1449">
            <v>-1.7399999999906868</v>
          </cell>
          <cell r="K1449">
            <v>39.959999999962747</v>
          </cell>
          <cell r="L1449">
            <v>39.997864942981522</v>
          </cell>
          <cell r="M1449" t="str">
            <v>CP-5 401 253</v>
          </cell>
          <cell r="N1449">
            <v>141.85583288058336</v>
          </cell>
          <cell r="O1449">
            <v>181.85369782356489</v>
          </cell>
          <cell r="P1449">
            <v>39.997864942981522</v>
          </cell>
          <cell r="Q1449">
            <v>0</v>
          </cell>
          <cell r="R1449">
            <v>15.73</v>
          </cell>
          <cell r="T1449">
            <v>14.01</v>
          </cell>
          <cell r="V1449">
            <v>15.52</v>
          </cell>
          <cell r="X1449">
            <v>400</v>
          </cell>
          <cell r="Y1449">
            <v>13.93</v>
          </cell>
          <cell r="Z1449">
            <v>14.01</v>
          </cell>
          <cell r="AA1449">
            <v>15.49</v>
          </cell>
          <cell r="AB1449">
            <v>15.52</v>
          </cell>
          <cell r="AD1449" t="str">
            <v>Single</v>
          </cell>
          <cell r="AI1449">
            <v>0</v>
          </cell>
          <cell r="AJ1449">
            <v>0</v>
          </cell>
        </row>
        <row r="1450">
          <cell r="AJ1450">
            <v>0</v>
          </cell>
        </row>
        <row r="1451">
          <cell r="E1451">
            <v>657</v>
          </cell>
          <cell r="F1451" t="str">
            <v>CB-E4/2/7</v>
          </cell>
          <cell r="G1451">
            <v>518918.41</v>
          </cell>
          <cell r="H1451">
            <v>2389856.0499999998</v>
          </cell>
          <cell r="I1451" t="str">
            <v>Road-MN28</v>
          </cell>
          <cell r="J1451">
            <v>7.1699999999837019</v>
          </cell>
          <cell r="K1451">
            <v>13.179999999701977</v>
          </cell>
          <cell r="L1451">
            <v>15.004042788259115</v>
          </cell>
          <cell r="M1451" t="str">
            <v>CP-5 401 253</v>
          </cell>
          <cell r="N1451">
            <v>181.85369782356489</v>
          </cell>
          <cell r="O1451">
            <v>196.857740611824</v>
          </cell>
          <cell r="P1451">
            <v>15.004042788259113</v>
          </cell>
          <cell r="Q1451">
            <v>0</v>
          </cell>
          <cell r="R1451">
            <v>15.73</v>
          </cell>
          <cell r="T1451">
            <v>14.04</v>
          </cell>
          <cell r="V1451">
            <v>15.45</v>
          </cell>
          <cell r="X1451">
            <v>400</v>
          </cell>
          <cell r="Y1451">
            <v>14.01</v>
          </cell>
          <cell r="Z1451">
            <v>14.04</v>
          </cell>
          <cell r="AA1451">
            <v>15.52</v>
          </cell>
          <cell r="AB1451">
            <v>15.45</v>
          </cell>
          <cell r="AD1451" t="str">
            <v>Single</v>
          </cell>
          <cell r="AI1451">
            <v>0</v>
          </cell>
          <cell r="AJ1451" t="str">
            <v>L</v>
          </cell>
        </row>
        <row r="1452">
          <cell r="AJ1452">
            <v>0</v>
          </cell>
        </row>
        <row r="1453">
          <cell r="N1453">
            <v>196.857740611824</v>
          </cell>
          <cell r="AJ1453">
            <v>0</v>
          </cell>
        </row>
        <row r="1454">
          <cell r="E1454">
            <v>658</v>
          </cell>
          <cell r="F1454" t="str">
            <v>CB-E4/4</v>
          </cell>
          <cell r="G1454">
            <v>519012.02</v>
          </cell>
          <cell r="H1454">
            <v>2389664.6</v>
          </cell>
          <cell r="I1454" t="str">
            <v>Road-MN16</v>
          </cell>
          <cell r="M1454" t="str">
            <v>CP-5 401 251</v>
          </cell>
          <cell r="R1454">
            <v>16.239999999999998</v>
          </cell>
          <cell r="T1454">
            <v>14.06</v>
          </cell>
          <cell r="V1454">
            <v>16.14</v>
          </cell>
          <cell r="AI1454">
            <v>0</v>
          </cell>
          <cell r="AJ1454">
            <v>0</v>
          </cell>
        </row>
        <row r="1455">
          <cell r="AJ1455">
            <v>0</v>
          </cell>
        </row>
        <row r="1456">
          <cell r="E1456">
            <v>659</v>
          </cell>
          <cell r="F1456" t="str">
            <v>CB-E4/4/1</v>
          </cell>
          <cell r="G1456">
            <v>519012.93</v>
          </cell>
          <cell r="H1456">
            <v>2389622.61</v>
          </cell>
          <cell r="I1456" t="str">
            <v>Road-MN29</v>
          </cell>
          <cell r="J1456">
            <v>0.90999999997438863</v>
          </cell>
          <cell r="K1456">
            <v>-41.990000000223517</v>
          </cell>
          <cell r="L1456">
            <v>41.999859523797511</v>
          </cell>
          <cell r="M1456" t="str">
            <v>CP-5 401 253</v>
          </cell>
          <cell r="N1456">
            <v>0</v>
          </cell>
          <cell r="O1456">
            <v>41.999859523797511</v>
          </cell>
          <cell r="P1456">
            <v>41.999859523797511</v>
          </cell>
          <cell r="Q1456">
            <v>0</v>
          </cell>
          <cell r="R1456">
            <v>16.45</v>
          </cell>
          <cell r="T1456">
            <v>14.48</v>
          </cell>
          <cell r="V1456">
            <v>15.4</v>
          </cell>
          <cell r="X1456">
            <v>400</v>
          </cell>
          <cell r="Y1456">
            <v>14.06</v>
          </cell>
          <cell r="Z1456">
            <v>14.48</v>
          </cell>
          <cell r="AA1456">
            <v>16.14</v>
          </cell>
          <cell r="AB1456">
            <v>15.4</v>
          </cell>
          <cell r="AD1456" t="str">
            <v>Single</v>
          </cell>
          <cell r="AI1456" t="str">
            <v>S</v>
          </cell>
          <cell r="AJ1456" t="str">
            <v>L</v>
          </cell>
        </row>
        <row r="1457">
          <cell r="AJ1457">
            <v>0</v>
          </cell>
        </row>
        <row r="1458">
          <cell r="N1458">
            <v>41.999859523797511</v>
          </cell>
          <cell r="AJ1458">
            <v>0</v>
          </cell>
        </row>
        <row r="1459">
          <cell r="E1459">
            <v>660</v>
          </cell>
          <cell r="F1459" t="str">
            <v>CB-E4/7</v>
          </cell>
          <cell r="G1459">
            <v>519118.15</v>
          </cell>
          <cell r="H1459">
            <v>2389670.39</v>
          </cell>
          <cell r="I1459" t="str">
            <v>Road-MN16</v>
          </cell>
          <cell r="M1459" t="str">
            <v>CP-5 401 251</v>
          </cell>
          <cell r="R1459">
            <v>16.68</v>
          </cell>
          <cell r="T1459">
            <v>14.59</v>
          </cell>
          <cell r="V1459">
            <v>16.68</v>
          </cell>
          <cell r="AI1459">
            <v>0</v>
          </cell>
          <cell r="AJ1459">
            <v>0</v>
          </cell>
        </row>
        <row r="1460">
          <cell r="AJ1460">
            <v>0</v>
          </cell>
        </row>
        <row r="1461">
          <cell r="E1461">
            <v>661</v>
          </cell>
          <cell r="F1461" t="str">
            <v>CB-E4/7/1</v>
          </cell>
          <cell r="G1461">
            <v>519119.04</v>
          </cell>
          <cell r="H1461">
            <v>2389629.4</v>
          </cell>
          <cell r="I1461" t="str">
            <v>Road-MN30</v>
          </cell>
          <cell r="J1461">
            <v>0.88999999995576218</v>
          </cell>
          <cell r="K1461">
            <v>-40.990000000223517</v>
          </cell>
          <cell r="L1461">
            <v>40.999660974430569</v>
          </cell>
          <cell r="M1461" t="str">
            <v>CP-5 401 253</v>
          </cell>
          <cell r="N1461">
            <v>0</v>
          </cell>
          <cell r="O1461">
            <v>40.999660974430569</v>
          </cell>
          <cell r="P1461">
            <v>40.999660974430569</v>
          </cell>
          <cell r="Q1461">
            <v>0</v>
          </cell>
          <cell r="R1461">
            <v>16.850000000000001</v>
          </cell>
          <cell r="T1461">
            <v>14.88</v>
          </cell>
          <cell r="V1461">
            <v>16.850000000000001</v>
          </cell>
          <cell r="X1461">
            <v>400</v>
          </cell>
          <cell r="Y1461">
            <v>14.59</v>
          </cell>
          <cell r="Z1461">
            <v>14.88</v>
          </cell>
          <cell r="AA1461">
            <v>16.68</v>
          </cell>
          <cell r="AB1461">
            <v>16.850000000000001</v>
          </cell>
          <cell r="AD1461" t="str">
            <v>Single</v>
          </cell>
          <cell r="AI1461" t="str">
            <v>S</v>
          </cell>
          <cell r="AJ1461" t="str">
            <v>L</v>
          </cell>
        </row>
        <row r="1462">
          <cell r="AJ1462">
            <v>0</v>
          </cell>
        </row>
        <row r="1463">
          <cell r="N1463">
            <v>40.999660974430569</v>
          </cell>
          <cell r="AJ1463">
            <v>0</v>
          </cell>
        </row>
        <row r="1464">
          <cell r="E1464">
            <v>662</v>
          </cell>
          <cell r="F1464" t="str">
            <v>CB-E4/9</v>
          </cell>
          <cell r="G1464">
            <v>519194.98</v>
          </cell>
          <cell r="H1464">
            <v>2389677.7400000002</v>
          </cell>
          <cell r="I1464" t="str">
            <v>Road-MN16</v>
          </cell>
          <cell r="M1464" t="str">
            <v>CP-5 401 252</v>
          </cell>
          <cell r="R1464">
            <v>16.920000000000002</v>
          </cell>
          <cell r="T1464">
            <v>15.17</v>
          </cell>
          <cell r="V1464">
            <v>17.170000000000002</v>
          </cell>
          <cell r="AI1464">
            <v>0</v>
          </cell>
          <cell r="AJ1464">
            <v>0</v>
          </cell>
        </row>
        <row r="1465">
          <cell r="AJ1465">
            <v>0</v>
          </cell>
        </row>
        <row r="1466">
          <cell r="E1466">
            <v>663</v>
          </cell>
          <cell r="F1466" t="str">
            <v>CB-E4/9/1</v>
          </cell>
          <cell r="G1466">
            <v>519200.83</v>
          </cell>
          <cell r="H1466">
            <v>2389651.16</v>
          </cell>
          <cell r="I1466" t="str">
            <v>Road-MN18</v>
          </cell>
          <cell r="J1466">
            <v>5.8500000000349246</v>
          </cell>
          <cell r="K1466">
            <v>-26.580000000074506</v>
          </cell>
          <cell r="L1466">
            <v>27.21615145468531</v>
          </cell>
          <cell r="M1466" t="str">
            <v>CP-5 401 252</v>
          </cell>
          <cell r="N1466">
            <v>0</v>
          </cell>
          <cell r="O1466">
            <v>27.21615145468531</v>
          </cell>
          <cell r="P1466">
            <v>27.21615145468531</v>
          </cell>
          <cell r="Q1466">
            <v>0</v>
          </cell>
          <cell r="R1466">
            <v>16.95</v>
          </cell>
          <cell r="T1466">
            <v>15.25</v>
          </cell>
          <cell r="V1466">
            <v>17.649999999999999</v>
          </cell>
          <cell r="X1466">
            <v>400</v>
          </cell>
          <cell r="Y1466">
            <v>15.17</v>
          </cell>
          <cell r="Z1466">
            <v>15.25</v>
          </cell>
          <cell r="AA1466">
            <v>17.170000000000002</v>
          </cell>
          <cell r="AB1466">
            <v>17.649999999999999</v>
          </cell>
          <cell r="AD1466" t="str">
            <v>Single</v>
          </cell>
          <cell r="AI1466" t="str">
            <v>S</v>
          </cell>
          <cell r="AJ1466">
            <v>0</v>
          </cell>
        </row>
        <row r="1467">
          <cell r="AJ1467">
            <v>0</v>
          </cell>
        </row>
        <row r="1468">
          <cell r="E1468">
            <v>664</v>
          </cell>
          <cell r="F1468" t="str">
            <v>CB-E4/9/2</v>
          </cell>
          <cell r="G1468">
            <v>519206.45</v>
          </cell>
          <cell r="H1468">
            <v>2389624.75</v>
          </cell>
          <cell r="I1468" t="str">
            <v>Road-MN18</v>
          </cell>
          <cell r="J1468">
            <v>5.6199999999953434</v>
          </cell>
          <cell r="K1468">
            <v>-26.410000000149012</v>
          </cell>
          <cell r="L1468">
            <v>27.001342559358385</v>
          </cell>
          <cell r="M1468" t="str">
            <v>CP-5 401 252</v>
          </cell>
          <cell r="N1468">
            <v>27.21615145468531</v>
          </cell>
          <cell r="O1468">
            <v>54.217494014043695</v>
          </cell>
          <cell r="P1468">
            <v>27.001342559358385</v>
          </cell>
          <cell r="Q1468">
            <v>0</v>
          </cell>
          <cell r="R1468">
            <v>17.03</v>
          </cell>
          <cell r="T1468">
            <v>15.33</v>
          </cell>
          <cell r="V1468">
            <v>17.2</v>
          </cell>
          <cell r="X1468">
            <v>400</v>
          </cell>
          <cell r="Y1468">
            <v>15.25</v>
          </cell>
          <cell r="Z1468">
            <v>15.33</v>
          </cell>
          <cell r="AA1468">
            <v>17.649999999999999</v>
          </cell>
          <cell r="AB1468">
            <v>17.2</v>
          </cell>
          <cell r="AD1468" t="str">
            <v>Single</v>
          </cell>
          <cell r="AI1468">
            <v>0</v>
          </cell>
          <cell r="AJ1468" t="str">
            <v>L</v>
          </cell>
        </row>
        <row r="1469">
          <cell r="AJ1469">
            <v>0</v>
          </cell>
        </row>
        <row r="1470">
          <cell r="N1470">
            <v>54.217494014043695</v>
          </cell>
          <cell r="AJ1470">
            <v>0</v>
          </cell>
        </row>
        <row r="1471">
          <cell r="E1471">
            <v>665</v>
          </cell>
          <cell r="F1471" t="str">
            <v>CB-E4/9</v>
          </cell>
          <cell r="G1471">
            <v>519194.98</v>
          </cell>
          <cell r="H1471">
            <v>2389677.7400000002</v>
          </cell>
          <cell r="I1471" t="str">
            <v>Road-MN16</v>
          </cell>
          <cell r="M1471" t="str">
            <v>CP-5 401 252</v>
          </cell>
          <cell r="R1471">
            <v>16.920000000000002</v>
          </cell>
          <cell r="T1471">
            <v>15.17</v>
          </cell>
          <cell r="V1471">
            <v>17.170000000000002</v>
          </cell>
          <cell r="AI1471">
            <v>0</v>
          </cell>
          <cell r="AJ1471">
            <v>0</v>
          </cell>
        </row>
        <row r="1472">
          <cell r="AJ1472">
            <v>0</v>
          </cell>
        </row>
        <row r="1473">
          <cell r="E1473">
            <v>666</v>
          </cell>
          <cell r="F1473" t="str">
            <v>CB-E4/10</v>
          </cell>
          <cell r="G1473">
            <v>519182.44</v>
          </cell>
          <cell r="H1473">
            <v>2389726.15</v>
          </cell>
          <cell r="I1473" t="str">
            <v>Road-MN18</v>
          </cell>
          <cell r="J1473">
            <v>-12.539999999979045</v>
          </cell>
          <cell r="K1473">
            <v>48.40999999968335</v>
          </cell>
          <cell r="L1473">
            <v>50.007796391850903</v>
          </cell>
          <cell r="M1473" t="str">
            <v>CP-5 401 252</v>
          </cell>
          <cell r="N1473">
            <v>0</v>
          </cell>
          <cell r="O1473">
            <v>50.007796391850903</v>
          </cell>
          <cell r="P1473">
            <v>50.007796391850903</v>
          </cell>
          <cell r="Q1473">
            <v>0</v>
          </cell>
          <cell r="R1473">
            <v>17.059999999999999</v>
          </cell>
          <cell r="T1473">
            <v>15.266819999999367</v>
          </cell>
          <cell r="V1473">
            <v>17.59</v>
          </cell>
          <cell r="X1473">
            <v>400</v>
          </cell>
          <cell r="Y1473">
            <v>15.17</v>
          </cell>
          <cell r="Z1473">
            <v>15.266819999999367</v>
          </cell>
          <cell r="AA1473">
            <v>17.170000000000002</v>
          </cell>
          <cell r="AB1473">
            <v>17.59</v>
          </cell>
          <cell r="AD1473" t="str">
            <v>Single</v>
          </cell>
          <cell r="AI1473" t="str">
            <v>S</v>
          </cell>
          <cell r="AJ1473">
            <v>0</v>
          </cell>
        </row>
        <row r="1474">
          <cell r="AJ1474">
            <v>0</v>
          </cell>
        </row>
        <row r="1475">
          <cell r="E1475">
            <v>667</v>
          </cell>
          <cell r="F1475" t="str">
            <v>CB-E4/11</v>
          </cell>
          <cell r="G1475">
            <v>519173.09</v>
          </cell>
          <cell r="H1475">
            <v>2389761.94</v>
          </cell>
          <cell r="I1475" t="str">
            <v>Road-MN18</v>
          </cell>
          <cell r="J1475">
            <v>-9.3499999999767169</v>
          </cell>
          <cell r="K1475">
            <v>35.790000000037253</v>
          </cell>
          <cell r="L1475">
            <v>36.991169216479648</v>
          </cell>
          <cell r="M1475" t="str">
            <v>CP-5 401 252</v>
          </cell>
          <cell r="N1475">
            <v>50.007796391850903</v>
          </cell>
          <cell r="O1475">
            <v>86.99896560833055</v>
          </cell>
          <cell r="P1475">
            <v>36.991169216479648</v>
          </cell>
          <cell r="Q1475">
            <v>0</v>
          </cell>
          <cell r="R1475">
            <v>16.899999999999999</v>
          </cell>
          <cell r="T1475">
            <v>15.340802338432326</v>
          </cell>
          <cell r="V1475">
            <v>16.899999999999999</v>
          </cell>
          <cell r="X1475">
            <v>400</v>
          </cell>
          <cell r="Y1475">
            <v>15.266819999999367</v>
          </cell>
          <cell r="Z1475">
            <v>15.340802338432326</v>
          </cell>
          <cell r="AA1475">
            <v>17.59</v>
          </cell>
          <cell r="AB1475">
            <v>16.899999999999999</v>
          </cell>
          <cell r="AD1475" t="str">
            <v>Single</v>
          </cell>
          <cell r="AI1475">
            <v>0</v>
          </cell>
          <cell r="AJ1475">
            <v>0</v>
          </cell>
        </row>
        <row r="1476">
          <cell r="AJ1476">
            <v>0</v>
          </cell>
        </row>
        <row r="1477">
          <cell r="E1477">
            <v>668</v>
          </cell>
          <cell r="F1477" t="str">
            <v>CB-E4/12</v>
          </cell>
          <cell r="G1477">
            <v>519163.23</v>
          </cell>
          <cell r="H1477">
            <v>2389799.6800000002</v>
          </cell>
          <cell r="I1477" t="str">
            <v>Road-MN18</v>
          </cell>
          <cell r="J1477">
            <v>-9.8600000000442378</v>
          </cell>
          <cell r="K1477">
            <v>37.740000000223517</v>
          </cell>
          <cell r="L1477">
            <v>39.006758388998996</v>
          </cell>
          <cell r="M1477" t="str">
            <v>CP-5 401 252</v>
          </cell>
          <cell r="N1477">
            <v>86.99896560833055</v>
          </cell>
          <cell r="O1477">
            <v>126.00572399732954</v>
          </cell>
          <cell r="P1477">
            <v>39.006758388998989</v>
          </cell>
          <cell r="Q1477">
            <v>0</v>
          </cell>
          <cell r="R1477">
            <v>16.63</v>
          </cell>
          <cell r="T1477">
            <v>15.418815855210324</v>
          </cell>
          <cell r="V1477">
            <v>16.670000000000002</v>
          </cell>
          <cell r="X1477">
            <v>400</v>
          </cell>
          <cell r="Y1477">
            <v>15.340802338432326</v>
          </cell>
          <cell r="Z1477">
            <v>15.418815855210324</v>
          </cell>
          <cell r="AA1477">
            <v>16.899999999999999</v>
          </cell>
          <cell r="AB1477">
            <v>16.670000000000002</v>
          </cell>
          <cell r="AD1477" t="str">
            <v>Single</v>
          </cell>
          <cell r="AI1477">
            <v>0</v>
          </cell>
          <cell r="AJ1477" t="str">
            <v>L</v>
          </cell>
        </row>
        <row r="1478">
          <cell r="AJ1478">
            <v>0</v>
          </cell>
        </row>
        <row r="1479">
          <cell r="N1479">
            <v>126.00572399732954</v>
          </cell>
          <cell r="AJ1479">
            <v>0</v>
          </cell>
        </row>
        <row r="1480">
          <cell r="E1480">
            <v>669</v>
          </cell>
          <cell r="F1480" t="str">
            <v>MH-E5-EX</v>
          </cell>
          <cell r="G1480">
            <v>518876.7</v>
          </cell>
          <cell r="H1480">
            <v>2389597.46</v>
          </cell>
          <cell r="I1480" t="str">
            <v>Al Makarunah St.</v>
          </cell>
          <cell r="M1480" t="str">
            <v>CP-5 401 254</v>
          </cell>
          <cell r="R1480">
            <v>15.2</v>
          </cell>
          <cell r="T1480">
            <v>13.39</v>
          </cell>
          <cell r="V1480">
            <v>15.2</v>
          </cell>
          <cell r="AI1480">
            <v>0</v>
          </cell>
          <cell r="AJ1480">
            <v>0</v>
          </cell>
        </row>
        <row r="1481">
          <cell r="AJ1481">
            <v>0</v>
          </cell>
        </row>
        <row r="1482">
          <cell r="E1482">
            <v>670</v>
          </cell>
          <cell r="F1482" t="str">
            <v>CB-E5/1</v>
          </cell>
          <cell r="G1482">
            <v>518905.44</v>
          </cell>
          <cell r="H1482">
            <v>2389594.4500000002</v>
          </cell>
          <cell r="I1482" t="str">
            <v>Road-MN15</v>
          </cell>
          <cell r="J1482">
            <v>28.739999999990687</v>
          </cell>
          <cell r="K1482">
            <v>-3.0099999997764826</v>
          </cell>
          <cell r="L1482">
            <v>28.897191905064393</v>
          </cell>
          <cell r="M1482" t="str">
            <v>CP-5 401 254</v>
          </cell>
          <cell r="N1482">
            <v>0</v>
          </cell>
          <cell r="O1482">
            <v>28.897191905064393</v>
          </cell>
          <cell r="P1482">
            <v>28.897191905064393</v>
          </cell>
          <cell r="Q1482">
            <v>0</v>
          </cell>
          <cell r="R1482">
            <v>15.51</v>
          </cell>
          <cell r="T1482">
            <v>13.53</v>
          </cell>
          <cell r="V1482">
            <v>15.51</v>
          </cell>
          <cell r="X1482">
            <v>400</v>
          </cell>
          <cell r="Y1482">
            <v>13.39</v>
          </cell>
          <cell r="Z1482">
            <v>13.53</v>
          </cell>
          <cell r="AA1482">
            <v>15.2</v>
          </cell>
          <cell r="AB1482">
            <v>15.51</v>
          </cell>
          <cell r="AD1482" t="str">
            <v>Single</v>
          </cell>
          <cell r="AI1482" t="str">
            <v>S</v>
          </cell>
          <cell r="AJ1482">
            <v>0</v>
          </cell>
        </row>
        <row r="1483">
          <cell r="AJ1483">
            <v>0</v>
          </cell>
        </row>
        <row r="1484">
          <cell r="E1484">
            <v>671</v>
          </cell>
          <cell r="F1484" t="str">
            <v>CB-E5/2</v>
          </cell>
          <cell r="G1484">
            <v>518934.56</v>
          </cell>
          <cell r="H1484">
            <v>2389591.5</v>
          </cell>
          <cell r="I1484" t="str">
            <v>Road-MN15</v>
          </cell>
          <cell r="J1484">
            <v>29.119999999995343</v>
          </cell>
          <cell r="K1484">
            <v>-2.9500000001862645</v>
          </cell>
          <cell r="L1484">
            <v>29.269043373517142</v>
          </cell>
          <cell r="M1484" t="str">
            <v>CP-5 401 254</v>
          </cell>
          <cell r="N1484">
            <v>28.897191905064393</v>
          </cell>
          <cell r="O1484">
            <v>58.166235278581539</v>
          </cell>
          <cell r="P1484">
            <v>29.269043373517146</v>
          </cell>
          <cell r="Q1484">
            <v>0</v>
          </cell>
          <cell r="R1484">
            <v>15.77</v>
          </cell>
          <cell r="T1484">
            <v>13.68</v>
          </cell>
          <cell r="V1484">
            <v>15.97</v>
          </cell>
          <cell r="X1484">
            <v>400</v>
          </cell>
          <cell r="Y1484">
            <v>13.53</v>
          </cell>
          <cell r="Z1484">
            <v>13.68</v>
          </cell>
          <cell r="AA1484">
            <v>15.51</v>
          </cell>
          <cell r="AB1484">
            <v>15.97</v>
          </cell>
          <cell r="AD1484" t="str">
            <v>Single</v>
          </cell>
          <cell r="AI1484">
            <v>0</v>
          </cell>
          <cell r="AJ1484">
            <v>0</v>
          </cell>
        </row>
        <row r="1485">
          <cell r="AJ1485">
            <v>0</v>
          </cell>
        </row>
        <row r="1486">
          <cell r="E1486">
            <v>672</v>
          </cell>
          <cell r="F1486" t="str">
            <v>CB-E5/3</v>
          </cell>
          <cell r="G1486">
            <v>518974.86</v>
          </cell>
          <cell r="H1486">
            <v>2389587.46</v>
          </cell>
          <cell r="I1486" t="str">
            <v>Road-MN15</v>
          </cell>
          <cell r="J1486">
            <v>40.299999999988358</v>
          </cell>
          <cell r="K1486">
            <v>-4.0400000000372529</v>
          </cell>
          <cell r="L1486">
            <v>40.501995012583798</v>
          </cell>
          <cell r="M1486" t="str">
            <v>CP-5 401 254</v>
          </cell>
          <cell r="N1486">
            <v>58.166235278581539</v>
          </cell>
          <cell r="O1486">
            <v>98.668230291165344</v>
          </cell>
          <cell r="P1486">
            <v>40.501995012583805</v>
          </cell>
          <cell r="Q1486">
            <v>0</v>
          </cell>
          <cell r="R1486">
            <v>16.13</v>
          </cell>
          <cell r="T1486">
            <v>13.88</v>
          </cell>
          <cell r="V1486">
            <v>16.07</v>
          </cell>
          <cell r="X1486">
            <v>400</v>
          </cell>
          <cell r="Y1486">
            <v>13.68</v>
          </cell>
          <cell r="Z1486">
            <v>13.88</v>
          </cell>
          <cell r="AA1486">
            <v>15.97</v>
          </cell>
          <cell r="AB1486">
            <v>16.07</v>
          </cell>
          <cell r="AD1486" t="str">
            <v>Single</v>
          </cell>
          <cell r="AI1486">
            <v>0</v>
          </cell>
          <cell r="AJ1486">
            <v>0</v>
          </cell>
        </row>
        <row r="1487">
          <cell r="AJ1487">
            <v>0</v>
          </cell>
        </row>
        <row r="1488">
          <cell r="E1488">
            <v>673</v>
          </cell>
          <cell r="F1488" t="str">
            <v>CB-E5/4</v>
          </cell>
          <cell r="G1488">
            <v>519013.65</v>
          </cell>
          <cell r="H1488">
            <v>2389583.4700000002</v>
          </cell>
          <cell r="I1488" t="str">
            <v>Road-MN15</v>
          </cell>
          <cell r="J1488">
            <v>38.790000000037253</v>
          </cell>
          <cell r="K1488">
            <v>-3.9899999997578561</v>
          </cell>
          <cell r="L1488">
            <v>38.994668866409903</v>
          </cell>
          <cell r="M1488" t="str">
            <v>CP-5 401 254</v>
          </cell>
          <cell r="N1488">
            <v>98.668230291165344</v>
          </cell>
          <cell r="O1488">
            <v>137.66289915757525</v>
          </cell>
          <cell r="P1488">
            <v>38.99466886640991</v>
          </cell>
          <cell r="Q1488">
            <v>0</v>
          </cell>
          <cell r="R1488">
            <v>16.43</v>
          </cell>
          <cell r="T1488">
            <v>14.08</v>
          </cell>
          <cell r="V1488">
            <v>16.239999999999998</v>
          </cell>
          <cell r="X1488">
            <v>400</v>
          </cell>
          <cell r="Y1488">
            <v>13.88</v>
          </cell>
          <cell r="Z1488">
            <v>14.08</v>
          </cell>
          <cell r="AA1488">
            <v>16.07</v>
          </cell>
          <cell r="AB1488">
            <v>16.239999999999998</v>
          </cell>
          <cell r="AD1488" t="str">
            <v>Single</v>
          </cell>
          <cell r="AI1488">
            <v>0</v>
          </cell>
          <cell r="AJ1488">
            <v>0</v>
          </cell>
        </row>
        <row r="1489">
          <cell r="AJ1489">
            <v>0</v>
          </cell>
        </row>
        <row r="1490">
          <cell r="E1490">
            <v>674</v>
          </cell>
          <cell r="F1490" t="str">
            <v>CB-E5/5</v>
          </cell>
          <cell r="G1490">
            <v>519070.36</v>
          </cell>
          <cell r="H1490">
            <v>2389577.69</v>
          </cell>
          <cell r="I1490" t="str">
            <v>Road-MN15</v>
          </cell>
          <cell r="J1490">
            <v>56.709999999962747</v>
          </cell>
          <cell r="K1490">
            <v>-5.7800000002607703</v>
          </cell>
          <cell r="L1490">
            <v>57.003793733389259</v>
          </cell>
          <cell r="M1490" t="str">
            <v>CP-5 401 254</v>
          </cell>
          <cell r="N1490">
            <v>137.66289915757525</v>
          </cell>
          <cell r="O1490">
            <v>194.6666928909645</v>
          </cell>
          <cell r="P1490">
            <v>57.003793733389244</v>
          </cell>
          <cell r="Q1490">
            <v>0</v>
          </cell>
          <cell r="R1490">
            <v>16.649999999999999</v>
          </cell>
          <cell r="T1490">
            <v>14.36</v>
          </cell>
          <cell r="V1490">
            <v>16.489999999999998</v>
          </cell>
          <cell r="X1490">
            <v>400</v>
          </cell>
          <cell r="Y1490">
            <v>14.08</v>
          </cell>
          <cell r="Z1490">
            <v>14.36</v>
          </cell>
          <cell r="AA1490">
            <v>16.239999999999998</v>
          </cell>
          <cell r="AB1490">
            <v>16.489999999999998</v>
          </cell>
          <cell r="AD1490" t="str">
            <v>Single</v>
          </cell>
          <cell r="AI1490">
            <v>0</v>
          </cell>
          <cell r="AJ1490">
            <v>0</v>
          </cell>
        </row>
        <row r="1491">
          <cell r="AJ1491">
            <v>0</v>
          </cell>
        </row>
        <row r="1492">
          <cell r="E1492">
            <v>675</v>
          </cell>
          <cell r="F1492" t="str">
            <v>CB-E5/6</v>
          </cell>
          <cell r="G1492">
            <v>519124.09</v>
          </cell>
          <cell r="H1492">
            <v>2389572.25</v>
          </cell>
          <cell r="I1492" t="str">
            <v>Road-MN15</v>
          </cell>
          <cell r="J1492">
            <v>53.730000000039581</v>
          </cell>
          <cell r="K1492">
            <v>-5.4399999999441206</v>
          </cell>
          <cell r="L1492">
            <v>54.004689611214744</v>
          </cell>
          <cell r="M1492" t="str">
            <v>CP-5 401 254</v>
          </cell>
          <cell r="N1492">
            <v>194.6666928909645</v>
          </cell>
          <cell r="O1492">
            <v>248.67138250217926</v>
          </cell>
          <cell r="P1492">
            <v>54.004689611214758</v>
          </cell>
          <cell r="Q1492">
            <v>0</v>
          </cell>
          <cell r="R1492">
            <v>16.86</v>
          </cell>
          <cell r="T1492">
            <v>14.63</v>
          </cell>
          <cell r="V1492">
            <v>16.72</v>
          </cell>
          <cell r="X1492">
            <v>400</v>
          </cell>
          <cell r="Y1492">
            <v>14.36</v>
          </cell>
          <cell r="Z1492">
            <v>14.63</v>
          </cell>
          <cell r="AA1492">
            <v>16.489999999999998</v>
          </cell>
          <cell r="AB1492">
            <v>16.72</v>
          </cell>
          <cell r="AD1492" t="str">
            <v>Single</v>
          </cell>
          <cell r="AI1492">
            <v>0</v>
          </cell>
          <cell r="AJ1492">
            <v>0</v>
          </cell>
        </row>
        <row r="1493">
          <cell r="AJ1493">
            <v>0</v>
          </cell>
        </row>
        <row r="1494">
          <cell r="E1494">
            <v>676</v>
          </cell>
          <cell r="F1494" t="str">
            <v>CB-E5/7</v>
          </cell>
          <cell r="G1494">
            <v>519161.4</v>
          </cell>
          <cell r="H1494">
            <v>2389568.5099999998</v>
          </cell>
          <cell r="I1494" t="str">
            <v>Road-MN15</v>
          </cell>
          <cell r="J1494">
            <v>37.309999999997672</v>
          </cell>
          <cell r="K1494">
            <v>-3.7400000002235174</v>
          </cell>
          <cell r="L1494">
            <v>37.496982545286201</v>
          </cell>
          <cell r="M1494" t="str">
            <v>CP-5 401 254</v>
          </cell>
          <cell r="N1494">
            <v>248.67138250217926</v>
          </cell>
          <cell r="O1494">
            <v>286.16836504746544</v>
          </cell>
          <cell r="P1494">
            <v>37.496982545286187</v>
          </cell>
          <cell r="Q1494">
            <v>0</v>
          </cell>
          <cell r="R1494">
            <v>17</v>
          </cell>
          <cell r="T1494">
            <v>14.82</v>
          </cell>
          <cell r="V1494">
            <v>16.88</v>
          </cell>
          <cell r="X1494">
            <v>400</v>
          </cell>
          <cell r="Y1494">
            <v>14.63</v>
          </cell>
          <cell r="Z1494">
            <v>14.82</v>
          </cell>
          <cell r="AA1494">
            <v>16.72</v>
          </cell>
          <cell r="AB1494">
            <v>16.88</v>
          </cell>
          <cell r="AD1494" t="str">
            <v>Single</v>
          </cell>
          <cell r="AI1494">
            <v>0</v>
          </cell>
          <cell r="AJ1494">
            <v>0</v>
          </cell>
        </row>
        <row r="1495">
          <cell r="AJ1495">
            <v>0</v>
          </cell>
        </row>
        <row r="1496">
          <cell r="E1496">
            <v>677</v>
          </cell>
          <cell r="F1496" t="str">
            <v>CB-E5/8</v>
          </cell>
          <cell r="G1496">
            <v>519192.35</v>
          </cell>
          <cell r="H1496">
            <v>2389566.69</v>
          </cell>
          <cell r="I1496" t="str">
            <v>Road-MN15</v>
          </cell>
          <cell r="J1496">
            <v>30.949999999953434</v>
          </cell>
          <cell r="K1496">
            <v>-1.8199999998323619</v>
          </cell>
          <cell r="L1496">
            <v>31.003465935222586</v>
          </cell>
          <cell r="M1496" t="str">
            <v>CP-5 401 255</v>
          </cell>
          <cell r="N1496">
            <v>286.16836504746544</v>
          </cell>
          <cell r="O1496">
            <v>317.17183098268805</v>
          </cell>
          <cell r="P1496">
            <v>31.003465935222607</v>
          </cell>
          <cell r="Q1496">
            <v>0</v>
          </cell>
          <cell r="R1496">
            <v>17.12</v>
          </cell>
          <cell r="T1496">
            <v>14.98</v>
          </cell>
          <cell r="V1496">
            <v>17.07</v>
          </cell>
          <cell r="X1496">
            <v>400</v>
          </cell>
          <cell r="Y1496">
            <v>14.82</v>
          </cell>
          <cell r="Z1496">
            <v>14.98</v>
          </cell>
          <cell r="AA1496">
            <v>16.88</v>
          </cell>
          <cell r="AB1496">
            <v>17.07</v>
          </cell>
          <cell r="AD1496" t="str">
            <v>Single</v>
          </cell>
          <cell r="AI1496">
            <v>0</v>
          </cell>
          <cell r="AJ1496">
            <v>0</v>
          </cell>
        </row>
        <row r="1497">
          <cell r="AJ1497">
            <v>0</v>
          </cell>
        </row>
        <row r="1498">
          <cell r="E1498">
            <v>678</v>
          </cell>
          <cell r="F1498" t="str">
            <v>CB-E5/9</v>
          </cell>
          <cell r="G1498">
            <v>519210.83</v>
          </cell>
          <cell r="H1498">
            <v>2389567.46</v>
          </cell>
          <cell r="I1498" t="str">
            <v>Road-MN15</v>
          </cell>
          <cell r="J1498">
            <v>18.480000000039581</v>
          </cell>
          <cell r="K1498">
            <v>0.77000000001862645</v>
          </cell>
          <cell r="L1498">
            <v>18.496034710215365</v>
          </cell>
          <cell r="M1498" t="str">
            <v>CP-5 401 255</v>
          </cell>
          <cell r="N1498">
            <v>317.17183098268805</v>
          </cell>
          <cell r="O1498">
            <v>335.66786569290343</v>
          </cell>
          <cell r="P1498">
            <v>18.496034710215383</v>
          </cell>
          <cell r="Q1498">
            <v>0</v>
          </cell>
          <cell r="R1498">
            <v>17.190000000000001</v>
          </cell>
          <cell r="T1498">
            <v>15.07</v>
          </cell>
          <cell r="V1498">
            <v>17.23</v>
          </cell>
          <cell r="X1498">
            <v>400</v>
          </cell>
          <cell r="Y1498">
            <v>14.98</v>
          </cell>
          <cell r="Z1498">
            <v>15.07</v>
          </cell>
          <cell r="AA1498">
            <v>17.07</v>
          </cell>
          <cell r="AB1498">
            <v>17.23</v>
          </cell>
          <cell r="AD1498" t="str">
            <v>Single</v>
          </cell>
          <cell r="AI1498">
            <v>0</v>
          </cell>
          <cell r="AJ1498">
            <v>0</v>
          </cell>
        </row>
        <row r="1499">
          <cell r="AJ1499">
            <v>0</v>
          </cell>
        </row>
        <row r="1500">
          <cell r="E1500">
            <v>679</v>
          </cell>
          <cell r="F1500" t="str">
            <v>CB-E5/10</v>
          </cell>
          <cell r="G1500">
            <v>519240.54</v>
          </cell>
          <cell r="H1500">
            <v>2389571.65</v>
          </cell>
          <cell r="I1500" t="str">
            <v>Road-MN15</v>
          </cell>
          <cell r="J1500">
            <v>29.709999999962747</v>
          </cell>
          <cell r="K1500">
            <v>4.1899999999441206</v>
          </cell>
          <cell r="L1500">
            <v>30.004003066212984</v>
          </cell>
          <cell r="M1500" t="str">
            <v>CP-5 401 255</v>
          </cell>
          <cell r="N1500">
            <v>335.66786569290343</v>
          </cell>
          <cell r="O1500">
            <v>365.67186875911642</v>
          </cell>
          <cell r="P1500">
            <v>30.004003066212988</v>
          </cell>
          <cell r="Q1500">
            <v>0</v>
          </cell>
          <cell r="R1500">
            <v>17.3</v>
          </cell>
          <cell r="T1500">
            <v>15.22</v>
          </cell>
          <cell r="V1500">
            <v>17.22</v>
          </cell>
          <cell r="X1500">
            <v>400</v>
          </cell>
          <cell r="Y1500">
            <v>15.07</v>
          </cell>
          <cell r="Z1500">
            <v>15.22</v>
          </cell>
          <cell r="AA1500">
            <v>17.23</v>
          </cell>
          <cell r="AB1500">
            <v>17.22</v>
          </cell>
          <cell r="AD1500" t="str">
            <v>Single</v>
          </cell>
          <cell r="AI1500">
            <v>0</v>
          </cell>
          <cell r="AJ1500">
            <v>0</v>
          </cell>
        </row>
        <row r="1501">
          <cell r="AJ1501">
            <v>0</v>
          </cell>
        </row>
        <row r="1502">
          <cell r="E1502">
            <v>680</v>
          </cell>
          <cell r="F1502" t="str">
            <v>CB-E5/11</v>
          </cell>
          <cell r="G1502">
            <v>519256.6</v>
          </cell>
          <cell r="H1502">
            <v>2389575.44</v>
          </cell>
          <cell r="I1502" t="str">
            <v>Road-MN15</v>
          </cell>
          <cell r="J1502">
            <v>16.059999999997672</v>
          </cell>
          <cell r="K1502">
            <v>3.7900000000372529</v>
          </cell>
          <cell r="L1502">
            <v>16.501142384701961</v>
          </cell>
          <cell r="M1502" t="str">
            <v>CP-5 401 255</v>
          </cell>
          <cell r="N1502">
            <v>365.67186875911642</v>
          </cell>
          <cell r="O1502">
            <v>382.17301114381837</v>
          </cell>
          <cell r="P1502">
            <v>16.50114238470195</v>
          </cell>
          <cell r="Q1502">
            <v>0</v>
          </cell>
          <cell r="R1502">
            <v>17.329999999999998</v>
          </cell>
          <cell r="T1502">
            <v>15.3</v>
          </cell>
          <cell r="V1502">
            <v>17.329999999999998</v>
          </cell>
          <cell r="X1502">
            <v>400</v>
          </cell>
          <cell r="Y1502">
            <v>15.22</v>
          </cell>
          <cell r="Z1502">
            <v>15.3</v>
          </cell>
          <cell r="AA1502">
            <v>17.22</v>
          </cell>
          <cell r="AB1502">
            <v>17.329999999999998</v>
          </cell>
          <cell r="AD1502" t="str">
            <v>Single</v>
          </cell>
          <cell r="AI1502">
            <v>0</v>
          </cell>
          <cell r="AJ1502">
            <v>0</v>
          </cell>
        </row>
        <row r="1503">
          <cell r="AJ1503">
            <v>0</v>
          </cell>
        </row>
        <row r="1504">
          <cell r="E1504">
            <v>681</v>
          </cell>
          <cell r="F1504" t="str">
            <v>CB-E5/12</v>
          </cell>
          <cell r="G1504">
            <v>519281.29</v>
          </cell>
          <cell r="H1504">
            <v>2389581.79</v>
          </cell>
          <cell r="I1504" t="str">
            <v>Road-MN15</v>
          </cell>
          <cell r="J1504">
            <v>24.690000000002328</v>
          </cell>
          <cell r="K1504">
            <v>6.3500000000931323</v>
          </cell>
          <cell r="L1504">
            <v>25.493501132667081</v>
          </cell>
          <cell r="M1504" t="str">
            <v>CP-5 401 255</v>
          </cell>
          <cell r="N1504">
            <v>382.17301114381837</v>
          </cell>
          <cell r="O1504">
            <v>407.66651227648543</v>
          </cell>
          <cell r="P1504">
            <v>25.493501132667063</v>
          </cell>
          <cell r="Q1504">
            <v>0</v>
          </cell>
          <cell r="R1504">
            <v>17.27</v>
          </cell>
          <cell r="T1504">
            <v>15.43</v>
          </cell>
          <cell r="V1504">
            <v>17.61</v>
          </cell>
          <cell r="X1504">
            <v>400</v>
          </cell>
          <cell r="Y1504">
            <v>15.3</v>
          </cell>
          <cell r="Z1504">
            <v>15.43</v>
          </cell>
          <cell r="AA1504">
            <v>17.329999999999998</v>
          </cell>
          <cell r="AB1504">
            <v>17.61</v>
          </cell>
          <cell r="AD1504" t="str">
            <v>Single</v>
          </cell>
          <cell r="AI1504">
            <v>0</v>
          </cell>
          <cell r="AJ1504" t="str">
            <v>L</v>
          </cell>
        </row>
        <row r="1505">
          <cell r="AJ1505">
            <v>0</v>
          </cell>
        </row>
        <row r="1506">
          <cell r="N1506">
            <v>407.66651227648543</v>
          </cell>
          <cell r="AJ1506">
            <v>0</v>
          </cell>
        </row>
        <row r="1507">
          <cell r="E1507">
            <v>682</v>
          </cell>
          <cell r="F1507" t="str">
            <v>CB-E5/8</v>
          </cell>
          <cell r="G1507">
            <v>519192.35</v>
          </cell>
          <cell r="H1507">
            <v>2389566.69</v>
          </cell>
          <cell r="I1507" t="str">
            <v>Road-MN15</v>
          </cell>
          <cell r="M1507" t="str">
            <v>CP-5 401 255</v>
          </cell>
          <cell r="R1507">
            <v>17.12</v>
          </cell>
          <cell r="T1507">
            <v>15.07</v>
          </cell>
          <cell r="V1507">
            <v>17.07</v>
          </cell>
          <cell r="AI1507">
            <v>0</v>
          </cell>
          <cell r="AJ1507">
            <v>0</v>
          </cell>
        </row>
        <row r="1508">
          <cell r="AJ1508">
            <v>0</v>
          </cell>
        </row>
        <row r="1509">
          <cell r="E1509">
            <v>683</v>
          </cell>
          <cell r="F1509" t="str">
            <v>CB-E5/8/1</v>
          </cell>
          <cell r="G1509">
            <v>519189.03</v>
          </cell>
          <cell r="H1509">
            <v>2389522.0299999998</v>
          </cell>
          <cell r="I1509" t="str">
            <v>Road-MN17</v>
          </cell>
          <cell r="J1509">
            <v>-3.3199999999487773</v>
          </cell>
          <cell r="K1509">
            <v>-44.660000000149012</v>
          </cell>
          <cell r="L1509">
            <v>44.783233469826293</v>
          </cell>
          <cell r="M1509" t="str">
            <v>CP-5 401 256</v>
          </cell>
          <cell r="N1509">
            <v>0</v>
          </cell>
          <cell r="O1509">
            <v>44.783233469826293</v>
          </cell>
          <cell r="P1509">
            <v>44.783233469826293</v>
          </cell>
          <cell r="Q1509">
            <v>0</v>
          </cell>
          <cell r="R1509">
            <v>16.850000000000001</v>
          </cell>
          <cell r="T1509">
            <v>15.16</v>
          </cell>
          <cell r="V1509">
            <v>16.96</v>
          </cell>
          <cell r="X1509">
            <v>400</v>
          </cell>
          <cell r="Y1509">
            <v>15.07</v>
          </cell>
          <cell r="Z1509">
            <v>15.16</v>
          </cell>
          <cell r="AA1509">
            <v>17.07</v>
          </cell>
          <cell r="AB1509">
            <v>16.96</v>
          </cell>
          <cell r="AD1509" t="str">
            <v>Single</v>
          </cell>
          <cell r="AI1509" t="str">
            <v>S</v>
          </cell>
          <cell r="AJ1509">
            <v>0</v>
          </cell>
        </row>
        <row r="1510">
          <cell r="AJ1510">
            <v>0</v>
          </cell>
        </row>
        <row r="1511">
          <cell r="E1511">
            <v>684</v>
          </cell>
          <cell r="F1511" t="str">
            <v>CB-E5/8/2</v>
          </cell>
          <cell r="G1511">
            <v>519184.18</v>
          </cell>
          <cell r="H1511">
            <v>2389485.62</v>
          </cell>
          <cell r="I1511" t="str">
            <v>Road-MN17</v>
          </cell>
          <cell r="J1511">
            <v>-4.8500000000349246</v>
          </cell>
          <cell r="K1511">
            <v>-36.40999999968335</v>
          </cell>
          <cell r="L1511">
            <v>36.73160219725353</v>
          </cell>
          <cell r="M1511" t="str">
            <v>CP-5 401 256</v>
          </cell>
          <cell r="N1511">
            <v>44.783233469826293</v>
          </cell>
          <cell r="O1511">
            <v>81.514835667079822</v>
          </cell>
          <cell r="P1511">
            <v>36.73160219725353</v>
          </cell>
          <cell r="Q1511">
            <v>0</v>
          </cell>
          <cell r="R1511">
            <v>16.84</v>
          </cell>
          <cell r="T1511">
            <v>15.23</v>
          </cell>
          <cell r="V1511">
            <v>17.02</v>
          </cell>
          <cell r="X1511">
            <v>400</v>
          </cell>
          <cell r="Y1511">
            <v>15.16</v>
          </cell>
          <cell r="Z1511">
            <v>15.23</v>
          </cell>
          <cell r="AA1511">
            <v>16.96</v>
          </cell>
          <cell r="AB1511">
            <v>17.02</v>
          </cell>
          <cell r="AD1511" t="str">
            <v>Single</v>
          </cell>
          <cell r="AI1511">
            <v>0</v>
          </cell>
          <cell r="AJ1511">
            <v>0</v>
          </cell>
        </row>
        <row r="1512">
          <cell r="AJ1512">
            <v>0</v>
          </cell>
        </row>
        <row r="1513">
          <cell r="E1513">
            <v>685</v>
          </cell>
          <cell r="F1513" t="str">
            <v>CB-E5/8/3</v>
          </cell>
          <cell r="G1513">
            <v>519176.62</v>
          </cell>
          <cell r="H1513">
            <v>2389441.25</v>
          </cell>
          <cell r="I1513" t="str">
            <v>Road-MN17</v>
          </cell>
          <cell r="J1513">
            <v>-7.5599999999976717</v>
          </cell>
          <cell r="K1513">
            <v>-44.370000000111759</v>
          </cell>
          <cell r="L1513">
            <v>45.009449008068096</v>
          </cell>
          <cell r="M1513" t="str">
            <v>CP-5 401 256</v>
          </cell>
          <cell r="N1513">
            <v>81.514835667079822</v>
          </cell>
          <cell r="O1513">
            <v>126.52428467514792</v>
          </cell>
          <cell r="P1513">
            <v>45.009449008068103</v>
          </cell>
          <cell r="Q1513">
            <v>0</v>
          </cell>
          <cell r="R1513">
            <v>16.98</v>
          </cell>
          <cell r="T1513">
            <v>15.32</v>
          </cell>
          <cell r="V1513">
            <v>17</v>
          </cell>
          <cell r="X1513">
            <v>400</v>
          </cell>
          <cell r="Y1513">
            <v>15.23</v>
          </cell>
          <cell r="Z1513">
            <v>15.32</v>
          </cell>
          <cell r="AA1513">
            <v>17.02</v>
          </cell>
          <cell r="AB1513">
            <v>17</v>
          </cell>
          <cell r="AD1513" t="str">
            <v>Single</v>
          </cell>
          <cell r="AI1513">
            <v>0</v>
          </cell>
          <cell r="AJ1513">
            <v>0</v>
          </cell>
        </row>
        <row r="1514">
          <cell r="AJ1514">
            <v>0</v>
          </cell>
        </row>
        <row r="1515">
          <cell r="E1515">
            <v>686</v>
          </cell>
          <cell r="F1515" t="str">
            <v>CB-E5/8/4</v>
          </cell>
          <cell r="G1515">
            <v>519169.08</v>
          </cell>
          <cell r="H1515">
            <v>2389396.89</v>
          </cell>
          <cell r="I1515" t="str">
            <v>Road-MN17</v>
          </cell>
          <cell r="J1515">
            <v>-7.5399999999790452</v>
          </cell>
          <cell r="K1515">
            <v>-44.359999999869615</v>
          </cell>
          <cell r="L1515">
            <v>44.996235397954308</v>
          </cell>
          <cell r="M1515" t="str">
            <v>CP-5 401 256</v>
          </cell>
          <cell r="N1515">
            <v>126.52428467514792</v>
          </cell>
          <cell r="O1515">
            <v>171.52052007310223</v>
          </cell>
          <cell r="P1515">
            <v>44.996235397954308</v>
          </cell>
          <cell r="Q1515">
            <v>0</v>
          </cell>
          <cell r="R1515">
            <v>17.010000000000002</v>
          </cell>
          <cell r="T1515">
            <v>15.41</v>
          </cell>
          <cell r="V1515">
            <v>17.22</v>
          </cell>
          <cell r="X1515">
            <v>400</v>
          </cell>
          <cell r="Y1515">
            <v>15.32</v>
          </cell>
          <cell r="Z1515">
            <v>15.41</v>
          </cell>
          <cell r="AA1515">
            <v>17</v>
          </cell>
          <cell r="AB1515">
            <v>17.22</v>
          </cell>
          <cell r="AD1515" t="str">
            <v>Single</v>
          </cell>
          <cell r="AI1515">
            <v>0</v>
          </cell>
          <cell r="AJ1515" t="str">
            <v>L</v>
          </cell>
        </row>
        <row r="1516">
          <cell r="AJ1516">
            <v>0</v>
          </cell>
        </row>
        <row r="1517">
          <cell r="N1517">
            <v>171.52052007310223</v>
          </cell>
          <cell r="AJ1517">
            <v>0</v>
          </cell>
        </row>
        <row r="1518">
          <cell r="E1518">
            <v>687</v>
          </cell>
          <cell r="F1518" t="str">
            <v>MH-E7-EX</v>
          </cell>
          <cell r="G1518">
            <v>518959.22</v>
          </cell>
          <cell r="H1518">
            <v>2389321.59</v>
          </cell>
          <cell r="I1518" t="str">
            <v>Al Makarunah St.</v>
          </cell>
          <cell r="M1518" t="str">
            <v>CP-5 401 257</v>
          </cell>
          <cell r="R1518">
            <v>16.079999999999998</v>
          </cell>
          <cell r="T1518">
            <v>13.71</v>
          </cell>
          <cell r="V1518">
            <v>16.079999999999998</v>
          </cell>
          <cell r="AI1518">
            <v>0</v>
          </cell>
          <cell r="AJ1518">
            <v>0</v>
          </cell>
        </row>
        <row r="1519">
          <cell r="AJ1519">
            <v>0</v>
          </cell>
        </row>
        <row r="1520">
          <cell r="E1520">
            <v>688</v>
          </cell>
          <cell r="F1520" t="str">
            <v>CB-E7/1</v>
          </cell>
          <cell r="G1520">
            <v>518985.27</v>
          </cell>
          <cell r="H1520">
            <v>2389329.88</v>
          </cell>
          <cell r="I1520" t="str">
            <v>Road-MN14</v>
          </cell>
          <cell r="J1520">
            <v>26.050000000046566</v>
          </cell>
          <cell r="K1520">
            <v>8.2900000000372529</v>
          </cell>
          <cell r="L1520">
            <v>27.337274919110786</v>
          </cell>
          <cell r="M1520" t="str">
            <v>CP-5 401 257</v>
          </cell>
          <cell r="N1520">
            <v>0</v>
          </cell>
          <cell r="O1520">
            <v>27.337274919110786</v>
          </cell>
          <cell r="P1520">
            <v>27.337274919110786</v>
          </cell>
          <cell r="Q1520">
            <v>0</v>
          </cell>
          <cell r="R1520">
            <v>16.010000000000002</v>
          </cell>
          <cell r="T1520">
            <v>13.91</v>
          </cell>
          <cell r="V1520">
            <v>16.04</v>
          </cell>
          <cell r="X1520">
            <v>500</v>
          </cell>
          <cell r="Y1520">
            <v>13.71</v>
          </cell>
          <cell r="Z1520">
            <v>13.91</v>
          </cell>
          <cell r="AA1520">
            <v>16.079999999999998</v>
          </cell>
          <cell r="AB1520">
            <v>16.04</v>
          </cell>
          <cell r="AD1520" t="str">
            <v>Single</v>
          </cell>
          <cell r="AI1520" t="str">
            <v>S</v>
          </cell>
          <cell r="AJ1520">
            <v>0</v>
          </cell>
        </row>
        <row r="1521">
          <cell r="AJ1521">
            <v>0</v>
          </cell>
        </row>
        <row r="1522">
          <cell r="E1522">
            <v>689</v>
          </cell>
          <cell r="F1522" t="str">
            <v>CB-E7/2</v>
          </cell>
          <cell r="G1522">
            <v>519026.41</v>
          </cell>
          <cell r="H1522">
            <v>2389342.2999999998</v>
          </cell>
          <cell r="I1522" t="str">
            <v>Road-MN14</v>
          </cell>
          <cell r="J1522">
            <v>41.139999999955762</v>
          </cell>
          <cell r="K1522">
            <v>12.419999999925494</v>
          </cell>
          <cell r="L1522">
            <v>42.973899055060258</v>
          </cell>
          <cell r="M1522" t="str">
            <v>CP-5 401 257</v>
          </cell>
          <cell r="N1522">
            <v>27.337274919110786</v>
          </cell>
          <cell r="O1522">
            <v>70.311173974171041</v>
          </cell>
          <cell r="P1522">
            <v>42.973899055060258</v>
          </cell>
          <cell r="Q1522">
            <v>0</v>
          </cell>
          <cell r="R1522">
            <v>16.43</v>
          </cell>
          <cell r="T1522">
            <v>14.2</v>
          </cell>
          <cell r="V1522">
            <v>16.43</v>
          </cell>
          <cell r="X1522">
            <v>500</v>
          </cell>
          <cell r="Y1522">
            <v>13.91</v>
          </cell>
          <cell r="Z1522">
            <v>14.2</v>
          </cell>
          <cell r="AA1522">
            <v>16.04</v>
          </cell>
          <cell r="AB1522">
            <v>16.43</v>
          </cell>
          <cell r="AD1522" t="str">
            <v>Single</v>
          </cell>
          <cell r="AI1522">
            <v>0</v>
          </cell>
          <cell r="AJ1522">
            <v>0</v>
          </cell>
        </row>
        <row r="1523">
          <cell r="AJ1523">
            <v>0</v>
          </cell>
        </row>
        <row r="1524">
          <cell r="E1524">
            <v>690</v>
          </cell>
          <cell r="F1524" t="str">
            <v>CB-E7/3</v>
          </cell>
          <cell r="G1524">
            <v>519057.26</v>
          </cell>
          <cell r="H1524">
            <v>2389350.7999999998</v>
          </cell>
          <cell r="I1524" t="str">
            <v>Road-MN14</v>
          </cell>
          <cell r="J1524">
            <v>30.850000000034925</v>
          </cell>
          <cell r="K1524">
            <v>8.5</v>
          </cell>
          <cell r="L1524">
            <v>31.999570309648767</v>
          </cell>
          <cell r="M1524" t="str">
            <v>CP-5 401 257</v>
          </cell>
          <cell r="N1524">
            <v>70.311173974171041</v>
          </cell>
          <cell r="O1524">
            <v>102.31074428381982</v>
          </cell>
          <cell r="P1524">
            <v>31.999570309648774</v>
          </cell>
          <cell r="Q1524">
            <v>0</v>
          </cell>
          <cell r="R1524">
            <v>16.75</v>
          </cell>
          <cell r="T1524">
            <v>14.42</v>
          </cell>
          <cell r="V1524">
            <v>16.62</v>
          </cell>
          <cell r="X1524">
            <v>500</v>
          </cell>
          <cell r="Y1524">
            <v>14.2</v>
          </cell>
          <cell r="Z1524">
            <v>14.42</v>
          </cell>
          <cell r="AA1524">
            <v>16.43</v>
          </cell>
          <cell r="AB1524">
            <v>16.62</v>
          </cell>
          <cell r="AD1524" t="str">
            <v>Single</v>
          </cell>
          <cell r="AI1524">
            <v>0</v>
          </cell>
          <cell r="AJ1524">
            <v>0</v>
          </cell>
        </row>
        <row r="1525">
          <cell r="AJ1525">
            <v>0</v>
          </cell>
        </row>
        <row r="1526">
          <cell r="E1526">
            <v>691</v>
          </cell>
          <cell r="F1526" t="str">
            <v>CB-E7/4</v>
          </cell>
          <cell r="G1526">
            <v>519077.11</v>
          </cell>
          <cell r="H1526">
            <v>2389353.31</v>
          </cell>
          <cell r="I1526" t="str">
            <v>Road-MN14</v>
          </cell>
          <cell r="J1526">
            <v>19.849999999976717</v>
          </cell>
          <cell r="K1526">
            <v>2.5100000002421439</v>
          </cell>
          <cell r="L1526">
            <v>20.00806337455705</v>
          </cell>
          <cell r="M1526" t="str">
            <v>CP-5 401 257</v>
          </cell>
          <cell r="N1526">
            <v>102.31074428381982</v>
          </cell>
          <cell r="O1526">
            <v>122.31880765837687</v>
          </cell>
          <cell r="P1526">
            <v>20.008063374557054</v>
          </cell>
          <cell r="Q1526">
            <v>0</v>
          </cell>
          <cell r="R1526">
            <v>16.940000000000001</v>
          </cell>
          <cell r="T1526">
            <v>14.57</v>
          </cell>
          <cell r="V1526">
            <v>16.88</v>
          </cell>
          <cell r="X1526">
            <v>500</v>
          </cell>
          <cell r="Y1526">
            <v>14.42</v>
          </cell>
          <cell r="Z1526">
            <v>14.57</v>
          </cell>
          <cell r="AA1526">
            <v>16.62</v>
          </cell>
          <cell r="AB1526">
            <v>16.88</v>
          </cell>
          <cell r="AD1526" t="str">
            <v>Single</v>
          </cell>
          <cell r="AI1526">
            <v>0</v>
          </cell>
          <cell r="AJ1526">
            <v>0</v>
          </cell>
        </row>
        <row r="1527">
          <cell r="AJ1527">
            <v>0</v>
          </cell>
        </row>
        <row r="1528">
          <cell r="E1528">
            <v>692</v>
          </cell>
          <cell r="F1528" t="str">
            <v>CB-E7/5</v>
          </cell>
          <cell r="G1528">
            <v>519109.41</v>
          </cell>
          <cell r="H1528">
            <v>2389352.7599999998</v>
          </cell>
          <cell r="I1528" t="str">
            <v>Road-MN14</v>
          </cell>
          <cell r="J1528">
            <v>32.299999999988358</v>
          </cell>
          <cell r="K1528">
            <v>-0.55000000027939677</v>
          </cell>
          <cell r="L1528">
            <v>32.30468232314869</v>
          </cell>
          <cell r="M1528" t="str">
            <v>CP-5 401 257</v>
          </cell>
          <cell r="N1528">
            <v>122.31880765837687</v>
          </cell>
          <cell r="O1528">
            <v>154.62348998152555</v>
          </cell>
          <cell r="P1528">
            <v>32.304682323148683</v>
          </cell>
          <cell r="Q1528">
            <v>0</v>
          </cell>
          <cell r="R1528">
            <v>17.079999999999998</v>
          </cell>
          <cell r="T1528">
            <v>14.79</v>
          </cell>
          <cell r="V1528">
            <v>17.02</v>
          </cell>
          <cell r="X1528">
            <v>500</v>
          </cell>
          <cell r="Y1528">
            <v>14.57</v>
          </cell>
          <cell r="Z1528">
            <v>14.79</v>
          </cell>
          <cell r="AA1528">
            <v>16.88</v>
          </cell>
          <cell r="AB1528">
            <v>17.02</v>
          </cell>
          <cell r="AD1528" t="str">
            <v>Single</v>
          </cell>
          <cell r="AI1528">
            <v>0</v>
          </cell>
          <cell r="AJ1528">
            <v>0</v>
          </cell>
        </row>
        <row r="1529">
          <cell r="AJ1529">
            <v>0</v>
          </cell>
        </row>
        <row r="1530">
          <cell r="E1530">
            <v>693</v>
          </cell>
          <cell r="F1530" t="str">
            <v>CB-E7/6</v>
          </cell>
          <cell r="G1530">
            <v>519149.39</v>
          </cell>
          <cell r="H1530">
            <v>2389351.58</v>
          </cell>
          <cell r="I1530" t="str">
            <v>Road-MN14</v>
          </cell>
          <cell r="J1530">
            <v>39.980000000039581</v>
          </cell>
          <cell r="K1530">
            <v>-1.1799999997019768</v>
          </cell>
          <cell r="L1530">
            <v>39.997409916174092</v>
          </cell>
          <cell r="M1530" t="str">
            <v>CP-5 401 257</v>
          </cell>
          <cell r="N1530">
            <v>154.62348998152555</v>
          </cell>
          <cell r="O1530">
            <v>194.62089989769964</v>
          </cell>
          <cell r="P1530">
            <v>39.997409916174092</v>
          </cell>
          <cell r="Q1530">
            <v>0</v>
          </cell>
          <cell r="R1530">
            <v>17.21</v>
          </cell>
          <cell r="T1530">
            <v>15.07</v>
          </cell>
          <cell r="V1530">
            <v>17.03</v>
          </cell>
          <cell r="X1530">
            <v>500</v>
          </cell>
          <cell r="Y1530">
            <v>14.79</v>
          </cell>
          <cell r="Z1530">
            <v>15.07</v>
          </cell>
          <cell r="AA1530">
            <v>17.02</v>
          </cell>
          <cell r="AB1530">
            <v>17.03</v>
          </cell>
          <cell r="AD1530" t="str">
            <v>Single</v>
          </cell>
          <cell r="AI1530">
            <v>0</v>
          </cell>
          <cell r="AJ1530">
            <v>0</v>
          </cell>
        </row>
        <row r="1531">
          <cell r="AJ1531">
            <v>0</v>
          </cell>
        </row>
        <row r="1532">
          <cell r="E1532">
            <v>694</v>
          </cell>
          <cell r="F1532" t="str">
            <v>CB-E7/7</v>
          </cell>
          <cell r="G1532">
            <v>519165.36</v>
          </cell>
          <cell r="H1532">
            <v>2389350.41</v>
          </cell>
          <cell r="I1532" t="str">
            <v>Road-MN14</v>
          </cell>
          <cell r="J1532">
            <v>15.96999999997206</v>
          </cell>
          <cell r="K1532">
            <v>-1.1699999999254942</v>
          </cell>
          <cell r="L1532">
            <v>16.012801129063373</v>
          </cell>
          <cell r="M1532" t="str">
            <v>CP-5 401 257</v>
          </cell>
          <cell r="N1532">
            <v>194.62089989769964</v>
          </cell>
          <cell r="O1532">
            <v>210.63370102676302</v>
          </cell>
          <cell r="P1532">
            <v>16.012801129063376</v>
          </cell>
          <cell r="Q1532">
            <v>0</v>
          </cell>
          <cell r="R1532">
            <v>17.239999999999998</v>
          </cell>
          <cell r="T1532">
            <v>15.18</v>
          </cell>
          <cell r="V1532">
            <v>17.079999999999998</v>
          </cell>
          <cell r="X1532">
            <v>500</v>
          </cell>
          <cell r="Y1532">
            <v>15.07</v>
          </cell>
          <cell r="Z1532">
            <v>15.18</v>
          </cell>
          <cell r="AA1532">
            <v>17.03</v>
          </cell>
          <cell r="AB1532">
            <v>17.079999999999998</v>
          </cell>
          <cell r="AD1532" t="str">
            <v>Single</v>
          </cell>
          <cell r="AI1532">
            <v>0</v>
          </cell>
          <cell r="AJ1532">
            <v>0</v>
          </cell>
        </row>
        <row r="1533">
          <cell r="AJ1533">
            <v>0</v>
          </cell>
        </row>
        <row r="1534">
          <cell r="E1534">
            <v>695</v>
          </cell>
          <cell r="F1534" t="str">
            <v>CB-E7/8</v>
          </cell>
          <cell r="G1534">
            <v>519198.28</v>
          </cell>
          <cell r="H1534">
            <v>2389348.6800000002</v>
          </cell>
          <cell r="I1534" t="str">
            <v>Road-MN14</v>
          </cell>
          <cell r="J1534">
            <v>32.92000000004191</v>
          </cell>
          <cell r="K1534">
            <v>-1.7299999999813735</v>
          </cell>
          <cell r="L1534">
            <v>32.965425827716757</v>
          </cell>
          <cell r="M1534" t="str">
            <v>CP-5 401 257</v>
          </cell>
          <cell r="N1534">
            <v>210.63370102676302</v>
          </cell>
          <cell r="O1534">
            <v>243.59912685447978</v>
          </cell>
          <cell r="P1534">
            <v>32.965425827716757</v>
          </cell>
          <cell r="Q1534">
            <v>0</v>
          </cell>
          <cell r="R1534">
            <v>17.34</v>
          </cell>
          <cell r="T1534">
            <v>15.41</v>
          </cell>
          <cell r="V1534">
            <v>17.34</v>
          </cell>
          <cell r="X1534">
            <v>400</v>
          </cell>
          <cell r="Y1534">
            <v>15.18</v>
          </cell>
          <cell r="Z1534">
            <v>15.41</v>
          </cell>
          <cell r="AA1534">
            <v>17.079999999999998</v>
          </cell>
          <cell r="AB1534">
            <v>17.34</v>
          </cell>
          <cell r="AD1534" t="str">
            <v>Single</v>
          </cell>
          <cell r="AI1534">
            <v>0</v>
          </cell>
          <cell r="AJ1534">
            <v>0</v>
          </cell>
        </row>
        <row r="1535">
          <cell r="AJ1535">
            <v>0</v>
          </cell>
        </row>
        <row r="1536">
          <cell r="E1536">
            <v>696</v>
          </cell>
          <cell r="F1536" t="str">
            <v>CB-E7/9</v>
          </cell>
          <cell r="G1536">
            <v>519217.98</v>
          </cell>
          <cell r="H1536">
            <v>2389345.23</v>
          </cell>
          <cell r="I1536" t="str">
            <v>Road-MN14</v>
          </cell>
          <cell r="J1536">
            <v>19.699999999953434</v>
          </cell>
          <cell r="K1536">
            <v>-3.4500000001862645</v>
          </cell>
          <cell r="L1536">
            <v>19.99981249910735</v>
          </cell>
          <cell r="M1536" t="str">
            <v>CP-5 401 257</v>
          </cell>
          <cell r="N1536">
            <v>243.59912685447978</v>
          </cell>
          <cell r="O1536">
            <v>263.59893935358713</v>
          </cell>
          <cell r="P1536">
            <v>19.99981249910735</v>
          </cell>
          <cell r="Q1536">
            <v>0</v>
          </cell>
          <cell r="R1536">
            <v>17.399999999999999</v>
          </cell>
          <cell r="T1536">
            <v>15.55</v>
          </cell>
          <cell r="V1536">
            <v>17.37</v>
          </cell>
          <cell r="X1536">
            <v>400</v>
          </cell>
          <cell r="Y1536">
            <v>15.41</v>
          </cell>
          <cell r="Z1536">
            <v>15.55</v>
          </cell>
          <cell r="AA1536">
            <v>17.34</v>
          </cell>
          <cell r="AB1536">
            <v>17.37</v>
          </cell>
          <cell r="AD1536" t="str">
            <v>Single</v>
          </cell>
          <cell r="AI1536">
            <v>0</v>
          </cell>
          <cell r="AJ1536">
            <v>0</v>
          </cell>
        </row>
        <row r="1537">
          <cell r="AJ1537">
            <v>0</v>
          </cell>
        </row>
        <row r="1538">
          <cell r="E1538">
            <v>697</v>
          </cell>
          <cell r="F1538" t="str">
            <v>CB-E7/10</v>
          </cell>
          <cell r="G1538">
            <v>519261.09</v>
          </cell>
          <cell r="H1538">
            <v>2389332.37</v>
          </cell>
          <cell r="I1538" t="str">
            <v>Road-MN14</v>
          </cell>
          <cell r="J1538">
            <v>43.110000000044238</v>
          </cell>
          <cell r="K1538">
            <v>-12.859999999869615</v>
          </cell>
          <cell r="L1538">
            <v>44.98723930183381</v>
          </cell>
          <cell r="M1538" t="str">
            <v>CP-5 401 258</v>
          </cell>
          <cell r="N1538">
            <v>263.59893935358713</v>
          </cell>
          <cell r="O1538">
            <v>308.58617865542095</v>
          </cell>
          <cell r="P1538">
            <v>44.987239301833824</v>
          </cell>
          <cell r="Q1538">
            <v>0</v>
          </cell>
          <cell r="R1538">
            <v>17.579999999999998</v>
          </cell>
          <cell r="T1538">
            <v>15.87</v>
          </cell>
          <cell r="V1538">
            <v>17.489999999999998</v>
          </cell>
          <cell r="X1538">
            <v>400</v>
          </cell>
          <cell r="Y1538">
            <v>15.55</v>
          </cell>
          <cell r="Z1538">
            <v>15.87</v>
          </cell>
          <cell r="AA1538">
            <v>17.37</v>
          </cell>
          <cell r="AB1538">
            <v>17.489999999999998</v>
          </cell>
          <cell r="AD1538" t="str">
            <v>Single</v>
          </cell>
          <cell r="AI1538">
            <v>0</v>
          </cell>
          <cell r="AJ1538">
            <v>0</v>
          </cell>
        </row>
        <row r="1539">
          <cell r="AJ1539">
            <v>0</v>
          </cell>
        </row>
        <row r="1540">
          <cell r="E1540">
            <v>698</v>
          </cell>
          <cell r="F1540" t="str">
            <v>CB-E7/11</v>
          </cell>
          <cell r="G1540">
            <v>519275.55</v>
          </cell>
          <cell r="H1540">
            <v>2389328.37</v>
          </cell>
          <cell r="I1540" t="str">
            <v>Road-MN14</v>
          </cell>
          <cell r="J1540">
            <v>14.459999999962747</v>
          </cell>
          <cell r="K1540">
            <v>-4</v>
          </cell>
          <cell r="L1540">
            <v>15.003053022599188</v>
          </cell>
          <cell r="M1540" t="str">
            <v>CP-5 401 258</v>
          </cell>
          <cell r="N1540">
            <v>308.58617865542095</v>
          </cell>
          <cell r="O1540">
            <v>323.58923167802016</v>
          </cell>
          <cell r="P1540">
            <v>15.003053022599204</v>
          </cell>
          <cell r="Q1540">
            <v>-1.5987211554602254E-14</v>
          </cell>
          <cell r="R1540">
            <v>17.7</v>
          </cell>
          <cell r="T1540">
            <v>15.98</v>
          </cell>
          <cell r="V1540">
            <v>17.559999999999999</v>
          </cell>
          <cell r="X1540">
            <v>400</v>
          </cell>
          <cell r="Y1540">
            <v>15.87</v>
          </cell>
          <cell r="Z1540">
            <v>15.98</v>
          </cell>
          <cell r="AA1540">
            <v>17.489999999999998</v>
          </cell>
          <cell r="AB1540">
            <v>17.559999999999999</v>
          </cell>
          <cell r="AD1540" t="str">
            <v>Single</v>
          </cell>
          <cell r="AI1540">
            <v>0</v>
          </cell>
          <cell r="AJ1540">
            <v>0</v>
          </cell>
        </row>
        <row r="1541">
          <cell r="AJ1541">
            <v>0</v>
          </cell>
        </row>
        <row r="1542">
          <cell r="E1542">
            <v>699</v>
          </cell>
          <cell r="F1542" t="str">
            <v>CB-E7/12</v>
          </cell>
          <cell r="G1542">
            <v>519299.61</v>
          </cell>
          <cell r="H1542">
            <v>2389324.5</v>
          </cell>
          <cell r="I1542" t="str">
            <v>Road-MN14</v>
          </cell>
          <cell r="J1542">
            <v>24.059999999997672</v>
          </cell>
          <cell r="K1542">
            <v>-3.8700000001117587</v>
          </cell>
          <cell r="L1542">
            <v>24.369253168711449</v>
          </cell>
          <cell r="M1542" t="str">
            <v>CP-5 401 258</v>
          </cell>
          <cell r="N1542">
            <v>323.58923167802016</v>
          </cell>
          <cell r="O1542">
            <v>347.95848484673161</v>
          </cell>
          <cell r="P1542">
            <v>24.369253168711452</v>
          </cell>
          <cell r="Q1542">
            <v>0</v>
          </cell>
          <cell r="R1542">
            <v>17.87</v>
          </cell>
          <cell r="T1542">
            <v>16.149999999999999</v>
          </cell>
          <cell r="V1542">
            <v>18.010000000000002</v>
          </cell>
          <cell r="X1542">
            <v>400</v>
          </cell>
          <cell r="Y1542">
            <v>15.98</v>
          </cell>
          <cell r="Z1542">
            <v>16.149999999999999</v>
          </cell>
          <cell r="AA1542">
            <v>17.559999999999999</v>
          </cell>
          <cell r="AB1542">
            <v>18.010000000000002</v>
          </cell>
          <cell r="AD1542" t="str">
            <v>Single</v>
          </cell>
          <cell r="AI1542">
            <v>0</v>
          </cell>
          <cell r="AJ1542">
            <v>0</v>
          </cell>
        </row>
        <row r="1543">
          <cell r="AJ1543">
            <v>0</v>
          </cell>
        </row>
        <row r="1544">
          <cell r="E1544">
            <v>700</v>
          </cell>
          <cell r="F1544" t="str">
            <v>CB-E7/13</v>
          </cell>
          <cell r="G1544">
            <v>519319.53</v>
          </cell>
          <cell r="H1544">
            <v>2389325.06</v>
          </cell>
          <cell r="I1544" t="str">
            <v>Road-MN14</v>
          </cell>
          <cell r="J1544">
            <v>19.92000000004191</v>
          </cell>
          <cell r="K1544">
            <v>0.56000000005587935</v>
          </cell>
          <cell r="L1544">
            <v>19.927869931373305</v>
          </cell>
          <cell r="M1544" t="str">
            <v>CP-5 401 258</v>
          </cell>
          <cell r="N1544">
            <v>347.95848484673161</v>
          </cell>
          <cell r="O1544">
            <v>367.88635477810493</v>
          </cell>
          <cell r="P1544">
            <v>19.927869931373323</v>
          </cell>
          <cell r="Q1544">
            <v>0</v>
          </cell>
          <cell r="R1544">
            <v>18.05</v>
          </cell>
          <cell r="T1544">
            <v>16.29</v>
          </cell>
          <cell r="V1544">
            <v>18.149999999999999</v>
          </cell>
          <cell r="X1544">
            <v>400</v>
          </cell>
          <cell r="Y1544">
            <v>16.149999999999999</v>
          </cell>
          <cell r="Z1544">
            <v>16.29</v>
          </cell>
          <cell r="AA1544">
            <v>18.010000000000002</v>
          </cell>
          <cell r="AB1544">
            <v>18.149999999999999</v>
          </cell>
          <cell r="AD1544" t="str">
            <v>Single</v>
          </cell>
          <cell r="AI1544">
            <v>0</v>
          </cell>
          <cell r="AJ1544">
            <v>0</v>
          </cell>
        </row>
        <row r="1545">
          <cell r="AJ1545">
            <v>0</v>
          </cell>
        </row>
        <row r="1546">
          <cell r="E1546">
            <v>701</v>
          </cell>
          <cell r="F1546" t="str">
            <v>CB-E7/14</v>
          </cell>
          <cell r="G1546">
            <v>519359.03</v>
          </cell>
          <cell r="H1546">
            <v>2389331.31</v>
          </cell>
          <cell r="I1546" t="str">
            <v>Road-MN14</v>
          </cell>
          <cell r="J1546">
            <v>39.5</v>
          </cell>
          <cell r="K1546">
            <v>6.25</v>
          </cell>
          <cell r="L1546">
            <v>39.991405326644873</v>
          </cell>
          <cell r="M1546" t="str">
            <v>CP-5 401 258</v>
          </cell>
          <cell r="N1546">
            <v>367.88635477810493</v>
          </cell>
          <cell r="O1546">
            <v>407.87776010474983</v>
          </cell>
          <cell r="P1546">
            <v>39.991405326644895</v>
          </cell>
          <cell r="Q1546">
            <v>0</v>
          </cell>
          <cell r="R1546">
            <v>18.329999999999998</v>
          </cell>
          <cell r="T1546">
            <v>16.37</v>
          </cell>
          <cell r="V1546">
            <v>18.29</v>
          </cell>
          <cell r="X1546">
            <v>400</v>
          </cell>
          <cell r="Y1546">
            <v>16.29</v>
          </cell>
          <cell r="Z1546">
            <v>16.37</v>
          </cell>
          <cell r="AA1546">
            <v>18.149999999999999</v>
          </cell>
          <cell r="AB1546">
            <v>18.29</v>
          </cell>
          <cell r="AD1546" t="str">
            <v>Single</v>
          </cell>
          <cell r="AI1546">
            <v>0</v>
          </cell>
          <cell r="AJ1546">
            <v>0</v>
          </cell>
        </row>
        <row r="1547">
          <cell r="AJ1547">
            <v>0</v>
          </cell>
        </row>
        <row r="1548">
          <cell r="E1548">
            <v>702</v>
          </cell>
          <cell r="F1548" t="str">
            <v>CB-E7/15</v>
          </cell>
          <cell r="G1548">
            <v>519396.37</v>
          </cell>
          <cell r="H1548">
            <v>2389338.35</v>
          </cell>
          <cell r="I1548" t="str">
            <v>Road-MN14</v>
          </cell>
          <cell r="J1548">
            <v>37.339999999967404</v>
          </cell>
          <cell r="K1548">
            <v>7.0400000000372529</v>
          </cell>
          <cell r="L1548">
            <v>37.997857834331796</v>
          </cell>
          <cell r="M1548" t="str">
            <v>CP-5 401 258</v>
          </cell>
          <cell r="N1548">
            <v>407.87776010474983</v>
          </cell>
          <cell r="O1548">
            <v>445.87561793908162</v>
          </cell>
          <cell r="P1548">
            <v>37.997857834331796</v>
          </cell>
          <cell r="Q1548">
            <v>0</v>
          </cell>
          <cell r="R1548">
            <v>18.28</v>
          </cell>
          <cell r="T1548">
            <v>16.45</v>
          </cell>
          <cell r="V1548">
            <v>18.149999999999999</v>
          </cell>
          <cell r="X1548">
            <v>400</v>
          </cell>
          <cell r="Y1548">
            <v>16.37</v>
          </cell>
          <cell r="Z1548">
            <v>16.45</v>
          </cell>
          <cell r="AA1548">
            <v>18.29</v>
          </cell>
          <cell r="AB1548">
            <v>18.149999999999999</v>
          </cell>
          <cell r="AD1548" t="str">
            <v>Single</v>
          </cell>
          <cell r="AI1548">
            <v>0</v>
          </cell>
          <cell r="AJ1548">
            <v>0</v>
          </cell>
        </row>
        <row r="1549">
          <cell r="AJ1549">
            <v>0</v>
          </cell>
        </row>
        <row r="1550">
          <cell r="E1550">
            <v>703</v>
          </cell>
          <cell r="F1550" t="str">
            <v>CB-E7/15A</v>
          </cell>
          <cell r="G1550">
            <v>519406.02</v>
          </cell>
          <cell r="H1550">
            <v>2389340</v>
          </cell>
          <cell r="I1550" t="str">
            <v>Road-MN14</v>
          </cell>
          <cell r="J1550">
            <v>9.6500000000232831</v>
          </cell>
          <cell r="K1550">
            <v>1.6499999999068677</v>
          </cell>
          <cell r="L1550">
            <v>9.790045965170032</v>
          </cell>
          <cell r="M1550" t="str">
            <v>CP-5 401 258</v>
          </cell>
          <cell r="N1550">
            <v>445.87561793908162</v>
          </cell>
          <cell r="O1550">
            <v>455.66566390425163</v>
          </cell>
          <cell r="P1550">
            <v>9.7900459651700089</v>
          </cell>
          <cell r="Q1550">
            <v>2.3092638912203256E-14</v>
          </cell>
          <cell r="R1550">
            <v>18.25</v>
          </cell>
          <cell r="T1550">
            <v>16.47</v>
          </cell>
          <cell r="V1550">
            <v>18.28</v>
          </cell>
          <cell r="X1550">
            <v>400</v>
          </cell>
          <cell r="Y1550">
            <v>16.45</v>
          </cell>
          <cell r="Z1550">
            <v>16.47</v>
          </cell>
          <cell r="AA1550">
            <v>18.149999999999999</v>
          </cell>
          <cell r="AB1550">
            <v>18.28</v>
          </cell>
          <cell r="AD1550" t="str">
            <v>Single</v>
          </cell>
          <cell r="AI1550">
            <v>0</v>
          </cell>
          <cell r="AJ1550">
            <v>0</v>
          </cell>
        </row>
        <row r="1552">
          <cell r="E1552">
            <v>704</v>
          </cell>
          <cell r="F1552" t="str">
            <v>CB-E7/16</v>
          </cell>
          <cell r="G1552">
            <v>519436.56</v>
          </cell>
          <cell r="H1552">
            <v>2389350.1</v>
          </cell>
          <cell r="I1552" t="str">
            <v>Road-MN14</v>
          </cell>
          <cell r="J1552">
            <v>30.539999999979045</v>
          </cell>
          <cell r="K1552">
            <v>10.100000000093132</v>
          </cell>
          <cell r="L1552">
            <v>32.166777892735873</v>
          </cell>
          <cell r="M1552" t="str">
            <v>CP-5 401 258</v>
          </cell>
          <cell r="N1552">
            <v>455.66566390425163</v>
          </cell>
          <cell r="O1552">
            <v>487.8324417969875</v>
          </cell>
          <cell r="P1552">
            <v>32.166777892735865</v>
          </cell>
          <cell r="Q1552">
            <v>0</v>
          </cell>
          <cell r="R1552">
            <v>18.16</v>
          </cell>
          <cell r="T1552">
            <v>16.53</v>
          </cell>
          <cell r="V1552">
            <v>18.46</v>
          </cell>
          <cell r="X1552">
            <v>300</v>
          </cell>
          <cell r="Y1552">
            <v>16.45</v>
          </cell>
          <cell r="Z1552">
            <v>16.53</v>
          </cell>
          <cell r="AA1552">
            <v>18.149999999999999</v>
          </cell>
          <cell r="AB1552">
            <v>18.46</v>
          </cell>
          <cell r="AD1552" t="str">
            <v>Single</v>
          </cell>
          <cell r="AI1552">
            <v>0</v>
          </cell>
          <cell r="AJ1552">
            <v>0</v>
          </cell>
        </row>
        <row r="1553">
          <cell r="AJ1553">
            <v>0</v>
          </cell>
        </row>
        <row r="1554">
          <cell r="E1554">
            <v>705</v>
          </cell>
          <cell r="F1554" t="str">
            <v>CB-E7/17</v>
          </cell>
          <cell r="G1554">
            <v>519470.09</v>
          </cell>
          <cell r="H1554">
            <v>2389360.1</v>
          </cell>
          <cell r="I1554" t="str">
            <v>Road-MN14</v>
          </cell>
          <cell r="J1554">
            <v>33.53000000002794</v>
          </cell>
          <cell r="K1554">
            <v>10</v>
          </cell>
          <cell r="L1554">
            <v>34.98943983549713</v>
          </cell>
          <cell r="M1554" t="str">
            <v>CP-5 401 258</v>
          </cell>
          <cell r="N1554">
            <v>487.8324417969875</v>
          </cell>
          <cell r="O1554">
            <v>522.82188163248463</v>
          </cell>
          <cell r="P1554">
            <v>34.989439835497137</v>
          </cell>
          <cell r="Q1554">
            <v>0</v>
          </cell>
          <cell r="R1554">
            <v>18.05</v>
          </cell>
          <cell r="T1554">
            <v>16.600000000000001</v>
          </cell>
          <cell r="V1554">
            <v>18.12</v>
          </cell>
          <cell r="X1554">
            <v>300</v>
          </cell>
          <cell r="Y1554">
            <v>16.53</v>
          </cell>
          <cell r="Z1554">
            <v>16.600000000000001</v>
          </cell>
          <cell r="AA1554">
            <v>18.46</v>
          </cell>
          <cell r="AB1554">
            <v>18.12</v>
          </cell>
          <cell r="AD1554" t="str">
            <v>Single</v>
          </cell>
          <cell r="AI1554">
            <v>0</v>
          </cell>
          <cell r="AJ1554" t="str">
            <v>L</v>
          </cell>
        </row>
        <row r="1555">
          <cell r="AJ1555">
            <v>0</v>
          </cell>
        </row>
        <row r="1556">
          <cell r="N1556">
            <v>522.82188163248463</v>
          </cell>
          <cell r="AJ1556">
            <v>0</v>
          </cell>
        </row>
        <row r="1557">
          <cell r="E1557">
            <v>706</v>
          </cell>
          <cell r="F1557" t="str">
            <v>CB-E7/7</v>
          </cell>
          <cell r="G1557">
            <v>519165.36</v>
          </cell>
          <cell r="H1557">
            <v>2389350.41</v>
          </cell>
          <cell r="I1557" t="str">
            <v>Road-MN14</v>
          </cell>
          <cell r="M1557" t="str">
            <v>CP-5 401 257</v>
          </cell>
          <cell r="R1557">
            <v>17.239999999999998</v>
          </cell>
          <cell r="T1557">
            <v>15.18</v>
          </cell>
          <cell r="V1557">
            <v>17.079999999999998</v>
          </cell>
          <cell r="AI1557">
            <v>0</v>
          </cell>
          <cell r="AJ1557">
            <v>0</v>
          </cell>
        </row>
        <row r="1558">
          <cell r="AJ1558">
            <v>0</v>
          </cell>
        </row>
        <row r="1559">
          <cell r="E1559">
            <v>707</v>
          </cell>
          <cell r="F1559" t="str">
            <v>CB-E7/7/1</v>
          </cell>
          <cell r="G1559">
            <v>519168.46</v>
          </cell>
          <cell r="H1559">
            <v>2389321.59</v>
          </cell>
          <cell r="I1559" t="str">
            <v>Road-MN17</v>
          </cell>
          <cell r="J1559">
            <v>3.1000000000349246</v>
          </cell>
          <cell r="K1559">
            <v>-28.820000000298023</v>
          </cell>
          <cell r="L1559">
            <v>28.986245014099268</v>
          </cell>
          <cell r="M1559" t="str">
            <v>CP-5 401 259</v>
          </cell>
          <cell r="N1559">
            <v>0</v>
          </cell>
          <cell r="O1559">
            <v>28.986245014099268</v>
          </cell>
          <cell r="P1559">
            <v>28.986245014099268</v>
          </cell>
          <cell r="Q1559">
            <v>0</v>
          </cell>
          <cell r="R1559">
            <v>17.29</v>
          </cell>
          <cell r="T1559">
            <v>15.24</v>
          </cell>
          <cell r="V1559">
            <v>17.16</v>
          </cell>
          <cell r="X1559">
            <v>400</v>
          </cell>
          <cell r="Y1559">
            <v>15.18</v>
          </cell>
          <cell r="Z1559">
            <v>15.24</v>
          </cell>
          <cell r="AA1559">
            <v>17.079999999999998</v>
          </cell>
          <cell r="AB1559">
            <v>17.16</v>
          </cell>
          <cell r="AD1559" t="str">
            <v>Single</v>
          </cell>
          <cell r="AI1559" t="str">
            <v>S</v>
          </cell>
          <cell r="AJ1559">
            <v>0</v>
          </cell>
        </row>
        <row r="1560">
          <cell r="AJ1560">
            <v>0</v>
          </cell>
        </row>
        <row r="1561">
          <cell r="E1561">
            <v>708</v>
          </cell>
          <cell r="F1561" t="str">
            <v>CB-E7/7/2</v>
          </cell>
          <cell r="G1561">
            <v>519173.83</v>
          </cell>
          <cell r="H1561">
            <v>2389283.67</v>
          </cell>
          <cell r="I1561" t="str">
            <v>Road-MN17</v>
          </cell>
          <cell r="J1561">
            <v>5.3699999999953434</v>
          </cell>
          <cell r="K1561">
            <v>-37.919999999925494</v>
          </cell>
          <cell r="L1561">
            <v>38.298345917210305</v>
          </cell>
          <cell r="M1561" t="str">
            <v>CP-5 401 259</v>
          </cell>
          <cell r="N1561">
            <v>28.986245014099268</v>
          </cell>
          <cell r="O1561">
            <v>67.284590931309566</v>
          </cell>
          <cell r="P1561">
            <v>38.298345917210298</v>
          </cell>
          <cell r="Q1561">
            <v>0</v>
          </cell>
          <cell r="R1561">
            <v>17.190000000000001</v>
          </cell>
          <cell r="T1561">
            <v>15.31</v>
          </cell>
          <cell r="V1561">
            <v>17.16</v>
          </cell>
          <cell r="X1561">
            <v>400</v>
          </cell>
          <cell r="Y1561">
            <v>15.24</v>
          </cell>
          <cell r="Z1561">
            <v>15.31</v>
          </cell>
          <cell r="AA1561">
            <v>17.16</v>
          </cell>
          <cell r="AB1561">
            <v>17.16</v>
          </cell>
          <cell r="AD1561" t="str">
            <v>Single</v>
          </cell>
          <cell r="AI1561">
            <v>0</v>
          </cell>
          <cell r="AJ1561">
            <v>0</v>
          </cell>
        </row>
        <row r="1562">
          <cell r="AJ1562">
            <v>0</v>
          </cell>
        </row>
        <row r="1563">
          <cell r="E1563">
            <v>709</v>
          </cell>
          <cell r="F1563" t="str">
            <v>CB-E7/7/3</v>
          </cell>
          <cell r="G1563">
            <v>519177.31</v>
          </cell>
          <cell r="H1563">
            <v>2389254.88</v>
          </cell>
          <cell r="I1563" t="str">
            <v>Road-MN17</v>
          </cell>
          <cell r="J1563">
            <v>3.4799999999813735</v>
          </cell>
          <cell r="K1563">
            <v>-28.790000000037253</v>
          </cell>
          <cell r="L1563">
            <v>28.999560341529584</v>
          </cell>
          <cell r="M1563" t="str">
            <v>CP-5 401 259</v>
          </cell>
          <cell r="N1563">
            <v>67.284590931309566</v>
          </cell>
          <cell r="O1563">
            <v>96.284151272839154</v>
          </cell>
          <cell r="P1563">
            <v>28.999560341529588</v>
          </cell>
          <cell r="Q1563">
            <v>0</v>
          </cell>
          <cell r="R1563">
            <v>17.100000000000001</v>
          </cell>
          <cell r="T1563">
            <v>15.37</v>
          </cell>
          <cell r="V1563">
            <v>17.09</v>
          </cell>
          <cell r="X1563">
            <v>400</v>
          </cell>
          <cell r="Y1563">
            <v>15.31</v>
          </cell>
          <cell r="Z1563">
            <v>15.37</v>
          </cell>
          <cell r="AA1563">
            <v>17.16</v>
          </cell>
          <cell r="AB1563">
            <v>17.09</v>
          </cell>
          <cell r="AD1563" t="str">
            <v>Single</v>
          </cell>
          <cell r="AI1563">
            <v>0</v>
          </cell>
          <cell r="AJ1563">
            <v>0</v>
          </cell>
        </row>
        <row r="1564">
          <cell r="AJ1564">
            <v>0</v>
          </cell>
        </row>
        <row r="1565">
          <cell r="E1565">
            <v>710</v>
          </cell>
          <cell r="F1565" t="str">
            <v>CB-E7/7/4</v>
          </cell>
          <cell r="G1565">
            <v>519180.31</v>
          </cell>
          <cell r="H1565">
            <v>2389229.56</v>
          </cell>
          <cell r="I1565" t="str">
            <v>Road-MN17</v>
          </cell>
          <cell r="J1565">
            <v>3</v>
          </cell>
          <cell r="K1565">
            <v>-25.319999999832362</v>
          </cell>
          <cell r="L1565">
            <v>25.497105717934158</v>
          </cell>
          <cell r="M1565" t="str">
            <v>CP-5 401 259</v>
          </cell>
          <cell r="N1565">
            <v>96.284151272839154</v>
          </cell>
          <cell r="O1565">
            <v>121.78125699077331</v>
          </cell>
          <cell r="P1565">
            <v>25.497105717934161</v>
          </cell>
          <cell r="Q1565">
            <v>0</v>
          </cell>
          <cell r="R1565">
            <v>17.02</v>
          </cell>
          <cell r="T1565">
            <v>15.42</v>
          </cell>
          <cell r="V1565">
            <v>17.170000000000002</v>
          </cell>
          <cell r="X1565">
            <v>400</v>
          </cell>
          <cell r="Y1565">
            <v>15.37</v>
          </cell>
          <cell r="Z1565">
            <v>15.42</v>
          </cell>
          <cell r="AA1565">
            <v>17.09</v>
          </cell>
          <cell r="AB1565">
            <v>17.170000000000002</v>
          </cell>
          <cell r="AD1565" t="str">
            <v>Single</v>
          </cell>
          <cell r="AI1565">
            <v>0</v>
          </cell>
          <cell r="AJ1565">
            <v>0</v>
          </cell>
        </row>
        <row r="1566">
          <cell r="AJ1566">
            <v>0</v>
          </cell>
        </row>
        <row r="1567">
          <cell r="E1567">
            <v>711</v>
          </cell>
          <cell r="F1567" t="str">
            <v>CB-E7/7/5</v>
          </cell>
          <cell r="G1567">
            <v>519184.42</v>
          </cell>
          <cell r="H1567">
            <v>2389195.2999999998</v>
          </cell>
          <cell r="I1567" t="str">
            <v>Road-MN17</v>
          </cell>
          <cell r="J1567">
            <v>4.1099999999860302</v>
          </cell>
          <cell r="K1567">
            <v>-34.260000000242144</v>
          </cell>
          <cell r="L1567">
            <v>34.505647364112399</v>
          </cell>
          <cell r="M1567" t="str">
            <v>CP-5 401 259</v>
          </cell>
          <cell r="N1567">
            <v>121.78125699077331</v>
          </cell>
          <cell r="O1567">
            <v>156.28690435488571</v>
          </cell>
          <cell r="P1567">
            <v>34.505647364112392</v>
          </cell>
          <cell r="Q1567">
            <v>0</v>
          </cell>
          <cell r="R1567">
            <v>16.93</v>
          </cell>
          <cell r="T1567">
            <v>15.49</v>
          </cell>
          <cell r="V1567">
            <v>17.09</v>
          </cell>
          <cell r="X1567">
            <v>400</v>
          </cell>
          <cell r="Y1567">
            <v>15.42</v>
          </cell>
          <cell r="Z1567">
            <v>15.49</v>
          </cell>
          <cell r="AA1567">
            <v>17.170000000000002</v>
          </cell>
          <cell r="AB1567">
            <v>17.09</v>
          </cell>
          <cell r="AD1567" t="str">
            <v>Single</v>
          </cell>
          <cell r="AI1567">
            <v>0</v>
          </cell>
          <cell r="AJ1567">
            <v>0</v>
          </cell>
        </row>
        <row r="1568">
          <cell r="AJ1568">
            <v>0</v>
          </cell>
        </row>
        <row r="1569">
          <cell r="E1569">
            <v>712</v>
          </cell>
          <cell r="F1569" t="str">
            <v>CB-E7/7/6</v>
          </cell>
          <cell r="G1569">
            <v>519188.34</v>
          </cell>
          <cell r="H1569">
            <v>2389162.54</v>
          </cell>
          <cell r="I1569" t="str">
            <v>Road-MN17</v>
          </cell>
          <cell r="J1569">
            <v>3.9200000000419095</v>
          </cell>
          <cell r="K1569">
            <v>-32.759999999776483</v>
          </cell>
          <cell r="L1569">
            <v>32.993696367422729</v>
          </cell>
          <cell r="M1569" t="str">
            <v>CP-5 401 259</v>
          </cell>
          <cell r="N1569">
            <v>156.28690435488571</v>
          </cell>
          <cell r="O1569">
            <v>189.28060072230844</v>
          </cell>
          <cell r="P1569">
            <v>32.993696367422729</v>
          </cell>
          <cell r="Q1569">
            <v>0</v>
          </cell>
          <cell r="R1569">
            <v>16.98</v>
          </cell>
          <cell r="T1569">
            <v>15.56</v>
          </cell>
          <cell r="V1569">
            <v>17.309999999999999</v>
          </cell>
          <cell r="X1569">
            <v>400</v>
          </cell>
          <cell r="Y1569">
            <v>15.49</v>
          </cell>
          <cell r="Z1569">
            <v>15.56</v>
          </cell>
          <cell r="AA1569">
            <v>17.09</v>
          </cell>
          <cell r="AB1569">
            <v>17.309999999999999</v>
          </cell>
          <cell r="AD1569" t="str">
            <v>Single</v>
          </cell>
          <cell r="AI1569">
            <v>0</v>
          </cell>
          <cell r="AJ1569">
            <v>0</v>
          </cell>
        </row>
        <row r="1570">
          <cell r="AJ1570">
            <v>0</v>
          </cell>
        </row>
        <row r="1571">
          <cell r="E1571">
            <v>713</v>
          </cell>
          <cell r="F1571" t="str">
            <v>CB-E7/7/7</v>
          </cell>
          <cell r="G1571">
            <v>519191.91</v>
          </cell>
          <cell r="H1571">
            <v>2389132.75</v>
          </cell>
          <cell r="I1571" t="str">
            <v>Road-MN17</v>
          </cell>
          <cell r="J1571">
            <v>3.5699999999487773</v>
          </cell>
          <cell r="K1571">
            <v>-29.790000000037253</v>
          </cell>
          <cell r="L1571">
            <v>30.003149834673255</v>
          </cell>
          <cell r="M1571" t="str">
            <v>CP-5 401 259</v>
          </cell>
          <cell r="N1571">
            <v>189.28060072230844</v>
          </cell>
          <cell r="O1571">
            <v>219.28375055698169</v>
          </cell>
          <cell r="P1571">
            <v>30.003149834673252</v>
          </cell>
          <cell r="Q1571">
            <v>0</v>
          </cell>
          <cell r="R1571">
            <v>17.07</v>
          </cell>
          <cell r="T1571">
            <v>15.62</v>
          </cell>
          <cell r="V1571">
            <v>17.12</v>
          </cell>
          <cell r="X1571">
            <v>400</v>
          </cell>
          <cell r="Y1571">
            <v>15.56</v>
          </cell>
          <cell r="Z1571">
            <v>15.62</v>
          </cell>
          <cell r="AA1571">
            <v>17.309999999999999</v>
          </cell>
          <cell r="AB1571">
            <v>17.12</v>
          </cell>
          <cell r="AD1571" t="str">
            <v>Single</v>
          </cell>
          <cell r="AI1571">
            <v>0</v>
          </cell>
          <cell r="AJ1571" t="str">
            <v>L</v>
          </cell>
        </row>
        <row r="1572">
          <cell r="AJ1572">
            <v>0</v>
          </cell>
        </row>
        <row r="1573">
          <cell r="N1573">
            <v>219.28375055698169</v>
          </cell>
          <cell r="AI1573">
            <v>0</v>
          </cell>
          <cell r="AJ1573">
            <v>0</v>
          </cell>
        </row>
        <row r="1574">
          <cell r="L1574">
            <v>17084.363276804765</v>
          </cell>
          <cell r="O1574">
            <v>72704.010274401604</v>
          </cell>
          <cell r="P1574">
            <v>17084.363276804765</v>
          </cell>
        </row>
      </sheetData>
      <sheetData sheetId="1">
        <row r="13">
          <cell r="D13" t="str">
            <v>Stub-out</v>
          </cell>
          <cell r="E13" t="str">
            <v>King Fahad Road</v>
          </cell>
          <cell r="F13" t="str">
            <v>Existing Boundary Road</v>
          </cell>
        </row>
        <row r="14">
          <cell r="E14">
            <v>0</v>
          </cell>
        </row>
        <row r="15">
          <cell r="D15" t="str">
            <v>MH-01A</v>
          </cell>
          <cell r="E15" t="str">
            <v>Al Haydari St.</v>
          </cell>
          <cell r="F15" t="str">
            <v>Works Outside Al Rabwah</v>
          </cell>
        </row>
        <row r="16">
          <cell r="E16">
            <v>10.000707374897596</v>
          </cell>
        </row>
        <row r="17">
          <cell r="D17" t="str">
            <v>MH-01B</v>
          </cell>
          <cell r="E17" t="str">
            <v>Al Haydari St.</v>
          </cell>
          <cell r="F17" t="str">
            <v>Works Outside Al Rabwah</v>
          </cell>
        </row>
        <row r="18">
          <cell r="E18">
            <v>100.23357593179172</v>
          </cell>
        </row>
        <row r="19">
          <cell r="D19" t="str">
            <v>MH-01C</v>
          </cell>
          <cell r="E19" t="str">
            <v>Al Haydari St.</v>
          </cell>
          <cell r="F19" t="str">
            <v>Works Outside Al Rabwah</v>
          </cell>
        </row>
        <row r="20">
          <cell r="E20">
            <v>164.49923783617004</v>
          </cell>
        </row>
        <row r="21">
          <cell r="D21" t="str">
            <v>MH-01D</v>
          </cell>
          <cell r="E21" t="str">
            <v>Al Haydari St.</v>
          </cell>
          <cell r="F21" t="str">
            <v>Works Outside Al Rabwah</v>
          </cell>
        </row>
        <row r="22">
          <cell r="E22">
            <v>226.19616563643933</v>
          </cell>
        </row>
        <row r="23">
          <cell r="D23" t="str">
            <v>MH-01E</v>
          </cell>
          <cell r="E23" t="str">
            <v>Al Haydari St.</v>
          </cell>
          <cell r="F23" t="str">
            <v>Works Outside Al Rabwah</v>
          </cell>
        </row>
        <row r="24">
          <cell r="E24">
            <v>296.2198423465469</v>
          </cell>
        </row>
        <row r="25">
          <cell r="D25" t="str">
            <v>MH-01F</v>
          </cell>
          <cell r="E25" t="str">
            <v>Al Haydari St.</v>
          </cell>
          <cell r="F25" t="str">
            <v>Works Outside Al Rabwah</v>
          </cell>
        </row>
        <row r="26">
          <cell r="E26">
            <v>368.40007601208958</v>
          </cell>
        </row>
        <row r="27">
          <cell r="D27" t="str">
            <v>MH-01G</v>
          </cell>
          <cell r="E27" t="str">
            <v>Al Haydari St.</v>
          </cell>
          <cell r="F27" t="str">
            <v>Works Outside Al Rabwah</v>
          </cell>
        </row>
        <row r="28">
          <cell r="E28">
            <v>415.39842908949174</v>
          </cell>
        </row>
        <row r="29">
          <cell r="D29" t="str">
            <v>MH C-B</v>
          </cell>
          <cell r="E29" t="str">
            <v>Existing Road 1</v>
          </cell>
          <cell r="F29" t="str">
            <v>Works Outside Al Rabwah</v>
          </cell>
        </row>
        <row r="30">
          <cell r="E30">
            <v>434.40089335086316</v>
          </cell>
        </row>
        <row r="31">
          <cell r="D31" t="str">
            <v>MH-02A</v>
          </cell>
          <cell r="E31" t="str">
            <v>Existing Road 1</v>
          </cell>
          <cell r="F31" t="str">
            <v>Works Outside Al Rabwah</v>
          </cell>
        </row>
        <row r="32">
          <cell r="E32">
            <v>520.40269430870183</v>
          </cell>
        </row>
        <row r="33">
          <cell r="D33" t="str">
            <v>MH-02B</v>
          </cell>
          <cell r="E33" t="str">
            <v>Existing Road 1</v>
          </cell>
          <cell r="F33" t="str">
            <v>Works Outside Al Rabwah</v>
          </cell>
        </row>
        <row r="34">
          <cell r="E34">
            <v>602.39623856701667</v>
          </cell>
        </row>
        <row r="35">
          <cell r="D35" t="str">
            <v>MH-02C</v>
          </cell>
          <cell r="E35" t="str">
            <v>Existing Road 1</v>
          </cell>
          <cell r="F35" t="str">
            <v>Works Outside Al Rabwah</v>
          </cell>
        </row>
        <row r="36">
          <cell r="E36">
            <v>684.39939094549334</v>
          </cell>
        </row>
        <row r="37">
          <cell r="D37" t="str">
            <v>MH-02/1</v>
          </cell>
          <cell r="E37" t="str">
            <v>Road-MN23</v>
          </cell>
          <cell r="F37" t="str">
            <v>Minor Collector Road</v>
          </cell>
        </row>
        <row r="38">
          <cell r="E38">
            <v>767.56924900705735</v>
          </cell>
        </row>
        <row r="39">
          <cell r="D39" t="str">
            <v>MH-02/2</v>
          </cell>
          <cell r="E39" t="str">
            <v>Road-MN23</v>
          </cell>
          <cell r="F39" t="str">
            <v>Minor Collector Road</v>
          </cell>
        </row>
        <row r="40">
          <cell r="E40">
            <v>790.0006905565715</v>
          </cell>
        </row>
        <row r="41">
          <cell r="D41" t="str">
            <v>Deleted</v>
          </cell>
          <cell r="E41">
            <v>0</v>
          </cell>
        </row>
        <row r="42">
          <cell r="E42">
            <v>790.0006905565715</v>
          </cell>
        </row>
        <row r="43">
          <cell r="D43" t="str">
            <v>MH-02/4</v>
          </cell>
          <cell r="E43" t="str">
            <v>Road-MN23</v>
          </cell>
          <cell r="F43" t="str">
            <v>Minor Collector Road</v>
          </cell>
        </row>
        <row r="44">
          <cell r="E44">
            <v>840.17850437937068</v>
          </cell>
        </row>
        <row r="45">
          <cell r="D45" t="str">
            <v>MH-02/5</v>
          </cell>
          <cell r="E45" t="str">
            <v>Road-MN23</v>
          </cell>
          <cell r="F45" t="str">
            <v>Minor Collector Road</v>
          </cell>
        </row>
        <row r="46">
          <cell r="E46">
            <v>865.88049651977963</v>
          </cell>
        </row>
        <row r="47">
          <cell r="D47" t="str">
            <v>MH-02/6</v>
          </cell>
          <cell r="E47" t="str">
            <v>Road-MN23</v>
          </cell>
          <cell r="F47" t="str">
            <v>Minor Collector Road</v>
          </cell>
        </row>
        <row r="48">
          <cell r="E48">
            <v>896.93179923023342</v>
          </cell>
        </row>
        <row r="49">
          <cell r="D49" t="str">
            <v>Deleted</v>
          </cell>
        </row>
        <row r="50">
          <cell r="E50">
            <v>896.93179923023342</v>
          </cell>
        </row>
        <row r="51">
          <cell r="D51" t="str">
            <v>MH-02/8</v>
          </cell>
          <cell r="E51" t="str">
            <v>Road-MN23</v>
          </cell>
          <cell r="F51" t="str">
            <v>Minor Collector Road</v>
          </cell>
        </row>
        <row r="52">
          <cell r="E52">
            <v>940.87312488137513</v>
          </cell>
        </row>
        <row r="53">
          <cell r="D53" t="str">
            <v>MH-02/9</v>
          </cell>
          <cell r="E53" t="str">
            <v>Road-MN23</v>
          </cell>
          <cell r="F53" t="str">
            <v>Minor Collector Road</v>
          </cell>
        </row>
        <row r="54">
          <cell r="E54">
            <v>984.29275438243542</v>
          </cell>
        </row>
        <row r="55">
          <cell r="D55" t="str">
            <v>MH-02/10</v>
          </cell>
          <cell r="E55" t="str">
            <v>Road-MN23</v>
          </cell>
          <cell r="F55" t="str">
            <v>Minor Collector Road</v>
          </cell>
        </row>
        <row r="56">
          <cell r="E56">
            <v>1073.2085738184353</v>
          </cell>
        </row>
        <row r="57">
          <cell r="D57" t="str">
            <v>MH-02/11</v>
          </cell>
          <cell r="E57" t="str">
            <v>Road-MN23</v>
          </cell>
          <cell r="F57" t="str">
            <v>Minor Collector Road</v>
          </cell>
        </row>
        <row r="58">
          <cell r="E58">
            <v>1153.213239307596</v>
          </cell>
        </row>
        <row r="59">
          <cell r="D59" t="str">
            <v>MH-02/12</v>
          </cell>
          <cell r="E59" t="str">
            <v>Road-MN23</v>
          </cell>
          <cell r="F59" t="str">
            <v>Minor Collector Road</v>
          </cell>
        </row>
        <row r="60">
          <cell r="E60">
            <v>1187.9271284587549</v>
          </cell>
        </row>
        <row r="61">
          <cell r="D61" t="str">
            <v>MH-02/13</v>
          </cell>
          <cell r="E61" t="str">
            <v>Road-MN23</v>
          </cell>
          <cell r="F61" t="str">
            <v>Minor Collector Road</v>
          </cell>
        </row>
        <row r="62">
          <cell r="E62">
            <v>1217.0423633022363</v>
          </cell>
        </row>
        <row r="63">
          <cell r="D63" t="str">
            <v>MH-02/14</v>
          </cell>
          <cell r="E63" t="str">
            <v>Road-MJ02</v>
          </cell>
          <cell r="F63" t="str">
            <v>Major Collector Road</v>
          </cell>
        </row>
        <row r="64">
          <cell r="E64">
            <v>1253.503752688842</v>
          </cell>
        </row>
        <row r="65">
          <cell r="D65" t="str">
            <v>MH-02/15</v>
          </cell>
          <cell r="E65" t="str">
            <v>Road-MJ02</v>
          </cell>
          <cell r="F65" t="str">
            <v>Major Collector Road</v>
          </cell>
        </row>
        <row r="66">
          <cell r="E66">
            <v>1272.230671175301</v>
          </cell>
        </row>
        <row r="67">
          <cell r="D67" t="str">
            <v>MH-02/16</v>
          </cell>
          <cell r="E67" t="str">
            <v>Road-MJ02</v>
          </cell>
          <cell r="F67" t="str">
            <v>Major Collector Road</v>
          </cell>
        </row>
        <row r="68">
          <cell r="E68">
            <v>1291.2612071636156</v>
          </cell>
        </row>
        <row r="69">
          <cell r="D69" t="str">
            <v>MH-02/17</v>
          </cell>
          <cell r="E69" t="str">
            <v>Road-MJ02</v>
          </cell>
          <cell r="F69" t="str">
            <v>Major Collector Road</v>
          </cell>
        </row>
        <row r="70">
          <cell r="E70">
            <v>1314.2694665503059</v>
          </cell>
        </row>
        <row r="71">
          <cell r="D71" t="str">
            <v>MH-02/18</v>
          </cell>
          <cell r="E71" t="str">
            <v>Road-MJ02</v>
          </cell>
          <cell r="F71" t="str">
            <v>Major Collector Road</v>
          </cell>
        </row>
        <row r="72">
          <cell r="E72">
            <v>1337.267146868008</v>
          </cell>
        </row>
        <row r="73">
          <cell r="D73" t="str">
            <v>MH-02/19</v>
          </cell>
          <cell r="E73" t="str">
            <v>Road-MJ02</v>
          </cell>
          <cell r="F73" t="str">
            <v>Major Collector Road</v>
          </cell>
        </row>
        <row r="74">
          <cell r="E74">
            <v>1360.2643314782924</v>
          </cell>
        </row>
        <row r="75">
          <cell r="D75" t="str">
            <v>MH-02/20</v>
          </cell>
          <cell r="E75" t="str">
            <v>Road-MJ02</v>
          </cell>
          <cell r="F75" t="str">
            <v>Major Collector Road</v>
          </cell>
        </row>
        <row r="76">
          <cell r="E76">
            <v>1383.5548145132514</v>
          </cell>
        </row>
        <row r="77">
          <cell r="D77" t="str">
            <v>MH-02/21</v>
          </cell>
          <cell r="E77" t="str">
            <v>Road-MJ02</v>
          </cell>
          <cell r="F77" t="str">
            <v>Major Collector Road</v>
          </cell>
        </row>
        <row r="78">
          <cell r="E78">
            <v>1406.054992290259</v>
          </cell>
        </row>
        <row r="79">
          <cell r="D79" t="str">
            <v>MH-02/22</v>
          </cell>
          <cell r="E79" t="str">
            <v>Road-MJ02</v>
          </cell>
          <cell r="F79" t="str">
            <v>Major Collector Road</v>
          </cell>
        </row>
        <row r="80">
          <cell r="E80">
            <v>1473.8134603957519</v>
          </cell>
        </row>
        <row r="81">
          <cell r="D81" t="str">
            <v>MH-02/23</v>
          </cell>
          <cell r="E81" t="str">
            <v>Road-MJ02</v>
          </cell>
          <cell r="F81" t="str">
            <v>Major Collector Road</v>
          </cell>
        </row>
        <row r="82">
          <cell r="E82">
            <v>1516.2329665221196</v>
          </cell>
        </row>
        <row r="83">
          <cell r="D83" t="str">
            <v>MH-02/24</v>
          </cell>
          <cell r="E83" t="str">
            <v>Road-MJ02</v>
          </cell>
          <cell r="F83" t="str">
            <v>Major Collector Road</v>
          </cell>
        </row>
        <row r="84">
          <cell r="E84">
            <v>1555.5538976529676</v>
          </cell>
        </row>
        <row r="85">
          <cell r="D85" t="str">
            <v>MH-02/25</v>
          </cell>
          <cell r="E85" t="str">
            <v>Road-MJ02</v>
          </cell>
          <cell r="F85" t="str">
            <v>Major Collector Road</v>
          </cell>
        </row>
        <row r="86">
          <cell r="E86">
            <v>1615.3197710674913</v>
          </cell>
        </row>
        <row r="87">
          <cell r="D87" t="str">
            <v>MH-02/26</v>
          </cell>
          <cell r="E87" t="str">
            <v>Road-MJ01</v>
          </cell>
          <cell r="F87" t="str">
            <v>Major Collector Road</v>
          </cell>
        </row>
        <row r="88">
          <cell r="E88">
            <v>1630.234361239558</v>
          </cell>
        </row>
        <row r="89">
          <cell r="D89" t="str">
            <v>MH-02/27</v>
          </cell>
          <cell r="E89" t="str">
            <v>Road-MJ01</v>
          </cell>
          <cell r="F89" t="str">
            <v>Major Collector Road</v>
          </cell>
        </row>
        <row r="90">
          <cell r="E90">
            <v>1705.8479241761213</v>
          </cell>
        </row>
        <row r="91">
          <cell r="D91" t="str">
            <v>MH-02/28</v>
          </cell>
          <cell r="E91" t="str">
            <v>Road-MJ01</v>
          </cell>
          <cell r="F91" t="str">
            <v>Major Collector Road</v>
          </cell>
        </row>
        <row r="92">
          <cell r="E92">
            <v>1730.7281191113213</v>
          </cell>
        </row>
        <row r="93">
          <cell r="D93" t="str">
            <v>MH-02/29</v>
          </cell>
          <cell r="E93" t="str">
            <v>Road-MJ01</v>
          </cell>
          <cell r="F93" t="str">
            <v>Major Collector Road</v>
          </cell>
        </row>
        <row r="94">
          <cell r="E94">
            <v>1756.211639276062</v>
          </cell>
        </row>
        <row r="95">
          <cell r="D95" t="str">
            <v>MH-02/30</v>
          </cell>
          <cell r="E95" t="str">
            <v>Road-MJ01</v>
          </cell>
          <cell r="F95" t="str">
            <v>Major Collector Road</v>
          </cell>
        </row>
        <row r="96">
          <cell r="E96">
            <v>1784.1310232237552</v>
          </cell>
        </row>
        <row r="97">
          <cell r="D97" t="str">
            <v>MH-02/30A</v>
          </cell>
          <cell r="E97" t="str">
            <v>Road-MJ01</v>
          </cell>
          <cell r="F97" t="str">
            <v>Major Collector Road</v>
          </cell>
        </row>
        <row r="98">
          <cell r="E98">
            <v>1835.1099912886684</v>
          </cell>
        </row>
        <row r="99">
          <cell r="D99" t="str">
            <v>MH-02/31</v>
          </cell>
          <cell r="E99" t="str">
            <v>Road-MJ01</v>
          </cell>
          <cell r="F99" t="str">
            <v>Major Collector Road</v>
          </cell>
        </row>
        <row r="100">
          <cell r="E100">
            <v>1862.2560684455677</v>
          </cell>
        </row>
        <row r="101">
          <cell r="D101" t="str">
            <v>MH-02/32</v>
          </cell>
          <cell r="E101" t="str">
            <v>Road-MJ01</v>
          </cell>
          <cell r="F101" t="str">
            <v>Major Collector Road</v>
          </cell>
        </row>
        <row r="102">
          <cell r="E102">
            <v>1922.0741133816639</v>
          </cell>
        </row>
        <row r="103">
          <cell r="D103" t="str">
            <v>MH-02/33</v>
          </cell>
          <cell r="E103" t="str">
            <v>Road-MJ01</v>
          </cell>
          <cell r="F103" t="str">
            <v>Major Collector Road</v>
          </cell>
        </row>
        <row r="104">
          <cell r="E104">
            <v>2016.8032857630756</v>
          </cell>
        </row>
        <row r="105">
          <cell r="D105" t="str">
            <v>MH-02/34</v>
          </cell>
          <cell r="E105" t="str">
            <v>Existing Road 2</v>
          </cell>
          <cell r="F105" t="str">
            <v>Existing Boundary Road</v>
          </cell>
        </row>
        <row r="106">
          <cell r="E106">
            <v>2035.2391475543325</v>
          </cell>
        </row>
        <row r="107">
          <cell r="D107" t="str">
            <v>MH-02/35</v>
          </cell>
          <cell r="E107" t="str">
            <v>Existing Road 2</v>
          </cell>
          <cell r="F107" t="str">
            <v>Existing Boundary Road</v>
          </cell>
        </row>
        <row r="108">
          <cell r="E108">
            <v>2087.6949931103968</v>
          </cell>
        </row>
        <row r="109">
          <cell r="D109" t="str">
            <v>MH-02/36</v>
          </cell>
          <cell r="E109" t="str">
            <v>Existing Road 2</v>
          </cell>
          <cell r="F109" t="str">
            <v>Existing Boundary Road</v>
          </cell>
        </row>
        <row r="110">
          <cell r="E110">
            <v>2187.5369741254476</v>
          </cell>
        </row>
        <row r="111">
          <cell r="D111" t="str">
            <v>MH-02/36A</v>
          </cell>
          <cell r="E111" t="str">
            <v>Existing Road 2</v>
          </cell>
          <cell r="F111" t="str">
            <v>Existing Boundary Road</v>
          </cell>
        </row>
        <row r="112">
          <cell r="E112">
            <v>2237.5337940243649</v>
          </cell>
        </row>
        <row r="113">
          <cell r="D113" t="str">
            <v>MH-02/37</v>
          </cell>
          <cell r="E113" t="str">
            <v>Existing Road 2</v>
          </cell>
          <cell r="F113" t="str">
            <v>Existing Boundary Road</v>
          </cell>
        </row>
        <row r="114">
          <cell r="E114">
            <v>2308.9207984184068</v>
          </cell>
        </row>
        <row r="115">
          <cell r="D115" t="str">
            <v>MH-02/38</v>
          </cell>
          <cell r="E115" t="str">
            <v>Existing Road 2</v>
          </cell>
          <cell r="F115" t="str">
            <v>Existing Boundary Road</v>
          </cell>
        </row>
        <row r="116">
          <cell r="E116">
            <v>2330.2352184202714</v>
          </cell>
        </row>
        <row r="118">
          <cell r="D118" t="str">
            <v>MH-02/1</v>
          </cell>
          <cell r="E118" t="str">
            <v>Road-MN23</v>
          </cell>
          <cell r="F118" t="str">
            <v>Minor Collector Road</v>
          </cell>
        </row>
        <row r="119">
          <cell r="E119">
            <v>0</v>
          </cell>
        </row>
        <row r="120">
          <cell r="D120" t="str">
            <v>CB-02/1/1A</v>
          </cell>
          <cell r="E120" t="str">
            <v>Road-MN21</v>
          </cell>
          <cell r="F120" t="str">
            <v>Minor Collector Road</v>
          </cell>
        </row>
        <row r="121">
          <cell r="E121">
            <v>6.7628344648949605</v>
          </cell>
        </row>
        <row r="123">
          <cell r="D123" t="str">
            <v>MH-02/1</v>
          </cell>
          <cell r="E123" t="str">
            <v>Road-MN23</v>
          </cell>
          <cell r="F123" t="str">
            <v>Minor Collector Road</v>
          </cell>
        </row>
        <row r="124">
          <cell r="E124">
            <v>0</v>
          </cell>
        </row>
        <row r="125">
          <cell r="D125" t="str">
            <v>CB-02/1/20A</v>
          </cell>
          <cell r="E125" t="str">
            <v>Road-MN21</v>
          </cell>
          <cell r="F125" t="str">
            <v>Minor Collector Road</v>
          </cell>
        </row>
        <row r="126">
          <cell r="E126">
            <v>14.997573470399182</v>
          </cell>
        </row>
        <row r="127">
          <cell r="D127" t="str">
            <v>CB-02/1/20</v>
          </cell>
          <cell r="E127" t="str">
            <v>Road-MN21</v>
          </cell>
          <cell r="F127" t="str">
            <v>Minor Collector Road</v>
          </cell>
        </row>
        <row r="128">
          <cell r="E128">
            <v>60.001592179874159</v>
          </cell>
        </row>
        <row r="129">
          <cell r="D129" t="str">
            <v>CB-02/1/21</v>
          </cell>
          <cell r="E129" t="str">
            <v>Road-MN21</v>
          </cell>
          <cell r="F129" t="str">
            <v>Minor Collector Road</v>
          </cell>
        </row>
        <row r="130">
          <cell r="E130">
            <v>109.99159217986485</v>
          </cell>
        </row>
        <row r="131">
          <cell r="D131" t="str">
            <v>CB-02/1/22</v>
          </cell>
          <cell r="E131" t="str">
            <v>Road-MN21</v>
          </cell>
          <cell r="F131" t="str">
            <v>Minor Collector Road</v>
          </cell>
        </row>
        <row r="132">
          <cell r="E132">
            <v>134.75676934458397</v>
          </cell>
        </row>
        <row r="134">
          <cell r="D134" t="str">
            <v>MH-02/1</v>
          </cell>
          <cell r="E134" t="str">
            <v>Road-MN23</v>
          </cell>
          <cell r="F134" t="str">
            <v>Minor Collector Road</v>
          </cell>
        </row>
        <row r="135">
          <cell r="E135">
            <v>0</v>
          </cell>
        </row>
        <row r="136">
          <cell r="D136" t="str">
            <v>CB-02/1/1</v>
          </cell>
          <cell r="E136" t="str">
            <v>Road-MN21</v>
          </cell>
          <cell r="F136" t="str">
            <v>Minor Collector Road</v>
          </cell>
        </row>
        <row r="137">
          <cell r="E137">
            <v>31.00092272816752</v>
          </cell>
        </row>
        <row r="138">
          <cell r="D138" t="str">
            <v>CB-02/1/2</v>
          </cell>
          <cell r="E138" t="str">
            <v>Road-MN21</v>
          </cell>
          <cell r="F138" t="str">
            <v>Minor Collector Road</v>
          </cell>
        </row>
        <row r="139">
          <cell r="E139">
            <v>80.998030644525585</v>
          </cell>
        </row>
        <row r="140">
          <cell r="D140" t="str">
            <v>CB-02/1/3</v>
          </cell>
          <cell r="E140" t="str">
            <v>Road-MN21</v>
          </cell>
          <cell r="F140" t="str">
            <v>Minor Collector Road</v>
          </cell>
        </row>
        <row r="141">
          <cell r="E141">
            <v>126.00045280161146</v>
          </cell>
        </row>
        <row r="142">
          <cell r="D142" t="str">
            <v>CB-02/1/4</v>
          </cell>
          <cell r="E142" t="str">
            <v>Road-MN21</v>
          </cell>
          <cell r="F142" t="str">
            <v>Minor Collector Road</v>
          </cell>
        </row>
        <row r="143">
          <cell r="E143">
            <v>171.0028749586578</v>
          </cell>
        </row>
        <row r="144">
          <cell r="D144" t="str">
            <v>CB-02/1/5</v>
          </cell>
          <cell r="E144" t="str">
            <v>Road-MN21</v>
          </cell>
          <cell r="F144" t="str">
            <v>Minor Collector Road</v>
          </cell>
        </row>
        <row r="145">
          <cell r="E145">
            <v>217.00594442142375</v>
          </cell>
        </row>
        <row r="146">
          <cell r="D146" t="str">
            <v>CB-02/1/6</v>
          </cell>
          <cell r="E146" t="str">
            <v>Road-MN21</v>
          </cell>
          <cell r="F146" t="str">
            <v>Minor Collector Road</v>
          </cell>
        </row>
        <row r="147">
          <cell r="E147">
            <v>251.00046456803909</v>
          </cell>
        </row>
        <row r="148">
          <cell r="D148" t="str">
            <v>CB-02/1/7</v>
          </cell>
          <cell r="E148" t="str">
            <v>Road-MN21</v>
          </cell>
          <cell r="F148" t="str">
            <v>Minor Collector Road</v>
          </cell>
        </row>
        <row r="149">
          <cell r="E149">
            <v>272.00455940693905</v>
          </cell>
        </row>
        <row r="150">
          <cell r="D150" t="str">
            <v>CB-02/1/8</v>
          </cell>
          <cell r="E150" t="str">
            <v>Road-MN21</v>
          </cell>
          <cell r="F150" t="str">
            <v>Minor Collector Road</v>
          </cell>
        </row>
        <row r="151">
          <cell r="E151">
            <v>310.99832301084962</v>
          </cell>
        </row>
        <row r="152">
          <cell r="D152" t="str">
            <v>CB-02/1/9</v>
          </cell>
          <cell r="E152" t="str">
            <v>Road-MN21</v>
          </cell>
          <cell r="F152" t="str">
            <v>Minor Collector Road</v>
          </cell>
        </row>
        <row r="153">
          <cell r="E153">
            <v>341.0031526221116</v>
          </cell>
        </row>
        <row r="154">
          <cell r="D154" t="str">
            <v>CB-02/1/10</v>
          </cell>
          <cell r="E154" t="str">
            <v>Road-MN21</v>
          </cell>
          <cell r="F154" t="str">
            <v>Minor Collector Road</v>
          </cell>
        </row>
        <row r="155">
          <cell r="E155">
            <v>386.00470815080968</v>
          </cell>
        </row>
        <row r="156">
          <cell r="D156" t="str">
            <v>CB-02/1/11</v>
          </cell>
          <cell r="E156" t="str">
            <v>Road-MN21</v>
          </cell>
          <cell r="F156" t="str">
            <v>Minor Collector Road</v>
          </cell>
        </row>
        <row r="157">
          <cell r="E157">
            <v>402.00036381097186</v>
          </cell>
        </row>
        <row r="158">
          <cell r="D158" t="str">
            <v>CB-02/1/12</v>
          </cell>
          <cell r="E158" t="str">
            <v>Road-MN21</v>
          </cell>
          <cell r="F158" t="str">
            <v>Minor Collector Road</v>
          </cell>
        </row>
        <row r="159">
          <cell r="E159">
            <v>430.00188519822268</v>
          </cell>
        </row>
        <row r="160">
          <cell r="D160" t="str">
            <v>CB-02/1/13</v>
          </cell>
          <cell r="E160" t="str">
            <v>Road-MN21</v>
          </cell>
          <cell r="F160" t="str">
            <v>Minor Collector Road</v>
          </cell>
        </row>
        <row r="161">
          <cell r="E161">
            <v>474.99918733958441</v>
          </cell>
        </row>
        <row r="162">
          <cell r="D162" t="str">
            <v>CB-02/1/14</v>
          </cell>
          <cell r="E162" t="str">
            <v>Road-MN21</v>
          </cell>
          <cell r="F162" t="str">
            <v>Minor Collector Road</v>
          </cell>
        </row>
        <row r="163">
          <cell r="E163">
            <v>519.99648948094614</v>
          </cell>
        </row>
        <row r="164">
          <cell r="D164" t="str">
            <v>CB-02/1/15</v>
          </cell>
          <cell r="E164" t="str">
            <v>Road-MN21</v>
          </cell>
          <cell r="F164" t="str">
            <v>Minor Collector Road</v>
          </cell>
        </row>
        <row r="165">
          <cell r="E165">
            <v>565.00366779726198</v>
          </cell>
        </row>
        <row r="166">
          <cell r="D166" t="str">
            <v>CB-02/1/16</v>
          </cell>
          <cell r="E166" t="str">
            <v>Road-MN21</v>
          </cell>
          <cell r="F166" t="str">
            <v>Minor Collector Road</v>
          </cell>
        </row>
        <row r="167">
          <cell r="E167">
            <v>611.00224386222419</v>
          </cell>
        </row>
        <row r="169">
          <cell r="D169" t="str">
            <v>MH-02/2</v>
          </cell>
          <cell r="E169" t="str">
            <v>Road-MN23</v>
          </cell>
          <cell r="F169" t="str">
            <v>Minor Collector Road</v>
          </cell>
        </row>
        <row r="170">
          <cell r="E170">
            <v>0</v>
          </cell>
        </row>
        <row r="171">
          <cell r="D171" t="str">
            <v>CB-02/2/1</v>
          </cell>
          <cell r="E171" t="str">
            <v>Road-MN23</v>
          </cell>
          <cell r="F171" t="str">
            <v>Minor Collector Road</v>
          </cell>
        </row>
        <row r="172">
          <cell r="E172">
            <v>5.1153103522694696</v>
          </cell>
        </row>
        <row r="174">
          <cell r="D174" t="str">
            <v>Deleted</v>
          </cell>
        </row>
        <row r="175">
          <cell r="E175">
            <v>0</v>
          </cell>
        </row>
        <row r="176">
          <cell r="D176" t="str">
            <v>Deleted</v>
          </cell>
        </row>
        <row r="177">
          <cell r="E177">
            <v>0</v>
          </cell>
        </row>
        <row r="179">
          <cell r="D179" t="str">
            <v>MH-02/4</v>
          </cell>
          <cell r="E179" t="str">
            <v>Road-MN23</v>
          </cell>
          <cell r="F179" t="str">
            <v>Minor Collector Road</v>
          </cell>
        </row>
        <row r="180">
          <cell r="E180">
            <v>0</v>
          </cell>
        </row>
        <row r="181">
          <cell r="D181" t="str">
            <v>CB-02/4/1</v>
          </cell>
          <cell r="E181" t="str">
            <v>Road-MN23</v>
          </cell>
          <cell r="F181" t="str">
            <v>Minor Collector Road</v>
          </cell>
        </row>
        <row r="182">
          <cell r="E182">
            <v>4.852731189453376</v>
          </cell>
        </row>
        <row r="184">
          <cell r="D184" t="str">
            <v>MH-02/5</v>
          </cell>
          <cell r="E184" t="str">
            <v>Road-MN23</v>
          </cell>
          <cell r="F184" t="str">
            <v>Minor Collector Road</v>
          </cell>
        </row>
        <row r="185">
          <cell r="E185">
            <v>0</v>
          </cell>
        </row>
        <row r="186">
          <cell r="D186" t="str">
            <v>CB-02/5/1</v>
          </cell>
          <cell r="E186" t="str">
            <v>Road-MN23</v>
          </cell>
          <cell r="F186" t="str">
            <v>Minor Collector Road</v>
          </cell>
        </row>
        <row r="187">
          <cell r="E187">
            <v>5.2492380402286916</v>
          </cell>
        </row>
        <row r="189">
          <cell r="D189" t="str">
            <v>MH-02/6</v>
          </cell>
          <cell r="E189" t="str">
            <v>Road-MN23</v>
          </cell>
          <cell r="F189" t="str">
            <v>Minor Collector Road</v>
          </cell>
        </row>
        <row r="190">
          <cell r="E190">
            <v>0</v>
          </cell>
        </row>
        <row r="191">
          <cell r="D191" t="str">
            <v>CB-02/6/1</v>
          </cell>
          <cell r="E191" t="str">
            <v>Road-MN23</v>
          </cell>
          <cell r="F191" t="str">
            <v>Minor Collector Road</v>
          </cell>
        </row>
        <row r="192">
          <cell r="E192">
            <v>3.5925478424628463</v>
          </cell>
        </row>
        <row r="194">
          <cell r="D194" t="str">
            <v>Deleted</v>
          </cell>
        </row>
        <row r="195">
          <cell r="E195">
            <v>0</v>
          </cell>
        </row>
        <row r="196">
          <cell r="D196" t="str">
            <v>Deleted</v>
          </cell>
        </row>
        <row r="197">
          <cell r="E197">
            <v>0</v>
          </cell>
        </row>
        <row r="199">
          <cell r="D199" t="str">
            <v>MH-02/8</v>
          </cell>
          <cell r="E199" t="str">
            <v>Road-MN23</v>
          </cell>
          <cell r="F199" t="str">
            <v>Minor Collector Road</v>
          </cell>
        </row>
        <row r="200">
          <cell r="E200">
            <v>0</v>
          </cell>
        </row>
        <row r="201">
          <cell r="D201" t="str">
            <v>CB-02/8/1</v>
          </cell>
          <cell r="E201" t="str">
            <v>Road-MN23</v>
          </cell>
          <cell r="F201" t="str">
            <v>Minor Collector Road</v>
          </cell>
        </row>
        <row r="202">
          <cell r="E202">
            <v>9.2472266114460773</v>
          </cell>
        </row>
        <row r="203">
          <cell r="D203" t="str">
            <v>CB-02/8/2</v>
          </cell>
          <cell r="E203" t="str">
            <v>Road-MN23</v>
          </cell>
          <cell r="F203" t="str">
            <v>Minor Collector Road</v>
          </cell>
        </row>
        <row r="204">
          <cell r="E204">
            <v>29.249139019719333</v>
          </cell>
        </row>
        <row r="206">
          <cell r="D206" t="str">
            <v>MH-02/9</v>
          </cell>
          <cell r="E206" t="str">
            <v>Road-MN23</v>
          </cell>
          <cell r="F206" t="str">
            <v>Minor Collector Road</v>
          </cell>
        </row>
        <row r="207">
          <cell r="E207">
            <v>0</v>
          </cell>
        </row>
        <row r="208">
          <cell r="D208" t="str">
            <v>CB-02/9/1A</v>
          </cell>
          <cell r="E208" t="str">
            <v>Road-MN23</v>
          </cell>
          <cell r="F208" t="str">
            <v>Minor Collector Road</v>
          </cell>
        </row>
        <row r="209">
          <cell r="E209">
            <v>4.175589299914197</v>
          </cell>
        </row>
        <row r="211">
          <cell r="D211" t="str">
            <v>MH-02/9</v>
          </cell>
          <cell r="E211" t="str">
            <v>Road-MN23</v>
          </cell>
          <cell r="F211" t="str">
            <v>Minor Collector Road</v>
          </cell>
        </row>
        <row r="212">
          <cell r="E212">
            <v>0</v>
          </cell>
        </row>
        <row r="213">
          <cell r="D213" t="str">
            <v>CB-02/9/3/1</v>
          </cell>
          <cell r="E213" t="str">
            <v>Road-MN23</v>
          </cell>
          <cell r="F213" t="str">
            <v>Minor Collector Road</v>
          </cell>
        </row>
        <row r="214">
          <cell r="E214">
            <v>25.703619706158769</v>
          </cell>
        </row>
        <row r="215">
          <cell r="D215" t="str">
            <v>CB-02/9/3/2</v>
          </cell>
          <cell r="E215" t="str">
            <v>Road-MN23</v>
          </cell>
          <cell r="F215" t="str">
            <v>Minor Collector Road</v>
          </cell>
        </row>
        <row r="216">
          <cell r="E216">
            <v>46.697716495418256</v>
          </cell>
        </row>
        <row r="218">
          <cell r="D218" t="str">
            <v>MH-02/9</v>
          </cell>
          <cell r="E218" t="str">
            <v>Road-MN23</v>
          </cell>
          <cell r="F218" t="str">
            <v>Minor Collector Road</v>
          </cell>
        </row>
        <row r="219">
          <cell r="E219">
            <v>0</v>
          </cell>
        </row>
        <row r="220">
          <cell r="D220" t="str">
            <v>MH-02/9/1</v>
          </cell>
          <cell r="E220" t="str">
            <v>Road-MN22</v>
          </cell>
          <cell r="F220" t="str">
            <v>Minor Collector Road</v>
          </cell>
        </row>
        <row r="221">
          <cell r="E221">
            <v>28.521322304474264</v>
          </cell>
        </row>
        <row r="222">
          <cell r="D222" t="str">
            <v>MH-02/9/2</v>
          </cell>
          <cell r="E222" t="str">
            <v>Road-MN22</v>
          </cell>
          <cell r="F222" t="str">
            <v>Minor Collector Road</v>
          </cell>
        </row>
        <row r="223">
          <cell r="E223">
            <v>93.764376341081572</v>
          </cell>
        </row>
        <row r="224">
          <cell r="D224" t="str">
            <v>MH-02/9/3</v>
          </cell>
          <cell r="E224" t="str">
            <v>Road-MN22</v>
          </cell>
          <cell r="F224" t="str">
            <v>Minor Collector Road</v>
          </cell>
        </row>
        <row r="225">
          <cell r="E225">
            <v>134.16805191631227</v>
          </cell>
        </row>
        <row r="226">
          <cell r="D226" t="str">
            <v>MH-02/9/4</v>
          </cell>
          <cell r="E226" t="str">
            <v>Road-MN22</v>
          </cell>
          <cell r="F226" t="str">
            <v>Minor Collector Road</v>
          </cell>
        </row>
        <row r="227">
          <cell r="E227">
            <v>173.52302110712458</v>
          </cell>
        </row>
        <row r="228">
          <cell r="D228" t="str">
            <v>MH-02/9/5</v>
          </cell>
          <cell r="E228" t="str">
            <v>Road-MN22</v>
          </cell>
          <cell r="F228" t="str">
            <v>Minor Collector Road</v>
          </cell>
        </row>
        <row r="229">
          <cell r="E229">
            <v>213.45629044485742</v>
          </cell>
        </row>
        <row r="230">
          <cell r="D230" t="str">
            <v>MH-02/9/6</v>
          </cell>
          <cell r="E230" t="str">
            <v>Road-MN22</v>
          </cell>
          <cell r="F230" t="str">
            <v>Minor Collector Road</v>
          </cell>
        </row>
        <row r="231">
          <cell r="E231">
            <v>250.16068391480403</v>
          </cell>
        </row>
        <row r="232">
          <cell r="D232" t="str">
            <v>MH-02/9/7</v>
          </cell>
          <cell r="E232" t="str">
            <v>Road-MN22</v>
          </cell>
          <cell r="F232" t="str">
            <v>Minor Collector Road</v>
          </cell>
        </row>
        <row r="233">
          <cell r="E233">
            <v>288.07629875883453</v>
          </cell>
        </row>
        <row r="234">
          <cell r="D234" t="str">
            <v>MH-02/9/8</v>
          </cell>
          <cell r="E234" t="str">
            <v>Road-MN22</v>
          </cell>
          <cell r="F234" t="str">
            <v>Minor Collector Road</v>
          </cell>
        </row>
        <row r="235">
          <cell r="E235">
            <v>322.06368566924175</v>
          </cell>
        </row>
        <row r="236">
          <cell r="D236" t="str">
            <v>MH-02/9/9</v>
          </cell>
          <cell r="E236" t="str">
            <v>Road-MN22</v>
          </cell>
          <cell r="F236" t="str">
            <v>Minor Collector Road</v>
          </cell>
        </row>
        <row r="237">
          <cell r="E237">
            <v>344.74982460914356</v>
          </cell>
        </row>
        <row r="238">
          <cell r="D238" t="str">
            <v>MH-02/9/10</v>
          </cell>
          <cell r="E238" t="str">
            <v>Road-MN22</v>
          </cell>
          <cell r="F238" t="str">
            <v>Minor Collector Road</v>
          </cell>
        </row>
        <row r="239">
          <cell r="E239">
            <v>415.82812650224969</v>
          </cell>
        </row>
        <row r="240">
          <cell r="D240" t="str">
            <v>MH-02/9/10A</v>
          </cell>
          <cell r="E240" t="str">
            <v>Road-MN22</v>
          </cell>
          <cell r="F240" t="str">
            <v>Minor Collector Road</v>
          </cell>
        </row>
        <row r="241">
          <cell r="E241">
            <v>489.84161986664742</v>
          </cell>
        </row>
        <row r="242">
          <cell r="D242" t="str">
            <v>MH-02/9/11</v>
          </cell>
          <cell r="E242" t="str">
            <v>Road-MN22</v>
          </cell>
          <cell r="F242" t="str">
            <v>Minor Collector Road</v>
          </cell>
        </row>
        <row r="243">
          <cell r="E243">
            <v>550.05697089938451</v>
          </cell>
        </row>
        <row r="245">
          <cell r="D245" t="str">
            <v>MH-02/9</v>
          </cell>
          <cell r="E245" t="str">
            <v>Road-MN23</v>
          </cell>
          <cell r="F245" t="str">
            <v>Minor Collector Road</v>
          </cell>
        </row>
        <row r="246">
          <cell r="E246">
            <v>0</v>
          </cell>
        </row>
        <row r="247">
          <cell r="D247" t="str">
            <v>CB-02/9/1</v>
          </cell>
          <cell r="E247" t="str">
            <v>Road-MN01</v>
          </cell>
          <cell r="F247" t="str">
            <v>Minor Collector Road</v>
          </cell>
        </row>
        <row r="248">
          <cell r="E248">
            <v>14.958770872029987</v>
          </cell>
        </row>
        <row r="249">
          <cell r="D249" t="str">
            <v>CB-02/9/2</v>
          </cell>
          <cell r="E249" t="str">
            <v>Road-MN01</v>
          </cell>
          <cell r="F249" t="str">
            <v>Minor Collector Road</v>
          </cell>
        </row>
        <row r="250">
          <cell r="E250">
            <v>48.956972295044011</v>
          </cell>
        </row>
        <row r="251">
          <cell r="D251" t="str">
            <v>CB-02/9/3</v>
          </cell>
          <cell r="E251" t="str">
            <v>Road-MN01</v>
          </cell>
          <cell r="F251" t="str">
            <v>Minor Collector Road</v>
          </cell>
        </row>
        <row r="252">
          <cell r="E252">
            <v>75.954112884310504</v>
          </cell>
        </row>
        <row r="253">
          <cell r="D253" t="str">
            <v>CB-02/9/4</v>
          </cell>
          <cell r="E253" t="str">
            <v>Road-MN01</v>
          </cell>
          <cell r="F253" t="str">
            <v>Minor Collector Road</v>
          </cell>
        </row>
        <row r="254">
          <cell r="E254">
            <v>96.952803319766488</v>
          </cell>
        </row>
        <row r="255">
          <cell r="D255" t="str">
            <v>CB-02/9/5</v>
          </cell>
          <cell r="E255" t="str">
            <v>Road-MN01</v>
          </cell>
          <cell r="F255" t="str">
            <v>Minor Collector Road</v>
          </cell>
        </row>
        <row r="256">
          <cell r="E256">
            <v>122.31488919614048</v>
          </cell>
        </row>
        <row r="257">
          <cell r="D257" t="str">
            <v>CB-02/9/6</v>
          </cell>
          <cell r="E257" t="str">
            <v>Road-MN03</v>
          </cell>
          <cell r="F257" t="str">
            <v>Minor Collector Road</v>
          </cell>
        </row>
        <row r="258">
          <cell r="E258">
            <v>138.3182919593022</v>
          </cell>
        </row>
        <row r="259">
          <cell r="D259" t="str">
            <v>CB-02/9/7</v>
          </cell>
          <cell r="E259" t="str">
            <v>Road-MN03</v>
          </cell>
          <cell r="F259" t="str">
            <v>Minor Collector Road</v>
          </cell>
        </row>
        <row r="260">
          <cell r="E260">
            <v>171.31489329919879</v>
          </cell>
        </row>
        <row r="261">
          <cell r="D261" t="str">
            <v>CB-02/9/8</v>
          </cell>
          <cell r="E261" t="str">
            <v>Road-MN03</v>
          </cell>
          <cell r="F261" t="str">
            <v>Minor Collector Road</v>
          </cell>
        </row>
        <row r="262">
          <cell r="E262">
            <v>201.31109639248027</v>
          </cell>
        </row>
        <row r="263">
          <cell r="D263" t="str">
            <v>CB-02/9/9</v>
          </cell>
          <cell r="E263" t="str">
            <v>Road-MN03</v>
          </cell>
          <cell r="F263" t="str">
            <v>Minor Collector Road</v>
          </cell>
        </row>
        <row r="264">
          <cell r="E264">
            <v>227.31629587258462</v>
          </cell>
        </row>
        <row r="265">
          <cell r="D265" t="str">
            <v>CB-02/9/10</v>
          </cell>
          <cell r="E265" t="str">
            <v>Road-MN03</v>
          </cell>
          <cell r="F265" t="str">
            <v>Minor Collector Road</v>
          </cell>
        </row>
        <row r="266">
          <cell r="E266">
            <v>263.31046901211761</v>
          </cell>
        </row>
        <row r="267">
          <cell r="D267" t="str">
            <v>CB-02/9/11</v>
          </cell>
          <cell r="E267" t="str">
            <v>Road-MN03</v>
          </cell>
          <cell r="F267" t="str">
            <v>Minor Collector Road</v>
          </cell>
        </row>
        <row r="268">
          <cell r="E268">
            <v>283.30509078882955</v>
          </cell>
        </row>
        <row r="269">
          <cell r="D269" t="str">
            <v>CB-02/9/12</v>
          </cell>
          <cell r="E269" t="str">
            <v>Road-MN03</v>
          </cell>
          <cell r="F269" t="str">
            <v>Minor Collector Road</v>
          </cell>
        </row>
        <row r="270">
          <cell r="E270">
            <v>295.30854445847666</v>
          </cell>
        </row>
        <row r="271">
          <cell r="D271" t="str">
            <v>CB-02/9/13</v>
          </cell>
          <cell r="E271" t="str">
            <v>Road-MN03</v>
          </cell>
          <cell r="F271" t="str">
            <v>Minor Collector Road</v>
          </cell>
        </row>
        <row r="272">
          <cell r="E272">
            <v>320.30679439707001</v>
          </cell>
        </row>
        <row r="273">
          <cell r="D273" t="str">
            <v>CB-02/9/14</v>
          </cell>
          <cell r="E273" t="str">
            <v>Road-MN03</v>
          </cell>
          <cell r="F273" t="str">
            <v>Minor Collector Road</v>
          </cell>
        </row>
        <row r="274">
          <cell r="E274">
            <v>358.31503034669896</v>
          </cell>
        </row>
        <row r="276">
          <cell r="D276" t="str">
            <v>MH-02/9/1</v>
          </cell>
          <cell r="E276" t="str">
            <v>Road-MN22</v>
          </cell>
          <cell r="F276" t="str">
            <v>Minor Collector Road</v>
          </cell>
        </row>
        <row r="277">
          <cell r="E277">
            <v>0</v>
          </cell>
        </row>
        <row r="278">
          <cell r="D278" t="str">
            <v>CB-02/9/1/1</v>
          </cell>
          <cell r="E278" t="str">
            <v>Road-MN22</v>
          </cell>
          <cell r="F278" t="str">
            <v>Minor Collector Road</v>
          </cell>
        </row>
        <row r="279">
          <cell r="E279">
            <v>4.1302058060096991</v>
          </cell>
        </row>
        <row r="280">
          <cell r="D280" t="str">
            <v>CB-02/9/1/2</v>
          </cell>
          <cell r="E280" t="str">
            <v>Road-MN22</v>
          </cell>
          <cell r="F280" t="str">
            <v>Minor Collector Road</v>
          </cell>
        </row>
        <row r="281">
          <cell r="E281">
            <v>49.127064585275363</v>
          </cell>
        </row>
        <row r="283">
          <cell r="D283" t="str">
            <v>MH-02/9/2</v>
          </cell>
          <cell r="E283" t="str">
            <v>Road-MN22</v>
          </cell>
          <cell r="F283" t="str">
            <v>Minor Collector Road</v>
          </cell>
        </row>
        <row r="284">
          <cell r="E284">
            <v>0</v>
          </cell>
        </row>
        <row r="285">
          <cell r="D285" t="str">
            <v>CB-02/9/2/1</v>
          </cell>
          <cell r="E285" t="str">
            <v>Road-MN22</v>
          </cell>
          <cell r="F285" t="str">
            <v>Minor Collector Road</v>
          </cell>
        </row>
        <row r="286">
          <cell r="E286">
            <v>4.7009041683206121</v>
          </cell>
        </row>
        <row r="287">
          <cell r="D287" t="str">
            <v>CB-02/9/2/2</v>
          </cell>
          <cell r="E287" t="str">
            <v>Road-MN22</v>
          </cell>
          <cell r="F287" t="str">
            <v>Minor Collector Road</v>
          </cell>
        </row>
        <row r="288">
          <cell r="E288">
            <v>17.738208337561694</v>
          </cell>
        </row>
        <row r="289">
          <cell r="D289" t="str">
            <v>CB-02/9/2/3</v>
          </cell>
          <cell r="E289" t="str">
            <v>Road-MN22</v>
          </cell>
          <cell r="F289" t="str">
            <v>Minor Collector Road</v>
          </cell>
        </row>
        <row r="290">
          <cell r="E290">
            <v>30.737115983921164</v>
          </cell>
        </row>
        <row r="292">
          <cell r="D292" t="str">
            <v>MH-02/9/4</v>
          </cell>
          <cell r="E292" t="str">
            <v>Road-MN22</v>
          </cell>
          <cell r="F292" t="str">
            <v>Minor Collector Road</v>
          </cell>
        </row>
        <row r="293">
          <cell r="E293">
            <v>0</v>
          </cell>
        </row>
        <row r="294">
          <cell r="D294" t="str">
            <v>CB-02/9/4/1</v>
          </cell>
          <cell r="E294" t="str">
            <v>Road-MN22</v>
          </cell>
          <cell r="F294" t="str">
            <v>Minor Collector Road</v>
          </cell>
        </row>
        <row r="295">
          <cell r="E295">
            <v>3.4072422866851788</v>
          </cell>
        </row>
        <row r="296">
          <cell r="D296" t="str">
            <v>CB-02/9/4/2</v>
          </cell>
          <cell r="E296" t="str">
            <v>Road-MN22</v>
          </cell>
          <cell r="F296" t="str">
            <v>Minor Collector Road</v>
          </cell>
        </row>
        <row r="297">
          <cell r="E297">
            <v>23.409154695273305</v>
          </cell>
        </row>
        <row r="299">
          <cell r="D299" t="str">
            <v>MH-02/9/5</v>
          </cell>
          <cell r="E299" t="str">
            <v>Road-MN22</v>
          </cell>
          <cell r="F299" t="str">
            <v>Minor Collector Road</v>
          </cell>
        </row>
        <row r="300">
          <cell r="E300">
            <v>0</v>
          </cell>
        </row>
        <row r="301">
          <cell r="D301" t="str">
            <v>CB-02/9/5/1</v>
          </cell>
          <cell r="E301" t="str">
            <v>Road-MN22</v>
          </cell>
          <cell r="F301" t="str">
            <v>Minor Collector Road</v>
          </cell>
        </row>
        <row r="302">
          <cell r="E302">
            <v>3.810577384059159</v>
          </cell>
        </row>
        <row r="304">
          <cell r="D304" t="str">
            <v>MH-02/9/6</v>
          </cell>
          <cell r="E304" t="str">
            <v>Road-MN22</v>
          </cell>
          <cell r="F304" t="str">
            <v>Minor Collector Road</v>
          </cell>
        </row>
        <row r="305">
          <cell r="E305">
            <v>0</v>
          </cell>
        </row>
        <row r="306">
          <cell r="D306" t="str">
            <v>CB-02/9/6/1</v>
          </cell>
          <cell r="E306" t="str">
            <v>Road-MN22</v>
          </cell>
          <cell r="F306" t="str">
            <v>Minor Collector Road</v>
          </cell>
        </row>
        <row r="307">
          <cell r="E307">
            <v>3.6368805313713604</v>
          </cell>
        </row>
        <row r="309">
          <cell r="D309" t="str">
            <v>MH-02/9/7</v>
          </cell>
          <cell r="E309" t="str">
            <v>Road-MN22</v>
          </cell>
          <cell r="F309" t="str">
            <v>Minor Collector Road</v>
          </cell>
        </row>
        <row r="310">
          <cell r="E310">
            <v>0</v>
          </cell>
        </row>
        <row r="311">
          <cell r="D311" t="str">
            <v>CB-02/9/7/1</v>
          </cell>
          <cell r="E311" t="str">
            <v>Road-MN22</v>
          </cell>
          <cell r="F311" t="str">
            <v>Minor Collector Road</v>
          </cell>
        </row>
        <row r="312">
          <cell r="E312">
            <v>3.0725769315396598</v>
          </cell>
        </row>
        <row r="314">
          <cell r="D314" t="str">
            <v>MH-02/9/8</v>
          </cell>
          <cell r="E314" t="str">
            <v>Road-MN22</v>
          </cell>
          <cell r="F314" t="str">
            <v>Minor Collector Road</v>
          </cell>
        </row>
        <row r="315">
          <cell r="E315">
            <v>0</v>
          </cell>
        </row>
        <row r="316">
          <cell r="D316" t="str">
            <v>CB-02/9/8/1A</v>
          </cell>
          <cell r="E316" t="str">
            <v>Road-MN22</v>
          </cell>
          <cell r="F316" t="str">
            <v>Minor Collector Road</v>
          </cell>
        </row>
        <row r="317">
          <cell r="E317">
            <v>3.4972131761076017</v>
          </cell>
        </row>
        <row r="319">
          <cell r="D319" t="str">
            <v>MH-02/9/8</v>
          </cell>
          <cell r="E319" t="str">
            <v>Road-MN22</v>
          </cell>
          <cell r="F319" t="str">
            <v>Minor Collector Road</v>
          </cell>
        </row>
        <row r="320">
          <cell r="E320">
            <v>0</v>
          </cell>
        </row>
        <row r="321">
          <cell r="D321" t="str">
            <v>CB-02/9/8/1</v>
          </cell>
          <cell r="E321" t="str">
            <v>Road-MN08</v>
          </cell>
          <cell r="F321" t="str">
            <v>Minor Collector Road</v>
          </cell>
        </row>
        <row r="322">
          <cell r="E322">
            <v>12.998007539768377</v>
          </cell>
        </row>
        <row r="323">
          <cell r="D323" t="str">
            <v>CB-02/9/8/2</v>
          </cell>
          <cell r="E323" t="str">
            <v>Road-MN08</v>
          </cell>
          <cell r="F323" t="str">
            <v>Minor Collector Road</v>
          </cell>
        </row>
        <row r="324">
          <cell r="E324">
            <v>36.899626731619485</v>
          </cell>
        </row>
        <row r="325">
          <cell r="D325" t="str">
            <v>CB-02/9/8/3</v>
          </cell>
          <cell r="E325" t="str">
            <v>Road-MN08</v>
          </cell>
          <cell r="F325" t="str">
            <v>Minor Collector Road</v>
          </cell>
        </row>
        <row r="326">
          <cell r="E326">
            <v>61.902740537654296</v>
          </cell>
        </row>
        <row r="328">
          <cell r="D328" t="str">
            <v>MH-02/9/8</v>
          </cell>
          <cell r="E328" t="str">
            <v>Road-MN22</v>
          </cell>
          <cell r="F328" t="str">
            <v>Minor Collector Road</v>
          </cell>
        </row>
        <row r="329">
          <cell r="E329">
            <v>0</v>
          </cell>
        </row>
        <row r="330">
          <cell r="D330" t="str">
            <v>CB-02/9/8/4</v>
          </cell>
          <cell r="E330" t="str">
            <v>Road-MN08</v>
          </cell>
          <cell r="F330" t="str">
            <v>Minor Collector Road</v>
          </cell>
        </row>
        <row r="331">
          <cell r="E331">
            <v>12.455380363272086</v>
          </cell>
        </row>
        <row r="332">
          <cell r="D332" t="str">
            <v>CB-02/9/8/5</v>
          </cell>
          <cell r="E332" t="str">
            <v>Road-MN08</v>
          </cell>
          <cell r="F332" t="str">
            <v>Minor Collector Road</v>
          </cell>
        </row>
        <row r="333">
          <cell r="E333">
            <v>29.451935896654945</v>
          </cell>
        </row>
        <row r="334">
          <cell r="D334" t="str">
            <v>CB-02/9/8/6</v>
          </cell>
          <cell r="E334" t="str">
            <v>Road-MN08</v>
          </cell>
          <cell r="F334" t="str">
            <v>Minor Collector Road</v>
          </cell>
        </row>
        <row r="335">
          <cell r="E335">
            <v>43.454882015553807</v>
          </cell>
        </row>
        <row r="336">
          <cell r="D336" t="str">
            <v>CB-02/9/8/7</v>
          </cell>
          <cell r="E336" t="str">
            <v>Road-MN08</v>
          </cell>
          <cell r="F336" t="str">
            <v>Minor Collector Road</v>
          </cell>
        </row>
        <row r="337">
          <cell r="E337">
            <v>63.454892015182523</v>
          </cell>
        </row>
        <row r="338">
          <cell r="D338" t="str">
            <v>CB-02/9/8/8</v>
          </cell>
          <cell r="E338" t="str">
            <v>Road-MN08</v>
          </cell>
          <cell r="F338" t="str">
            <v>Minor Collector Road</v>
          </cell>
        </row>
        <row r="339">
          <cell r="E339">
            <v>98.447961329260664</v>
          </cell>
        </row>
        <row r="340">
          <cell r="D340" t="str">
            <v>CB-02/9/8/9</v>
          </cell>
          <cell r="E340" t="str">
            <v>Road-MN08</v>
          </cell>
          <cell r="F340" t="str">
            <v>Minor Collector Road</v>
          </cell>
        </row>
        <row r="341">
          <cell r="E341">
            <v>131.44092118408182</v>
          </cell>
        </row>
        <row r="343">
          <cell r="D343" t="str">
            <v>MH-02/9/9</v>
          </cell>
          <cell r="E343" t="str">
            <v>Road-MN22</v>
          </cell>
          <cell r="F343" t="str">
            <v>Minor Collector Road</v>
          </cell>
        </row>
        <row r="344">
          <cell r="E344">
            <v>0</v>
          </cell>
        </row>
        <row r="345">
          <cell r="D345" t="str">
            <v>CB-02/9/9/1</v>
          </cell>
          <cell r="E345" t="str">
            <v>Road-MN22</v>
          </cell>
          <cell r="F345" t="str">
            <v>Minor Collector Road</v>
          </cell>
        </row>
        <row r="346">
          <cell r="E346">
            <v>11.831436937251349</v>
          </cell>
        </row>
        <row r="347">
          <cell r="D347" t="str">
            <v>CB-02/9/9/2</v>
          </cell>
          <cell r="E347" t="str">
            <v>Road-MN22</v>
          </cell>
          <cell r="F347" t="str">
            <v>Minor Collector Road</v>
          </cell>
        </row>
        <row r="348">
          <cell r="E348">
            <v>50.218904944439508</v>
          </cell>
        </row>
        <row r="350">
          <cell r="D350" t="str">
            <v>MH-02/9/10</v>
          </cell>
          <cell r="E350" t="str">
            <v>Road-MN22</v>
          </cell>
          <cell r="F350" t="str">
            <v>Minor Collector Road</v>
          </cell>
        </row>
        <row r="351">
          <cell r="E351">
            <v>0</v>
          </cell>
        </row>
        <row r="352">
          <cell r="D352" t="str">
            <v>CB-02/9/10/1</v>
          </cell>
          <cell r="E352" t="str">
            <v>Road-MN22</v>
          </cell>
          <cell r="F352" t="str">
            <v>Minor Collector Road</v>
          </cell>
        </row>
        <row r="353">
          <cell r="E353">
            <v>8.4547324026332262</v>
          </cell>
        </row>
        <row r="354">
          <cell r="D354" t="str">
            <v>CB-02/9/10/2</v>
          </cell>
          <cell r="E354" t="str">
            <v>Road-MN22</v>
          </cell>
          <cell r="F354" t="str">
            <v>Minor Collector Road</v>
          </cell>
        </row>
        <row r="355">
          <cell r="E355">
            <v>35.625085731201494</v>
          </cell>
        </row>
        <row r="356">
          <cell r="D356" t="str">
            <v>CB-02/9/10/3</v>
          </cell>
          <cell r="E356" t="str">
            <v>Road-MN22</v>
          </cell>
          <cell r="F356" t="str">
            <v>Minor Collector Road</v>
          </cell>
        </row>
        <row r="357">
          <cell r="E357">
            <v>62.050929142481934</v>
          </cell>
        </row>
        <row r="359">
          <cell r="D359" t="str">
            <v>MH-02/9/10A</v>
          </cell>
          <cell r="E359" t="str">
            <v>Road-MN22</v>
          </cell>
          <cell r="F359" t="str">
            <v>Minor Collector Road</v>
          </cell>
        </row>
        <row r="360">
          <cell r="E360">
            <v>0</v>
          </cell>
        </row>
        <row r="361">
          <cell r="D361" t="str">
            <v>CB-02/9/10A/1</v>
          </cell>
          <cell r="E361" t="str">
            <v>Road-MN27</v>
          </cell>
          <cell r="F361" t="str">
            <v>Block &amp; Local Road</v>
          </cell>
        </row>
        <row r="362">
          <cell r="E362">
            <v>14.996666296467422</v>
          </cell>
        </row>
        <row r="363">
          <cell r="D363" t="str">
            <v>CB-02/9/10A/2</v>
          </cell>
          <cell r="E363" t="str">
            <v>Road-MN27</v>
          </cell>
          <cell r="F363" t="str">
            <v>Block &amp; Local Road</v>
          </cell>
        </row>
        <row r="364">
          <cell r="E364">
            <v>31.994116105263153</v>
          </cell>
        </row>
        <row r="365">
          <cell r="D365" t="str">
            <v>CB-02/9/10A/3</v>
          </cell>
          <cell r="E365" t="str">
            <v>Road-MN27</v>
          </cell>
          <cell r="F365" t="str">
            <v>Block &amp; Local Road</v>
          </cell>
        </row>
        <row r="366">
          <cell r="E366">
            <v>68.209771559739195</v>
          </cell>
        </row>
        <row r="367">
          <cell r="D367" t="str">
            <v>CB-02/9/10A/4</v>
          </cell>
          <cell r="E367" t="str">
            <v>Road-MN27</v>
          </cell>
          <cell r="F367" t="str">
            <v>Block &amp; Local Road</v>
          </cell>
        </row>
        <row r="368">
          <cell r="E368">
            <v>96.209842988200819</v>
          </cell>
        </row>
        <row r="370">
          <cell r="D370" t="str">
            <v>MH-02/9/10A</v>
          </cell>
          <cell r="E370" t="str">
            <v>Road-MN22</v>
          </cell>
          <cell r="F370" t="str">
            <v>Minor Collector Road</v>
          </cell>
        </row>
        <row r="371">
          <cell r="E371">
            <v>0</v>
          </cell>
        </row>
        <row r="372">
          <cell r="D372" t="str">
            <v>CB-02/9/10A/5</v>
          </cell>
          <cell r="E372" t="str">
            <v>Road-MN22</v>
          </cell>
          <cell r="F372" t="str">
            <v>Minor Collector Road</v>
          </cell>
        </row>
        <row r="373">
          <cell r="E373">
            <v>9.0004111016731922</v>
          </cell>
        </row>
        <row r="374">
          <cell r="D374" t="str">
            <v>CB-02/9/10A/6</v>
          </cell>
          <cell r="E374" t="str">
            <v>Road-MN22</v>
          </cell>
          <cell r="F374" t="str">
            <v>Minor Collector Road</v>
          </cell>
        </row>
        <row r="375">
          <cell r="E375">
            <v>27.000691655058979</v>
          </cell>
        </row>
        <row r="376">
          <cell r="D376" t="str">
            <v>CB-02/9/10A/7</v>
          </cell>
          <cell r="E376" t="str">
            <v>Road-MN22</v>
          </cell>
          <cell r="F376" t="str">
            <v>Minor Collector Road</v>
          </cell>
        </row>
        <row r="377">
          <cell r="E377">
            <v>49.995554124750001</v>
          </cell>
        </row>
        <row r="379">
          <cell r="D379" t="str">
            <v>MH-02/9/11</v>
          </cell>
          <cell r="E379" t="str">
            <v>Road-MN22</v>
          </cell>
          <cell r="F379" t="str">
            <v>Minor Collector Road</v>
          </cell>
        </row>
        <row r="380">
          <cell r="E380">
            <v>0</v>
          </cell>
        </row>
        <row r="381">
          <cell r="D381" t="str">
            <v>CB-02/9/11/1</v>
          </cell>
          <cell r="E381" t="str">
            <v>Road-MN22</v>
          </cell>
          <cell r="F381" t="str">
            <v>Minor Collector Road</v>
          </cell>
        </row>
        <row r="382">
          <cell r="E382">
            <v>52.998047133773717</v>
          </cell>
        </row>
        <row r="383">
          <cell r="D383" t="str">
            <v>CB-02/9/11/2</v>
          </cell>
          <cell r="E383" t="str">
            <v>Road-MN22</v>
          </cell>
          <cell r="F383" t="str">
            <v>Minor Collector Road</v>
          </cell>
        </row>
        <row r="384">
          <cell r="E384">
            <v>117.00585368897572</v>
          </cell>
        </row>
        <row r="385">
          <cell r="D385" t="str">
            <v>CB-02/9/11/3</v>
          </cell>
          <cell r="E385" t="str">
            <v>Road-MN22</v>
          </cell>
          <cell r="F385" t="str">
            <v>Minor Collector Road</v>
          </cell>
        </row>
        <row r="386">
          <cell r="E386">
            <v>134.99858833383206</v>
          </cell>
        </row>
        <row r="388">
          <cell r="D388" t="str">
            <v>MH-02/9/11</v>
          </cell>
          <cell r="E388" t="str">
            <v>Road-MN24</v>
          </cell>
          <cell r="F388" t="str">
            <v>Minor Collector Road</v>
          </cell>
        </row>
        <row r="389">
          <cell r="E389">
            <v>0</v>
          </cell>
        </row>
        <row r="390">
          <cell r="D390" t="str">
            <v>CB-02/9/11/4</v>
          </cell>
          <cell r="E390" t="str">
            <v>Road-MN24</v>
          </cell>
          <cell r="F390" t="str">
            <v>Minor Collector Road</v>
          </cell>
        </row>
        <row r="391">
          <cell r="E391">
            <v>12.004415854026286</v>
          </cell>
        </row>
        <row r="392">
          <cell r="D392" t="str">
            <v>CB-02/9/11/5</v>
          </cell>
          <cell r="E392" t="str">
            <v>Road-MN24</v>
          </cell>
          <cell r="F392" t="str">
            <v>Minor Collector Road</v>
          </cell>
        </row>
        <row r="393">
          <cell r="E393">
            <v>54.003450366667046</v>
          </cell>
        </row>
        <row r="394">
          <cell r="D394" t="str">
            <v>CB-02/9/11/6</v>
          </cell>
          <cell r="E394" t="str">
            <v>Road-MN24</v>
          </cell>
          <cell r="F394" t="str">
            <v>Minor Collector Road</v>
          </cell>
        </row>
        <row r="395">
          <cell r="E395">
            <v>74.998071106370503</v>
          </cell>
        </row>
        <row r="396">
          <cell r="D396" t="str">
            <v>CB-02/9/11/7</v>
          </cell>
          <cell r="E396" t="str">
            <v>Road-MN24</v>
          </cell>
          <cell r="F396" t="str">
            <v>Minor Collector Road</v>
          </cell>
        </row>
        <row r="397">
          <cell r="E397">
            <v>104.90402034735706</v>
          </cell>
        </row>
        <row r="399">
          <cell r="D399" t="str">
            <v>MH-02/10</v>
          </cell>
          <cell r="E399" t="str">
            <v>Road-MN23</v>
          </cell>
          <cell r="F399" t="str">
            <v>Minor Collector Road</v>
          </cell>
        </row>
        <row r="400">
          <cell r="E400">
            <v>0</v>
          </cell>
        </row>
        <row r="401">
          <cell r="D401" t="str">
            <v>CB-02/10/1</v>
          </cell>
          <cell r="E401" t="str">
            <v>Road-MN23</v>
          </cell>
          <cell r="F401" t="str">
            <v>Minor Collector Road</v>
          </cell>
        </row>
        <row r="402">
          <cell r="E402">
            <v>2.9248076860323327</v>
          </cell>
        </row>
        <row r="403">
          <cell r="D403" t="str">
            <v>CB-02/10/2</v>
          </cell>
          <cell r="E403" t="str">
            <v>Road-MN23</v>
          </cell>
          <cell r="F403" t="str">
            <v>Minor Collector Road</v>
          </cell>
        </row>
        <row r="404">
          <cell r="E404">
            <v>45.933802094177963</v>
          </cell>
        </row>
        <row r="406">
          <cell r="D406" t="str">
            <v>MH-02/11</v>
          </cell>
          <cell r="E406" t="str">
            <v>Road-MN23</v>
          </cell>
          <cell r="F406" t="str">
            <v>Minor Collector Road</v>
          </cell>
        </row>
        <row r="407">
          <cell r="E407">
            <v>0</v>
          </cell>
        </row>
        <row r="408">
          <cell r="D408" t="str">
            <v>CB-02/11/1</v>
          </cell>
          <cell r="E408" t="str">
            <v>Road-MN23</v>
          </cell>
          <cell r="F408" t="str">
            <v>Minor Collector Road</v>
          </cell>
        </row>
        <row r="409">
          <cell r="E409">
            <v>4.9900400798961018</v>
          </cell>
        </row>
        <row r="411">
          <cell r="D411" t="str">
            <v>MH-02/12</v>
          </cell>
          <cell r="E411" t="str">
            <v>Road-MN23</v>
          </cell>
          <cell r="F411" t="str">
            <v>Minor Collector Road</v>
          </cell>
        </row>
        <row r="412">
          <cell r="E412">
            <v>0</v>
          </cell>
        </row>
        <row r="413">
          <cell r="D413" t="str">
            <v>CB-02/12/1</v>
          </cell>
          <cell r="E413" t="str">
            <v>Road-MN23</v>
          </cell>
          <cell r="F413" t="str">
            <v>Minor Collector Road</v>
          </cell>
        </row>
        <row r="414">
          <cell r="E414">
            <v>4.8249870466831144</v>
          </cell>
        </row>
        <row r="416">
          <cell r="D416" t="str">
            <v>MH-02/13</v>
          </cell>
          <cell r="E416" t="str">
            <v>Road-MN23</v>
          </cell>
          <cell r="F416" t="str">
            <v>Minor Collector Road</v>
          </cell>
        </row>
        <row r="417">
          <cell r="E417">
            <v>0</v>
          </cell>
        </row>
        <row r="418">
          <cell r="D418" t="str">
            <v>CB-02/13/1</v>
          </cell>
          <cell r="E418" t="str">
            <v>Road-MN23</v>
          </cell>
          <cell r="F418" t="str">
            <v>Minor Collector Road</v>
          </cell>
        </row>
        <row r="419">
          <cell r="E419">
            <v>4.9957682092052984</v>
          </cell>
        </row>
        <row r="421">
          <cell r="D421" t="str">
            <v>MH-02/14</v>
          </cell>
          <cell r="E421" t="str">
            <v>Road-MJ02</v>
          </cell>
          <cell r="F421" t="str">
            <v>Major Collector Road</v>
          </cell>
        </row>
        <row r="422">
          <cell r="E422">
            <v>0</v>
          </cell>
        </row>
        <row r="423">
          <cell r="D423" t="str">
            <v>CB-02/14/30</v>
          </cell>
          <cell r="E423" t="str">
            <v>Road-MJ03</v>
          </cell>
          <cell r="F423" t="str">
            <v>Major Collector Road</v>
          </cell>
        </row>
        <row r="424">
          <cell r="E424">
            <v>10.00463972369287</v>
          </cell>
        </row>
        <row r="425">
          <cell r="D425" t="str">
            <v>CB-02/14/31</v>
          </cell>
          <cell r="E425" t="str">
            <v>Road-MJ03</v>
          </cell>
          <cell r="F425" t="str">
            <v>Major Collector Road</v>
          </cell>
        </row>
        <row r="426">
          <cell r="E426">
            <v>41.000904014823767</v>
          </cell>
        </row>
        <row r="427">
          <cell r="D427" t="str">
            <v>CB-02/14/32</v>
          </cell>
          <cell r="E427" t="str">
            <v>Road-MJ03</v>
          </cell>
          <cell r="F427" t="str">
            <v>Major Collector Road</v>
          </cell>
        </row>
        <row r="428">
          <cell r="E428">
            <v>71.000697347319942</v>
          </cell>
        </row>
        <row r="429">
          <cell r="D429" t="str">
            <v>CB-02/14/33</v>
          </cell>
          <cell r="E429" t="str">
            <v>Road-MJ03</v>
          </cell>
          <cell r="F429" t="str">
            <v>Major Collector Road</v>
          </cell>
        </row>
        <row r="430">
          <cell r="E430">
            <v>101.00178066121067</v>
          </cell>
        </row>
        <row r="431">
          <cell r="D431" t="str">
            <v>CB-02/14/34</v>
          </cell>
          <cell r="E431" t="str">
            <v>Road-MJ03</v>
          </cell>
          <cell r="F431" t="str">
            <v>Major Collector Road</v>
          </cell>
        </row>
        <row r="432">
          <cell r="E432">
            <v>118.00014822983923</v>
          </cell>
        </row>
        <row r="433">
          <cell r="D433" t="str">
            <v>CB-02/14/35</v>
          </cell>
          <cell r="E433" t="str">
            <v>Road-MJ03</v>
          </cell>
          <cell r="F433" t="str">
            <v>Major Collector Road</v>
          </cell>
        </row>
        <row r="434">
          <cell r="E434">
            <v>133.01487766461895</v>
          </cell>
        </row>
        <row r="435">
          <cell r="D435" t="str">
            <v>CB-02/14/36</v>
          </cell>
          <cell r="E435" t="str">
            <v>Road-MJ03</v>
          </cell>
          <cell r="F435" t="str">
            <v>Major Collector Road</v>
          </cell>
        </row>
        <row r="436">
          <cell r="E436">
            <v>182.00996721460095</v>
          </cell>
        </row>
        <row r="437">
          <cell r="D437" t="str">
            <v>CB-02/14/37</v>
          </cell>
          <cell r="E437" t="str">
            <v>Road-MJ03</v>
          </cell>
          <cell r="F437" t="str">
            <v>Major Collector Road</v>
          </cell>
        </row>
        <row r="438">
          <cell r="E438">
            <v>200.01324747112966</v>
          </cell>
        </row>
        <row r="440">
          <cell r="D440" t="str">
            <v>CB-02/14/30</v>
          </cell>
          <cell r="E440" t="str">
            <v>Road-MJ03</v>
          </cell>
          <cell r="F440" t="str">
            <v>Major Collector Road</v>
          </cell>
        </row>
        <row r="441">
          <cell r="E441">
            <v>0</v>
          </cell>
        </row>
        <row r="442">
          <cell r="D442" t="str">
            <v>CB-02/14/30A</v>
          </cell>
          <cell r="E442" t="str">
            <v>Road-MJ03</v>
          </cell>
          <cell r="F442" t="str">
            <v>Major Collector Road</v>
          </cell>
        </row>
        <row r="443">
          <cell r="E443">
            <v>18.002138761888386</v>
          </cell>
        </row>
        <row r="445">
          <cell r="D445" t="str">
            <v>CB-02/14/31</v>
          </cell>
          <cell r="E445" t="str">
            <v>Road-MJ03</v>
          </cell>
          <cell r="F445" t="str">
            <v>Major Collector Road</v>
          </cell>
        </row>
        <row r="446">
          <cell r="E446">
            <v>0</v>
          </cell>
        </row>
        <row r="447">
          <cell r="D447" t="str">
            <v>CB-02/14/31A</v>
          </cell>
          <cell r="E447" t="str">
            <v>Road-MJ03</v>
          </cell>
          <cell r="F447" t="str">
            <v>Major Collector Road</v>
          </cell>
        </row>
        <row r="448">
          <cell r="E448">
            <v>16.006939120517476</v>
          </cell>
        </row>
        <row r="450">
          <cell r="D450" t="str">
            <v>CB-02/14/32</v>
          </cell>
          <cell r="E450" t="str">
            <v>Road-MJ03</v>
          </cell>
          <cell r="F450" t="str">
            <v>Major Collector Road</v>
          </cell>
        </row>
        <row r="451">
          <cell r="E451">
            <v>0</v>
          </cell>
        </row>
        <row r="452">
          <cell r="D452" t="str">
            <v>CB-02/14/32A</v>
          </cell>
          <cell r="E452" t="str">
            <v>Road-MJ03</v>
          </cell>
          <cell r="F452" t="str">
            <v>Major Collector Road</v>
          </cell>
        </row>
        <row r="453">
          <cell r="E453">
            <v>15.496931954080615</v>
          </cell>
        </row>
        <row r="455">
          <cell r="D455" t="str">
            <v>CB-02/14/33</v>
          </cell>
          <cell r="E455" t="str">
            <v>Road-MJ03</v>
          </cell>
          <cell r="F455" t="str">
            <v>Major Collector Road</v>
          </cell>
        </row>
        <row r="456">
          <cell r="E456">
            <v>0</v>
          </cell>
        </row>
        <row r="457">
          <cell r="D457" t="str">
            <v>CB-02/14/33A</v>
          </cell>
          <cell r="E457" t="str">
            <v>Road-MJ03</v>
          </cell>
          <cell r="F457" t="str">
            <v>Major Collector Road</v>
          </cell>
        </row>
        <row r="458">
          <cell r="E458">
            <v>15.496531869998979</v>
          </cell>
        </row>
        <row r="460">
          <cell r="D460" t="str">
            <v>CB-02/14/34</v>
          </cell>
          <cell r="E460" t="str">
            <v>Road-MJ03</v>
          </cell>
          <cell r="F460" t="str">
            <v>Major Collector Road</v>
          </cell>
        </row>
        <row r="461">
          <cell r="E461">
            <v>0</v>
          </cell>
        </row>
        <row r="462">
          <cell r="D462" t="str">
            <v>CB-02/14/34/1</v>
          </cell>
          <cell r="E462" t="str">
            <v>Road-MN07</v>
          </cell>
          <cell r="F462" t="str">
            <v>Minor Collector Road</v>
          </cell>
        </row>
        <row r="463">
          <cell r="E463">
            <v>9.9942083228737282</v>
          </cell>
        </row>
        <row r="464">
          <cell r="D464" t="str">
            <v>CB-02/14/34/2</v>
          </cell>
          <cell r="E464" t="str">
            <v>Road-MN07</v>
          </cell>
          <cell r="F464" t="str">
            <v>Minor Collector Road</v>
          </cell>
        </row>
        <row r="465">
          <cell r="E465">
            <v>53.000414851808614</v>
          </cell>
        </row>
        <row r="466">
          <cell r="D466" t="str">
            <v>CB-02/14/34/3</v>
          </cell>
          <cell r="E466" t="str">
            <v>Road-MN07</v>
          </cell>
          <cell r="F466" t="str">
            <v>Minor Collector Road</v>
          </cell>
        </row>
        <row r="467">
          <cell r="E467">
            <v>95.000420804079425</v>
          </cell>
        </row>
        <row r="468">
          <cell r="D468" t="str">
            <v>CB-02/14/34/4</v>
          </cell>
          <cell r="E468" t="str">
            <v>Road-MN07</v>
          </cell>
          <cell r="F468" t="str">
            <v>Minor Collector Road</v>
          </cell>
        </row>
        <row r="469">
          <cell r="E469">
            <v>124.99583712039735</v>
          </cell>
        </row>
        <row r="470">
          <cell r="D470" t="str">
            <v>CB-02/14/34/5</v>
          </cell>
          <cell r="E470" t="str">
            <v>Road-MN07</v>
          </cell>
          <cell r="F470" t="str">
            <v>Minor Collector Road</v>
          </cell>
        </row>
        <row r="471">
          <cell r="E471">
            <v>149.99494310429677</v>
          </cell>
        </row>
        <row r="473">
          <cell r="D473" t="str">
            <v>CB-02/14/35</v>
          </cell>
          <cell r="E473" t="str">
            <v>Road-MJ03</v>
          </cell>
          <cell r="F473" t="str">
            <v>Major Collector Road</v>
          </cell>
        </row>
        <row r="474">
          <cell r="E474">
            <v>0</v>
          </cell>
        </row>
        <row r="475">
          <cell r="D475" t="str">
            <v>CB-02/14/35A</v>
          </cell>
          <cell r="E475" t="str">
            <v>Road-MJ03</v>
          </cell>
          <cell r="F475" t="str">
            <v>Major Collector Road</v>
          </cell>
        </row>
        <row r="476">
          <cell r="E476">
            <v>15.498132145387009</v>
          </cell>
        </row>
        <row r="478">
          <cell r="D478" t="str">
            <v>CB-02/14/36</v>
          </cell>
          <cell r="E478" t="str">
            <v>Road-MJ03</v>
          </cell>
          <cell r="F478" t="str">
            <v>Major Collector Road</v>
          </cell>
        </row>
        <row r="479">
          <cell r="E479">
            <v>0</v>
          </cell>
        </row>
        <row r="480">
          <cell r="D480" t="str">
            <v>CB-02/14/36A</v>
          </cell>
          <cell r="E480" t="str">
            <v>Road-MJ03</v>
          </cell>
          <cell r="F480" t="str">
            <v>Major Collector Road</v>
          </cell>
        </row>
        <row r="481">
          <cell r="E481">
            <v>15.506272924303525</v>
          </cell>
        </row>
        <row r="482">
          <cell r="D482" t="str">
            <v>CB-02/14/36B</v>
          </cell>
          <cell r="E482" t="str">
            <v>Road-MJ03</v>
          </cell>
          <cell r="F482" t="str">
            <v>Major Collector Road</v>
          </cell>
        </row>
        <row r="483">
          <cell r="E483">
            <v>27.825757491351339</v>
          </cell>
        </row>
        <row r="484">
          <cell r="D484" t="str">
            <v>CB-02/14/36C</v>
          </cell>
          <cell r="E484" t="str">
            <v>Road-MJ03</v>
          </cell>
          <cell r="F484" t="str">
            <v>Major Collector Road</v>
          </cell>
        </row>
        <row r="485">
          <cell r="E485">
            <v>39.552074048516396</v>
          </cell>
        </row>
        <row r="487">
          <cell r="D487" t="str">
            <v>MH-02/14</v>
          </cell>
          <cell r="E487" t="str">
            <v>Road-MJ02</v>
          </cell>
          <cell r="F487" t="str">
            <v>Major Collector Road</v>
          </cell>
        </row>
        <row r="488">
          <cell r="E488">
            <v>0</v>
          </cell>
        </row>
        <row r="489">
          <cell r="D489" t="str">
            <v>CB-02/14/1</v>
          </cell>
          <cell r="E489" t="str">
            <v>Road-MN08</v>
          </cell>
          <cell r="F489" t="str">
            <v>Minor Collector Road</v>
          </cell>
        </row>
        <row r="490">
          <cell r="E490">
            <v>25.004869445481397</v>
          </cell>
        </row>
        <row r="491">
          <cell r="D491" t="str">
            <v>CB-02/14/2</v>
          </cell>
          <cell r="E491" t="str">
            <v>Road-MN08</v>
          </cell>
          <cell r="F491" t="str">
            <v>Minor Collector Road</v>
          </cell>
        </row>
        <row r="492">
          <cell r="E492">
            <v>49.994565322046647</v>
          </cell>
        </row>
        <row r="493">
          <cell r="D493" t="str">
            <v>CB-02/14/3</v>
          </cell>
          <cell r="E493" t="str">
            <v>Road-MN08</v>
          </cell>
          <cell r="F493" t="str">
            <v>Minor Collector Road</v>
          </cell>
        </row>
        <row r="494">
          <cell r="E494">
            <v>79.996606919335619</v>
          </cell>
        </row>
        <row r="495">
          <cell r="D495" t="str">
            <v>CB-02/14/4</v>
          </cell>
          <cell r="E495" t="str">
            <v>Road-MN08</v>
          </cell>
          <cell r="F495" t="str">
            <v>Minor Collector Road</v>
          </cell>
        </row>
        <row r="496">
          <cell r="E496">
            <v>125.00030565623618</v>
          </cell>
        </row>
        <row r="497">
          <cell r="D497" t="str">
            <v>CB-02/14/5</v>
          </cell>
          <cell r="E497" t="str">
            <v>Road-MN08</v>
          </cell>
          <cell r="F497" t="str">
            <v>Minor Collector Road</v>
          </cell>
        </row>
        <row r="498">
          <cell r="E498">
            <v>140.00597458482426</v>
          </cell>
        </row>
        <row r="499">
          <cell r="D499" t="str">
            <v>CB-02/14/6</v>
          </cell>
          <cell r="E499" t="str">
            <v>Road-MN08</v>
          </cell>
          <cell r="F499" t="str">
            <v>Minor Collector Road</v>
          </cell>
        </row>
        <row r="500">
          <cell r="E500">
            <v>160.00234675604904</v>
          </cell>
        </row>
        <row r="501">
          <cell r="D501" t="str">
            <v>CB-02/14/7</v>
          </cell>
          <cell r="E501" t="str">
            <v>Road-MN08</v>
          </cell>
          <cell r="F501" t="str">
            <v>Minor Collector Road</v>
          </cell>
        </row>
        <row r="502">
          <cell r="E502">
            <v>174.00910226904412</v>
          </cell>
        </row>
        <row r="503">
          <cell r="D503" t="str">
            <v>CB-02/14/8</v>
          </cell>
          <cell r="E503" t="str">
            <v>Road-MN08</v>
          </cell>
          <cell r="F503" t="str">
            <v>Minor Collector Road</v>
          </cell>
        </row>
        <row r="504">
          <cell r="E504">
            <v>208.0036018240865</v>
          </cell>
        </row>
        <row r="505">
          <cell r="D505" t="str">
            <v>CB-02/14/9</v>
          </cell>
          <cell r="E505" t="str">
            <v>Road-MN08</v>
          </cell>
          <cell r="F505" t="str">
            <v>Minor Collector Road</v>
          </cell>
        </row>
        <row r="506">
          <cell r="E506">
            <v>224.00581417115794</v>
          </cell>
        </row>
        <row r="507">
          <cell r="D507" t="str">
            <v>CB-02/14/10</v>
          </cell>
          <cell r="E507" t="str">
            <v>Road-MN09</v>
          </cell>
          <cell r="F507" t="str">
            <v>Minor Collector Road</v>
          </cell>
        </row>
        <row r="508">
          <cell r="E508">
            <v>252.0060088133236</v>
          </cell>
        </row>
        <row r="509">
          <cell r="D509" t="str">
            <v>CB-02/14/11</v>
          </cell>
          <cell r="E509" t="str">
            <v>Road-MN09</v>
          </cell>
          <cell r="F509" t="str">
            <v>Minor Collector Road</v>
          </cell>
        </row>
        <row r="510">
          <cell r="E510">
            <v>274.99839885873484</v>
          </cell>
        </row>
        <row r="511">
          <cell r="D511" t="str">
            <v>CB-02/14/11A</v>
          </cell>
          <cell r="E511" t="str">
            <v>Road-MN09</v>
          </cell>
          <cell r="F511" t="str">
            <v>Minor Collector Road</v>
          </cell>
        </row>
        <row r="512">
          <cell r="E512">
            <v>295.00148362080768</v>
          </cell>
        </row>
        <row r="513">
          <cell r="D513" t="str">
            <v>CB-02/14/12</v>
          </cell>
          <cell r="E513" t="str">
            <v>Road-MN09</v>
          </cell>
          <cell r="F513" t="str">
            <v>Minor Collector Road</v>
          </cell>
        </row>
        <row r="514">
          <cell r="E514">
            <v>310.0061495618329</v>
          </cell>
        </row>
        <row r="515">
          <cell r="D515" t="str">
            <v>CB-02/14/13</v>
          </cell>
          <cell r="E515" t="str">
            <v>Road-MN09</v>
          </cell>
          <cell r="F515" t="str">
            <v>Minor Collector Road</v>
          </cell>
        </row>
        <row r="516">
          <cell r="E516">
            <v>328.00565233267304</v>
          </cell>
        </row>
        <row r="517">
          <cell r="D517" t="str">
            <v>CB-02/14/14</v>
          </cell>
          <cell r="E517" t="str">
            <v>Road-MN09</v>
          </cell>
          <cell r="F517" t="str">
            <v>Minor Collector Road</v>
          </cell>
        </row>
        <row r="518">
          <cell r="E518">
            <v>359.98781298515837</v>
          </cell>
        </row>
        <row r="519">
          <cell r="D519" t="str">
            <v>CB-02/14/15</v>
          </cell>
          <cell r="E519" t="str">
            <v>Road-MN09</v>
          </cell>
          <cell r="F519" t="str">
            <v>Minor Collector Road</v>
          </cell>
        </row>
        <row r="520">
          <cell r="E520">
            <v>389.99150609115509</v>
          </cell>
        </row>
        <row r="521">
          <cell r="D521" t="str">
            <v>CB-02/14/16</v>
          </cell>
          <cell r="E521" t="str">
            <v>Road-MN09</v>
          </cell>
          <cell r="F521" t="str">
            <v>Minor Collector Road</v>
          </cell>
        </row>
        <row r="522">
          <cell r="E522">
            <v>406.99020015870775</v>
          </cell>
        </row>
        <row r="523">
          <cell r="D523" t="str">
            <v>CB-02/14/17</v>
          </cell>
          <cell r="E523" t="str">
            <v>Road-MN09</v>
          </cell>
          <cell r="F523" t="str">
            <v>Minor Collector Road</v>
          </cell>
        </row>
        <row r="524">
          <cell r="E524">
            <v>442.0028735785254</v>
          </cell>
        </row>
        <row r="525">
          <cell r="D525" t="str">
            <v>CB-02/14/18</v>
          </cell>
          <cell r="E525" t="str">
            <v>Road-MN09</v>
          </cell>
          <cell r="F525" t="str">
            <v>Minor Collector Road</v>
          </cell>
        </row>
        <row r="526">
          <cell r="E526">
            <v>456.99954654284704</v>
          </cell>
        </row>
        <row r="527">
          <cell r="D527" t="str">
            <v>CB-02/14/19</v>
          </cell>
          <cell r="E527" t="str">
            <v>Road-MN09</v>
          </cell>
          <cell r="F527" t="str">
            <v>Minor Collector Road</v>
          </cell>
        </row>
        <row r="528">
          <cell r="E528">
            <v>490.98432695994762</v>
          </cell>
        </row>
        <row r="529">
          <cell r="D529" t="str">
            <v>CB-02/14/20</v>
          </cell>
          <cell r="E529" t="str">
            <v>Road-MN09</v>
          </cell>
          <cell r="F529" t="str">
            <v>Minor Collector Road</v>
          </cell>
        </row>
        <row r="530">
          <cell r="E530">
            <v>520.97908983620709</v>
          </cell>
        </row>
        <row r="531">
          <cell r="D531" t="str">
            <v>CB-02/14/21</v>
          </cell>
          <cell r="E531" t="str">
            <v>Road-MN09</v>
          </cell>
          <cell r="F531" t="str">
            <v>Minor Collector Road</v>
          </cell>
        </row>
        <row r="532">
          <cell r="E532">
            <v>541.02077140235667</v>
          </cell>
        </row>
        <row r="533">
          <cell r="D533" t="str">
            <v>CB-02/14/22</v>
          </cell>
          <cell r="E533" t="str">
            <v>Road-MN09</v>
          </cell>
          <cell r="F533" t="str">
            <v>Minor Collector Road</v>
          </cell>
        </row>
        <row r="534">
          <cell r="E534">
            <v>557.0184274806943</v>
          </cell>
        </row>
        <row r="535">
          <cell r="D535" t="str">
            <v>CB-02/14/23</v>
          </cell>
          <cell r="E535" t="str">
            <v>Road-MN09</v>
          </cell>
          <cell r="F535" t="str">
            <v>Minor Collector Road</v>
          </cell>
        </row>
        <row r="536">
          <cell r="E536">
            <v>604.99902772702637</v>
          </cell>
        </row>
        <row r="537">
          <cell r="D537" t="str">
            <v>CB-02/14/24</v>
          </cell>
          <cell r="E537" t="str">
            <v>Road-MN09</v>
          </cell>
          <cell r="F537" t="str">
            <v>Minor Collector Road</v>
          </cell>
        </row>
        <row r="538">
          <cell r="E538">
            <v>660.00177765827789</v>
          </cell>
        </row>
        <row r="540">
          <cell r="D540" t="str">
            <v>MH-02/15</v>
          </cell>
          <cell r="E540" t="str">
            <v>Road-MJ02</v>
          </cell>
          <cell r="F540" t="str">
            <v>Major Collector Road</v>
          </cell>
        </row>
        <row r="541">
          <cell r="E541">
            <v>0</v>
          </cell>
        </row>
        <row r="542">
          <cell r="D542" t="str">
            <v>CB-02/15/1</v>
          </cell>
          <cell r="E542" t="str">
            <v>Road-MJ02</v>
          </cell>
          <cell r="F542" t="str">
            <v>Major Collector Road</v>
          </cell>
        </row>
        <row r="543">
          <cell r="E543">
            <v>12.733428446417856</v>
          </cell>
        </row>
        <row r="545">
          <cell r="D545" t="str">
            <v>MH-02/16</v>
          </cell>
          <cell r="E545" t="str">
            <v>Road-MJ02</v>
          </cell>
          <cell r="F545" t="str">
            <v>Major Collector Road</v>
          </cell>
        </row>
        <row r="546">
          <cell r="E546">
            <v>0</v>
          </cell>
        </row>
        <row r="547">
          <cell r="D547" t="str">
            <v>CB-02/16/1</v>
          </cell>
          <cell r="E547" t="str">
            <v>Road-MJ02</v>
          </cell>
          <cell r="F547" t="str">
            <v>Major Collector Road</v>
          </cell>
        </row>
        <row r="548">
          <cell r="E548">
            <v>11.788473183665424</v>
          </cell>
        </row>
        <row r="550">
          <cell r="D550" t="str">
            <v>MH-02/16</v>
          </cell>
          <cell r="E550" t="str">
            <v>Road-MJ02</v>
          </cell>
          <cell r="F550" t="str">
            <v>Major Collector Road</v>
          </cell>
        </row>
        <row r="551">
          <cell r="E551">
            <v>0</v>
          </cell>
        </row>
        <row r="552">
          <cell r="D552" t="str">
            <v>CB-02/16/5</v>
          </cell>
          <cell r="E552" t="str">
            <v>Road-MJ02</v>
          </cell>
          <cell r="F552" t="str">
            <v>Major Collector Road</v>
          </cell>
        </row>
        <row r="553">
          <cell r="E553">
            <v>21.980711999385054</v>
          </cell>
        </row>
        <row r="554">
          <cell r="D554" t="str">
            <v>CB-02/16/6</v>
          </cell>
          <cell r="E554" t="str">
            <v>Road-MJ02</v>
          </cell>
          <cell r="F554" t="str">
            <v>Major Collector Road</v>
          </cell>
        </row>
        <row r="555">
          <cell r="E555">
            <v>44.065389945865931</v>
          </cell>
        </row>
        <row r="556">
          <cell r="D556" t="str">
            <v>CB-02/16/7</v>
          </cell>
          <cell r="E556" t="str">
            <v>Road-MJ02</v>
          </cell>
          <cell r="F556" t="str">
            <v>Major Collector Road</v>
          </cell>
        </row>
        <row r="557">
          <cell r="E557">
            <v>66.164767765169515</v>
          </cell>
        </row>
        <row r="559">
          <cell r="D559" t="str">
            <v>MH-02/18</v>
          </cell>
          <cell r="E559" t="str">
            <v>Road-MJ02</v>
          </cell>
          <cell r="F559" t="str">
            <v>Major Collector Road</v>
          </cell>
        </row>
        <row r="560">
          <cell r="E560">
            <v>0</v>
          </cell>
        </row>
        <row r="561">
          <cell r="D561" t="str">
            <v>CB-02/18/1</v>
          </cell>
          <cell r="E561" t="str">
            <v>Road-MJ02</v>
          </cell>
          <cell r="F561" t="str">
            <v>Major Collector Road</v>
          </cell>
        </row>
        <row r="562">
          <cell r="E562">
            <v>15.004082777718336</v>
          </cell>
        </row>
        <row r="564">
          <cell r="D564" t="str">
            <v>MH-02/20</v>
          </cell>
          <cell r="E564" t="str">
            <v>Road-MJ02</v>
          </cell>
          <cell r="F564" t="str">
            <v>Major Collector Road</v>
          </cell>
        </row>
        <row r="565">
          <cell r="E565">
            <v>0</v>
          </cell>
        </row>
        <row r="566">
          <cell r="D566" t="str">
            <v>CB-02/20/1</v>
          </cell>
          <cell r="E566" t="str">
            <v>Road-MJ04</v>
          </cell>
          <cell r="F566" t="str">
            <v>Major Collector Road</v>
          </cell>
        </row>
        <row r="567">
          <cell r="E567">
            <v>15.000853309061849</v>
          </cell>
        </row>
        <row r="568">
          <cell r="D568" t="str">
            <v>CB-02/20/2</v>
          </cell>
          <cell r="E568" t="str">
            <v>Road-MJ04</v>
          </cell>
          <cell r="F568" t="str">
            <v>Major Collector Road</v>
          </cell>
        </row>
        <row r="569">
          <cell r="E569">
            <v>52.003124860954799</v>
          </cell>
        </row>
        <row r="570">
          <cell r="D570" t="str">
            <v>CB-02/20/3</v>
          </cell>
          <cell r="E570" t="str">
            <v>Road-MJ04</v>
          </cell>
          <cell r="F570" t="str">
            <v>Major Collector Road</v>
          </cell>
        </row>
        <row r="571">
          <cell r="E571">
            <v>101.00621149843087</v>
          </cell>
        </row>
        <row r="572">
          <cell r="D572" t="str">
            <v>CB-02/20/4</v>
          </cell>
          <cell r="E572" t="str">
            <v>Road-MJ04</v>
          </cell>
          <cell r="F572" t="str">
            <v>Major Collector Road</v>
          </cell>
        </row>
        <row r="573">
          <cell r="E573">
            <v>122.99752114587629</v>
          </cell>
        </row>
        <row r="574">
          <cell r="D574" t="str">
            <v>CB-02/20/5</v>
          </cell>
          <cell r="E574" t="str">
            <v>Road-MJ04</v>
          </cell>
          <cell r="F574" t="str">
            <v>Major Collector Road</v>
          </cell>
        </row>
        <row r="575">
          <cell r="E575">
            <v>179.00095318356477</v>
          </cell>
        </row>
        <row r="576">
          <cell r="D576" t="str">
            <v>CB-02/20/6</v>
          </cell>
          <cell r="E576" t="str">
            <v>Road-MJ04</v>
          </cell>
          <cell r="F576" t="str">
            <v>Major Collector Road</v>
          </cell>
        </row>
        <row r="577">
          <cell r="E577">
            <v>213.99985173764432</v>
          </cell>
        </row>
        <row r="579">
          <cell r="D579" t="str">
            <v>CB-02/20/1</v>
          </cell>
          <cell r="E579" t="str">
            <v>Road-MJ04</v>
          </cell>
          <cell r="F579" t="str">
            <v>Major Collector Road</v>
          </cell>
        </row>
        <row r="580">
          <cell r="E580">
            <v>0</v>
          </cell>
        </row>
        <row r="581">
          <cell r="D581" t="str">
            <v>CB-02/20/1A</v>
          </cell>
          <cell r="E581" t="str">
            <v>Road-MJ04</v>
          </cell>
          <cell r="F581" t="str">
            <v>Major Collector Road</v>
          </cell>
        </row>
        <row r="582">
          <cell r="E582">
            <v>19.25847865230822</v>
          </cell>
        </row>
        <row r="584">
          <cell r="D584" t="str">
            <v>CB-02/20/2</v>
          </cell>
          <cell r="E584" t="str">
            <v>Road-MJ04</v>
          </cell>
          <cell r="F584" t="str">
            <v>Major Collector Road</v>
          </cell>
        </row>
        <row r="585">
          <cell r="E585">
            <v>0</v>
          </cell>
        </row>
        <row r="586">
          <cell r="D586" t="str">
            <v>CB-02/20/2A</v>
          </cell>
          <cell r="E586" t="str">
            <v>Road-MJ04</v>
          </cell>
          <cell r="F586" t="str">
            <v>Major Collector Road</v>
          </cell>
        </row>
        <row r="587">
          <cell r="E587">
            <v>15.490932831869403</v>
          </cell>
        </row>
        <row r="589">
          <cell r="D589" t="str">
            <v>CB-02/20/3</v>
          </cell>
          <cell r="E589" t="str">
            <v>Road-MJ04</v>
          </cell>
          <cell r="F589" t="str">
            <v>Major Collector Road</v>
          </cell>
        </row>
        <row r="590">
          <cell r="E590">
            <v>0</v>
          </cell>
        </row>
        <row r="591">
          <cell r="D591" t="str">
            <v>CB-02/20/3A</v>
          </cell>
          <cell r="E591" t="str">
            <v>Road-MJ04</v>
          </cell>
          <cell r="F591" t="str">
            <v>Major Collector Road</v>
          </cell>
        </row>
        <row r="592">
          <cell r="E592">
            <v>15.500932230029736</v>
          </cell>
        </row>
        <row r="594">
          <cell r="D594" t="str">
            <v>CB-02/20/4</v>
          </cell>
          <cell r="E594" t="str">
            <v>Road-MJ04</v>
          </cell>
          <cell r="F594" t="str">
            <v>Major Collector Road</v>
          </cell>
        </row>
        <row r="595">
          <cell r="E595">
            <v>0</v>
          </cell>
        </row>
        <row r="596">
          <cell r="D596" t="str">
            <v>CB-02/20/4/1</v>
          </cell>
          <cell r="E596" t="str">
            <v>Road-MN41</v>
          </cell>
          <cell r="F596" t="str">
            <v>Block &amp; Local Road</v>
          </cell>
        </row>
        <row r="597">
          <cell r="E597">
            <v>14.727610125234559</v>
          </cell>
        </row>
        <row r="598">
          <cell r="D598" t="str">
            <v>CB-02/20/4/2</v>
          </cell>
          <cell r="E598" t="str">
            <v>Road-MN41</v>
          </cell>
          <cell r="F598" t="str">
            <v>Block &amp; Local Road</v>
          </cell>
        </row>
        <row r="599">
          <cell r="E599">
            <v>25.722918215491848</v>
          </cell>
        </row>
        <row r="600">
          <cell r="D600" t="str">
            <v>CB-02/20/4/3</v>
          </cell>
          <cell r="E600" t="str">
            <v>Road-MN41</v>
          </cell>
          <cell r="F600" t="str">
            <v>Block &amp; Local Road</v>
          </cell>
        </row>
        <row r="601">
          <cell r="E601">
            <v>40.723004881909084</v>
          </cell>
        </row>
        <row r="602">
          <cell r="D602" t="str">
            <v>CB-02/20/4/4</v>
          </cell>
          <cell r="E602" t="str">
            <v>Road-MN41</v>
          </cell>
          <cell r="F602" t="str">
            <v>Block &amp; Local Road</v>
          </cell>
        </row>
        <row r="603">
          <cell r="E603">
            <v>56.720207762436992</v>
          </cell>
        </row>
        <row r="604">
          <cell r="D604" t="str">
            <v>CB-02/20/4/5</v>
          </cell>
          <cell r="E604" t="str">
            <v>Road-MN41</v>
          </cell>
          <cell r="F604" t="str">
            <v>Block &amp; Local Road</v>
          </cell>
        </row>
        <row r="605">
          <cell r="E605">
            <v>89.724093897166298</v>
          </cell>
        </row>
        <row r="606">
          <cell r="D606" t="str">
            <v>CB-02/20/4/6</v>
          </cell>
          <cell r="E606" t="str">
            <v>Road-MN41</v>
          </cell>
          <cell r="F606" t="str">
            <v>Block &amp; Local Road</v>
          </cell>
        </row>
        <row r="607">
          <cell r="E607">
            <v>126.72052886058114</v>
          </cell>
        </row>
        <row r="608">
          <cell r="D608" t="str">
            <v>CB-02/20/4/6A</v>
          </cell>
          <cell r="E608" t="str">
            <v>Road-MN41</v>
          </cell>
          <cell r="F608" t="str">
            <v>Block &amp; Local Road</v>
          </cell>
        </row>
        <row r="609">
          <cell r="E609">
            <v>146.71822872830069</v>
          </cell>
        </row>
        <row r="610">
          <cell r="D610" t="str">
            <v>CB-02/20/4/7</v>
          </cell>
          <cell r="E610" t="str">
            <v>Road-MN41</v>
          </cell>
          <cell r="F610" t="str">
            <v>Block &amp; Local Road</v>
          </cell>
        </row>
        <row r="611">
          <cell r="E611">
            <v>191.72613247860684</v>
          </cell>
        </row>
        <row r="613">
          <cell r="D613" t="str">
            <v>CB-02/20/5</v>
          </cell>
          <cell r="E613" t="str">
            <v>Road-MJ04</v>
          </cell>
          <cell r="F613" t="str">
            <v>Major Collector Road</v>
          </cell>
        </row>
        <row r="614">
          <cell r="E614">
            <v>0</v>
          </cell>
        </row>
        <row r="615">
          <cell r="D615" t="str">
            <v>CB-02/20/5A</v>
          </cell>
          <cell r="E615" t="str">
            <v>Road-MJ04</v>
          </cell>
          <cell r="F615" t="str">
            <v>Major Collector Road</v>
          </cell>
        </row>
        <row r="616">
          <cell r="E616">
            <v>15.490932831811199</v>
          </cell>
        </row>
        <row r="618">
          <cell r="D618" t="str">
            <v>CB-02/20/6</v>
          </cell>
          <cell r="E618" t="str">
            <v>Road-MJ04</v>
          </cell>
          <cell r="F618" t="str">
            <v>Major Collector Road</v>
          </cell>
        </row>
        <row r="619">
          <cell r="E619">
            <v>0</v>
          </cell>
        </row>
        <row r="620">
          <cell r="D620" t="str">
            <v>CB-02/20/6A</v>
          </cell>
          <cell r="E620" t="str">
            <v>Road-MJ04</v>
          </cell>
          <cell r="F620" t="str">
            <v>Major Collector Road</v>
          </cell>
        </row>
        <row r="621">
          <cell r="E621">
            <v>15.636128037330778</v>
          </cell>
        </row>
        <row r="623">
          <cell r="D623" t="str">
            <v>MH-02/21</v>
          </cell>
          <cell r="E623" t="str">
            <v>Road-MJ02</v>
          </cell>
          <cell r="F623" t="str">
            <v>Major Collector Road</v>
          </cell>
        </row>
        <row r="624">
          <cell r="E624">
            <v>0</v>
          </cell>
        </row>
        <row r="625">
          <cell r="D625" t="str">
            <v>CB-02/21/1</v>
          </cell>
          <cell r="E625" t="str">
            <v>Road-MJ02</v>
          </cell>
          <cell r="F625" t="str">
            <v>Major Collector Road</v>
          </cell>
        </row>
        <row r="626">
          <cell r="E626">
            <v>5.8175080573978359</v>
          </cell>
        </row>
        <row r="628">
          <cell r="D628" t="str">
            <v>MH-02/21</v>
          </cell>
          <cell r="E628" t="str">
            <v>Road-MJ02</v>
          </cell>
          <cell r="F628" t="str">
            <v>Major Collector Road</v>
          </cell>
        </row>
        <row r="629">
          <cell r="E629">
            <v>0</v>
          </cell>
        </row>
        <row r="630">
          <cell r="D630" t="str">
            <v>CB-02/21/1/1</v>
          </cell>
          <cell r="E630" t="str">
            <v>Road-MJ02</v>
          </cell>
          <cell r="F630" t="str">
            <v>Major Collector Road</v>
          </cell>
        </row>
        <row r="631">
          <cell r="E631">
            <v>41.004996037094259</v>
          </cell>
        </row>
        <row r="633">
          <cell r="D633" t="str">
            <v>MH-02/21</v>
          </cell>
          <cell r="E633" t="str">
            <v>Road-MJ02</v>
          </cell>
          <cell r="F633" t="str">
            <v>Major Collector Road</v>
          </cell>
        </row>
        <row r="634">
          <cell r="E634">
            <v>0</v>
          </cell>
        </row>
        <row r="635">
          <cell r="D635" t="str">
            <v>CB-02/21/2</v>
          </cell>
          <cell r="E635" t="str">
            <v>Road-MJ02</v>
          </cell>
          <cell r="F635" t="str">
            <v>Major Collector Road</v>
          </cell>
        </row>
        <row r="636">
          <cell r="E636">
            <v>14.553418842297908</v>
          </cell>
        </row>
        <row r="637">
          <cell r="D637" t="str">
            <v>CB-02/21/3</v>
          </cell>
          <cell r="E637" t="str">
            <v>Road-MJ02</v>
          </cell>
          <cell r="F637" t="str">
            <v>Major Collector Road</v>
          </cell>
        </row>
        <row r="638">
          <cell r="E638">
            <v>54.548921902093404</v>
          </cell>
        </row>
        <row r="639">
          <cell r="D639" t="str">
            <v>CB-02/21/4</v>
          </cell>
          <cell r="E639" t="str">
            <v>Road-MJ02</v>
          </cell>
          <cell r="F639" t="str">
            <v>Major Collector Road</v>
          </cell>
        </row>
        <row r="640">
          <cell r="E640">
            <v>96.524398099425923</v>
          </cell>
        </row>
        <row r="642">
          <cell r="D642" t="str">
            <v>MH-02/22</v>
          </cell>
          <cell r="E642" t="str">
            <v>Road-MJ02</v>
          </cell>
          <cell r="F642" t="str">
            <v>Major Collector Road</v>
          </cell>
        </row>
        <row r="643">
          <cell r="E643">
            <v>0</v>
          </cell>
        </row>
        <row r="644">
          <cell r="D644" t="str">
            <v>CB-02/22/1</v>
          </cell>
          <cell r="E644" t="str">
            <v>Road-MJ02</v>
          </cell>
          <cell r="F644" t="str">
            <v>Major Collector Road</v>
          </cell>
        </row>
        <row r="645">
          <cell r="E645">
            <v>8.3731594992519689</v>
          </cell>
        </row>
        <row r="647">
          <cell r="D647" t="str">
            <v>MH-02/23</v>
          </cell>
          <cell r="E647" t="str">
            <v>Road-MJ02</v>
          </cell>
          <cell r="F647" t="str">
            <v>Major Collector Road</v>
          </cell>
        </row>
        <row r="648">
          <cell r="E648">
            <v>0</v>
          </cell>
        </row>
        <row r="649">
          <cell r="D649" t="str">
            <v>CB-02/23/1</v>
          </cell>
          <cell r="E649" t="str">
            <v>Road-MJ02</v>
          </cell>
          <cell r="F649" t="str">
            <v>Major Collector Road</v>
          </cell>
        </row>
        <row r="650">
          <cell r="E650">
            <v>15.614249901654718</v>
          </cell>
        </row>
        <row r="651">
          <cell r="D651" t="str">
            <v>CB-02/23/2</v>
          </cell>
          <cell r="E651" t="str">
            <v>Road-MJ02</v>
          </cell>
          <cell r="F651" t="str">
            <v>Major Collector Road</v>
          </cell>
        </row>
        <row r="652">
          <cell r="E652">
            <v>31.472134375901845</v>
          </cell>
        </row>
        <row r="653">
          <cell r="D653" t="str">
            <v>CB-02/23/3</v>
          </cell>
          <cell r="E653" t="str">
            <v>Road-MJ02</v>
          </cell>
          <cell r="F653" t="str">
            <v>Major Collector Road</v>
          </cell>
        </row>
        <row r="654">
          <cell r="E654">
            <v>50.558684614240406</v>
          </cell>
        </row>
        <row r="655">
          <cell r="D655" t="str">
            <v>CB-02/23/4</v>
          </cell>
          <cell r="E655" t="str">
            <v>Road-MJ02</v>
          </cell>
          <cell r="F655" t="str">
            <v>Major Collector Road</v>
          </cell>
        </row>
        <row r="656">
          <cell r="E656">
            <v>79.704065037231572</v>
          </cell>
        </row>
        <row r="658">
          <cell r="D658" t="str">
            <v>MH-02/23</v>
          </cell>
          <cell r="E658" t="str">
            <v>Road-MJ02</v>
          </cell>
          <cell r="F658" t="str">
            <v>Major Collector Road</v>
          </cell>
        </row>
        <row r="659">
          <cell r="E659">
            <v>0</v>
          </cell>
        </row>
        <row r="660">
          <cell r="D660" t="str">
            <v>CB-02/23/5</v>
          </cell>
          <cell r="E660" t="str">
            <v>Road-MJ02</v>
          </cell>
          <cell r="F660" t="str">
            <v>Major Collector Road</v>
          </cell>
        </row>
        <row r="661">
          <cell r="E661">
            <v>3.3094973938625976</v>
          </cell>
        </row>
        <row r="662">
          <cell r="D662" t="str">
            <v>CB-02/23/6</v>
          </cell>
          <cell r="E662" t="str">
            <v>Road-MJ02</v>
          </cell>
          <cell r="F662" t="str">
            <v>Major Collector Road</v>
          </cell>
        </row>
        <row r="663">
          <cell r="E663">
            <v>21.624714373179053</v>
          </cell>
        </row>
        <row r="665">
          <cell r="D665" t="str">
            <v>MH-02/24</v>
          </cell>
          <cell r="E665" t="str">
            <v>Road-MJ02</v>
          </cell>
          <cell r="F665" t="str">
            <v>Major Collector Road</v>
          </cell>
        </row>
        <row r="666">
          <cell r="E666">
            <v>0</v>
          </cell>
        </row>
        <row r="667">
          <cell r="D667" t="str">
            <v>CB-02/24/1</v>
          </cell>
          <cell r="E667" t="str">
            <v>Road-MJ02</v>
          </cell>
          <cell r="F667" t="str">
            <v>Major Collector Road</v>
          </cell>
        </row>
        <row r="668">
          <cell r="E668">
            <v>9.9974609276643012</v>
          </cell>
        </row>
        <row r="669">
          <cell r="D669" t="str">
            <v>CB-02/24/2</v>
          </cell>
          <cell r="E669" t="str">
            <v>Road-MJ02</v>
          </cell>
          <cell r="F669" t="str">
            <v>Major Collector Road</v>
          </cell>
        </row>
        <row r="670">
          <cell r="E670">
            <v>25.000074033383093</v>
          </cell>
        </row>
        <row r="672">
          <cell r="D672" t="str">
            <v>MH-02/25</v>
          </cell>
          <cell r="E672" t="str">
            <v>Road-MJ02</v>
          </cell>
          <cell r="F672" t="str">
            <v>Major Collector Road</v>
          </cell>
        </row>
        <row r="673">
          <cell r="E673">
            <v>0</v>
          </cell>
        </row>
        <row r="674">
          <cell r="D674" t="str">
            <v>CB-02/25/21</v>
          </cell>
          <cell r="E674" t="str">
            <v>Road-MJ01</v>
          </cell>
          <cell r="F674" t="str">
            <v>Major Collector Road</v>
          </cell>
        </row>
        <row r="675">
          <cell r="E675">
            <v>18.575954888248432</v>
          </cell>
        </row>
        <row r="676">
          <cell r="D676" t="str">
            <v>CB-02/25/22</v>
          </cell>
          <cell r="E676" t="str">
            <v>Road-MJ01</v>
          </cell>
          <cell r="F676" t="str">
            <v>Major Collector Road</v>
          </cell>
        </row>
        <row r="677">
          <cell r="E677">
            <v>59.337262521613034</v>
          </cell>
        </row>
        <row r="678">
          <cell r="D678" t="str">
            <v>CB-02/25/23</v>
          </cell>
          <cell r="E678" t="str">
            <v>Road-MJ01</v>
          </cell>
          <cell r="F678" t="str">
            <v>Major Collector Road</v>
          </cell>
        </row>
        <row r="679">
          <cell r="E679">
            <v>79.049953763647693</v>
          </cell>
        </row>
        <row r="681">
          <cell r="D681" t="str">
            <v>MH-02/25</v>
          </cell>
          <cell r="E681" t="str">
            <v>Road-MJ02</v>
          </cell>
          <cell r="F681" t="str">
            <v>Major Collector Road</v>
          </cell>
        </row>
        <row r="682">
          <cell r="E682">
            <v>0</v>
          </cell>
        </row>
        <row r="683">
          <cell r="D683" t="str">
            <v>CB-02/25/1</v>
          </cell>
          <cell r="E683" t="str">
            <v>Road-MN24</v>
          </cell>
          <cell r="F683" t="str">
            <v>Minor Collector Road</v>
          </cell>
        </row>
        <row r="684">
          <cell r="E684">
            <v>19.992088435133066</v>
          </cell>
        </row>
        <row r="685">
          <cell r="D685" t="str">
            <v>CB-02/25/1A</v>
          </cell>
          <cell r="E685" t="str">
            <v>Road-MN24</v>
          </cell>
          <cell r="F685" t="str">
            <v>Minor Collector Road</v>
          </cell>
        </row>
        <row r="686">
          <cell r="E686">
            <v>60.00233212337487</v>
          </cell>
        </row>
        <row r="687">
          <cell r="D687" t="str">
            <v>CB-02/25/1B</v>
          </cell>
          <cell r="E687" t="str">
            <v>Road-MN24</v>
          </cell>
          <cell r="F687" t="str">
            <v>Minor Collector Road</v>
          </cell>
        </row>
        <row r="688">
          <cell r="E688">
            <v>99.996112889831593</v>
          </cell>
        </row>
        <row r="690">
          <cell r="D690" t="str">
            <v>MH-02/26</v>
          </cell>
          <cell r="E690" t="str">
            <v>Road-MJ01</v>
          </cell>
          <cell r="F690" t="str">
            <v>Major Collector Road</v>
          </cell>
        </row>
        <row r="691">
          <cell r="E691">
            <v>0</v>
          </cell>
        </row>
        <row r="692">
          <cell r="D692" t="str">
            <v>CB-02/26/1</v>
          </cell>
          <cell r="E692" t="str">
            <v>Road-MJ01</v>
          </cell>
          <cell r="F692" t="str">
            <v>Major Collector Road</v>
          </cell>
        </row>
        <row r="693">
          <cell r="E693">
            <v>16.006111332773262</v>
          </cell>
        </row>
        <row r="694">
          <cell r="D694" t="str">
            <v>CB-02/26/2</v>
          </cell>
          <cell r="E694" t="str">
            <v>Road-MJ01</v>
          </cell>
          <cell r="F694" t="str">
            <v>Major Collector Road</v>
          </cell>
        </row>
        <row r="695">
          <cell r="E695">
            <v>40.024881076529446</v>
          </cell>
        </row>
        <row r="697">
          <cell r="D697" t="str">
            <v>MH-02/26</v>
          </cell>
          <cell r="E697" t="str">
            <v>Road-MJ01</v>
          </cell>
          <cell r="F697" t="str">
            <v>Major Collector Road</v>
          </cell>
        </row>
        <row r="698">
          <cell r="E698">
            <v>0</v>
          </cell>
        </row>
        <row r="699">
          <cell r="D699" t="str">
            <v>CB-02/25/2</v>
          </cell>
          <cell r="E699" t="str">
            <v>Road-MN10</v>
          </cell>
          <cell r="F699" t="str">
            <v>Minor Collector Road</v>
          </cell>
        </row>
        <row r="700">
          <cell r="E700">
            <v>25.797994108176656</v>
          </cell>
        </row>
        <row r="701">
          <cell r="D701" t="str">
            <v>CB-02/25/3</v>
          </cell>
          <cell r="E701" t="str">
            <v>Road-MN10</v>
          </cell>
          <cell r="F701" t="str">
            <v>Minor Collector Road</v>
          </cell>
        </row>
        <row r="702">
          <cell r="E702">
            <v>52.800818034549714</v>
          </cell>
        </row>
        <row r="703">
          <cell r="D703" t="str">
            <v>CB-02/25/4</v>
          </cell>
          <cell r="E703" t="str">
            <v>Road-MN10</v>
          </cell>
          <cell r="F703" t="str">
            <v>Minor Collector Road</v>
          </cell>
        </row>
        <row r="704">
          <cell r="E704">
            <v>87.802910829171083</v>
          </cell>
        </row>
        <row r="705">
          <cell r="D705" t="str">
            <v>CB-02/25/5</v>
          </cell>
          <cell r="E705" t="str">
            <v>Road-MN10</v>
          </cell>
          <cell r="F705" t="str">
            <v>Minor Collector Road</v>
          </cell>
        </row>
        <row r="706">
          <cell r="E706">
            <v>129.80300725763149</v>
          </cell>
        </row>
        <row r="707">
          <cell r="D707" t="str">
            <v>CB-02/25/6</v>
          </cell>
          <cell r="E707" t="str">
            <v>Road-MN10</v>
          </cell>
          <cell r="F707" t="str">
            <v>Minor Collector Road</v>
          </cell>
        </row>
        <row r="708">
          <cell r="E708">
            <v>173.8031447574175</v>
          </cell>
        </row>
        <row r="709">
          <cell r="D709" t="str">
            <v>CB-02/25/7</v>
          </cell>
          <cell r="E709" t="str">
            <v>Road-MN10</v>
          </cell>
          <cell r="F709" t="str">
            <v>Minor Collector Road</v>
          </cell>
        </row>
        <row r="710">
          <cell r="E710">
            <v>199.79721523511455</v>
          </cell>
        </row>
        <row r="711">
          <cell r="D711" t="str">
            <v>CB-02/25/8</v>
          </cell>
          <cell r="E711" t="str">
            <v>Road-MN10</v>
          </cell>
          <cell r="F711" t="str">
            <v>Minor Collector Road</v>
          </cell>
        </row>
        <row r="712">
          <cell r="E712">
            <v>234.79730237788189</v>
          </cell>
        </row>
        <row r="714">
          <cell r="D714" t="str">
            <v>CB-02/25/6</v>
          </cell>
          <cell r="E714" t="str">
            <v>Road-MN10</v>
          </cell>
          <cell r="F714" t="str">
            <v>Minor Collector Road</v>
          </cell>
        </row>
        <row r="715">
          <cell r="E715">
            <v>0</v>
          </cell>
        </row>
        <row r="716">
          <cell r="D716" t="str">
            <v>CB-02/25/9</v>
          </cell>
          <cell r="E716" t="str">
            <v>Road-MN13</v>
          </cell>
          <cell r="F716" t="str">
            <v>Minor Collector Road</v>
          </cell>
        </row>
        <row r="717">
          <cell r="E717">
            <v>22.000204544728362</v>
          </cell>
        </row>
        <row r="718">
          <cell r="D718" t="str">
            <v>CB-02/25/10</v>
          </cell>
          <cell r="E718" t="str">
            <v>Road-MN13</v>
          </cell>
          <cell r="F718" t="str">
            <v>Minor Collector Road</v>
          </cell>
        </row>
        <row r="719">
          <cell r="E719">
            <v>38.994453571730865</v>
          </cell>
        </row>
        <row r="720">
          <cell r="D720" t="str">
            <v>CB-02/25/11</v>
          </cell>
          <cell r="E720" t="str">
            <v>Road-MN13</v>
          </cell>
          <cell r="F720" t="str">
            <v>Minor Collector Road</v>
          </cell>
        </row>
        <row r="721">
          <cell r="E721">
            <v>64.000502839857717</v>
          </cell>
        </row>
        <row r="722">
          <cell r="D722" t="str">
            <v>CB-02/25/12</v>
          </cell>
          <cell r="E722" t="str">
            <v>Road-MN13</v>
          </cell>
          <cell r="F722" t="str">
            <v>Minor Collector Road</v>
          </cell>
        </row>
        <row r="723">
          <cell r="E723">
            <v>79.99455485950358</v>
          </cell>
        </row>
        <row r="724">
          <cell r="D724" t="str">
            <v>CB-02/25/13</v>
          </cell>
          <cell r="E724" t="str">
            <v>Road-MN13</v>
          </cell>
          <cell r="F724" t="str">
            <v>Minor Collector Road</v>
          </cell>
        </row>
        <row r="725">
          <cell r="E725">
            <v>101.99118414649499</v>
          </cell>
        </row>
        <row r="726">
          <cell r="D726" t="str">
            <v>CB-02/25/14</v>
          </cell>
          <cell r="E726" t="str">
            <v>Road-MN13</v>
          </cell>
          <cell r="F726" t="str">
            <v>Minor Collector Road</v>
          </cell>
        </row>
        <row r="727">
          <cell r="E727">
            <v>126.99887096475138</v>
          </cell>
        </row>
        <row r="728">
          <cell r="D728" t="str">
            <v>CB-02/25/15</v>
          </cell>
          <cell r="E728" t="str">
            <v>Road-MN13</v>
          </cell>
          <cell r="F728" t="str">
            <v>Minor Collector Road</v>
          </cell>
        </row>
        <row r="729">
          <cell r="E729">
            <v>141.99216279835179</v>
          </cell>
        </row>
        <row r="731">
          <cell r="D731" t="str">
            <v>MH-02/27</v>
          </cell>
          <cell r="E731" t="str">
            <v>Road-MJ01</v>
          </cell>
          <cell r="F731" t="str">
            <v>Major Collector Road</v>
          </cell>
        </row>
        <row r="732">
          <cell r="E732">
            <v>0</v>
          </cell>
        </row>
        <row r="733">
          <cell r="D733" t="str">
            <v>CB-02/27/1</v>
          </cell>
          <cell r="E733" t="str">
            <v>Road-MJ01</v>
          </cell>
          <cell r="F733" t="str">
            <v>Major Collector Road</v>
          </cell>
        </row>
        <row r="734">
          <cell r="E734">
            <v>2.995363083316779</v>
          </cell>
        </row>
        <row r="736">
          <cell r="D736" t="str">
            <v>MH-02/28</v>
          </cell>
          <cell r="E736" t="str">
            <v>Road-MJ01</v>
          </cell>
          <cell r="F736" t="str">
            <v>Major Collector Road</v>
          </cell>
        </row>
        <row r="737">
          <cell r="E737">
            <v>0</v>
          </cell>
        </row>
        <row r="738">
          <cell r="D738" t="str">
            <v>CB-02/28/1</v>
          </cell>
          <cell r="E738" t="str">
            <v>Road-MJ01</v>
          </cell>
          <cell r="F738" t="str">
            <v>Major Collector Road</v>
          </cell>
        </row>
        <row r="739">
          <cell r="E739">
            <v>3.0571228302382085</v>
          </cell>
        </row>
        <row r="741">
          <cell r="D741" t="str">
            <v>MH-02/28</v>
          </cell>
          <cell r="E741" t="str">
            <v>Road-MJ01</v>
          </cell>
          <cell r="F741" t="str">
            <v>Major Collector Road</v>
          </cell>
        </row>
        <row r="742">
          <cell r="E742">
            <v>0</v>
          </cell>
        </row>
        <row r="743">
          <cell r="D743" t="str">
            <v>CB-02/28/2</v>
          </cell>
          <cell r="E743" t="str">
            <v>Road-MJ01</v>
          </cell>
          <cell r="F743" t="str">
            <v>Major Collector Road</v>
          </cell>
        </row>
        <row r="744">
          <cell r="E744">
            <v>15.501232209114788</v>
          </cell>
        </row>
        <row r="745">
          <cell r="D745" t="str">
            <v>CB-02/28/3</v>
          </cell>
          <cell r="E745" t="str">
            <v>Road-MJ01</v>
          </cell>
          <cell r="F745" t="str">
            <v>Major Collector Road</v>
          </cell>
        </row>
        <row r="746">
          <cell r="E746">
            <v>26.903973107595142</v>
          </cell>
        </row>
        <row r="747">
          <cell r="D747" t="str">
            <v>CB-02/28/4</v>
          </cell>
          <cell r="E747" t="str">
            <v>Road-MJ01</v>
          </cell>
          <cell r="F747" t="str">
            <v>Major Collector Road</v>
          </cell>
        </row>
        <row r="748">
          <cell r="E748">
            <v>40.696815454298395</v>
          </cell>
        </row>
        <row r="750">
          <cell r="D750" t="str">
            <v>MH-02/29</v>
          </cell>
          <cell r="E750" t="str">
            <v>Road-MJ01</v>
          </cell>
          <cell r="F750" t="str">
            <v>Major Collector Road</v>
          </cell>
        </row>
        <row r="751">
          <cell r="E751">
            <v>0</v>
          </cell>
        </row>
        <row r="752">
          <cell r="D752" t="str">
            <v>CB-02/29/1</v>
          </cell>
          <cell r="E752" t="str">
            <v>Road-MJ01</v>
          </cell>
          <cell r="F752" t="str">
            <v>Major Collector Road</v>
          </cell>
        </row>
        <row r="753">
          <cell r="E753">
            <v>3.5558402665941689</v>
          </cell>
        </row>
        <row r="755">
          <cell r="D755" t="str">
            <v>MH-02/30</v>
          </cell>
          <cell r="E755" t="str">
            <v>Road-MJ01</v>
          </cell>
          <cell r="F755" t="str">
            <v>Major Collector Road</v>
          </cell>
        </row>
        <row r="756">
          <cell r="E756">
            <v>0</v>
          </cell>
        </row>
        <row r="757">
          <cell r="D757" t="str">
            <v>CB-02/30/1</v>
          </cell>
          <cell r="E757" t="str">
            <v>Road-MJ01</v>
          </cell>
          <cell r="F757" t="str">
            <v>Major Collector Road</v>
          </cell>
        </row>
        <row r="758">
          <cell r="E758">
            <v>18.809787691248157</v>
          </cell>
        </row>
        <row r="759">
          <cell r="D759" t="str">
            <v>CB-02/30/2</v>
          </cell>
          <cell r="E759" t="str">
            <v>Road-MJ01</v>
          </cell>
          <cell r="F759" t="str">
            <v>Major Collector Road</v>
          </cell>
        </row>
        <row r="760">
          <cell r="E760">
            <v>53.79331400039662</v>
          </cell>
        </row>
        <row r="762">
          <cell r="D762" t="str">
            <v>MH-02/30</v>
          </cell>
          <cell r="E762" t="str">
            <v>Road-MJ01</v>
          </cell>
          <cell r="F762" t="str">
            <v>Major Collector Road</v>
          </cell>
        </row>
        <row r="763">
          <cell r="E763">
            <v>0</v>
          </cell>
        </row>
        <row r="764">
          <cell r="D764" t="str">
            <v>CB-02/30/3</v>
          </cell>
          <cell r="E764" t="str">
            <v>Road-MJ01</v>
          </cell>
          <cell r="F764" t="str">
            <v>Major Collector Road</v>
          </cell>
        </row>
        <row r="765">
          <cell r="E765">
            <v>10.164905311885656</v>
          </cell>
        </row>
        <row r="766">
          <cell r="D766" t="str">
            <v>CB-02/30/4</v>
          </cell>
          <cell r="E766" t="str">
            <v>Road-MJ01</v>
          </cell>
          <cell r="F766" t="str">
            <v>Major Collector Road</v>
          </cell>
        </row>
        <row r="767">
          <cell r="E767">
            <v>40.529004178376447</v>
          </cell>
        </row>
        <row r="769">
          <cell r="D769" t="str">
            <v>CB-02/31/1/3</v>
          </cell>
          <cell r="E769" t="str">
            <v>Road-MJ01</v>
          </cell>
          <cell r="F769" t="str">
            <v>Major Collector Road</v>
          </cell>
        </row>
        <row r="770">
          <cell r="E770">
            <v>0</v>
          </cell>
        </row>
        <row r="771">
          <cell r="D771" t="str">
            <v>CB-02/31/1/1</v>
          </cell>
          <cell r="E771" t="str">
            <v>Road-MJ01</v>
          </cell>
          <cell r="F771" t="str">
            <v>Major Collector Road</v>
          </cell>
        </row>
        <row r="772">
          <cell r="E772">
            <v>15.251613029502678</v>
          </cell>
        </row>
        <row r="773">
          <cell r="D773" t="str">
            <v>CB-02/31/1/2</v>
          </cell>
          <cell r="E773" t="str">
            <v>Road-MJ01</v>
          </cell>
          <cell r="F773" t="str">
            <v>Major Collector Road</v>
          </cell>
        </row>
        <row r="774">
          <cell r="E774">
            <v>39.426453256465336</v>
          </cell>
        </row>
        <row r="776">
          <cell r="D776" t="str">
            <v>MH-02/31</v>
          </cell>
          <cell r="E776" t="str">
            <v>Road-MJ01</v>
          </cell>
          <cell r="F776" t="str">
            <v>Major Collector Road</v>
          </cell>
        </row>
        <row r="777">
          <cell r="E777">
            <v>0</v>
          </cell>
        </row>
        <row r="778">
          <cell r="D778" t="str">
            <v>CB-02/31/1/3</v>
          </cell>
          <cell r="E778" t="str">
            <v>Road-MJ01</v>
          </cell>
          <cell r="F778" t="str">
            <v>Major Collector Road</v>
          </cell>
        </row>
        <row r="779">
          <cell r="E779">
            <v>16.377658562744262</v>
          </cell>
        </row>
        <row r="780">
          <cell r="D780" t="str">
            <v>CB-02/31/1/4</v>
          </cell>
          <cell r="E780" t="str">
            <v>Road-MJ01</v>
          </cell>
          <cell r="F780" t="str">
            <v>Major Collector Road</v>
          </cell>
        </row>
        <row r="781">
          <cell r="E781">
            <v>50.707297360857041</v>
          </cell>
        </row>
        <row r="782">
          <cell r="D782" t="str">
            <v>Deleted</v>
          </cell>
          <cell r="E782">
            <v>0</v>
          </cell>
          <cell r="F782" t="e">
            <v>#N/A</v>
          </cell>
        </row>
        <row r="783">
          <cell r="E783">
            <v>50.707297360857041</v>
          </cell>
        </row>
        <row r="784">
          <cell r="D784" t="str">
            <v>Deleted</v>
          </cell>
          <cell r="E784">
            <v>0</v>
          </cell>
          <cell r="F784" t="e">
            <v>#N/A</v>
          </cell>
        </row>
        <row r="785">
          <cell r="E785">
            <v>50.707297360857041</v>
          </cell>
        </row>
        <row r="787">
          <cell r="D787" t="str">
            <v>MH-02/31</v>
          </cell>
          <cell r="E787" t="str">
            <v>Road-MJ01</v>
          </cell>
          <cell r="F787" t="str">
            <v>Major Collector Road</v>
          </cell>
        </row>
        <row r="788">
          <cell r="E788">
            <v>0</v>
          </cell>
        </row>
        <row r="789">
          <cell r="D789" t="str">
            <v>CB-02/31/1</v>
          </cell>
          <cell r="E789" t="str">
            <v>Road-MN11</v>
          </cell>
          <cell r="F789" t="str">
            <v>Minor Collector Road</v>
          </cell>
        </row>
        <row r="790">
          <cell r="E790">
            <v>31.997203002742673</v>
          </cell>
        </row>
        <row r="791">
          <cell r="D791" t="str">
            <v>CB-02/31/2</v>
          </cell>
          <cell r="E791" t="str">
            <v>Road-MN11</v>
          </cell>
          <cell r="F791" t="str">
            <v>Minor Collector Road</v>
          </cell>
        </row>
        <row r="792">
          <cell r="E792">
            <v>82.000959861572767</v>
          </cell>
        </row>
        <row r="793">
          <cell r="D793" t="str">
            <v>CB-02/31/3</v>
          </cell>
          <cell r="E793" t="str">
            <v>Road-MN11</v>
          </cell>
          <cell r="F793" t="str">
            <v>Minor Collector Road</v>
          </cell>
        </row>
        <row r="794">
          <cell r="E794">
            <v>116.99580090997488</v>
          </cell>
        </row>
        <row r="795">
          <cell r="D795" t="str">
            <v>CB-02/31/4</v>
          </cell>
          <cell r="E795" t="str">
            <v>Road-MN11</v>
          </cell>
          <cell r="F795" t="str">
            <v>Minor Collector Road</v>
          </cell>
        </row>
        <row r="796">
          <cell r="E796">
            <v>130.00141508234773</v>
          </cell>
        </row>
        <row r="797">
          <cell r="D797" t="str">
            <v>CB-02/31/5</v>
          </cell>
          <cell r="E797" t="str">
            <v>Road-MN11</v>
          </cell>
          <cell r="F797" t="str">
            <v>Minor Collector Road</v>
          </cell>
        </row>
        <row r="798">
          <cell r="E798">
            <v>180.8143661872719</v>
          </cell>
        </row>
        <row r="799">
          <cell r="D799" t="str">
            <v>CB-02/31/6</v>
          </cell>
          <cell r="E799" t="str">
            <v>Road-MN11</v>
          </cell>
          <cell r="F799" t="str">
            <v>Minor Collector Road</v>
          </cell>
        </row>
        <row r="800">
          <cell r="E800">
            <v>240.88507785270804</v>
          </cell>
        </row>
        <row r="801">
          <cell r="D801" t="str">
            <v>CB-02/31/7</v>
          </cell>
          <cell r="E801" t="str">
            <v>Road-MN11</v>
          </cell>
          <cell r="F801" t="str">
            <v>Minor Collector Road</v>
          </cell>
        </row>
        <row r="802">
          <cell r="E802">
            <v>255.89069013606621</v>
          </cell>
        </row>
        <row r="803">
          <cell r="D803" t="str">
            <v>CB-02/31/8</v>
          </cell>
          <cell r="E803" t="str">
            <v>Road-MN11</v>
          </cell>
          <cell r="F803" t="str">
            <v>Minor Collector Road</v>
          </cell>
        </row>
        <row r="804">
          <cell r="E804">
            <v>280.8838431985123</v>
          </cell>
        </row>
        <row r="805">
          <cell r="D805" t="str">
            <v>CB-02/31/9</v>
          </cell>
          <cell r="E805" t="str">
            <v>Road-MN11</v>
          </cell>
          <cell r="F805" t="str">
            <v>Minor Collector Road</v>
          </cell>
        </row>
        <row r="806">
          <cell r="E806">
            <v>300.88766783281841</v>
          </cell>
        </row>
        <row r="807">
          <cell r="D807" t="str">
            <v>CB-02/31/10</v>
          </cell>
          <cell r="E807" t="str">
            <v>Road-MN11</v>
          </cell>
          <cell r="F807" t="str">
            <v>Minor Collector Road</v>
          </cell>
        </row>
        <row r="808">
          <cell r="E808">
            <v>336.88186875464908</v>
          </cell>
        </row>
        <row r="810">
          <cell r="D810" t="str">
            <v>CB-02/31/3</v>
          </cell>
          <cell r="E810" t="str">
            <v>Road-MN11</v>
          </cell>
          <cell r="F810" t="str">
            <v>Minor Collector Road</v>
          </cell>
        </row>
        <row r="811">
          <cell r="E811">
            <v>0</v>
          </cell>
        </row>
        <row r="812">
          <cell r="D812" t="str">
            <v>CB-02/31/3/1</v>
          </cell>
          <cell r="E812" t="str">
            <v>Road-MN12</v>
          </cell>
          <cell r="F812" t="str">
            <v>Minor Collector Road</v>
          </cell>
        </row>
        <row r="813">
          <cell r="E813">
            <v>12.007530970092633</v>
          </cell>
        </row>
        <row r="814">
          <cell r="D814" t="str">
            <v>CB-02/31/3/2</v>
          </cell>
          <cell r="E814" t="str">
            <v>Road-MN12</v>
          </cell>
          <cell r="F814" t="str">
            <v>Minor Collector Road</v>
          </cell>
        </row>
        <row r="815">
          <cell r="E815">
            <v>47.003587891015925</v>
          </cell>
        </row>
        <row r="817">
          <cell r="D817" t="str">
            <v>MH-02/32</v>
          </cell>
          <cell r="E817" t="str">
            <v>Road-MJ01</v>
          </cell>
          <cell r="F817" t="str">
            <v>Major Collector Road</v>
          </cell>
        </row>
        <row r="818">
          <cell r="E818">
            <v>0</v>
          </cell>
        </row>
        <row r="819">
          <cell r="D819" t="str">
            <v>CB-02/32/1</v>
          </cell>
          <cell r="E819" t="str">
            <v>Road-MN06</v>
          </cell>
          <cell r="F819" t="str">
            <v>Minor Collector Road</v>
          </cell>
        </row>
        <row r="820">
          <cell r="E820">
            <v>25.994560969593937</v>
          </cell>
        </row>
        <row r="821">
          <cell r="D821" t="str">
            <v>CB-02/32/2</v>
          </cell>
          <cell r="E821" t="str">
            <v>Road-MN06</v>
          </cell>
          <cell r="F821" t="str">
            <v>Minor Collector Road</v>
          </cell>
        </row>
        <row r="822">
          <cell r="E822">
            <v>70.998659671807005</v>
          </cell>
        </row>
        <row r="823">
          <cell r="D823" t="str">
            <v>CB-02/32/3</v>
          </cell>
          <cell r="E823" t="str">
            <v>Road-MN06</v>
          </cell>
          <cell r="F823" t="str">
            <v>Minor Collector Road</v>
          </cell>
        </row>
        <row r="824">
          <cell r="E824">
            <v>116.00275837402008</v>
          </cell>
        </row>
        <row r="825">
          <cell r="D825" t="str">
            <v>CB-02/32/4</v>
          </cell>
          <cell r="E825" t="str">
            <v>Road-MN06</v>
          </cell>
          <cell r="F825" t="str">
            <v>Minor Collector Road</v>
          </cell>
        </row>
        <row r="826">
          <cell r="E826">
            <v>146.00129167152167</v>
          </cell>
        </row>
        <row r="827">
          <cell r="D827" t="str">
            <v>CB-02/32/5</v>
          </cell>
          <cell r="E827" t="str">
            <v>Road-MN06</v>
          </cell>
          <cell r="F827" t="str">
            <v>Minor Collector Road</v>
          </cell>
        </row>
        <row r="828">
          <cell r="E828">
            <v>179.99377319317529</v>
          </cell>
        </row>
        <row r="830">
          <cell r="D830" t="str">
            <v>MH-02/32</v>
          </cell>
          <cell r="E830" t="str">
            <v>Road-MJ01</v>
          </cell>
          <cell r="F830" t="str">
            <v>Major Collector Road</v>
          </cell>
        </row>
        <row r="831">
          <cell r="E831">
            <v>0</v>
          </cell>
        </row>
        <row r="832">
          <cell r="D832" t="str">
            <v>CB-02/32/6</v>
          </cell>
          <cell r="E832" t="str">
            <v>Road-MJ01</v>
          </cell>
          <cell r="F832" t="str">
            <v>Major Collector Road</v>
          </cell>
        </row>
        <row r="833">
          <cell r="E833">
            <v>17.081170920061691</v>
          </cell>
        </row>
        <row r="834">
          <cell r="D834" t="str">
            <v>CB-02/32/7</v>
          </cell>
          <cell r="E834" t="str">
            <v>Road-MJ01</v>
          </cell>
          <cell r="F834" t="str">
            <v>Major Collector Road</v>
          </cell>
        </row>
        <row r="835">
          <cell r="E835">
            <v>37.073351891711695</v>
          </cell>
        </row>
        <row r="836">
          <cell r="D836" t="str">
            <v>CB-02/32/8</v>
          </cell>
          <cell r="E836" t="str">
            <v>Road-MJ01</v>
          </cell>
          <cell r="F836" t="str">
            <v>Major Collector Road</v>
          </cell>
        </row>
        <row r="837">
          <cell r="E837">
            <v>62.072961888721451</v>
          </cell>
        </row>
        <row r="838">
          <cell r="D838" t="str">
            <v>CB-02/32/9</v>
          </cell>
          <cell r="E838" t="str">
            <v>Road-MJ01</v>
          </cell>
          <cell r="F838" t="str">
            <v>Major Collector Road</v>
          </cell>
        </row>
        <row r="839">
          <cell r="E839">
            <v>87.076905577519412</v>
          </cell>
        </row>
        <row r="841">
          <cell r="D841" t="str">
            <v>MH-02/32</v>
          </cell>
          <cell r="E841" t="str">
            <v>Road-MJ01</v>
          </cell>
          <cell r="F841" t="str">
            <v>Major Collector Road</v>
          </cell>
        </row>
        <row r="842">
          <cell r="E842">
            <v>0</v>
          </cell>
        </row>
        <row r="843">
          <cell r="D843" t="str">
            <v>CB-02/32/10</v>
          </cell>
          <cell r="E843" t="str">
            <v>Road-MJ01</v>
          </cell>
          <cell r="F843" t="str">
            <v>Major Collector Road</v>
          </cell>
        </row>
        <row r="844">
          <cell r="E844">
            <v>13.665321072352128</v>
          </cell>
        </row>
        <row r="845">
          <cell r="D845" t="str">
            <v>CB-02/32/11</v>
          </cell>
          <cell r="E845" t="str">
            <v>Road-MJ01</v>
          </cell>
          <cell r="F845" t="str">
            <v>Major Collector Road</v>
          </cell>
        </row>
        <row r="846">
          <cell r="E846">
            <v>33.340241656474717</v>
          </cell>
        </row>
        <row r="847">
          <cell r="D847" t="str">
            <v>CB-02/32/12</v>
          </cell>
          <cell r="E847" t="str">
            <v>Road-MJ01</v>
          </cell>
          <cell r="F847" t="str">
            <v>Major Collector Road</v>
          </cell>
        </row>
        <row r="848">
          <cell r="E848">
            <v>77.668284699236636</v>
          </cell>
        </row>
        <row r="850">
          <cell r="D850" t="str">
            <v>MH-02/33</v>
          </cell>
          <cell r="E850" t="str">
            <v>Road-MJ01</v>
          </cell>
          <cell r="F850" t="str">
            <v>Major Collector Road</v>
          </cell>
        </row>
        <row r="851">
          <cell r="E851">
            <v>0</v>
          </cell>
        </row>
        <row r="852">
          <cell r="D852" t="str">
            <v>MH-02/33/1A</v>
          </cell>
          <cell r="E852" t="str">
            <v>30 Road</v>
          </cell>
          <cell r="F852" t="str">
            <v>Existing Boundary Road</v>
          </cell>
        </row>
        <row r="853">
          <cell r="E853">
            <v>69.992703191148408</v>
          </cell>
        </row>
        <row r="854">
          <cell r="D854" t="str">
            <v>MH-02/33/1</v>
          </cell>
          <cell r="E854" t="str">
            <v>30 Road</v>
          </cell>
          <cell r="F854" t="str">
            <v>Existing Boundary Road</v>
          </cell>
        </row>
        <row r="855">
          <cell r="E855">
            <v>135.1270942606678</v>
          </cell>
        </row>
        <row r="857">
          <cell r="D857" t="str">
            <v>MH-02/33/1</v>
          </cell>
          <cell r="E857" t="str">
            <v>30 Road</v>
          </cell>
          <cell r="F857" t="str">
            <v>Existing Boundary Road</v>
          </cell>
        </row>
        <row r="858">
          <cell r="E858">
            <v>0</v>
          </cell>
        </row>
        <row r="859">
          <cell r="D859" t="str">
            <v>CB-02/33/1/1</v>
          </cell>
          <cell r="E859" t="str">
            <v>Road-MN19</v>
          </cell>
          <cell r="F859" t="str">
            <v>Minor Collector Road</v>
          </cell>
        </row>
        <row r="860">
          <cell r="E860">
            <v>24.734148459068013</v>
          </cell>
        </row>
        <row r="861">
          <cell r="D861" t="str">
            <v>CB-02/33/1/2</v>
          </cell>
          <cell r="E861" t="str">
            <v>Road-MN19</v>
          </cell>
          <cell r="F861" t="str">
            <v>Minor Collector Road</v>
          </cell>
        </row>
        <row r="862">
          <cell r="E862">
            <v>49.734374458152629</v>
          </cell>
        </row>
        <row r="863">
          <cell r="D863" t="str">
            <v>CB-02/33/1/3</v>
          </cell>
          <cell r="E863" t="str">
            <v>Road-MN19</v>
          </cell>
          <cell r="F863" t="str">
            <v>Minor Collector Road</v>
          </cell>
        </row>
        <row r="864">
          <cell r="E864">
            <v>64.729800427447287</v>
          </cell>
        </row>
        <row r="865">
          <cell r="D865" t="str">
            <v>CB-02/33/1/4</v>
          </cell>
          <cell r="E865" t="str">
            <v>Road-MN19</v>
          </cell>
          <cell r="F865" t="str">
            <v>Minor Collector Road</v>
          </cell>
        </row>
        <row r="866">
          <cell r="E866">
            <v>89.732410291270611</v>
          </cell>
        </row>
        <row r="867">
          <cell r="D867" t="str">
            <v>CB-02/33/1/5</v>
          </cell>
          <cell r="E867" t="str">
            <v>Road-MN19</v>
          </cell>
          <cell r="F867" t="str">
            <v>Minor Collector Road</v>
          </cell>
        </row>
        <row r="868">
          <cell r="E868">
            <v>124.73598153741335</v>
          </cell>
        </row>
        <row r="869">
          <cell r="D869" t="str">
            <v>CB-02/33/1/6</v>
          </cell>
          <cell r="E869" t="str">
            <v>Road-MN19</v>
          </cell>
          <cell r="F869" t="str">
            <v>Minor Collector Road</v>
          </cell>
        </row>
        <row r="870">
          <cell r="E870">
            <v>141.73687563145376</v>
          </cell>
        </row>
        <row r="871">
          <cell r="D871" t="str">
            <v>CB-02/33/1/7</v>
          </cell>
          <cell r="E871" t="str">
            <v>Road-MN19</v>
          </cell>
          <cell r="F871" t="str">
            <v>Minor Collector Road</v>
          </cell>
        </row>
        <row r="872">
          <cell r="E872">
            <v>174.72916715545404</v>
          </cell>
        </row>
        <row r="873">
          <cell r="D873" t="str">
            <v>CB-02/33/1/8</v>
          </cell>
          <cell r="E873" t="str">
            <v>Road-MN19</v>
          </cell>
          <cell r="F873" t="str">
            <v>Minor Collector Road</v>
          </cell>
        </row>
        <row r="874">
          <cell r="E874">
            <v>204.73507657361708</v>
          </cell>
        </row>
        <row r="876">
          <cell r="D876" t="str">
            <v>CB-02/33/1/6</v>
          </cell>
          <cell r="E876" t="str">
            <v>Road-MN19</v>
          </cell>
          <cell r="F876" t="str">
            <v>Minor Collector Road</v>
          </cell>
        </row>
        <row r="877">
          <cell r="E877">
            <v>0</v>
          </cell>
        </row>
        <row r="878">
          <cell r="D878" t="str">
            <v>CB-02/33/1/10</v>
          </cell>
          <cell r="E878" t="str">
            <v>Road-MN20</v>
          </cell>
          <cell r="F878" t="str">
            <v>Minor Collector Road</v>
          </cell>
        </row>
        <row r="879">
          <cell r="E879">
            <v>29.996008067700256</v>
          </cell>
        </row>
        <row r="880">
          <cell r="D880" t="str">
            <v>CB-02/33/1/11</v>
          </cell>
          <cell r="E880" t="str">
            <v>Road-MN20</v>
          </cell>
          <cell r="F880" t="str">
            <v>Minor Collector Road</v>
          </cell>
        </row>
        <row r="881">
          <cell r="E881">
            <v>59.993241273385308</v>
          </cell>
        </row>
        <row r="882">
          <cell r="D882" t="str">
            <v>CB-02/33/1/12</v>
          </cell>
          <cell r="E882" t="str">
            <v>Road-MN20</v>
          </cell>
          <cell r="F882" t="str">
            <v>Minor Collector Road</v>
          </cell>
        </row>
        <row r="883">
          <cell r="E883">
            <v>94.992242687747193</v>
          </cell>
        </row>
        <row r="884">
          <cell r="D884" t="str">
            <v>CB-02/33/1/13</v>
          </cell>
          <cell r="E884" t="str">
            <v>Road-MN20</v>
          </cell>
          <cell r="F884" t="str">
            <v>Minor Collector Road</v>
          </cell>
        </row>
        <row r="885">
          <cell r="E885">
            <v>114.9955149201015</v>
          </cell>
        </row>
        <row r="886">
          <cell r="D886" t="str">
            <v>CB-02/33/1/14</v>
          </cell>
          <cell r="E886" t="str">
            <v>Road-MN20</v>
          </cell>
          <cell r="F886" t="str">
            <v>Minor Collector Road</v>
          </cell>
        </row>
        <row r="887">
          <cell r="E887">
            <v>160.99132451183115</v>
          </cell>
        </row>
        <row r="888">
          <cell r="D888" t="str">
            <v>CB-02/33/1/15</v>
          </cell>
          <cell r="E888" t="str">
            <v>Road-MN20</v>
          </cell>
          <cell r="F888" t="str">
            <v>Minor Collector Road</v>
          </cell>
        </row>
        <row r="889">
          <cell r="E889">
            <v>180.99170950815326</v>
          </cell>
        </row>
        <row r="891">
          <cell r="D891" t="str">
            <v>CB-02/33/1/12</v>
          </cell>
          <cell r="E891" t="str">
            <v>Road-MN20</v>
          </cell>
          <cell r="F891" t="str">
            <v>Minor Collector Road</v>
          </cell>
        </row>
        <row r="892">
          <cell r="E892">
            <v>0</v>
          </cell>
        </row>
        <row r="893">
          <cell r="D893" t="str">
            <v>CB-02/33/1/16</v>
          </cell>
          <cell r="E893" t="str">
            <v>Road-MN31</v>
          </cell>
          <cell r="F893" t="str">
            <v>Block &amp; Local Road</v>
          </cell>
        </row>
        <row r="894">
          <cell r="E894">
            <v>11.002840542216308</v>
          </cell>
        </row>
        <row r="895">
          <cell r="D895" t="str">
            <v>CB-02/33/1/17</v>
          </cell>
          <cell r="E895" t="str">
            <v>Road-MN31</v>
          </cell>
          <cell r="F895" t="str">
            <v>Block &amp; Local Road</v>
          </cell>
        </row>
        <row r="896">
          <cell r="E896">
            <v>40.995002851826108</v>
          </cell>
        </row>
        <row r="897">
          <cell r="D897" t="str">
            <v>CB-02/33/1/18</v>
          </cell>
          <cell r="E897" t="str">
            <v>Road-MN31</v>
          </cell>
          <cell r="F897" t="str">
            <v>Block &amp; Local Road</v>
          </cell>
        </row>
        <row r="898">
          <cell r="E898">
            <v>54.001589644533063</v>
          </cell>
        </row>
        <row r="899">
          <cell r="D899" t="str">
            <v>CB-02/33/1/19</v>
          </cell>
          <cell r="E899" t="str">
            <v>Road-MN31</v>
          </cell>
          <cell r="F899" t="str">
            <v>Block &amp; Local Road</v>
          </cell>
        </row>
        <row r="900">
          <cell r="E900">
            <v>68.998982751559865</v>
          </cell>
        </row>
        <row r="901">
          <cell r="D901" t="str">
            <v>CB-02/33/1/20</v>
          </cell>
          <cell r="E901" t="str">
            <v>Road-MN31</v>
          </cell>
          <cell r="F901" t="str">
            <v>Block &amp; Local Road</v>
          </cell>
        </row>
        <row r="902">
          <cell r="E902">
            <v>87.009116010145021</v>
          </cell>
        </row>
        <row r="903">
          <cell r="D903" t="str">
            <v>CB-02/33/1/21</v>
          </cell>
          <cell r="E903" t="str">
            <v>Road-MN31</v>
          </cell>
          <cell r="F903" t="str">
            <v>Block &amp; Local Road</v>
          </cell>
        </row>
        <row r="904">
          <cell r="E904">
            <v>100.95738113542522</v>
          </cell>
        </row>
        <row r="906">
          <cell r="D906" t="str">
            <v>MH-02/34</v>
          </cell>
          <cell r="E906" t="str">
            <v>Road-MJ01</v>
          </cell>
          <cell r="F906" t="str">
            <v>Major Collector Road</v>
          </cell>
        </row>
        <row r="907">
          <cell r="E907">
            <v>0</v>
          </cell>
        </row>
        <row r="908">
          <cell r="D908" t="str">
            <v>CB-02/34/1</v>
          </cell>
          <cell r="E908" t="str">
            <v>Road-MJ01</v>
          </cell>
          <cell r="F908" t="str">
            <v>Major Collector Road</v>
          </cell>
        </row>
        <row r="909">
          <cell r="E909">
            <v>3.832401336053723</v>
          </cell>
        </row>
        <row r="911">
          <cell r="D911" t="str">
            <v>MH-02/36</v>
          </cell>
          <cell r="E911" t="str">
            <v>Road-MJ01</v>
          </cell>
          <cell r="F911" t="str">
            <v>Major Collector Road</v>
          </cell>
        </row>
        <row r="912">
          <cell r="E912">
            <v>0</v>
          </cell>
        </row>
        <row r="913">
          <cell r="D913" t="str">
            <v>CB-02/36/1</v>
          </cell>
          <cell r="E913" t="str">
            <v>Road-MJ01</v>
          </cell>
          <cell r="F913" t="str">
            <v>Major Collector Road</v>
          </cell>
        </row>
        <row r="914">
          <cell r="E914">
            <v>8.5208743682712527</v>
          </cell>
        </row>
        <row r="915">
          <cell r="D915" t="str">
            <v>CB-02/36/1/1</v>
          </cell>
          <cell r="E915" t="str">
            <v>Road-MJ01</v>
          </cell>
          <cell r="F915" t="str">
            <v>Major Collector Road</v>
          </cell>
        </row>
        <row r="916">
          <cell r="E916">
            <v>56.516900245476123</v>
          </cell>
        </row>
        <row r="918">
          <cell r="D918" t="str">
            <v>MH-02/36A</v>
          </cell>
          <cell r="E918" t="str">
            <v>Road-MJ01</v>
          </cell>
          <cell r="F918" t="str">
            <v>Major Collector Road</v>
          </cell>
        </row>
        <row r="919">
          <cell r="E919">
            <v>0</v>
          </cell>
        </row>
        <row r="920">
          <cell r="D920" t="str">
            <v>CB-02/36A/1</v>
          </cell>
          <cell r="E920" t="str">
            <v>Road-MJ01</v>
          </cell>
          <cell r="F920" t="str">
            <v>Major Collector Road</v>
          </cell>
        </row>
        <row r="921">
          <cell r="E921">
            <v>6.4938894354422523</v>
          </cell>
        </row>
        <row r="923">
          <cell r="D923" t="str">
            <v>MH-02/37</v>
          </cell>
          <cell r="E923" t="str">
            <v>Road-MJ01</v>
          </cell>
          <cell r="F923" t="str">
            <v>Major Collector Road</v>
          </cell>
        </row>
        <row r="924">
          <cell r="E924">
            <v>0</v>
          </cell>
        </row>
        <row r="925">
          <cell r="D925" t="str">
            <v>CB-02/37/1</v>
          </cell>
          <cell r="E925" t="str">
            <v>Road-MN32</v>
          </cell>
          <cell r="F925" t="str">
            <v>Block &amp; Local Road</v>
          </cell>
        </row>
        <row r="926">
          <cell r="E926">
            <v>25.006209228769045</v>
          </cell>
        </row>
        <row r="927">
          <cell r="D927" t="str">
            <v>CB-02/37/2</v>
          </cell>
          <cell r="E927" t="str">
            <v>Road-MN32</v>
          </cell>
          <cell r="F927" t="str">
            <v>Block &amp; Local Road</v>
          </cell>
        </row>
        <row r="928">
          <cell r="E928">
            <v>40.005475877708562</v>
          </cell>
        </row>
        <row r="929">
          <cell r="D929" t="str">
            <v>CB-02/37/3</v>
          </cell>
          <cell r="E929" t="str">
            <v>Road-MN32</v>
          </cell>
          <cell r="F929" t="str">
            <v>Block &amp; Local Road</v>
          </cell>
        </row>
        <row r="930">
          <cell r="E930">
            <v>55.003942465903336</v>
          </cell>
        </row>
        <row r="931">
          <cell r="D931" t="str">
            <v>CB-02/37/4</v>
          </cell>
          <cell r="E931" t="str">
            <v>Road-MN32</v>
          </cell>
          <cell r="F931" t="str">
            <v>Block &amp; Local Road</v>
          </cell>
        </row>
        <row r="932">
          <cell r="E932">
            <v>83.001099464551714</v>
          </cell>
        </row>
        <row r="933">
          <cell r="D933" t="str">
            <v>CB-02/37/5</v>
          </cell>
          <cell r="E933" t="str">
            <v>Road-MN32</v>
          </cell>
          <cell r="F933" t="str">
            <v>Block &amp; Local Road</v>
          </cell>
        </row>
        <row r="934">
          <cell r="E934">
            <v>108.00133946330531</v>
          </cell>
        </row>
        <row r="935">
          <cell r="D935" t="str">
            <v>CB-02/37/6</v>
          </cell>
          <cell r="E935" t="str">
            <v>Road-MN32</v>
          </cell>
          <cell r="F935" t="str">
            <v>Block &amp; Local Road</v>
          </cell>
        </row>
        <row r="936">
          <cell r="E936">
            <v>127.99333786261701</v>
          </cell>
        </row>
        <row r="937">
          <cell r="D937" t="str">
            <v>CB-02/37/7</v>
          </cell>
          <cell r="E937" t="str">
            <v>Road-MN32</v>
          </cell>
          <cell r="F937" t="str">
            <v>Block &amp; Local Road</v>
          </cell>
        </row>
        <row r="938">
          <cell r="E938">
            <v>159.9962830396621</v>
          </cell>
        </row>
        <row r="939">
          <cell r="D939" t="str">
            <v>CB-02/37/8</v>
          </cell>
          <cell r="E939" t="str">
            <v>Road-MN32</v>
          </cell>
          <cell r="F939" t="str">
            <v>Block &amp; Local Road</v>
          </cell>
        </row>
        <row r="940">
          <cell r="E940">
            <v>181.99857837444159</v>
          </cell>
        </row>
        <row r="941">
          <cell r="D941" t="str">
            <v>CB-02/37/9</v>
          </cell>
          <cell r="E941" t="str">
            <v>Road-MN32</v>
          </cell>
          <cell r="F941" t="str">
            <v>Block &amp; Local Road</v>
          </cell>
        </row>
        <row r="942">
          <cell r="E942">
            <v>220.00143747735467</v>
          </cell>
        </row>
        <row r="943">
          <cell r="D943" t="str">
            <v>CB-02/37/10</v>
          </cell>
          <cell r="E943" t="str">
            <v>Road-MN32</v>
          </cell>
          <cell r="F943" t="str">
            <v>Block &amp; Local Road</v>
          </cell>
        </row>
        <row r="944">
          <cell r="E944">
            <v>249.99585362444407</v>
          </cell>
        </row>
        <row r="945">
          <cell r="D945" t="str">
            <v>CB-02/37/11</v>
          </cell>
          <cell r="E945" t="str">
            <v>Road-MN32</v>
          </cell>
          <cell r="F945" t="str">
            <v>Block &amp; Local Road</v>
          </cell>
        </row>
        <row r="946">
          <cell r="E946">
            <v>289.9947986105289</v>
          </cell>
        </row>
        <row r="947">
          <cell r="D947" t="str">
            <v>CB-02/37/12</v>
          </cell>
          <cell r="E947" t="str">
            <v>Road-MN32</v>
          </cell>
          <cell r="F947" t="str">
            <v>Block &amp; Local Road</v>
          </cell>
        </row>
        <row r="948">
          <cell r="E948">
            <v>318.99596410427517</v>
          </cell>
        </row>
        <row r="950">
          <cell r="D950" t="str">
            <v>CB-02/37/4</v>
          </cell>
          <cell r="E950" t="str">
            <v>Road-MN32</v>
          </cell>
          <cell r="F950" t="str">
            <v>Block &amp; Local Road</v>
          </cell>
        </row>
        <row r="951">
          <cell r="E951">
            <v>0</v>
          </cell>
        </row>
        <row r="952">
          <cell r="D952" t="str">
            <v>CB-02/37/20</v>
          </cell>
          <cell r="E952" t="str">
            <v>Road-MN33</v>
          </cell>
          <cell r="F952" t="str">
            <v>Block &amp; Local Road</v>
          </cell>
        </row>
        <row r="953">
          <cell r="E953">
            <v>19.938465337472735</v>
          </cell>
        </row>
        <row r="954">
          <cell r="D954" t="str">
            <v>CB-02/37/21</v>
          </cell>
          <cell r="E954" t="str">
            <v>Road-MN33</v>
          </cell>
          <cell r="F954" t="str">
            <v>Block &amp; Local Road</v>
          </cell>
        </row>
        <row r="955">
          <cell r="E955">
            <v>34.935164974047744</v>
          </cell>
        </row>
        <row r="956">
          <cell r="D956" t="str">
            <v>CB-02/37/22</v>
          </cell>
          <cell r="E956" t="str">
            <v>Road-MN33</v>
          </cell>
          <cell r="F956" t="str">
            <v>Block &amp; Local Road</v>
          </cell>
        </row>
        <row r="957">
          <cell r="E957">
            <v>44.939454054534394</v>
          </cell>
        </row>
        <row r="958">
          <cell r="D958" t="str">
            <v>CB-02/37/23</v>
          </cell>
          <cell r="E958" t="str">
            <v>Road-MN33</v>
          </cell>
          <cell r="F958" t="str">
            <v>Block &amp; Local Road</v>
          </cell>
        </row>
        <row r="959">
          <cell r="E959">
            <v>54.93789893359817</v>
          </cell>
        </row>
        <row r="960">
          <cell r="D960" t="str">
            <v>CB-02/37/24</v>
          </cell>
          <cell r="E960" t="str">
            <v>Road-MN33</v>
          </cell>
          <cell r="F960" t="str">
            <v>Block &amp; Local Road</v>
          </cell>
        </row>
        <row r="961">
          <cell r="E961">
            <v>89.940030297369503</v>
          </cell>
        </row>
        <row r="962">
          <cell r="D962" t="str">
            <v>CB-02/37/25</v>
          </cell>
          <cell r="E962" t="str">
            <v>Road-MN33</v>
          </cell>
          <cell r="F962" t="str">
            <v>Block &amp; Local Road</v>
          </cell>
        </row>
        <row r="963">
          <cell r="E963">
            <v>114.94395998850041</v>
          </cell>
        </row>
        <row r="964">
          <cell r="D964" t="str">
            <v>CB-02/37/26</v>
          </cell>
          <cell r="E964" t="str">
            <v>Road-MN33</v>
          </cell>
          <cell r="F964" t="str">
            <v>Block &amp; Local Road</v>
          </cell>
        </row>
        <row r="965">
          <cell r="E965">
            <v>139.938335355742</v>
          </cell>
        </row>
        <row r="966">
          <cell r="D966" t="str">
            <v>CB-02/37/27</v>
          </cell>
          <cell r="E966" t="str">
            <v>Road-MN33</v>
          </cell>
          <cell r="F966" t="str">
            <v>Block &amp; Local Road</v>
          </cell>
        </row>
        <row r="967">
          <cell r="E967">
            <v>169.93526853225418</v>
          </cell>
        </row>
        <row r="968">
          <cell r="D968" t="str">
            <v>CB-02/37/28</v>
          </cell>
          <cell r="E968" t="str">
            <v>Road-MN33</v>
          </cell>
          <cell r="F968" t="str">
            <v>Block &amp; Local Road</v>
          </cell>
        </row>
        <row r="969">
          <cell r="E969">
            <v>194.93919822352254</v>
          </cell>
        </row>
        <row r="970">
          <cell r="D970" t="str">
            <v>CB-02/37/29</v>
          </cell>
          <cell r="E970" t="str">
            <v>Road-MN33</v>
          </cell>
          <cell r="F970" t="str">
            <v>Block &amp; Local Road</v>
          </cell>
        </row>
        <row r="971">
          <cell r="E971">
            <v>204.9361427566038</v>
          </cell>
        </row>
        <row r="973">
          <cell r="D973" t="str">
            <v>MH-02/38</v>
          </cell>
          <cell r="E973" t="str">
            <v>Existing Road 2</v>
          </cell>
          <cell r="F973" t="str">
            <v>Existing Boundary Road</v>
          </cell>
        </row>
        <row r="974">
          <cell r="E974">
            <v>0</v>
          </cell>
        </row>
        <row r="975">
          <cell r="D975" t="str">
            <v>CB-02/38/1</v>
          </cell>
          <cell r="E975" t="str">
            <v>Existing Road 2</v>
          </cell>
          <cell r="F975" t="str">
            <v>Existing Boundary Road</v>
          </cell>
        </row>
        <row r="976">
          <cell r="E976">
            <v>24.993063037447264</v>
          </cell>
        </row>
        <row r="977">
          <cell r="D977" t="str">
            <v>CB-02/38/2</v>
          </cell>
          <cell r="E977" t="str">
            <v>Existing Road 2</v>
          </cell>
          <cell r="F977" t="str">
            <v>Existing Boundary Road</v>
          </cell>
        </row>
        <row r="978">
          <cell r="E978">
            <v>69.978915257630049</v>
          </cell>
        </row>
        <row r="979">
          <cell r="D979" t="str">
            <v>CB-02/38/3</v>
          </cell>
          <cell r="E979" t="str">
            <v>Existing Road 2</v>
          </cell>
          <cell r="F979" t="str">
            <v>Existing Boundary Road</v>
          </cell>
        </row>
        <row r="980">
          <cell r="E980">
            <v>114.99935950287323</v>
          </cell>
        </row>
        <row r="981">
          <cell r="D981" t="str">
            <v>CB-02/38/4</v>
          </cell>
          <cell r="E981" t="str">
            <v>Existing Road 2</v>
          </cell>
          <cell r="F981" t="str">
            <v>Existing Boundary Road</v>
          </cell>
        </row>
        <row r="982">
          <cell r="E982">
            <v>157.99571516220988</v>
          </cell>
        </row>
        <row r="985">
          <cell r="D985" t="str">
            <v>MH-E13-EX</v>
          </cell>
          <cell r="E985" t="str">
            <v>Al Makarunah St.</v>
          </cell>
          <cell r="F985" t="str">
            <v>Existing Boundary Road</v>
          </cell>
        </row>
        <row r="986">
          <cell r="E986">
            <v>0</v>
          </cell>
        </row>
        <row r="987">
          <cell r="D987" t="str">
            <v>MH-E13/1A</v>
          </cell>
          <cell r="E987" t="str">
            <v>30 Road</v>
          </cell>
          <cell r="F987" t="str">
            <v>Existing Boundary Road</v>
          </cell>
        </row>
        <row r="988">
          <cell r="E988">
            <v>74.923158269014948</v>
          </cell>
        </row>
        <row r="989">
          <cell r="D989" t="str">
            <v>MH-E13/1</v>
          </cell>
          <cell r="E989" t="str">
            <v>30 Road</v>
          </cell>
          <cell r="F989" t="str">
            <v>Existing Boundary Road</v>
          </cell>
        </row>
        <row r="990">
          <cell r="E990">
            <v>157.44071579467027</v>
          </cell>
        </row>
        <row r="991">
          <cell r="D991" t="str">
            <v>MH-E13/2A</v>
          </cell>
          <cell r="E991" t="str">
            <v>30 Road</v>
          </cell>
          <cell r="F991" t="str">
            <v>Existing Boundary Road</v>
          </cell>
        </row>
        <row r="992">
          <cell r="E992">
            <v>219.44211013376588</v>
          </cell>
        </row>
        <row r="993">
          <cell r="D993" t="str">
            <v>MH-E13/2</v>
          </cell>
          <cell r="E993" t="str">
            <v>30 Road</v>
          </cell>
          <cell r="F993" t="str">
            <v>Existing Boundary Road</v>
          </cell>
        </row>
        <row r="994">
          <cell r="E994">
            <v>276.33140730823686</v>
          </cell>
        </row>
        <row r="995">
          <cell r="D995" t="str">
            <v>MH-E13/3</v>
          </cell>
          <cell r="E995" t="str">
            <v>30 Road</v>
          </cell>
          <cell r="F995" t="str">
            <v>Existing Boundary Road</v>
          </cell>
        </row>
        <row r="996">
          <cell r="E996">
            <v>343.46033038159879</v>
          </cell>
        </row>
        <row r="997">
          <cell r="D997" t="str">
            <v>MH-E13/4A</v>
          </cell>
          <cell r="E997" t="str">
            <v>30 Road</v>
          </cell>
          <cell r="F997" t="str">
            <v>Existing Boundary Road</v>
          </cell>
        </row>
        <row r="998">
          <cell r="E998">
            <v>405.41761647460635</v>
          </cell>
        </row>
        <row r="999">
          <cell r="D999" t="str">
            <v>MH-E13/4</v>
          </cell>
          <cell r="E999" t="str">
            <v>30 Road</v>
          </cell>
          <cell r="F999" t="str">
            <v>Existing Boundary Road</v>
          </cell>
        </row>
        <row r="1000">
          <cell r="E1000">
            <v>469.07324152059169</v>
          </cell>
        </row>
        <row r="1001">
          <cell r="D1001" t="str">
            <v>MH-E13/5</v>
          </cell>
          <cell r="E1001" t="str">
            <v>30 Road</v>
          </cell>
          <cell r="F1001" t="str">
            <v>Existing Boundary Road</v>
          </cell>
        </row>
        <row r="1002">
          <cell r="E1002">
            <v>511.03268026796712</v>
          </cell>
        </row>
        <row r="1003">
          <cell r="D1003" t="str">
            <v>MH-E13/5A</v>
          </cell>
          <cell r="E1003" t="str">
            <v>30 Road</v>
          </cell>
          <cell r="F1003" t="str">
            <v>Existing Boundary Road</v>
          </cell>
        </row>
        <row r="1004">
          <cell r="E1004">
            <v>589.88828126763713</v>
          </cell>
        </row>
        <row r="1005">
          <cell r="D1005" t="str">
            <v>MH-E13/6</v>
          </cell>
          <cell r="E1005" t="str">
            <v>30 Road</v>
          </cell>
          <cell r="F1005" t="str">
            <v>Existing Boundary Road</v>
          </cell>
        </row>
        <row r="1006">
          <cell r="E1006">
            <v>659.84087427890324</v>
          </cell>
        </row>
        <row r="1007">
          <cell r="D1007" t="str">
            <v>MH-E13/7</v>
          </cell>
          <cell r="E1007" t="str">
            <v>30 Road</v>
          </cell>
          <cell r="F1007" t="str">
            <v>Existing Boundary Road</v>
          </cell>
        </row>
        <row r="1008">
          <cell r="E1008">
            <v>754.06525435113895</v>
          </cell>
        </row>
        <row r="1010">
          <cell r="D1010" t="str">
            <v>MH-E13/1</v>
          </cell>
          <cell r="E1010" t="str">
            <v>30 Road</v>
          </cell>
          <cell r="F1010" t="str">
            <v>Existing Boundary Road</v>
          </cell>
        </row>
        <row r="1011">
          <cell r="E1011">
            <v>0</v>
          </cell>
        </row>
        <row r="1012">
          <cell r="D1012" t="str">
            <v>CB-E13/1/1</v>
          </cell>
          <cell r="E1012" t="str">
            <v>Road-MN34</v>
          </cell>
          <cell r="F1012" t="str">
            <v>Block &amp; Local Road</v>
          </cell>
        </row>
        <row r="1013">
          <cell r="E1013">
            <v>20.591750775529043</v>
          </cell>
        </row>
        <row r="1014">
          <cell r="D1014" t="str">
            <v>CB-E13/1/2</v>
          </cell>
          <cell r="E1014" t="str">
            <v>Road-MN34</v>
          </cell>
          <cell r="F1014" t="str">
            <v>Block &amp; Local Road</v>
          </cell>
        </row>
        <row r="1015">
          <cell r="E1015">
            <v>52.597208122963565</v>
          </cell>
        </row>
        <row r="1016">
          <cell r="D1016" t="str">
            <v>CB-E13/1/3</v>
          </cell>
          <cell r="E1016" t="str">
            <v>Road-MN34</v>
          </cell>
          <cell r="F1016" t="str">
            <v>Block &amp; Local Road</v>
          </cell>
        </row>
        <row r="1017">
          <cell r="E1017">
            <v>93.597134952147997</v>
          </cell>
        </row>
        <row r="1018">
          <cell r="D1018" t="str">
            <v>CB-E13/1/4</v>
          </cell>
          <cell r="E1018" t="str">
            <v>Road-MN34</v>
          </cell>
          <cell r="F1018" t="str">
            <v>Block &amp; Local Road</v>
          </cell>
        </row>
        <row r="1019">
          <cell r="E1019">
            <v>119.59544643546263</v>
          </cell>
        </row>
        <row r="1020">
          <cell r="D1020" t="str">
            <v>CB-E13/1/5</v>
          </cell>
          <cell r="E1020" t="str">
            <v>Road-MN34</v>
          </cell>
          <cell r="F1020" t="str">
            <v>Block &amp; Local Road</v>
          </cell>
        </row>
        <row r="1021">
          <cell r="E1021">
            <v>129.58953468823131</v>
          </cell>
        </row>
        <row r="1022">
          <cell r="D1022" t="str">
            <v>CB-E13/1/6</v>
          </cell>
          <cell r="E1022" t="str">
            <v>Road-MN34</v>
          </cell>
          <cell r="F1022" t="str">
            <v>Block &amp; Local Road</v>
          </cell>
        </row>
        <row r="1023">
          <cell r="E1023">
            <v>161.59051123592229</v>
          </cell>
        </row>
        <row r="1024">
          <cell r="D1024" t="str">
            <v>CB-E13/1/7</v>
          </cell>
          <cell r="E1024" t="str">
            <v>Road-MN34</v>
          </cell>
          <cell r="F1024" t="str">
            <v>Block &amp; Local Road</v>
          </cell>
        </row>
        <row r="1025">
          <cell r="E1025">
            <v>179.59020012219088</v>
          </cell>
        </row>
        <row r="1026">
          <cell r="D1026" t="str">
            <v>CB-E13/1/8</v>
          </cell>
          <cell r="E1026" t="str">
            <v>Road-MN34</v>
          </cell>
          <cell r="F1026" t="str">
            <v>Block &amp; Local Road</v>
          </cell>
        </row>
        <row r="1027">
          <cell r="E1027">
            <v>265.60749198818905</v>
          </cell>
        </row>
        <row r="1028">
          <cell r="D1028" t="str">
            <v>CB-E13/1/9</v>
          </cell>
          <cell r="E1028" t="str">
            <v>Road-MN34</v>
          </cell>
          <cell r="F1028" t="str">
            <v>Block &amp; Local Road</v>
          </cell>
        </row>
        <row r="1029">
          <cell r="E1029">
            <v>380.99989771754508</v>
          </cell>
        </row>
        <row r="1030">
          <cell r="D1030" t="str">
            <v>CB-E13/1/10</v>
          </cell>
          <cell r="E1030" t="str">
            <v>Road-MN34</v>
          </cell>
          <cell r="F1030" t="str">
            <v>Block &amp; Local Road</v>
          </cell>
        </row>
        <row r="1031">
          <cell r="E1031">
            <v>421.50027425912447</v>
          </cell>
        </row>
        <row r="1032">
          <cell r="D1032" t="str">
            <v>CB-E13/1/11</v>
          </cell>
          <cell r="E1032" t="str">
            <v>Road-MN34</v>
          </cell>
          <cell r="F1032" t="str">
            <v>Block &amp; Local Road</v>
          </cell>
        </row>
        <row r="1033">
          <cell r="E1033">
            <v>447.49578156323008</v>
          </cell>
        </row>
        <row r="1034">
          <cell r="D1034" t="str">
            <v>CB-E13/1/12</v>
          </cell>
          <cell r="E1034" t="str">
            <v>Road-MN34</v>
          </cell>
          <cell r="F1034" t="str">
            <v>Block &amp; Local Road</v>
          </cell>
        </row>
        <row r="1035">
          <cell r="E1035">
            <v>465.50201659444008</v>
          </cell>
        </row>
        <row r="1037">
          <cell r="D1037" t="str">
            <v>CB-E13/1/12</v>
          </cell>
          <cell r="E1037" t="str">
            <v>Road-MN34</v>
          </cell>
          <cell r="F1037" t="str">
            <v>Block &amp; Local Road</v>
          </cell>
        </row>
        <row r="1038">
          <cell r="E1038">
            <v>0</v>
          </cell>
        </row>
        <row r="1039">
          <cell r="D1039" t="str">
            <v>CB-E13/1/13</v>
          </cell>
          <cell r="E1039" t="str">
            <v>Road-MN42</v>
          </cell>
          <cell r="F1039" t="str">
            <v>Block &amp; Local Road</v>
          </cell>
        </row>
        <row r="1040">
          <cell r="E1040">
            <v>35.001624247890177</v>
          </cell>
        </row>
        <row r="1041">
          <cell r="D1041" t="str">
            <v>CB-E13/1/14</v>
          </cell>
          <cell r="E1041" t="str">
            <v>Road-MN42</v>
          </cell>
          <cell r="F1041" t="str">
            <v>Block &amp; Local Road</v>
          </cell>
        </row>
        <row r="1042">
          <cell r="E1042">
            <v>70.00167281909853</v>
          </cell>
        </row>
        <row r="1044">
          <cell r="D1044" t="str">
            <v>CB-E13/1/12</v>
          </cell>
          <cell r="E1044" t="str">
            <v>Road-MN34</v>
          </cell>
          <cell r="F1044" t="str">
            <v>Block &amp; Local Road</v>
          </cell>
        </row>
        <row r="1045">
          <cell r="E1045">
            <v>0</v>
          </cell>
        </row>
        <row r="1046">
          <cell r="D1046" t="str">
            <v>CB-E13/1/12/1</v>
          </cell>
          <cell r="E1046" t="str">
            <v>Road-MN42</v>
          </cell>
          <cell r="F1046" t="str">
            <v>Block &amp; Local Road</v>
          </cell>
        </row>
        <row r="1047">
          <cell r="E1047">
            <v>34.996606978306083</v>
          </cell>
        </row>
        <row r="1049">
          <cell r="D1049" t="str">
            <v>CB-E13/1/12/1</v>
          </cell>
          <cell r="E1049" t="str">
            <v>Road-MN42</v>
          </cell>
          <cell r="F1049" t="str">
            <v>Block &amp; Local Road</v>
          </cell>
        </row>
        <row r="1050">
          <cell r="E1050">
            <v>0</v>
          </cell>
        </row>
        <row r="1051">
          <cell r="D1051" t="str">
            <v>CB-E13/1/12/2</v>
          </cell>
          <cell r="E1051" t="str">
            <v>Road-MN42</v>
          </cell>
          <cell r="F1051" t="str">
            <v>Block &amp; Local Road</v>
          </cell>
        </row>
        <row r="1052">
          <cell r="E1052">
            <v>17.845027318683652</v>
          </cell>
        </row>
        <row r="1054">
          <cell r="D1054" t="str">
            <v>CB-E13/1/12/1</v>
          </cell>
          <cell r="E1054" t="str">
            <v>Road-MN42</v>
          </cell>
          <cell r="F1054" t="str">
            <v>Block &amp; Local Road</v>
          </cell>
        </row>
        <row r="1055">
          <cell r="E1055">
            <v>0</v>
          </cell>
        </row>
        <row r="1056">
          <cell r="D1056" t="str">
            <v>CB-E13/1/12/3</v>
          </cell>
          <cell r="E1056" t="str">
            <v>Road-MN42</v>
          </cell>
          <cell r="F1056" t="str">
            <v>Block &amp; Local Road</v>
          </cell>
        </row>
        <row r="1057">
          <cell r="E1057">
            <v>14.993818726402573</v>
          </cell>
        </row>
        <row r="1059">
          <cell r="D1059" t="str">
            <v>CB-E13/1/13</v>
          </cell>
          <cell r="E1059" t="str">
            <v>Road-MN42</v>
          </cell>
          <cell r="F1059" t="str">
            <v>Block &amp; Local Road</v>
          </cell>
        </row>
        <row r="1060">
          <cell r="E1060">
            <v>0</v>
          </cell>
        </row>
        <row r="1061">
          <cell r="D1061" t="str">
            <v>CB-E13/1/13/1</v>
          </cell>
          <cell r="E1061" t="str">
            <v>Road-MN35</v>
          </cell>
          <cell r="F1061" t="str">
            <v>Block &amp; Local Road</v>
          </cell>
        </row>
        <row r="1062">
          <cell r="E1062">
            <v>45.007987068865106</v>
          </cell>
        </row>
        <row r="1063">
          <cell r="D1063" t="str">
            <v>CB-E13/1/13/2</v>
          </cell>
          <cell r="E1063" t="str">
            <v>Road-MN35</v>
          </cell>
          <cell r="F1063" t="str">
            <v>Block &amp; Local Road</v>
          </cell>
        </row>
        <row r="1064">
          <cell r="E1064">
            <v>90.011379163241656</v>
          </cell>
        </row>
        <row r="1066">
          <cell r="D1066" t="str">
            <v>MH-E13/5</v>
          </cell>
          <cell r="E1066" t="str">
            <v>30 Road</v>
          </cell>
          <cell r="F1066" t="str">
            <v>Existing Boundary Road</v>
          </cell>
        </row>
        <row r="1067">
          <cell r="E1067">
            <v>0</v>
          </cell>
        </row>
        <row r="1068">
          <cell r="D1068" t="str">
            <v>CB-E13/5/1</v>
          </cell>
          <cell r="E1068" t="str">
            <v>Road-MN37</v>
          </cell>
          <cell r="F1068" t="str">
            <v>Block &amp; Local Road</v>
          </cell>
        </row>
        <row r="1069">
          <cell r="E1069">
            <v>27.187248849380222</v>
          </cell>
        </row>
        <row r="1070">
          <cell r="D1070" t="str">
            <v>CB-E13/5/2</v>
          </cell>
          <cell r="E1070" t="str">
            <v>Road-MN37</v>
          </cell>
          <cell r="F1070" t="str">
            <v>Block &amp; Local Road</v>
          </cell>
        </row>
        <row r="1071">
          <cell r="E1071">
            <v>60.178814437966707</v>
          </cell>
        </row>
        <row r="1072">
          <cell r="D1072" t="str">
            <v>CB-E13/5/3</v>
          </cell>
          <cell r="E1072" t="str">
            <v>Road-MN37</v>
          </cell>
          <cell r="F1072" t="str">
            <v>Block &amp; Local Road</v>
          </cell>
        </row>
        <row r="1073">
          <cell r="E1073">
            <v>90.183097465467526</v>
          </cell>
        </row>
        <row r="1074">
          <cell r="D1074" t="str">
            <v>CB-E13/5/4</v>
          </cell>
          <cell r="E1074" t="str">
            <v>Road-MN37</v>
          </cell>
          <cell r="F1074" t="str">
            <v>Block &amp; Local Road</v>
          </cell>
        </row>
        <row r="1075">
          <cell r="E1075">
            <v>125.17896150699478</v>
          </cell>
        </row>
        <row r="1077">
          <cell r="D1077" t="str">
            <v>CB-E13/5/4</v>
          </cell>
          <cell r="E1077" t="str">
            <v>Road-MN37</v>
          </cell>
          <cell r="F1077" t="str">
            <v>Block &amp; Local Road</v>
          </cell>
        </row>
        <row r="1078">
          <cell r="E1078">
            <v>0</v>
          </cell>
        </row>
        <row r="1079">
          <cell r="D1079" t="str">
            <v>CB-E13/5/5</v>
          </cell>
          <cell r="E1079" t="str">
            <v>Road-MN35</v>
          </cell>
          <cell r="F1079" t="str">
            <v>Block &amp; Local Road</v>
          </cell>
        </row>
        <row r="1080">
          <cell r="E1080">
            <v>16.993460506850184</v>
          </cell>
        </row>
        <row r="1081">
          <cell r="D1081" t="str">
            <v>CB-E13/5/5/1</v>
          </cell>
          <cell r="E1081" t="str">
            <v>Road-MN35</v>
          </cell>
          <cell r="F1081" t="str">
            <v>Block &amp; Local Road</v>
          </cell>
        </row>
        <row r="1082">
          <cell r="E1082">
            <v>61.98824464896083</v>
          </cell>
        </row>
        <row r="1084">
          <cell r="D1084" t="str">
            <v>CB-E13/5/4</v>
          </cell>
          <cell r="E1084" t="str">
            <v>Road-MN37</v>
          </cell>
          <cell r="F1084" t="str">
            <v>Block &amp; Local Road</v>
          </cell>
        </row>
        <row r="1085">
          <cell r="E1085">
            <v>0</v>
          </cell>
        </row>
        <row r="1086">
          <cell r="D1086" t="str">
            <v>CB-E13/5/4/1</v>
          </cell>
          <cell r="E1086" t="str">
            <v>Road-MN35</v>
          </cell>
          <cell r="F1086" t="str">
            <v>Block &amp; Local Road</v>
          </cell>
        </row>
        <row r="1087">
          <cell r="E1087">
            <v>35.00441400751437</v>
          </cell>
        </row>
        <row r="1088">
          <cell r="D1088" t="str">
            <v>CB-E13/5/4/2</v>
          </cell>
          <cell r="E1088" t="str">
            <v>Road-MN35</v>
          </cell>
          <cell r="F1088" t="str">
            <v>Block &amp; Local Road</v>
          </cell>
        </row>
        <row r="1089">
          <cell r="E1089">
            <v>80.010013658912641</v>
          </cell>
        </row>
        <row r="1091">
          <cell r="D1091" t="str">
            <v>CB-E13/5/5</v>
          </cell>
          <cell r="E1091" t="str">
            <v>Road-MN35</v>
          </cell>
          <cell r="F1091" t="str">
            <v>Block &amp; Local Road</v>
          </cell>
        </row>
        <row r="1092">
          <cell r="E1092">
            <v>0</v>
          </cell>
        </row>
        <row r="1093">
          <cell r="D1093" t="str">
            <v>CB-E13/5/6</v>
          </cell>
          <cell r="E1093" t="str">
            <v>Road-MN36</v>
          </cell>
          <cell r="F1093" t="str">
            <v>Block &amp; Local Road</v>
          </cell>
        </row>
        <row r="1094">
          <cell r="E1094">
            <v>33.002643833515847</v>
          </cell>
        </row>
        <row r="1095">
          <cell r="D1095" t="str">
            <v>CB-E13/5/7</v>
          </cell>
          <cell r="E1095" t="str">
            <v>Road-MN36</v>
          </cell>
          <cell r="F1095" t="str">
            <v>Block &amp; Local Road</v>
          </cell>
        </row>
        <row r="1096">
          <cell r="E1096">
            <v>58.001403802901208</v>
          </cell>
        </row>
        <row r="1097">
          <cell r="D1097" t="str">
            <v>CB-E13/5/8</v>
          </cell>
          <cell r="E1097" t="str">
            <v>Road-MN36</v>
          </cell>
          <cell r="F1097" t="str">
            <v>Block &amp; Local Road</v>
          </cell>
        </row>
        <row r="1098">
          <cell r="E1098">
            <v>83.000763794670917</v>
          </cell>
        </row>
        <row r="1099">
          <cell r="D1099" t="str">
            <v>CB-E13/5/9</v>
          </cell>
          <cell r="E1099" t="str">
            <v>Road-MN36</v>
          </cell>
          <cell r="F1099" t="str">
            <v>Block &amp; Local Road</v>
          </cell>
        </row>
        <row r="1100">
          <cell r="E1100">
            <v>98.006526021058164</v>
          </cell>
        </row>
        <row r="1101">
          <cell r="D1101" t="str">
            <v>CB-E13/5/10</v>
          </cell>
          <cell r="E1101" t="str">
            <v>Road-MN36</v>
          </cell>
          <cell r="F1101" t="str">
            <v>Block &amp; Local Road</v>
          </cell>
        </row>
        <row r="1102">
          <cell r="E1102">
            <v>112.99994124226791</v>
          </cell>
        </row>
        <row r="1103">
          <cell r="D1103" t="str">
            <v>CB-E13/5/11</v>
          </cell>
          <cell r="E1103" t="str">
            <v>Road-MN36</v>
          </cell>
          <cell r="F1103" t="str">
            <v>Block &amp; Local Road</v>
          </cell>
        </row>
        <row r="1104">
          <cell r="E1104">
            <v>128.00122785379961</v>
          </cell>
        </row>
        <row r="1105">
          <cell r="D1105" t="str">
            <v>CB-E13/5/12</v>
          </cell>
          <cell r="E1105" t="str">
            <v>Road-MN36</v>
          </cell>
          <cell r="F1105" t="str">
            <v>Block &amp; Local Road</v>
          </cell>
        </row>
        <row r="1106">
          <cell r="E1106">
            <v>152.99526314242445</v>
          </cell>
        </row>
        <row r="1107">
          <cell r="D1107" t="str">
            <v>CB-E13/5/13</v>
          </cell>
          <cell r="E1107" t="str">
            <v>Road-MN36</v>
          </cell>
          <cell r="F1107" t="str">
            <v>Block &amp; Local Road</v>
          </cell>
        </row>
        <row r="1108">
          <cell r="E1108">
            <v>171.00065122491466</v>
          </cell>
        </row>
        <row r="1109">
          <cell r="D1109" t="str">
            <v>CB-E13/5/14</v>
          </cell>
          <cell r="E1109" t="str">
            <v>Road-MN36</v>
          </cell>
          <cell r="F1109" t="str">
            <v>Block &amp; Local Road</v>
          </cell>
        </row>
        <row r="1110">
          <cell r="E1110">
            <v>188.99882057618578</v>
          </cell>
        </row>
        <row r="1112">
          <cell r="D1112" t="str">
            <v>MH-E13/7</v>
          </cell>
          <cell r="E1112" t="str">
            <v>30 Road</v>
          </cell>
          <cell r="F1112" t="str">
            <v>Existing Boundary Road</v>
          </cell>
        </row>
        <row r="1113">
          <cell r="E1113">
            <v>0</v>
          </cell>
        </row>
        <row r="1114">
          <cell r="D1114" t="str">
            <v>CB-E13/7/1</v>
          </cell>
          <cell r="E1114" t="str">
            <v>Road-MN40</v>
          </cell>
          <cell r="F1114" t="str">
            <v>Block &amp; Local Road</v>
          </cell>
        </row>
        <row r="1115">
          <cell r="E1115">
            <v>15.865213519107666</v>
          </cell>
        </row>
        <row r="1116">
          <cell r="D1116" t="str">
            <v>CB-E13/7/2</v>
          </cell>
          <cell r="E1116" t="str">
            <v>Road-MN40</v>
          </cell>
          <cell r="F1116" t="str">
            <v>Block &amp; Local Road</v>
          </cell>
        </row>
        <row r="1117">
          <cell r="E1117">
            <v>48.863737728625694</v>
          </cell>
        </row>
        <row r="1118">
          <cell r="D1118" t="str">
            <v>CB-E13/7/2/1</v>
          </cell>
          <cell r="E1118" t="str">
            <v>Road-MN40</v>
          </cell>
          <cell r="F1118" t="str">
            <v>Block &amp; Local Road</v>
          </cell>
        </row>
        <row r="1119">
          <cell r="E1119">
            <v>81.86423620934778</v>
          </cell>
        </row>
        <row r="1121">
          <cell r="D1121" t="str">
            <v>CB-E13/7/2/1</v>
          </cell>
          <cell r="E1121" t="str">
            <v>Road-MN40</v>
          </cell>
          <cell r="F1121" t="str">
            <v>Block &amp; Local Road</v>
          </cell>
        </row>
        <row r="1122">
          <cell r="E1122">
            <v>0</v>
          </cell>
        </row>
        <row r="1123">
          <cell r="D1123" t="str">
            <v>CB-E13/7/2/1A</v>
          </cell>
          <cell r="E1123" t="str">
            <v>Road-MN39</v>
          </cell>
          <cell r="F1123" t="str">
            <v>Block &amp; Local Road</v>
          </cell>
        </row>
        <row r="1124">
          <cell r="E1124">
            <v>14.004460003979085</v>
          </cell>
        </row>
        <row r="1126">
          <cell r="D1126" t="str">
            <v>CB-E13/7/2/1</v>
          </cell>
          <cell r="E1126" t="str">
            <v>Road-MN40</v>
          </cell>
          <cell r="F1126" t="str">
            <v>Block &amp; Local Road</v>
          </cell>
        </row>
        <row r="1127">
          <cell r="E1127">
            <v>0</v>
          </cell>
        </row>
        <row r="1128">
          <cell r="D1128" t="str">
            <v>CB-E13/7/2/2</v>
          </cell>
          <cell r="E1128" t="str">
            <v>Road-MN39</v>
          </cell>
          <cell r="F1128" t="str">
            <v>Block &amp; Local Road</v>
          </cell>
        </row>
        <row r="1129">
          <cell r="E1129">
            <v>50.001424979607528</v>
          </cell>
        </row>
        <row r="1130">
          <cell r="D1130" t="str">
            <v>CB-E13/7/2/3</v>
          </cell>
          <cell r="E1130" t="str">
            <v>Road-MN39</v>
          </cell>
          <cell r="F1130" t="str">
            <v>Block &amp; Local Road</v>
          </cell>
        </row>
        <row r="1131">
          <cell r="E1131">
            <v>99.997492825020529</v>
          </cell>
        </row>
        <row r="1133">
          <cell r="D1133" t="str">
            <v>CB-E13/7/2</v>
          </cell>
          <cell r="E1133" t="str">
            <v>Road-MN40</v>
          </cell>
          <cell r="F1133" t="str">
            <v>Block &amp; Local Road</v>
          </cell>
        </row>
        <row r="1134">
          <cell r="E1134">
            <v>0</v>
          </cell>
        </row>
        <row r="1135">
          <cell r="D1135" t="str">
            <v>CB-E13/7/3</v>
          </cell>
          <cell r="E1135" t="str">
            <v>Road-MN35</v>
          </cell>
          <cell r="F1135" t="str">
            <v>Block &amp; Local Road</v>
          </cell>
        </row>
        <row r="1136">
          <cell r="E1136">
            <v>33.995654133820793</v>
          </cell>
        </row>
        <row r="1137">
          <cell r="D1137" t="str">
            <v>CB-E13/7/4</v>
          </cell>
          <cell r="E1137" t="str">
            <v>Road-MN35</v>
          </cell>
          <cell r="F1137" t="str">
            <v>Block &amp; Local Road</v>
          </cell>
        </row>
        <row r="1138">
          <cell r="E1138">
            <v>56.99322139655775</v>
          </cell>
        </row>
        <row r="1139">
          <cell r="D1139" t="str">
            <v>CB-E13/7/5</v>
          </cell>
          <cell r="E1139" t="str">
            <v>Road-MN35</v>
          </cell>
          <cell r="F1139" t="str">
            <v>Block &amp; Local Road</v>
          </cell>
        </row>
        <row r="1140">
          <cell r="E1140">
            <v>81.993097396386673</v>
          </cell>
        </row>
        <row r="1141">
          <cell r="D1141" t="str">
            <v>CB-E13/7/6</v>
          </cell>
          <cell r="E1141" t="str">
            <v>Road-MN38</v>
          </cell>
          <cell r="F1141" t="str">
            <v>Block &amp; Local Road</v>
          </cell>
        </row>
        <row r="1142">
          <cell r="E1142">
            <v>94.979201508030286</v>
          </cell>
        </row>
        <row r="1143">
          <cell r="D1143" t="str">
            <v>CB-E13/7/7</v>
          </cell>
          <cell r="E1143" t="str">
            <v>Road-MN38</v>
          </cell>
          <cell r="F1143" t="str">
            <v>Block &amp; Local Road</v>
          </cell>
        </row>
        <row r="1144">
          <cell r="E1144">
            <v>116.98221266557593</v>
          </cell>
        </row>
        <row r="1145">
          <cell r="D1145" t="str">
            <v>CB-E13/7/8</v>
          </cell>
          <cell r="E1145" t="str">
            <v>Road-MN38</v>
          </cell>
          <cell r="F1145" t="str">
            <v>Block &amp; Local Road</v>
          </cell>
        </row>
        <row r="1146">
          <cell r="E1146">
            <v>136.98116513787028</v>
          </cell>
        </row>
        <row r="1147">
          <cell r="D1147" t="str">
            <v>CB-E13/7/9</v>
          </cell>
          <cell r="E1147" t="str">
            <v>Road-MN38</v>
          </cell>
          <cell r="F1147" t="str">
            <v>Block &amp; Local Road</v>
          </cell>
        </row>
        <row r="1148">
          <cell r="E1148">
            <v>151.98369825734034</v>
          </cell>
        </row>
        <row r="1149">
          <cell r="D1149" t="str">
            <v>CB-E13/7/10</v>
          </cell>
          <cell r="E1149" t="str">
            <v>Road-MN38</v>
          </cell>
          <cell r="F1149" t="str">
            <v>Block &amp; Local Road</v>
          </cell>
        </row>
        <row r="1150">
          <cell r="E1150">
            <v>161.98346325455972</v>
          </cell>
        </row>
        <row r="1151">
          <cell r="D1151" t="str">
            <v>CB-E13/7/11</v>
          </cell>
          <cell r="E1151" t="str">
            <v>Road-MN38</v>
          </cell>
          <cell r="F1151" t="str">
            <v>Block &amp; Local Road</v>
          </cell>
        </row>
        <row r="1152">
          <cell r="E1152">
            <v>169.98738729229055</v>
          </cell>
        </row>
        <row r="1153">
          <cell r="D1153" t="str">
            <v>CB-E13/7/11A</v>
          </cell>
          <cell r="E1153" t="str">
            <v>Road-MN38</v>
          </cell>
          <cell r="F1153" t="str">
            <v>Block &amp; Local Road</v>
          </cell>
        </row>
        <row r="1154">
          <cell r="E1154">
            <v>184.11501271206677</v>
          </cell>
        </row>
        <row r="1155">
          <cell r="D1155" t="str">
            <v>CB-E13/7/12</v>
          </cell>
          <cell r="E1155" t="str">
            <v>Road-MN38</v>
          </cell>
          <cell r="F1155" t="str">
            <v>Block &amp; Local Road</v>
          </cell>
        </row>
        <row r="1156">
          <cell r="E1156">
            <v>217.11258383475462</v>
          </cell>
        </row>
        <row r="1157">
          <cell r="D1157" t="str">
            <v>CB-E13/7/13</v>
          </cell>
          <cell r="E1157" t="str">
            <v>Road-MN38</v>
          </cell>
          <cell r="F1157" t="str">
            <v>Block &amp; Local Road</v>
          </cell>
        </row>
        <row r="1158">
          <cell r="E1158">
            <v>262.10976263526624</v>
          </cell>
        </row>
        <row r="1159">
          <cell r="D1159" t="str">
            <v>CB-E13/7/14</v>
          </cell>
          <cell r="E1159" t="str">
            <v>Road-MN38</v>
          </cell>
          <cell r="F1159" t="str">
            <v>Block &amp; Local Road</v>
          </cell>
        </row>
        <row r="1160">
          <cell r="E1160">
            <v>307.113496924706</v>
          </cell>
        </row>
        <row r="1161">
          <cell r="D1161" t="str">
            <v>CB-E13/7/15</v>
          </cell>
          <cell r="E1161" t="str">
            <v>Road-MN38</v>
          </cell>
          <cell r="F1161" t="str">
            <v>Block &amp; Local Road</v>
          </cell>
        </row>
        <row r="1162">
          <cell r="E1162">
            <v>337.11579350353378</v>
          </cell>
        </row>
        <row r="1165">
          <cell r="D1165" t="str">
            <v>MH-1-EX</v>
          </cell>
          <cell r="E1165" t="str">
            <v>King Fahad Road</v>
          </cell>
          <cell r="F1165" t="str">
            <v>Existing Boundary Road</v>
          </cell>
        </row>
        <row r="1166">
          <cell r="E1166">
            <v>0</v>
          </cell>
        </row>
        <row r="1167">
          <cell r="D1167" t="str">
            <v>CB-1/1</v>
          </cell>
          <cell r="E1167" t="str">
            <v>Road-MN21</v>
          </cell>
          <cell r="F1167" t="str">
            <v>Minor Collector Road</v>
          </cell>
        </row>
        <row r="1168">
          <cell r="E1168">
            <v>35.321234066870147</v>
          </cell>
        </row>
        <row r="1169">
          <cell r="D1169" t="str">
            <v>CB-1/2</v>
          </cell>
          <cell r="E1169" t="str">
            <v>Road-MN21</v>
          </cell>
          <cell r="F1169" t="str">
            <v>Minor Collector Road</v>
          </cell>
        </row>
        <row r="1170">
          <cell r="E1170">
            <v>80.309554773469145</v>
          </cell>
        </row>
        <row r="1171">
          <cell r="D1171" t="str">
            <v>CB-1/3</v>
          </cell>
          <cell r="E1171" t="str">
            <v>Road-MN21</v>
          </cell>
          <cell r="F1171" t="str">
            <v>Minor Collector Road</v>
          </cell>
        </row>
        <row r="1172">
          <cell r="E1172">
            <v>153.30982669069601</v>
          </cell>
        </row>
        <row r="1173">
          <cell r="D1173" t="str">
            <v>CB-1/4</v>
          </cell>
          <cell r="E1173" t="str">
            <v>Road-MN21</v>
          </cell>
          <cell r="F1173" t="str">
            <v>Minor Collector Road</v>
          </cell>
        </row>
        <row r="1174">
          <cell r="E1174">
            <v>178.31124265061229</v>
          </cell>
        </row>
        <row r="1175">
          <cell r="D1175" t="str">
            <v>CB-1/5</v>
          </cell>
          <cell r="E1175" t="str">
            <v>Road-MN21</v>
          </cell>
          <cell r="F1175" t="str">
            <v>Minor Collector Road</v>
          </cell>
        </row>
        <row r="1176">
          <cell r="E1176">
            <v>241.31470684107131</v>
          </cell>
        </row>
        <row r="1177">
          <cell r="D1177" t="str">
            <v>CB-1/6</v>
          </cell>
          <cell r="E1177" t="str">
            <v>Road-MN21</v>
          </cell>
          <cell r="F1177" t="str">
            <v>Minor Collector Road</v>
          </cell>
        </row>
        <row r="1178">
          <cell r="E1178">
            <v>258.31296851697795</v>
          </cell>
        </row>
        <row r="1179">
          <cell r="D1179" t="str">
            <v>CB-1/6A</v>
          </cell>
          <cell r="E1179" t="str">
            <v>Road-MN21</v>
          </cell>
          <cell r="F1179" t="str">
            <v>Minor Collector Road</v>
          </cell>
        </row>
        <row r="1180">
          <cell r="E1180">
            <v>268.3175724570425</v>
          </cell>
        </row>
        <row r="1182">
          <cell r="D1182" t="str">
            <v>CB-1/6</v>
          </cell>
          <cell r="E1182" t="str">
            <v>Road-MN21</v>
          </cell>
          <cell r="F1182" t="str">
            <v>Minor Collector Road</v>
          </cell>
        </row>
        <row r="1183">
          <cell r="E1183">
            <v>0</v>
          </cell>
        </row>
        <row r="1184">
          <cell r="D1184" t="str">
            <v>CB-1/7</v>
          </cell>
          <cell r="E1184" t="str">
            <v>Road-MN02</v>
          </cell>
          <cell r="F1184" t="str">
            <v>Minor Collector Road</v>
          </cell>
        </row>
        <row r="1185">
          <cell r="E1185">
            <v>19.995261938740221</v>
          </cell>
        </row>
        <row r="1186">
          <cell r="D1186" t="str">
            <v>CB-1/8</v>
          </cell>
          <cell r="E1186" t="str">
            <v>Road-MN02</v>
          </cell>
          <cell r="F1186" t="str">
            <v>Minor Collector Road</v>
          </cell>
        </row>
        <row r="1187">
          <cell r="E1187">
            <v>45.014558491734022</v>
          </cell>
        </row>
        <row r="1188">
          <cell r="D1188" t="str">
            <v>CB-1/9</v>
          </cell>
          <cell r="E1188" t="str">
            <v>Road-MN02</v>
          </cell>
          <cell r="F1188" t="str">
            <v>Minor Collector Road</v>
          </cell>
        </row>
        <row r="1189">
          <cell r="E1189">
            <v>58.019653647005825</v>
          </cell>
        </row>
        <row r="1190">
          <cell r="D1190" t="str">
            <v>CB-1/10</v>
          </cell>
          <cell r="E1190" t="str">
            <v>Road-MN02</v>
          </cell>
          <cell r="F1190" t="str">
            <v>Minor Collector Road</v>
          </cell>
        </row>
        <row r="1191">
          <cell r="E1191">
            <v>80.120956776100726</v>
          </cell>
        </row>
        <row r="1192">
          <cell r="D1192" t="str">
            <v>CB-1/11</v>
          </cell>
          <cell r="E1192" t="str">
            <v>Road-MN02</v>
          </cell>
          <cell r="F1192" t="str">
            <v>Minor Collector Road</v>
          </cell>
        </row>
        <row r="1193">
          <cell r="E1193">
            <v>108.11546516632299</v>
          </cell>
        </row>
        <row r="1194">
          <cell r="D1194" t="str">
            <v>CB-1/12</v>
          </cell>
          <cell r="E1194" t="str">
            <v>Road-MN02</v>
          </cell>
          <cell r="F1194" t="str">
            <v>Minor Collector Road</v>
          </cell>
        </row>
        <row r="1195">
          <cell r="E1195">
            <v>128.1110571805994</v>
          </cell>
        </row>
        <row r="1196">
          <cell r="D1196" t="str">
            <v>CB-1/13</v>
          </cell>
          <cell r="E1196" t="str">
            <v>Road-MN02</v>
          </cell>
          <cell r="F1196" t="str">
            <v>Minor Collector Road</v>
          </cell>
        </row>
        <row r="1197">
          <cell r="E1197">
            <v>148.11102718023062</v>
          </cell>
        </row>
        <row r="1198">
          <cell r="D1198" t="str">
            <v>CB-1/14</v>
          </cell>
          <cell r="E1198" t="str">
            <v>Road-MN02</v>
          </cell>
          <cell r="F1198" t="str">
            <v>Minor Collector Road</v>
          </cell>
        </row>
        <row r="1199">
          <cell r="E1199">
            <v>158.11026715132954</v>
          </cell>
        </row>
        <row r="1200">
          <cell r="D1200" t="str">
            <v>CB-1/15</v>
          </cell>
          <cell r="E1200" t="str">
            <v>Road-MN02</v>
          </cell>
          <cell r="F1200" t="str">
            <v>Minor Collector Road</v>
          </cell>
        </row>
        <row r="1201">
          <cell r="E1201">
            <v>188.1106571489982</v>
          </cell>
        </row>
        <row r="1202">
          <cell r="D1202" t="str">
            <v>CB-1/16</v>
          </cell>
          <cell r="E1202" t="str">
            <v>Road-MN02</v>
          </cell>
          <cell r="F1202" t="str">
            <v>Minor Collector Road</v>
          </cell>
        </row>
        <row r="1203">
          <cell r="E1203">
            <v>208.10776193932176</v>
          </cell>
        </row>
        <row r="1204">
          <cell r="D1204" t="str">
            <v>CB-1/17</v>
          </cell>
          <cell r="E1204" t="str">
            <v>Road-MN02</v>
          </cell>
          <cell r="F1204" t="str">
            <v>Minor Collector Road</v>
          </cell>
        </row>
        <row r="1205">
          <cell r="E1205">
            <v>238.10961021599485</v>
          </cell>
        </row>
        <row r="1207">
          <cell r="D1207" t="str">
            <v>MH-9-EX</v>
          </cell>
          <cell r="E1207" t="str">
            <v>King Fahad Road</v>
          </cell>
          <cell r="F1207" t="str">
            <v>Existing Boundary Road</v>
          </cell>
        </row>
        <row r="1208">
          <cell r="E1208">
            <v>0</v>
          </cell>
        </row>
        <row r="1209">
          <cell r="D1209" t="str">
            <v>CB-9/1</v>
          </cell>
          <cell r="E1209" t="str">
            <v>Road-MN25</v>
          </cell>
          <cell r="F1209" t="str">
            <v>Block &amp; Local Road</v>
          </cell>
        </row>
        <row r="1210">
          <cell r="E1210">
            <v>29.999408327474846</v>
          </cell>
        </row>
        <row r="1211">
          <cell r="D1211" t="str">
            <v>CB-9/2</v>
          </cell>
          <cell r="E1211" t="str">
            <v>Road-MN25</v>
          </cell>
          <cell r="F1211" t="str">
            <v>Block &amp; Local Road</v>
          </cell>
        </row>
        <row r="1212">
          <cell r="E1212">
            <v>61.995572160008237</v>
          </cell>
        </row>
        <row r="1213">
          <cell r="D1213" t="str">
            <v>CB-9/3</v>
          </cell>
          <cell r="E1213" t="str">
            <v>Road-MN25</v>
          </cell>
          <cell r="F1213" t="str">
            <v>Block &amp; Local Road</v>
          </cell>
        </row>
        <row r="1214">
          <cell r="E1214">
            <v>95.995939805118212</v>
          </cell>
        </row>
        <row r="1215">
          <cell r="D1215" t="str">
            <v>CB-9/4</v>
          </cell>
          <cell r="E1215" t="str">
            <v>Road-MN25</v>
          </cell>
          <cell r="F1215" t="str">
            <v>Block &amp; Local Road</v>
          </cell>
        </row>
        <row r="1216">
          <cell r="E1216">
            <v>126.0051200671719</v>
          </cell>
        </row>
        <row r="1218">
          <cell r="D1218" t="str">
            <v>MH-3/1-EX</v>
          </cell>
          <cell r="E1218" t="str">
            <v>King Fahad Road</v>
          </cell>
          <cell r="F1218" t="str">
            <v>Existing Boundary Road</v>
          </cell>
        </row>
        <row r="1219">
          <cell r="E1219">
            <v>0</v>
          </cell>
        </row>
        <row r="1220">
          <cell r="D1220" t="str">
            <v>CB-3/1/1</v>
          </cell>
          <cell r="E1220" t="str">
            <v>Road-MN01</v>
          </cell>
          <cell r="F1220" t="str">
            <v>Minor Collector Road</v>
          </cell>
        </row>
        <row r="1221">
          <cell r="E1221">
            <v>24.987158701959103</v>
          </cell>
        </row>
        <row r="1222">
          <cell r="D1222" t="str">
            <v>CB-3/1/1A</v>
          </cell>
          <cell r="E1222" t="str">
            <v>Road-MN01</v>
          </cell>
          <cell r="F1222" t="str">
            <v>Minor Collector Road</v>
          </cell>
        </row>
        <row r="1223">
          <cell r="E1223">
            <v>44.982558172795059</v>
          </cell>
        </row>
        <row r="1224">
          <cell r="D1224" t="str">
            <v>CB-3/1/2</v>
          </cell>
          <cell r="E1224" t="str">
            <v>Road-MN01</v>
          </cell>
          <cell r="F1224" t="str">
            <v>Minor Collector Road</v>
          </cell>
        </row>
        <row r="1225">
          <cell r="E1225">
            <v>83.993966760529588</v>
          </cell>
        </row>
        <row r="1226">
          <cell r="D1226" t="str">
            <v>CB-3/1/2A</v>
          </cell>
          <cell r="E1226" t="str">
            <v>Road-MN01</v>
          </cell>
          <cell r="F1226" t="str">
            <v>Minor Collector Road</v>
          </cell>
        </row>
        <row r="1227">
          <cell r="E1227">
            <v>116.98483974065815</v>
          </cell>
        </row>
        <row r="1228">
          <cell r="D1228" t="str">
            <v>CB-3/1/3</v>
          </cell>
          <cell r="E1228" t="str">
            <v>Road-MN01</v>
          </cell>
          <cell r="F1228" t="str">
            <v>Minor Collector Road</v>
          </cell>
        </row>
        <row r="1229">
          <cell r="E1229">
            <v>153.04530146824976</v>
          </cell>
        </row>
        <row r="1230">
          <cell r="D1230" t="str">
            <v>CB-3/1/4</v>
          </cell>
          <cell r="E1230" t="str">
            <v>Road-MN01</v>
          </cell>
          <cell r="F1230" t="str">
            <v>Minor Collector Road</v>
          </cell>
        </row>
        <row r="1231">
          <cell r="E1231">
            <v>199.03816395800976</v>
          </cell>
        </row>
        <row r="1232">
          <cell r="D1232" t="str">
            <v>CB-3/1/5</v>
          </cell>
          <cell r="E1232" t="str">
            <v>Road-MN01</v>
          </cell>
          <cell r="F1232" t="str">
            <v>Minor Collector Road</v>
          </cell>
        </row>
        <row r="1233">
          <cell r="E1233">
            <v>233.03845219208267</v>
          </cell>
        </row>
        <row r="1235">
          <cell r="D1235" t="str">
            <v>MH-3/3-EX</v>
          </cell>
          <cell r="E1235" t="str">
            <v>King Fahad Road</v>
          </cell>
          <cell r="F1235" t="str">
            <v>Existing Boundary Road</v>
          </cell>
        </row>
        <row r="1236">
          <cell r="E1236">
            <v>0</v>
          </cell>
        </row>
        <row r="1237">
          <cell r="D1237" t="str">
            <v>CB-3/3/1</v>
          </cell>
          <cell r="E1237" t="str">
            <v>Road-MN26</v>
          </cell>
          <cell r="F1237" t="str">
            <v>Block &amp; Local Road</v>
          </cell>
        </row>
        <row r="1238">
          <cell r="E1238">
            <v>24.999489154813364</v>
          </cell>
        </row>
        <row r="1239">
          <cell r="D1239" t="str">
            <v>CB-3/3/2</v>
          </cell>
          <cell r="E1239" t="str">
            <v>Road-MN26</v>
          </cell>
          <cell r="F1239" t="str">
            <v>Block &amp; Local Road</v>
          </cell>
        </row>
        <row r="1240">
          <cell r="E1240">
            <v>62.986535631219894</v>
          </cell>
        </row>
        <row r="1241">
          <cell r="D1241" t="str">
            <v>CB-3/3/2A</v>
          </cell>
          <cell r="E1241" t="str">
            <v>Road-MN26</v>
          </cell>
          <cell r="F1241" t="str">
            <v>Block &amp; Local Road</v>
          </cell>
        </row>
        <row r="1242">
          <cell r="E1242">
            <v>81.98789347745641</v>
          </cell>
        </row>
        <row r="1243">
          <cell r="D1243" t="str">
            <v>CB-3/3/3</v>
          </cell>
          <cell r="E1243" t="str">
            <v>Road-MN26</v>
          </cell>
          <cell r="F1243" t="str">
            <v>Block &amp; Local Road</v>
          </cell>
        </row>
        <row r="1244">
          <cell r="E1244">
            <v>95.145936645031256</v>
          </cell>
        </row>
        <row r="1245">
          <cell r="D1245" t="str">
            <v>CB-3/3/4</v>
          </cell>
          <cell r="E1245" t="str">
            <v>Road-MN26</v>
          </cell>
          <cell r="F1245" t="str">
            <v>Block &amp; Local Road</v>
          </cell>
        </row>
        <row r="1246">
          <cell r="E1246">
            <v>131.14834350889527</v>
          </cell>
        </row>
        <row r="1247">
          <cell r="D1247" t="str">
            <v>CB-3/3/5</v>
          </cell>
          <cell r="E1247" t="str">
            <v>Road-MN26</v>
          </cell>
          <cell r="F1247" t="str">
            <v>Block &amp; Local Road</v>
          </cell>
        </row>
        <row r="1248">
          <cell r="E1248">
            <v>157.1499069233931</v>
          </cell>
        </row>
        <row r="1249">
          <cell r="D1249" t="str">
            <v>CB-3/3/6</v>
          </cell>
          <cell r="E1249" t="str">
            <v>Road-MN26</v>
          </cell>
          <cell r="F1249" t="str">
            <v>Block &amp; Local Road</v>
          </cell>
        </row>
        <row r="1250">
          <cell r="E1250">
            <v>193.14928469578334</v>
          </cell>
        </row>
        <row r="1251">
          <cell r="D1251" t="str">
            <v>CB-3/3/7</v>
          </cell>
          <cell r="E1251" t="str">
            <v>Road-MN26</v>
          </cell>
          <cell r="F1251" t="str">
            <v>Block &amp; Local Road</v>
          </cell>
        </row>
        <row r="1252">
          <cell r="E1252">
            <v>208.14454394660518</v>
          </cell>
        </row>
        <row r="1254">
          <cell r="D1254" t="str">
            <v>MH-3/5-EX</v>
          </cell>
          <cell r="E1254" t="str">
            <v>King Fahad Road</v>
          </cell>
          <cell r="F1254" t="str">
            <v>Existing Boundary Road</v>
          </cell>
        </row>
        <row r="1255">
          <cell r="E1255">
            <v>0</v>
          </cell>
        </row>
        <row r="1256">
          <cell r="D1256" t="str">
            <v>CB-3/5/1</v>
          </cell>
          <cell r="E1256" t="str">
            <v>Road-MJ03</v>
          </cell>
          <cell r="F1256" t="str">
            <v>Major Collector Road</v>
          </cell>
        </row>
        <row r="1257">
          <cell r="E1257">
            <v>43.63714698509753</v>
          </cell>
        </row>
        <row r="1258">
          <cell r="D1258" t="str">
            <v>CB-3/5/2</v>
          </cell>
          <cell r="E1258" t="str">
            <v>Road-MJ03</v>
          </cell>
          <cell r="F1258" t="str">
            <v>Major Collector Road</v>
          </cell>
        </row>
        <row r="1259">
          <cell r="E1259">
            <v>88.664800710297513</v>
          </cell>
        </row>
        <row r="1260">
          <cell r="D1260" t="str">
            <v>CB-3/5/3</v>
          </cell>
          <cell r="E1260" t="str">
            <v>Road-MJ03</v>
          </cell>
          <cell r="F1260" t="str">
            <v>Major Collector Road</v>
          </cell>
        </row>
        <row r="1261">
          <cell r="E1261">
            <v>115.75461060262205</v>
          </cell>
        </row>
        <row r="1262">
          <cell r="D1262" t="str">
            <v>CB-3/5/4</v>
          </cell>
          <cell r="E1262" t="str">
            <v>Road-MJ03</v>
          </cell>
          <cell r="F1262" t="str">
            <v>Major Collector Road</v>
          </cell>
        </row>
        <row r="1263">
          <cell r="E1263">
            <v>131.79407755131007</v>
          </cell>
        </row>
        <row r="1264">
          <cell r="D1264" t="str">
            <v>CB-3/5/5</v>
          </cell>
          <cell r="E1264" t="str">
            <v>Road-MJ03</v>
          </cell>
          <cell r="F1264" t="str">
            <v>Major Collector Road</v>
          </cell>
        </row>
        <row r="1265">
          <cell r="E1265">
            <v>163.78897870763794</v>
          </cell>
        </row>
        <row r="1266">
          <cell r="D1266" t="str">
            <v>CB-3/5/6</v>
          </cell>
          <cell r="E1266" t="str">
            <v>Road-MJ03</v>
          </cell>
          <cell r="F1266" t="str">
            <v>Major Collector Road</v>
          </cell>
        </row>
        <row r="1267">
          <cell r="E1267">
            <v>188.71882026352171</v>
          </cell>
        </row>
        <row r="1268">
          <cell r="D1268" t="str">
            <v>CB-3/5/7</v>
          </cell>
          <cell r="E1268" t="str">
            <v>Road-MJ03</v>
          </cell>
          <cell r="F1268" t="str">
            <v>Major Collector Road</v>
          </cell>
        </row>
        <row r="1269">
          <cell r="E1269">
            <v>218.71983691286127</v>
          </cell>
        </row>
        <row r="1271">
          <cell r="D1271" t="str">
            <v>CB-3/5/1</v>
          </cell>
          <cell r="E1271" t="str">
            <v>Road-MJ03</v>
          </cell>
          <cell r="F1271" t="str">
            <v>Major Collector Road</v>
          </cell>
        </row>
        <row r="1272">
          <cell r="E1272">
            <v>0</v>
          </cell>
        </row>
        <row r="1273">
          <cell r="D1273" t="str">
            <v>CB-3/5/1/1</v>
          </cell>
          <cell r="E1273" t="str">
            <v>Road-MJ03</v>
          </cell>
          <cell r="F1273" t="str">
            <v>Major Collector Road</v>
          </cell>
        </row>
        <row r="1274">
          <cell r="E1274">
            <v>15.191145447257286</v>
          </cell>
        </row>
        <row r="1276">
          <cell r="D1276" t="str">
            <v>CB-3/5/2</v>
          </cell>
          <cell r="E1276" t="str">
            <v>Road-MJ03</v>
          </cell>
          <cell r="F1276" t="str">
            <v>Major Collector Road</v>
          </cell>
        </row>
        <row r="1277">
          <cell r="E1277">
            <v>0</v>
          </cell>
        </row>
        <row r="1278">
          <cell r="D1278" t="str">
            <v>CB-3/5/2/1</v>
          </cell>
          <cell r="E1278" t="str">
            <v>Road-MJ03</v>
          </cell>
          <cell r="F1278" t="str">
            <v>Major Collector Road</v>
          </cell>
        </row>
        <row r="1279">
          <cell r="E1279">
            <v>15.202174186518596</v>
          </cell>
        </row>
        <row r="1281">
          <cell r="D1281" t="str">
            <v>CB-3/5/3</v>
          </cell>
          <cell r="E1281" t="str">
            <v>Road-MJ03</v>
          </cell>
          <cell r="F1281" t="str">
            <v>Major Collector Road</v>
          </cell>
        </row>
        <row r="1282">
          <cell r="E1282">
            <v>0</v>
          </cell>
        </row>
        <row r="1283">
          <cell r="D1283" t="str">
            <v>CB-3/5/3/1</v>
          </cell>
          <cell r="E1283" t="str">
            <v>Road-MJ03</v>
          </cell>
          <cell r="F1283" t="str">
            <v>Major Collector Road</v>
          </cell>
        </row>
        <row r="1284">
          <cell r="E1284">
            <v>15.203190454989418</v>
          </cell>
        </row>
        <row r="1286">
          <cell r="D1286" t="str">
            <v>CB-3/5/4</v>
          </cell>
          <cell r="E1286" t="str">
            <v>Road-MJ03</v>
          </cell>
          <cell r="F1286" t="str">
            <v>Major Collector Road</v>
          </cell>
        </row>
        <row r="1287">
          <cell r="E1287">
            <v>0</v>
          </cell>
        </row>
        <row r="1288">
          <cell r="D1288" t="str">
            <v>CB-3/5/4/1</v>
          </cell>
          <cell r="E1288" t="str">
            <v>Road-MJ03</v>
          </cell>
          <cell r="F1288" t="str">
            <v>Major Collector Road</v>
          </cell>
        </row>
        <row r="1289">
          <cell r="E1289">
            <v>15.201450588398304</v>
          </cell>
        </row>
        <row r="1291">
          <cell r="D1291" t="str">
            <v>CB-3/5/5</v>
          </cell>
          <cell r="E1291" t="str">
            <v>Road-MJ03</v>
          </cell>
          <cell r="F1291" t="str">
            <v>Major Collector Road</v>
          </cell>
        </row>
        <row r="1292">
          <cell r="E1292">
            <v>0</v>
          </cell>
        </row>
        <row r="1293">
          <cell r="D1293" t="str">
            <v>CB-3/5/5/1</v>
          </cell>
          <cell r="E1293" t="str">
            <v>Road-MJ03</v>
          </cell>
          <cell r="F1293" t="str">
            <v>Major Collector Road</v>
          </cell>
        </row>
        <row r="1294">
          <cell r="E1294">
            <v>15.193238627681879</v>
          </cell>
        </row>
        <row r="1296">
          <cell r="D1296" t="str">
            <v>CB-3/5/6</v>
          </cell>
          <cell r="E1296" t="str">
            <v>Road-MJ03</v>
          </cell>
          <cell r="F1296" t="str">
            <v>Major Collector Road</v>
          </cell>
        </row>
        <row r="1297">
          <cell r="E1297">
            <v>0</v>
          </cell>
        </row>
        <row r="1298">
          <cell r="D1298" t="str">
            <v>CB-3/5/6/1</v>
          </cell>
          <cell r="E1298" t="str">
            <v>Road-MJ03</v>
          </cell>
          <cell r="F1298" t="str">
            <v>Major Collector Road</v>
          </cell>
        </row>
        <row r="1299">
          <cell r="E1299">
            <v>15.208221461047644</v>
          </cell>
        </row>
        <row r="1301">
          <cell r="D1301" t="str">
            <v>CB-3/5/7</v>
          </cell>
          <cell r="E1301" t="str">
            <v>Road-MJ03</v>
          </cell>
          <cell r="F1301" t="str">
            <v>Major Collector Road</v>
          </cell>
        </row>
        <row r="1302">
          <cell r="E1302">
            <v>0</v>
          </cell>
        </row>
        <row r="1303">
          <cell r="D1303" t="str">
            <v>CB-3/5/7/1</v>
          </cell>
          <cell r="E1303" t="str">
            <v>Road-MJ03</v>
          </cell>
          <cell r="F1303" t="str">
            <v>Major Collector Road</v>
          </cell>
        </row>
        <row r="1304">
          <cell r="E1304">
            <v>15.208484473924047</v>
          </cell>
        </row>
        <row r="1306">
          <cell r="D1306" t="str">
            <v>MH-E34/4-EX</v>
          </cell>
          <cell r="E1306" t="str">
            <v>King Fahad Road</v>
          </cell>
          <cell r="F1306" t="str">
            <v>Existing Boundary Road</v>
          </cell>
        </row>
        <row r="1307">
          <cell r="E1307">
            <v>0</v>
          </cell>
        </row>
        <row r="1308">
          <cell r="D1308" t="str">
            <v>CB-E34/4/1</v>
          </cell>
          <cell r="E1308" t="str">
            <v>Road-MN04</v>
          </cell>
          <cell r="F1308" t="str">
            <v>Minor Collector Road</v>
          </cell>
        </row>
        <row r="1309">
          <cell r="E1309">
            <v>24.019902164698475</v>
          </cell>
        </row>
        <row r="1310">
          <cell r="D1310" t="str">
            <v>CB-E34/4/1A</v>
          </cell>
          <cell r="E1310" t="str">
            <v>Road-MN04</v>
          </cell>
          <cell r="F1310" t="str">
            <v>Minor Collector Road</v>
          </cell>
        </row>
        <row r="1311">
          <cell r="E1311">
            <v>48.028521450203328</v>
          </cell>
        </row>
        <row r="1312">
          <cell r="D1312" t="str">
            <v>CB-E34/4/2</v>
          </cell>
          <cell r="E1312" t="str">
            <v>Road-MN04</v>
          </cell>
          <cell r="F1312" t="str">
            <v>Minor Collector Road</v>
          </cell>
        </row>
        <row r="1313">
          <cell r="E1313">
            <v>83.027471434590609</v>
          </cell>
        </row>
        <row r="1314">
          <cell r="D1314" t="str">
            <v>CB-E34/4/3</v>
          </cell>
          <cell r="E1314" t="str">
            <v>Road-MN04</v>
          </cell>
          <cell r="F1314" t="str">
            <v>Minor Collector Road</v>
          </cell>
        </row>
        <row r="1315">
          <cell r="E1315">
            <v>133.02533138876811</v>
          </cell>
        </row>
        <row r="1316">
          <cell r="D1316" t="str">
            <v>CB-E34/4/4</v>
          </cell>
          <cell r="E1316" t="str">
            <v>Road-MN04</v>
          </cell>
          <cell r="F1316" t="str">
            <v>Minor Collector Road</v>
          </cell>
        </row>
        <row r="1317">
          <cell r="E1317">
            <v>160.03236750896292</v>
          </cell>
        </row>
        <row r="1318">
          <cell r="D1318" t="str">
            <v>CB-E34/4/5</v>
          </cell>
          <cell r="E1318" t="str">
            <v>Road-MN04</v>
          </cell>
          <cell r="F1318" t="str">
            <v>Minor Collector Road</v>
          </cell>
        </row>
        <row r="1319">
          <cell r="E1319">
            <v>180.01886294963725</v>
          </cell>
        </row>
        <row r="1320">
          <cell r="D1320" t="str">
            <v>CB-E34/4/6</v>
          </cell>
          <cell r="E1320" t="str">
            <v>Road-MN04</v>
          </cell>
          <cell r="F1320" t="str">
            <v>Minor Collector Road</v>
          </cell>
        </row>
        <row r="1321">
          <cell r="E1321">
            <v>220.01395889902508</v>
          </cell>
        </row>
        <row r="1322">
          <cell r="D1322" t="str">
            <v>CB-E34/4/7</v>
          </cell>
          <cell r="E1322" t="str">
            <v>Road-MN04</v>
          </cell>
          <cell r="F1322" t="str">
            <v>Minor Collector Road</v>
          </cell>
        </row>
        <row r="1323">
          <cell r="E1323">
            <v>255.02199369107424</v>
          </cell>
        </row>
        <row r="1324">
          <cell r="D1324" t="str">
            <v>CB-E34/4/8</v>
          </cell>
          <cell r="E1324" t="str">
            <v>Road-MN04</v>
          </cell>
          <cell r="F1324" t="str">
            <v>Minor Collector Road</v>
          </cell>
        </row>
        <row r="1325">
          <cell r="E1325">
            <v>303.01916131581692</v>
          </cell>
        </row>
        <row r="1327">
          <cell r="D1327" t="str">
            <v>MH-E34/2-EX</v>
          </cell>
          <cell r="E1327" t="str">
            <v>King Fahad Road</v>
          </cell>
          <cell r="F1327" t="str">
            <v>Existing Boundary Road</v>
          </cell>
        </row>
        <row r="1328">
          <cell r="E1328">
            <v>0</v>
          </cell>
        </row>
        <row r="1329">
          <cell r="D1329" t="str">
            <v>CB-E34/2/1</v>
          </cell>
          <cell r="E1329" t="str">
            <v>Road-MN05</v>
          </cell>
          <cell r="F1329" t="str">
            <v>Minor Collector Road</v>
          </cell>
        </row>
        <row r="1330">
          <cell r="E1330">
            <v>31.632604208404999</v>
          </cell>
        </row>
        <row r="1331">
          <cell r="D1331" t="str">
            <v>CB-E34/2/2</v>
          </cell>
          <cell r="E1331" t="str">
            <v>Road-MN05</v>
          </cell>
          <cell r="F1331" t="str">
            <v>Minor Collector Road</v>
          </cell>
        </row>
        <row r="1332">
          <cell r="E1332">
            <v>73.637319419882374</v>
          </cell>
        </row>
        <row r="1333">
          <cell r="D1333" t="str">
            <v>CB-E34/2/3</v>
          </cell>
          <cell r="E1333" t="str">
            <v>Road-MN05</v>
          </cell>
          <cell r="F1333" t="str">
            <v>Minor Collector Road</v>
          </cell>
        </row>
        <row r="1334">
          <cell r="E1334">
            <v>111.63543779432243</v>
          </cell>
        </row>
        <row r="1335">
          <cell r="D1335" t="str">
            <v>CB-E34/2/4</v>
          </cell>
          <cell r="E1335" t="str">
            <v>Road-MN05</v>
          </cell>
          <cell r="F1335" t="str">
            <v>Minor Collector Road</v>
          </cell>
        </row>
        <row r="1336">
          <cell r="E1336">
            <v>123.63317924846557</v>
          </cell>
        </row>
        <row r="1337">
          <cell r="D1337" t="str">
            <v>CB-E34/2/4A</v>
          </cell>
          <cell r="E1337" t="str">
            <v>Road-MN05</v>
          </cell>
          <cell r="F1337" t="str">
            <v>Minor Collector Road</v>
          </cell>
        </row>
        <row r="1338">
          <cell r="E1338">
            <v>143.63782870801293</v>
          </cell>
        </row>
        <row r="1339">
          <cell r="D1339" t="str">
            <v>CB-E34/2/5</v>
          </cell>
          <cell r="E1339" t="str">
            <v>Road-MN05</v>
          </cell>
          <cell r="F1339" t="str">
            <v>Minor Collector Road</v>
          </cell>
        </row>
        <row r="1340">
          <cell r="E1340">
            <v>177.6356359902513</v>
          </cell>
        </row>
        <row r="1341">
          <cell r="D1341" t="str">
            <v>CB-E34/2/6</v>
          </cell>
          <cell r="E1341" t="str">
            <v>Road-MN05</v>
          </cell>
          <cell r="F1341" t="str">
            <v>Minor Collector Road</v>
          </cell>
        </row>
        <row r="1342">
          <cell r="E1342">
            <v>197.6308079074671</v>
          </cell>
        </row>
        <row r="1343">
          <cell r="D1343" t="str">
            <v>CB-E34/2/6A</v>
          </cell>
          <cell r="E1343" t="str">
            <v>Road-MN05</v>
          </cell>
          <cell r="F1343" t="str">
            <v>Minor Collector Road</v>
          </cell>
        </row>
        <row r="1344">
          <cell r="E1344">
            <v>232.63106219242221</v>
          </cell>
        </row>
        <row r="1345">
          <cell r="D1345" t="str">
            <v>CB-E34/2/6B</v>
          </cell>
          <cell r="E1345" t="str">
            <v>Road-MN05</v>
          </cell>
          <cell r="F1345" t="str">
            <v>Minor Collector Road</v>
          </cell>
        </row>
        <row r="1346">
          <cell r="E1346">
            <v>273.63333042222484</v>
          </cell>
        </row>
        <row r="1347">
          <cell r="D1347" t="str">
            <v>CB-E34/2/7</v>
          </cell>
          <cell r="E1347" t="str">
            <v>Road-MN05</v>
          </cell>
          <cell r="F1347" t="str">
            <v>Minor Collector Road</v>
          </cell>
        </row>
        <row r="1348">
          <cell r="E1348">
            <v>283.63565515211945</v>
          </cell>
        </row>
        <row r="1350">
          <cell r="D1350" t="str">
            <v>CB-E34/2/7</v>
          </cell>
          <cell r="E1350" t="str">
            <v>Road-MN05</v>
          </cell>
          <cell r="F1350" t="str">
            <v>Minor Collector Road</v>
          </cell>
        </row>
        <row r="1351">
          <cell r="E1351">
            <v>0</v>
          </cell>
        </row>
        <row r="1352">
          <cell r="D1352" t="str">
            <v>CB-E34/2/8</v>
          </cell>
          <cell r="E1352" t="str">
            <v>Road-MN07</v>
          </cell>
          <cell r="F1352" t="str">
            <v>Minor Collector Road</v>
          </cell>
        </row>
        <row r="1353">
          <cell r="E1353">
            <v>30.000326664888235</v>
          </cell>
        </row>
        <row r="1354">
          <cell r="D1354" t="str">
            <v>CB-E34/2/9</v>
          </cell>
          <cell r="E1354" t="str">
            <v>Road-MN07</v>
          </cell>
          <cell r="F1354" t="str">
            <v>Minor Collector Road</v>
          </cell>
        </row>
        <row r="1355">
          <cell r="E1355">
            <v>60.00082832708101</v>
          </cell>
        </row>
        <row r="1356">
          <cell r="D1356" t="str">
            <v>CB-E34/2/10</v>
          </cell>
          <cell r="E1356" t="str">
            <v>Road-MN07</v>
          </cell>
          <cell r="F1356" t="str">
            <v>Minor Collector Road</v>
          </cell>
        </row>
        <row r="1357">
          <cell r="E1357">
            <v>90.004631419578459</v>
          </cell>
        </row>
        <row r="1359">
          <cell r="D1359" t="str">
            <v>CB-E34/2/7</v>
          </cell>
          <cell r="E1359" t="str">
            <v>Road-MN05</v>
          </cell>
          <cell r="F1359" t="str">
            <v>Minor Collector Road</v>
          </cell>
        </row>
        <row r="1360">
          <cell r="E1360">
            <v>0</v>
          </cell>
        </row>
        <row r="1361">
          <cell r="D1361" t="str">
            <v>CB-E34/2/11</v>
          </cell>
          <cell r="E1361" t="str">
            <v>Road-MN07</v>
          </cell>
          <cell r="F1361" t="str">
            <v>Minor Collector Road</v>
          </cell>
        </row>
        <row r="1362">
          <cell r="E1362">
            <v>36.99939999541548</v>
          </cell>
        </row>
        <row r="1363">
          <cell r="D1363" t="str">
            <v>CB-E34/2/11A</v>
          </cell>
          <cell r="E1363" t="str">
            <v>Road-MN07</v>
          </cell>
          <cell r="F1363" t="str">
            <v>Minor Collector Road</v>
          </cell>
        </row>
        <row r="1364">
          <cell r="E1364">
            <v>74.997718379038915</v>
          </cell>
        </row>
        <row r="1365">
          <cell r="D1365" t="str">
            <v>CB-E34/2/12</v>
          </cell>
          <cell r="E1365" t="str">
            <v>Road-MN07</v>
          </cell>
          <cell r="F1365" t="str">
            <v>Minor Collector Road</v>
          </cell>
        </row>
        <row r="1366">
          <cell r="E1366">
            <v>84.996478302369212</v>
          </cell>
        </row>
        <row r="1367">
          <cell r="D1367" t="str">
            <v>CB-E34/2/12A</v>
          </cell>
          <cell r="E1367" t="str">
            <v>Road-MN07</v>
          </cell>
          <cell r="F1367" t="str">
            <v>Minor Collector Road</v>
          </cell>
        </row>
        <row r="1368">
          <cell r="E1368">
            <v>104.99209032079264</v>
          </cell>
        </row>
        <row r="1369">
          <cell r="D1369" t="str">
            <v>CB-E34/2/13</v>
          </cell>
          <cell r="E1369" t="str">
            <v>Road-MN07</v>
          </cell>
          <cell r="F1369" t="str">
            <v>Minor Collector Road</v>
          </cell>
        </row>
        <row r="1370">
          <cell r="E1370">
            <v>129.99989710223542</v>
          </cell>
        </row>
        <row r="1372">
          <cell r="D1372" t="str">
            <v>CB-E34/2/8</v>
          </cell>
          <cell r="E1372" t="str">
            <v>Road-MN07</v>
          </cell>
          <cell r="F1372" t="str">
            <v>Minor Collector Road</v>
          </cell>
        </row>
        <row r="1373">
          <cell r="E1373">
            <v>0</v>
          </cell>
        </row>
        <row r="1374">
          <cell r="D1374" t="str">
            <v>CB-E34/2/14</v>
          </cell>
          <cell r="E1374" t="str">
            <v>Road-MN06</v>
          </cell>
          <cell r="F1374" t="str">
            <v>Minor Collector Road</v>
          </cell>
        </row>
        <row r="1375">
          <cell r="E1375">
            <v>27.019202430821551</v>
          </cell>
        </row>
        <row r="1376">
          <cell r="D1376" t="str">
            <v>CB-E34/2/14A</v>
          </cell>
          <cell r="E1376" t="str">
            <v>Road-MN06</v>
          </cell>
          <cell r="F1376" t="str">
            <v>Minor Collector Road</v>
          </cell>
        </row>
        <row r="1377">
          <cell r="E1377">
            <v>43.000807481649971</v>
          </cell>
        </row>
        <row r="1378">
          <cell r="D1378" t="str">
            <v>CB-E34/2/15</v>
          </cell>
          <cell r="E1378" t="str">
            <v>Road-MN06</v>
          </cell>
          <cell r="F1378" t="str">
            <v>Minor Collector Road</v>
          </cell>
        </row>
        <row r="1379">
          <cell r="E1379">
            <v>55.00121164154568</v>
          </cell>
        </row>
        <row r="1380">
          <cell r="D1380" t="str">
            <v>CB-E34/2/16</v>
          </cell>
          <cell r="E1380" t="str">
            <v>Road-MN06</v>
          </cell>
          <cell r="F1380" t="str">
            <v>Minor Collector Road</v>
          </cell>
        </row>
        <row r="1381">
          <cell r="E1381">
            <v>86.999814735969665</v>
          </cell>
        </row>
        <row r="1382">
          <cell r="D1382" t="str">
            <v>CB-E34/2/17</v>
          </cell>
          <cell r="E1382" t="str">
            <v>Road-MN06</v>
          </cell>
          <cell r="F1382" t="str">
            <v>Minor Collector Road</v>
          </cell>
        </row>
        <row r="1383">
          <cell r="E1383">
            <v>127.99862569439087</v>
          </cell>
        </row>
        <row r="1384">
          <cell r="D1384" t="str">
            <v>CB-E34/2/17A</v>
          </cell>
          <cell r="E1384" t="str">
            <v>Road-MN06</v>
          </cell>
          <cell r="F1384" t="str">
            <v>Minor Collector Road</v>
          </cell>
        </row>
        <row r="1385">
          <cell r="E1385">
            <v>168.00110186772062</v>
          </cell>
        </row>
        <row r="1386">
          <cell r="D1386" t="str">
            <v>CB-E34/2/18</v>
          </cell>
          <cell r="E1386" t="str">
            <v>Road-MN06</v>
          </cell>
          <cell r="F1386" t="str">
            <v>Minor Collector Road</v>
          </cell>
        </row>
        <row r="1387">
          <cell r="E1387">
            <v>191.00460812225549</v>
          </cell>
        </row>
        <row r="1388">
          <cell r="D1388" t="str">
            <v>CB-E34/2/18A</v>
          </cell>
          <cell r="E1388" t="str">
            <v>Road-MN06</v>
          </cell>
          <cell r="F1388" t="str">
            <v>Minor Collector Road</v>
          </cell>
        </row>
        <row r="1389">
          <cell r="E1389">
            <v>211.27438118461677</v>
          </cell>
        </row>
        <row r="1391">
          <cell r="D1391" t="str">
            <v>CB-E34/2/18</v>
          </cell>
          <cell r="E1391" t="str">
            <v>Road-MN06</v>
          </cell>
          <cell r="F1391" t="str">
            <v>Minor Collector Road</v>
          </cell>
        </row>
        <row r="1392">
          <cell r="E1392">
            <v>0</v>
          </cell>
        </row>
        <row r="1393">
          <cell r="D1393" t="str">
            <v>CB-E34/2/19</v>
          </cell>
          <cell r="E1393" t="str">
            <v>Road-MJ04</v>
          </cell>
          <cell r="F1393" t="str">
            <v>Major Collector Road</v>
          </cell>
        </row>
        <row r="1394">
          <cell r="E1394">
            <v>45.002121061115574</v>
          </cell>
        </row>
        <row r="1395">
          <cell r="D1395" t="str">
            <v>CB-E34/2/19A</v>
          </cell>
          <cell r="E1395" t="str">
            <v>Road-MJ04</v>
          </cell>
          <cell r="F1395" t="str">
            <v>Major Collector Road</v>
          </cell>
        </row>
        <row r="1396">
          <cell r="E1396">
            <v>61.998055869290226</v>
          </cell>
        </row>
        <row r="1397">
          <cell r="D1397" t="str">
            <v>CB-E34/2/20</v>
          </cell>
          <cell r="E1397" t="str">
            <v>Road-MJ04</v>
          </cell>
          <cell r="F1397" t="str">
            <v>Major Collector Road</v>
          </cell>
        </row>
        <row r="1398">
          <cell r="E1398">
            <v>85.000979596642864</v>
          </cell>
        </row>
        <row r="1399">
          <cell r="D1399" t="str">
            <v>CB-E34/2/21</v>
          </cell>
          <cell r="E1399" t="str">
            <v>Road-MJ04</v>
          </cell>
          <cell r="F1399" t="str">
            <v>Major Collector Road</v>
          </cell>
        </row>
        <row r="1400">
          <cell r="E1400">
            <v>124.99983583009048</v>
          </cell>
        </row>
        <row r="1402">
          <cell r="D1402" t="str">
            <v>CB-E34/2/19</v>
          </cell>
          <cell r="E1402" t="str">
            <v>Road-MJ04</v>
          </cell>
          <cell r="F1402" t="str">
            <v>Major Collector Road</v>
          </cell>
        </row>
        <row r="1403">
          <cell r="E1403">
            <v>0</v>
          </cell>
        </row>
        <row r="1404">
          <cell r="D1404" t="str">
            <v>CB-E34/2/22</v>
          </cell>
          <cell r="E1404" t="str">
            <v>Road-MJ04</v>
          </cell>
          <cell r="F1404" t="str">
            <v>Major Collector Road</v>
          </cell>
        </row>
        <row r="1405">
          <cell r="E1405">
            <v>15.200582225664586</v>
          </cell>
        </row>
        <row r="1407">
          <cell r="D1407" t="str">
            <v>CB-E34/2/20</v>
          </cell>
          <cell r="E1407" t="str">
            <v>Road-MJ04</v>
          </cell>
          <cell r="F1407" t="str">
            <v>Major Collector Road</v>
          </cell>
        </row>
        <row r="1408">
          <cell r="E1408">
            <v>0</v>
          </cell>
        </row>
        <row r="1409">
          <cell r="D1409" t="str">
            <v>CB-E34/2/23</v>
          </cell>
          <cell r="E1409" t="str">
            <v>Road-MJ04</v>
          </cell>
          <cell r="F1409" t="str">
            <v>Major Collector Road</v>
          </cell>
        </row>
        <row r="1410">
          <cell r="E1410">
            <v>15.19789459106152</v>
          </cell>
        </row>
        <row r="1412">
          <cell r="D1412" t="str">
            <v>CB-E34/2/21</v>
          </cell>
          <cell r="E1412" t="str">
            <v>Road-MJ04</v>
          </cell>
          <cell r="F1412" t="str">
            <v>Major Collector Road</v>
          </cell>
        </row>
        <row r="1413">
          <cell r="E1413">
            <v>0</v>
          </cell>
        </row>
        <row r="1414">
          <cell r="D1414" t="str">
            <v>CB-E34/2/24</v>
          </cell>
          <cell r="E1414" t="str">
            <v>Road-MJ04</v>
          </cell>
          <cell r="F1414" t="str">
            <v>Major Collector Road</v>
          </cell>
        </row>
        <row r="1415">
          <cell r="E1415">
            <v>15.19789459106152</v>
          </cell>
        </row>
        <row r="1418">
          <cell r="D1418" t="str">
            <v>MH-E4-EX</v>
          </cell>
          <cell r="E1418" t="str">
            <v>Al Makarunah St.</v>
          </cell>
          <cell r="F1418" t="str">
            <v>Existing Boundary Road</v>
          </cell>
        </row>
        <row r="1419">
          <cell r="E1419">
            <v>0</v>
          </cell>
        </row>
        <row r="1420">
          <cell r="D1420" t="str">
            <v>CB-E4/1</v>
          </cell>
          <cell r="E1420" t="str">
            <v>Road-MN16</v>
          </cell>
          <cell r="F1420" t="str">
            <v>Minor Collector Road</v>
          </cell>
        </row>
        <row r="1421">
          <cell r="E1421">
            <v>39.771580305541626</v>
          </cell>
        </row>
        <row r="1422">
          <cell r="D1422" t="str">
            <v>CB-E4/2</v>
          </cell>
          <cell r="E1422" t="str">
            <v>Road-MN16</v>
          </cell>
          <cell r="F1422" t="str">
            <v>Minor Collector Road</v>
          </cell>
        </row>
        <row r="1423">
          <cell r="E1423">
            <v>74.770051700723684</v>
          </cell>
        </row>
        <row r="1424">
          <cell r="D1424" t="str">
            <v>CB-E4/3</v>
          </cell>
          <cell r="E1424" t="str">
            <v>Road-MN16</v>
          </cell>
          <cell r="F1424" t="str">
            <v>Minor Collector Road</v>
          </cell>
        </row>
        <row r="1425">
          <cell r="E1425">
            <v>122.02127919799298</v>
          </cell>
        </row>
        <row r="1426">
          <cell r="D1426" t="str">
            <v>CB-E4/4</v>
          </cell>
          <cell r="E1426" t="str">
            <v>Road-MN16</v>
          </cell>
          <cell r="F1426" t="str">
            <v>Minor Collector Road</v>
          </cell>
        </row>
        <row r="1427">
          <cell r="E1427">
            <v>155.06912330321046</v>
          </cell>
        </row>
        <row r="1428">
          <cell r="D1428" t="str">
            <v>CB-E4/5</v>
          </cell>
          <cell r="E1428" t="str">
            <v>Road-MN16</v>
          </cell>
          <cell r="F1428" t="str">
            <v>Minor Collector Road</v>
          </cell>
        </row>
        <row r="1429">
          <cell r="E1429">
            <v>190.21734089666109</v>
          </cell>
        </row>
        <row r="1430">
          <cell r="D1430" t="str">
            <v>CB-E4/6</v>
          </cell>
          <cell r="E1430" t="str">
            <v>Road-MN16</v>
          </cell>
          <cell r="F1430" t="str">
            <v>Minor Collector Road</v>
          </cell>
        </row>
        <row r="1431">
          <cell r="E1431">
            <v>220.2186292023851</v>
          </cell>
        </row>
        <row r="1432">
          <cell r="D1432" t="str">
            <v>CB-E4/7</v>
          </cell>
          <cell r="E1432" t="str">
            <v>Road-MN16</v>
          </cell>
          <cell r="F1432" t="str">
            <v>Minor Collector Road</v>
          </cell>
        </row>
        <row r="1433">
          <cell r="E1433">
            <v>261.41365438747312</v>
          </cell>
        </row>
        <row r="1434">
          <cell r="D1434" t="str">
            <v>CB-E4/8</v>
          </cell>
          <cell r="E1434" t="str">
            <v>Road-MN16</v>
          </cell>
          <cell r="F1434" t="str">
            <v>Minor Collector Road</v>
          </cell>
        </row>
        <row r="1435">
          <cell r="E1435">
            <v>299.0144695382117</v>
          </cell>
        </row>
        <row r="1436">
          <cell r="D1436" t="str">
            <v>CB-E4/8A</v>
          </cell>
          <cell r="E1436" t="str">
            <v>Road-MN16</v>
          </cell>
          <cell r="F1436" t="str">
            <v>Minor Collector Road</v>
          </cell>
        </row>
        <row r="1437">
          <cell r="E1437">
            <v>314.58592097984933</v>
          </cell>
        </row>
        <row r="1438">
          <cell r="D1438" t="str">
            <v>CB-E4/9</v>
          </cell>
          <cell r="E1438" t="str">
            <v>Road-MN16</v>
          </cell>
          <cell r="F1438" t="str">
            <v>Minor Collector Road</v>
          </cell>
        </row>
        <row r="1439">
          <cell r="E1439">
            <v>338.59442780554593</v>
          </cell>
        </row>
        <row r="1441">
          <cell r="D1441" t="str">
            <v>CB-E4/2</v>
          </cell>
          <cell r="E1441" t="str">
            <v>Road-MN16</v>
          </cell>
          <cell r="F1441" t="str">
            <v>Minor Collector Road</v>
          </cell>
        </row>
        <row r="1442">
          <cell r="E1442">
            <v>0</v>
          </cell>
        </row>
        <row r="1443">
          <cell r="D1443" t="str">
            <v>CB-E4/2/1</v>
          </cell>
          <cell r="E1443" t="str">
            <v>Road-MN28</v>
          </cell>
          <cell r="F1443" t="str">
            <v>Block &amp; Local Road</v>
          </cell>
        </row>
        <row r="1444">
          <cell r="E1444">
            <v>29.993107541440263</v>
          </cell>
        </row>
        <row r="1445">
          <cell r="D1445" t="str">
            <v>CB-E4/2/2</v>
          </cell>
          <cell r="E1445" t="str">
            <v>Road-MN28</v>
          </cell>
          <cell r="F1445" t="str">
            <v>Block &amp; Local Road</v>
          </cell>
        </row>
        <row r="1446">
          <cell r="E1446">
            <v>73.982016370639286</v>
          </cell>
        </row>
        <row r="1447">
          <cell r="D1447" t="str">
            <v>CB-E4/2/3</v>
          </cell>
          <cell r="E1447" t="str">
            <v>Road-MN28</v>
          </cell>
          <cell r="F1447" t="str">
            <v>Block &amp; Local Road</v>
          </cell>
        </row>
        <row r="1448">
          <cell r="E1448">
            <v>93.008886843807076</v>
          </cell>
        </row>
        <row r="1449">
          <cell r="D1449" t="str">
            <v>CB-E4/2/4</v>
          </cell>
          <cell r="E1449" t="str">
            <v>Road-MN28</v>
          </cell>
          <cell r="F1449" t="str">
            <v>Block &amp; Local Road</v>
          </cell>
        </row>
        <row r="1450">
          <cell r="E1450">
            <v>109.11575804843559</v>
          </cell>
        </row>
        <row r="1451">
          <cell r="D1451" t="str">
            <v>CB-E4/2/5</v>
          </cell>
          <cell r="E1451" t="str">
            <v>Road-MN28</v>
          </cell>
          <cell r="F1451" t="str">
            <v>Block &amp; Local Road</v>
          </cell>
        </row>
        <row r="1452">
          <cell r="E1452">
            <v>141.85583288058336</v>
          </cell>
        </row>
        <row r="1453">
          <cell r="D1453" t="str">
            <v>CB-E4/2/6</v>
          </cell>
          <cell r="E1453" t="str">
            <v>Road-MN28</v>
          </cell>
          <cell r="F1453" t="str">
            <v>Block &amp; Local Road</v>
          </cell>
        </row>
        <row r="1454">
          <cell r="E1454">
            <v>181.85369782356489</v>
          </cell>
        </row>
        <row r="1455">
          <cell r="D1455" t="str">
            <v>CB-E4/2/7</v>
          </cell>
          <cell r="E1455" t="str">
            <v>Road-MN28</v>
          </cell>
          <cell r="F1455" t="str">
            <v>Block &amp; Local Road</v>
          </cell>
        </row>
        <row r="1456">
          <cell r="E1456">
            <v>196.857740611824</v>
          </cell>
        </row>
        <row r="1458">
          <cell r="D1458" t="str">
            <v>CB-E4/4</v>
          </cell>
          <cell r="E1458" t="str">
            <v>Road-MN16</v>
          </cell>
          <cell r="F1458" t="str">
            <v>Minor Collector Road</v>
          </cell>
        </row>
        <row r="1459">
          <cell r="E1459">
            <v>0</v>
          </cell>
        </row>
        <row r="1460">
          <cell r="D1460" t="str">
            <v>CB-E4/4/1</v>
          </cell>
          <cell r="E1460" t="str">
            <v>Road-MN29</v>
          </cell>
          <cell r="F1460" t="str">
            <v>Block &amp; Local Road</v>
          </cell>
        </row>
        <row r="1461">
          <cell r="E1461">
            <v>41.999859523797511</v>
          </cell>
        </row>
        <row r="1463">
          <cell r="D1463" t="str">
            <v>CB-E4/7</v>
          </cell>
          <cell r="E1463" t="str">
            <v>Road-MN16</v>
          </cell>
          <cell r="F1463" t="str">
            <v>Minor Collector Road</v>
          </cell>
        </row>
        <row r="1464">
          <cell r="E1464">
            <v>0</v>
          </cell>
        </row>
        <row r="1465">
          <cell r="D1465" t="str">
            <v>CB-E4/7/1</v>
          </cell>
          <cell r="E1465" t="str">
            <v>Road-MN30</v>
          </cell>
          <cell r="F1465" t="str">
            <v>Block &amp; Local Road</v>
          </cell>
        </row>
        <row r="1466">
          <cell r="E1466">
            <v>40.999660974430569</v>
          </cell>
        </row>
        <row r="1468">
          <cell r="D1468" t="str">
            <v>CB-E4/9</v>
          </cell>
          <cell r="E1468" t="str">
            <v>Road-MN16</v>
          </cell>
          <cell r="F1468" t="str">
            <v>Minor Collector Road</v>
          </cell>
        </row>
        <row r="1469">
          <cell r="E1469">
            <v>0</v>
          </cell>
        </row>
        <row r="1470">
          <cell r="D1470" t="str">
            <v>CB-E4/9/1</v>
          </cell>
          <cell r="E1470" t="str">
            <v>Road-MN18</v>
          </cell>
          <cell r="F1470" t="str">
            <v>Minor Collector Road</v>
          </cell>
        </row>
        <row r="1471">
          <cell r="E1471">
            <v>27.21615145468531</v>
          </cell>
        </row>
        <row r="1472">
          <cell r="D1472" t="str">
            <v>CB-E4/9/2</v>
          </cell>
          <cell r="E1472" t="str">
            <v>Road-MN18</v>
          </cell>
          <cell r="F1472" t="str">
            <v>Minor Collector Road</v>
          </cell>
        </row>
        <row r="1473">
          <cell r="E1473">
            <v>54.217494014043695</v>
          </cell>
        </row>
        <row r="1475">
          <cell r="D1475" t="str">
            <v>CB-E4/9</v>
          </cell>
          <cell r="E1475" t="str">
            <v>Road-MN16</v>
          </cell>
          <cell r="F1475" t="str">
            <v>Minor Collector Road</v>
          </cell>
        </row>
        <row r="1476">
          <cell r="E1476">
            <v>0</v>
          </cell>
        </row>
        <row r="1477">
          <cell r="D1477" t="str">
            <v>CB-E4/10</v>
          </cell>
          <cell r="E1477" t="str">
            <v>Road-MN18</v>
          </cell>
          <cell r="F1477" t="str">
            <v>Minor Collector Road</v>
          </cell>
        </row>
        <row r="1478">
          <cell r="E1478">
            <v>50.007796391850903</v>
          </cell>
        </row>
        <row r="1479">
          <cell r="D1479" t="str">
            <v>CB-E4/11</v>
          </cell>
          <cell r="E1479" t="str">
            <v>Road-MN18</v>
          </cell>
          <cell r="F1479" t="str">
            <v>Minor Collector Road</v>
          </cell>
        </row>
        <row r="1480">
          <cell r="E1480">
            <v>86.99896560833055</v>
          </cell>
        </row>
        <row r="1481">
          <cell r="D1481" t="str">
            <v>CB-E4/12</v>
          </cell>
          <cell r="E1481" t="str">
            <v>Road-MN18</v>
          </cell>
          <cell r="F1481" t="str">
            <v>Minor Collector Road</v>
          </cell>
        </row>
        <row r="1482">
          <cell r="E1482">
            <v>126.00572399732954</v>
          </cell>
        </row>
        <row r="1484">
          <cell r="D1484" t="str">
            <v>MH-E5-EX</v>
          </cell>
          <cell r="E1484" t="str">
            <v>Al Makarunah St.</v>
          </cell>
          <cell r="F1484" t="str">
            <v>Existing Boundary Road</v>
          </cell>
        </row>
        <row r="1485">
          <cell r="E1485">
            <v>0</v>
          </cell>
        </row>
        <row r="1486">
          <cell r="D1486" t="str">
            <v>CB-E5/1</v>
          </cell>
          <cell r="E1486" t="str">
            <v>Road-MN15</v>
          </cell>
          <cell r="F1486" t="str">
            <v>Minor Collector Road</v>
          </cell>
        </row>
        <row r="1487">
          <cell r="E1487">
            <v>28.897191905064393</v>
          </cell>
        </row>
        <row r="1488">
          <cell r="D1488" t="str">
            <v>CB-E5/2</v>
          </cell>
          <cell r="E1488" t="str">
            <v>Road-MN15</v>
          </cell>
          <cell r="F1488" t="str">
            <v>Minor Collector Road</v>
          </cell>
        </row>
        <row r="1489">
          <cell r="E1489">
            <v>58.166235278581539</v>
          </cell>
        </row>
        <row r="1490">
          <cell r="D1490" t="str">
            <v>CB-E5/3</v>
          </cell>
          <cell r="E1490" t="str">
            <v>Road-MN15</v>
          </cell>
          <cell r="F1490" t="str">
            <v>Minor Collector Road</v>
          </cell>
        </row>
        <row r="1491">
          <cell r="E1491">
            <v>98.668230291165344</v>
          </cell>
        </row>
        <row r="1492">
          <cell r="D1492" t="str">
            <v>CB-E5/4</v>
          </cell>
          <cell r="E1492" t="str">
            <v>Road-MN15</v>
          </cell>
          <cell r="F1492" t="str">
            <v>Minor Collector Road</v>
          </cell>
        </row>
        <row r="1493">
          <cell r="E1493">
            <v>137.66289915757525</v>
          </cell>
        </row>
        <row r="1494">
          <cell r="D1494" t="str">
            <v>CB-E5/5</v>
          </cell>
          <cell r="E1494" t="str">
            <v>Road-MN15</v>
          </cell>
          <cell r="F1494" t="str">
            <v>Minor Collector Road</v>
          </cell>
        </row>
        <row r="1495">
          <cell r="E1495">
            <v>194.6666928909645</v>
          </cell>
        </row>
        <row r="1496">
          <cell r="D1496" t="str">
            <v>CB-E5/6</v>
          </cell>
          <cell r="E1496" t="str">
            <v>Road-MN15</v>
          </cell>
          <cell r="F1496" t="str">
            <v>Minor Collector Road</v>
          </cell>
        </row>
        <row r="1497">
          <cell r="E1497">
            <v>248.67138250217926</v>
          </cell>
        </row>
        <row r="1498">
          <cell r="D1498" t="str">
            <v>CB-E5/7</v>
          </cell>
          <cell r="E1498" t="str">
            <v>Road-MN15</v>
          </cell>
          <cell r="F1498" t="str">
            <v>Minor Collector Road</v>
          </cell>
        </row>
        <row r="1499">
          <cell r="E1499">
            <v>286.16836504746544</v>
          </cell>
        </row>
        <row r="1500">
          <cell r="D1500" t="str">
            <v>CB-E5/8</v>
          </cell>
          <cell r="E1500" t="str">
            <v>Road-MN15</v>
          </cell>
          <cell r="F1500" t="str">
            <v>Minor Collector Road</v>
          </cell>
        </row>
        <row r="1501">
          <cell r="E1501">
            <v>317.17183098268805</v>
          </cell>
        </row>
        <row r="1502">
          <cell r="D1502" t="str">
            <v>CB-E5/9</v>
          </cell>
          <cell r="E1502" t="str">
            <v>Road-MN15</v>
          </cell>
          <cell r="F1502" t="str">
            <v>Minor Collector Road</v>
          </cell>
        </row>
        <row r="1503">
          <cell r="E1503">
            <v>335.66786569290343</v>
          </cell>
        </row>
        <row r="1504">
          <cell r="D1504" t="str">
            <v>CB-E5/10</v>
          </cell>
          <cell r="E1504" t="str">
            <v>Road-MN15</v>
          </cell>
          <cell r="F1504" t="str">
            <v>Minor Collector Road</v>
          </cell>
        </row>
        <row r="1505">
          <cell r="E1505">
            <v>365.67186875911642</v>
          </cell>
        </row>
        <row r="1506">
          <cell r="D1506" t="str">
            <v>CB-E5/11</v>
          </cell>
          <cell r="E1506" t="str">
            <v>Road-MN15</v>
          </cell>
          <cell r="F1506" t="str">
            <v>Minor Collector Road</v>
          </cell>
        </row>
        <row r="1507">
          <cell r="E1507">
            <v>382.17301114381837</v>
          </cell>
        </row>
        <row r="1508">
          <cell r="D1508" t="str">
            <v>CB-E5/12</v>
          </cell>
          <cell r="E1508" t="str">
            <v>Road-MN15</v>
          </cell>
          <cell r="F1508" t="str">
            <v>Minor Collector Road</v>
          </cell>
        </row>
        <row r="1509">
          <cell r="E1509">
            <v>407.66651227648543</v>
          </cell>
        </row>
        <row r="1511">
          <cell r="D1511" t="str">
            <v>CB-E5/8</v>
          </cell>
          <cell r="E1511" t="str">
            <v>Road-MN15</v>
          </cell>
          <cell r="F1511" t="str">
            <v>Minor Collector Road</v>
          </cell>
        </row>
        <row r="1512">
          <cell r="E1512">
            <v>0</v>
          </cell>
        </row>
        <row r="1513">
          <cell r="D1513" t="str">
            <v>CB-E5/8/1</v>
          </cell>
          <cell r="E1513" t="str">
            <v>Road-MN17</v>
          </cell>
          <cell r="F1513" t="str">
            <v>Minor Collector Road</v>
          </cell>
        </row>
        <row r="1514">
          <cell r="E1514">
            <v>44.783233469826293</v>
          </cell>
        </row>
        <row r="1515">
          <cell r="D1515" t="str">
            <v>CB-E5/8/2</v>
          </cell>
          <cell r="E1515" t="str">
            <v>Road-MN17</v>
          </cell>
          <cell r="F1515" t="str">
            <v>Minor Collector Road</v>
          </cell>
        </row>
        <row r="1516">
          <cell r="E1516">
            <v>81.514835667079822</v>
          </cell>
        </row>
        <row r="1517">
          <cell r="D1517" t="str">
            <v>CB-E5/8/3</v>
          </cell>
          <cell r="E1517" t="str">
            <v>Road-MN17</v>
          </cell>
          <cell r="F1517" t="str">
            <v>Minor Collector Road</v>
          </cell>
        </row>
        <row r="1518">
          <cell r="E1518">
            <v>126.52428467514792</v>
          </cell>
        </row>
        <row r="1519">
          <cell r="D1519" t="str">
            <v>CB-E5/8/4</v>
          </cell>
          <cell r="E1519" t="str">
            <v>Road-MN17</v>
          </cell>
          <cell r="F1519" t="str">
            <v>Minor Collector Road</v>
          </cell>
        </row>
        <row r="1520">
          <cell r="E1520">
            <v>171.52052007310223</v>
          </cell>
        </row>
        <row r="1522">
          <cell r="D1522" t="str">
            <v>MH-E7-EX</v>
          </cell>
          <cell r="E1522" t="str">
            <v>Al Makarunah St.</v>
          </cell>
          <cell r="F1522" t="str">
            <v>Existing Boundary Road</v>
          </cell>
        </row>
        <row r="1523">
          <cell r="E1523">
            <v>0</v>
          </cell>
        </row>
        <row r="1524">
          <cell r="D1524" t="str">
            <v>CB-E7/1</v>
          </cell>
          <cell r="E1524" t="str">
            <v>Road-MN14</v>
          </cell>
          <cell r="F1524" t="str">
            <v>Minor Collector Road</v>
          </cell>
        </row>
        <row r="1525">
          <cell r="E1525">
            <v>27.337274919110786</v>
          </cell>
        </row>
        <row r="1526">
          <cell r="D1526" t="str">
            <v>CB-E7/2</v>
          </cell>
          <cell r="E1526" t="str">
            <v>Road-MN14</v>
          </cell>
          <cell r="F1526" t="str">
            <v>Minor Collector Road</v>
          </cell>
        </row>
        <row r="1527">
          <cell r="E1527">
            <v>70.311173974171041</v>
          </cell>
        </row>
        <row r="1528">
          <cell r="D1528" t="str">
            <v>CB-E7/3</v>
          </cell>
          <cell r="E1528" t="str">
            <v>Road-MN14</v>
          </cell>
          <cell r="F1528" t="str">
            <v>Minor Collector Road</v>
          </cell>
        </row>
        <row r="1529">
          <cell r="E1529">
            <v>102.31074428381982</v>
          </cell>
        </row>
        <row r="1530">
          <cell r="D1530" t="str">
            <v>CB-E7/4</v>
          </cell>
          <cell r="E1530" t="str">
            <v>Road-MN14</v>
          </cell>
          <cell r="F1530" t="str">
            <v>Minor Collector Road</v>
          </cell>
        </row>
        <row r="1531">
          <cell r="E1531">
            <v>122.31880765837687</v>
          </cell>
        </row>
        <row r="1532">
          <cell r="D1532" t="str">
            <v>CB-E7/5</v>
          </cell>
          <cell r="E1532" t="str">
            <v>Road-MN14</v>
          </cell>
          <cell r="F1532" t="str">
            <v>Minor Collector Road</v>
          </cell>
        </row>
        <row r="1533">
          <cell r="E1533">
            <v>154.62348998152555</v>
          </cell>
        </row>
        <row r="1534">
          <cell r="D1534" t="str">
            <v>CB-E7/6</v>
          </cell>
          <cell r="E1534" t="str">
            <v>Road-MN14</v>
          </cell>
          <cell r="F1534" t="str">
            <v>Minor Collector Road</v>
          </cell>
        </row>
        <row r="1535">
          <cell r="E1535">
            <v>194.62089989769964</v>
          </cell>
        </row>
        <row r="1536">
          <cell r="D1536" t="str">
            <v>CB-E7/7</v>
          </cell>
          <cell r="E1536" t="str">
            <v>Road-MN14</v>
          </cell>
          <cell r="F1536" t="str">
            <v>Minor Collector Road</v>
          </cell>
        </row>
        <row r="1537">
          <cell r="E1537">
            <v>210.63370102676302</v>
          </cell>
        </row>
        <row r="1538">
          <cell r="D1538" t="str">
            <v>CB-E7/8</v>
          </cell>
          <cell r="E1538" t="str">
            <v>Road-MN14</v>
          </cell>
          <cell r="F1538" t="str">
            <v>Minor Collector Road</v>
          </cell>
        </row>
        <row r="1539">
          <cell r="E1539">
            <v>243.59912685447978</v>
          </cell>
        </row>
        <row r="1540">
          <cell r="D1540" t="str">
            <v>CB-E7/9</v>
          </cell>
          <cell r="E1540" t="str">
            <v>Road-MN14</v>
          </cell>
          <cell r="F1540" t="str">
            <v>Minor Collector Road</v>
          </cell>
        </row>
        <row r="1541">
          <cell r="E1541">
            <v>263.59893935358713</v>
          </cell>
        </row>
        <row r="1542">
          <cell r="D1542" t="str">
            <v>CB-E7/10</v>
          </cell>
          <cell r="E1542" t="str">
            <v>Road-MN14</v>
          </cell>
          <cell r="F1542" t="str">
            <v>Minor Collector Road</v>
          </cell>
        </row>
        <row r="1543">
          <cell r="E1543">
            <v>308.58617865542095</v>
          </cell>
        </row>
        <row r="1544">
          <cell r="D1544" t="str">
            <v>CB-E7/11</v>
          </cell>
          <cell r="E1544" t="str">
            <v>Road-MN14</v>
          </cell>
          <cell r="F1544" t="str">
            <v>Minor Collector Road</v>
          </cell>
        </row>
        <row r="1545">
          <cell r="E1545">
            <v>323.58923167802016</v>
          </cell>
        </row>
        <row r="1546">
          <cell r="D1546" t="str">
            <v>CB-E7/12</v>
          </cell>
          <cell r="E1546" t="str">
            <v>Road-MN14</v>
          </cell>
          <cell r="F1546" t="str">
            <v>Minor Collector Road</v>
          </cell>
        </row>
        <row r="1547">
          <cell r="E1547">
            <v>347.95848484673161</v>
          </cell>
        </row>
        <row r="1548">
          <cell r="D1548" t="str">
            <v>CB-E7/13</v>
          </cell>
          <cell r="E1548" t="str">
            <v>Road-MN14</v>
          </cell>
          <cell r="F1548" t="str">
            <v>Minor Collector Road</v>
          </cell>
        </row>
        <row r="1549">
          <cell r="E1549">
            <v>367.88635477810493</v>
          </cell>
        </row>
        <row r="1550">
          <cell r="D1550" t="str">
            <v>CB-E7/14</v>
          </cell>
          <cell r="E1550" t="str">
            <v>Road-MN14</v>
          </cell>
          <cell r="F1550" t="str">
            <v>Minor Collector Road</v>
          </cell>
        </row>
        <row r="1551">
          <cell r="E1551">
            <v>407.87776010474983</v>
          </cell>
        </row>
        <row r="1552">
          <cell r="D1552" t="str">
            <v>CB-E7/15</v>
          </cell>
          <cell r="E1552" t="str">
            <v>Road-MN14</v>
          </cell>
          <cell r="F1552" t="str">
            <v>Minor Collector Road</v>
          </cell>
        </row>
        <row r="1553">
          <cell r="E1553">
            <v>445.87561793908162</v>
          </cell>
        </row>
        <row r="1554">
          <cell r="D1554" t="str">
            <v>CB-E7/15A</v>
          </cell>
          <cell r="E1554" t="str">
            <v>Road-MN14</v>
          </cell>
          <cell r="F1554" t="str">
            <v>Minor Collector Road</v>
          </cell>
        </row>
        <row r="1555">
          <cell r="E1555">
            <v>455.66566390425163</v>
          </cell>
        </row>
        <row r="1556">
          <cell r="D1556" t="str">
            <v>CB-E7/16</v>
          </cell>
          <cell r="E1556" t="str">
            <v>Road-MN14</v>
          </cell>
          <cell r="F1556" t="str">
            <v>Minor Collector Road</v>
          </cell>
        </row>
        <row r="1557">
          <cell r="E1557">
            <v>487.8324417969875</v>
          </cell>
        </row>
        <row r="1558">
          <cell r="D1558" t="str">
            <v>CB-E7/17</v>
          </cell>
          <cell r="E1558" t="str">
            <v>Road-MN14</v>
          </cell>
          <cell r="F1558" t="str">
            <v>Minor Collector Road</v>
          </cell>
        </row>
        <row r="1559">
          <cell r="E1559">
            <v>522.82188163248463</v>
          </cell>
        </row>
        <row r="1561">
          <cell r="D1561" t="str">
            <v>CB-E7/7</v>
          </cell>
          <cell r="E1561" t="str">
            <v>Road-MN14</v>
          </cell>
          <cell r="F1561" t="str">
            <v>Minor Collector Road</v>
          </cell>
        </row>
        <row r="1562">
          <cell r="E1562">
            <v>0</v>
          </cell>
        </row>
        <row r="1563">
          <cell r="D1563" t="str">
            <v>CB-E7/7/1</v>
          </cell>
          <cell r="E1563" t="str">
            <v>Road-MN17</v>
          </cell>
          <cell r="F1563" t="str">
            <v>Minor Collector Road</v>
          </cell>
        </row>
        <row r="1564">
          <cell r="E1564">
            <v>28.986245014099268</v>
          </cell>
        </row>
        <row r="1565">
          <cell r="D1565" t="str">
            <v>CB-E7/7/2</v>
          </cell>
          <cell r="E1565" t="str">
            <v>Road-MN17</v>
          </cell>
          <cell r="F1565" t="str">
            <v>Minor Collector Road</v>
          </cell>
        </row>
        <row r="1566">
          <cell r="E1566">
            <v>67.284590931309566</v>
          </cell>
        </row>
        <row r="1567">
          <cell r="D1567" t="str">
            <v>CB-E7/7/3</v>
          </cell>
          <cell r="E1567" t="str">
            <v>Road-MN17</v>
          </cell>
          <cell r="F1567" t="str">
            <v>Minor Collector Road</v>
          </cell>
        </row>
        <row r="1568">
          <cell r="E1568">
            <v>96.284151272839154</v>
          </cell>
        </row>
        <row r="1569">
          <cell r="D1569" t="str">
            <v>CB-E7/7/4</v>
          </cell>
          <cell r="E1569" t="str">
            <v>Road-MN17</v>
          </cell>
          <cell r="F1569" t="str">
            <v>Minor Collector Road</v>
          </cell>
        </row>
        <row r="1570">
          <cell r="E1570">
            <v>121.78125699077331</v>
          </cell>
        </row>
        <row r="1571">
          <cell r="D1571" t="str">
            <v>CB-E7/7/5</v>
          </cell>
          <cell r="E1571" t="str">
            <v>Road-MN17</v>
          </cell>
          <cell r="F1571" t="str">
            <v>Minor Collector Road</v>
          </cell>
        </row>
        <row r="1572">
          <cell r="E1572">
            <v>156.28690435488571</v>
          </cell>
        </row>
        <row r="1573">
          <cell r="D1573" t="str">
            <v>CB-E7/7/6</v>
          </cell>
          <cell r="E1573" t="str">
            <v>Road-MN17</v>
          </cell>
          <cell r="F1573" t="str">
            <v>Minor Collector Road</v>
          </cell>
        </row>
        <row r="1574">
          <cell r="E1574">
            <v>189.28060072230844</v>
          </cell>
        </row>
        <row r="1575">
          <cell r="D1575" t="str">
            <v>CB-E7/7/7</v>
          </cell>
          <cell r="E1575" t="str">
            <v>Road-MN17</v>
          </cell>
          <cell r="F1575" t="str">
            <v>Minor Collector Road</v>
          </cell>
        </row>
      </sheetData>
      <sheetData sheetId="2" refreshError="1"/>
      <sheetData sheetId="3" refreshError="1"/>
      <sheetData sheetId="4">
        <row r="7">
          <cell r="C7">
            <v>700</v>
          </cell>
        </row>
      </sheetData>
      <sheetData sheetId="5">
        <row r="12">
          <cell r="F12" t="str">
            <v>Nom. Dia &lt;=400</v>
          </cell>
        </row>
      </sheetData>
      <sheetData sheetId="6" refreshError="1"/>
      <sheetData sheetId="7">
        <row r="7">
          <cell r="B7" t="str">
            <v>Clay Pipes</v>
          </cell>
          <cell r="C7">
            <v>1</v>
          </cell>
          <cell r="F7">
            <v>1</v>
          </cell>
          <cell r="G7" t="str">
            <v>Not in trenches</v>
          </cell>
          <cell r="H7" t="str">
            <v>Clay Pipes</v>
          </cell>
        </row>
        <row r="8">
          <cell r="B8" t="str">
            <v>RCP pipe</v>
          </cell>
          <cell r="C8">
            <v>2</v>
          </cell>
          <cell r="F8">
            <v>2</v>
          </cell>
          <cell r="G8" t="str">
            <v>In trenches, depth: not exceeding 1.5m</v>
          </cell>
          <cell r="H8" t="str">
            <v>RCP pipe</v>
          </cell>
        </row>
        <row r="9">
          <cell r="B9" t="str">
            <v>Iron Pipes</v>
          </cell>
          <cell r="C9">
            <v>3</v>
          </cell>
          <cell r="F9">
            <v>3</v>
          </cell>
          <cell r="G9" t="str">
            <v>1.5-2m</v>
          </cell>
          <cell r="H9" t="str">
            <v>Iron Pipes</v>
          </cell>
        </row>
        <row r="10">
          <cell r="B10" t="str">
            <v>Steel Pipes</v>
          </cell>
          <cell r="C10">
            <v>4</v>
          </cell>
          <cell r="F10">
            <v>4</v>
          </cell>
          <cell r="G10" t="str">
            <v>2-2.5m</v>
          </cell>
          <cell r="H10" t="str">
            <v>Steel Pipes</v>
          </cell>
        </row>
        <row r="11">
          <cell r="B11" t="str">
            <v>Polyvinyl chloride pipes</v>
          </cell>
          <cell r="C11">
            <v>5</v>
          </cell>
          <cell r="F11">
            <v>5</v>
          </cell>
          <cell r="G11" t="str">
            <v>2.5-3m</v>
          </cell>
          <cell r="H11" t="str">
            <v>Polyvinyl chloride pipes</v>
          </cell>
        </row>
        <row r="12">
          <cell r="B12" t="str">
            <v>FRP pipe</v>
          </cell>
          <cell r="C12">
            <v>6</v>
          </cell>
          <cell r="F12">
            <v>6</v>
          </cell>
          <cell r="G12" t="str">
            <v>3-3.5m</v>
          </cell>
          <cell r="H12" t="str">
            <v>FRP Pipe</v>
          </cell>
        </row>
        <row r="13">
          <cell r="B13" t="str">
            <v>High Density polyethylene pipes</v>
          </cell>
          <cell r="C13">
            <v>7</v>
          </cell>
          <cell r="F13">
            <v>7</v>
          </cell>
          <cell r="G13" t="str">
            <v>3.5-4m</v>
          </cell>
          <cell r="H13" t="str">
            <v>High Density polyethylene pipes</v>
          </cell>
        </row>
        <row r="14">
          <cell r="B14" t="str">
            <v>Medium Density polyethylene pipes</v>
          </cell>
          <cell r="C14">
            <v>8</v>
          </cell>
          <cell r="F14">
            <v>8</v>
          </cell>
          <cell r="G14" t="str">
            <v>exceeding 4m</v>
          </cell>
          <cell r="H14" t="str">
            <v>Medium Density polyethylene pipes</v>
          </cell>
        </row>
      </sheetData>
      <sheetData sheetId="8" refreshError="1"/>
      <sheetData sheetId="9">
        <row r="4">
          <cell r="C4" t="str">
            <v>Road-MJ01</v>
          </cell>
          <cell r="D4" t="str">
            <v>Type1</v>
          </cell>
          <cell r="E4" t="str">
            <v>Major Collector Road</v>
          </cell>
          <cell r="F4">
            <v>50</v>
          </cell>
          <cell r="H4">
            <v>100</v>
          </cell>
          <cell r="J4">
            <v>100</v>
          </cell>
          <cell r="K4">
            <v>250</v>
          </cell>
          <cell r="Q4" t="str">
            <v>Type1</v>
          </cell>
          <cell r="R4">
            <v>50</v>
          </cell>
          <cell r="T4">
            <v>100</v>
          </cell>
          <cell r="V4">
            <v>100</v>
          </cell>
        </row>
        <row r="5">
          <cell r="C5" t="str">
            <v>Road-MJ02</v>
          </cell>
          <cell r="D5" t="str">
            <v>Type1</v>
          </cell>
          <cell r="E5" t="str">
            <v>Major Collector Road</v>
          </cell>
          <cell r="F5">
            <v>50</v>
          </cell>
          <cell r="H5">
            <v>100</v>
          </cell>
          <cell r="J5">
            <v>100</v>
          </cell>
          <cell r="K5">
            <v>250</v>
          </cell>
          <cell r="Q5" t="str">
            <v>Type2</v>
          </cell>
          <cell r="R5">
            <v>50</v>
          </cell>
          <cell r="T5">
            <v>80</v>
          </cell>
          <cell r="V5">
            <v>100</v>
          </cell>
        </row>
        <row r="6">
          <cell r="C6" t="str">
            <v>Road-MJ03</v>
          </cell>
          <cell r="D6" t="str">
            <v>Type1</v>
          </cell>
          <cell r="E6" t="str">
            <v>Major Collector Road</v>
          </cell>
          <cell r="F6">
            <v>50</v>
          </cell>
          <cell r="H6">
            <v>100</v>
          </cell>
          <cell r="J6">
            <v>100</v>
          </cell>
          <cell r="K6">
            <v>250</v>
          </cell>
        </row>
        <row r="7">
          <cell r="C7" t="str">
            <v>Road-MJ04</v>
          </cell>
          <cell r="D7" t="str">
            <v>Type1</v>
          </cell>
          <cell r="E7" t="str">
            <v>Major Collector Road</v>
          </cell>
          <cell r="F7">
            <v>50</v>
          </cell>
          <cell r="H7">
            <v>100</v>
          </cell>
          <cell r="J7">
            <v>100</v>
          </cell>
          <cell r="K7">
            <v>250</v>
          </cell>
        </row>
        <row r="8">
          <cell r="C8" t="str">
            <v>Road-MN01</v>
          </cell>
          <cell r="D8" t="str">
            <v>Type1</v>
          </cell>
          <cell r="E8" t="str">
            <v>Minor Collector Road</v>
          </cell>
          <cell r="F8">
            <v>50</v>
          </cell>
          <cell r="H8">
            <v>100</v>
          </cell>
          <cell r="J8">
            <v>100</v>
          </cell>
          <cell r="K8">
            <v>250</v>
          </cell>
        </row>
        <row r="9">
          <cell r="C9" t="str">
            <v>Road-MN02</v>
          </cell>
          <cell r="D9" t="str">
            <v>Type2</v>
          </cell>
          <cell r="E9" t="str">
            <v>Minor Collector Road</v>
          </cell>
          <cell r="F9">
            <v>50</v>
          </cell>
          <cell r="H9">
            <v>80</v>
          </cell>
          <cell r="J9">
            <v>100</v>
          </cell>
          <cell r="K9">
            <v>230</v>
          </cell>
        </row>
        <row r="10">
          <cell r="C10" t="str">
            <v>Road-MN03</v>
          </cell>
          <cell r="D10" t="str">
            <v>Type2</v>
          </cell>
          <cell r="E10" t="str">
            <v>Minor Collector Road</v>
          </cell>
          <cell r="F10">
            <v>50</v>
          </cell>
          <cell r="H10">
            <v>80</v>
          </cell>
          <cell r="J10">
            <v>100</v>
          </cell>
          <cell r="K10">
            <v>230</v>
          </cell>
        </row>
        <row r="11">
          <cell r="C11" t="str">
            <v>Road-MN04</v>
          </cell>
          <cell r="D11" t="str">
            <v>Type2</v>
          </cell>
          <cell r="E11" t="str">
            <v>Minor Collector Road</v>
          </cell>
          <cell r="F11">
            <v>50</v>
          </cell>
          <cell r="H11">
            <v>80</v>
          </cell>
          <cell r="J11">
            <v>100</v>
          </cell>
          <cell r="K11">
            <v>230</v>
          </cell>
        </row>
        <row r="12">
          <cell r="C12" t="str">
            <v>Road-MN05</v>
          </cell>
          <cell r="D12" t="str">
            <v>Type2</v>
          </cell>
          <cell r="E12" t="str">
            <v>Minor Collector Road</v>
          </cell>
          <cell r="F12">
            <v>50</v>
          </cell>
          <cell r="H12">
            <v>80</v>
          </cell>
          <cell r="J12">
            <v>100</v>
          </cell>
          <cell r="K12">
            <v>230</v>
          </cell>
        </row>
        <row r="13">
          <cell r="C13" t="str">
            <v>Road-MN06</v>
          </cell>
          <cell r="D13" t="str">
            <v>Type2</v>
          </cell>
          <cell r="E13" t="str">
            <v>Minor Collector Road</v>
          </cell>
          <cell r="F13">
            <v>50</v>
          </cell>
          <cell r="H13">
            <v>80</v>
          </cell>
          <cell r="J13">
            <v>100</v>
          </cell>
          <cell r="K13">
            <v>230</v>
          </cell>
        </row>
        <row r="14">
          <cell r="C14" t="str">
            <v>Road-MN07</v>
          </cell>
          <cell r="D14" t="str">
            <v>Type2</v>
          </cell>
          <cell r="E14" t="str">
            <v>Minor Collector Road</v>
          </cell>
          <cell r="F14">
            <v>50</v>
          </cell>
          <cell r="H14">
            <v>80</v>
          </cell>
          <cell r="J14">
            <v>100</v>
          </cell>
          <cell r="K14">
            <v>230</v>
          </cell>
        </row>
        <row r="15">
          <cell r="C15" t="str">
            <v>Road-MN08</v>
          </cell>
          <cell r="D15" t="str">
            <v>Type1</v>
          </cell>
          <cell r="E15" t="str">
            <v>Minor Collector Road</v>
          </cell>
          <cell r="F15">
            <v>50</v>
          </cell>
          <cell r="H15">
            <v>100</v>
          </cell>
          <cell r="J15">
            <v>100</v>
          </cell>
          <cell r="K15">
            <v>250</v>
          </cell>
        </row>
        <row r="16">
          <cell r="C16" t="str">
            <v>Road-MN09</v>
          </cell>
          <cell r="D16" t="str">
            <v>Type2</v>
          </cell>
          <cell r="E16" t="str">
            <v>Minor Collector Road</v>
          </cell>
          <cell r="F16">
            <v>50</v>
          </cell>
          <cell r="H16">
            <v>80</v>
          </cell>
          <cell r="J16">
            <v>100</v>
          </cell>
          <cell r="K16">
            <v>230</v>
          </cell>
        </row>
        <row r="17">
          <cell r="C17" t="str">
            <v>Road-MN10</v>
          </cell>
          <cell r="D17" t="str">
            <v>Type1</v>
          </cell>
          <cell r="E17" t="str">
            <v>Minor Collector Road</v>
          </cell>
          <cell r="F17">
            <v>50</v>
          </cell>
          <cell r="H17">
            <v>100</v>
          </cell>
          <cell r="J17">
            <v>100</v>
          </cell>
          <cell r="K17">
            <v>250</v>
          </cell>
        </row>
        <row r="18">
          <cell r="C18" t="str">
            <v>Road-MN11</v>
          </cell>
          <cell r="D18" t="str">
            <v>Type2</v>
          </cell>
          <cell r="E18" t="str">
            <v>Minor Collector Road</v>
          </cell>
          <cell r="F18">
            <v>50</v>
          </cell>
          <cell r="H18">
            <v>80</v>
          </cell>
          <cell r="J18">
            <v>100</v>
          </cell>
          <cell r="K18">
            <v>230</v>
          </cell>
        </row>
        <row r="19">
          <cell r="C19" t="str">
            <v>Road-MN12</v>
          </cell>
          <cell r="D19" t="str">
            <v>Type2</v>
          </cell>
          <cell r="E19" t="str">
            <v>Minor Collector Road</v>
          </cell>
          <cell r="F19">
            <v>50</v>
          </cell>
          <cell r="H19">
            <v>80</v>
          </cell>
          <cell r="J19">
            <v>100</v>
          </cell>
          <cell r="K19">
            <v>230</v>
          </cell>
        </row>
        <row r="20">
          <cell r="C20" t="str">
            <v>Road-MN13</v>
          </cell>
          <cell r="D20" t="str">
            <v>Type2</v>
          </cell>
          <cell r="E20" t="str">
            <v>Minor Collector Road</v>
          </cell>
          <cell r="F20">
            <v>50</v>
          </cell>
          <cell r="H20">
            <v>80</v>
          </cell>
          <cell r="J20">
            <v>100</v>
          </cell>
          <cell r="K20">
            <v>230</v>
          </cell>
        </row>
        <row r="21">
          <cell r="C21" t="str">
            <v>Road-MN14</v>
          </cell>
          <cell r="D21" t="str">
            <v>Type2</v>
          </cell>
          <cell r="E21" t="str">
            <v>Minor Collector Road</v>
          </cell>
          <cell r="F21">
            <v>50</v>
          </cell>
          <cell r="H21">
            <v>80</v>
          </cell>
          <cell r="J21">
            <v>100</v>
          </cell>
          <cell r="K21">
            <v>230</v>
          </cell>
        </row>
        <row r="22">
          <cell r="C22" t="str">
            <v>Road-MN15</v>
          </cell>
          <cell r="D22" t="str">
            <v>Type2</v>
          </cell>
          <cell r="E22" t="str">
            <v>Minor Collector Road</v>
          </cell>
          <cell r="F22">
            <v>50</v>
          </cell>
          <cell r="H22">
            <v>80</v>
          </cell>
          <cell r="J22">
            <v>100</v>
          </cell>
          <cell r="K22">
            <v>230</v>
          </cell>
        </row>
        <row r="23">
          <cell r="C23" t="str">
            <v>Road-MN16</v>
          </cell>
          <cell r="D23" t="str">
            <v>Type2</v>
          </cell>
          <cell r="E23" t="str">
            <v>Minor Collector Road</v>
          </cell>
          <cell r="F23">
            <v>50</v>
          </cell>
          <cell r="H23">
            <v>80</v>
          </cell>
          <cell r="J23">
            <v>100</v>
          </cell>
          <cell r="K23">
            <v>230</v>
          </cell>
        </row>
        <row r="24">
          <cell r="C24" t="str">
            <v>Road-MN17</v>
          </cell>
          <cell r="D24" t="str">
            <v>Type2</v>
          </cell>
          <cell r="E24" t="str">
            <v>Minor Collector Road</v>
          </cell>
          <cell r="F24">
            <v>50</v>
          </cell>
          <cell r="H24">
            <v>80</v>
          </cell>
          <cell r="J24">
            <v>100</v>
          </cell>
          <cell r="K24">
            <v>230</v>
          </cell>
        </row>
        <row r="25">
          <cell r="C25" t="str">
            <v>Road-MN18</v>
          </cell>
          <cell r="D25" t="str">
            <v>Type2</v>
          </cell>
          <cell r="E25" t="str">
            <v>Minor Collector Road</v>
          </cell>
          <cell r="F25">
            <v>50</v>
          </cell>
          <cell r="H25">
            <v>80</v>
          </cell>
          <cell r="J25">
            <v>100</v>
          </cell>
          <cell r="K25">
            <v>230</v>
          </cell>
        </row>
        <row r="26">
          <cell r="C26" t="str">
            <v>Road-MN19</v>
          </cell>
          <cell r="D26" t="str">
            <v>Type2</v>
          </cell>
          <cell r="E26" t="str">
            <v>Minor Collector Road</v>
          </cell>
          <cell r="F26">
            <v>50</v>
          </cell>
          <cell r="H26">
            <v>80</v>
          </cell>
          <cell r="J26">
            <v>100</v>
          </cell>
          <cell r="K26">
            <v>230</v>
          </cell>
        </row>
        <row r="27">
          <cell r="C27" t="str">
            <v>Road-MN20</v>
          </cell>
          <cell r="D27" t="str">
            <v>Type2</v>
          </cell>
          <cell r="E27" t="str">
            <v>Minor Collector Road</v>
          </cell>
          <cell r="F27">
            <v>50</v>
          </cell>
          <cell r="H27">
            <v>80</v>
          </cell>
          <cell r="J27">
            <v>100</v>
          </cell>
          <cell r="K27">
            <v>230</v>
          </cell>
        </row>
        <row r="28">
          <cell r="C28" t="str">
            <v>Road-MN21</v>
          </cell>
          <cell r="D28" t="str">
            <v>Type1</v>
          </cell>
          <cell r="E28" t="str">
            <v>Minor Collector Road</v>
          </cell>
          <cell r="F28">
            <v>50</v>
          </cell>
          <cell r="H28">
            <v>100</v>
          </cell>
          <cell r="J28">
            <v>100</v>
          </cell>
          <cell r="K28">
            <v>250</v>
          </cell>
        </row>
        <row r="29">
          <cell r="C29" t="str">
            <v>Road-MN22</v>
          </cell>
          <cell r="D29" t="str">
            <v>Type1</v>
          </cell>
          <cell r="E29" t="str">
            <v>Minor Collector Road</v>
          </cell>
          <cell r="F29">
            <v>50</v>
          </cell>
          <cell r="H29">
            <v>100</v>
          </cell>
          <cell r="J29">
            <v>100</v>
          </cell>
          <cell r="K29">
            <v>250</v>
          </cell>
        </row>
        <row r="30">
          <cell r="C30" t="str">
            <v>Road-MN23</v>
          </cell>
          <cell r="D30" t="str">
            <v>Type1</v>
          </cell>
          <cell r="E30" t="str">
            <v>Minor Collector Road</v>
          </cell>
          <cell r="F30">
            <v>50</v>
          </cell>
          <cell r="H30">
            <v>100</v>
          </cell>
          <cell r="J30">
            <v>100</v>
          </cell>
          <cell r="K30">
            <v>250</v>
          </cell>
        </row>
        <row r="31">
          <cell r="C31" t="str">
            <v>Road-MN24</v>
          </cell>
          <cell r="D31" t="str">
            <v>Type1</v>
          </cell>
          <cell r="E31" t="str">
            <v>Minor Collector Road</v>
          </cell>
          <cell r="F31">
            <v>50</v>
          </cell>
          <cell r="H31">
            <v>100</v>
          </cell>
          <cell r="J31">
            <v>100</v>
          </cell>
          <cell r="K31">
            <v>250</v>
          </cell>
        </row>
        <row r="32">
          <cell r="C32" t="str">
            <v>Road-MN25</v>
          </cell>
          <cell r="D32" t="str">
            <v>Type2</v>
          </cell>
          <cell r="E32" t="str">
            <v>Block &amp; Local Road</v>
          </cell>
          <cell r="F32">
            <v>50</v>
          </cell>
          <cell r="H32">
            <v>80</v>
          </cell>
          <cell r="J32">
            <v>100</v>
          </cell>
          <cell r="K32">
            <v>230</v>
          </cell>
        </row>
        <row r="33">
          <cell r="C33" t="str">
            <v>Road-MN26</v>
          </cell>
          <cell r="D33" t="str">
            <v>Type2</v>
          </cell>
          <cell r="E33" t="str">
            <v>Block &amp; Local Road</v>
          </cell>
          <cell r="F33">
            <v>50</v>
          </cell>
          <cell r="H33">
            <v>80</v>
          </cell>
          <cell r="J33">
            <v>100</v>
          </cell>
          <cell r="K33">
            <v>230</v>
          </cell>
        </row>
        <row r="34">
          <cell r="C34" t="str">
            <v>Road-MN27</v>
          </cell>
          <cell r="D34" t="str">
            <v>Type2</v>
          </cell>
          <cell r="E34" t="str">
            <v>Block &amp; Local Road</v>
          </cell>
          <cell r="F34">
            <v>50</v>
          </cell>
          <cell r="H34">
            <v>80</v>
          </cell>
          <cell r="J34">
            <v>100</v>
          </cell>
          <cell r="K34">
            <v>230</v>
          </cell>
        </row>
        <row r="35">
          <cell r="C35" t="str">
            <v>Road-MN28</v>
          </cell>
          <cell r="D35" t="str">
            <v>Type2</v>
          </cell>
          <cell r="E35" t="str">
            <v>Block &amp; Local Road</v>
          </cell>
          <cell r="F35">
            <v>50</v>
          </cell>
          <cell r="H35">
            <v>80</v>
          </cell>
          <cell r="J35">
            <v>100</v>
          </cell>
          <cell r="K35">
            <v>230</v>
          </cell>
        </row>
        <row r="36">
          <cell r="C36" t="str">
            <v>Road-MN29</v>
          </cell>
          <cell r="D36" t="str">
            <v>Type2</v>
          </cell>
          <cell r="E36" t="str">
            <v>Block &amp; Local Road</v>
          </cell>
          <cell r="F36">
            <v>50</v>
          </cell>
          <cell r="H36">
            <v>80</v>
          </cell>
          <cell r="J36">
            <v>100</v>
          </cell>
          <cell r="K36">
            <v>230</v>
          </cell>
        </row>
        <row r="37">
          <cell r="C37" t="str">
            <v>Road-MN30</v>
          </cell>
          <cell r="D37" t="str">
            <v>Type2</v>
          </cell>
          <cell r="E37" t="str">
            <v>Block &amp; Local Road</v>
          </cell>
          <cell r="F37">
            <v>50</v>
          </cell>
          <cell r="H37">
            <v>80</v>
          </cell>
          <cell r="J37">
            <v>100</v>
          </cell>
          <cell r="K37">
            <v>230</v>
          </cell>
        </row>
        <row r="38">
          <cell r="C38" t="str">
            <v>Road-MN31</v>
          </cell>
          <cell r="D38" t="str">
            <v>Type2</v>
          </cell>
          <cell r="E38" t="str">
            <v>Block &amp; Local Road</v>
          </cell>
          <cell r="F38">
            <v>50</v>
          </cell>
          <cell r="H38">
            <v>80</v>
          </cell>
          <cell r="J38">
            <v>100</v>
          </cell>
          <cell r="K38">
            <v>230</v>
          </cell>
        </row>
        <row r="39">
          <cell r="C39" t="str">
            <v>Road-MN32</v>
          </cell>
          <cell r="D39" t="str">
            <v>Type2</v>
          </cell>
          <cell r="E39" t="str">
            <v>Block &amp; Local Road</v>
          </cell>
          <cell r="F39">
            <v>50</v>
          </cell>
          <cell r="H39">
            <v>80</v>
          </cell>
          <cell r="J39">
            <v>100</v>
          </cell>
          <cell r="K39">
            <v>230</v>
          </cell>
        </row>
        <row r="40">
          <cell r="C40" t="str">
            <v>Road-MN33</v>
          </cell>
          <cell r="D40" t="str">
            <v>Type2</v>
          </cell>
          <cell r="E40" t="str">
            <v>Block &amp; Local Road</v>
          </cell>
          <cell r="F40">
            <v>50</v>
          </cell>
          <cell r="H40">
            <v>80</v>
          </cell>
          <cell r="J40">
            <v>100</v>
          </cell>
          <cell r="K40">
            <v>230</v>
          </cell>
        </row>
        <row r="41">
          <cell r="C41" t="str">
            <v>Road-MN34</v>
          </cell>
          <cell r="D41" t="str">
            <v>Type2</v>
          </cell>
          <cell r="E41" t="str">
            <v>Block &amp; Local Road</v>
          </cell>
          <cell r="F41">
            <v>50</v>
          </cell>
          <cell r="H41">
            <v>80</v>
          </cell>
          <cell r="J41">
            <v>100</v>
          </cell>
          <cell r="K41">
            <v>230</v>
          </cell>
        </row>
        <row r="42">
          <cell r="C42" t="str">
            <v>Road-MN35</v>
          </cell>
          <cell r="D42" t="str">
            <v>Type2</v>
          </cell>
          <cell r="E42" t="str">
            <v>Block &amp; Local Road</v>
          </cell>
          <cell r="F42">
            <v>50</v>
          </cell>
          <cell r="H42">
            <v>80</v>
          </cell>
          <cell r="J42">
            <v>100</v>
          </cell>
          <cell r="K42">
            <v>230</v>
          </cell>
        </row>
        <row r="43">
          <cell r="C43" t="str">
            <v>Road-MN36</v>
          </cell>
          <cell r="D43" t="str">
            <v>Type2</v>
          </cell>
          <cell r="E43" t="str">
            <v>Block &amp; Local Road</v>
          </cell>
          <cell r="F43">
            <v>50</v>
          </cell>
          <cell r="H43">
            <v>80</v>
          </cell>
          <cell r="J43">
            <v>100</v>
          </cell>
          <cell r="K43">
            <v>230</v>
          </cell>
        </row>
        <row r="44">
          <cell r="C44" t="str">
            <v>Road-MN37</v>
          </cell>
          <cell r="D44" t="str">
            <v>Type2</v>
          </cell>
          <cell r="E44" t="str">
            <v>Block &amp; Local Road</v>
          </cell>
          <cell r="F44">
            <v>50</v>
          </cell>
          <cell r="H44">
            <v>80</v>
          </cell>
          <cell r="J44">
            <v>100</v>
          </cell>
          <cell r="K44">
            <v>230</v>
          </cell>
        </row>
        <row r="45">
          <cell r="C45" t="str">
            <v>Road-MN38</v>
          </cell>
          <cell r="D45" t="str">
            <v>Type2</v>
          </cell>
          <cell r="E45" t="str">
            <v>Block &amp; Local Road</v>
          </cell>
          <cell r="F45">
            <v>50</v>
          </cell>
          <cell r="H45">
            <v>80</v>
          </cell>
          <cell r="J45">
            <v>100</v>
          </cell>
          <cell r="K45">
            <v>230</v>
          </cell>
        </row>
        <row r="46">
          <cell r="C46" t="str">
            <v>Road-MN39</v>
          </cell>
          <cell r="D46" t="str">
            <v>Type2</v>
          </cell>
          <cell r="E46" t="str">
            <v>Block &amp; Local Road</v>
          </cell>
          <cell r="F46">
            <v>50</v>
          </cell>
          <cell r="H46">
            <v>80</v>
          </cell>
          <cell r="J46">
            <v>100</v>
          </cell>
          <cell r="K46">
            <v>230</v>
          </cell>
        </row>
        <row r="47">
          <cell r="C47" t="str">
            <v>Road-MN40</v>
          </cell>
          <cell r="D47" t="str">
            <v>Type2</v>
          </cell>
          <cell r="E47" t="str">
            <v>Block &amp; Local Road</v>
          </cell>
          <cell r="F47">
            <v>50</v>
          </cell>
          <cell r="H47">
            <v>80</v>
          </cell>
          <cell r="J47">
            <v>100</v>
          </cell>
          <cell r="K47">
            <v>230</v>
          </cell>
        </row>
        <row r="48">
          <cell r="C48" t="str">
            <v>Road-MN41</v>
          </cell>
          <cell r="D48" t="str">
            <v>Type2</v>
          </cell>
          <cell r="E48" t="str">
            <v>Block &amp; Local Road</v>
          </cell>
          <cell r="F48">
            <v>50</v>
          </cell>
          <cell r="H48">
            <v>80</v>
          </cell>
          <cell r="J48">
            <v>100</v>
          </cell>
          <cell r="K48">
            <v>230</v>
          </cell>
        </row>
        <row r="49">
          <cell r="C49" t="str">
            <v>Road-MN42</v>
          </cell>
          <cell r="D49" t="str">
            <v>Type2</v>
          </cell>
          <cell r="E49" t="str">
            <v>Block &amp; Local Road</v>
          </cell>
          <cell r="F49">
            <v>50</v>
          </cell>
          <cell r="H49">
            <v>80</v>
          </cell>
          <cell r="J49">
            <v>100</v>
          </cell>
          <cell r="K49">
            <v>230</v>
          </cell>
        </row>
        <row r="50">
          <cell r="C50" t="str">
            <v>Existing Road 1</v>
          </cell>
          <cell r="D50" t="str">
            <v>Type1</v>
          </cell>
          <cell r="E50" t="str">
            <v>Works Outside Al Rabwah</v>
          </cell>
          <cell r="F50">
            <v>50</v>
          </cell>
          <cell r="H50">
            <v>100</v>
          </cell>
          <cell r="J50">
            <v>100</v>
          </cell>
          <cell r="K50">
            <v>250</v>
          </cell>
        </row>
        <row r="51">
          <cell r="C51" t="str">
            <v>Existing Road 2</v>
          </cell>
          <cell r="D51" t="str">
            <v>Type1</v>
          </cell>
          <cell r="E51" t="str">
            <v>Existing Boundary Road</v>
          </cell>
        </row>
        <row r="52">
          <cell r="C52" t="str">
            <v>Al Amir Majed St.</v>
          </cell>
          <cell r="D52" t="str">
            <v>Type1</v>
          </cell>
          <cell r="E52" t="str">
            <v>Existing Boundary Road</v>
          </cell>
          <cell r="F52">
            <v>50</v>
          </cell>
          <cell r="H52">
            <v>100</v>
          </cell>
          <cell r="J52">
            <v>100</v>
          </cell>
          <cell r="K52">
            <v>250</v>
          </cell>
        </row>
        <row r="53">
          <cell r="C53" t="str">
            <v>Al Haydari St.</v>
          </cell>
          <cell r="D53" t="str">
            <v>Type1</v>
          </cell>
          <cell r="E53" t="str">
            <v>Works Outside Al Rabwah</v>
          </cell>
          <cell r="F53">
            <v>50</v>
          </cell>
          <cell r="H53">
            <v>100</v>
          </cell>
          <cell r="J53">
            <v>100</v>
          </cell>
          <cell r="K53">
            <v>250</v>
          </cell>
        </row>
        <row r="54">
          <cell r="C54" t="str">
            <v>Al Makarunah St.</v>
          </cell>
          <cell r="D54" t="str">
            <v>Type1</v>
          </cell>
          <cell r="E54" t="str">
            <v>Existing Boundary Road</v>
          </cell>
          <cell r="F54">
            <v>50</v>
          </cell>
          <cell r="H54">
            <v>100</v>
          </cell>
          <cell r="J54">
            <v>100</v>
          </cell>
          <cell r="K54">
            <v>250</v>
          </cell>
        </row>
        <row r="55">
          <cell r="C55" t="str">
            <v>King Fahad Road</v>
          </cell>
          <cell r="D55" t="str">
            <v>Type1</v>
          </cell>
          <cell r="E55" t="str">
            <v>Existing Boundary Road</v>
          </cell>
          <cell r="F55">
            <v>50</v>
          </cell>
          <cell r="H55">
            <v>100</v>
          </cell>
          <cell r="J55">
            <v>100</v>
          </cell>
          <cell r="K55">
            <v>250</v>
          </cell>
        </row>
        <row r="56">
          <cell r="C56" t="str">
            <v>30 ROAD</v>
          </cell>
          <cell r="D56" t="str">
            <v>Type1</v>
          </cell>
          <cell r="E56" t="str">
            <v>Existing Boundary Road</v>
          </cell>
          <cell r="F56">
            <v>50</v>
          </cell>
          <cell r="H56">
            <v>100</v>
          </cell>
          <cell r="J56">
            <v>100</v>
          </cell>
          <cell r="K56">
            <v>250</v>
          </cell>
        </row>
      </sheetData>
      <sheetData sheetId="10">
        <row r="7">
          <cell r="H7" t="str">
            <v>LGW</v>
          </cell>
        </row>
        <row r="8">
          <cell r="H8" t="str">
            <v>HGW</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Caln. Sheet"/>
      <sheetName val="Sheet1"/>
      <sheetName val="Access Ramp"/>
      <sheetName val="Access steps"/>
      <sheetName val="Culvert PCJ EJ Slab Step"/>
      <sheetName val="Channel ancillaries"/>
      <sheetName val="Sched-Structure"/>
      <sheetName val="Channel - final template"/>
      <sheetName val="BC - Final Templates"/>
      <sheetName val="Summary General Excavation"/>
      <sheetName val="Gen Excav formula"/>
      <sheetName val="Gen Excav Reach K6A"/>
      <sheetName val="Gen Excav Reach K5"/>
      <sheetName val="Gen Excav Reach K4"/>
      <sheetName val="Gen Excav Reach K2"/>
      <sheetName val="Gen Excav Reach K3"/>
      <sheetName val="Gen Excav Reach K6B"/>
      <sheetName val="Gen Excav Reach K9B"/>
      <sheetName val="Gen Excav Reach K9A"/>
      <sheetName val="Gen Excav Reach K7"/>
      <sheetName val="Gen Excav Reach K8"/>
      <sheetName val="Gen Excav Reach K11C"/>
      <sheetName val="Gen Excav Reach K11B"/>
      <sheetName val="Gen Excav Reach K11A"/>
      <sheetName val="Gen Excav Reach K12"/>
      <sheetName val="Rectangular Channel"/>
      <sheetName val="flow separation channel"/>
      <sheetName val="Transitions"/>
      <sheetName val="Transitions Classification"/>
      <sheetName val="Conc. Transition template"/>
      <sheetName val="Start of channel"/>
      <sheetName val="Roads above culverts"/>
      <sheetName val="Bunds"/>
      <sheetName val="Main Calculation"/>
      <sheetName val="Sheet4"/>
    </sheetNames>
    <sheetDataSet>
      <sheetData sheetId="0"/>
      <sheetData sheetId="1"/>
      <sheetData sheetId="2"/>
      <sheetData sheetId="3"/>
      <sheetData sheetId="4"/>
      <sheetData sheetId="5">
        <row r="4">
          <cell r="U4">
            <v>18</v>
          </cell>
        </row>
      </sheetData>
      <sheetData sheetId="6"/>
      <sheetData sheetId="7">
        <row r="4">
          <cell r="M4">
            <v>11</v>
          </cell>
        </row>
      </sheetData>
      <sheetData sheetId="8">
        <row r="2">
          <cell r="I2" t="str">
            <v>K2</v>
          </cell>
          <cell r="J2" t="str">
            <v>K3</v>
          </cell>
          <cell r="K2" t="str">
            <v>K4</v>
          </cell>
          <cell r="L2" t="str">
            <v>K5</v>
          </cell>
          <cell r="M2" t="str">
            <v>K6A</v>
          </cell>
          <cell r="N2" t="str">
            <v>K6B</v>
          </cell>
          <cell r="O2" t="str">
            <v>K7</v>
          </cell>
          <cell r="P2" t="str">
            <v>K8</v>
          </cell>
          <cell r="Q2" t="str">
            <v>K9A</v>
          </cell>
          <cell r="R2" t="str">
            <v>K9B</v>
          </cell>
          <cell r="S2" t="str">
            <v>K11A</v>
          </cell>
          <cell r="T2" t="str">
            <v>K11B</v>
          </cell>
          <cell r="U2" t="str">
            <v>K11C</v>
          </cell>
          <cell r="V2" t="str">
            <v>K12</v>
          </cell>
        </row>
        <row r="3">
          <cell r="I3" t="str">
            <v>K2 (15.2m width x2.3m high)</v>
          </cell>
          <cell r="J3" t="str">
            <v>K3 (17.2m width x2.3m high)</v>
          </cell>
          <cell r="K3" t="str">
            <v>K4 (16.4m width x2.1m high)</v>
          </cell>
          <cell r="L3" t="str">
            <v>K5 (29.2m width x2.3m high)</v>
          </cell>
          <cell r="M3" t="str">
            <v>K6A (32m width x2.5m high)</v>
          </cell>
          <cell r="N3" t="str">
            <v>K6B (52.2m width x3m high)</v>
          </cell>
          <cell r="O3" t="str">
            <v>K7 (25.2m width x2.3m high)</v>
          </cell>
          <cell r="P3" t="str">
            <v>K8 (16.2m width x2.3m high)</v>
          </cell>
          <cell r="Q3" t="str">
            <v>K9A (25.4m width x2.6m high)</v>
          </cell>
          <cell r="R3" t="str">
            <v>K9B (34.4m width x2.6m high)</v>
          </cell>
          <cell r="S3" t="str">
            <v>K11A (16m width x3m high)</v>
          </cell>
          <cell r="T3" t="str">
            <v>K11B (19m width x3m high)</v>
          </cell>
          <cell r="U3" t="str">
            <v>K11C (32m width x3m high)</v>
          </cell>
          <cell r="V3" t="str">
            <v>K12 (32m width x3m high)</v>
          </cell>
        </row>
        <row r="4">
          <cell r="I4">
            <v>0</v>
          </cell>
          <cell r="J4">
            <v>0</v>
          </cell>
          <cell r="K4">
            <v>0</v>
          </cell>
          <cell r="L4">
            <v>0</v>
          </cell>
          <cell r="M4">
            <v>0</v>
          </cell>
          <cell r="N4">
            <v>0</v>
          </cell>
          <cell r="O4">
            <v>0</v>
          </cell>
          <cell r="P4">
            <v>0</v>
          </cell>
          <cell r="Q4">
            <v>0</v>
          </cell>
          <cell r="R4">
            <v>0</v>
          </cell>
          <cell r="S4">
            <v>0</v>
          </cell>
          <cell r="T4">
            <v>0</v>
          </cell>
          <cell r="U4">
            <v>0</v>
          </cell>
          <cell r="V4">
            <v>0</v>
          </cell>
        </row>
        <row r="5">
          <cell r="I5">
            <v>0</v>
          </cell>
          <cell r="J5">
            <v>0</v>
          </cell>
          <cell r="K5">
            <v>0</v>
          </cell>
          <cell r="L5">
            <v>0</v>
          </cell>
          <cell r="M5">
            <v>0</v>
          </cell>
          <cell r="N5">
            <v>0</v>
          </cell>
          <cell r="O5">
            <v>0</v>
          </cell>
          <cell r="P5">
            <v>0</v>
          </cell>
          <cell r="Q5">
            <v>0</v>
          </cell>
          <cell r="R5">
            <v>0</v>
          </cell>
          <cell r="S5">
            <v>0</v>
          </cell>
          <cell r="T5">
            <v>0</v>
          </cell>
          <cell r="U5">
            <v>0</v>
          </cell>
          <cell r="V5">
            <v>0</v>
          </cell>
        </row>
        <row r="6">
          <cell r="I6">
            <v>0</v>
          </cell>
          <cell r="J6">
            <v>0</v>
          </cell>
          <cell r="K6">
            <v>0</v>
          </cell>
          <cell r="L6">
            <v>0</v>
          </cell>
          <cell r="M6">
            <v>0</v>
          </cell>
          <cell r="N6">
            <v>0</v>
          </cell>
          <cell r="O6">
            <v>0</v>
          </cell>
          <cell r="P6">
            <v>0</v>
          </cell>
          <cell r="Q6">
            <v>0</v>
          </cell>
          <cell r="R6">
            <v>0</v>
          </cell>
          <cell r="S6">
            <v>0</v>
          </cell>
          <cell r="T6">
            <v>0</v>
          </cell>
          <cell r="U6">
            <v>0</v>
          </cell>
          <cell r="V6">
            <v>0</v>
          </cell>
        </row>
        <row r="7">
          <cell r="I7">
            <v>15.2</v>
          </cell>
          <cell r="J7">
            <v>17.2</v>
          </cell>
          <cell r="K7">
            <v>16.399999999999999</v>
          </cell>
          <cell r="L7">
            <v>29.2</v>
          </cell>
          <cell r="M7">
            <v>32</v>
          </cell>
          <cell r="N7">
            <v>52.2</v>
          </cell>
          <cell r="O7">
            <v>25.2</v>
          </cell>
          <cell r="P7">
            <v>16.2</v>
          </cell>
          <cell r="Q7">
            <v>25.4</v>
          </cell>
          <cell r="R7">
            <v>34.4</v>
          </cell>
          <cell r="S7">
            <v>16</v>
          </cell>
          <cell r="T7">
            <v>19</v>
          </cell>
          <cell r="U7">
            <v>32</v>
          </cell>
          <cell r="V7">
            <v>32</v>
          </cell>
        </row>
        <row r="8">
          <cell r="I8">
            <v>6</v>
          </cell>
          <cell r="J8">
            <v>8</v>
          </cell>
          <cell r="K8">
            <v>7.9999999999999982</v>
          </cell>
          <cell r="L8">
            <v>20</v>
          </cell>
          <cell r="M8">
            <v>22</v>
          </cell>
          <cell r="N8">
            <v>40.200000000000003</v>
          </cell>
          <cell r="O8">
            <v>16</v>
          </cell>
          <cell r="P8">
            <v>7</v>
          </cell>
          <cell r="Q8">
            <v>14.999999999999998</v>
          </cell>
          <cell r="R8">
            <v>24</v>
          </cell>
          <cell r="S8">
            <v>4</v>
          </cell>
          <cell r="T8">
            <v>7</v>
          </cell>
          <cell r="U8">
            <v>20</v>
          </cell>
          <cell r="V8">
            <v>20</v>
          </cell>
        </row>
        <row r="9">
          <cell r="I9">
            <v>2.2999999999999998</v>
          </cell>
          <cell r="J9">
            <v>2.2999999999999998</v>
          </cell>
          <cell r="K9">
            <v>2.1</v>
          </cell>
          <cell r="L9">
            <v>2.2999999999999998</v>
          </cell>
          <cell r="M9">
            <v>2.5</v>
          </cell>
          <cell r="N9">
            <v>3</v>
          </cell>
          <cell r="O9">
            <v>2.2999999999999998</v>
          </cell>
          <cell r="P9">
            <v>2.2999999999999998</v>
          </cell>
          <cell r="Q9">
            <v>2.6</v>
          </cell>
          <cell r="R9">
            <v>2.6</v>
          </cell>
          <cell r="S9">
            <v>3</v>
          </cell>
          <cell r="T9">
            <v>3</v>
          </cell>
          <cell r="U9">
            <v>3</v>
          </cell>
          <cell r="V9">
            <v>3</v>
          </cell>
        </row>
        <row r="10">
          <cell r="I10">
            <v>0.3</v>
          </cell>
          <cell r="J10">
            <v>0.3</v>
          </cell>
          <cell r="K10">
            <v>0.3</v>
          </cell>
          <cell r="L10">
            <v>0.3</v>
          </cell>
          <cell r="M10">
            <v>0.3</v>
          </cell>
          <cell r="N10">
            <v>0.3</v>
          </cell>
          <cell r="O10">
            <v>0.3</v>
          </cell>
          <cell r="P10">
            <v>0.3</v>
          </cell>
          <cell r="Q10">
            <v>0.3</v>
          </cell>
          <cell r="R10">
            <v>0.3</v>
          </cell>
          <cell r="S10">
            <v>0.3</v>
          </cell>
          <cell r="T10">
            <v>0.3</v>
          </cell>
          <cell r="U10">
            <v>0.3</v>
          </cell>
          <cell r="V10">
            <v>0.3</v>
          </cell>
        </row>
        <row r="11">
          <cell r="I11">
            <v>0.8</v>
          </cell>
          <cell r="J11">
            <v>0.8</v>
          </cell>
          <cell r="K11">
            <v>0.8</v>
          </cell>
          <cell r="L11">
            <v>0.8</v>
          </cell>
          <cell r="M11">
            <v>0.8</v>
          </cell>
          <cell r="N11">
            <v>0.8</v>
          </cell>
          <cell r="O11">
            <v>0.8</v>
          </cell>
          <cell r="P11">
            <v>0.8</v>
          </cell>
          <cell r="Q11">
            <v>0.8</v>
          </cell>
          <cell r="R11">
            <v>0.8</v>
          </cell>
          <cell r="S11">
            <v>0.8</v>
          </cell>
          <cell r="T11">
            <v>0.8</v>
          </cell>
          <cell r="U11">
            <v>0.8</v>
          </cell>
          <cell r="V11">
            <v>0.8</v>
          </cell>
        </row>
        <row r="12">
          <cell r="I12">
            <v>0.7</v>
          </cell>
          <cell r="J12">
            <v>0.7</v>
          </cell>
          <cell r="K12">
            <v>0.7</v>
          </cell>
          <cell r="L12">
            <v>0.7</v>
          </cell>
          <cell r="M12">
            <v>0.7</v>
          </cell>
          <cell r="N12">
            <v>0.7</v>
          </cell>
          <cell r="O12">
            <v>0.7</v>
          </cell>
          <cell r="P12">
            <v>0.7</v>
          </cell>
          <cell r="Q12">
            <v>0.7</v>
          </cell>
          <cell r="R12">
            <v>0.7</v>
          </cell>
          <cell r="S12">
            <v>0.7</v>
          </cell>
          <cell r="T12">
            <v>0.7</v>
          </cell>
          <cell r="U12">
            <v>0.7</v>
          </cell>
          <cell r="V12">
            <v>0.7</v>
          </cell>
        </row>
        <row r="13">
          <cell r="I13">
            <v>0.2</v>
          </cell>
          <cell r="J13">
            <v>0.2</v>
          </cell>
          <cell r="K13">
            <v>0.2</v>
          </cell>
          <cell r="L13">
            <v>0.2</v>
          </cell>
          <cell r="M13">
            <v>0.2</v>
          </cell>
          <cell r="N13">
            <v>0.2</v>
          </cell>
          <cell r="O13">
            <v>0.2</v>
          </cell>
          <cell r="P13">
            <v>0.2</v>
          </cell>
          <cell r="Q13">
            <v>0.2</v>
          </cell>
          <cell r="R13">
            <v>0.2</v>
          </cell>
          <cell r="S13">
            <v>0.2</v>
          </cell>
          <cell r="T13">
            <v>0.2</v>
          </cell>
          <cell r="U13">
            <v>0.2</v>
          </cell>
          <cell r="V13">
            <v>0.2</v>
          </cell>
        </row>
        <row r="14">
          <cell r="I14">
            <v>0.05</v>
          </cell>
          <cell r="J14">
            <v>0.05</v>
          </cell>
          <cell r="K14">
            <v>0.05</v>
          </cell>
          <cell r="L14">
            <v>0.05</v>
          </cell>
          <cell r="M14">
            <v>0.05</v>
          </cell>
          <cell r="N14">
            <v>0.05</v>
          </cell>
          <cell r="O14">
            <v>0.05</v>
          </cell>
          <cell r="P14">
            <v>0.05</v>
          </cell>
          <cell r="Q14">
            <v>0.05</v>
          </cell>
          <cell r="R14">
            <v>0.05</v>
          </cell>
          <cell r="S14">
            <v>0.05</v>
          </cell>
          <cell r="T14">
            <v>0.05</v>
          </cell>
          <cell r="U14">
            <v>0.05</v>
          </cell>
          <cell r="V14">
            <v>0.05</v>
          </cell>
        </row>
        <row r="15">
          <cell r="I15">
            <v>0.2</v>
          </cell>
          <cell r="J15">
            <v>0.2</v>
          </cell>
          <cell r="K15">
            <v>0.2</v>
          </cell>
          <cell r="L15">
            <v>0.2</v>
          </cell>
          <cell r="M15">
            <v>0.2</v>
          </cell>
          <cell r="N15">
            <v>0.2</v>
          </cell>
          <cell r="O15">
            <v>0.2</v>
          </cell>
          <cell r="P15">
            <v>0.2</v>
          </cell>
          <cell r="Q15">
            <v>0.2</v>
          </cell>
          <cell r="R15">
            <v>0.2</v>
          </cell>
          <cell r="S15">
            <v>0.2</v>
          </cell>
          <cell r="T15">
            <v>0.2</v>
          </cell>
          <cell r="U15">
            <v>0.2</v>
          </cell>
          <cell r="V15">
            <v>0.2</v>
          </cell>
        </row>
        <row r="16">
          <cell r="I16">
            <v>2</v>
          </cell>
          <cell r="J16">
            <v>2</v>
          </cell>
          <cell r="K16">
            <v>2</v>
          </cell>
          <cell r="L16">
            <v>2</v>
          </cell>
          <cell r="M16">
            <v>2</v>
          </cell>
          <cell r="N16">
            <v>2</v>
          </cell>
          <cell r="O16">
            <v>2</v>
          </cell>
          <cell r="P16">
            <v>2</v>
          </cell>
          <cell r="Q16">
            <v>2</v>
          </cell>
          <cell r="R16">
            <v>2</v>
          </cell>
          <cell r="S16">
            <v>2</v>
          </cell>
          <cell r="T16">
            <v>2</v>
          </cell>
          <cell r="U16">
            <v>2</v>
          </cell>
          <cell r="V16">
            <v>2</v>
          </cell>
        </row>
        <row r="17">
          <cell r="I17">
            <v>0</v>
          </cell>
          <cell r="J17">
            <v>0</v>
          </cell>
          <cell r="K17">
            <v>0</v>
          </cell>
          <cell r="L17">
            <v>0</v>
          </cell>
          <cell r="M17">
            <v>0</v>
          </cell>
          <cell r="N17">
            <v>0</v>
          </cell>
          <cell r="O17">
            <v>0</v>
          </cell>
          <cell r="P17">
            <v>0</v>
          </cell>
          <cell r="Q17">
            <v>0</v>
          </cell>
          <cell r="R17">
            <v>0</v>
          </cell>
          <cell r="S17">
            <v>0</v>
          </cell>
          <cell r="T17">
            <v>0</v>
          </cell>
          <cell r="U17">
            <v>0</v>
          </cell>
          <cell r="V17">
            <v>0</v>
          </cell>
        </row>
        <row r="18">
          <cell r="I18">
            <v>0.3</v>
          </cell>
          <cell r="J18">
            <v>0.3</v>
          </cell>
          <cell r="K18">
            <v>0.3</v>
          </cell>
          <cell r="L18">
            <v>0.3</v>
          </cell>
          <cell r="M18">
            <v>0.3</v>
          </cell>
          <cell r="N18">
            <v>0.3</v>
          </cell>
          <cell r="O18">
            <v>0.3</v>
          </cell>
          <cell r="P18">
            <v>0.3</v>
          </cell>
          <cell r="Q18">
            <v>0.3</v>
          </cell>
          <cell r="R18">
            <v>0.3</v>
          </cell>
          <cell r="S18">
            <v>0.3</v>
          </cell>
          <cell r="T18">
            <v>0.3</v>
          </cell>
          <cell r="U18">
            <v>0.3</v>
          </cell>
          <cell r="V18">
            <v>0.3</v>
          </cell>
        </row>
        <row r="19">
          <cell r="I19">
            <v>0</v>
          </cell>
          <cell r="J19">
            <v>0</v>
          </cell>
          <cell r="K19">
            <v>0</v>
          </cell>
          <cell r="L19">
            <v>0</v>
          </cell>
          <cell r="M19">
            <v>0</v>
          </cell>
          <cell r="N19">
            <v>0</v>
          </cell>
          <cell r="O19">
            <v>0</v>
          </cell>
          <cell r="P19">
            <v>0</v>
          </cell>
          <cell r="Q19">
            <v>0</v>
          </cell>
          <cell r="R19">
            <v>0</v>
          </cell>
          <cell r="S19">
            <v>0</v>
          </cell>
          <cell r="T19">
            <v>0</v>
          </cell>
          <cell r="U19">
            <v>0</v>
          </cell>
          <cell r="V19">
            <v>0</v>
          </cell>
        </row>
        <row r="20">
          <cell r="I20">
            <v>0</v>
          </cell>
          <cell r="J20">
            <v>0</v>
          </cell>
          <cell r="K20">
            <v>0</v>
          </cell>
          <cell r="L20">
            <v>0</v>
          </cell>
          <cell r="M20">
            <v>0</v>
          </cell>
          <cell r="N20">
            <v>0</v>
          </cell>
          <cell r="O20">
            <v>0</v>
          </cell>
          <cell r="P20">
            <v>0</v>
          </cell>
          <cell r="Q20">
            <v>0</v>
          </cell>
          <cell r="R20">
            <v>0</v>
          </cell>
          <cell r="S20">
            <v>0</v>
          </cell>
          <cell r="T20">
            <v>0</v>
          </cell>
          <cell r="U20">
            <v>0</v>
          </cell>
          <cell r="V20">
            <v>0</v>
          </cell>
        </row>
        <row r="21">
          <cell r="I21">
            <v>0.2</v>
          </cell>
          <cell r="J21">
            <v>0.2</v>
          </cell>
          <cell r="K21">
            <v>0.2</v>
          </cell>
          <cell r="L21">
            <v>0.2</v>
          </cell>
          <cell r="M21">
            <v>0.2</v>
          </cell>
          <cell r="N21">
            <v>0.2</v>
          </cell>
          <cell r="O21">
            <v>0.2</v>
          </cell>
          <cell r="P21">
            <v>0.2</v>
          </cell>
          <cell r="Q21">
            <v>0.2</v>
          </cell>
          <cell r="R21">
            <v>0.2</v>
          </cell>
          <cell r="S21">
            <v>0.2</v>
          </cell>
          <cell r="T21">
            <v>0.2</v>
          </cell>
          <cell r="U21">
            <v>0.2</v>
          </cell>
          <cell r="V21">
            <v>0.2</v>
          </cell>
        </row>
        <row r="22">
          <cell r="I22">
            <v>0.6</v>
          </cell>
          <cell r="J22">
            <v>0.6</v>
          </cell>
          <cell r="K22">
            <v>0.6</v>
          </cell>
          <cell r="L22">
            <v>0.6</v>
          </cell>
          <cell r="M22">
            <v>0.6</v>
          </cell>
          <cell r="N22">
            <v>0.6</v>
          </cell>
          <cell r="O22">
            <v>0.6</v>
          </cell>
          <cell r="P22">
            <v>0.6</v>
          </cell>
          <cell r="Q22">
            <v>0.6</v>
          </cell>
          <cell r="R22">
            <v>0.6</v>
          </cell>
          <cell r="S22">
            <v>0.6</v>
          </cell>
          <cell r="T22">
            <v>0.6</v>
          </cell>
          <cell r="U22">
            <v>0.6</v>
          </cell>
          <cell r="V22">
            <v>0.6</v>
          </cell>
        </row>
        <row r="23">
          <cell r="I23">
            <v>0</v>
          </cell>
          <cell r="J23">
            <v>0</v>
          </cell>
          <cell r="K23">
            <v>0</v>
          </cell>
          <cell r="L23">
            <v>0</v>
          </cell>
          <cell r="M23">
            <v>0</v>
          </cell>
          <cell r="N23">
            <v>0</v>
          </cell>
          <cell r="O23">
            <v>0</v>
          </cell>
          <cell r="P23">
            <v>0</v>
          </cell>
          <cell r="Q23">
            <v>0</v>
          </cell>
          <cell r="R23">
            <v>0</v>
          </cell>
          <cell r="S23">
            <v>0</v>
          </cell>
          <cell r="T23">
            <v>0</v>
          </cell>
          <cell r="U23">
            <v>0</v>
          </cell>
          <cell r="V23">
            <v>0</v>
          </cell>
        </row>
        <row r="24">
          <cell r="I24">
            <v>0</v>
          </cell>
          <cell r="J24">
            <v>0</v>
          </cell>
          <cell r="K24">
            <v>0</v>
          </cell>
          <cell r="L24">
            <v>0</v>
          </cell>
          <cell r="M24">
            <v>0</v>
          </cell>
          <cell r="N24">
            <v>0</v>
          </cell>
          <cell r="O24">
            <v>0</v>
          </cell>
          <cell r="P24">
            <v>0</v>
          </cell>
          <cell r="Q24">
            <v>0</v>
          </cell>
          <cell r="R24">
            <v>0</v>
          </cell>
          <cell r="S24">
            <v>0</v>
          </cell>
          <cell r="T24">
            <v>0</v>
          </cell>
          <cell r="U24">
            <v>0</v>
          </cell>
          <cell r="V24">
            <v>0</v>
          </cell>
        </row>
        <row r="25">
          <cell r="I25">
            <v>32.968660713424562</v>
          </cell>
          <cell r="J25">
            <v>38.468660713424562</v>
          </cell>
          <cell r="K25">
            <v>34.706168477474606</v>
          </cell>
          <cell r="L25">
            <v>71.468660713424569</v>
          </cell>
          <cell r="M25">
            <v>83.691152949374526</v>
          </cell>
          <cell r="N25">
            <v>163.98738353924946</v>
          </cell>
          <cell r="O25">
            <v>60.468660713424569</v>
          </cell>
          <cell r="P25">
            <v>35.718660713424562</v>
          </cell>
          <cell r="Q25">
            <v>65.762399067349506</v>
          </cell>
          <cell r="R25">
            <v>93.212399067349509</v>
          </cell>
          <cell r="S25">
            <v>39.097383539249435</v>
          </cell>
          <cell r="T25">
            <v>49.447383539249429</v>
          </cell>
          <cell r="U25">
            <v>94.297383539249438</v>
          </cell>
          <cell r="V25">
            <v>94.297383539249438</v>
          </cell>
        </row>
        <row r="26">
          <cell r="I26">
            <v>0</v>
          </cell>
          <cell r="J26">
            <v>0</v>
          </cell>
          <cell r="K26">
            <v>0</v>
          </cell>
          <cell r="L26">
            <v>0</v>
          </cell>
          <cell r="M26">
            <v>0</v>
          </cell>
          <cell r="N26">
            <v>0</v>
          </cell>
          <cell r="O26">
            <v>0</v>
          </cell>
          <cell r="P26">
            <v>0</v>
          </cell>
          <cell r="Q26">
            <v>0</v>
          </cell>
          <cell r="R26">
            <v>0</v>
          </cell>
          <cell r="S26">
            <v>0</v>
          </cell>
          <cell r="T26">
            <v>0</v>
          </cell>
          <cell r="U26">
            <v>0</v>
          </cell>
          <cell r="V26">
            <v>0</v>
          </cell>
        </row>
        <row r="28">
          <cell r="I28">
            <v>0</v>
          </cell>
          <cell r="J28">
            <v>0</v>
          </cell>
          <cell r="K28">
            <v>0</v>
          </cell>
          <cell r="L28">
            <v>0.14000000000000001</v>
          </cell>
          <cell r="M28">
            <v>0</v>
          </cell>
          <cell r="N28">
            <v>0.14000000000000001</v>
          </cell>
          <cell r="O28">
            <v>0</v>
          </cell>
          <cell r="P28">
            <v>0</v>
          </cell>
          <cell r="Q28">
            <v>0</v>
          </cell>
          <cell r="R28">
            <v>0</v>
          </cell>
          <cell r="S28">
            <v>0</v>
          </cell>
          <cell r="T28">
            <v>0</v>
          </cell>
          <cell r="U28">
            <v>0</v>
          </cell>
          <cell r="V28">
            <v>0</v>
          </cell>
        </row>
        <row r="29">
          <cell r="I29">
            <v>2.4760277775098647</v>
          </cell>
          <cell r="J29">
            <v>2.7560277775098645</v>
          </cell>
          <cell r="K29">
            <v>2.6308079707698768</v>
          </cell>
          <cell r="L29">
            <v>4.4360277775098647</v>
          </cell>
          <cell r="M29">
            <v>4.8412475842498539</v>
          </cell>
          <cell r="N29">
            <v>7.7022971010998242</v>
          </cell>
          <cell r="O29">
            <v>3.8760277775098646</v>
          </cell>
          <cell r="P29">
            <v>2.6160277775098644</v>
          </cell>
          <cell r="Q29">
            <v>3.9238574876198471</v>
          </cell>
          <cell r="R29">
            <v>5.1838574876198473</v>
          </cell>
          <cell r="S29">
            <v>2.6342971010998233</v>
          </cell>
          <cell r="T29">
            <v>3.0542971010998237</v>
          </cell>
          <cell r="U29">
            <v>4.8742971010998239</v>
          </cell>
          <cell r="V29">
            <v>4.8742971010998239</v>
          </cell>
        </row>
        <row r="30">
          <cell r="I30">
            <v>0</v>
          </cell>
          <cell r="J30">
            <v>0</v>
          </cell>
          <cell r="K30">
            <v>0</v>
          </cell>
          <cell r="L30">
            <v>0</v>
          </cell>
          <cell r="M30">
            <v>0</v>
          </cell>
          <cell r="N30">
            <v>0</v>
          </cell>
          <cell r="O30">
            <v>0</v>
          </cell>
          <cell r="P30">
            <v>0</v>
          </cell>
          <cell r="Q30">
            <v>0</v>
          </cell>
          <cell r="R30">
            <v>0</v>
          </cell>
          <cell r="S30">
            <v>0</v>
          </cell>
          <cell r="T30">
            <v>0</v>
          </cell>
          <cell r="U30">
            <v>0</v>
          </cell>
          <cell r="V30">
            <v>0</v>
          </cell>
        </row>
        <row r="31">
          <cell r="I31">
            <v>0</v>
          </cell>
          <cell r="J31">
            <v>0</v>
          </cell>
          <cell r="K31">
            <v>0</v>
          </cell>
          <cell r="L31">
            <v>0</v>
          </cell>
          <cell r="M31">
            <v>0</v>
          </cell>
          <cell r="N31">
            <v>0</v>
          </cell>
          <cell r="O31">
            <v>0</v>
          </cell>
          <cell r="P31">
            <v>0</v>
          </cell>
          <cell r="Q31">
            <v>0</v>
          </cell>
          <cell r="R31">
            <v>0</v>
          </cell>
          <cell r="S31">
            <v>0</v>
          </cell>
          <cell r="T31">
            <v>0</v>
          </cell>
          <cell r="U31">
            <v>0</v>
          </cell>
          <cell r="V31">
            <v>0</v>
          </cell>
        </row>
        <row r="32">
          <cell r="I32">
            <v>0</v>
          </cell>
          <cell r="J32">
            <v>0</v>
          </cell>
          <cell r="K32">
            <v>0</v>
          </cell>
          <cell r="L32">
            <v>0</v>
          </cell>
          <cell r="M32">
            <v>0</v>
          </cell>
          <cell r="N32">
            <v>0</v>
          </cell>
          <cell r="O32">
            <v>0</v>
          </cell>
          <cell r="P32">
            <v>0</v>
          </cell>
          <cell r="Q32">
            <v>0</v>
          </cell>
          <cell r="R32">
            <v>0</v>
          </cell>
          <cell r="S32">
            <v>0</v>
          </cell>
          <cell r="T32">
            <v>0</v>
          </cell>
          <cell r="U32">
            <v>0</v>
          </cell>
          <cell r="V32">
            <v>0</v>
          </cell>
        </row>
        <row r="33">
          <cell r="I33">
            <v>8</v>
          </cell>
          <cell r="J33">
            <v>10</v>
          </cell>
          <cell r="K33">
            <v>9.9999999999999982</v>
          </cell>
          <cell r="L33">
            <v>22</v>
          </cell>
          <cell r="M33">
            <v>24</v>
          </cell>
          <cell r="N33">
            <v>42.2</v>
          </cell>
          <cell r="O33">
            <v>18</v>
          </cell>
          <cell r="P33">
            <v>9</v>
          </cell>
          <cell r="Q33">
            <v>17</v>
          </cell>
          <cell r="R33">
            <v>26</v>
          </cell>
          <cell r="S33">
            <v>6</v>
          </cell>
          <cell r="T33">
            <v>9</v>
          </cell>
          <cell r="U33">
            <v>22</v>
          </cell>
          <cell r="V33">
            <v>22</v>
          </cell>
        </row>
        <row r="34">
          <cell r="I34">
            <v>10.285912696499032</v>
          </cell>
          <cell r="J34">
            <v>10.285912696499032</v>
          </cell>
          <cell r="K34">
            <v>9.3914855054991175</v>
          </cell>
          <cell r="L34">
            <v>10.285912696499032</v>
          </cell>
          <cell r="M34">
            <v>11.180339887498949</v>
          </cell>
          <cell r="N34">
            <v>13.416407864998739</v>
          </cell>
          <cell r="O34">
            <v>10.285912696499032</v>
          </cell>
          <cell r="P34">
            <v>10.285912696499032</v>
          </cell>
          <cell r="Q34">
            <v>11.627553482998907</v>
          </cell>
          <cell r="R34">
            <v>11.627553482998907</v>
          </cell>
          <cell r="S34">
            <v>13.416407864998739</v>
          </cell>
          <cell r="T34">
            <v>13.416407864998739</v>
          </cell>
          <cell r="U34">
            <v>13.416407864998739</v>
          </cell>
          <cell r="V34">
            <v>13.416407864998739</v>
          </cell>
        </row>
        <row r="36">
          <cell r="I36">
            <v>0</v>
          </cell>
          <cell r="J36">
            <v>0</v>
          </cell>
          <cell r="K36">
            <v>0</v>
          </cell>
          <cell r="L36">
            <v>0.7778174593052023</v>
          </cell>
          <cell r="M36">
            <v>0</v>
          </cell>
          <cell r="N36">
            <v>0.7778174593052023</v>
          </cell>
          <cell r="O36">
            <v>0</v>
          </cell>
          <cell r="P36">
            <v>0</v>
          </cell>
          <cell r="Q36">
            <v>0</v>
          </cell>
          <cell r="R36">
            <v>0</v>
          </cell>
          <cell r="S36">
            <v>0</v>
          </cell>
          <cell r="T36">
            <v>0</v>
          </cell>
          <cell r="U36">
            <v>0</v>
          </cell>
          <cell r="V36">
            <v>0</v>
          </cell>
        </row>
        <row r="37">
          <cell r="I37">
            <v>13.756411679084495</v>
          </cell>
          <cell r="J37">
            <v>15.3120465976949</v>
          </cell>
          <cell r="K37">
            <v>14.616345512457858</v>
          </cell>
          <cell r="L37">
            <v>24.645856109357329</v>
          </cell>
          <cell r="M37">
            <v>26.897192113204778</v>
          </cell>
          <cell r="N37">
            <v>42.792722585652072</v>
          </cell>
          <cell r="O37">
            <v>21.534586272136519</v>
          </cell>
          <cell r="P37">
            <v>14.534229138389698</v>
          </cell>
          <cell r="Q37">
            <v>21.800320440686882</v>
          </cell>
          <cell r="R37">
            <v>28.800677574433703</v>
          </cell>
          <cell r="S37">
            <v>14.635730558803743</v>
          </cell>
          <cell r="T37">
            <v>16.969182936719349</v>
          </cell>
          <cell r="U37">
            <v>27.08080990768698</v>
          </cell>
          <cell r="V37">
            <v>27.08080990768698</v>
          </cell>
        </row>
        <row r="38">
          <cell r="I38">
            <v>0</v>
          </cell>
          <cell r="J38">
            <v>0</v>
          </cell>
          <cell r="K38">
            <v>0</v>
          </cell>
          <cell r="L38">
            <v>0</v>
          </cell>
          <cell r="M38">
            <v>0</v>
          </cell>
          <cell r="N38">
            <v>0</v>
          </cell>
          <cell r="O38">
            <v>0</v>
          </cell>
          <cell r="P38">
            <v>0</v>
          </cell>
          <cell r="Q38">
            <v>0</v>
          </cell>
          <cell r="R38">
            <v>0</v>
          </cell>
          <cell r="S38">
            <v>0</v>
          </cell>
          <cell r="T38">
            <v>0</v>
          </cell>
          <cell r="U38">
            <v>0</v>
          </cell>
          <cell r="V38">
            <v>0</v>
          </cell>
        </row>
        <row r="39">
          <cell r="I39">
            <v>0</v>
          </cell>
          <cell r="J39">
            <v>0</v>
          </cell>
          <cell r="K39">
            <v>0</v>
          </cell>
          <cell r="L39">
            <v>0</v>
          </cell>
          <cell r="M39">
            <v>0</v>
          </cell>
          <cell r="N39">
            <v>0</v>
          </cell>
          <cell r="O39">
            <v>0</v>
          </cell>
          <cell r="P39">
            <v>0</v>
          </cell>
          <cell r="Q39">
            <v>0</v>
          </cell>
          <cell r="R39">
            <v>0</v>
          </cell>
          <cell r="S39">
            <v>0</v>
          </cell>
          <cell r="T39">
            <v>0</v>
          </cell>
          <cell r="U39">
            <v>0</v>
          </cell>
          <cell r="V39">
            <v>0</v>
          </cell>
        </row>
        <row r="40">
          <cell r="I40">
            <v>1.4800000000000002</v>
          </cell>
          <cell r="J40">
            <v>1.8800000000000001</v>
          </cell>
          <cell r="K40">
            <v>1.88</v>
          </cell>
          <cell r="L40">
            <v>4.28</v>
          </cell>
          <cell r="M40">
            <v>4.68</v>
          </cell>
          <cell r="N40">
            <v>8.32</v>
          </cell>
          <cell r="O40">
            <v>3.48</v>
          </cell>
          <cell r="P40">
            <v>1.6800000000000002</v>
          </cell>
          <cell r="Q40">
            <v>3.28</v>
          </cell>
          <cell r="R40">
            <v>5.08</v>
          </cell>
          <cell r="S40">
            <v>1.08</v>
          </cell>
          <cell r="T40">
            <v>1.6800000000000002</v>
          </cell>
          <cell r="U40">
            <v>4.28</v>
          </cell>
          <cell r="V40">
            <v>4.28</v>
          </cell>
        </row>
        <row r="41">
          <cell r="I41">
            <v>2.0571825392998067</v>
          </cell>
          <cell r="J41">
            <v>2.0571825392998067</v>
          </cell>
          <cell r="K41">
            <v>1.8782971010998235</v>
          </cell>
          <cell r="L41">
            <v>2.0571825392998067</v>
          </cell>
          <cell r="M41">
            <v>2.2360679774997898</v>
          </cell>
          <cell r="N41">
            <v>2.6832815729997481</v>
          </cell>
          <cell r="O41">
            <v>2.0571825392998067</v>
          </cell>
          <cell r="P41">
            <v>2.0571825392998067</v>
          </cell>
          <cell r="Q41">
            <v>2.3255106965997814</v>
          </cell>
          <cell r="R41">
            <v>2.3255106965997814</v>
          </cell>
          <cell r="S41">
            <v>2.6832815729997481</v>
          </cell>
          <cell r="T41">
            <v>2.6832815729997481</v>
          </cell>
          <cell r="U41">
            <v>2.6832815729997481</v>
          </cell>
          <cell r="V41">
            <v>2.6832815729997481</v>
          </cell>
        </row>
        <row r="42">
          <cell r="I42">
            <v>0</v>
          </cell>
          <cell r="J42">
            <v>0</v>
          </cell>
          <cell r="K42">
            <v>0</v>
          </cell>
          <cell r="L42">
            <v>0</v>
          </cell>
          <cell r="M42">
            <v>0</v>
          </cell>
          <cell r="N42">
            <v>0</v>
          </cell>
          <cell r="O42">
            <v>0</v>
          </cell>
          <cell r="P42">
            <v>0</v>
          </cell>
          <cell r="Q42">
            <v>0</v>
          </cell>
          <cell r="R42">
            <v>0</v>
          </cell>
          <cell r="S42">
            <v>0</v>
          </cell>
          <cell r="T42">
            <v>0</v>
          </cell>
          <cell r="U42">
            <v>0</v>
          </cell>
          <cell r="V42">
            <v>0</v>
          </cell>
        </row>
        <row r="43">
          <cell r="I43">
            <v>0</v>
          </cell>
          <cell r="J43">
            <v>0</v>
          </cell>
          <cell r="K43">
            <v>0</v>
          </cell>
          <cell r="L43">
            <v>0</v>
          </cell>
          <cell r="M43">
            <v>0</v>
          </cell>
          <cell r="N43">
            <v>0</v>
          </cell>
          <cell r="O43">
            <v>0</v>
          </cell>
          <cell r="P43">
            <v>0</v>
          </cell>
          <cell r="Q43">
            <v>0</v>
          </cell>
          <cell r="R43">
            <v>0</v>
          </cell>
          <cell r="S43">
            <v>0</v>
          </cell>
          <cell r="T43">
            <v>0</v>
          </cell>
          <cell r="U43">
            <v>0</v>
          </cell>
          <cell r="V43">
            <v>0</v>
          </cell>
        </row>
        <row r="44">
          <cell r="I44">
            <v>17.685912696499031</v>
          </cell>
          <cell r="J44">
            <v>19.685912696499031</v>
          </cell>
          <cell r="K44">
            <v>18.791485505499118</v>
          </cell>
          <cell r="L44">
            <v>31.685912696499031</v>
          </cell>
          <cell r="M44">
            <v>34.580339887498951</v>
          </cell>
          <cell r="N44">
            <v>55.01640786499874</v>
          </cell>
          <cell r="O44">
            <v>27.685912696499031</v>
          </cell>
          <cell r="P44">
            <v>18.685912696499031</v>
          </cell>
          <cell r="Q44">
            <v>28.027553482998904</v>
          </cell>
          <cell r="R44">
            <v>37.027553482998911</v>
          </cell>
          <cell r="S44">
            <v>18.816407864998737</v>
          </cell>
          <cell r="T44">
            <v>21.816407864998737</v>
          </cell>
          <cell r="U44">
            <v>34.816407864998737</v>
          </cell>
          <cell r="V44">
            <v>34.816407864998737</v>
          </cell>
        </row>
        <row r="45">
          <cell r="I45">
            <v>0</v>
          </cell>
          <cell r="J45">
            <v>0</v>
          </cell>
          <cell r="K45">
            <v>0</v>
          </cell>
          <cell r="L45">
            <v>0</v>
          </cell>
          <cell r="M45">
            <v>0</v>
          </cell>
          <cell r="N45">
            <v>0</v>
          </cell>
          <cell r="O45">
            <v>0</v>
          </cell>
          <cell r="P45">
            <v>0</v>
          </cell>
          <cell r="Q45">
            <v>0</v>
          </cell>
          <cell r="R45">
            <v>0</v>
          </cell>
          <cell r="S45">
            <v>0</v>
          </cell>
          <cell r="T45">
            <v>0</v>
          </cell>
          <cell r="U45">
            <v>0</v>
          </cell>
          <cell r="V45">
            <v>0</v>
          </cell>
        </row>
        <row r="46">
          <cell r="I46">
            <v>0</v>
          </cell>
          <cell r="J46">
            <v>0</v>
          </cell>
          <cell r="K46">
            <v>0</v>
          </cell>
          <cell r="L46">
            <v>0</v>
          </cell>
          <cell r="M46">
            <v>0</v>
          </cell>
          <cell r="N46">
            <v>0</v>
          </cell>
          <cell r="O46">
            <v>0</v>
          </cell>
          <cell r="P46">
            <v>0</v>
          </cell>
          <cell r="Q46">
            <v>0</v>
          </cell>
          <cell r="R46">
            <v>0</v>
          </cell>
          <cell r="S46">
            <v>0</v>
          </cell>
          <cell r="T46">
            <v>0</v>
          </cell>
          <cell r="U46">
            <v>0</v>
          </cell>
          <cell r="V46">
            <v>0</v>
          </cell>
        </row>
        <row r="47">
          <cell r="I47">
            <v>0</v>
          </cell>
          <cell r="J47">
            <v>0</v>
          </cell>
          <cell r="K47">
            <v>0</v>
          </cell>
          <cell r="L47">
            <v>0</v>
          </cell>
          <cell r="M47">
            <v>0</v>
          </cell>
          <cell r="N47">
            <v>0</v>
          </cell>
          <cell r="O47">
            <v>0</v>
          </cell>
          <cell r="P47">
            <v>0</v>
          </cell>
          <cell r="Q47">
            <v>0</v>
          </cell>
          <cell r="R47">
            <v>0</v>
          </cell>
          <cell r="S47">
            <v>0</v>
          </cell>
          <cell r="T47">
            <v>0</v>
          </cell>
          <cell r="U47">
            <v>0</v>
          </cell>
          <cell r="V47">
            <v>0</v>
          </cell>
        </row>
        <row r="48">
          <cell r="I48">
            <v>0.37000000000000005</v>
          </cell>
          <cell r="J48">
            <v>0.47000000000000003</v>
          </cell>
          <cell r="K48">
            <v>0.47</v>
          </cell>
          <cell r="L48">
            <v>1.07</v>
          </cell>
          <cell r="M48">
            <v>1.17</v>
          </cell>
          <cell r="N48">
            <v>2.08</v>
          </cell>
          <cell r="O48">
            <v>0.87</v>
          </cell>
          <cell r="P48">
            <v>0.42000000000000004</v>
          </cell>
          <cell r="Q48">
            <v>0.82</v>
          </cell>
          <cell r="R48">
            <v>1.27</v>
          </cell>
          <cell r="S48">
            <v>0.27</v>
          </cell>
          <cell r="T48">
            <v>0.42000000000000004</v>
          </cell>
          <cell r="U48">
            <v>1.07</v>
          </cell>
          <cell r="V48">
            <v>1.07</v>
          </cell>
        </row>
        <row r="49">
          <cell r="I49">
            <v>0.51429563482495166</v>
          </cell>
          <cell r="J49">
            <v>0.51429563482495166</v>
          </cell>
          <cell r="K49">
            <v>0.46957427527495588</v>
          </cell>
          <cell r="L49">
            <v>0.51429563482495166</v>
          </cell>
          <cell r="M49">
            <v>0.55901699437494745</v>
          </cell>
          <cell r="N49">
            <v>0.67082039324993703</v>
          </cell>
          <cell r="O49">
            <v>0.51429563482495166</v>
          </cell>
          <cell r="P49">
            <v>0.51429563482495166</v>
          </cell>
          <cell r="Q49">
            <v>0.58137767414994534</v>
          </cell>
          <cell r="R49">
            <v>0.58137767414994534</v>
          </cell>
          <cell r="S49">
            <v>0.67082039324993703</v>
          </cell>
          <cell r="T49">
            <v>0.67082039324993703</v>
          </cell>
          <cell r="U49">
            <v>0.67082039324993703</v>
          </cell>
          <cell r="V49">
            <v>0.67082039324993703</v>
          </cell>
        </row>
        <row r="50">
          <cell r="I50">
            <v>0</v>
          </cell>
          <cell r="J50">
            <v>0</v>
          </cell>
          <cell r="K50">
            <v>0</v>
          </cell>
          <cell r="L50">
            <v>0</v>
          </cell>
          <cell r="M50">
            <v>0</v>
          </cell>
          <cell r="N50">
            <v>0</v>
          </cell>
          <cell r="O50">
            <v>0</v>
          </cell>
          <cell r="P50">
            <v>0</v>
          </cell>
          <cell r="Q50">
            <v>0</v>
          </cell>
          <cell r="R50">
            <v>0</v>
          </cell>
          <cell r="S50">
            <v>0</v>
          </cell>
          <cell r="T50">
            <v>0</v>
          </cell>
          <cell r="U50">
            <v>0</v>
          </cell>
          <cell r="V50">
            <v>0</v>
          </cell>
        </row>
        <row r="51">
          <cell r="I51">
            <v>0</v>
          </cell>
          <cell r="J51">
            <v>0</v>
          </cell>
          <cell r="K51">
            <v>0</v>
          </cell>
          <cell r="L51">
            <v>4.1421356237309531E-3</v>
          </cell>
          <cell r="M51">
            <v>0</v>
          </cell>
          <cell r="N51">
            <v>4.1421356237309531E-3</v>
          </cell>
          <cell r="O51">
            <v>0</v>
          </cell>
          <cell r="P51">
            <v>0</v>
          </cell>
          <cell r="Q51">
            <v>0</v>
          </cell>
          <cell r="R51">
            <v>0</v>
          </cell>
          <cell r="S51">
            <v>0</v>
          </cell>
          <cell r="T51">
            <v>0</v>
          </cell>
          <cell r="U51">
            <v>0</v>
          </cell>
          <cell r="V51">
            <v>0</v>
          </cell>
        </row>
        <row r="52">
          <cell r="I52" t="str">
            <v>Included</v>
          </cell>
          <cell r="J52" t="str">
            <v>Included</v>
          </cell>
          <cell r="K52" t="str">
            <v>Included</v>
          </cell>
          <cell r="L52" t="str">
            <v>Included</v>
          </cell>
          <cell r="M52" t="str">
            <v>Included</v>
          </cell>
          <cell r="N52" t="str">
            <v>Included</v>
          </cell>
          <cell r="O52" t="str">
            <v>Included</v>
          </cell>
          <cell r="P52" t="str">
            <v>Included</v>
          </cell>
          <cell r="Q52" t="str">
            <v>Included</v>
          </cell>
          <cell r="R52" t="str">
            <v>Included</v>
          </cell>
          <cell r="S52" t="str">
            <v>Included</v>
          </cell>
          <cell r="T52" t="str">
            <v>Included</v>
          </cell>
          <cell r="U52" t="str">
            <v>Included</v>
          </cell>
          <cell r="V52" t="str">
            <v>Included</v>
          </cell>
        </row>
        <row r="53">
          <cell r="I53">
            <v>7.3257449018364187E-2</v>
          </cell>
          <cell r="J53">
            <v>8.1541720265826095E-2</v>
          </cell>
          <cell r="K53">
            <v>7.7836881535151725E-2</v>
          </cell>
          <cell r="L53">
            <v>0.13124734775059752</v>
          </cell>
          <cell r="M53">
            <v>0.14323645772873378</v>
          </cell>
          <cell r="N53">
            <v>0.22788542290732305</v>
          </cell>
          <cell r="O53">
            <v>0.11467880525567371</v>
          </cell>
          <cell r="P53">
            <v>7.7399584642095148E-2</v>
          </cell>
          <cell r="Q53">
            <v>0.11609392772795431</v>
          </cell>
          <cell r="R53">
            <v>0.15337314834153287</v>
          </cell>
          <cell r="S53">
            <v>7.7940113328262561E-2</v>
          </cell>
          <cell r="T53">
            <v>9.0366520199455402E-2</v>
          </cell>
          <cell r="U53">
            <v>0.1442142833079578</v>
          </cell>
          <cell r="V53">
            <v>0.1442142833079578</v>
          </cell>
        </row>
        <row r="54">
          <cell r="I54">
            <v>0</v>
          </cell>
          <cell r="J54">
            <v>0</v>
          </cell>
          <cell r="K54">
            <v>0</v>
          </cell>
          <cell r="L54">
            <v>0</v>
          </cell>
          <cell r="M54">
            <v>0</v>
          </cell>
          <cell r="N54">
            <v>0</v>
          </cell>
          <cell r="O54">
            <v>0</v>
          </cell>
          <cell r="P54">
            <v>0</v>
          </cell>
          <cell r="Q54">
            <v>0</v>
          </cell>
          <cell r="R54">
            <v>0</v>
          </cell>
          <cell r="S54">
            <v>0</v>
          </cell>
          <cell r="T54">
            <v>0</v>
          </cell>
          <cell r="U54">
            <v>0</v>
          </cell>
          <cell r="V54">
            <v>0</v>
          </cell>
        </row>
        <row r="55">
          <cell r="I55">
            <v>0</v>
          </cell>
          <cell r="J55">
            <v>0</v>
          </cell>
          <cell r="K55">
            <v>0</v>
          </cell>
          <cell r="L55">
            <v>0</v>
          </cell>
          <cell r="M55">
            <v>0</v>
          </cell>
          <cell r="N55">
            <v>0</v>
          </cell>
          <cell r="O55">
            <v>0</v>
          </cell>
          <cell r="P55">
            <v>0</v>
          </cell>
          <cell r="Q55">
            <v>0</v>
          </cell>
          <cell r="R55">
            <v>0</v>
          </cell>
          <cell r="S55">
            <v>0</v>
          </cell>
          <cell r="T55">
            <v>0</v>
          </cell>
          <cell r="U55">
            <v>0</v>
          </cell>
          <cell r="V55">
            <v>0</v>
          </cell>
        </row>
        <row r="56">
          <cell r="I56">
            <v>2.08</v>
          </cell>
          <cell r="J56">
            <v>2.48</v>
          </cell>
          <cell r="K56">
            <v>2.4799999999999995</v>
          </cell>
          <cell r="L56">
            <v>4.88</v>
          </cell>
          <cell r="M56">
            <v>5.28</v>
          </cell>
          <cell r="N56">
            <v>8.9200000000000017</v>
          </cell>
          <cell r="O56">
            <v>4.08</v>
          </cell>
          <cell r="P56">
            <v>2.2800000000000002</v>
          </cell>
          <cell r="Q56">
            <v>3.88</v>
          </cell>
          <cell r="R56">
            <v>5.6800000000000006</v>
          </cell>
          <cell r="S56">
            <v>1.6800000000000002</v>
          </cell>
          <cell r="T56">
            <v>2.2800000000000002</v>
          </cell>
          <cell r="U56">
            <v>4.88</v>
          </cell>
          <cell r="V56">
            <v>4.88</v>
          </cell>
        </row>
        <row r="57">
          <cell r="I57">
            <v>2.0571825392998067</v>
          </cell>
          <cell r="J57">
            <v>2.0571825392998067</v>
          </cell>
          <cell r="K57">
            <v>1.8782971010998235</v>
          </cell>
          <cell r="L57">
            <v>2.0571825392998067</v>
          </cell>
          <cell r="M57">
            <v>2.2360679774997898</v>
          </cell>
          <cell r="N57">
            <v>2.6832815729997481</v>
          </cell>
          <cell r="O57">
            <v>2.0571825392998067</v>
          </cell>
          <cell r="P57">
            <v>2.0571825392998067</v>
          </cell>
          <cell r="Q57">
            <v>2.3255106965997814</v>
          </cell>
          <cell r="R57">
            <v>2.3255106965997814</v>
          </cell>
          <cell r="S57">
            <v>2.6832815729997481</v>
          </cell>
          <cell r="T57">
            <v>2.6832815729997481</v>
          </cell>
          <cell r="U57">
            <v>2.6832815729997481</v>
          </cell>
          <cell r="V57">
            <v>2.6832815729997481</v>
          </cell>
        </row>
        <row r="59">
          <cell r="I59">
            <v>0</v>
          </cell>
          <cell r="J59">
            <v>0</v>
          </cell>
          <cell r="K59">
            <v>0</v>
          </cell>
          <cell r="L59">
            <v>0.14000000000000001</v>
          </cell>
          <cell r="M59">
            <v>0</v>
          </cell>
          <cell r="N59">
            <v>0.14000000000000001</v>
          </cell>
          <cell r="O59">
            <v>0</v>
          </cell>
          <cell r="P59">
            <v>0</v>
          </cell>
          <cell r="Q59">
            <v>0</v>
          </cell>
          <cell r="R59">
            <v>0</v>
          </cell>
          <cell r="S59">
            <v>0</v>
          </cell>
          <cell r="T59">
            <v>0</v>
          </cell>
          <cell r="U59">
            <v>0</v>
          </cell>
          <cell r="V59">
            <v>0</v>
          </cell>
        </row>
        <row r="60">
          <cell r="I60">
            <v>2.4760277775098647</v>
          </cell>
          <cell r="J60">
            <v>2.7560277775098645</v>
          </cell>
          <cell r="K60">
            <v>2.6308079707698768</v>
          </cell>
          <cell r="L60">
            <v>4.4360277775098647</v>
          </cell>
          <cell r="M60">
            <v>4.8412475842498539</v>
          </cell>
          <cell r="N60">
            <v>7.7022971010998242</v>
          </cell>
          <cell r="O60">
            <v>3.8760277775098646</v>
          </cell>
          <cell r="P60">
            <v>2.6160277775098644</v>
          </cell>
          <cell r="Q60">
            <v>3.9238574876198471</v>
          </cell>
          <cell r="R60">
            <v>5.1838574876198473</v>
          </cell>
          <cell r="S60">
            <v>2.6342971010998233</v>
          </cell>
          <cell r="T60">
            <v>3.0542971010998237</v>
          </cell>
          <cell r="U60">
            <v>4.8742971010998239</v>
          </cell>
          <cell r="V60">
            <v>4.8742971010998239</v>
          </cell>
        </row>
        <row r="61">
          <cell r="I61">
            <v>0</v>
          </cell>
          <cell r="J61">
            <v>0</v>
          </cell>
          <cell r="K61">
            <v>0</v>
          </cell>
          <cell r="L61">
            <v>0</v>
          </cell>
          <cell r="M61">
            <v>0</v>
          </cell>
          <cell r="N61">
            <v>0</v>
          </cell>
          <cell r="O61">
            <v>0</v>
          </cell>
          <cell r="P61">
            <v>0</v>
          </cell>
          <cell r="Q61">
            <v>0</v>
          </cell>
          <cell r="R61">
            <v>0</v>
          </cell>
          <cell r="S61">
            <v>0</v>
          </cell>
          <cell r="T61">
            <v>0</v>
          </cell>
          <cell r="U61">
            <v>0</v>
          </cell>
          <cell r="V61">
            <v>0</v>
          </cell>
        </row>
        <row r="63">
          <cell r="I63">
            <v>0</v>
          </cell>
          <cell r="J63">
            <v>0</v>
          </cell>
          <cell r="K63">
            <v>0</v>
          </cell>
          <cell r="L63">
            <v>0</v>
          </cell>
          <cell r="M63">
            <v>0</v>
          </cell>
          <cell r="N63">
            <v>0</v>
          </cell>
          <cell r="O63">
            <v>0</v>
          </cell>
          <cell r="P63">
            <v>0</v>
          </cell>
          <cell r="Q63">
            <v>0</v>
          </cell>
          <cell r="R63">
            <v>0</v>
          </cell>
          <cell r="S63">
            <v>0</v>
          </cell>
          <cell r="T63">
            <v>0</v>
          </cell>
          <cell r="U63">
            <v>0</v>
          </cell>
          <cell r="V63">
            <v>0</v>
          </cell>
        </row>
        <row r="64">
          <cell r="I64">
            <v>18.285912696499032</v>
          </cell>
          <cell r="J64">
            <v>20.285912696499032</v>
          </cell>
          <cell r="K64">
            <v>19.391485505499119</v>
          </cell>
          <cell r="L64">
            <v>32.285912696499032</v>
          </cell>
          <cell r="M64">
            <v>35.180339887498953</v>
          </cell>
          <cell r="N64">
            <v>55.616407864998742</v>
          </cell>
          <cell r="O64">
            <v>28.285912696499032</v>
          </cell>
          <cell r="P64">
            <v>19.285912696499032</v>
          </cell>
          <cell r="Q64">
            <v>28.627553482998906</v>
          </cell>
          <cell r="R64">
            <v>37.627553482998906</v>
          </cell>
          <cell r="S64">
            <v>19.416407864998739</v>
          </cell>
          <cell r="T64">
            <v>22.416407864998739</v>
          </cell>
          <cell r="U64">
            <v>35.416407864998739</v>
          </cell>
          <cell r="V64">
            <v>35.416407864998739</v>
          </cell>
        </row>
        <row r="65">
          <cell r="I65">
            <v>0</v>
          </cell>
          <cell r="J65">
            <v>0</v>
          </cell>
          <cell r="K65">
            <v>0</v>
          </cell>
          <cell r="L65">
            <v>0</v>
          </cell>
          <cell r="M65">
            <v>0</v>
          </cell>
          <cell r="N65">
            <v>0</v>
          </cell>
          <cell r="O65">
            <v>0</v>
          </cell>
          <cell r="P65">
            <v>0</v>
          </cell>
          <cell r="Q65">
            <v>0</v>
          </cell>
          <cell r="R65">
            <v>0</v>
          </cell>
          <cell r="S65">
            <v>0</v>
          </cell>
          <cell r="T65">
            <v>0</v>
          </cell>
          <cell r="U65">
            <v>0</v>
          </cell>
          <cell r="V65">
            <v>0</v>
          </cell>
        </row>
        <row r="67">
          <cell r="I67">
            <v>0</v>
          </cell>
          <cell r="J67">
            <v>0</v>
          </cell>
          <cell r="K67">
            <v>0</v>
          </cell>
          <cell r="L67">
            <v>0</v>
          </cell>
          <cell r="M67">
            <v>0</v>
          </cell>
          <cell r="N67">
            <v>0</v>
          </cell>
          <cell r="O67">
            <v>0</v>
          </cell>
          <cell r="P67">
            <v>0</v>
          </cell>
          <cell r="Q67">
            <v>0</v>
          </cell>
          <cell r="R67">
            <v>0</v>
          </cell>
          <cell r="S67">
            <v>0</v>
          </cell>
          <cell r="T67">
            <v>0</v>
          </cell>
          <cell r="U67">
            <v>0</v>
          </cell>
          <cell r="V67">
            <v>0</v>
          </cell>
        </row>
        <row r="68">
          <cell r="I68">
            <v>17.685912696499031</v>
          </cell>
          <cell r="J68">
            <v>19.685912696499031</v>
          </cell>
          <cell r="K68">
            <v>18.791485505499118</v>
          </cell>
          <cell r="L68">
            <v>31.685912696499031</v>
          </cell>
          <cell r="M68">
            <v>34.580339887498951</v>
          </cell>
          <cell r="N68">
            <v>55.01640786499874</v>
          </cell>
          <cell r="O68">
            <v>27.685912696499031</v>
          </cell>
          <cell r="P68">
            <v>18.685912696499031</v>
          </cell>
          <cell r="Q68">
            <v>28.027553482998904</v>
          </cell>
          <cell r="R68">
            <v>37.027553482998904</v>
          </cell>
          <cell r="S68">
            <v>18.816407864998737</v>
          </cell>
          <cell r="T68">
            <v>21.816407864998737</v>
          </cell>
          <cell r="U68">
            <v>34.816407864998737</v>
          </cell>
          <cell r="V68">
            <v>34.816407864998737</v>
          </cell>
        </row>
        <row r="69">
          <cell r="I69">
            <v>0</v>
          </cell>
          <cell r="J69">
            <v>0</v>
          </cell>
          <cell r="K69">
            <v>0</v>
          </cell>
          <cell r="L69">
            <v>0</v>
          </cell>
          <cell r="M69">
            <v>0</v>
          </cell>
          <cell r="N69">
            <v>0</v>
          </cell>
          <cell r="O69">
            <v>0</v>
          </cell>
          <cell r="P69">
            <v>0</v>
          </cell>
          <cell r="Q69">
            <v>0</v>
          </cell>
          <cell r="R69">
            <v>0</v>
          </cell>
          <cell r="S69">
            <v>0</v>
          </cell>
          <cell r="T69">
            <v>0</v>
          </cell>
          <cell r="U69">
            <v>0</v>
          </cell>
          <cell r="V69">
            <v>0</v>
          </cell>
        </row>
        <row r="71">
          <cell r="I71">
            <v>0</v>
          </cell>
          <cell r="J71">
            <v>0</v>
          </cell>
          <cell r="K71">
            <v>0</v>
          </cell>
          <cell r="L71">
            <v>0</v>
          </cell>
          <cell r="M71">
            <v>0</v>
          </cell>
          <cell r="N71">
            <v>0</v>
          </cell>
          <cell r="O71">
            <v>0</v>
          </cell>
          <cell r="P71">
            <v>0</v>
          </cell>
          <cell r="Q71">
            <v>0</v>
          </cell>
          <cell r="R71">
            <v>0</v>
          </cell>
          <cell r="S71">
            <v>0</v>
          </cell>
          <cell r="T71">
            <v>0</v>
          </cell>
          <cell r="U71">
            <v>0</v>
          </cell>
          <cell r="V71">
            <v>0</v>
          </cell>
        </row>
        <row r="72">
          <cell r="I72">
            <v>3.6</v>
          </cell>
          <cell r="J72">
            <v>3.6</v>
          </cell>
          <cell r="K72">
            <v>3.6</v>
          </cell>
          <cell r="L72">
            <v>3.6</v>
          </cell>
          <cell r="M72">
            <v>3.6</v>
          </cell>
          <cell r="N72">
            <v>3.6</v>
          </cell>
          <cell r="O72">
            <v>3.6</v>
          </cell>
          <cell r="P72">
            <v>3.6</v>
          </cell>
          <cell r="Q72">
            <v>3.6</v>
          </cell>
          <cell r="R72">
            <v>3.6</v>
          </cell>
          <cell r="S72">
            <v>3.6</v>
          </cell>
          <cell r="T72">
            <v>3.6</v>
          </cell>
          <cell r="U72">
            <v>3.6</v>
          </cell>
          <cell r="V72">
            <v>3.6</v>
          </cell>
        </row>
        <row r="73">
          <cell r="I73">
            <v>0</v>
          </cell>
          <cell r="J73">
            <v>0</v>
          </cell>
          <cell r="K73">
            <v>0</v>
          </cell>
          <cell r="L73">
            <v>0</v>
          </cell>
          <cell r="M73">
            <v>0</v>
          </cell>
          <cell r="N73">
            <v>0</v>
          </cell>
          <cell r="O73">
            <v>0</v>
          </cell>
          <cell r="P73">
            <v>0</v>
          </cell>
          <cell r="Q73">
            <v>0</v>
          </cell>
          <cell r="R73">
            <v>0</v>
          </cell>
          <cell r="S73">
            <v>0</v>
          </cell>
          <cell r="T73">
            <v>0</v>
          </cell>
          <cell r="U73">
            <v>0</v>
          </cell>
          <cell r="V73">
            <v>0</v>
          </cell>
        </row>
        <row r="75">
          <cell r="I75">
            <v>0</v>
          </cell>
          <cell r="J75">
            <v>0</v>
          </cell>
          <cell r="K75">
            <v>0</v>
          </cell>
          <cell r="L75">
            <v>0.2</v>
          </cell>
          <cell r="M75">
            <v>0</v>
          </cell>
          <cell r="N75">
            <v>0.2</v>
          </cell>
          <cell r="O75">
            <v>0</v>
          </cell>
          <cell r="P75">
            <v>0</v>
          </cell>
          <cell r="Q75">
            <v>0</v>
          </cell>
          <cell r="R75">
            <v>0</v>
          </cell>
          <cell r="S75">
            <v>0</v>
          </cell>
          <cell r="T75">
            <v>0</v>
          </cell>
          <cell r="U75">
            <v>0</v>
          </cell>
          <cell r="V75">
            <v>0</v>
          </cell>
        </row>
        <row r="76">
          <cell r="I76">
            <v>3.5371825392998062</v>
          </cell>
          <cell r="J76">
            <v>3.9371825392998065</v>
          </cell>
          <cell r="K76">
            <v>3.7582971010998238</v>
          </cell>
          <cell r="L76">
            <v>6.3371825392998069</v>
          </cell>
          <cell r="M76">
            <v>6.9160679774997904</v>
          </cell>
          <cell r="N76">
            <v>11.003281572999748</v>
          </cell>
          <cell r="O76">
            <v>5.5371825392998062</v>
          </cell>
          <cell r="P76">
            <v>3.7371825392998064</v>
          </cell>
          <cell r="Q76">
            <v>5.6055106965997812</v>
          </cell>
          <cell r="R76">
            <v>7.405510696599781</v>
          </cell>
          <cell r="S76">
            <v>3.7632815729997477</v>
          </cell>
          <cell r="T76">
            <v>4.3632815729997478</v>
          </cell>
          <cell r="U76">
            <v>6.9632815729997475</v>
          </cell>
          <cell r="V76">
            <v>6.9632815729997475</v>
          </cell>
        </row>
        <row r="77">
          <cell r="I77">
            <v>0</v>
          </cell>
          <cell r="J77">
            <v>0</v>
          </cell>
          <cell r="K77">
            <v>0</v>
          </cell>
          <cell r="L77">
            <v>0</v>
          </cell>
          <cell r="M77">
            <v>0</v>
          </cell>
          <cell r="N77">
            <v>0</v>
          </cell>
          <cell r="O77">
            <v>0</v>
          </cell>
          <cell r="P77">
            <v>0</v>
          </cell>
          <cell r="Q77">
            <v>0</v>
          </cell>
          <cell r="R77">
            <v>0</v>
          </cell>
          <cell r="S77">
            <v>0</v>
          </cell>
          <cell r="T77">
            <v>0</v>
          </cell>
          <cell r="U77">
            <v>0</v>
          </cell>
          <cell r="V77">
            <v>0</v>
          </cell>
        </row>
        <row r="79">
          <cell r="I79">
            <v>0</v>
          </cell>
          <cell r="J79">
            <v>0</v>
          </cell>
          <cell r="K79">
            <v>0</v>
          </cell>
          <cell r="L79">
            <v>0.3</v>
          </cell>
          <cell r="M79">
            <v>0</v>
          </cell>
          <cell r="N79">
            <v>0.3</v>
          </cell>
          <cell r="O79">
            <v>0</v>
          </cell>
          <cell r="P79">
            <v>0</v>
          </cell>
          <cell r="Q79">
            <v>0</v>
          </cell>
          <cell r="R79">
            <v>0</v>
          </cell>
          <cell r="S79">
            <v>0</v>
          </cell>
          <cell r="T79">
            <v>0</v>
          </cell>
          <cell r="U79">
            <v>0</v>
          </cell>
          <cell r="V79">
            <v>0</v>
          </cell>
        </row>
        <row r="80">
          <cell r="I80">
            <v>5.3057738089497093</v>
          </cell>
          <cell r="J80">
            <v>5.9057738089497089</v>
          </cell>
          <cell r="K80">
            <v>5.6374456516497355</v>
          </cell>
          <cell r="L80">
            <v>9.5057738089497086</v>
          </cell>
          <cell r="M80">
            <v>10.374101966249684</v>
          </cell>
          <cell r="N80">
            <v>16.50492235949962</v>
          </cell>
          <cell r="O80">
            <v>8.3057738089497093</v>
          </cell>
          <cell r="P80">
            <v>5.6057738089497091</v>
          </cell>
          <cell r="Q80">
            <v>8.4082660448996709</v>
          </cell>
          <cell r="R80">
            <v>11.10826604489967</v>
          </cell>
          <cell r="S80">
            <v>5.6449223594996214</v>
          </cell>
          <cell r="T80">
            <v>6.5449223594996209</v>
          </cell>
          <cell r="U80">
            <v>10.444922359499621</v>
          </cell>
          <cell r="V80">
            <v>10.444922359499621</v>
          </cell>
        </row>
        <row r="81">
          <cell r="I81">
            <v>0</v>
          </cell>
          <cell r="J81">
            <v>0</v>
          </cell>
          <cell r="K81">
            <v>0</v>
          </cell>
          <cell r="L81">
            <v>0</v>
          </cell>
          <cell r="M81">
            <v>0</v>
          </cell>
          <cell r="N81">
            <v>0</v>
          </cell>
          <cell r="O81">
            <v>0</v>
          </cell>
          <cell r="P81">
            <v>0</v>
          </cell>
          <cell r="Q81">
            <v>0</v>
          </cell>
          <cell r="R81">
            <v>0</v>
          </cell>
          <cell r="S81">
            <v>0</v>
          </cell>
          <cell r="T81">
            <v>0</v>
          </cell>
          <cell r="U81">
            <v>0</v>
          </cell>
          <cell r="V81">
            <v>0</v>
          </cell>
        </row>
        <row r="82">
          <cell r="I82">
            <v>0</v>
          </cell>
          <cell r="J82">
            <v>0</v>
          </cell>
          <cell r="K82">
            <v>0</v>
          </cell>
          <cell r="L82">
            <v>0</v>
          </cell>
          <cell r="M82">
            <v>0</v>
          </cell>
          <cell r="N82">
            <v>0</v>
          </cell>
          <cell r="O82">
            <v>0</v>
          </cell>
          <cell r="P82">
            <v>0</v>
          </cell>
          <cell r="Q82">
            <v>0</v>
          </cell>
          <cell r="R82">
            <v>0</v>
          </cell>
          <cell r="S82">
            <v>0</v>
          </cell>
          <cell r="T82">
            <v>0</v>
          </cell>
          <cell r="U82">
            <v>0</v>
          </cell>
          <cell r="V82">
            <v>0</v>
          </cell>
        </row>
        <row r="83">
          <cell r="I83">
            <v>0</v>
          </cell>
          <cell r="J83">
            <v>0</v>
          </cell>
          <cell r="K83">
            <v>0</v>
          </cell>
          <cell r="L83">
            <v>0</v>
          </cell>
          <cell r="M83">
            <v>0</v>
          </cell>
          <cell r="N83">
            <v>0</v>
          </cell>
          <cell r="O83">
            <v>0</v>
          </cell>
          <cell r="P83">
            <v>0</v>
          </cell>
          <cell r="Q83">
            <v>0</v>
          </cell>
          <cell r="R83">
            <v>0</v>
          </cell>
          <cell r="S83">
            <v>0</v>
          </cell>
          <cell r="T83">
            <v>0</v>
          </cell>
          <cell r="U83">
            <v>0</v>
          </cell>
          <cell r="V83">
            <v>0</v>
          </cell>
        </row>
        <row r="84">
          <cell r="I84">
            <v>8</v>
          </cell>
          <cell r="J84">
            <v>10</v>
          </cell>
          <cell r="K84">
            <v>9.9999999999999982</v>
          </cell>
          <cell r="L84">
            <v>22</v>
          </cell>
          <cell r="M84">
            <v>24</v>
          </cell>
          <cell r="N84">
            <v>42.2</v>
          </cell>
          <cell r="O84">
            <v>18</v>
          </cell>
          <cell r="P84">
            <v>9</v>
          </cell>
          <cell r="Q84">
            <v>17</v>
          </cell>
          <cell r="R84">
            <v>26</v>
          </cell>
          <cell r="S84">
            <v>6</v>
          </cell>
          <cell r="T84">
            <v>9</v>
          </cell>
          <cell r="U84">
            <v>22</v>
          </cell>
          <cell r="V84">
            <v>22</v>
          </cell>
        </row>
        <row r="85">
          <cell r="I85">
            <v>10.285912696499032</v>
          </cell>
          <cell r="J85">
            <v>10.285912696499032</v>
          </cell>
          <cell r="K85">
            <v>9.3914855054991175</v>
          </cell>
          <cell r="L85">
            <v>10.285912696499032</v>
          </cell>
          <cell r="M85">
            <v>11.180339887498949</v>
          </cell>
          <cell r="N85">
            <v>13.416407864998739</v>
          </cell>
          <cell r="O85">
            <v>10.285912696499032</v>
          </cell>
          <cell r="P85">
            <v>10.285912696499032</v>
          </cell>
          <cell r="Q85">
            <v>11.627553482998907</v>
          </cell>
          <cell r="R85">
            <v>11.627553482998907</v>
          </cell>
          <cell r="S85">
            <v>13.416407864998739</v>
          </cell>
          <cell r="T85">
            <v>13.416407864998739</v>
          </cell>
          <cell r="U85">
            <v>13.416407864998739</v>
          </cell>
          <cell r="V85">
            <v>13.416407864998739</v>
          </cell>
        </row>
        <row r="87">
          <cell r="I87">
            <v>0</v>
          </cell>
          <cell r="J87">
            <v>0</v>
          </cell>
          <cell r="K87">
            <v>0</v>
          </cell>
          <cell r="L87">
            <v>0</v>
          </cell>
          <cell r="M87">
            <v>0</v>
          </cell>
          <cell r="N87">
            <v>0</v>
          </cell>
          <cell r="O87">
            <v>0</v>
          </cell>
          <cell r="P87">
            <v>0</v>
          </cell>
          <cell r="Q87">
            <v>0</v>
          </cell>
          <cell r="R87">
            <v>0</v>
          </cell>
          <cell r="S87">
            <v>0</v>
          </cell>
          <cell r="T87">
            <v>0</v>
          </cell>
          <cell r="U87">
            <v>0</v>
          </cell>
          <cell r="V87">
            <v>0</v>
          </cell>
        </row>
        <row r="88">
          <cell r="I88">
            <v>62</v>
          </cell>
          <cell r="J88">
            <v>69</v>
          </cell>
          <cell r="K88">
            <v>66</v>
          </cell>
          <cell r="L88">
            <v>109</v>
          </cell>
          <cell r="M88">
            <v>119</v>
          </cell>
          <cell r="N88">
            <v>187</v>
          </cell>
          <cell r="O88">
            <v>96</v>
          </cell>
          <cell r="P88">
            <v>66</v>
          </cell>
          <cell r="Q88">
            <v>97</v>
          </cell>
          <cell r="R88">
            <v>127</v>
          </cell>
          <cell r="S88">
            <v>66</v>
          </cell>
          <cell r="T88">
            <v>76</v>
          </cell>
          <cell r="U88">
            <v>120</v>
          </cell>
          <cell r="V88">
            <v>120</v>
          </cell>
        </row>
        <row r="89">
          <cell r="I89">
            <v>75</v>
          </cell>
          <cell r="J89">
            <v>83</v>
          </cell>
          <cell r="K89">
            <v>79</v>
          </cell>
          <cell r="L89">
            <v>131</v>
          </cell>
          <cell r="M89">
            <v>142</v>
          </cell>
          <cell r="N89">
            <v>224</v>
          </cell>
          <cell r="O89">
            <v>115</v>
          </cell>
          <cell r="P89">
            <v>79</v>
          </cell>
          <cell r="Q89">
            <v>116</v>
          </cell>
          <cell r="R89">
            <v>152</v>
          </cell>
          <cell r="S89">
            <v>79</v>
          </cell>
          <cell r="T89">
            <v>91</v>
          </cell>
          <cell r="U89">
            <v>143</v>
          </cell>
          <cell r="V89">
            <v>143</v>
          </cell>
        </row>
        <row r="91">
          <cell r="I91">
            <v>0</v>
          </cell>
          <cell r="J91">
            <v>0</v>
          </cell>
          <cell r="K91">
            <v>0</v>
          </cell>
          <cell r="L91">
            <v>0</v>
          </cell>
          <cell r="M91">
            <v>0</v>
          </cell>
          <cell r="N91">
            <v>0</v>
          </cell>
          <cell r="O91">
            <v>0</v>
          </cell>
          <cell r="P91">
            <v>0</v>
          </cell>
          <cell r="Q91">
            <v>0</v>
          </cell>
          <cell r="R91">
            <v>0</v>
          </cell>
          <cell r="S91">
            <v>0</v>
          </cell>
          <cell r="T91">
            <v>0</v>
          </cell>
          <cell r="U91">
            <v>0</v>
          </cell>
          <cell r="V91">
            <v>0</v>
          </cell>
        </row>
        <row r="92">
          <cell r="I92">
            <v>0</v>
          </cell>
          <cell r="J92">
            <v>0</v>
          </cell>
          <cell r="K92">
            <v>0</v>
          </cell>
          <cell r="L92">
            <v>0</v>
          </cell>
          <cell r="M92">
            <v>0</v>
          </cell>
          <cell r="N92">
            <v>0</v>
          </cell>
          <cell r="O92">
            <v>0</v>
          </cell>
          <cell r="P92">
            <v>0</v>
          </cell>
          <cell r="Q92">
            <v>0</v>
          </cell>
          <cell r="R92">
            <v>0</v>
          </cell>
          <cell r="S92">
            <v>0</v>
          </cell>
          <cell r="T92">
            <v>0</v>
          </cell>
          <cell r="U92">
            <v>0</v>
          </cell>
          <cell r="V92">
            <v>0</v>
          </cell>
        </row>
        <row r="93">
          <cell r="I93">
            <v>0</v>
          </cell>
          <cell r="J93">
            <v>0</v>
          </cell>
          <cell r="K93">
            <v>0</v>
          </cell>
          <cell r="L93">
            <v>0</v>
          </cell>
          <cell r="M93">
            <v>0</v>
          </cell>
          <cell r="N93">
            <v>0</v>
          </cell>
          <cell r="O93">
            <v>0</v>
          </cell>
          <cell r="P93">
            <v>0</v>
          </cell>
          <cell r="Q93">
            <v>0</v>
          </cell>
          <cell r="R93">
            <v>0</v>
          </cell>
          <cell r="S93">
            <v>0</v>
          </cell>
          <cell r="T93">
            <v>0</v>
          </cell>
          <cell r="U93">
            <v>0</v>
          </cell>
          <cell r="V93">
            <v>0</v>
          </cell>
        </row>
        <row r="95">
          <cell r="I95">
            <v>0</v>
          </cell>
          <cell r="J95">
            <v>0</v>
          </cell>
          <cell r="K95">
            <v>0</v>
          </cell>
          <cell r="L95">
            <v>0</v>
          </cell>
          <cell r="M95">
            <v>0</v>
          </cell>
          <cell r="N95">
            <v>0</v>
          </cell>
          <cell r="O95">
            <v>0</v>
          </cell>
          <cell r="P95">
            <v>0</v>
          </cell>
          <cell r="Q95">
            <v>0</v>
          </cell>
          <cell r="R95">
            <v>0</v>
          </cell>
          <cell r="S95">
            <v>0</v>
          </cell>
          <cell r="T95">
            <v>0</v>
          </cell>
          <cell r="U95">
            <v>0</v>
          </cell>
          <cell r="V95">
            <v>0</v>
          </cell>
        </row>
        <row r="96">
          <cell r="I96">
            <v>0</v>
          </cell>
          <cell r="J96">
            <v>0</v>
          </cell>
          <cell r="K96">
            <v>0</v>
          </cell>
          <cell r="L96">
            <v>0</v>
          </cell>
          <cell r="M96">
            <v>0</v>
          </cell>
          <cell r="N96">
            <v>0</v>
          </cell>
          <cell r="O96">
            <v>0</v>
          </cell>
          <cell r="P96">
            <v>0</v>
          </cell>
          <cell r="Q96">
            <v>0</v>
          </cell>
          <cell r="R96">
            <v>0</v>
          </cell>
          <cell r="S96">
            <v>0</v>
          </cell>
          <cell r="T96">
            <v>0</v>
          </cell>
          <cell r="U96">
            <v>0</v>
          </cell>
          <cell r="V96">
            <v>0</v>
          </cell>
        </row>
        <row r="97">
          <cell r="I97">
            <v>0</v>
          </cell>
          <cell r="J97">
            <v>0</v>
          </cell>
          <cell r="K97">
            <v>0</v>
          </cell>
          <cell r="L97">
            <v>0</v>
          </cell>
          <cell r="M97">
            <v>0</v>
          </cell>
          <cell r="N97">
            <v>0</v>
          </cell>
          <cell r="O97">
            <v>0</v>
          </cell>
          <cell r="P97">
            <v>0</v>
          </cell>
          <cell r="Q97">
            <v>0</v>
          </cell>
          <cell r="R97">
            <v>0</v>
          </cell>
          <cell r="S97">
            <v>0</v>
          </cell>
          <cell r="T97">
            <v>0</v>
          </cell>
          <cell r="U97">
            <v>0</v>
          </cell>
          <cell r="V97">
            <v>0</v>
          </cell>
        </row>
        <row r="99">
          <cell r="I99">
            <v>0</v>
          </cell>
          <cell r="J99">
            <v>0</v>
          </cell>
          <cell r="K99">
            <v>0</v>
          </cell>
          <cell r="L99">
            <v>0</v>
          </cell>
          <cell r="M99">
            <v>0</v>
          </cell>
          <cell r="N99">
            <v>0</v>
          </cell>
          <cell r="O99">
            <v>0</v>
          </cell>
          <cell r="P99">
            <v>0</v>
          </cell>
          <cell r="Q99">
            <v>0</v>
          </cell>
          <cell r="R99">
            <v>0</v>
          </cell>
          <cell r="S99">
            <v>0</v>
          </cell>
          <cell r="T99">
            <v>0</v>
          </cell>
          <cell r="U99">
            <v>0</v>
          </cell>
          <cell r="V99">
            <v>0</v>
          </cell>
        </row>
        <row r="100">
          <cell r="I100">
            <v>34.797251983074467</v>
          </cell>
          <cell r="J100">
            <v>40.497251983074463</v>
          </cell>
          <cell r="K100">
            <v>36.645317028024515</v>
          </cell>
          <cell r="L100">
            <v>74.697251983074466</v>
          </cell>
          <cell r="M100">
            <v>87.209186938124418</v>
          </cell>
          <cell r="N100">
            <v>169.54902432574934</v>
          </cell>
          <cell r="O100">
            <v>63.297251983074474</v>
          </cell>
          <cell r="P100">
            <v>37.647251983074462</v>
          </cell>
          <cell r="Q100">
            <v>68.625154415649405</v>
          </cell>
          <cell r="R100">
            <v>96.975154415649399</v>
          </cell>
          <cell r="S100">
            <v>41.03902432574931</v>
          </cell>
          <cell r="T100">
            <v>51.689024325749308</v>
          </cell>
          <cell r="U100">
            <v>97.839024325749307</v>
          </cell>
          <cell r="V100">
            <v>97.839024325749307</v>
          </cell>
        </row>
        <row r="101">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row>
        <row r="103">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row>
        <row r="104">
          <cell r="I104">
            <v>2.88</v>
          </cell>
          <cell r="J104">
            <v>3.48</v>
          </cell>
          <cell r="K104">
            <v>3.4799999999999995</v>
          </cell>
          <cell r="L104">
            <v>7.08</v>
          </cell>
          <cell r="M104">
            <v>7.68</v>
          </cell>
          <cell r="N104">
            <v>13.14</v>
          </cell>
          <cell r="O104">
            <v>5.88</v>
          </cell>
          <cell r="P104">
            <v>3.18</v>
          </cell>
          <cell r="Q104">
            <v>5.5799999999999992</v>
          </cell>
          <cell r="R104">
            <v>8.2799999999999994</v>
          </cell>
          <cell r="S104">
            <v>2.2800000000000002</v>
          </cell>
          <cell r="T104">
            <v>3.18</v>
          </cell>
          <cell r="U104">
            <v>7.08</v>
          </cell>
          <cell r="V104">
            <v>7.08</v>
          </cell>
        </row>
        <row r="105">
          <cell r="I105">
            <v>3.0857738089497095</v>
          </cell>
          <cell r="J105">
            <v>3.0857738089497095</v>
          </cell>
          <cell r="K105">
            <v>2.8174456516497353</v>
          </cell>
          <cell r="L105">
            <v>3.0857738089497095</v>
          </cell>
          <cell r="M105">
            <v>3.3541019662496847</v>
          </cell>
          <cell r="N105">
            <v>4.0249223594996213</v>
          </cell>
          <cell r="O105">
            <v>3.0857738089497095</v>
          </cell>
          <cell r="P105">
            <v>3.0857738089497095</v>
          </cell>
          <cell r="Q105">
            <v>3.4882660448996723</v>
          </cell>
          <cell r="R105">
            <v>3.4882660448996723</v>
          </cell>
          <cell r="S105">
            <v>4.0249223594996213</v>
          </cell>
          <cell r="T105">
            <v>4.0249223594996213</v>
          </cell>
          <cell r="U105">
            <v>4.0249223594996213</v>
          </cell>
          <cell r="V105">
            <v>4.0249223594996213</v>
          </cell>
        </row>
        <row r="107">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row>
        <row r="108">
          <cell r="I108">
            <v>140.88145145725579</v>
          </cell>
          <cell r="J108">
            <v>155.08613703062201</v>
          </cell>
          <cell r="K108">
            <v>148.73360852241049</v>
          </cell>
          <cell r="L108">
            <v>240.3142504708193</v>
          </cell>
          <cell r="M108">
            <v>260.87146455239696</v>
          </cell>
          <cell r="N108">
            <v>406.01542454055834</v>
          </cell>
          <cell r="O108">
            <v>211.90487932408686</v>
          </cell>
          <cell r="P108">
            <v>147.98379424393889</v>
          </cell>
          <cell r="Q108">
            <v>214.33132929972098</v>
          </cell>
          <cell r="R108">
            <v>278.25241437986898</v>
          </cell>
          <cell r="S108">
            <v>148.91061566262977</v>
          </cell>
          <cell r="T108">
            <v>170.21764402267908</v>
          </cell>
          <cell r="U108">
            <v>262.54810024955952</v>
          </cell>
          <cell r="V108">
            <v>262.54810024955952</v>
          </cell>
        </row>
        <row r="109">
          <cell r="I109">
            <v>152.70036991368681</v>
          </cell>
          <cell r="J109">
            <v>175.78298397040692</v>
          </cell>
          <cell r="K109">
            <v>170.45622688039458</v>
          </cell>
          <cell r="L109">
            <v>317.82983970406906</v>
          </cell>
          <cell r="M109">
            <v>348.01479654747226</v>
          </cell>
          <cell r="N109">
            <v>577.06535141800248</v>
          </cell>
          <cell r="O109">
            <v>271.66461159062885</v>
          </cell>
          <cell r="P109">
            <v>165.12946979038225</v>
          </cell>
          <cell r="Q109">
            <v>268.11344019728733</v>
          </cell>
          <cell r="R109">
            <v>374.64858199753394</v>
          </cell>
          <cell r="S109">
            <v>149.14919852034527</v>
          </cell>
          <cell r="T109">
            <v>184.6609124537608</v>
          </cell>
          <cell r="U109">
            <v>337.36128236744764</v>
          </cell>
          <cell r="V109">
            <v>337.36128236744764</v>
          </cell>
        </row>
        <row r="110">
          <cell r="I110">
            <v>293.58182137094263</v>
          </cell>
          <cell r="J110">
            <v>330.86912100102893</v>
          </cell>
          <cell r="K110">
            <v>319.1898354028051</v>
          </cell>
          <cell r="L110">
            <v>558.14409017488833</v>
          </cell>
          <cell r="M110">
            <v>608.88626109986922</v>
          </cell>
          <cell r="N110">
            <v>983.08077595856082</v>
          </cell>
          <cell r="O110">
            <v>483.56949091471574</v>
          </cell>
          <cell r="P110">
            <v>313.11326403432111</v>
          </cell>
          <cell r="Q110">
            <v>482.44476949700834</v>
          </cell>
          <cell r="R110">
            <v>652.90099637740286</v>
          </cell>
          <cell r="S110">
            <v>298.05981418297506</v>
          </cell>
          <cell r="T110">
            <v>354.87855647643988</v>
          </cell>
          <cell r="U110">
            <v>599.90938261700717</v>
          </cell>
          <cell r="V110">
            <v>599.90938261700717</v>
          </cell>
        </row>
        <row r="111">
          <cell r="I111">
            <v>70.961776180325273</v>
          </cell>
          <cell r="J111">
            <v>72.923916579316156</v>
          </cell>
          <cell r="K111">
            <v>73.237282360180785</v>
          </cell>
          <cell r="L111">
            <v>80.456883902499087</v>
          </cell>
          <cell r="M111">
            <v>81.011276497583566</v>
          </cell>
          <cell r="N111">
            <v>84.724374718798529</v>
          </cell>
          <cell r="O111">
            <v>78.793401991573546</v>
          </cell>
          <cell r="P111">
            <v>72.192779805128978</v>
          </cell>
          <cell r="Q111">
            <v>77.744571411561168</v>
          </cell>
          <cell r="R111">
            <v>81.556445443850649</v>
          </cell>
          <cell r="S111">
            <v>68.310928184737691</v>
          </cell>
          <cell r="T111">
            <v>71.500790607363328</v>
          </cell>
          <cell r="U111">
            <v>79.318663046822309</v>
          </cell>
          <cell r="V111">
            <v>79.318663046822309</v>
          </cell>
        </row>
        <row r="113">
          <cell r="I113">
            <v>49.21102119737062</v>
          </cell>
          <cell r="J113">
            <v>50.393012404726178</v>
          </cell>
          <cell r="K113">
            <v>50.68560382401828</v>
          </cell>
          <cell r="L113">
            <v>54.904240509808645</v>
          </cell>
          <cell r="M113">
            <v>55.182221712495192</v>
          </cell>
          <cell r="N113">
            <v>57.272660800268184</v>
          </cell>
          <cell r="O113">
            <v>53.935053595933091</v>
          </cell>
          <cell r="P113">
            <v>49.972002434413795</v>
          </cell>
          <cell r="Q113">
            <v>53.201435324932177</v>
          </cell>
          <cell r="R113">
            <v>55.479795739353463</v>
          </cell>
          <cell r="S113">
            <v>47.274145054917064</v>
          </cell>
          <cell r="T113">
            <v>49.255014664875034</v>
          </cell>
          <cell r="U113">
            <v>54.021933985321319</v>
          </cell>
          <cell r="V113">
            <v>54.021933985321319</v>
          </cell>
        </row>
        <row r="114">
          <cell r="I114">
            <v>39.419035900704969</v>
          </cell>
          <cell r="J114">
            <v>39.738049488783226</v>
          </cell>
          <cell r="K114">
            <v>39.576643093169928</v>
          </cell>
          <cell r="L114">
            <v>41.035989359901805</v>
          </cell>
          <cell r="M114">
            <v>41.278905913747238</v>
          </cell>
          <cell r="N114">
            <v>42.025208687883449</v>
          </cell>
          <cell r="O114">
            <v>40.785169071604372</v>
          </cell>
          <cell r="P114">
            <v>39.657024375917622</v>
          </cell>
          <cell r="Q114">
            <v>40.787581054275655</v>
          </cell>
          <cell r="R114">
            <v>41.38768536078797</v>
          </cell>
          <cell r="S114">
            <v>39.557785468747568</v>
          </cell>
          <cell r="T114">
            <v>40.038134628974284</v>
          </cell>
          <cell r="U114">
            <v>41.24658152708156</v>
          </cell>
          <cell r="V114">
            <v>41.24658152708156</v>
          </cell>
        </row>
        <row r="115">
          <cell r="I115">
            <v>88.630057098075582</v>
          </cell>
          <cell r="J115">
            <v>90.131061893509411</v>
          </cell>
          <cell r="K115">
            <v>90.262246917188207</v>
          </cell>
          <cell r="L115">
            <v>95.94022986971045</v>
          </cell>
          <cell r="M115">
            <v>96.46112762624243</v>
          </cell>
          <cell r="N115">
            <v>99.297869488151633</v>
          </cell>
          <cell r="O115">
            <v>94.720222667537456</v>
          </cell>
          <cell r="P115">
            <v>89.629026810331425</v>
          </cell>
          <cell r="Q115">
            <v>93.98901637920784</v>
          </cell>
          <cell r="R115">
            <v>96.867481100141433</v>
          </cell>
          <cell r="S115">
            <v>86.831930523664624</v>
          </cell>
          <cell r="T115">
            <v>89.293149293849325</v>
          </cell>
          <cell r="U115">
            <v>95.268515512402871</v>
          </cell>
          <cell r="V115">
            <v>95.268515512402871</v>
          </cell>
        </row>
        <row r="116">
          <cell r="I116">
            <v>17.668280917750309</v>
          </cell>
          <cell r="J116">
            <v>17.207145314193255</v>
          </cell>
          <cell r="K116">
            <v>17.024964557007422</v>
          </cell>
          <cell r="L116">
            <v>15.483345967211363</v>
          </cell>
          <cell r="M116">
            <v>15.449851128658864</v>
          </cell>
          <cell r="N116">
            <v>14.573494769353104</v>
          </cell>
          <cell r="O116">
            <v>15.92682067596391</v>
          </cell>
          <cell r="P116">
            <v>17.436247005202446</v>
          </cell>
          <cell r="Q116">
            <v>16.244444967646672</v>
          </cell>
          <cell r="R116">
            <v>15.311035656290784</v>
          </cell>
          <cell r="S116">
            <v>18.521002338926934</v>
          </cell>
          <cell r="T116">
            <v>17.792358686485997</v>
          </cell>
          <cell r="U116">
            <v>15.949852465580562</v>
          </cell>
          <cell r="V116">
            <v>15.949852465580562</v>
          </cell>
        </row>
        <row r="117">
          <cell r="I117">
            <v>350.54461862810922</v>
          </cell>
          <cell r="J117">
            <v>388.50664082293048</v>
          </cell>
          <cell r="K117">
            <v>371.11288263846717</v>
          </cell>
          <cell r="L117">
            <v>620.75324994746802</v>
          </cell>
          <cell r="M117">
            <v>678.34626830455773</v>
          </cell>
          <cell r="N117">
            <v>1073.3256082786629</v>
          </cell>
          <cell r="O117">
            <v>544.82920555782562</v>
          </cell>
          <cell r="P117">
            <v>370.64424871442242</v>
          </cell>
          <cell r="Q117">
            <v>550.82021274820727</v>
          </cell>
          <cell r="R117">
            <v>725.00516959161064</v>
          </cell>
          <cell r="S117">
            <v>371.22351210110423</v>
          </cell>
          <cell r="T117">
            <v>429.28516438223863</v>
          </cell>
          <cell r="U117">
            <v>681.63140359308954</v>
          </cell>
          <cell r="V117">
            <v>681.63140359308954</v>
          </cell>
        </row>
        <row r="118">
          <cell r="I118">
            <v>0</v>
          </cell>
          <cell r="J118">
            <v>0</v>
          </cell>
          <cell r="K118">
            <v>0</v>
          </cell>
          <cell r="L118">
            <v>0</v>
          </cell>
          <cell r="M118">
            <v>0</v>
          </cell>
          <cell r="N118">
            <v>20.099630086313198</v>
          </cell>
          <cell r="O118">
            <v>0</v>
          </cell>
          <cell r="P118">
            <v>0</v>
          </cell>
          <cell r="Q118">
            <v>0</v>
          </cell>
          <cell r="R118">
            <v>0</v>
          </cell>
          <cell r="S118">
            <v>0</v>
          </cell>
          <cell r="T118">
            <v>0</v>
          </cell>
          <cell r="U118">
            <v>0</v>
          </cell>
          <cell r="V118">
            <v>0</v>
          </cell>
        </row>
        <row r="119">
          <cell r="I119">
            <v>0</v>
          </cell>
          <cell r="J119">
            <v>0</v>
          </cell>
          <cell r="K119">
            <v>0</v>
          </cell>
          <cell r="N119">
            <v>0</v>
          </cell>
        </row>
        <row r="120">
          <cell r="J120">
            <v>0</v>
          </cell>
          <cell r="K120">
            <v>0</v>
          </cell>
          <cell r="N120">
            <v>0</v>
          </cell>
          <cell r="O120">
            <v>0</v>
          </cell>
        </row>
        <row r="121">
          <cell r="K121">
            <v>0</v>
          </cell>
          <cell r="N121">
            <v>0</v>
          </cell>
          <cell r="O121">
            <v>0</v>
          </cell>
        </row>
        <row r="122">
          <cell r="N122">
            <v>0</v>
          </cell>
          <cell r="O122">
            <v>0</v>
          </cell>
        </row>
      </sheetData>
      <sheetData sheetId="9">
        <row r="5">
          <cell r="G5" t="str">
            <v>K3-1</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row r="67">
          <cell r="R67">
            <v>5996.7280000000001</v>
          </cell>
        </row>
      </sheetData>
      <sheetData sheetId="23"/>
      <sheetData sheetId="24"/>
      <sheetData sheetId="25">
        <row r="46">
          <cell r="AE46">
            <v>0</v>
          </cell>
        </row>
      </sheetData>
      <sheetData sheetId="26"/>
      <sheetData sheetId="27"/>
      <sheetData sheetId="28"/>
      <sheetData sheetId="29"/>
      <sheetData sheetId="30">
        <row r="6">
          <cell r="E6">
            <v>0</v>
          </cell>
        </row>
      </sheetData>
      <sheetData sheetId="31">
        <row r="32">
          <cell r="A32">
            <v>30</v>
          </cell>
        </row>
      </sheetData>
      <sheetData sheetId="32"/>
      <sheetData sheetId="33"/>
      <sheetData sheetId="34"/>
      <sheetData sheetId="35"/>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9B Profile"/>
      <sheetName val="Sched-Structure IFB"/>
      <sheetName val="BC - Final Templates"/>
      <sheetName val="RCBC Reinforcement"/>
    </sheetNames>
    <sheetDataSet>
      <sheetData sheetId="0"/>
      <sheetData sheetId="1">
        <row r="8">
          <cell r="C8" t="str">
            <v>K2</v>
          </cell>
          <cell r="D8" t="str">
            <v>CONC. LINED</v>
          </cell>
          <cell r="E8">
            <v>2.2999999999999998</v>
          </cell>
          <cell r="F8">
            <v>15.2</v>
          </cell>
          <cell r="G8">
            <v>6</v>
          </cell>
          <cell r="H8">
            <v>968.30000000000007</v>
          </cell>
          <cell r="I8">
            <v>2</v>
          </cell>
          <cell r="J8" t="str">
            <v>CD-1 027 903</v>
          </cell>
          <cell r="K8">
            <v>0.2</v>
          </cell>
          <cell r="L8">
            <v>0.05</v>
          </cell>
          <cell r="M8">
            <v>0.2</v>
          </cell>
          <cell r="N8" t="str">
            <v>Class B1 (28MPa)</v>
          </cell>
          <cell r="O8" t="str">
            <v>Trapezoidal Conc. Channel ( 15.2m x 6m x 2.3m )</v>
          </cell>
          <cell r="R8" t="str">
            <v>K3-1</v>
          </cell>
          <cell r="S8" t="str">
            <v>K3</v>
          </cell>
          <cell r="T8">
            <v>447.5</v>
          </cell>
          <cell r="U8">
            <v>674</v>
          </cell>
          <cell r="V8">
            <v>226.5</v>
          </cell>
          <cell r="W8">
            <v>4</v>
          </cell>
          <cell r="X8">
            <v>4</v>
          </cell>
          <cell r="Y8">
            <v>2.2999999999999998</v>
          </cell>
          <cell r="Z8">
            <v>0.55000000000000004</v>
          </cell>
          <cell r="AA8">
            <v>0.55000000000000004</v>
          </cell>
          <cell r="AB8">
            <v>0.5</v>
          </cell>
          <cell r="AC8">
            <v>0.45</v>
          </cell>
          <cell r="AD8" t="str">
            <v>TypeC</v>
          </cell>
          <cell r="AE8">
            <v>0.45</v>
          </cell>
          <cell r="AF8">
            <v>0.05</v>
          </cell>
          <cell r="AG8">
            <v>0.15</v>
          </cell>
          <cell r="AH8">
            <v>17.350000000000001</v>
          </cell>
          <cell r="AI8">
            <v>18.350000000000001</v>
          </cell>
          <cell r="AJ8" t="str">
            <v>CD-1 027 928</v>
          </cell>
          <cell r="AK8" t="str">
            <v>4 Cells  - 4m x 2.3m RCBC</v>
          </cell>
          <cell r="AL8">
            <v>226.5</v>
          </cell>
        </row>
        <row r="9">
          <cell r="C9" t="str">
            <v>K3</v>
          </cell>
          <cell r="D9" t="str">
            <v>CONC. LINED</v>
          </cell>
          <cell r="E9">
            <v>2.2999999999999998</v>
          </cell>
          <cell r="F9">
            <v>17.2</v>
          </cell>
          <cell r="G9">
            <v>8</v>
          </cell>
          <cell r="H9">
            <v>1528.38</v>
          </cell>
          <cell r="I9">
            <v>6</v>
          </cell>
          <cell r="J9" t="str">
            <v>CD-1 027 907</v>
          </cell>
          <cell r="K9">
            <v>0.2</v>
          </cell>
          <cell r="L9">
            <v>0.05</v>
          </cell>
          <cell r="M9">
            <v>0.2</v>
          </cell>
          <cell r="N9" t="str">
            <v>Class B1 (28MPa)</v>
          </cell>
          <cell r="O9" t="str">
            <v>Trapezoidal Conc. Channel ( 17.2m x 8m x 2.3m )</v>
          </cell>
          <cell r="R9" t="str">
            <v>K4-2</v>
          </cell>
          <cell r="S9" t="str">
            <v>K4</v>
          </cell>
          <cell r="T9">
            <v>636.32000000000005</v>
          </cell>
          <cell r="U9">
            <v>669</v>
          </cell>
          <cell r="V9">
            <v>32.67999999999995</v>
          </cell>
          <cell r="W9">
            <v>4</v>
          </cell>
          <cell r="X9">
            <v>4</v>
          </cell>
          <cell r="Y9">
            <v>2.1</v>
          </cell>
          <cell r="Z9">
            <v>0.55000000000000004</v>
          </cell>
          <cell r="AA9">
            <v>0.55000000000000004</v>
          </cell>
          <cell r="AB9">
            <v>0.5</v>
          </cell>
          <cell r="AC9">
            <v>0.45</v>
          </cell>
          <cell r="AD9" t="str">
            <v>TypeC</v>
          </cell>
          <cell r="AE9">
            <v>0.45</v>
          </cell>
          <cell r="AF9">
            <v>0.05</v>
          </cell>
          <cell r="AG9">
            <v>0.15</v>
          </cell>
          <cell r="AH9">
            <v>17.350000000000001</v>
          </cell>
          <cell r="AI9">
            <v>18.350000000000001</v>
          </cell>
          <cell r="AJ9" t="str">
            <v>CD-1 027 928</v>
          </cell>
          <cell r="AK9" t="str">
            <v>4 Cells  - 4m x 2.1m RCBC</v>
          </cell>
          <cell r="AL9">
            <v>32.67999999999995</v>
          </cell>
        </row>
        <row r="10">
          <cell r="C10" t="str">
            <v>K4</v>
          </cell>
          <cell r="D10" t="str">
            <v>CONC. LINED</v>
          </cell>
          <cell r="E10">
            <v>2.1</v>
          </cell>
          <cell r="F10">
            <v>16.399999999999999</v>
          </cell>
          <cell r="G10">
            <v>7.9999999999999982</v>
          </cell>
          <cell r="H10">
            <v>1251.32</v>
          </cell>
          <cell r="I10">
            <v>5</v>
          </cell>
          <cell r="J10" t="str">
            <v>CD-1 027 906</v>
          </cell>
          <cell r="K10">
            <v>0.2</v>
          </cell>
          <cell r="L10">
            <v>0.05</v>
          </cell>
          <cell r="M10">
            <v>0.2</v>
          </cell>
          <cell r="N10" t="str">
            <v>Class B1 (28MPa)</v>
          </cell>
          <cell r="O10" t="str">
            <v>Trapezoidal Conc. Channel ( 16.4m x 8m x 2.1m )</v>
          </cell>
          <cell r="R10" t="str">
            <v>K4-3</v>
          </cell>
          <cell r="S10" t="str">
            <v>K4</v>
          </cell>
          <cell r="T10">
            <v>933</v>
          </cell>
          <cell r="U10">
            <v>1163</v>
          </cell>
          <cell r="V10">
            <v>230</v>
          </cell>
          <cell r="W10">
            <v>4</v>
          </cell>
          <cell r="X10">
            <v>4</v>
          </cell>
          <cell r="Y10">
            <v>2.1</v>
          </cell>
          <cell r="Z10">
            <v>0.55000000000000004</v>
          </cell>
          <cell r="AA10">
            <v>0.55000000000000004</v>
          </cell>
          <cell r="AB10">
            <v>0.5</v>
          </cell>
          <cell r="AC10">
            <v>0.45</v>
          </cell>
          <cell r="AD10" t="str">
            <v>TypeC</v>
          </cell>
          <cell r="AE10">
            <v>0.45</v>
          </cell>
          <cell r="AF10">
            <v>0.05</v>
          </cell>
          <cell r="AG10">
            <v>0.15</v>
          </cell>
          <cell r="AH10">
            <v>17.350000000000001</v>
          </cell>
          <cell r="AI10">
            <v>18.350000000000001</v>
          </cell>
          <cell r="AJ10" t="str">
            <v>CD-1 027 928</v>
          </cell>
          <cell r="AK10" t="str">
            <v>4 Cells  - 4m x 2.1m RCBC</v>
          </cell>
          <cell r="AL10">
            <v>230</v>
          </cell>
        </row>
        <row r="11">
          <cell r="C11" t="str">
            <v>K5</v>
          </cell>
          <cell r="D11" t="str">
            <v>CONC. LINED</v>
          </cell>
          <cell r="E11">
            <v>2.2999999999999998</v>
          </cell>
          <cell r="F11">
            <v>29.2</v>
          </cell>
          <cell r="G11">
            <v>20</v>
          </cell>
          <cell r="H11">
            <v>3277.24</v>
          </cell>
          <cell r="I11">
            <v>9</v>
          </cell>
          <cell r="J11" t="str">
            <v>CD-1 027 910</v>
          </cell>
          <cell r="K11">
            <v>0.2</v>
          </cell>
          <cell r="L11">
            <v>0.05</v>
          </cell>
          <cell r="M11">
            <v>0.2</v>
          </cell>
          <cell r="N11" t="str">
            <v>Class B1 (28MPa)</v>
          </cell>
          <cell r="O11" t="str">
            <v>Trapezoidal Conc. Channel ( 29.2m x 20m x 2.3m )</v>
          </cell>
          <cell r="R11" t="str">
            <v>K4-4</v>
          </cell>
          <cell r="S11" t="str">
            <v>K4</v>
          </cell>
          <cell r="T11">
            <v>1372.54</v>
          </cell>
          <cell r="U11">
            <v>1442.59</v>
          </cell>
          <cell r="V11">
            <v>70.049999999999955</v>
          </cell>
          <cell r="W11">
            <v>4</v>
          </cell>
          <cell r="X11">
            <v>4</v>
          </cell>
          <cell r="Y11">
            <v>2.1</v>
          </cell>
          <cell r="Z11">
            <v>0.55000000000000004</v>
          </cell>
          <cell r="AA11">
            <v>0.55000000000000004</v>
          </cell>
          <cell r="AB11">
            <v>0.5</v>
          </cell>
          <cell r="AC11">
            <v>0.45</v>
          </cell>
          <cell r="AD11" t="str">
            <v>TypeC</v>
          </cell>
          <cell r="AE11">
            <v>0.45</v>
          </cell>
          <cell r="AF11">
            <v>0.05</v>
          </cell>
          <cell r="AG11">
            <v>0.15</v>
          </cell>
          <cell r="AH11">
            <v>17.350000000000001</v>
          </cell>
          <cell r="AI11">
            <v>18.350000000000001</v>
          </cell>
          <cell r="AJ11" t="str">
            <v>CD-1 027 928</v>
          </cell>
          <cell r="AK11" t="str">
            <v>4 Cells  - 4m x 2.1m RCBC</v>
          </cell>
          <cell r="AL11">
            <v>70.049999999999955</v>
          </cell>
        </row>
        <row r="12">
          <cell r="C12" t="str">
            <v>K6A</v>
          </cell>
          <cell r="D12" t="str">
            <v>CONC. LINED</v>
          </cell>
          <cell r="E12">
            <v>2.5</v>
          </cell>
          <cell r="F12">
            <v>32</v>
          </cell>
          <cell r="G12">
            <v>22</v>
          </cell>
          <cell r="H12">
            <v>2777.79</v>
          </cell>
          <cell r="I12">
            <v>11</v>
          </cell>
          <cell r="J12" t="str">
            <v>CD-1 027 912</v>
          </cell>
          <cell r="K12">
            <v>0.2</v>
          </cell>
          <cell r="L12">
            <v>0.05</v>
          </cell>
          <cell r="M12">
            <v>0.2</v>
          </cell>
          <cell r="N12" t="str">
            <v>Class B1 (28MPa)</v>
          </cell>
          <cell r="O12" t="str">
            <v>Trapezoidal Conc. Channel ( 32m x 22m x 2.5m )</v>
          </cell>
          <cell r="R12" t="str">
            <v>K5-1</v>
          </cell>
          <cell r="S12" t="str">
            <v>K5</v>
          </cell>
          <cell r="T12">
            <v>1443.5</v>
          </cell>
          <cell r="U12">
            <v>1481</v>
          </cell>
          <cell r="V12">
            <v>37.5</v>
          </cell>
          <cell r="W12">
            <v>7</v>
          </cell>
          <cell r="X12">
            <v>4</v>
          </cell>
          <cell r="Y12">
            <v>2.2999999999999998</v>
          </cell>
          <cell r="Z12">
            <v>0.55000000000000004</v>
          </cell>
          <cell r="AA12">
            <v>0.55000000000000004</v>
          </cell>
          <cell r="AB12">
            <v>0.5</v>
          </cell>
          <cell r="AC12">
            <v>0.45</v>
          </cell>
          <cell r="AD12" t="str">
            <v>TypeC</v>
          </cell>
          <cell r="AE12">
            <v>0.45</v>
          </cell>
          <cell r="AF12">
            <v>0.05</v>
          </cell>
          <cell r="AG12">
            <v>0.15</v>
          </cell>
          <cell r="AH12">
            <v>30.7</v>
          </cell>
          <cell r="AI12">
            <v>31.7</v>
          </cell>
          <cell r="AJ12" t="str">
            <v>CD-1 027 928</v>
          </cell>
          <cell r="AK12" t="str">
            <v>7 Cells  - 4m x 2.3m RCBC</v>
          </cell>
          <cell r="AL12">
            <v>37.5</v>
          </cell>
        </row>
        <row r="13">
          <cell r="C13" t="str">
            <v>K6B</v>
          </cell>
          <cell r="D13" t="str">
            <v>CONC. LINED</v>
          </cell>
          <cell r="E13">
            <v>3.3</v>
          </cell>
          <cell r="F13">
            <v>53.2</v>
          </cell>
          <cell r="G13">
            <v>40</v>
          </cell>
          <cell r="H13">
            <v>1362.74</v>
          </cell>
          <cell r="I13">
            <v>13</v>
          </cell>
          <cell r="J13" t="str">
            <v>CD-1 027 914</v>
          </cell>
          <cell r="K13">
            <v>0.2</v>
          </cell>
          <cell r="L13">
            <v>0.05</v>
          </cell>
          <cell r="M13">
            <v>0.2</v>
          </cell>
          <cell r="N13" t="str">
            <v>Class B1 (28MPa)</v>
          </cell>
          <cell r="O13" t="str">
            <v>Trapezoidal Conc. Channel ( 53.2m x 40m x 3.3m )</v>
          </cell>
          <cell r="R13" t="str">
            <v>K6A-1</v>
          </cell>
          <cell r="S13" t="str">
            <v>K6A</v>
          </cell>
          <cell r="T13">
            <v>1259</v>
          </cell>
          <cell r="U13">
            <v>1315</v>
          </cell>
          <cell r="V13">
            <v>56</v>
          </cell>
          <cell r="W13">
            <v>9</v>
          </cell>
          <cell r="X13">
            <v>4</v>
          </cell>
          <cell r="Y13">
            <v>2.5</v>
          </cell>
          <cell r="Z13">
            <v>0.55000000000000004</v>
          </cell>
          <cell r="AA13">
            <v>0.55000000000000004</v>
          </cell>
          <cell r="AB13">
            <v>0.5</v>
          </cell>
          <cell r="AC13">
            <v>0.45</v>
          </cell>
          <cell r="AD13" t="str">
            <v>TypeB</v>
          </cell>
          <cell r="AE13">
            <v>0.45</v>
          </cell>
          <cell r="AF13">
            <v>0.05</v>
          </cell>
          <cell r="AG13">
            <v>0.15</v>
          </cell>
          <cell r="AH13">
            <v>39.6</v>
          </cell>
          <cell r="AI13">
            <v>40.6</v>
          </cell>
          <cell r="AJ13" t="str">
            <v>CD-1 027 927</v>
          </cell>
          <cell r="AK13" t="str">
            <v>9 Cells  - 4m x 2.5m RCBC</v>
          </cell>
          <cell r="AL13">
            <v>56</v>
          </cell>
        </row>
        <row r="14">
          <cell r="C14" t="str">
            <v>K6B-1</v>
          </cell>
          <cell r="D14" t="str">
            <v>CONC. LINED</v>
          </cell>
          <cell r="E14">
            <v>3.5</v>
          </cell>
          <cell r="F14">
            <v>54</v>
          </cell>
          <cell r="G14">
            <v>40</v>
          </cell>
          <cell r="H14">
            <v>800</v>
          </cell>
          <cell r="I14">
            <v>16</v>
          </cell>
          <cell r="J14" t="str">
            <v>CD-1 027 966</v>
          </cell>
          <cell r="K14">
            <v>0.2</v>
          </cell>
          <cell r="L14">
            <v>0.05</v>
          </cell>
          <cell r="M14">
            <v>0.2</v>
          </cell>
          <cell r="N14" t="str">
            <v>Class B1 (28MPa)</v>
          </cell>
          <cell r="O14" t="str">
            <v>Trapezoidal Conc. Channel ( 54m x 40m x 3.5m )</v>
          </cell>
          <cell r="R14" t="str">
            <v>K6A-2</v>
          </cell>
          <cell r="S14" t="str">
            <v>K6A</v>
          </cell>
          <cell r="T14">
            <v>2849.45</v>
          </cell>
          <cell r="U14">
            <v>3024.45</v>
          </cell>
          <cell r="V14">
            <v>175</v>
          </cell>
          <cell r="W14">
            <v>7</v>
          </cell>
          <cell r="X14">
            <v>4</v>
          </cell>
          <cell r="Y14">
            <v>2.5</v>
          </cell>
          <cell r="Z14">
            <v>0.55000000000000004</v>
          </cell>
          <cell r="AA14">
            <v>0.55000000000000004</v>
          </cell>
          <cell r="AB14">
            <v>0.5</v>
          </cell>
          <cell r="AC14">
            <v>0.45</v>
          </cell>
          <cell r="AD14" t="str">
            <v>TypeB</v>
          </cell>
          <cell r="AE14">
            <v>0.45</v>
          </cell>
          <cell r="AF14">
            <v>0.05</v>
          </cell>
          <cell r="AG14">
            <v>0.15</v>
          </cell>
          <cell r="AH14">
            <v>30.7</v>
          </cell>
          <cell r="AI14">
            <v>31.7</v>
          </cell>
          <cell r="AJ14" t="str">
            <v>CD-1 027 927</v>
          </cell>
          <cell r="AK14" t="str">
            <v>7 Cells  - 4m x 2.5m RCBC</v>
          </cell>
          <cell r="AL14">
            <v>175</v>
          </cell>
        </row>
        <row r="15">
          <cell r="C15" t="str">
            <v>K8</v>
          </cell>
          <cell r="D15" t="str">
            <v>CONC. LINED</v>
          </cell>
          <cell r="E15">
            <v>1.3</v>
          </cell>
          <cell r="F15">
            <v>35.15</v>
          </cell>
          <cell r="G15">
            <v>29.95</v>
          </cell>
          <cell r="H15">
            <v>200</v>
          </cell>
          <cell r="I15">
            <v>10</v>
          </cell>
          <cell r="J15" t="str">
            <v>CD-1 027 911</v>
          </cell>
          <cell r="K15">
            <v>0.2</v>
          </cell>
          <cell r="L15">
            <v>0.05</v>
          </cell>
          <cell r="M15">
            <v>0.2</v>
          </cell>
          <cell r="N15" t="str">
            <v>Class A1 (35MPa)</v>
          </cell>
          <cell r="O15" t="str">
            <v>Trapezoidal Conc. Channel ( 35.15m x 29.95m x 1.3m )</v>
          </cell>
          <cell r="R15" t="str">
            <v>K6B-1</v>
          </cell>
          <cell r="S15" t="str">
            <v>K6B</v>
          </cell>
          <cell r="T15">
            <v>0</v>
          </cell>
          <cell r="U15">
            <v>0</v>
          </cell>
          <cell r="V15">
            <v>130.5</v>
          </cell>
          <cell r="W15">
            <v>13</v>
          </cell>
          <cell r="X15">
            <v>4</v>
          </cell>
          <cell r="Y15">
            <v>3</v>
          </cell>
          <cell r="Z15">
            <v>0.55000000000000004</v>
          </cell>
          <cell r="AA15">
            <v>0.55000000000000004</v>
          </cell>
          <cell r="AB15">
            <v>0.5</v>
          </cell>
          <cell r="AC15">
            <v>0.5</v>
          </cell>
          <cell r="AD15" t="str">
            <v>TypeE</v>
          </cell>
          <cell r="AE15">
            <v>0.45</v>
          </cell>
          <cell r="AF15">
            <v>0.05</v>
          </cell>
          <cell r="AG15">
            <v>0.15</v>
          </cell>
          <cell r="AH15">
            <v>58</v>
          </cell>
          <cell r="AI15">
            <v>59</v>
          </cell>
          <cell r="AJ15" t="str">
            <v>CD-1 027 941</v>
          </cell>
          <cell r="AK15" t="str">
            <v>13 Cells  - 4m x 3m RCBC</v>
          </cell>
          <cell r="AL15" t="e">
            <v>#N/A</v>
          </cell>
        </row>
        <row r="16">
          <cell r="C16" t="str">
            <v>K8-1</v>
          </cell>
          <cell r="D16" t="str">
            <v>Natural</v>
          </cell>
          <cell r="E16">
            <v>1.3</v>
          </cell>
          <cell r="F16">
            <v>57.8</v>
          </cell>
          <cell r="G16">
            <v>52.599999999999994</v>
          </cell>
          <cell r="H16">
            <v>3064.66</v>
          </cell>
          <cell r="I16" t="str">
            <v>Natural</v>
          </cell>
          <cell r="J16" t="str">
            <v>CD-1 027 953</v>
          </cell>
          <cell r="K16">
            <v>0.2</v>
          </cell>
          <cell r="L16">
            <v>0.05</v>
          </cell>
          <cell r="M16">
            <v>0.2</v>
          </cell>
          <cell r="N16" t="str">
            <v>Class A1 (35MPa)</v>
          </cell>
          <cell r="O16" t="str">
            <v>Trapezoidal Natural Channel ( 57.8m x 52.6m x 1.3m )</v>
          </cell>
          <cell r="R16" t="str">
            <v>K9A-1</v>
          </cell>
          <cell r="S16" t="str">
            <v>K9A</v>
          </cell>
          <cell r="T16">
            <v>3955</v>
          </cell>
          <cell r="U16">
            <v>4070</v>
          </cell>
          <cell r="V16">
            <v>115</v>
          </cell>
          <cell r="W16">
            <v>8</v>
          </cell>
          <cell r="X16">
            <v>4</v>
          </cell>
          <cell r="Y16">
            <v>1.5</v>
          </cell>
          <cell r="Z16">
            <v>0.55000000000000004</v>
          </cell>
          <cell r="AA16">
            <v>0.55000000000000004</v>
          </cell>
          <cell r="AB16">
            <v>0.5</v>
          </cell>
          <cell r="AC16">
            <v>0.45</v>
          </cell>
          <cell r="AD16" t="str">
            <v>TypeF</v>
          </cell>
          <cell r="AE16">
            <v>0.45</v>
          </cell>
          <cell r="AF16">
            <v>0.05</v>
          </cell>
          <cell r="AG16">
            <v>0.15</v>
          </cell>
          <cell r="AH16">
            <v>35.15</v>
          </cell>
          <cell r="AI16">
            <v>36.15</v>
          </cell>
          <cell r="AJ16" t="str">
            <v>CD-1 027 938</v>
          </cell>
          <cell r="AK16" t="str">
            <v>8 Cells  - 4m x 1.5m RCBC</v>
          </cell>
          <cell r="AL16">
            <v>115</v>
          </cell>
        </row>
        <row r="17">
          <cell r="C17" t="str">
            <v>K9A</v>
          </cell>
          <cell r="D17" t="str">
            <v>CONC. LINED</v>
          </cell>
          <cell r="E17">
            <v>2.6</v>
          </cell>
          <cell r="F17">
            <v>25.4</v>
          </cell>
          <cell r="G17">
            <v>14.999999999999998</v>
          </cell>
          <cell r="H17">
            <v>3920.49</v>
          </cell>
          <cell r="I17">
            <v>7</v>
          </cell>
          <cell r="J17" t="str">
            <v>CD-1 027 908</v>
          </cell>
          <cell r="K17">
            <v>0.2</v>
          </cell>
          <cell r="L17">
            <v>0.05</v>
          </cell>
          <cell r="M17">
            <v>0.2</v>
          </cell>
          <cell r="N17" t="str">
            <v>Class A1 (35MPa)</v>
          </cell>
          <cell r="O17" t="str">
            <v>Trapezoidal Conc. Channel ( 25.4m x 15m x 2.6m )</v>
          </cell>
          <cell r="R17" t="str">
            <v>K11B-1</v>
          </cell>
          <cell r="S17" t="str">
            <v>K11B</v>
          </cell>
          <cell r="T17">
            <v>1706.14</v>
          </cell>
          <cell r="U17">
            <v>32</v>
          </cell>
          <cell r="V17">
            <v>90.009999999999991</v>
          </cell>
          <cell r="W17">
            <v>4</v>
          </cell>
          <cell r="X17">
            <v>4</v>
          </cell>
          <cell r="Y17">
            <v>3</v>
          </cell>
          <cell r="Z17">
            <v>0.55000000000000004</v>
          </cell>
          <cell r="AA17">
            <v>0.55000000000000004</v>
          </cell>
          <cell r="AB17">
            <v>0.5</v>
          </cell>
          <cell r="AC17">
            <v>0.5</v>
          </cell>
          <cell r="AD17" t="str">
            <v>TypeA</v>
          </cell>
          <cell r="AE17">
            <v>0.45</v>
          </cell>
          <cell r="AF17">
            <v>0.05</v>
          </cell>
          <cell r="AG17">
            <v>0.15</v>
          </cell>
          <cell r="AH17">
            <v>17.5</v>
          </cell>
          <cell r="AI17">
            <v>18.5</v>
          </cell>
          <cell r="AJ17" t="str">
            <v>CD-1 027 925</v>
          </cell>
          <cell r="AK17" t="str">
            <v>4 Cells  - 4m x 3m RCBC</v>
          </cell>
          <cell r="AL17">
            <v>90.009999999999991</v>
          </cell>
        </row>
        <row r="18">
          <cell r="C18" t="str">
            <v>K9B</v>
          </cell>
          <cell r="D18" t="str">
            <v>CONC. LINED</v>
          </cell>
          <cell r="E18">
            <v>2.6</v>
          </cell>
          <cell r="F18">
            <v>34.4</v>
          </cell>
          <cell r="G18">
            <v>24</v>
          </cell>
          <cell r="H18">
            <v>2553.9699999999998</v>
          </cell>
          <cell r="I18">
            <v>12</v>
          </cell>
          <cell r="J18" t="str">
            <v>CD-1 027 913</v>
          </cell>
          <cell r="K18">
            <v>0.2</v>
          </cell>
          <cell r="L18">
            <v>0.05</v>
          </cell>
          <cell r="M18">
            <v>0.2</v>
          </cell>
          <cell r="N18" t="str">
            <v>Class A1 (35MPa)</v>
          </cell>
          <cell r="O18" t="str">
            <v>Trapezoidal Conc. Channel ( 34.4m x 24m x 2.6m )</v>
          </cell>
          <cell r="R18" t="str">
            <v>K11C-1</v>
          </cell>
          <cell r="S18" t="str">
            <v>K11C</v>
          </cell>
          <cell r="T18">
            <v>599</v>
          </cell>
          <cell r="U18">
            <v>659</v>
          </cell>
          <cell r="V18">
            <v>60</v>
          </cell>
          <cell r="W18">
            <v>9</v>
          </cell>
          <cell r="X18">
            <v>4</v>
          </cell>
          <cell r="Y18">
            <v>3.3</v>
          </cell>
          <cell r="Z18">
            <v>0.55000000000000004</v>
          </cell>
          <cell r="AA18">
            <v>0.55000000000000004</v>
          </cell>
          <cell r="AB18">
            <v>0.5</v>
          </cell>
          <cell r="AC18">
            <v>0.5</v>
          </cell>
          <cell r="AD18" t="str">
            <v>TypeA</v>
          </cell>
          <cell r="AE18">
            <v>0.45</v>
          </cell>
          <cell r="AF18">
            <v>0.05</v>
          </cell>
          <cell r="AG18">
            <v>0.15</v>
          </cell>
          <cell r="AH18">
            <v>40</v>
          </cell>
          <cell r="AI18">
            <v>41</v>
          </cell>
          <cell r="AJ18" t="str">
            <v>CD-1 027 925</v>
          </cell>
          <cell r="AK18" t="str">
            <v>9 Cells  - 4m x 3.3m RCBC</v>
          </cell>
          <cell r="AL18">
            <v>60</v>
          </cell>
        </row>
        <row r="19">
          <cell r="C19" t="str">
            <v>K11A</v>
          </cell>
          <cell r="D19" t="str">
            <v>CONC. LINED</v>
          </cell>
          <cell r="E19">
            <v>3</v>
          </cell>
          <cell r="F19">
            <v>16</v>
          </cell>
          <cell r="G19">
            <v>4</v>
          </cell>
          <cell r="H19">
            <v>2471.2199999999998</v>
          </cell>
          <cell r="I19">
            <v>1</v>
          </cell>
          <cell r="J19" t="str">
            <v>CD-1 027 902</v>
          </cell>
          <cell r="K19">
            <v>0.2</v>
          </cell>
          <cell r="L19">
            <v>0.05</v>
          </cell>
          <cell r="M19">
            <v>0.2</v>
          </cell>
          <cell r="N19" t="str">
            <v>Class B1 (28MPa)</v>
          </cell>
          <cell r="O19" t="str">
            <v>Trapezoidal Conc. Channel ( 16m x 4m x 3m )</v>
          </cell>
          <cell r="R19" t="str">
            <v>K11C-2</v>
          </cell>
          <cell r="S19" t="str">
            <v>K11C</v>
          </cell>
          <cell r="T19">
            <v>3733</v>
          </cell>
          <cell r="U19">
            <v>3773</v>
          </cell>
          <cell r="V19">
            <v>40</v>
          </cell>
          <cell r="W19">
            <v>9</v>
          </cell>
          <cell r="X19">
            <v>4</v>
          </cell>
          <cell r="Y19">
            <v>3.3</v>
          </cell>
          <cell r="Z19">
            <v>0.55000000000000004</v>
          </cell>
          <cell r="AA19">
            <v>0.55000000000000004</v>
          </cell>
          <cell r="AB19">
            <v>0.5</v>
          </cell>
          <cell r="AC19">
            <v>0.5</v>
          </cell>
          <cell r="AD19" t="str">
            <v>TypeA</v>
          </cell>
          <cell r="AE19">
            <v>0.45</v>
          </cell>
          <cell r="AF19">
            <v>0.05</v>
          </cell>
          <cell r="AG19">
            <v>0.15</v>
          </cell>
          <cell r="AH19">
            <v>40</v>
          </cell>
          <cell r="AI19">
            <v>41</v>
          </cell>
          <cell r="AJ19" t="str">
            <v>CD-1 027 925</v>
          </cell>
          <cell r="AK19" t="str">
            <v>9 Cells  - 4m x 3.3m RCBC</v>
          </cell>
          <cell r="AL19">
            <v>40</v>
          </cell>
        </row>
        <row r="20">
          <cell r="C20" t="str">
            <v>K11B</v>
          </cell>
          <cell r="D20" t="str">
            <v>CONC. LINED</v>
          </cell>
          <cell r="E20">
            <v>3</v>
          </cell>
          <cell r="F20">
            <v>19</v>
          </cell>
          <cell r="G20">
            <v>7</v>
          </cell>
          <cell r="H20">
            <v>1693.55</v>
          </cell>
          <cell r="I20">
            <v>4</v>
          </cell>
          <cell r="J20" t="str">
            <v>CD-1 027 905</v>
          </cell>
          <cell r="K20">
            <v>0.2</v>
          </cell>
          <cell r="L20">
            <v>0.05</v>
          </cell>
          <cell r="M20">
            <v>0.2</v>
          </cell>
          <cell r="N20" t="str">
            <v>Class B1 (28MPa)</v>
          </cell>
          <cell r="O20" t="str">
            <v>Trapezoidal Conc. Channel ( 19m x 7m x 3m )</v>
          </cell>
          <cell r="R20" t="str">
            <v>K11C-3</v>
          </cell>
          <cell r="S20" t="str">
            <v>K11C</v>
          </cell>
          <cell r="T20">
            <v>4336</v>
          </cell>
          <cell r="U20">
            <v>4366</v>
          </cell>
          <cell r="V20">
            <v>30</v>
          </cell>
          <cell r="W20">
            <v>9</v>
          </cell>
          <cell r="X20">
            <v>4</v>
          </cell>
          <cell r="Y20">
            <v>3.3</v>
          </cell>
          <cell r="Z20">
            <v>0.55000000000000004</v>
          </cell>
          <cell r="AA20">
            <v>0.55000000000000004</v>
          </cell>
          <cell r="AB20">
            <v>0.5</v>
          </cell>
          <cell r="AC20">
            <v>0.5</v>
          </cell>
          <cell r="AD20" t="str">
            <v>TypeA</v>
          </cell>
          <cell r="AE20">
            <v>0.45</v>
          </cell>
          <cell r="AF20">
            <v>0.05</v>
          </cell>
          <cell r="AG20">
            <v>0.15</v>
          </cell>
          <cell r="AH20">
            <v>40</v>
          </cell>
          <cell r="AI20">
            <v>41</v>
          </cell>
          <cell r="AJ20" t="str">
            <v>CD-1 027 925</v>
          </cell>
          <cell r="AK20" t="str">
            <v>9 Cells  - 4m x 3.3m RCBC</v>
          </cell>
          <cell r="AL20">
            <v>30</v>
          </cell>
        </row>
        <row r="21">
          <cell r="C21" t="str">
            <v>K11C</v>
          </cell>
          <cell r="D21" t="str">
            <v>CONC. LINED</v>
          </cell>
          <cell r="E21">
            <v>4.5</v>
          </cell>
          <cell r="F21">
            <v>30</v>
          </cell>
          <cell r="G21">
            <v>30</v>
          </cell>
          <cell r="H21">
            <v>587</v>
          </cell>
          <cell r="I21" t="str">
            <v>Rectangular</v>
          </cell>
          <cell r="J21" t="str">
            <v>CD-1 027 991</v>
          </cell>
          <cell r="K21">
            <v>0.8</v>
          </cell>
          <cell r="L21">
            <v>0.05</v>
          </cell>
          <cell r="M21">
            <v>0.2</v>
          </cell>
          <cell r="N21" t="str">
            <v>Class B1 (28MPa)</v>
          </cell>
          <cell r="O21" t="str">
            <v>Rectangular Channel ( 30m x 30m x 4.5m )</v>
          </cell>
          <cell r="R21" t="str">
            <v>K12-1A</v>
          </cell>
          <cell r="S21" t="str">
            <v>K12</v>
          </cell>
          <cell r="T21">
            <v>0</v>
          </cell>
          <cell r="U21">
            <v>0</v>
          </cell>
          <cell r="V21">
            <v>26.25</v>
          </cell>
          <cell r="W21">
            <v>9</v>
          </cell>
          <cell r="X21">
            <v>4</v>
          </cell>
          <cell r="Y21">
            <v>3.3</v>
          </cell>
          <cell r="Z21">
            <v>0.55000000000000004</v>
          </cell>
          <cell r="AA21">
            <v>0.55000000000000004</v>
          </cell>
          <cell r="AB21">
            <v>0.5</v>
          </cell>
          <cell r="AC21">
            <v>0.5</v>
          </cell>
          <cell r="AD21" t="str">
            <v>TypeE</v>
          </cell>
          <cell r="AE21">
            <v>0.45</v>
          </cell>
          <cell r="AF21">
            <v>0.05</v>
          </cell>
          <cell r="AG21">
            <v>0.15</v>
          </cell>
          <cell r="AH21">
            <v>40</v>
          </cell>
          <cell r="AI21">
            <v>41</v>
          </cell>
          <cell r="AJ21" t="str">
            <v>CD-1 027 941</v>
          </cell>
          <cell r="AK21" t="str">
            <v>9 Cells  - 4m x 3.3m RCBC</v>
          </cell>
          <cell r="AL21" t="e">
            <v>#N/A</v>
          </cell>
        </row>
        <row r="22">
          <cell r="C22" t="str">
            <v>K11C-1</v>
          </cell>
          <cell r="D22" t="str">
            <v>CONC. LINED</v>
          </cell>
          <cell r="E22">
            <v>3.3</v>
          </cell>
          <cell r="F22">
            <v>33.200000000000003</v>
          </cell>
          <cell r="G22">
            <v>20.000000000000004</v>
          </cell>
          <cell r="H22">
            <v>3585.66</v>
          </cell>
          <cell r="I22">
            <v>15</v>
          </cell>
          <cell r="J22" t="str">
            <v>CD-1 027 965</v>
          </cell>
          <cell r="K22">
            <v>0.2</v>
          </cell>
          <cell r="L22">
            <v>0.05</v>
          </cell>
          <cell r="M22">
            <v>0.2</v>
          </cell>
          <cell r="N22" t="str">
            <v>Class B1 (28MPa)</v>
          </cell>
          <cell r="O22" t="str">
            <v>Trapezoidal Conc. Channel ( 33.2m x 20m x 3.3m )</v>
          </cell>
          <cell r="R22" t="str">
            <v>K12-3</v>
          </cell>
          <cell r="S22" t="str">
            <v>K12</v>
          </cell>
          <cell r="T22">
            <v>1335</v>
          </cell>
          <cell r="U22">
            <v>1361</v>
          </cell>
          <cell r="V22">
            <v>26</v>
          </cell>
          <cell r="W22">
            <v>9</v>
          </cell>
          <cell r="X22">
            <v>4</v>
          </cell>
          <cell r="Y22">
            <v>3.3</v>
          </cell>
          <cell r="Z22">
            <v>0.55000000000000004</v>
          </cell>
          <cell r="AA22">
            <v>0.55000000000000004</v>
          </cell>
          <cell r="AB22">
            <v>0.5</v>
          </cell>
          <cell r="AC22">
            <v>0.5</v>
          </cell>
          <cell r="AD22" t="str">
            <v>TypeA</v>
          </cell>
          <cell r="AE22">
            <v>0.45</v>
          </cell>
          <cell r="AF22">
            <v>0.05</v>
          </cell>
          <cell r="AG22">
            <v>0.15</v>
          </cell>
          <cell r="AH22">
            <v>40</v>
          </cell>
          <cell r="AI22">
            <v>41</v>
          </cell>
          <cell r="AJ22" t="str">
            <v>CD-1 027 925</v>
          </cell>
          <cell r="AK22" t="str">
            <v>9 Cells  - 4m x 3.3m RCBC</v>
          </cell>
          <cell r="AL22">
            <v>26</v>
          </cell>
        </row>
        <row r="23">
          <cell r="C23" t="str">
            <v>K12</v>
          </cell>
          <cell r="D23" t="str">
            <v>CONC. LINED</v>
          </cell>
          <cell r="E23">
            <v>3.45</v>
          </cell>
          <cell r="F23">
            <v>35.56</v>
          </cell>
          <cell r="G23">
            <v>21.76</v>
          </cell>
          <cell r="H23">
            <v>1075</v>
          </cell>
          <cell r="I23">
            <v>14</v>
          </cell>
          <cell r="J23" t="str">
            <v>CD-1 027 918</v>
          </cell>
          <cell r="K23">
            <v>0.2</v>
          </cell>
          <cell r="L23">
            <v>0.05</v>
          </cell>
          <cell r="M23">
            <v>0.2</v>
          </cell>
          <cell r="N23" t="str">
            <v>Class A1 (35MPa)</v>
          </cell>
          <cell r="O23" t="str">
            <v>Trapezoidal Conc. Channel ( 35.56m x 21.76m x 3.45m )</v>
          </cell>
          <cell r="R23" t="str">
            <v>K12-5</v>
          </cell>
          <cell r="S23" t="str">
            <v>K12</v>
          </cell>
          <cell r="T23">
            <v>2686</v>
          </cell>
          <cell r="U23">
            <v>2805</v>
          </cell>
          <cell r="V23">
            <v>119</v>
          </cell>
          <cell r="W23">
            <v>9</v>
          </cell>
          <cell r="X23">
            <v>4</v>
          </cell>
          <cell r="Y23">
            <v>3.3</v>
          </cell>
          <cell r="Z23">
            <v>0.55000000000000004</v>
          </cell>
          <cell r="AA23">
            <v>0.55000000000000004</v>
          </cell>
          <cell r="AB23">
            <v>0.5</v>
          </cell>
          <cell r="AC23">
            <v>0.5</v>
          </cell>
          <cell r="AD23" t="str">
            <v>TypeA</v>
          </cell>
          <cell r="AE23">
            <v>0.45</v>
          </cell>
          <cell r="AF23">
            <v>0.05</v>
          </cell>
          <cell r="AG23">
            <v>0.15</v>
          </cell>
          <cell r="AH23">
            <v>40</v>
          </cell>
          <cell r="AI23">
            <v>41</v>
          </cell>
          <cell r="AJ23" t="str">
            <v>CD-1 027 925</v>
          </cell>
          <cell r="AK23" t="str">
            <v>9 Cells  - 4m x 3.3m RCBC</v>
          </cell>
          <cell r="AL23">
            <v>119</v>
          </cell>
        </row>
        <row r="24">
          <cell r="C24" t="str">
            <v>K12-1</v>
          </cell>
          <cell r="D24" t="str">
            <v>CONC. LINED</v>
          </cell>
          <cell r="E24">
            <v>3.3</v>
          </cell>
          <cell r="F24">
            <v>33.200000000000003</v>
          </cell>
          <cell r="G24">
            <v>20.000000000000004</v>
          </cell>
          <cell r="H24">
            <v>1535.4</v>
          </cell>
          <cell r="I24">
            <v>15</v>
          </cell>
          <cell r="J24" t="str">
            <v>CD-1 027 965</v>
          </cell>
          <cell r="K24">
            <v>0.2</v>
          </cell>
          <cell r="L24">
            <v>0.05</v>
          </cell>
          <cell r="M24">
            <v>0.2</v>
          </cell>
          <cell r="N24" t="str">
            <v>Class A1 (35MPa)</v>
          </cell>
          <cell r="O24" t="str">
            <v>Trapezoidal Conc. Channel ( 33.2m x 20m x 3.3m )</v>
          </cell>
          <cell r="R24" t="str">
            <v>K13-1</v>
          </cell>
          <cell r="S24" t="str">
            <v>K13</v>
          </cell>
          <cell r="T24">
            <v>1797.26</v>
          </cell>
          <cell r="U24">
            <v>1912.28</v>
          </cell>
          <cell r="V24">
            <v>115.01999999999998</v>
          </cell>
          <cell r="W24">
            <v>12</v>
          </cell>
          <cell r="X24">
            <v>4</v>
          </cell>
          <cell r="Y24">
            <v>1.5</v>
          </cell>
          <cell r="Z24">
            <v>0.55000000000000004</v>
          </cell>
          <cell r="AA24">
            <v>0.55000000000000004</v>
          </cell>
          <cell r="AB24">
            <v>0.5</v>
          </cell>
          <cell r="AC24">
            <v>0.45</v>
          </cell>
          <cell r="AD24" t="str">
            <v>TypeF</v>
          </cell>
          <cell r="AE24">
            <v>0.45</v>
          </cell>
          <cell r="AF24">
            <v>0.05</v>
          </cell>
          <cell r="AG24">
            <v>0.15</v>
          </cell>
          <cell r="AH24">
            <v>52.95</v>
          </cell>
          <cell r="AI24">
            <v>53.95</v>
          </cell>
          <cell r="AJ24" t="str">
            <v>CD-1 027 938</v>
          </cell>
          <cell r="AK24" t="str">
            <v>12 Cells  - 4m x 1.5m RCBC</v>
          </cell>
          <cell r="AL24">
            <v>115.01999999999998</v>
          </cell>
        </row>
        <row r="25">
          <cell r="C25" t="str">
            <v>K12-2</v>
          </cell>
          <cell r="D25" t="str">
            <v>CONC. LINED</v>
          </cell>
          <cell r="E25">
            <v>3.3</v>
          </cell>
          <cell r="F25">
            <v>23</v>
          </cell>
          <cell r="G25">
            <v>9.8000000000000007</v>
          </cell>
          <cell r="H25">
            <v>558.96</v>
          </cell>
          <cell r="I25" t="str">
            <v>Rectangular</v>
          </cell>
          <cell r="J25" t="str">
            <v>CD-1 027 991</v>
          </cell>
          <cell r="K25">
            <v>0.2</v>
          </cell>
          <cell r="L25">
            <v>0.05</v>
          </cell>
          <cell r="M25">
            <v>0.2</v>
          </cell>
          <cell r="N25" t="str">
            <v>Class A1 (35MPa)</v>
          </cell>
          <cell r="O25" t="str">
            <v>Rectangular Channel ( 23m x 9.8m x 3.3m )</v>
          </cell>
          <cell r="V25">
            <v>1579.51</v>
          </cell>
        </row>
        <row r="26">
          <cell r="C26" t="str">
            <v>K13</v>
          </cell>
          <cell r="D26" t="str">
            <v>CONC. LINED</v>
          </cell>
          <cell r="E26">
            <v>2.2999999999999998</v>
          </cell>
          <cell r="F26">
            <v>21.2</v>
          </cell>
          <cell r="G26">
            <v>12</v>
          </cell>
          <cell r="H26">
            <v>1736</v>
          </cell>
          <cell r="I26">
            <v>8</v>
          </cell>
          <cell r="J26" t="str">
            <v>CD-1 027 909</v>
          </cell>
          <cell r="K26">
            <v>0.2</v>
          </cell>
          <cell r="L26">
            <v>0.05</v>
          </cell>
          <cell r="M26">
            <v>0.2</v>
          </cell>
          <cell r="N26" t="str">
            <v>Class B1 (28MPa)</v>
          </cell>
          <cell r="O26" t="str">
            <v>Trapezoidal Conc. Channel ( 21.2m x 12m x 2.3m )</v>
          </cell>
          <cell r="S26">
            <v>0</v>
          </cell>
        </row>
        <row r="27">
          <cell r="H27">
            <v>34947.68</v>
          </cell>
          <cell r="L27">
            <v>0</v>
          </cell>
          <cell r="M27">
            <v>0</v>
          </cell>
        </row>
        <row r="28">
          <cell r="H28">
            <v>0</v>
          </cell>
          <cell r="L28">
            <v>0</v>
          </cell>
          <cell r="M28">
            <v>0</v>
          </cell>
        </row>
        <row r="29">
          <cell r="AD29" t="str">
            <v>TypeA</v>
          </cell>
          <cell r="AE29">
            <v>0.55000000000000004</v>
          </cell>
          <cell r="AF29">
            <v>0.55000000000000004</v>
          </cell>
          <cell r="AG29">
            <v>0.5</v>
          </cell>
          <cell r="AH29">
            <v>0.5</v>
          </cell>
        </row>
        <row r="30">
          <cell r="E30">
            <v>0</v>
          </cell>
          <cell r="AD30" t="str">
            <v>TypeB</v>
          </cell>
          <cell r="AE30">
            <v>0.55000000000000004</v>
          </cell>
          <cell r="AF30">
            <v>0.55000000000000004</v>
          </cell>
          <cell r="AG30">
            <v>0.5</v>
          </cell>
          <cell r="AH30">
            <v>0.45</v>
          </cell>
        </row>
        <row r="31">
          <cell r="AD31" t="str">
            <v>TypeC</v>
          </cell>
          <cell r="AE31">
            <v>0.55000000000000004</v>
          </cell>
          <cell r="AF31">
            <v>0.55000000000000004</v>
          </cell>
          <cell r="AG31">
            <v>0.5</v>
          </cell>
          <cell r="AH31">
            <v>0.45</v>
          </cell>
        </row>
        <row r="32">
          <cell r="AD32" t="str">
            <v>TypeE</v>
          </cell>
          <cell r="AE32">
            <v>0.55000000000000004</v>
          </cell>
          <cell r="AF32">
            <v>0.55000000000000004</v>
          </cell>
          <cell r="AG32">
            <v>0.5</v>
          </cell>
          <cell r="AH32">
            <v>0.5</v>
          </cell>
        </row>
        <row r="33">
          <cell r="AD33" t="str">
            <v>TypeF</v>
          </cell>
          <cell r="AE33">
            <v>0.55000000000000004</v>
          </cell>
          <cell r="AF33">
            <v>0.55000000000000004</v>
          </cell>
          <cell r="AG33">
            <v>0.5</v>
          </cell>
          <cell r="AH33">
            <v>0.45</v>
          </cell>
        </row>
      </sheetData>
      <sheetData sheetId="2"/>
      <sheetData sheetId="3"/>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9B Profile"/>
      <sheetName val="Sched-Structure IFB"/>
      <sheetName val="BC - Final Templates"/>
      <sheetName val="RCBC Reinforcement"/>
      <sheetName val="CESMM3 class"/>
      <sheetName val="Road_Schedule"/>
      <sheetName val="data_sop"/>
      <sheetName val="Stormwater Pipe Network"/>
      <sheetName val="Trench data"/>
      <sheetName val="new ext"/>
      <sheetName val="Channel - final template"/>
      <sheetName val="Pipe Schedule"/>
      <sheetName val="COST BASIS"/>
      <sheetName val="PrecastTable-Qanbar"/>
      <sheetName val="SCA 600"/>
      <sheetName val="TIE-INS"/>
      <sheetName val="Workbook Quotes no dup"/>
      <sheetName val="labour"/>
      <sheetName val="REQ_REMARKS"/>
      <sheetName val="OVERALL WS "/>
      <sheetName val="New International Airport Mex "/>
      <sheetName val="RATE SHEET (General)"/>
      <sheetName val="Sheet1"/>
      <sheetName val="Data"/>
      <sheetName val="SCA-600 -PROCESS"/>
      <sheetName val="Schedules"/>
      <sheetName val="BASIS"/>
      <sheetName val="triangular&amp;uniform"/>
      <sheetName val="GRSummary"/>
      <sheetName val="PLANT"/>
      <sheetName val="E2.A SBI"/>
      <sheetName val="BASIS 01"/>
      <sheetName val="BI-03177 - 48&quot; DIA."/>
      <sheetName val="CALCU"/>
      <sheetName val=" Est "/>
      <sheetName val="boq"/>
      <sheetName val="EQT-ESTN"/>
      <sheetName val="Spread_sht"/>
      <sheetName val="boqform8"/>
      <sheetName val="Cover"/>
      <sheetName val="LabourRate"/>
      <sheetName val="Rates Allowances"/>
      <sheetName val="Notes"/>
      <sheetName val="D Wall ~ Moorgate Shaft"/>
      <sheetName val="Moorgate Piling"/>
      <sheetName val="Total  Amount"/>
      <sheetName val="a)TablaFactores"/>
      <sheetName val="c)Horas Extras"/>
      <sheetName val="o)Fasar Una TablaJnormal"/>
      <sheetName val="p)Fasar Una TablaJextra"/>
      <sheetName val="g) Fsr_FactorJornadaExtra"/>
      <sheetName val="d)Salarios"/>
      <sheetName val="h)Ps_factorJornadaExtra"/>
      <sheetName val="Finansal tamamlanma Eğrisi"/>
      <sheetName val="노임단가"/>
      <sheetName val="B"/>
      <sheetName val="New Bld"/>
      <sheetName val="#REF"/>
      <sheetName val="ScrollData"/>
      <sheetName val="AREAS"/>
      <sheetName val="QUERY"/>
      <sheetName val="Bill No. 3 Podium"/>
      <sheetName val="Project Brief"/>
    </sheetNames>
    <sheetDataSet>
      <sheetData sheetId="0"/>
      <sheetData sheetId="1">
        <row r="8">
          <cell r="C8" t="str">
            <v>K2</v>
          </cell>
          <cell r="D8" t="str">
            <v>CONC. LINED</v>
          </cell>
          <cell r="E8">
            <v>2.2999999999999998</v>
          </cell>
          <cell r="F8">
            <v>15.2</v>
          </cell>
          <cell r="G8">
            <v>6</v>
          </cell>
          <cell r="H8">
            <v>968.30000000000007</v>
          </cell>
          <cell r="I8">
            <v>2</v>
          </cell>
          <cell r="J8" t="str">
            <v>CD-1 027 903</v>
          </cell>
          <cell r="K8">
            <v>0.2</v>
          </cell>
          <cell r="L8">
            <v>0.05</v>
          </cell>
          <cell r="M8">
            <v>0.2</v>
          </cell>
          <cell r="N8" t="str">
            <v>Class B1 (28MPa)</v>
          </cell>
          <cell r="O8" t="str">
            <v>Trapezoidal Conc. Channel ( 15.2m x 6m x 2.3m )</v>
          </cell>
          <cell r="R8" t="str">
            <v>K3-1</v>
          </cell>
          <cell r="S8" t="str">
            <v>K3</v>
          </cell>
          <cell r="T8">
            <v>447.5</v>
          </cell>
          <cell r="U8">
            <v>674</v>
          </cell>
          <cell r="V8">
            <v>226.5</v>
          </cell>
          <cell r="W8">
            <v>4</v>
          </cell>
          <cell r="X8">
            <v>4</v>
          </cell>
          <cell r="Y8">
            <v>2.2999999999999998</v>
          </cell>
          <cell r="Z8">
            <v>0.55000000000000004</v>
          </cell>
          <cell r="AA8">
            <v>0.55000000000000004</v>
          </cell>
          <cell r="AB8">
            <v>0.5</v>
          </cell>
          <cell r="AC8">
            <v>0.45</v>
          </cell>
          <cell r="AD8" t="str">
            <v>TypeC</v>
          </cell>
          <cell r="AE8">
            <v>0.45</v>
          </cell>
          <cell r="AF8">
            <v>0.05</v>
          </cell>
          <cell r="AG8">
            <v>0.15</v>
          </cell>
          <cell r="AH8">
            <v>17.350000000000001</v>
          </cell>
          <cell r="AI8">
            <v>18.350000000000001</v>
          </cell>
          <cell r="AJ8" t="str">
            <v>CD-1 027 928</v>
          </cell>
          <cell r="AK8" t="str">
            <v>4 Cells  - 4m x 2.3m RCBC</v>
          </cell>
          <cell r="AL8">
            <v>226.5</v>
          </cell>
        </row>
        <row r="9">
          <cell r="C9" t="str">
            <v>K3</v>
          </cell>
          <cell r="D9" t="str">
            <v>CONC. LINED</v>
          </cell>
          <cell r="E9">
            <v>2.2999999999999998</v>
          </cell>
          <cell r="F9">
            <v>17.2</v>
          </cell>
          <cell r="G9">
            <v>8</v>
          </cell>
          <cell r="H9">
            <v>1528.38</v>
          </cell>
          <cell r="I9">
            <v>6</v>
          </cell>
          <cell r="J9" t="str">
            <v>CD-1 027 907</v>
          </cell>
          <cell r="K9">
            <v>0.2</v>
          </cell>
          <cell r="L9">
            <v>0.05</v>
          </cell>
          <cell r="M9">
            <v>0.2</v>
          </cell>
          <cell r="N9" t="str">
            <v>Class B1 (28MPa)</v>
          </cell>
          <cell r="O9" t="str">
            <v>Trapezoidal Conc. Channel ( 17.2m x 8m x 2.3m )</v>
          </cell>
          <cell r="R9" t="str">
            <v>K4-2</v>
          </cell>
          <cell r="S9" t="str">
            <v>K4</v>
          </cell>
          <cell r="T9">
            <v>636.32000000000005</v>
          </cell>
          <cell r="U9">
            <v>669</v>
          </cell>
          <cell r="V9">
            <v>32.67999999999995</v>
          </cell>
          <cell r="W9">
            <v>4</v>
          </cell>
          <cell r="X9">
            <v>4</v>
          </cell>
          <cell r="Y9">
            <v>2.1</v>
          </cell>
          <cell r="Z9">
            <v>0.55000000000000004</v>
          </cell>
          <cell r="AA9">
            <v>0.55000000000000004</v>
          </cell>
          <cell r="AB9">
            <v>0.5</v>
          </cell>
          <cell r="AC9">
            <v>0.45</v>
          </cell>
          <cell r="AD9" t="str">
            <v>TypeC</v>
          </cell>
          <cell r="AE9">
            <v>0.45</v>
          </cell>
          <cell r="AF9">
            <v>0.05</v>
          </cell>
          <cell r="AG9">
            <v>0.15</v>
          </cell>
          <cell r="AH9">
            <v>17.350000000000001</v>
          </cell>
          <cell r="AI9">
            <v>18.350000000000001</v>
          </cell>
          <cell r="AJ9" t="str">
            <v>CD-1 027 928</v>
          </cell>
          <cell r="AK9" t="str">
            <v>4 Cells  - 4m x 2.1m RCBC</v>
          </cell>
          <cell r="AL9">
            <v>32.67999999999995</v>
          </cell>
        </row>
        <row r="10">
          <cell r="C10" t="str">
            <v>K4</v>
          </cell>
          <cell r="D10" t="str">
            <v>CONC. LINED</v>
          </cell>
          <cell r="E10">
            <v>2.1</v>
          </cell>
          <cell r="F10">
            <v>16.399999999999999</v>
          </cell>
          <cell r="G10">
            <v>7.9999999999999982</v>
          </cell>
          <cell r="H10">
            <v>1251.32</v>
          </cell>
          <cell r="I10">
            <v>5</v>
          </cell>
          <cell r="J10" t="str">
            <v>CD-1 027 906</v>
          </cell>
          <cell r="K10">
            <v>0.2</v>
          </cell>
          <cell r="L10">
            <v>0.05</v>
          </cell>
          <cell r="M10">
            <v>0.2</v>
          </cell>
          <cell r="N10" t="str">
            <v>Class B1 (28MPa)</v>
          </cell>
          <cell r="O10" t="str">
            <v>Trapezoidal Conc. Channel ( 16.4m x 8m x 2.1m )</v>
          </cell>
          <cell r="R10" t="str">
            <v>K4-3</v>
          </cell>
          <cell r="S10" t="str">
            <v>K4</v>
          </cell>
          <cell r="T10">
            <v>933</v>
          </cell>
          <cell r="U10">
            <v>1163</v>
          </cell>
          <cell r="V10">
            <v>230</v>
          </cell>
          <cell r="W10">
            <v>4</v>
          </cell>
          <cell r="X10">
            <v>4</v>
          </cell>
          <cell r="Y10">
            <v>2.1</v>
          </cell>
          <cell r="Z10">
            <v>0.55000000000000004</v>
          </cell>
          <cell r="AA10">
            <v>0.55000000000000004</v>
          </cell>
          <cell r="AB10">
            <v>0.5</v>
          </cell>
          <cell r="AC10">
            <v>0.45</v>
          </cell>
          <cell r="AD10" t="str">
            <v>TypeC</v>
          </cell>
          <cell r="AE10">
            <v>0.45</v>
          </cell>
          <cell r="AF10">
            <v>0.05</v>
          </cell>
          <cell r="AG10">
            <v>0.15</v>
          </cell>
          <cell r="AH10">
            <v>17.350000000000001</v>
          </cell>
          <cell r="AI10">
            <v>18.350000000000001</v>
          </cell>
          <cell r="AJ10" t="str">
            <v>CD-1 027 928</v>
          </cell>
          <cell r="AK10" t="str">
            <v>4 Cells  - 4m x 2.1m RCBC</v>
          </cell>
          <cell r="AL10">
            <v>230</v>
          </cell>
        </row>
        <row r="11">
          <cell r="C11" t="str">
            <v>K5</v>
          </cell>
          <cell r="D11" t="str">
            <v>CONC. LINED</v>
          </cell>
          <cell r="E11">
            <v>2.2999999999999998</v>
          </cell>
          <cell r="F11">
            <v>29.2</v>
          </cell>
          <cell r="G11">
            <v>20</v>
          </cell>
          <cell r="H11">
            <v>3277.24</v>
          </cell>
          <cell r="I11">
            <v>9</v>
          </cell>
          <cell r="J11" t="str">
            <v>CD-1 027 910</v>
          </cell>
          <cell r="K11">
            <v>0.2</v>
          </cell>
          <cell r="L11">
            <v>0.05</v>
          </cell>
          <cell r="M11">
            <v>0.2</v>
          </cell>
          <cell r="N11" t="str">
            <v>Class B1 (28MPa)</v>
          </cell>
          <cell r="O11" t="str">
            <v>Trapezoidal Conc. Channel ( 29.2m x 20m x 2.3m )</v>
          </cell>
          <cell r="R11" t="str">
            <v>K4-4</v>
          </cell>
          <cell r="S11" t="str">
            <v>K4</v>
          </cell>
          <cell r="T11">
            <v>1372.54</v>
          </cell>
          <cell r="U11">
            <v>1442.59</v>
          </cell>
          <cell r="V11">
            <v>70.049999999999955</v>
          </cell>
          <cell r="W11">
            <v>4</v>
          </cell>
          <cell r="X11">
            <v>4</v>
          </cell>
          <cell r="Y11">
            <v>2.1</v>
          </cell>
          <cell r="Z11">
            <v>0.55000000000000004</v>
          </cell>
          <cell r="AA11">
            <v>0.55000000000000004</v>
          </cell>
          <cell r="AB11">
            <v>0.5</v>
          </cell>
          <cell r="AC11">
            <v>0.45</v>
          </cell>
          <cell r="AD11" t="str">
            <v>TypeC</v>
          </cell>
          <cell r="AE11">
            <v>0.45</v>
          </cell>
          <cell r="AF11">
            <v>0.05</v>
          </cell>
          <cell r="AG11">
            <v>0.15</v>
          </cell>
          <cell r="AH11">
            <v>17.350000000000001</v>
          </cell>
          <cell r="AI11">
            <v>18.350000000000001</v>
          </cell>
          <cell r="AJ11" t="str">
            <v>CD-1 027 928</v>
          </cell>
          <cell r="AK11" t="str">
            <v>4 Cells  - 4m x 2.1m RCBC</v>
          </cell>
          <cell r="AL11">
            <v>70.049999999999955</v>
          </cell>
        </row>
        <row r="12">
          <cell r="C12" t="str">
            <v>K6A</v>
          </cell>
          <cell r="D12" t="str">
            <v>CONC. LINED</v>
          </cell>
          <cell r="E12">
            <v>2.5</v>
          </cell>
          <cell r="F12">
            <v>32</v>
          </cell>
          <cell r="G12">
            <v>22</v>
          </cell>
          <cell r="H12">
            <v>2777.79</v>
          </cell>
          <cell r="I12">
            <v>11</v>
          </cell>
          <cell r="J12" t="str">
            <v>CD-1 027 912</v>
          </cell>
          <cell r="K12">
            <v>0.2</v>
          </cell>
          <cell r="L12">
            <v>0.05</v>
          </cell>
          <cell r="M12">
            <v>0.2</v>
          </cell>
          <cell r="N12" t="str">
            <v>Class B1 (28MPa)</v>
          </cell>
          <cell r="O12" t="str">
            <v>Trapezoidal Conc. Channel ( 32m x 22m x 2.5m )</v>
          </cell>
          <cell r="R12" t="str">
            <v>K5-1</v>
          </cell>
          <cell r="S12" t="str">
            <v>K5</v>
          </cell>
          <cell r="T12">
            <v>1443.5</v>
          </cell>
          <cell r="U12">
            <v>1481</v>
          </cell>
          <cell r="V12">
            <v>37.5</v>
          </cell>
          <cell r="W12">
            <v>7</v>
          </cell>
          <cell r="X12">
            <v>4</v>
          </cell>
          <cell r="Y12">
            <v>2.2999999999999998</v>
          </cell>
          <cell r="Z12">
            <v>0.55000000000000004</v>
          </cell>
          <cell r="AA12">
            <v>0.55000000000000004</v>
          </cell>
          <cell r="AB12">
            <v>0.5</v>
          </cell>
          <cell r="AC12">
            <v>0.45</v>
          </cell>
          <cell r="AD12" t="str">
            <v>TypeC</v>
          </cell>
          <cell r="AE12">
            <v>0.45</v>
          </cell>
          <cell r="AF12">
            <v>0.05</v>
          </cell>
          <cell r="AG12">
            <v>0.15</v>
          </cell>
          <cell r="AH12">
            <v>30.7</v>
          </cell>
          <cell r="AI12">
            <v>31.7</v>
          </cell>
          <cell r="AJ12" t="str">
            <v>CD-1 027 928</v>
          </cell>
          <cell r="AK12" t="str">
            <v>7 Cells  - 4m x 2.3m RCBC</v>
          </cell>
          <cell r="AL12">
            <v>37.5</v>
          </cell>
        </row>
        <row r="13">
          <cell r="C13" t="str">
            <v>K6B</v>
          </cell>
          <cell r="D13" t="str">
            <v>CONC. LINED</v>
          </cell>
          <cell r="E13">
            <v>3.3</v>
          </cell>
          <cell r="F13">
            <v>53.2</v>
          </cell>
          <cell r="G13">
            <v>40</v>
          </cell>
          <cell r="H13">
            <v>1362.74</v>
          </cell>
          <cell r="I13">
            <v>13</v>
          </cell>
          <cell r="J13" t="str">
            <v>CD-1 027 914</v>
          </cell>
          <cell r="K13">
            <v>0.2</v>
          </cell>
          <cell r="L13">
            <v>0.05</v>
          </cell>
          <cell r="M13">
            <v>0.2</v>
          </cell>
          <cell r="N13" t="str">
            <v>Class B1 (28MPa)</v>
          </cell>
          <cell r="O13" t="str">
            <v>Trapezoidal Conc. Channel ( 53.2m x 40m x 3.3m )</v>
          </cell>
          <cell r="R13" t="str">
            <v>K6A-1</v>
          </cell>
          <cell r="S13" t="str">
            <v>K6A</v>
          </cell>
          <cell r="T13">
            <v>1259</v>
          </cell>
          <cell r="U13">
            <v>1315</v>
          </cell>
          <cell r="V13">
            <v>56</v>
          </cell>
          <cell r="W13">
            <v>9</v>
          </cell>
          <cell r="X13">
            <v>4</v>
          </cell>
          <cell r="Y13">
            <v>2.5</v>
          </cell>
          <cell r="Z13">
            <v>0.55000000000000004</v>
          </cell>
          <cell r="AA13">
            <v>0.55000000000000004</v>
          </cell>
          <cell r="AB13">
            <v>0.5</v>
          </cell>
          <cell r="AC13">
            <v>0.45</v>
          </cell>
          <cell r="AD13" t="str">
            <v>TypeB</v>
          </cell>
          <cell r="AE13">
            <v>0.45</v>
          </cell>
          <cell r="AF13">
            <v>0.05</v>
          </cell>
          <cell r="AG13">
            <v>0.15</v>
          </cell>
          <cell r="AH13">
            <v>39.6</v>
          </cell>
          <cell r="AI13">
            <v>40.6</v>
          </cell>
          <cell r="AJ13" t="str">
            <v>CD-1 027 927</v>
          </cell>
          <cell r="AK13" t="str">
            <v>9 Cells  - 4m x 2.5m RCBC</v>
          </cell>
          <cell r="AL13">
            <v>56</v>
          </cell>
        </row>
        <row r="14">
          <cell r="C14" t="str">
            <v>K6B-1</v>
          </cell>
          <cell r="D14" t="str">
            <v>CONC. LINED</v>
          </cell>
          <cell r="E14">
            <v>3.5</v>
          </cell>
          <cell r="F14">
            <v>54</v>
          </cell>
          <cell r="G14">
            <v>40</v>
          </cell>
          <cell r="H14">
            <v>800</v>
          </cell>
          <cell r="I14">
            <v>16</v>
          </cell>
          <cell r="J14" t="str">
            <v>CD-1 027 966</v>
          </cell>
          <cell r="K14">
            <v>0.2</v>
          </cell>
          <cell r="L14">
            <v>0.05</v>
          </cell>
          <cell r="M14">
            <v>0.2</v>
          </cell>
          <cell r="N14" t="str">
            <v>Class B1 (28MPa)</v>
          </cell>
          <cell r="O14" t="str">
            <v>Trapezoidal Conc. Channel ( 54m x 40m x 3.5m )</v>
          </cell>
          <cell r="R14" t="str">
            <v>K6A-2</v>
          </cell>
          <cell r="S14" t="str">
            <v>K6A</v>
          </cell>
          <cell r="T14">
            <v>2849.45</v>
          </cell>
          <cell r="U14">
            <v>3024.45</v>
          </cell>
          <cell r="V14">
            <v>175</v>
          </cell>
          <cell r="W14">
            <v>7</v>
          </cell>
          <cell r="X14">
            <v>4</v>
          </cell>
          <cell r="Y14">
            <v>2.5</v>
          </cell>
          <cell r="Z14">
            <v>0.55000000000000004</v>
          </cell>
          <cell r="AA14">
            <v>0.55000000000000004</v>
          </cell>
          <cell r="AB14">
            <v>0.5</v>
          </cell>
          <cell r="AC14">
            <v>0.45</v>
          </cell>
          <cell r="AD14" t="str">
            <v>TypeB</v>
          </cell>
          <cell r="AE14">
            <v>0.45</v>
          </cell>
          <cell r="AF14">
            <v>0.05</v>
          </cell>
          <cell r="AG14">
            <v>0.15</v>
          </cell>
          <cell r="AH14">
            <v>30.7</v>
          </cell>
          <cell r="AI14">
            <v>31.7</v>
          </cell>
          <cell r="AJ14" t="str">
            <v>CD-1 027 927</v>
          </cell>
          <cell r="AK14" t="str">
            <v>7 Cells  - 4m x 2.5m RCBC</v>
          </cell>
          <cell r="AL14">
            <v>175</v>
          </cell>
        </row>
        <row r="15">
          <cell r="C15" t="str">
            <v>K8</v>
          </cell>
          <cell r="D15" t="str">
            <v>CONC. LINED</v>
          </cell>
          <cell r="E15">
            <v>1.3</v>
          </cell>
          <cell r="F15">
            <v>35.15</v>
          </cell>
          <cell r="G15">
            <v>29.95</v>
          </cell>
          <cell r="H15">
            <v>200</v>
          </cell>
          <cell r="I15">
            <v>10</v>
          </cell>
          <cell r="J15" t="str">
            <v>CD-1 027 911</v>
          </cell>
          <cell r="K15">
            <v>0.2</v>
          </cell>
          <cell r="L15">
            <v>0.05</v>
          </cell>
          <cell r="M15">
            <v>0.2</v>
          </cell>
          <cell r="N15" t="str">
            <v>Class A1 (35MPa)</v>
          </cell>
          <cell r="O15" t="str">
            <v>Trapezoidal Conc. Channel ( 35.15m x 29.95m x 1.3m )</v>
          </cell>
          <cell r="R15" t="str">
            <v>K6B-1</v>
          </cell>
          <cell r="S15" t="str">
            <v>K6B</v>
          </cell>
          <cell r="T15">
            <v>0</v>
          </cell>
          <cell r="U15">
            <v>0</v>
          </cell>
          <cell r="V15">
            <v>130.5</v>
          </cell>
          <cell r="W15">
            <v>13</v>
          </cell>
          <cell r="X15">
            <v>4</v>
          </cell>
          <cell r="Y15">
            <v>3</v>
          </cell>
          <cell r="Z15">
            <v>0.55000000000000004</v>
          </cell>
          <cell r="AA15">
            <v>0.55000000000000004</v>
          </cell>
          <cell r="AB15">
            <v>0.5</v>
          </cell>
          <cell r="AC15">
            <v>0.5</v>
          </cell>
          <cell r="AD15" t="str">
            <v>TypeE</v>
          </cell>
          <cell r="AE15">
            <v>0.45</v>
          </cell>
          <cell r="AF15">
            <v>0.05</v>
          </cell>
          <cell r="AG15">
            <v>0.15</v>
          </cell>
          <cell r="AH15">
            <v>58</v>
          </cell>
          <cell r="AI15">
            <v>59</v>
          </cell>
          <cell r="AJ15" t="str">
            <v>CD-1 027 941</v>
          </cell>
          <cell r="AK15" t="str">
            <v>13 Cells  - 4m x 3m RCBC</v>
          </cell>
          <cell r="AL15" t="e">
            <v>#N/A</v>
          </cell>
        </row>
        <row r="16">
          <cell r="C16" t="str">
            <v>K8-1</v>
          </cell>
          <cell r="D16" t="str">
            <v>Natural</v>
          </cell>
          <cell r="E16">
            <v>1.3</v>
          </cell>
          <cell r="F16">
            <v>57.8</v>
          </cell>
          <cell r="G16">
            <v>52.599999999999994</v>
          </cell>
          <cell r="H16">
            <v>3064.66</v>
          </cell>
          <cell r="I16" t="str">
            <v>Natural</v>
          </cell>
          <cell r="J16" t="str">
            <v>CD-1 027 953</v>
          </cell>
          <cell r="K16">
            <v>0.2</v>
          </cell>
          <cell r="L16">
            <v>0.05</v>
          </cell>
          <cell r="M16">
            <v>0.2</v>
          </cell>
          <cell r="N16" t="str">
            <v>Class A1 (35MPa)</v>
          </cell>
          <cell r="O16" t="str">
            <v>Trapezoidal Natural Channel ( 57.8m x 52.6m x 1.3m )</v>
          </cell>
          <cell r="R16" t="str">
            <v>K9A-1</v>
          </cell>
          <cell r="S16" t="str">
            <v>K9A</v>
          </cell>
          <cell r="T16">
            <v>3955</v>
          </cell>
          <cell r="U16">
            <v>4070</v>
          </cell>
          <cell r="V16">
            <v>115</v>
          </cell>
          <cell r="W16">
            <v>8</v>
          </cell>
          <cell r="X16">
            <v>4</v>
          </cell>
          <cell r="Y16">
            <v>1.5</v>
          </cell>
          <cell r="Z16">
            <v>0.55000000000000004</v>
          </cell>
          <cell r="AA16">
            <v>0.55000000000000004</v>
          </cell>
          <cell r="AB16">
            <v>0.5</v>
          </cell>
          <cell r="AC16">
            <v>0.45</v>
          </cell>
          <cell r="AD16" t="str">
            <v>TypeF</v>
          </cell>
          <cell r="AE16">
            <v>0.45</v>
          </cell>
          <cell r="AF16">
            <v>0.05</v>
          </cell>
          <cell r="AG16">
            <v>0.15</v>
          </cell>
          <cell r="AH16">
            <v>35.15</v>
          </cell>
          <cell r="AI16">
            <v>36.15</v>
          </cell>
          <cell r="AJ16" t="str">
            <v>CD-1 027 938</v>
          </cell>
          <cell r="AK16" t="str">
            <v>8 Cells  - 4m x 1.5m RCBC</v>
          </cell>
          <cell r="AL16">
            <v>115</v>
          </cell>
        </row>
        <row r="17">
          <cell r="C17" t="str">
            <v>K9A</v>
          </cell>
          <cell r="D17" t="str">
            <v>CONC. LINED</v>
          </cell>
          <cell r="E17">
            <v>2.6</v>
          </cell>
          <cell r="F17">
            <v>25.4</v>
          </cell>
          <cell r="G17">
            <v>14.999999999999998</v>
          </cell>
          <cell r="H17">
            <v>3920.49</v>
          </cell>
          <cell r="I17">
            <v>7</v>
          </cell>
          <cell r="J17" t="str">
            <v>CD-1 027 908</v>
          </cell>
          <cell r="K17">
            <v>0.2</v>
          </cell>
          <cell r="L17">
            <v>0.05</v>
          </cell>
          <cell r="M17">
            <v>0.2</v>
          </cell>
          <cell r="N17" t="str">
            <v>Class A1 (35MPa)</v>
          </cell>
          <cell r="O17" t="str">
            <v>Trapezoidal Conc. Channel ( 25.4m x 15m x 2.6m )</v>
          </cell>
          <cell r="R17" t="str">
            <v>K11B-1</v>
          </cell>
          <cell r="S17" t="str">
            <v>K11B</v>
          </cell>
          <cell r="T17">
            <v>1706.14</v>
          </cell>
          <cell r="U17">
            <v>32</v>
          </cell>
          <cell r="V17">
            <v>90.009999999999991</v>
          </cell>
          <cell r="W17">
            <v>4</v>
          </cell>
          <cell r="X17">
            <v>4</v>
          </cell>
          <cell r="Y17">
            <v>3</v>
          </cell>
          <cell r="Z17">
            <v>0.55000000000000004</v>
          </cell>
          <cell r="AA17">
            <v>0.55000000000000004</v>
          </cell>
          <cell r="AB17">
            <v>0.5</v>
          </cell>
          <cell r="AC17">
            <v>0.5</v>
          </cell>
          <cell r="AD17" t="str">
            <v>TypeA</v>
          </cell>
          <cell r="AE17">
            <v>0.45</v>
          </cell>
          <cell r="AF17">
            <v>0.05</v>
          </cell>
          <cell r="AG17">
            <v>0.15</v>
          </cell>
          <cell r="AH17">
            <v>17.5</v>
          </cell>
          <cell r="AI17">
            <v>18.5</v>
          </cell>
          <cell r="AJ17" t="str">
            <v>CD-1 027 925</v>
          </cell>
          <cell r="AK17" t="str">
            <v>4 Cells  - 4m x 3m RCBC</v>
          </cell>
          <cell r="AL17">
            <v>90.009999999999991</v>
          </cell>
        </row>
        <row r="18">
          <cell r="C18" t="str">
            <v>K9B</v>
          </cell>
          <cell r="D18" t="str">
            <v>CONC. LINED</v>
          </cell>
          <cell r="E18">
            <v>2.6</v>
          </cell>
          <cell r="F18">
            <v>34.4</v>
          </cell>
          <cell r="G18">
            <v>24</v>
          </cell>
          <cell r="H18">
            <v>2553.9699999999998</v>
          </cell>
          <cell r="I18">
            <v>12</v>
          </cell>
          <cell r="J18" t="str">
            <v>CD-1 027 913</v>
          </cell>
          <cell r="K18">
            <v>0.2</v>
          </cell>
          <cell r="L18">
            <v>0.05</v>
          </cell>
          <cell r="M18">
            <v>0.2</v>
          </cell>
          <cell r="N18" t="str">
            <v>Class A1 (35MPa)</v>
          </cell>
          <cell r="O18" t="str">
            <v>Trapezoidal Conc. Channel ( 34.4m x 24m x 2.6m )</v>
          </cell>
          <cell r="R18" t="str">
            <v>K11C-1</v>
          </cell>
          <cell r="S18" t="str">
            <v>K11C</v>
          </cell>
          <cell r="T18">
            <v>599</v>
          </cell>
          <cell r="U18">
            <v>659</v>
          </cell>
          <cell r="V18">
            <v>60</v>
          </cell>
          <cell r="W18">
            <v>9</v>
          </cell>
          <cell r="X18">
            <v>4</v>
          </cell>
          <cell r="Y18">
            <v>3.3</v>
          </cell>
          <cell r="Z18">
            <v>0.55000000000000004</v>
          </cell>
          <cell r="AA18">
            <v>0.55000000000000004</v>
          </cell>
          <cell r="AB18">
            <v>0.5</v>
          </cell>
          <cell r="AC18">
            <v>0.5</v>
          </cell>
          <cell r="AD18" t="str">
            <v>TypeA</v>
          </cell>
          <cell r="AE18">
            <v>0.45</v>
          </cell>
          <cell r="AF18">
            <v>0.05</v>
          </cell>
          <cell r="AG18">
            <v>0.15</v>
          </cell>
          <cell r="AH18">
            <v>40</v>
          </cell>
          <cell r="AI18">
            <v>41</v>
          </cell>
          <cell r="AJ18" t="str">
            <v>CD-1 027 925</v>
          </cell>
          <cell r="AK18" t="str">
            <v>9 Cells  - 4m x 3.3m RCBC</v>
          </cell>
          <cell r="AL18">
            <v>60</v>
          </cell>
        </row>
        <row r="19">
          <cell r="C19" t="str">
            <v>K11A</v>
          </cell>
          <cell r="D19" t="str">
            <v>CONC. LINED</v>
          </cell>
          <cell r="E19">
            <v>3</v>
          </cell>
          <cell r="F19">
            <v>16</v>
          </cell>
          <cell r="G19">
            <v>4</v>
          </cell>
          <cell r="H19">
            <v>2471.2199999999998</v>
          </cell>
          <cell r="I19">
            <v>1</v>
          </cell>
          <cell r="J19" t="str">
            <v>CD-1 027 902</v>
          </cell>
          <cell r="K19">
            <v>0.2</v>
          </cell>
          <cell r="L19">
            <v>0.05</v>
          </cell>
          <cell r="M19">
            <v>0.2</v>
          </cell>
          <cell r="N19" t="str">
            <v>Class B1 (28MPa)</v>
          </cell>
          <cell r="O19" t="str">
            <v>Trapezoidal Conc. Channel ( 16m x 4m x 3m )</v>
          </cell>
          <cell r="R19" t="str">
            <v>K11C-2</v>
          </cell>
          <cell r="S19" t="str">
            <v>K11C</v>
          </cell>
          <cell r="T19">
            <v>3733</v>
          </cell>
          <cell r="U19">
            <v>3773</v>
          </cell>
          <cell r="V19">
            <v>40</v>
          </cell>
          <cell r="W19">
            <v>9</v>
          </cell>
          <cell r="X19">
            <v>4</v>
          </cell>
          <cell r="Y19">
            <v>3.3</v>
          </cell>
          <cell r="Z19">
            <v>0.55000000000000004</v>
          </cell>
          <cell r="AA19">
            <v>0.55000000000000004</v>
          </cell>
          <cell r="AB19">
            <v>0.5</v>
          </cell>
          <cell r="AC19">
            <v>0.5</v>
          </cell>
          <cell r="AD19" t="str">
            <v>TypeA</v>
          </cell>
          <cell r="AE19">
            <v>0.45</v>
          </cell>
          <cell r="AF19">
            <v>0.05</v>
          </cell>
          <cell r="AG19">
            <v>0.15</v>
          </cell>
          <cell r="AH19">
            <v>40</v>
          </cell>
          <cell r="AI19">
            <v>41</v>
          </cell>
          <cell r="AJ19" t="str">
            <v>CD-1 027 925</v>
          </cell>
          <cell r="AK19" t="str">
            <v>9 Cells  - 4m x 3.3m RCBC</v>
          </cell>
          <cell r="AL19">
            <v>40</v>
          </cell>
        </row>
        <row r="20">
          <cell r="C20" t="str">
            <v>K11B</v>
          </cell>
          <cell r="D20" t="str">
            <v>CONC. LINED</v>
          </cell>
          <cell r="E20">
            <v>3</v>
          </cell>
          <cell r="F20">
            <v>19</v>
          </cell>
          <cell r="G20">
            <v>7</v>
          </cell>
          <cell r="H20">
            <v>1693.55</v>
          </cell>
          <cell r="I20">
            <v>4</v>
          </cell>
          <cell r="J20" t="str">
            <v>CD-1 027 905</v>
          </cell>
          <cell r="K20">
            <v>0.2</v>
          </cell>
          <cell r="L20">
            <v>0.05</v>
          </cell>
          <cell r="M20">
            <v>0.2</v>
          </cell>
          <cell r="N20" t="str">
            <v>Class B1 (28MPa)</v>
          </cell>
          <cell r="O20" t="str">
            <v>Trapezoidal Conc. Channel ( 19m x 7m x 3m )</v>
          </cell>
          <cell r="R20" t="str">
            <v>K11C-3</v>
          </cell>
          <cell r="S20" t="str">
            <v>K11C</v>
          </cell>
          <cell r="T20">
            <v>4336</v>
          </cell>
          <cell r="U20">
            <v>4366</v>
          </cell>
          <cell r="V20">
            <v>30</v>
          </cell>
          <cell r="W20">
            <v>9</v>
          </cell>
          <cell r="X20">
            <v>4</v>
          </cell>
          <cell r="Y20">
            <v>3.3</v>
          </cell>
          <cell r="Z20">
            <v>0.55000000000000004</v>
          </cell>
          <cell r="AA20">
            <v>0.55000000000000004</v>
          </cell>
          <cell r="AB20">
            <v>0.5</v>
          </cell>
          <cell r="AC20">
            <v>0.5</v>
          </cell>
          <cell r="AD20" t="str">
            <v>TypeA</v>
          </cell>
          <cell r="AE20">
            <v>0.45</v>
          </cell>
          <cell r="AF20">
            <v>0.05</v>
          </cell>
          <cell r="AG20">
            <v>0.15</v>
          </cell>
          <cell r="AH20">
            <v>40</v>
          </cell>
          <cell r="AI20">
            <v>41</v>
          </cell>
          <cell r="AJ20" t="str">
            <v>CD-1 027 925</v>
          </cell>
          <cell r="AK20" t="str">
            <v>9 Cells  - 4m x 3.3m RCBC</v>
          </cell>
          <cell r="AL20">
            <v>30</v>
          </cell>
        </row>
        <row r="21">
          <cell r="C21" t="str">
            <v>K11C</v>
          </cell>
          <cell r="D21" t="str">
            <v>CONC. LINED</v>
          </cell>
          <cell r="E21">
            <v>4.5</v>
          </cell>
          <cell r="F21">
            <v>30</v>
          </cell>
          <cell r="G21">
            <v>30</v>
          </cell>
          <cell r="H21">
            <v>587</v>
          </cell>
          <cell r="I21" t="str">
            <v>Rectangular</v>
          </cell>
          <cell r="J21" t="str">
            <v>CD-1 027 991</v>
          </cell>
          <cell r="K21">
            <v>0.8</v>
          </cell>
          <cell r="L21">
            <v>0.05</v>
          </cell>
          <cell r="M21">
            <v>0.2</v>
          </cell>
          <cell r="N21" t="str">
            <v>Class B1 (28MPa)</v>
          </cell>
          <cell r="O21" t="str">
            <v>Rectangular Channel ( 30m x 30m x 4.5m )</v>
          </cell>
          <cell r="R21" t="str">
            <v>K12-1A</v>
          </cell>
          <cell r="S21" t="str">
            <v>K12</v>
          </cell>
          <cell r="T21">
            <v>0</v>
          </cell>
          <cell r="U21">
            <v>0</v>
          </cell>
          <cell r="V21">
            <v>26.25</v>
          </cell>
          <cell r="W21">
            <v>9</v>
          </cell>
          <cell r="X21">
            <v>4</v>
          </cell>
          <cell r="Y21">
            <v>3.3</v>
          </cell>
          <cell r="Z21">
            <v>0.55000000000000004</v>
          </cell>
          <cell r="AA21">
            <v>0.55000000000000004</v>
          </cell>
          <cell r="AB21">
            <v>0.5</v>
          </cell>
          <cell r="AC21">
            <v>0.5</v>
          </cell>
          <cell r="AD21" t="str">
            <v>TypeE</v>
          </cell>
          <cell r="AE21">
            <v>0.45</v>
          </cell>
          <cell r="AF21">
            <v>0.05</v>
          </cell>
          <cell r="AG21">
            <v>0.15</v>
          </cell>
          <cell r="AH21">
            <v>40</v>
          </cell>
          <cell r="AI21">
            <v>41</v>
          </cell>
          <cell r="AJ21" t="str">
            <v>CD-1 027 941</v>
          </cell>
          <cell r="AK21" t="str">
            <v>9 Cells  - 4m x 3.3m RCBC</v>
          </cell>
          <cell r="AL21" t="e">
            <v>#N/A</v>
          </cell>
        </row>
        <row r="22">
          <cell r="C22" t="str">
            <v>K11C-1</v>
          </cell>
          <cell r="D22" t="str">
            <v>CONC. LINED</v>
          </cell>
          <cell r="E22">
            <v>3.3</v>
          </cell>
          <cell r="F22">
            <v>33.200000000000003</v>
          </cell>
          <cell r="G22">
            <v>20.000000000000004</v>
          </cell>
          <cell r="H22">
            <v>3585.66</v>
          </cell>
          <cell r="I22">
            <v>15</v>
          </cell>
          <cell r="J22" t="str">
            <v>CD-1 027 965</v>
          </cell>
          <cell r="K22">
            <v>0.2</v>
          </cell>
          <cell r="L22">
            <v>0.05</v>
          </cell>
          <cell r="M22">
            <v>0.2</v>
          </cell>
          <cell r="N22" t="str">
            <v>Class B1 (28MPa)</v>
          </cell>
          <cell r="O22" t="str">
            <v>Trapezoidal Conc. Channel ( 33.2m x 20m x 3.3m )</v>
          </cell>
          <cell r="R22" t="str">
            <v>K12-3</v>
          </cell>
          <cell r="S22" t="str">
            <v>K12</v>
          </cell>
          <cell r="T22">
            <v>1335</v>
          </cell>
          <cell r="U22">
            <v>1361</v>
          </cell>
          <cell r="V22">
            <v>26</v>
          </cell>
          <cell r="W22">
            <v>9</v>
          </cell>
          <cell r="X22">
            <v>4</v>
          </cell>
          <cell r="Y22">
            <v>3.3</v>
          </cell>
          <cell r="Z22">
            <v>0.55000000000000004</v>
          </cell>
          <cell r="AA22">
            <v>0.55000000000000004</v>
          </cell>
          <cell r="AB22">
            <v>0.5</v>
          </cell>
          <cell r="AC22">
            <v>0.5</v>
          </cell>
          <cell r="AD22" t="str">
            <v>TypeA</v>
          </cell>
          <cell r="AE22">
            <v>0.45</v>
          </cell>
          <cell r="AF22">
            <v>0.05</v>
          </cell>
          <cell r="AG22">
            <v>0.15</v>
          </cell>
          <cell r="AH22">
            <v>40</v>
          </cell>
          <cell r="AI22">
            <v>41</v>
          </cell>
          <cell r="AJ22" t="str">
            <v>CD-1 027 925</v>
          </cell>
          <cell r="AK22" t="str">
            <v>9 Cells  - 4m x 3.3m RCBC</v>
          </cell>
          <cell r="AL22">
            <v>26</v>
          </cell>
        </row>
        <row r="23">
          <cell r="C23" t="str">
            <v>K12</v>
          </cell>
          <cell r="D23" t="str">
            <v>CONC. LINED</v>
          </cell>
          <cell r="E23">
            <v>3.45</v>
          </cell>
          <cell r="F23">
            <v>35.56</v>
          </cell>
          <cell r="G23">
            <v>21.76</v>
          </cell>
          <cell r="H23">
            <v>1075</v>
          </cell>
          <cell r="I23">
            <v>14</v>
          </cell>
          <cell r="J23" t="str">
            <v>CD-1 027 918</v>
          </cell>
          <cell r="K23">
            <v>0.2</v>
          </cell>
          <cell r="L23">
            <v>0.05</v>
          </cell>
          <cell r="M23">
            <v>0.2</v>
          </cell>
          <cell r="N23" t="str">
            <v>Class A1 (35MPa)</v>
          </cell>
          <cell r="O23" t="str">
            <v>Trapezoidal Conc. Channel ( 35.56m x 21.76m x 3.45m )</v>
          </cell>
          <cell r="R23" t="str">
            <v>K12-5</v>
          </cell>
          <cell r="S23" t="str">
            <v>K12</v>
          </cell>
          <cell r="T23">
            <v>2686</v>
          </cell>
          <cell r="U23">
            <v>2805</v>
          </cell>
          <cell r="V23">
            <v>119</v>
          </cell>
          <cell r="W23">
            <v>9</v>
          </cell>
          <cell r="X23">
            <v>4</v>
          </cell>
          <cell r="Y23">
            <v>3.3</v>
          </cell>
          <cell r="Z23">
            <v>0.55000000000000004</v>
          </cell>
          <cell r="AA23">
            <v>0.55000000000000004</v>
          </cell>
          <cell r="AB23">
            <v>0.5</v>
          </cell>
          <cell r="AC23">
            <v>0.5</v>
          </cell>
          <cell r="AD23" t="str">
            <v>TypeA</v>
          </cell>
          <cell r="AE23">
            <v>0.45</v>
          </cell>
          <cell r="AF23">
            <v>0.05</v>
          </cell>
          <cell r="AG23">
            <v>0.15</v>
          </cell>
          <cell r="AH23">
            <v>40</v>
          </cell>
          <cell r="AI23">
            <v>41</v>
          </cell>
          <cell r="AJ23" t="str">
            <v>CD-1 027 925</v>
          </cell>
          <cell r="AK23" t="str">
            <v>9 Cells  - 4m x 3.3m RCBC</v>
          </cell>
          <cell r="AL23">
            <v>119</v>
          </cell>
        </row>
        <row r="24">
          <cell r="C24" t="str">
            <v>K12-1</v>
          </cell>
          <cell r="D24" t="str">
            <v>CONC. LINED</v>
          </cell>
          <cell r="E24">
            <v>3.3</v>
          </cell>
          <cell r="F24">
            <v>33.200000000000003</v>
          </cell>
          <cell r="G24">
            <v>20.000000000000004</v>
          </cell>
          <cell r="H24">
            <v>1535.4</v>
          </cell>
          <cell r="I24">
            <v>15</v>
          </cell>
          <cell r="J24" t="str">
            <v>CD-1 027 965</v>
          </cell>
          <cell r="K24">
            <v>0.2</v>
          </cell>
          <cell r="L24">
            <v>0.05</v>
          </cell>
          <cell r="M24">
            <v>0.2</v>
          </cell>
          <cell r="N24" t="str">
            <v>Class A1 (35MPa)</v>
          </cell>
          <cell r="O24" t="str">
            <v>Trapezoidal Conc. Channel ( 33.2m x 20m x 3.3m )</v>
          </cell>
          <cell r="R24" t="str">
            <v>K13-1</v>
          </cell>
          <cell r="S24" t="str">
            <v>K13</v>
          </cell>
          <cell r="T24">
            <v>1797.26</v>
          </cell>
          <cell r="U24">
            <v>1912.28</v>
          </cell>
          <cell r="V24">
            <v>115.01999999999998</v>
          </cell>
          <cell r="W24">
            <v>12</v>
          </cell>
          <cell r="X24">
            <v>4</v>
          </cell>
          <cell r="Y24">
            <v>1.5</v>
          </cell>
          <cell r="Z24">
            <v>0.55000000000000004</v>
          </cell>
          <cell r="AA24">
            <v>0.55000000000000004</v>
          </cell>
          <cell r="AB24">
            <v>0.5</v>
          </cell>
          <cell r="AC24">
            <v>0.45</v>
          </cell>
          <cell r="AD24" t="str">
            <v>TypeF</v>
          </cell>
          <cell r="AE24">
            <v>0.45</v>
          </cell>
          <cell r="AF24">
            <v>0.05</v>
          </cell>
          <cell r="AG24">
            <v>0.15</v>
          </cell>
          <cell r="AH24">
            <v>52.95</v>
          </cell>
          <cell r="AI24">
            <v>53.95</v>
          </cell>
          <cell r="AJ24" t="str">
            <v>CD-1 027 938</v>
          </cell>
          <cell r="AK24" t="str">
            <v>12 Cells  - 4m x 1.5m RCBC</v>
          </cell>
          <cell r="AL24">
            <v>115.01999999999998</v>
          </cell>
        </row>
        <row r="25">
          <cell r="C25" t="str">
            <v>K12-2</v>
          </cell>
          <cell r="D25" t="str">
            <v>CONC. LINED</v>
          </cell>
          <cell r="E25">
            <v>3.3</v>
          </cell>
          <cell r="F25">
            <v>23</v>
          </cell>
          <cell r="G25">
            <v>9.8000000000000007</v>
          </cell>
          <cell r="H25">
            <v>558.96</v>
          </cell>
          <cell r="I25" t="str">
            <v>Rectangular</v>
          </cell>
          <cell r="J25" t="str">
            <v>CD-1 027 991</v>
          </cell>
          <cell r="K25">
            <v>0.2</v>
          </cell>
          <cell r="L25">
            <v>0.05</v>
          </cell>
          <cell r="M25">
            <v>0.2</v>
          </cell>
          <cell r="N25" t="str">
            <v>Class A1 (35MPa)</v>
          </cell>
          <cell r="O25" t="str">
            <v>Rectangular Channel ( 23m x 9.8m x 3.3m )</v>
          </cell>
          <cell r="V25">
            <v>1579.51</v>
          </cell>
        </row>
        <row r="26">
          <cell r="C26" t="str">
            <v>K13</v>
          </cell>
          <cell r="D26" t="str">
            <v>CONC. LINED</v>
          </cell>
          <cell r="E26">
            <v>2.2999999999999998</v>
          </cell>
          <cell r="F26">
            <v>21.2</v>
          </cell>
          <cell r="G26">
            <v>12</v>
          </cell>
          <cell r="H26">
            <v>1736</v>
          </cell>
          <cell r="I26">
            <v>8</v>
          </cell>
          <cell r="J26" t="str">
            <v>CD-1 027 909</v>
          </cell>
          <cell r="K26">
            <v>0.2</v>
          </cell>
          <cell r="L26">
            <v>0.05</v>
          </cell>
          <cell r="M26">
            <v>0.2</v>
          </cell>
          <cell r="N26" t="str">
            <v>Class B1 (28MPa)</v>
          </cell>
          <cell r="O26" t="str">
            <v>Trapezoidal Conc. Channel ( 21.2m x 12m x 2.3m )</v>
          </cell>
          <cell r="S26">
            <v>0</v>
          </cell>
        </row>
        <row r="27">
          <cell r="H27">
            <v>34947.68</v>
          </cell>
          <cell r="L27">
            <v>0</v>
          </cell>
          <cell r="M27">
            <v>0</v>
          </cell>
        </row>
        <row r="28">
          <cell r="H28">
            <v>0</v>
          </cell>
          <cell r="L28">
            <v>0</v>
          </cell>
          <cell r="M28">
            <v>0</v>
          </cell>
        </row>
        <row r="29">
          <cell r="AD29" t="str">
            <v>TypeA</v>
          </cell>
          <cell r="AE29">
            <v>0.55000000000000004</v>
          </cell>
          <cell r="AF29">
            <v>0.55000000000000004</v>
          </cell>
          <cell r="AG29">
            <v>0.5</v>
          </cell>
          <cell r="AH29">
            <v>0.5</v>
          </cell>
        </row>
        <row r="30">
          <cell r="E30">
            <v>0</v>
          </cell>
          <cell r="AD30" t="str">
            <v>TypeB</v>
          </cell>
          <cell r="AE30">
            <v>0.55000000000000004</v>
          </cell>
          <cell r="AF30">
            <v>0.55000000000000004</v>
          </cell>
          <cell r="AG30">
            <v>0.5</v>
          </cell>
          <cell r="AH30">
            <v>0.45</v>
          </cell>
        </row>
        <row r="31">
          <cell r="AD31" t="str">
            <v>TypeC</v>
          </cell>
          <cell r="AE31">
            <v>0.55000000000000004</v>
          </cell>
          <cell r="AF31">
            <v>0.55000000000000004</v>
          </cell>
          <cell r="AG31">
            <v>0.5</v>
          </cell>
          <cell r="AH31">
            <v>0.45</v>
          </cell>
        </row>
        <row r="32">
          <cell r="AD32" t="str">
            <v>TypeE</v>
          </cell>
          <cell r="AE32">
            <v>0.55000000000000004</v>
          </cell>
          <cell r="AF32">
            <v>0.55000000000000004</v>
          </cell>
          <cell r="AG32">
            <v>0.5</v>
          </cell>
          <cell r="AH32">
            <v>0.5</v>
          </cell>
        </row>
        <row r="33">
          <cell r="AD33" t="str">
            <v>TypeF</v>
          </cell>
          <cell r="AE33">
            <v>0.55000000000000004</v>
          </cell>
          <cell r="AF33">
            <v>0.55000000000000004</v>
          </cell>
          <cell r="AG33">
            <v>0.5</v>
          </cell>
          <cell r="AH33">
            <v>0.45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Geotech. Processes &amp; Underpin."/>
      <sheetName val="Ground Anchors &amp; Tie Rods"/>
      <sheetName val="Secant Piling"/>
      <sheetName val="D Wall ~ PML Portal"/>
      <sheetName val="Independent Bored Piling"/>
      <sheetName val="PML Earthworks"/>
      <sheetName val="Cooling System"/>
      <sheetName val="Electrical Installation"/>
      <sheetName val="Earthworks"/>
      <sheetName val="Soil Ramp"/>
      <sheetName val="Structural Concrete"/>
      <sheetName val="Precast Concrete Retaining Wall"/>
      <sheetName val="Structural Steelwork"/>
      <sheetName val="Steel Sheet Piling"/>
      <sheetName val="Railway Works"/>
      <sheetName val="Sundry Items &amp; Misc. Metalwork"/>
      <sheetName val="Fencing and Safety Barriers"/>
      <sheetName val="TEMPLATE - NEW RATE"/>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9 (Geotechnical Pro..."/>
      <sheetName val="Blockwork"/>
      <sheetName val="Tunnel Rates"/>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D Wall"/>
      <sheetName val="NEW RATE 35 (TCR PLUNGE &amp; T)"/>
      <sheetName val="NEW RATE 36 (TCR PILING)"/>
      <sheetName val="Channel - final templ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7">
          <cell r="O7">
            <v>116.90255465392248</v>
          </cell>
        </row>
        <row r="107">
          <cell r="O107">
            <v>74.359358600583079</v>
          </cell>
        </row>
        <row r="167">
          <cell r="O167">
            <v>144.04976322393975</v>
          </cell>
        </row>
        <row r="205">
          <cell r="O205">
            <v>92.360840430825533</v>
          </cell>
        </row>
        <row r="316">
          <cell r="O316">
            <v>120.033004778771</v>
          </cell>
        </row>
        <row r="455">
          <cell r="O455">
            <v>1100.2260992907802</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Geotech. Processes &amp; Underpin."/>
      <sheetName val="Ground Anchors &amp; Tie Rods"/>
      <sheetName val="Secant Piling"/>
      <sheetName val="D Wall ~ PML Portal"/>
      <sheetName val="Independent Bored Piling"/>
      <sheetName val="PML Earthworks"/>
      <sheetName val="Cooling System"/>
      <sheetName val="Electrical Installation"/>
      <sheetName val="Earthworks"/>
      <sheetName val="Soil Ramp"/>
      <sheetName val="Structural Concrete"/>
      <sheetName val="Precast Concrete Retaining Wall"/>
      <sheetName val="Structural Steelwork"/>
      <sheetName val="Steel Sheet Piling"/>
      <sheetName val="Railway Works"/>
      <sheetName val="Sundry Items &amp; Misc. Metalwork"/>
      <sheetName val="Fencing and Safety Barriers"/>
      <sheetName val="TEMPLATE - NEW RATE"/>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9 (Geotechnical Pro..."/>
      <sheetName val="Blockwork"/>
      <sheetName val="Tunnel Rates"/>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D Wall"/>
      <sheetName val="NEW RATE 35 (TCR PLUNGE &amp; T)"/>
      <sheetName val="NEW RATE 36 (TCR PILING)"/>
      <sheetName val="Channel - final template"/>
      <sheetName val="take off"/>
      <sheetName val="door sched"/>
      <sheetName val="FL"/>
      <sheetName val="ST"/>
      <sheetName val="PML ~ PRICE BOOK 1Q07 ~ DRAFT v"/>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Commitments_Potential costs"/>
      <sheetName val="RATES"/>
      <sheetName val="Summary Transformers"/>
      <sheetName val="GRSummary"/>
      <sheetName val="CASHFLOW CODES"/>
      <sheetName val="Sched-Structure IFB"/>
      <sheetName val="CABLE TABLE"/>
      <sheetName val=" Est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7">
          <cell r="O7">
            <v>116.90255465392248</v>
          </cell>
        </row>
        <row r="107">
          <cell r="O107">
            <v>74.359358600583079</v>
          </cell>
        </row>
        <row r="167">
          <cell r="O167">
            <v>144.04976322393975</v>
          </cell>
        </row>
        <row r="205">
          <cell r="O205">
            <v>92.360840430825533</v>
          </cell>
        </row>
        <row r="316">
          <cell r="O316">
            <v>120.033004778771</v>
          </cell>
        </row>
        <row r="455">
          <cell r="O455">
            <v>1100.2260992907802</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HEET 1"/>
      <sheetName val="Summary"/>
      <sheetName val="Salient Features"/>
      <sheetName val="Index"/>
      <sheetName val="LOI"/>
      <sheetName val="construction_schedule"/>
      <sheetName val="top_sheet"/>
      <sheetName val="Offtop-Tender"/>
      <sheetName val="Offtop-Prestart"/>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REL"/>
      <sheetName val="Sheet3"/>
      <sheetName val="Sheet1"/>
      <sheetName val="Sheet2"/>
      <sheetName val="labour coeff"/>
      <sheetName val="Design"/>
      <sheetName val="PRECAST lightconc-II"/>
      <sheetName val="DLA Standard Cost Report1"/>
      <sheetName val="IO List"/>
      <sheetName val="Sebtion 1 SumMary"/>
      <sheetName val="Macro custom function"/>
      <sheetName val="Staff Acco."/>
      <sheetName val="dBase"/>
      <sheetName val="boq"/>
      <sheetName val="p&amp;m"/>
      <sheetName val="RCC,Ret. Wall"/>
      <sheetName val="Bill-AAC_old"/>
      <sheetName val="TBAL9697 -group wise  sdpl"/>
      <sheetName val="RA-markate"/>
      <sheetName val="Pacakges split"/>
      <sheetName val="Data"/>
      <sheetName val="Basement Budget"/>
      <sheetName val="Lead"/>
      <sheetName val="Extra Item"/>
      <sheetName val="Meas.-Hotel Part"/>
      <sheetName val="Database"/>
      <sheetName val="SCHEDULE"/>
      <sheetName val="schedule nos"/>
      <sheetName val="INPUT SHEET"/>
      <sheetName val="RES-PLANNING"/>
      <sheetName val="Voucher"/>
      <sheetName val="DEPTH CHART (ORR) L.S."/>
      <sheetName val="Name List"/>
      <sheetName val="PA- Consutant "/>
      <sheetName val="Raft"/>
      <sheetName val="Stress Calculation"/>
      <sheetName val="Break up Sheet"/>
      <sheetName val="VCH-SLC"/>
      <sheetName val="Supplier"/>
      <sheetName val="A-General"/>
      <sheetName val="#REF"/>
      <sheetName val="공장별판관비배부"/>
      <sheetName val="Tender Summary"/>
      <sheetName val="Detail"/>
      <sheetName val="Cat A Change Control"/>
      <sheetName val="Labour"/>
      <sheetName val="Deduction of assets"/>
      <sheetName val="Driveway Beams"/>
      <sheetName val="2gii"/>
      <sheetName val="Contract Night Staff"/>
      <sheetName val="Contract Day Staff"/>
      <sheetName val="Day Shift"/>
      <sheetName val="Night Shift"/>
      <sheetName val="Civil Works"/>
      <sheetName val="factors"/>
      <sheetName val="sort2"/>
      <sheetName val="Labour productivity"/>
      <sheetName val="Cashflow projection"/>
      <sheetName val="Intro"/>
      <sheetName val="strand"/>
      <sheetName val="Pay_Sep06"/>
      <sheetName val="1st Slab"/>
      <sheetName val="Scope Reconciliation"/>
      <sheetName val="1st flr"/>
      <sheetName val="DetEst"/>
      <sheetName val="Input"/>
      <sheetName val="Fin Sum"/>
      <sheetName val="box-12"/>
      <sheetName val="Formulas"/>
      <sheetName val="SUMRY"/>
      <sheetName val="Sun E Type"/>
      <sheetName val="PrintManager"/>
      <sheetName val="Assumption"/>
      <sheetName val="As per PCA"/>
      <sheetName val="BLOCK-A (MEA.SHEET)"/>
      <sheetName val="Project Plan - WWW"/>
      <sheetName val="Data-Month"/>
      <sheetName val="BHANDUP"/>
      <sheetName val="analysis"/>
      <sheetName val="FORM7"/>
      <sheetName val="Invoice"/>
      <sheetName val="Costing"/>
      <sheetName val="Order Info"/>
      <sheetName val="LMP"/>
      <sheetName val="01"/>
      <sheetName val="Inputs"/>
      <sheetName val="Details"/>
      <sheetName val="Project Budget Worksheet"/>
      <sheetName val="Approved MTD Proj #'s"/>
      <sheetName val="Mar09"/>
      <sheetName val="FITZ MORT 94"/>
      <sheetName val="P&amp;L - AD"/>
      <sheetName val="Fee Rate Summary"/>
      <sheetName val="SILICATE"/>
      <sheetName val="Rate analysis"/>
      <sheetName val="Capex - Hry"/>
      <sheetName val="LEVEL SHEET"/>
      <sheetName val="SPT vs PHI"/>
      <sheetName val="dummy"/>
      <sheetName val="MASTER_RATE ANALYSIS"/>
      <sheetName val="WWR"/>
      <sheetName val="Deprec."/>
      <sheetName val="gen"/>
      <sheetName val="Lowside"/>
      <sheetName val="SITE OVERHEADS"/>
      <sheetName val="Parameter"/>
      <sheetName val="girder"/>
      <sheetName val="WORK TABLE"/>
      <sheetName val="Sheet3 (2)"/>
      <sheetName val="Parameters"/>
      <sheetName val="Annexure"/>
      <sheetName val="list"/>
      <sheetName val="Results"/>
      <sheetName val="PLGroupings"/>
      <sheetName val="FT-05-02IsoBOM"/>
      <sheetName val="Structure Bills Qty"/>
      <sheetName val="Works - Quote Sheet"/>
      <sheetName val="Item- Compact"/>
      <sheetName val="Data Forecast"/>
      <sheetName val="WORK"/>
      <sheetName val="COST"/>
      <sheetName val="PARAMETRES"/>
      <sheetName val="GF Columns"/>
      <sheetName val="PC Master List"/>
      <sheetName val="Field Values"/>
      <sheetName val="cubes_M20"/>
      <sheetName val="Load Details-220kV"/>
      <sheetName val="환율"/>
      <sheetName val="MN T.B."/>
      <sheetName val="Summary_Bank"/>
      <sheetName val="DSLP"/>
      <sheetName val="SPS DETAIL"/>
      <sheetName val="Site Dev BOQ"/>
      <sheetName val="\TCS, NAGPUR-MANJIRI C\PROGRESS"/>
      <sheetName val="BASIS -DEC 08"/>
      <sheetName val="run"/>
      <sheetName val="Civil Boq"/>
      <sheetName val="FORM-16"/>
      <sheetName val="verrous"/>
      <sheetName val="Basic Rate"/>
      <sheetName val="Headings"/>
      <sheetName val="INDIGINEOUS ITEMS "/>
      <sheetName val="DETAILED  BOQ"/>
      <sheetName val="Master Data Sheet"/>
      <sheetName val="DLA%20Standard%20Cost%20Report1"/>
      <sheetName val="tower"/>
      <sheetName val="CABLERET"/>
      <sheetName val="GBW"/>
      <sheetName val="目录"/>
      <sheetName val="Format"/>
      <sheetName val="Build-up"/>
      <sheetName val="sc-mar2000"/>
      <sheetName val="óc-sepVdec99"/>
      <sheetName val="final abstract"/>
      <sheetName val="Interface_SC"/>
      <sheetName val="Calc_ISC"/>
      <sheetName val="Calc_SC"/>
      <sheetName val="Interface_ISC"/>
      <sheetName val="GD"/>
      <sheetName val="Cement recon."/>
      <sheetName val="Conc&amp;steel-assets"/>
      <sheetName val="bom"/>
      <sheetName val="HOME"/>
      <sheetName val="datatable"/>
      <sheetName val="Measurment"/>
      <sheetName val="COLUMN"/>
      <sheetName val="key dates"/>
      <sheetName val="Actuals"/>
      <sheetName val="Main Gate House"/>
      <sheetName val="Total Quote"/>
      <sheetName val="Intake"/>
      <sheetName val="Improvements"/>
      <sheetName val="CASHFLOWS"/>
      <sheetName val="basic-data"/>
      <sheetName val="mem-property"/>
      <sheetName val="dlvoid"/>
      <sheetName val="Material "/>
      <sheetName val="Factors "/>
      <sheetName val="Budget in SAP"/>
      <sheetName val="Performance Report"/>
      <sheetName val=" bus bay"/>
      <sheetName val="doq-10"/>
      <sheetName val="doq-I"/>
      <sheetName val="doq 4"/>
      <sheetName val="doq 2"/>
      <sheetName val="Labour &amp; Plant"/>
      <sheetName val="HEAD"/>
      <sheetName val="????????"/>
      <sheetName val="Mat_Cost"/>
      <sheetName val="Assumption Inputs"/>
      <sheetName val="India F&amp;S Template"/>
      <sheetName val="Adimi bldg"/>
      <sheetName val="Pump House"/>
      <sheetName val="Fuel Regu Station"/>
      <sheetName val="FitOutConfCentre"/>
      <sheetName val="inWords"/>
      <sheetName val="calcul"/>
      <sheetName val="concrete"/>
      <sheetName val="COP Final"/>
      <sheetName val="Publicbuilding"/>
      <sheetName val="Intro."/>
      <sheetName val="_TCS, NAGPUR-MANJIRI C_PROGRESS"/>
      <sheetName val="Sch-3"/>
      <sheetName val=" "/>
      <sheetName val="1"/>
      <sheetName val="Cleaning &amp; Grubbing"/>
      <sheetName val="Fcst vs Budgets"/>
      <sheetName val="Levels"/>
      <sheetName val="Material"/>
      <sheetName val="Plant &amp;  Machinery"/>
      <sheetName val="St.co.91.5lvl"/>
      <sheetName val="Layer Table"/>
      <sheetName val="WBS"/>
      <sheetName val="Boq - Flats"/>
      <sheetName val="P1260Projected.5700 Detail"/>
      <sheetName val="P852.5000 Detail"/>
      <sheetName val="P854.5000 Detail"/>
      <sheetName val="P856.5000 Detail"/>
      <sheetName val="P858.5000 Detail"/>
      <sheetName val="P860Baseline.5000 Detail"/>
      <sheetName val="DataSheet"/>
      <sheetName val="Variations"/>
      <sheetName val="Criteria"/>
      <sheetName val="Cost Index"/>
      <sheetName val="TEXT"/>
      <sheetName val="Form 6"/>
      <sheetName val="foot-slab reinft"/>
      <sheetName val="Constants Summary"/>
      <sheetName val="SUPPLY -Sanitary Fixtures"/>
      <sheetName val="External"/>
      <sheetName val="ITEMS FOR CIVIL TENDER"/>
      <sheetName val="F Blk"/>
      <sheetName val="PointNo.5"/>
      <sheetName val="Option"/>
      <sheetName val="3mech"/>
      <sheetName val="2ELEC"/>
      <sheetName val="Material Rates"/>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Rate_analysi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zone-8"/>
      <sheetName val="MHNO_LEV"/>
      <sheetName val="co_5"/>
      <sheetName val="BOQ T4B"/>
      <sheetName val="Discount &amp; Margin"/>
      <sheetName val="Labor abs-NMR"/>
      <sheetName val="Fill_this_out_first___2"/>
      <sheetName val="Load_Details-220kV"/>
      <sheetName val="Civil_Boq"/>
      <sheetName val="Material_"/>
      <sheetName val="INDIGINEOUS_ITEMS_"/>
      <sheetName val="key_dates"/>
      <sheetName val="Main_Gate_House"/>
      <sheetName val="Total_Quote"/>
      <sheetName val="Factors_"/>
      <sheetName val="Budget_in_SAP"/>
      <sheetName val="Assumption_Inputs"/>
      <sheetName val="India_F&amp;S_Template"/>
      <sheetName val="Fill_this_out_first___3"/>
      <sheetName val="Fill_this_out_first___4"/>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5"/>
      <sheetName val="Salient_Features1"/>
      <sheetName val="IDC_AHK_1"/>
      <sheetName val="BOQ_Direct_selling_cost1"/>
      <sheetName val="Monthwise_breakup1"/>
      <sheetName val="Reinf_Analy1"/>
      <sheetName val="Power_anal1"/>
      <sheetName val="SHEET_11"/>
      <sheetName val="labour_coeff1"/>
      <sheetName val="PRECAST_lightconc-II1"/>
      <sheetName val="IO_List1"/>
      <sheetName val="Sebtion_1_SumMary1"/>
      <sheetName val="DLA_Standard_Cost_Report11"/>
      <sheetName val="Macro_custom_function1"/>
      <sheetName val="Pacakges_split1"/>
      <sheetName val="Basement_Budget1"/>
      <sheetName val="Extra_Item1"/>
      <sheetName val="TBAL9697_-group_wise__sdpl1"/>
      <sheetName val="schedule_nos1"/>
      <sheetName val="INPUT_SHEET1"/>
      <sheetName val="Stress_Calculation1"/>
      <sheetName val="DEPTH_CHART_(ORR)_L_S_1"/>
      <sheetName val="Name_List1"/>
      <sheetName val="Meas_-Hotel_Part1"/>
      <sheetName val="PA-_Consutant_1"/>
      <sheetName val="Break_up_Sheet1"/>
      <sheetName val="Cashflow_projection1"/>
      <sheetName val="1st_flr1"/>
      <sheetName val="Tender_Summary1"/>
      <sheetName val="Driveway_Beams1"/>
      <sheetName val="Staff_Acco_1"/>
      <sheetName val="Contract_Night_Staff1"/>
      <sheetName val="Contract_Day_Staff1"/>
      <sheetName val="Day_Shift1"/>
      <sheetName val="Night_Shift1"/>
      <sheetName val="Cat_A_Change_Control1"/>
      <sheetName val="RCC,Ret__Wall1"/>
      <sheetName val="Labour_productivity1"/>
      <sheetName val="Deduction_of_assets1"/>
      <sheetName val="Civil_Works1"/>
      <sheetName val="Fin_Sum1"/>
      <sheetName val="1st_Slab1"/>
      <sheetName val="Sun_E_Type1"/>
      <sheetName val="Project_Plan_-_WWW1"/>
      <sheetName val="As_per_PCA1"/>
      <sheetName val="BLOCK-A_(MEA_SHEET)1"/>
      <sheetName val="Order_Info1"/>
      <sheetName val="Approved_MTD_Proj_#'s1"/>
      <sheetName val="Scope_Reconciliation1"/>
      <sheetName val="FITZ_MORT_941"/>
      <sheetName val="Project_Budget_Worksheet1"/>
      <sheetName val="P&amp;L_-_AD1"/>
      <sheetName val="SPT_vs_PHI1"/>
      <sheetName val="MASTER_RATE_ANALYSIS1"/>
      <sheetName val="Fee_Rate_Summary1"/>
      <sheetName val="Deprec_1"/>
      <sheetName val="Capex_-_Hry1"/>
      <sheetName val="Rate_analysis1"/>
      <sheetName val="LEVEL_SHEET1"/>
      <sheetName val="SITE_OVERHEADS1"/>
      <sheetName val="WORK_TABLE1"/>
      <sheetName val="Sheet3_(2)1"/>
      <sheetName val="Structure_Bills_Qty1"/>
      <sheetName val="GF_Columns1"/>
      <sheetName val="Works_-_Quote_Sheet1"/>
      <sheetName val="Item-_Compact1"/>
      <sheetName val="PC_Master_List1"/>
      <sheetName val="Field_Values1"/>
      <sheetName val="Data_Forecast1"/>
      <sheetName val="SPS_DETAIL1"/>
      <sheetName val="Site_Dev_BOQ1"/>
      <sheetName val="\TCS,_NAGPUR-MANJIRI_C\PROGRES1"/>
      <sheetName val="MN_T_B_1"/>
      <sheetName val="Load_Details-220kV1"/>
      <sheetName val="Civil_Boq1"/>
      <sheetName val="Material_1"/>
      <sheetName val="BASIS_-DEC_081"/>
      <sheetName val="Basic_Rate1"/>
      <sheetName val="INDIGINEOUS_ITEMS_1"/>
      <sheetName val="DETAILED__BOQ1"/>
      <sheetName val="Master_Data_Sheet1"/>
      <sheetName val="final_abstract1"/>
      <sheetName val="Cement_recon_1"/>
      <sheetName val="key_dates1"/>
      <sheetName val="Main_Gate_House1"/>
      <sheetName val="Total_Quote1"/>
      <sheetName val="Bill-12"/>
      <sheetName val="1-OBJ98 "/>
      <sheetName val="INTSHEET"/>
      <sheetName val="INTSHEET3"/>
      <sheetName val="master"/>
      <sheetName val="Footing"/>
      <sheetName val="M.S."/>
      <sheetName val=" Acc. Sched."/>
      <sheetName val="office"/>
      <sheetName val="Lab"/>
      <sheetName val="Ra  stair"/>
      <sheetName val="Brand"/>
      <sheetName val="PackSize"/>
      <sheetName val="PackagingType"/>
      <sheetName val="Plant"/>
      <sheetName val="ProductHierarchy"/>
      <sheetName val="PurchGroup"/>
      <sheetName val="Sub-brand"/>
      <sheetName val="UOM"/>
      <sheetName val="Variant"/>
      <sheetName val="Debits as on 12.04.08"/>
      <sheetName val="Detail In Door Stad"/>
      <sheetName val="PCC"/>
      <sheetName val="단가비교표"/>
      <sheetName val="NAMES"/>
      <sheetName val="Factors_1"/>
      <sheetName val="Budget_in_SAP1"/>
      <sheetName val="Assumption_Inputs1"/>
      <sheetName val="India_F&amp;S_Template1"/>
      <sheetName val="Boq_-_Flats"/>
      <sheetName val="_"/>
      <sheetName val="Cleaning_&amp;_Grubbing"/>
      <sheetName val="Intro_"/>
      <sheetName val="Fcst_vs_Budgets"/>
      <sheetName val="Plant_&amp;__Machinery"/>
      <sheetName val="Fill_this_out_first___6"/>
      <sheetName val="PDF_Front2"/>
      <sheetName val="Simple_Letter2"/>
      <sheetName val="Overall_Summary2"/>
      <sheetName val="CSI_Summary2"/>
      <sheetName val="Section_1_Areas2"/>
      <sheetName val="Section_1_Summary2"/>
      <sheetName val="Section_12"/>
      <sheetName val="Section_2_Areas2"/>
      <sheetName val="Section_2_Summary2"/>
      <sheetName val="Section_22"/>
      <sheetName val="Section_3_Areas2"/>
      <sheetName val="Section_3_Summary2"/>
      <sheetName val="Section_32"/>
      <sheetName val="Section_4_Areas2"/>
      <sheetName val="Section_4_Summary2"/>
      <sheetName val="Section_42"/>
      <sheetName val="Section_5_Areas2"/>
      <sheetName val="Section_5_Summary2"/>
      <sheetName val="Section_52"/>
      <sheetName val="Sitework_Areas2"/>
      <sheetName val="Section_6_Areas2"/>
      <sheetName val="Infrastructure"/>
      <sheetName val="Section_6_Summary2"/>
      <sheetName val="Section_62"/>
      <sheetName val="Sitework_Summary2"/>
      <sheetName val="Comparison_Summary2"/>
      <sheetName val="Fill_this_out_first___7"/>
      <sheetName val="Salient_Features2"/>
      <sheetName val="IDC_AHK_2"/>
      <sheetName val="BOQ_Direct_selling_cost2"/>
      <sheetName val="Monthwise_breakup2"/>
      <sheetName val="Reinf_Analy2"/>
      <sheetName val="Power_anal2"/>
      <sheetName val="SHEET_12"/>
      <sheetName val="labour_coeff2"/>
      <sheetName val="PRECAST_lightconc-II2"/>
      <sheetName val="IO_List2"/>
      <sheetName val="Sebtion_1_SumMary2"/>
      <sheetName val="DLA_Standard_Cost_Report12"/>
      <sheetName val="Macro_custom_function2"/>
      <sheetName val="Pacakges_split2"/>
      <sheetName val="Basement_Budget2"/>
      <sheetName val="Extra_Item2"/>
      <sheetName val="TBAL9697_-group_wise__sdpl2"/>
      <sheetName val="schedule_nos2"/>
      <sheetName val="INPUT_SHEET2"/>
      <sheetName val="Stress_Calculation2"/>
      <sheetName val="DEPTH_CHART_(ORR)_L_S_2"/>
      <sheetName val="Name_List2"/>
      <sheetName val="Meas_-Hotel_Part2"/>
      <sheetName val="PA-_Consutant_2"/>
      <sheetName val="Break_up_Sheet2"/>
      <sheetName val="Cashflow_projection2"/>
      <sheetName val="1st_flr2"/>
      <sheetName val="Tender_Summary2"/>
      <sheetName val="Driveway_Beams2"/>
      <sheetName val="Staff_Acco_2"/>
      <sheetName val="Contract_Night_Staff2"/>
      <sheetName val="Contract_Day_Staff2"/>
      <sheetName val="Day_Shift2"/>
      <sheetName val="Night_Shift2"/>
      <sheetName val="Cat_A_Change_Control2"/>
      <sheetName val="RCC,Ret__Wall2"/>
      <sheetName val="Labour_productivity2"/>
      <sheetName val="Deduction_of_assets2"/>
      <sheetName val="Civil_Works2"/>
      <sheetName val="Fin_Sum2"/>
      <sheetName val="1st_Slab2"/>
      <sheetName val="Sun_E_Type2"/>
      <sheetName val="Project_Plan_-_WWW2"/>
      <sheetName val="As_per_PCA2"/>
      <sheetName val="BLOCK-A_(MEA_SHEET)2"/>
      <sheetName val="Order_Info2"/>
      <sheetName val="Approved_MTD_Proj_#'s2"/>
      <sheetName val="Scope_Reconciliation2"/>
      <sheetName val="FITZ_MORT_942"/>
      <sheetName val="Project_Budget_Worksheet2"/>
      <sheetName val="P&amp;L_-_AD2"/>
      <sheetName val="SPT_vs_PHI2"/>
      <sheetName val="MASTER_RATE_ANALYSIS2"/>
      <sheetName val="Fee_Rate_Summary2"/>
      <sheetName val="Deprec_2"/>
      <sheetName val="Capex_-_Hry2"/>
      <sheetName val="Rate_analysis2"/>
      <sheetName val="LEVEL_SHEET2"/>
      <sheetName val="SITE_OVERHEADS2"/>
      <sheetName val="WORK_TABLE2"/>
      <sheetName val="Sheet3_(2)2"/>
      <sheetName val="Structure_Bills_Qty2"/>
      <sheetName val="GF_Columns2"/>
      <sheetName val="Works_-_Quote_Sheet2"/>
      <sheetName val="Item-_Compact2"/>
      <sheetName val="PC_Master_List2"/>
      <sheetName val="Field_Values2"/>
      <sheetName val="Data_Forecast2"/>
      <sheetName val="SPS_DETAIL2"/>
      <sheetName val="Site_Dev_BOQ2"/>
      <sheetName val="\TCS,_NAGPUR-MANJIRI_C\PROGRES2"/>
      <sheetName val="MN_T_B_2"/>
      <sheetName val="Load_Details-220kV2"/>
      <sheetName val="Civil_Boq2"/>
      <sheetName val="Material_2"/>
      <sheetName val="BASIS_-DEC_082"/>
      <sheetName val="Basic_Rate2"/>
      <sheetName val="INDIGINEOUS_ITEMS_2"/>
      <sheetName val="DETAILED__BOQ2"/>
      <sheetName val="Master_Data_Sheet2"/>
      <sheetName val="final_abstract2"/>
      <sheetName val="Cement_recon_2"/>
      <sheetName val="key_dates2"/>
      <sheetName val="Main_Gate_House2"/>
      <sheetName val="Total_Quote2"/>
      <sheetName val="Factors_2"/>
      <sheetName val="Budget_in_SAP2"/>
      <sheetName val="Assumption_Inputs2"/>
      <sheetName val="India_F&amp;S_Template2"/>
      <sheetName val="Boq_-_Flats1"/>
      <sheetName val="_1"/>
      <sheetName val="Cleaning_&amp;_Grubbing1"/>
      <sheetName val="Intro_1"/>
      <sheetName val="Fcst_vs_Budgets1"/>
      <sheetName val="Plant_&amp;__Machinery1"/>
      <sheetName val="ACS(1)"/>
      <sheetName val="FAS-C(4)"/>
      <sheetName val="CCTV(old)"/>
      <sheetName val="Loan Schedule"/>
      <sheetName val="hyperstatic-3"/>
      <sheetName val="Current Bill MB ref"/>
      <sheetName val="PEP-DATA"/>
      <sheetName val="Data sheet"/>
      <sheetName val="loads at base of pier"/>
      <sheetName val="Door"/>
      <sheetName val="Per Unit"/>
      <sheetName val="Window"/>
      <sheetName val="Buying Schedule"/>
      <sheetName val="CRF Register"/>
      <sheetName val="E &amp; R"/>
      <sheetName val="98Price"/>
      <sheetName val="beam-reinft-IIInd floor"/>
      <sheetName val="Adimi_bldg"/>
      <sheetName val="Pump_House"/>
      <sheetName val="Fuel_Regu_Station"/>
      <sheetName val="Layer_Table"/>
      <sheetName val="3MLKQ"/>
      <sheetName val="GN-ST-10"/>
      <sheetName val="02"/>
      <sheetName val="03"/>
      <sheetName val="04"/>
      <sheetName val="Basic Resources"/>
      <sheetName val="conc-foot-gradeslab"/>
      <sheetName val="Rate analysis civil"/>
      <sheetName val="Rate Analysis "/>
      <sheetName val="RA"/>
      <sheetName val="CCB"/>
      <sheetName val="BP"/>
      <sheetName val="Wordsdata"/>
      <sheetName val="upa"/>
      <sheetName val="Block A - BOQ"/>
      <sheetName val="currency"/>
      <sheetName val="System"/>
      <sheetName val="estimate"/>
      <sheetName val="Adimi_bldg1"/>
      <sheetName val="Pump_House1"/>
      <sheetName val="Fuel_Regu_Station1"/>
      <sheetName val="_TCS,_NAGPUR-MANJIRI_C_PROGRESS"/>
      <sheetName val="PointNo_5"/>
      <sheetName val="Material_Rates"/>
      <sheetName val="St_co_91_5lvl"/>
      <sheetName val="BOQ_T4B"/>
      <sheetName val="MEP BOQ-"/>
      <sheetName val="wooden door"/>
      <sheetName val="Sub con Summary"/>
      <sheetName val="Cost saving"/>
      <sheetName val="Fakeeh"/>
      <sheetName val="qualify"/>
      <sheetName val="GENERAL SUMMARY"/>
      <sheetName val="LMP Summary"/>
      <sheetName val="Sec Summary"/>
      <sheetName val="MEP"/>
      <sheetName val="TOP SHEET"/>
      <sheetName val="Labour cost"/>
      <sheetName val="BILLING SCHEDULE"/>
      <sheetName val="bill curve"/>
      <sheetName val="CASH IN &amp; OUT FLOW "/>
      <sheetName val="cash flow curve"/>
      <sheetName val="Revised Labour"/>
      <sheetName val="Rein.Ana"/>
      <sheetName val="Sheet6"/>
      <sheetName val="Ceiling"/>
      <sheetName val="Concrete-Data"/>
      <sheetName val="Gen.Exp.Breakup"/>
      <sheetName val="cover page"/>
      <sheetName val="Project Data"/>
      <sheetName val="Info"/>
      <sheetName val="CL"/>
      <sheetName val="Cash2"/>
      <sheetName val="Drop Down List"/>
      <sheetName val="30개월기준대비표 아랍택)"/>
      <sheetName val="총괄표 (2)"/>
      <sheetName val="CIF COST ITEM"/>
      <sheetName val="LeadSheet"/>
      <sheetName val="Kristal Court"/>
      <sheetName val="REPAIR&amp; MAINT"/>
      <sheetName val="________"/>
      <sheetName val="Primero Tower Budget"/>
      <sheetName val="zone-2"/>
      <sheetName val="Z1_DATA"/>
      <sheetName val="supply"/>
      <sheetName val="Summary year Plan"/>
      <sheetName val="BOQ Distribution"/>
      <sheetName val="AOR"/>
      <sheetName val="Cover_Sheet"/>
      <sheetName val="MenuData"/>
      <sheetName val="NT LBH"/>
      <sheetName val="EAS"/>
      <sheetName val="S2groupcode"/>
      <sheetName val="3. Elemental Summary"/>
      <sheetName val="9. Package split - Cost "/>
      <sheetName val="10. &amp; 11. Rate Code &amp; BQ"/>
      <sheetName val="STAFFSCHED "/>
      <sheetName val="Hotel"/>
      <sheetName val="Introduction"/>
      <sheetName val="Old"/>
      <sheetName val="Operating Statistics"/>
      <sheetName val="Financials"/>
      <sheetName val="Definitions"/>
      <sheetName val="Sales &amp; Prod"/>
      <sheetName val="Monthly Plan May'16"/>
      <sheetName val="Admin"/>
      <sheetName val="D2_CO"/>
      <sheetName val="PRSH"/>
      <sheetName val="소상 &quot;1&quot;"/>
      <sheetName val="Cost_Index"/>
      <sheetName val="ICO_budzet_97"/>
      <sheetName val="Reinforcement"/>
      <sheetName val="Builtup Area"/>
      <sheetName val="Lead (Final)"/>
      <sheetName val="D.UT-MECH"/>
      <sheetName val="Rob. elektr."/>
      <sheetName val="Base Assumptions"/>
      <sheetName val="BOQ (2)"/>
      <sheetName val="Rev P"/>
      <sheetName val="Cost summary"/>
      <sheetName val="Main-Material"/>
      <sheetName val="Column L1 to L2"/>
      <sheetName val="Column L2 to L3"/>
      <sheetName val="BEAM"/>
      <sheetName val="RAMP 3"/>
      <sheetName val="RAMP 1"/>
      <sheetName val="staircase"/>
      <sheetName val="R_Wall"/>
      <sheetName val="Column B1 to L1"/>
      <sheetName val="Slab L1"/>
      <sheetName val="Slab L2"/>
      <sheetName val=""/>
      <sheetName val="Forecast Variance Planning hrs"/>
      <sheetName val="Raw Data"/>
      <sheetName val="Det_Des"/>
      <sheetName val="Rec"/>
      <sheetName val="Ra__stair"/>
      <sheetName val="MEP_BOQ-"/>
      <sheetName val="wooden_door"/>
      <sheetName val="Sub_con_Summary"/>
      <sheetName val="Cost_saving"/>
      <sheetName val="GENERAL_SUMMARY"/>
      <sheetName val="LMP_Summary"/>
      <sheetName val="Sec_Summary"/>
      <sheetName val="Labour_cost"/>
      <sheetName val="BILLING_SCHEDULE"/>
      <sheetName val="bill_curve"/>
      <sheetName val="CASH_IN_&amp;_OUT_FLOW_"/>
      <sheetName val="cash_flow_curve"/>
      <sheetName val="Revised_Labour"/>
      <sheetName val="Rein_Ana"/>
      <sheetName val="Gen_Exp_Breakup"/>
      <sheetName val="cover_page"/>
      <sheetName val="Project_Data"/>
      <sheetName val="Drop_Down_List"/>
      <sheetName val="30개월기준대비표_아랍택)"/>
      <sheetName val="총괄표_(2)"/>
      <sheetName val="CIF_COST_ITEM"/>
      <sheetName val="Constants_Summary"/>
      <sheetName val="Form_6"/>
      <sheetName val="Raw_Data"/>
      <sheetName val="REPAIR&amp;_MAINT"/>
      <sheetName val="Material_Rates1"/>
      <sheetName val="Ra__stair1"/>
      <sheetName val="MEP_BOQ-1"/>
      <sheetName val="wooden_door1"/>
      <sheetName val="Sub_con_Summary1"/>
      <sheetName val="Cost_saving1"/>
      <sheetName val="GENERAL_SUMMARY1"/>
      <sheetName val="LMP_Summary1"/>
      <sheetName val="Sec_Summary1"/>
      <sheetName val="Labour_cost1"/>
      <sheetName val="BILLING_SCHEDULE1"/>
      <sheetName val="bill_curve1"/>
      <sheetName val="CASH_IN_&amp;_OUT_FLOW_1"/>
      <sheetName val="cash_flow_curve1"/>
      <sheetName val="Revised_Labour1"/>
      <sheetName val="Rein_Ana1"/>
      <sheetName val="Gen_Exp_Breakup1"/>
      <sheetName val="cover_page1"/>
      <sheetName val="Project_Data1"/>
      <sheetName val="Drop_Down_List1"/>
      <sheetName val="30개월기준대비표_아랍택)1"/>
      <sheetName val="총괄표_(2)1"/>
      <sheetName val="CIF_COST_ITEM1"/>
      <sheetName val="_TCS,_NAGPUR-MANJIRI_C_PROGRES1"/>
      <sheetName val="Constants_Summary1"/>
      <sheetName val="Form_61"/>
      <sheetName val="Raw_Data1"/>
      <sheetName val="PointNo_51"/>
      <sheetName val="REPAIR&amp;_MAINT1"/>
      <sheetName val="Material_Rates2"/>
      <sheetName val="Ra__stair2"/>
      <sheetName val="MEP_BOQ-2"/>
      <sheetName val="wooden_door2"/>
      <sheetName val="Sub_con_Summary2"/>
      <sheetName val="Cost_saving2"/>
      <sheetName val="GENERAL_SUMMARY2"/>
      <sheetName val="LMP_Summary2"/>
      <sheetName val="Sec_Summary2"/>
      <sheetName val="Labour_cost2"/>
      <sheetName val="BILLING_SCHEDULE2"/>
      <sheetName val="bill_curve2"/>
      <sheetName val="CASH_IN_&amp;_OUT_FLOW_2"/>
      <sheetName val="cash_flow_curve2"/>
      <sheetName val="Revised_Labour2"/>
      <sheetName val="Rein_Ana2"/>
      <sheetName val="Gen_Exp_Breakup2"/>
      <sheetName val="cover_page2"/>
      <sheetName val="Project_Data2"/>
      <sheetName val="Drop_Down_List2"/>
      <sheetName val="30개월기준대비표_아랍택)2"/>
      <sheetName val="총괄표_(2)2"/>
      <sheetName val="CIF_COST_ITEM2"/>
      <sheetName val="Cleaning_&amp;_Grubbing2"/>
      <sheetName val="_2"/>
      <sheetName val="Intro_2"/>
      <sheetName val="_TCS,_NAGPUR-MANJIRI_C_PROGRES2"/>
      <sheetName val="Adimi_bldg2"/>
      <sheetName val="Pump_House2"/>
      <sheetName val="Fuel_Regu_Station2"/>
      <sheetName val="Constants_Summary2"/>
      <sheetName val="Form_62"/>
      <sheetName val="Raw_Data2"/>
      <sheetName val="PointNo_52"/>
      <sheetName val="Plant_&amp;__Machinery2"/>
      <sheetName val="REPAIR&amp;_MAINT2"/>
      <sheetName val="PDF_Front3"/>
      <sheetName val="Simple_Letter3"/>
      <sheetName val="Overall_Summary3"/>
      <sheetName val="CSI_Summary3"/>
      <sheetName val="Section_1_Areas3"/>
      <sheetName val="Section_1_Summary3"/>
      <sheetName val="Section_13"/>
      <sheetName val="Section_2_Areas3"/>
      <sheetName val="Section_2_Summary3"/>
      <sheetName val="Section_23"/>
      <sheetName val="Section_3_Areas3"/>
      <sheetName val="Section_3_Summary3"/>
      <sheetName val="Section_33"/>
      <sheetName val="Section_4_Areas3"/>
      <sheetName val="Section_4_Summary3"/>
      <sheetName val="Section_43"/>
      <sheetName val="Section_5_Areas3"/>
      <sheetName val="Section_5_Summary3"/>
      <sheetName val="Section_53"/>
      <sheetName val="Sitework_Areas3"/>
      <sheetName val="Section_6_Areas3"/>
      <sheetName val="Section_6_Summary3"/>
      <sheetName val="Section_63"/>
      <sheetName val="Sitework_Summary3"/>
      <sheetName val="Comparison_Summary3"/>
      <sheetName val="Fill_this_out_first___8"/>
      <sheetName val="SHEET_13"/>
      <sheetName val="Salient_Features3"/>
      <sheetName val="IDC_AHK_3"/>
      <sheetName val="BOQ_Direct_selling_cost3"/>
      <sheetName val="Monthwise_breakup3"/>
      <sheetName val="Reinf_Analy3"/>
      <sheetName val="Power_anal3"/>
      <sheetName val="Macro_custom_function3"/>
      <sheetName val="labour_coeff3"/>
      <sheetName val="PRECAST_lightconc-II3"/>
      <sheetName val="DLA_Standard_Cost_Report13"/>
      <sheetName val="IO_List3"/>
      <sheetName val="Sebtion_1_SumMary3"/>
      <sheetName val="Tender_Summary3"/>
      <sheetName val="TBAL9697_-group_wise__sdpl3"/>
      <sheetName val="Staff_Acco_3"/>
      <sheetName val="Pacakges_split3"/>
      <sheetName val="Basement_Budget3"/>
      <sheetName val="Extra_Item3"/>
      <sheetName val="Civil_Works3"/>
      <sheetName val="Cat_A_Change_Control3"/>
      <sheetName val="Meas_-Hotel_Part3"/>
      <sheetName val="RCC,Ret__Wall3"/>
      <sheetName val="Driveway_Beams3"/>
      <sheetName val="Labour_productivity3"/>
      <sheetName val="Stress_Calculation3"/>
      <sheetName val="Deduction_of_assets3"/>
      <sheetName val="schedule_nos3"/>
      <sheetName val="INPUT_SHEET3"/>
      <sheetName val="DEPTH_CHART_(ORR)_L_S_3"/>
      <sheetName val="Name_List3"/>
      <sheetName val="Contract_Night_Staff3"/>
      <sheetName val="Contract_Day_Staff3"/>
      <sheetName val="Day_Shift3"/>
      <sheetName val="Night_Shift3"/>
      <sheetName val="PA-_Consutant_3"/>
      <sheetName val="Cashflow_projection3"/>
      <sheetName val="Break_up_Sheet3"/>
      <sheetName val="1st_flr3"/>
      <sheetName val="Fin_Sum3"/>
      <sheetName val="1st_Slab3"/>
      <sheetName val="Order_Info3"/>
      <sheetName val="Scope_Reconciliation3"/>
      <sheetName val="Project_Budget_Worksheet3"/>
      <sheetName val="Approved_MTD_Proj_#'s3"/>
      <sheetName val="Sun_E_Type3"/>
      <sheetName val="As_per_PCA3"/>
      <sheetName val="BLOCK-A_(MEA_SHEET)3"/>
      <sheetName val="Project_Plan_-_WWW3"/>
      <sheetName val="WORK_TABLE3"/>
      <sheetName val="SITE_OVERHEADS3"/>
      <sheetName val="FITZ_MORT_943"/>
      <sheetName val="Capex_-_Hry3"/>
      <sheetName val="LEVEL_SHEET3"/>
      <sheetName val="Material_Rates3"/>
      <sheetName val="SPT_vs_PHI3"/>
      <sheetName val="MASTER_RATE_ANALYSIS3"/>
      <sheetName val="Fee_Rate_Summary3"/>
      <sheetName val="Site_Dev_BOQ3"/>
      <sheetName val="Sheet3_(2)3"/>
      <sheetName val="\TCS,_NAGPUR-MANJIRI_C\PROGRES3"/>
      <sheetName val="Ra__stair3"/>
      <sheetName val="MEP_BOQ-3"/>
      <sheetName val="wooden_door3"/>
      <sheetName val="Sub_con_Summary3"/>
      <sheetName val="Cost_saving3"/>
      <sheetName val="GENERAL_SUMMARY3"/>
      <sheetName val="LMP_Summary3"/>
      <sheetName val="Sec_Summary3"/>
      <sheetName val="Labour_cost3"/>
      <sheetName val="BILLING_SCHEDULE3"/>
      <sheetName val="bill_curve3"/>
      <sheetName val="CASH_IN_&amp;_OUT_FLOW_3"/>
      <sheetName val="cash_flow_curve3"/>
      <sheetName val="Revised_Labour3"/>
      <sheetName val="Rein_Ana3"/>
      <sheetName val="Gen_Exp_Breakup3"/>
      <sheetName val="Total_Quote3"/>
      <sheetName val="Works_-_Quote_Sheet3"/>
      <sheetName val="cover_page3"/>
      <sheetName val="Project_Data3"/>
      <sheetName val="Drop_Down_List3"/>
      <sheetName val="30개월기준대비표_아랍택)3"/>
      <sheetName val="총괄표_(2)3"/>
      <sheetName val="CIF_COST_ITEM3"/>
      <sheetName val="Item-_Compact3"/>
      <sheetName val="P&amp;L_-_AD3"/>
      <sheetName val="GF_Columns3"/>
      <sheetName val="Deprec_3"/>
      <sheetName val="DETAILED__BOQ3"/>
      <sheetName val="SPS_DETAIL3"/>
      <sheetName val="PC_Master_List3"/>
      <sheetName val="Field_Values3"/>
      <sheetName val="Structure_Bills_Qty3"/>
      <sheetName val="BASIS_-DEC_083"/>
      <sheetName val="MN_T_B_3"/>
      <sheetName val="Data_Forecast3"/>
      <sheetName val="Basic_Rate3"/>
      <sheetName val="final_abstract3"/>
      <sheetName val="Master_Data_Sheet3"/>
      <sheetName val="Cement_recon_3"/>
      <sheetName val="Cleaning_&amp;_Grubbing3"/>
      <sheetName val="_3"/>
      <sheetName val="Intro_3"/>
      <sheetName val="_TCS,_NAGPUR-MANJIRI_C_PROGRES3"/>
      <sheetName val="Budget_in_SAP3"/>
      <sheetName val="Civil_Boq3"/>
      <sheetName val="Material_3"/>
      <sheetName val="Factors_3"/>
      <sheetName val="Adimi_bldg3"/>
      <sheetName val="Pump_House3"/>
      <sheetName val="Fuel_Regu_Station3"/>
      <sheetName val="Constants_Summary3"/>
      <sheetName val="Form_63"/>
      <sheetName val="Raw_Data3"/>
      <sheetName val="PointNo_53"/>
      <sheetName val="Plant_&amp;__Machinery3"/>
      <sheetName val="Load_Details-220kV3"/>
      <sheetName val="REPAIR&amp;_MAINT3"/>
      <sheetName val="General"/>
      <sheetName val="Fill_this_out_first___9"/>
      <sheetName val="PDF_Front4"/>
      <sheetName val="Simple_Letter4"/>
      <sheetName val="Overall_Summary4"/>
      <sheetName val="CSI_Summary4"/>
      <sheetName val="Section_1_Areas4"/>
      <sheetName val="Section_1_Summary4"/>
      <sheetName val="Section_14"/>
      <sheetName val="Section_2_Areas4"/>
      <sheetName val="Section_2_Summary4"/>
      <sheetName val="Section_24"/>
      <sheetName val="Section_3_Areas4"/>
      <sheetName val="Section_3_Summary4"/>
      <sheetName val="Section_34"/>
      <sheetName val="Section_4_Areas4"/>
      <sheetName val="Section_4_Summary4"/>
      <sheetName val="Section_44"/>
      <sheetName val="Section_5_Areas4"/>
      <sheetName val="Section_5_Summary4"/>
      <sheetName val="Section_54"/>
      <sheetName val="Sitework_Areas4"/>
      <sheetName val="Section_6_Areas4"/>
      <sheetName val="Section_6_Summary4"/>
      <sheetName val="Section_64"/>
      <sheetName val="Sitework_Summary4"/>
      <sheetName val="Comparison_Summary4"/>
      <sheetName val="Fill_this_out_first___10"/>
      <sheetName val="SHEET_14"/>
      <sheetName val="Salient_Features4"/>
      <sheetName val="IDC_AHK_4"/>
      <sheetName val="BOQ_Direct_selling_cost4"/>
      <sheetName val="Monthwise_breakup4"/>
      <sheetName val="Reinf_Analy4"/>
      <sheetName val="Power_anal4"/>
      <sheetName val="Macro_custom_function4"/>
      <sheetName val="labour_coeff4"/>
      <sheetName val="PRECAST_lightconc-II4"/>
      <sheetName val="DLA_Standard_Cost_Report14"/>
      <sheetName val="IO_List4"/>
      <sheetName val="Sebtion_1_SumMary4"/>
      <sheetName val="Tender_Summary4"/>
      <sheetName val="TBAL9697_-group_wise__sdpl4"/>
      <sheetName val="Staff_Acco_4"/>
      <sheetName val="Pacakges_split4"/>
      <sheetName val="Basement_Budget4"/>
      <sheetName val="Extra_Item4"/>
      <sheetName val="Civil_Works4"/>
      <sheetName val="Cat_A_Change_Control4"/>
      <sheetName val="Meas_-Hotel_Part4"/>
      <sheetName val="RCC,Ret__Wall4"/>
      <sheetName val="Driveway_Beams4"/>
      <sheetName val="Labour_productivity4"/>
      <sheetName val="Stress_Calculation4"/>
      <sheetName val="Deduction_of_assets4"/>
      <sheetName val="schedule_nos4"/>
      <sheetName val="INPUT_SHEET4"/>
      <sheetName val="DEPTH_CHART_(ORR)_L_S_4"/>
      <sheetName val="Name_List4"/>
      <sheetName val="Contract_Night_Staff4"/>
      <sheetName val="Contract_Day_Staff4"/>
      <sheetName val="Day_Shift4"/>
      <sheetName val="Night_Shift4"/>
      <sheetName val="PA-_Consutant_4"/>
      <sheetName val="Cashflow_projection4"/>
      <sheetName val="Break_up_Sheet4"/>
      <sheetName val="1st_flr4"/>
      <sheetName val="Fin_Sum4"/>
      <sheetName val="1st_Slab4"/>
      <sheetName val="Order_Info4"/>
      <sheetName val="Scope_Reconciliation4"/>
      <sheetName val="Project_Budget_Worksheet4"/>
      <sheetName val="Approved_MTD_Proj_#'s4"/>
      <sheetName val="Sun_E_Type4"/>
      <sheetName val="As_per_PCA4"/>
      <sheetName val="BLOCK-A_(MEA_SHEET)4"/>
      <sheetName val="Project_Plan_-_WWW4"/>
      <sheetName val="WORK_TABLE4"/>
      <sheetName val="SITE_OVERHEADS4"/>
      <sheetName val="FITZ_MORT_944"/>
      <sheetName val="Capex_-_Hry4"/>
      <sheetName val="LEVEL_SHEET4"/>
      <sheetName val="Material_Rates4"/>
      <sheetName val="SPT_vs_PHI4"/>
      <sheetName val="MASTER_RATE_ANALYSIS4"/>
      <sheetName val="Fee_Rate_Summary4"/>
      <sheetName val="Site_Dev_BOQ4"/>
      <sheetName val="Sheet3_(2)4"/>
      <sheetName val="\TCS,_NAGPUR-MANJIRI_C\PROGRES4"/>
      <sheetName val="Ra__stair4"/>
      <sheetName val="MEP_BOQ-4"/>
      <sheetName val="wooden_door4"/>
      <sheetName val="Sub_con_Summary4"/>
      <sheetName val="Cost_saving4"/>
      <sheetName val="GENERAL_SUMMARY4"/>
      <sheetName val="LMP_Summary4"/>
      <sheetName val="Sec_Summary4"/>
      <sheetName val="Labour_cost4"/>
      <sheetName val="BILLING_SCHEDULE4"/>
      <sheetName val="bill_curve4"/>
      <sheetName val="CASH_IN_&amp;_OUT_FLOW_4"/>
      <sheetName val="cash_flow_curve4"/>
      <sheetName val="Revised_Labour4"/>
      <sheetName val="Rein_Ana4"/>
      <sheetName val="Gen_Exp_Breakup4"/>
      <sheetName val="Total_Quote4"/>
      <sheetName val="Works_-_Quote_Sheet4"/>
      <sheetName val="cover_page4"/>
      <sheetName val="Project_Data4"/>
      <sheetName val="Drop_Down_List4"/>
      <sheetName val="30개월기준대비표_아랍택)4"/>
      <sheetName val="총괄표_(2)4"/>
      <sheetName val="CIF_COST_ITEM4"/>
      <sheetName val="Item-_Compact4"/>
      <sheetName val="P&amp;L_-_AD4"/>
      <sheetName val="GF_Columns4"/>
      <sheetName val="Deprec_4"/>
      <sheetName val="DETAILED__BOQ4"/>
      <sheetName val="SPS_DETAIL4"/>
      <sheetName val="PC_Master_List4"/>
      <sheetName val="Field_Values4"/>
      <sheetName val="Structure_Bills_Qty4"/>
      <sheetName val="BASIS_-DEC_084"/>
      <sheetName val="MN_T_B_4"/>
      <sheetName val="Data_Forecast4"/>
      <sheetName val="Basic_Rate4"/>
      <sheetName val="final_abstract4"/>
      <sheetName val="Master_Data_Sheet4"/>
      <sheetName val="Cement_recon_4"/>
      <sheetName val="Cleaning_&amp;_Grubbing4"/>
      <sheetName val="_4"/>
      <sheetName val="Intro_4"/>
      <sheetName val="_TCS,_NAGPUR-MANJIRI_C_PROGRES4"/>
      <sheetName val="Budget_in_SAP4"/>
      <sheetName val="Civil_Boq4"/>
      <sheetName val="Material_4"/>
      <sheetName val="Factors_4"/>
      <sheetName val="Adimi_bldg4"/>
      <sheetName val="Pump_House4"/>
      <sheetName val="Fuel_Regu_Station4"/>
      <sheetName val="Constants_Summary4"/>
      <sheetName val="Form_64"/>
      <sheetName val="Raw_Data4"/>
      <sheetName val="PointNo_54"/>
      <sheetName val="Plant_&amp;__Machinery4"/>
      <sheetName val="Load_Details-220kV4"/>
      <sheetName val="REPAIR&amp;_MAINT4"/>
      <sheetName val="Fill_this_out_first___11"/>
      <sheetName val="PDF_Front5"/>
      <sheetName val="Simple_Letter5"/>
      <sheetName val="Overall_Summary5"/>
      <sheetName val="CSI_Summary5"/>
      <sheetName val="Section_1_Areas5"/>
      <sheetName val="Section_1_Summary5"/>
      <sheetName val="Section_15"/>
      <sheetName val="Section_2_Areas5"/>
      <sheetName val="Section_2_Summary5"/>
      <sheetName val="Section_25"/>
      <sheetName val="Section_3_Areas5"/>
      <sheetName val="Section_3_Summary5"/>
      <sheetName val="Section_35"/>
      <sheetName val="Section_4_Areas5"/>
      <sheetName val="Section_4_Summary5"/>
      <sheetName val="Section_45"/>
      <sheetName val="Section_5_Areas5"/>
      <sheetName val="Section_5_Summary5"/>
      <sheetName val="Section_55"/>
      <sheetName val="Sitework_Areas5"/>
      <sheetName val="Section_6_Areas5"/>
      <sheetName val="Section_6_Summary5"/>
      <sheetName val="Section_65"/>
      <sheetName val="Sitework_Summary5"/>
      <sheetName val="Comparison_Summary5"/>
      <sheetName val="Fill_this_out_first___12"/>
      <sheetName val="SHEET_15"/>
      <sheetName val="Salient_Features5"/>
      <sheetName val="IDC_AHK_5"/>
      <sheetName val="BOQ_Direct_selling_cost5"/>
      <sheetName val="Monthwise_breakup5"/>
      <sheetName val="Reinf_Analy5"/>
      <sheetName val="Power_anal5"/>
      <sheetName val="Macro_custom_function5"/>
      <sheetName val="labour_coeff5"/>
      <sheetName val="PRECAST_lightconc-II5"/>
      <sheetName val="DLA_Standard_Cost_Report15"/>
      <sheetName val="IO_List5"/>
      <sheetName val="Sebtion_1_SumMary5"/>
      <sheetName val="Tender_Summary5"/>
      <sheetName val="TBAL9697_-group_wise__sdpl5"/>
      <sheetName val="Staff_Acco_5"/>
      <sheetName val="Pacakges_split5"/>
      <sheetName val="Basement_Budget5"/>
      <sheetName val="Extra_Item5"/>
      <sheetName val="Civil_Works5"/>
      <sheetName val="Cat_A_Change_Control5"/>
      <sheetName val="Meas_-Hotel_Part5"/>
      <sheetName val="RCC,Ret__Wall5"/>
      <sheetName val="Driveway_Beams5"/>
      <sheetName val="Labour_productivity5"/>
      <sheetName val="Stress_Calculation5"/>
      <sheetName val="Deduction_of_assets5"/>
      <sheetName val="schedule_nos5"/>
      <sheetName val="INPUT_SHEET5"/>
      <sheetName val="DEPTH_CHART_(ORR)_L_S_5"/>
      <sheetName val="Name_List5"/>
      <sheetName val="Contract_Night_Staff5"/>
      <sheetName val="Contract_Day_Staff5"/>
      <sheetName val="Day_Shift5"/>
      <sheetName val="Night_Shift5"/>
      <sheetName val="PA-_Consutant_5"/>
      <sheetName val="Cashflow_projection5"/>
      <sheetName val="Break_up_Sheet5"/>
      <sheetName val="1st_flr5"/>
      <sheetName val="Fin_Sum5"/>
      <sheetName val="1st_Slab5"/>
      <sheetName val="Order_Info5"/>
      <sheetName val="Scope_Reconciliation5"/>
      <sheetName val="Project_Budget_Worksheet5"/>
      <sheetName val="Approved_MTD_Proj_#'s5"/>
      <sheetName val="Sun_E_Type5"/>
      <sheetName val="As_per_PCA5"/>
      <sheetName val="BLOCK-A_(MEA_SHEET)5"/>
      <sheetName val="Project_Plan_-_WWW5"/>
      <sheetName val="WORK_TABLE5"/>
      <sheetName val="SITE_OVERHEADS5"/>
      <sheetName val="FITZ_MORT_945"/>
      <sheetName val="Capex_-_Hry5"/>
      <sheetName val="LEVEL_SHEET5"/>
      <sheetName val="Material_Rates5"/>
      <sheetName val="SPT_vs_PHI5"/>
      <sheetName val="MASTER_RATE_ANALYSIS5"/>
      <sheetName val="Fee_Rate_Summary5"/>
      <sheetName val="Site_Dev_BOQ5"/>
      <sheetName val="Sheet3_(2)5"/>
      <sheetName val="\TCS,_NAGPUR-MANJIRI_C\PROGRES5"/>
      <sheetName val="Ra__stair5"/>
      <sheetName val="MEP_BOQ-5"/>
      <sheetName val="wooden_door5"/>
      <sheetName val="Sub_con_Summary5"/>
      <sheetName val="Cost_saving5"/>
      <sheetName val="GENERAL_SUMMARY5"/>
      <sheetName val="LMP_Summary5"/>
      <sheetName val="Sec_Summary5"/>
      <sheetName val="Labour_cost5"/>
      <sheetName val="BILLING_SCHEDULE5"/>
      <sheetName val="bill_curve5"/>
      <sheetName val="CASH_IN_&amp;_OUT_FLOW_5"/>
      <sheetName val="cash_flow_curve5"/>
      <sheetName val="Revised_Labour5"/>
      <sheetName val="Rein_Ana5"/>
      <sheetName val="Gen_Exp_Breakup5"/>
      <sheetName val="Total_Quote5"/>
      <sheetName val="Works_-_Quote_Sheet5"/>
      <sheetName val="cover_page5"/>
      <sheetName val="Project_Data5"/>
      <sheetName val="Drop_Down_List5"/>
      <sheetName val="30개월기준대비표_아랍택)5"/>
      <sheetName val="총괄표_(2)5"/>
      <sheetName val="CIF_COST_ITEM5"/>
      <sheetName val="Item-_Compact5"/>
      <sheetName val="P&amp;L_-_AD5"/>
      <sheetName val="GF_Columns5"/>
      <sheetName val="Deprec_5"/>
      <sheetName val="DETAILED__BOQ5"/>
      <sheetName val="SPS_DETAIL5"/>
      <sheetName val="PC_Master_List5"/>
      <sheetName val="Field_Values5"/>
      <sheetName val="Structure_Bills_Qty5"/>
      <sheetName val="BASIS_-DEC_085"/>
      <sheetName val="MN_T_B_5"/>
      <sheetName val="Data_Forecast5"/>
      <sheetName val="Basic_Rate5"/>
      <sheetName val="final_abstract5"/>
      <sheetName val="Master_Data_Sheet5"/>
      <sheetName val="Cement_recon_5"/>
      <sheetName val="Cleaning_&amp;_Grubbing5"/>
      <sheetName val="_5"/>
      <sheetName val="Intro_5"/>
      <sheetName val="_TCS,_NAGPUR-MANJIRI_C_PROGRES5"/>
      <sheetName val="Budget_in_SAP5"/>
      <sheetName val="Civil_Boq5"/>
      <sheetName val="Material_5"/>
      <sheetName val="Factors_5"/>
      <sheetName val="Adimi_bldg5"/>
      <sheetName val="Pump_House5"/>
      <sheetName val="Fuel_Regu_Station5"/>
      <sheetName val="Constants_Summary5"/>
      <sheetName val="Form_65"/>
      <sheetName val="Raw_Data5"/>
      <sheetName val="PointNo_55"/>
      <sheetName val="Plant_&amp;__Machinery5"/>
      <sheetName val="Load_Details-220kV5"/>
      <sheetName val="REPAIR&amp;_MAINT5"/>
      <sheetName val="Fill_this_out_first___13"/>
      <sheetName val="PDF_Front6"/>
      <sheetName val="Simple_Letter6"/>
      <sheetName val="Overall_Summary6"/>
      <sheetName val="CSI_Summary6"/>
      <sheetName val="Section_1_Areas6"/>
      <sheetName val="Section_1_Summary6"/>
      <sheetName val="Section_16"/>
      <sheetName val="Section_2_Areas6"/>
      <sheetName val="Section_2_Summary6"/>
      <sheetName val="Section_26"/>
      <sheetName val="Section_3_Areas6"/>
      <sheetName val="Section_3_Summary6"/>
      <sheetName val="Section_36"/>
      <sheetName val="Section_4_Areas6"/>
      <sheetName val="Section_4_Summary6"/>
      <sheetName val="Section_46"/>
      <sheetName val="Section_5_Areas6"/>
      <sheetName val="Section_5_Summary6"/>
      <sheetName val="Section_56"/>
      <sheetName val="Sitework_Areas6"/>
      <sheetName val="Section_6_Areas6"/>
      <sheetName val="Section_6_Summary6"/>
      <sheetName val="Section_66"/>
      <sheetName val="Sitework_Summary6"/>
      <sheetName val="Comparison_Summary6"/>
      <sheetName val="Fill_this_out_first___14"/>
      <sheetName val="SHEET_16"/>
      <sheetName val="Salient_Features6"/>
      <sheetName val="IDC_AHK_6"/>
      <sheetName val="BOQ_Direct_selling_cost6"/>
      <sheetName val="Monthwise_breakup6"/>
      <sheetName val="Reinf_Analy6"/>
      <sheetName val="Power_anal6"/>
      <sheetName val="Macro_custom_function6"/>
      <sheetName val="labour_coeff6"/>
      <sheetName val="PRECAST_lightconc-II6"/>
      <sheetName val="DLA_Standard_Cost_Report16"/>
      <sheetName val="IO_List6"/>
      <sheetName val="Sebtion_1_SumMary6"/>
      <sheetName val="Tender_Summary6"/>
      <sheetName val="TBAL9697_-group_wise__sdpl6"/>
      <sheetName val="Staff_Acco_6"/>
      <sheetName val="Pacakges_split6"/>
      <sheetName val="Basement_Budget6"/>
      <sheetName val="Extra_Item6"/>
      <sheetName val="Civil_Works6"/>
      <sheetName val="Cat_A_Change_Control6"/>
      <sheetName val="Meas_-Hotel_Part6"/>
      <sheetName val="RCC,Ret__Wall6"/>
      <sheetName val="Driveway_Beams6"/>
      <sheetName val="Labour_productivity6"/>
      <sheetName val="Stress_Calculation6"/>
      <sheetName val="Deduction_of_assets6"/>
      <sheetName val="schedule_nos6"/>
      <sheetName val="INPUT_SHEET6"/>
      <sheetName val="DEPTH_CHART_(ORR)_L_S_6"/>
      <sheetName val="Name_List6"/>
      <sheetName val="Contract_Night_Staff6"/>
      <sheetName val="Contract_Day_Staff6"/>
      <sheetName val="Day_Shift6"/>
      <sheetName val="Night_Shift6"/>
      <sheetName val="PA-_Consutant_6"/>
      <sheetName val="Cashflow_projection6"/>
      <sheetName val="Break_up_Sheet6"/>
      <sheetName val="1st_flr6"/>
      <sheetName val="Fin_Sum6"/>
      <sheetName val="1st_Slab6"/>
      <sheetName val="Order_Info6"/>
      <sheetName val="Scope_Reconciliation6"/>
      <sheetName val="Project_Budget_Worksheet6"/>
      <sheetName val="Approved_MTD_Proj_#'s6"/>
      <sheetName val="Sun_E_Type6"/>
      <sheetName val="As_per_PCA6"/>
      <sheetName val="BLOCK-A_(MEA_SHEET)6"/>
      <sheetName val="Project_Plan_-_WWW6"/>
      <sheetName val="WORK_TABLE6"/>
      <sheetName val="SITE_OVERHEADS6"/>
      <sheetName val="FITZ_MORT_946"/>
      <sheetName val="Capex_-_Hry6"/>
      <sheetName val="LEVEL_SHEET6"/>
      <sheetName val="Material_Rates6"/>
      <sheetName val="SPT_vs_PHI6"/>
      <sheetName val="MASTER_RATE_ANALYSIS6"/>
      <sheetName val="Fee_Rate_Summary6"/>
      <sheetName val="Site_Dev_BOQ6"/>
      <sheetName val="Sheet3_(2)6"/>
      <sheetName val="\TCS,_NAGPUR-MANJIRI_C\PROGRES6"/>
      <sheetName val="Ra__stair6"/>
      <sheetName val="MEP_BOQ-6"/>
      <sheetName val="wooden_door6"/>
      <sheetName val="Sub_con_Summary6"/>
      <sheetName val="Cost_saving6"/>
      <sheetName val="GENERAL_SUMMARY6"/>
      <sheetName val="LMP_Summary6"/>
      <sheetName val="Sec_Summary6"/>
      <sheetName val="Labour_cost6"/>
      <sheetName val="BILLING_SCHEDULE6"/>
      <sheetName val="bill_curve6"/>
      <sheetName val="CASH_IN_&amp;_OUT_FLOW_6"/>
      <sheetName val="cash_flow_curve6"/>
      <sheetName val="Revised_Labour6"/>
      <sheetName val="Rein_Ana6"/>
      <sheetName val="Gen_Exp_Breakup6"/>
      <sheetName val="Total_Quote6"/>
      <sheetName val="Works_-_Quote_Sheet6"/>
      <sheetName val="cover_page6"/>
      <sheetName val="Project_Data6"/>
      <sheetName val="Drop_Down_List6"/>
      <sheetName val="30개월기준대비표_아랍택)6"/>
      <sheetName val="총괄표_(2)6"/>
      <sheetName val="CIF_COST_ITEM6"/>
      <sheetName val="Item-_Compact6"/>
      <sheetName val="P&amp;L_-_AD6"/>
      <sheetName val="GF_Columns6"/>
      <sheetName val="Deprec_6"/>
      <sheetName val="DETAILED__BOQ6"/>
      <sheetName val="SPS_DETAIL6"/>
      <sheetName val="PC_Master_List6"/>
      <sheetName val="Field_Values6"/>
      <sheetName val="Structure_Bills_Qty6"/>
      <sheetName val="BASIS_-DEC_086"/>
      <sheetName val="MN_T_B_6"/>
      <sheetName val="Data_Forecast6"/>
      <sheetName val="Basic_Rate6"/>
      <sheetName val="final_abstract6"/>
      <sheetName val="Master_Data_Sheet6"/>
      <sheetName val="Cement_recon_6"/>
      <sheetName val="Cleaning_&amp;_Grubbing6"/>
      <sheetName val="_6"/>
      <sheetName val="Intro_6"/>
      <sheetName val="_TCS,_NAGPUR-MANJIRI_C_PROGRES6"/>
      <sheetName val="Budget_in_SAP6"/>
      <sheetName val="Civil_Boq6"/>
      <sheetName val="Material_6"/>
      <sheetName val="Factors_6"/>
      <sheetName val="Adimi_bldg6"/>
      <sheetName val="Pump_House6"/>
      <sheetName val="Fuel_Regu_Station6"/>
      <sheetName val="Constants_Summary6"/>
      <sheetName val="Form_66"/>
      <sheetName val="Raw_Data6"/>
      <sheetName val="PointNo_56"/>
      <sheetName val="Plant_&amp;__Machinery6"/>
      <sheetName val="Load_Details-220kV6"/>
      <sheetName val="REPAIR&amp;_MAINT6"/>
      <sheetName val="Fill_this_out_first___15"/>
      <sheetName val="PDF_Front7"/>
      <sheetName val="Simple_Letter7"/>
      <sheetName val="Overall_Summary7"/>
      <sheetName val="CSI_Summary7"/>
      <sheetName val="Section_1_Areas7"/>
      <sheetName val="Section_1_Summary7"/>
      <sheetName val="Section_17"/>
      <sheetName val="Section_2_Areas7"/>
      <sheetName val="Section_2_Summary7"/>
      <sheetName val="Section_27"/>
      <sheetName val="Section_3_Areas7"/>
      <sheetName val="Section_3_Summary7"/>
      <sheetName val="Section_37"/>
      <sheetName val="Section_4_Areas7"/>
      <sheetName val="Section_4_Summary7"/>
      <sheetName val="Section_47"/>
      <sheetName val="Section_5_Areas7"/>
      <sheetName val="Section_5_Summary7"/>
      <sheetName val="Section_57"/>
      <sheetName val="Sitework_Areas7"/>
      <sheetName val="Section_6_Areas7"/>
      <sheetName val="Section_6_Summary7"/>
      <sheetName val="Section_67"/>
      <sheetName val="Sitework_Summary7"/>
      <sheetName val="Comparison_Summary7"/>
      <sheetName val="Fill_this_out_first___16"/>
      <sheetName val="SHEET_17"/>
      <sheetName val="Salient_Features7"/>
      <sheetName val="IDC_AHK_7"/>
      <sheetName val="BOQ_Direct_selling_cost7"/>
      <sheetName val="Monthwise_breakup7"/>
      <sheetName val="Reinf_Analy7"/>
      <sheetName val="Power_anal7"/>
      <sheetName val="Macro_custom_function7"/>
      <sheetName val="labour_coeff7"/>
      <sheetName val="PRECAST_lightconc-II7"/>
      <sheetName val="DLA_Standard_Cost_Report17"/>
      <sheetName val="IO_List7"/>
      <sheetName val="Sebtion_1_SumMary7"/>
      <sheetName val="Tender_Summary7"/>
      <sheetName val="TBAL9697_-group_wise__sdpl7"/>
      <sheetName val="Staff_Acco_7"/>
      <sheetName val="Pacakges_split7"/>
      <sheetName val="Basement_Budget7"/>
      <sheetName val="Extra_Item7"/>
      <sheetName val="Civil_Works7"/>
      <sheetName val="Cat_A_Change_Control7"/>
      <sheetName val="Meas_-Hotel_Part7"/>
      <sheetName val="RCC,Ret__Wall7"/>
      <sheetName val="Driveway_Beams7"/>
      <sheetName val="Labour_productivity7"/>
      <sheetName val="Stress_Calculation7"/>
      <sheetName val="Deduction_of_assets7"/>
      <sheetName val="schedule_nos7"/>
      <sheetName val="INPUT_SHEET7"/>
      <sheetName val="DEPTH_CHART_(ORR)_L_S_7"/>
      <sheetName val="Name_List7"/>
      <sheetName val="Contract_Night_Staff7"/>
      <sheetName val="Contract_Day_Staff7"/>
      <sheetName val="Day_Shift7"/>
      <sheetName val="Night_Shift7"/>
      <sheetName val="PA-_Consutant_7"/>
      <sheetName val="Cashflow_projection7"/>
      <sheetName val="Break_up_Sheet7"/>
      <sheetName val="1st_flr7"/>
      <sheetName val="Fin_Sum7"/>
      <sheetName val="1st_Slab7"/>
      <sheetName val="Order_Info7"/>
      <sheetName val="Scope_Reconciliation7"/>
      <sheetName val="Project_Budget_Worksheet7"/>
      <sheetName val="Approved_MTD_Proj_#'s7"/>
      <sheetName val="Sun_E_Type7"/>
      <sheetName val="As_per_PCA7"/>
      <sheetName val="BLOCK-A_(MEA_SHEET)7"/>
      <sheetName val="Project_Plan_-_WWW7"/>
      <sheetName val="WORK_TABLE7"/>
      <sheetName val="SITE_OVERHEADS7"/>
      <sheetName val="FITZ_MORT_947"/>
      <sheetName val="Capex_-_Hry7"/>
      <sheetName val="LEVEL_SHEET7"/>
      <sheetName val="Material_Rates7"/>
      <sheetName val="SPT_vs_PHI7"/>
      <sheetName val="MASTER_RATE_ANALYSIS7"/>
      <sheetName val="Fee_Rate_Summary7"/>
      <sheetName val="Site_Dev_BOQ7"/>
      <sheetName val="Sheet3_(2)7"/>
      <sheetName val="\TCS,_NAGPUR-MANJIRI_C\PROGRES7"/>
      <sheetName val="Ra__stair7"/>
      <sheetName val="MEP_BOQ-7"/>
      <sheetName val="wooden_door7"/>
      <sheetName val="Sub_con_Summary7"/>
      <sheetName val="Cost_saving7"/>
      <sheetName val="GENERAL_SUMMARY7"/>
      <sheetName val="LMP_Summary7"/>
      <sheetName val="Sec_Summary7"/>
      <sheetName val="Labour_cost7"/>
      <sheetName val="BILLING_SCHEDULE7"/>
      <sheetName val="bill_curve7"/>
      <sheetName val="CASH_IN_&amp;_OUT_FLOW_7"/>
      <sheetName val="cash_flow_curve7"/>
      <sheetName val="Revised_Labour7"/>
      <sheetName val="Rein_Ana7"/>
      <sheetName val="Gen_Exp_Breakup7"/>
      <sheetName val="Total_Quote7"/>
      <sheetName val="Works_-_Quote_Sheet7"/>
      <sheetName val="cover_page7"/>
      <sheetName val="Project_Data7"/>
      <sheetName val="Drop_Down_List7"/>
      <sheetName val="30개월기준대비표_아랍택)7"/>
      <sheetName val="총괄표_(2)7"/>
      <sheetName val="CIF_COST_ITEM7"/>
      <sheetName val="Item-_Compact7"/>
      <sheetName val="P&amp;L_-_AD7"/>
      <sheetName val="GF_Columns7"/>
      <sheetName val="Deprec_7"/>
      <sheetName val="DETAILED__BOQ7"/>
      <sheetName val="SPS_DETAIL7"/>
      <sheetName val="PC_Master_List7"/>
      <sheetName val="Field_Values7"/>
      <sheetName val="Structure_Bills_Qty7"/>
      <sheetName val="BASIS_-DEC_087"/>
      <sheetName val="MN_T_B_7"/>
      <sheetName val="Data_Forecast7"/>
      <sheetName val="Basic_Rate7"/>
      <sheetName val="final_abstract7"/>
      <sheetName val="Master_Data_Sheet7"/>
      <sheetName val="Cement_recon_7"/>
      <sheetName val="Cleaning_&amp;_Grubbing7"/>
      <sheetName val="_7"/>
      <sheetName val="Intro_7"/>
      <sheetName val="_TCS,_NAGPUR-MANJIRI_C_PROGRES7"/>
      <sheetName val="Budget_in_SAP7"/>
      <sheetName val="Civil_Boq7"/>
      <sheetName val="Material_7"/>
      <sheetName val="Factors_7"/>
      <sheetName val="Adimi_bldg7"/>
      <sheetName val="Pump_House7"/>
      <sheetName val="Fuel_Regu_Station7"/>
      <sheetName val="Constants_Summary7"/>
      <sheetName val="Form_67"/>
      <sheetName val="Raw_Data7"/>
      <sheetName val="PointNo_57"/>
      <sheetName val="Plant_&amp;__Machinery7"/>
      <sheetName val="Load_Details-220kV7"/>
      <sheetName val="REPAIR&amp;_MAINT7"/>
      <sheetName val="Fill_this_out_first___17"/>
      <sheetName val="PDF_Front8"/>
      <sheetName val="Simple_Letter8"/>
      <sheetName val="Overall_Summary8"/>
      <sheetName val="CSI_Summary8"/>
      <sheetName val="Section_1_Areas8"/>
      <sheetName val="Section_1_Summary8"/>
      <sheetName val="Section_18"/>
      <sheetName val="Section_2_Areas8"/>
      <sheetName val="Section_2_Summary8"/>
      <sheetName val="Section_28"/>
      <sheetName val="Section_3_Areas8"/>
      <sheetName val="Section_3_Summary8"/>
      <sheetName val="Section_38"/>
      <sheetName val="Section_4_Areas8"/>
      <sheetName val="Section_4_Summary8"/>
      <sheetName val="Section_48"/>
      <sheetName val="Section_5_Areas8"/>
      <sheetName val="Section_5_Summary8"/>
      <sheetName val="Section_58"/>
      <sheetName val="Sitework_Areas8"/>
      <sheetName val="Section_6_Areas8"/>
      <sheetName val="Section_6_Summary8"/>
      <sheetName val="Section_68"/>
      <sheetName val="Sitework_Summary8"/>
      <sheetName val="Comparison_Summary8"/>
      <sheetName val="Fill_this_out_first___18"/>
      <sheetName val="SHEET_18"/>
      <sheetName val="Salient_Features8"/>
      <sheetName val="IDC_AHK_8"/>
      <sheetName val="BOQ_Direct_selling_cost8"/>
      <sheetName val="Monthwise_breakup8"/>
      <sheetName val="Reinf_Analy8"/>
      <sheetName val="Power_anal8"/>
      <sheetName val="Macro_custom_function8"/>
      <sheetName val="labour_coeff8"/>
      <sheetName val="PRECAST_lightconc-II8"/>
      <sheetName val="DLA_Standard_Cost_Report18"/>
      <sheetName val="IO_List8"/>
      <sheetName val="Sebtion_1_SumMary8"/>
      <sheetName val="Tender_Summary8"/>
      <sheetName val="TBAL9697_-group_wise__sdpl8"/>
      <sheetName val="Staff_Acco_8"/>
      <sheetName val="Pacakges_split8"/>
      <sheetName val="Basement_Budget8"/>
      <sheetName val="Extra_Item8"/>
      <sheetName val="Civil_Works8"/>
      <sheetName val="Cat_A_Change_Control8"/>
      <sheetName val="Meas_-Hotel_Part8"/>
      <sheetName val="RCC,Ret__Wall8"/>
      <sheetName val="Driveway_Beams8"/>
      <sheetName val="Labour_productivity8"/>
      <sheetName val="Stress_Calculation8"/>
      <sheetName val="Deduction_of_assets8"/>
      <sheetName val="schedule_nos8"/>
      <sheetName val="INPUT_SHEET8"/>
      <sheetName val="DEPTH_CHART_(ORR)_L_S_8"/>
      <sheetName val="Name_List8"/>
      <sheetName val="Contract_Night_Staff8"/>
      <sheetName val="Contract_Day_Staff8"/>
      <sheetName val="Day_Shift8"/>
      <sheetName val="Night_Shift8"/>
      <sheetName val="PA-_Consutant_8"/>
      <sheetName val="Cashflow_projection8"/>
      <sheetName val="Break_up_Sheet8"/>
      <sheetName val="1st_flr8"/>
      <sheetName val="Fin_Sum8"/>
      <sheetName val="1st_Slab8"/>
      <sheetName val="Order_Info8"/>
      <sheetName val="Scope_Reconciliation8"/>
      <sheetName val="Project_Budget_Worksheet8"/>
      <sheetName val="Approved_MTD_Proj_#'s8"/>
      <sheetName val="Sun_E_Type8"/>
      <sheetName val="As_per_PCA8"/>
      <sheetName val="BLOCK-A_(MEA_SHEET)8"/>
      <sheetName val="Project_Plan_-_WWW8"/>
      <sheetName val="WORK_TABLE8"/>
      <sheetName val="SITE_OVERHEADS8"/>
      <sheetName val="FITZ_MORT_948"/>
      <sheetName val="Capex_-_Hry8"/>
      <sheetName val="LEVEL_SHEET8"/>
      <sheetName val="Material_Rates8"/>
      <sheetName val="SPT_vs_PHI8"/>
      <sheetName val="MASTER_RATE_ANALYSIS8"/>
      <sheetName val="Fee_Rate_Summary8"/>
      <sheetName val="Site_Dev_BOQ8"/>
      <sheetName val="Sheet3_(2)8"/>
      <sheetName val="\TCS,_NAGPUR-MANJIRI_C\PROGRES8"/>
      <sheetName val="Ra__stair8"/>
      <sheetName val="MEP_BOQ-8"/>
      <sheetName val="wooden_door8"/>
      <sheetName val="Sub_con_Summary8"/>
      <sheetName val="Cost_saving8"/>
      <sheetName val="GENERAL_SUMMARY8"/>
      <sheetName val="LMP_Summary8"/>
      <sheetName val="Sec_Summary8"/>
      <sheetName val="Labour_cost8"/>
      <sheetName val="BILLING_SCHEDULE8"/>
      <sheetName val="bill_curve8"/>
      <sheetName val="CASH_IN_&amp;_OUT_FLOW_8"/>
      <sheetName val="cash_flow_curve8"/>
      <sheetName val="Revised_Labour8"/>
      <sheetName val="Rein_Ana8"/>
      <sheetName val="Gen_Exp_Breakup8"/>
      <sheetName val="Total_Quote8"/>
      <sheetName val="Works_-_Quote_Sheet8"/>
      <sheetName val="cover_page8"/>
      <sheetName val="Project_Data8"/>
      <sheetName val="Drop_Down_List8"/>
      <sheetName val="30개월기준대비표_아랍택)8"/>
      <sheetName val="총괄표_(2)8"/>
      <sheetName val="CIF_COST_ITEM8"/>
      <sheetName val="Item-_Compact8"/>
      <sheetName val="P&amp;L_-_AD8"/>
      <sheetName val="GF_Columns8"/>
      <sheetName val="Deprec_8"/>
      <sheetName val="DETAILED__BOQ8"/>
      <sheetName val="SPS_DETAIL8"/>
      <sheetName val="PC_Master_List8"/>
      <sheetName val="Field_Values8"/>
      <sheetName val="Structure_Bills_Qty8"/>
      <sheetName val="BASIS_-DEC_088"/>
      <sheetName val="MN_T_B_8"/>
      <sheetName val="Data_Forecast8"/>
      <sheetName val="Basic_Rate8"/>
      <sheetName val="final_abstract8"/>
      <sheetName val="Master_Data_Sheet8"/>
      <sheetName val="Cement_recon_8"/>
      <sheetName val="Cleaning_&amp;_Grubbing8"/>
      <sheetName val="_8"/>
      <sheetName val="Intro_8"/>
      <sheetName val="_TCS,_NAGPUR-MANJIRI_C_PROGRES8"/>
      <sheetName val="Budget_in_SAP8"/>
      <sheetName val="Civil_Boq8"/>
      <sheetName val="Material_8"/>
      <sheetName val="Factors_8"/>
      <sheetName val="Adimi_bldg8"/>
      <sheetName val="Pump_House8"/>
      <sheetName val="Fuel_Regu_Station8"/>
      <sheetName val="Constants_Summary8"/>
      <sheetName val="Form_68"/>
      <sheetName val="Raw_Data8"/>
      <sheetName val="PointNo_58"/>
      <sheetName val="Plant_&amp;__Machinery8"/>
      <sheetName val="Load_Details-220kV8"/>
      <sheetName val="REPAIR&amp;_MAINT8"/>
      <sheetName val="C9901"/>
      <sheetName val="Fill_this_out_first___19"/>
      <sheetName val="PDF_Front9"/>
      <sheetName val="Simple_Letter9"/>
      <sheetName val="Overall_Summary9"/>
      <sheetName val="CSI_Summary9"/>
      <sheetName val="Section_1_Areas9"/>
      <sheetName val="Section_1_Summary9"/>
      <sheetName val="Section_19"/>
      <sheetName val="Section_2_Areas9"/>
      <sheetName val="Section_2_Summary9"/>
      <sheetName val="Section_29"/>
      <sheetName val="Section_3_Areas9"/>
      <sheetName val="Section_3_Summary9"/>
      <sheetName val="Section_39"/>
      <sheetName val="Section_4_Areas9"/>
      <sheetName val="Section_4_Summary9"/>
      <sheetName val="Section_49"/>
      <sheetName val="Section_5_Areas9"/>
      <sheetName val="Section_5_Summary9"/>
      <sheetName val="Section_59"/>
      <sheetName val="Sitework_Areas9"/>
      <sheetName val="Section_6_Areas9"/>
      <sheetName val="Section_6_Summary9"/>
      <sheetName val="Section_69"/>
      <sheetName val="Sitework_Summary9"/>
      <sheetName val="Comparison_Summary9"/>
      <sheetName val="Fill_this_out_first___20"/>
      <sheetName val="SHEET_19"/>
      <sheetName val="Salient_Features9"/>
      <sheetName val="IDC_AHK_9"/>
      <sheetName val="BOQ_Direct_selling_cost9"/>
      <sheetName val="Monthwise_breakup9"/>
      <sheetName val="Reinf_Analy9"/>
      <sheetName val="Power_anal9"/>
      <sheetName val="Macro_custom_function9"/>
      <sheetName val="labour_coeff9"/>
      <sheetName val="PRECAST_lightconc-II9"/>
      <sheetName val="DLA_Standard_Cost_Report19"/>
      <sheetName val="IO_List9"/>
      <sheetName val="Sebtion_1_SumMary9"/>
      <sheetName val="Tender_Summary9"/>
      <sheetName val="TBAL9697_-group_wise__sdpl9"/>
      <sheetName val="Staff_Acco_9"/>
      <sheetName val="Pacakges_split9"/>
      <sheetName val="Basement_Budget9"/>
      <sheetName val="Extra_Item9"/>
      <sheetName val="Civil_Works9"/>
      <sheetName val="Cat_A_Change_Control9"/>
      <sheetName val="Meas_-Hotel_Part9"/>
      <sheetName val="RCC,Ret__Wall9"/>
      <sheetName val="Driveway_Beams9"/>
      <sheetName val="Labour_productivity9"/>
      <sheetName val="Stress_Calculation9"/>
      <sheetName val="Deduction_of_assets9"/>
      <sheetName val="schedule_nos9"/>
      <sheetName val="INPUT_SHEET9"/>
      <sheetName val="DEPTH_CHART_(ORR)_L_S_9"/>
      <sheetName val="Name_List9"/>
      <sheetName val="Contract_Night_Staff9"/>
      <sheetName val="Contract_Day_Staff9"/>
      <sheetName val="Day_Shift9"/>
      <sheetName val="Night_Shift9"/>
      <sheetName val="PA-_Consutant_9"/>
      <sheetName val="Cashflow_projection9"/>
      <sheetName val="Break_up_Sheet9"/>
      <sheetName val="1st_flr9"/>
      <sheetName val="Fin_Sum9"/>
      <sheetName val="1st_Slab9"/>
      <sheetName val="Order_Info9"/>
      <sheetName val="Scope_Reconciliation9"/>
      <sheetName val="Project_Budget_Worksheet9"/>
      <sheetName val="Approved_MTD_Proj_#'s9"/>
      <sheetName val="Sun_E_Type9"/>
      <sheetName val="As_per_PCA9"/>
      <sheetName val="BLOCK-A_(MEA_SHEET)9"/>
      <sheetName val="Project_Plan_-_WWW9"/>
      <sheetName val="WORK_TABLE9"/>
      <sheetName val="SITE_OVERHEADS9"/>
      <sheetName val="FITZ_MORT_949"/>
      <sheetName val="Capex_-_Hry9"/>
      <sheetName val="LEVEL_SHEET9"/>
      <sheetName val="Material_Rates9"/>
      <sheetName val="SPT_vs_PHI9"/>
      <sheetName val="MASTER_RATE_ANALYSIS9"/>
      <sheetName val="Fee_Rate_Summary9"/>
      <sheetName val="Site_Dev_BOQ9"/>
      <sheetName val="Sheet3_(2)9"/>
      <sheetName val="\TCS,_NAGPUR-MANJIRI_C\PROGRES9"/>
      <sheetName val="Ra__stair9"/>
      <sheetName val="MEP_BOQ-9"/>
      <sheetName val="wooden_door9"/>
      <sheetName val="Sub_con_Summary9"/>
      <sheetName val="Cost_saving9"/>
      <sheetName val="GENERAL_SUMMARY9"/>
      <sheetName val="LMP_Summary9"/>
      <sheetName val="Sec_Summary9"/>
      <sheetName val="Labour_cost9"/>
      <sheetName val="BILLING_SCHEDULE9"/>
      <sheetName val="bill_curve9"/>
      <sheetName val="CASH_IN_&amp;_OUT_FLOW_9"/>
      <sheetName val="cash_flow_curve9"/>
      <sheetName val="Revised_Labour9"/>
      <sheetName val="Rein_Ana9"/>
      <sheetName val="Gen_Exp_Breakup9"/>
      <sheetName val="Total_Quote9"/>
      <sheetName val="Works_-_Quote_Sheet9"/>
      <sheetName val="cover_page9"/>
      <sheetName val="Project_Data9"/>
      <sheetName val="Drop_Down_List9"/>
      <sheetName val="30개월기준대비표_아랍택)9"/>
      <sheetName val="총괄표_(2)9"/>
      <sheetName val="CIF_COST_ITEM9"/>
      <sheetName val="Item-_Compact9"/>
      <sheetName val="P&amp;L_-_AD9"/>
      <sheetName val="GF_Columns9"/>
      <sheetName val="Deprec_9"/>
      <sheetName val="DETAILED__BOQ9"/>
      <sheetName val="SPS_DETAIL9"/>
      <sheetName val="PC_Master_List9"/>
      <sheetName val="Field_Values9"/>
      <sheetName val="Structure_Bills_Qty9"/>
      <sheetName val="BASIS_-DEC_089"/>
      <sheetName val="MN_T_B_9"/>
      <sheetName val="Data_Forecast9"/>
      <sheetName val="Basic_Rate9"/>
      <sheetName val="final_abstract9"/>
      <sheetName val="Master_Data_Sheet9"/>
      <sheetName val="Cement_recon_9"/>
      <sheetName val="Cleaning_&amp;_Grubbing9"/>
      <sheetName val="_9"/>
      <sheetName val="Intro_9"/>
      <sheetName val="_TCS,_NAGPUR-MANJIRI_C_PROGRES9"/>
      <sheetName val="Budget_in_SAP9"/>
      <sheetName val="Civil_Boq9"/>
      <sheetName val="Material_9"/>
      <sheetName val="Factors_9"/>
      <sheetName val="Adimi_bldg9"/>
      <sheetName val="Pump_House9"/>
      <sheetName val="Fuel_Regu_Station9"/>
      <sheetName val="Constants_Summary9"/>
      <sheetName val="Form_69"/>
      <sheetName val="Raw_Data9"/>
      <sheetName val="PointNo_59"/>
      <sheetName val="Plant_&amp;__Machinery9"/>
      <sheetName val="Load_Details-220kV9"/>
      <sheetName val="REPAIR&amp;_MAINT9"/>
      <sheetName val="Rate_analysis3"/>
      <sheetName val="Fill_this_out_first___21"/>
      <sheetName val="PDF_Front10"/>
      <sheetName val="Simple_Letter10"/>
      <sheetName val="Overall_Summary10"/>
      <sheetName val="CSI_Summary10"/>
      <sheetName val="Section_1_Areas10"/>
      <sheetName val="Section_1_Summary10"/>
      <sheetName val="Section_110"/>
      <sheetName val="Section_2_Areas10"/>
      <sheetName val="Section_2_Summary10"/>
      <sheetName val="Section_210"/>
      <sheetName val="Section_3_Areas10"/>
      <sheetName val="Section_3_Summary10"/>
      <sheetName val="Section_310"/>
      <sheetName val="Section_4_Areas10"/>
      <sheetName val="Section_4_Summary10"/>
      <sheetName val="Section_410"/>
      <sheetName val="Section_5_Areas10"/>
      <sheetName val="Section_5_Summary10"/>
      <sheetName val="Section_510"/>
      <sheetName val="Sitework_Areas10"/>
      <sheetName val="Section_6_Areas10"/>
      <sheetName val="Section_6_Summary10"/>
      <sheetName val="Section_610"/>
      <sheetName val="Sitework_Summary10"/>
      <sheetName val="Comparison_Summary10"/>
      <sheetName val="Fill_this_out_first___22"/>
      <sheetName val="SHEET_110"/>
      <sheetName val="Salient_Features10"/>
      <sheetName val="IDC_AHK_10"/>
      <sheetName val="BOQ_Direct_selling_cost10"/>
      <sheetName val="Monthwise_breakup10"/>
      <sheetName val="Reinf_Analy10"/>
      <sheetName val="Power_anal10"/>
      <sheetName val="Macro_custom_function10"/>
      <sheetName val="labour_coeff10"/>
      <sheetName val="PRECAST_lightconc-II10"/>
      <sheetName val="DLA_Standard_Cost_Report110"/>
      <sheetName val="IO_List10"/>
      <sheetName val="Sebtion_1_SumMary10"/>
      <sheetName val="Tender_Summary10"/>
      <sheetName val="TBAL9697_-group_wise__sdpl10"/>
      <sheetName val="Staff_Acco_10"/>
      <sheetName val="Pacakges_split10"/>
      <sheetName val="Basement_Budget10"/>
      <sheetName val="Extra_Item10"/>
      <sheetName val="Civil_Works10"/>
      <sheetName val="Cat_A_Change_Control10"/>
      <sheetName val="Meas_-Hotel_Part10"/>
      <sheetName val="RCC,Ret__Wall10"/>
      <sheetName val="Driveway_Beams10"/>
      <sheetName val="Labour_productivity10"/>
      <sheetName val="Stress_Calculation10"/>
      <sheetName val="Deduction_of_assets10"/>
      <sheetName val="schedule_nos10"/>
      <sheetName val="INPUT_SHEET10"/>
      <sheetName val="DEPTH_CHART_(ORR)_L_S_10"/>
      <sheetName val="Name_List10"/>
      <sheetName val="Contract_Night_Staff10"/>
      <sheetName val="Contract_Day_Staff10"/>
      <sheetName val="Day_Shift10"/>
      <sheetName val="Night_Shift10"/>
      <sheetName val="PA-_Consutant_10"/>
      <sheetName val="Cashflow_projection10"/>
      <sheetName val="Break_up_Sheet10"/>
      <sheetName val="1st_flr10"/>
      <sheetName val="Fin_Sum10"/>
      <sheetName val="1st_Slab10"/>
      <sheetName val="Order_Info10"/>
      <sheetName val="Scope_Reconciliation10"/>
      <sheetName val="Project_Budget_Worksheet10"/>
      <sheetName val="Approved_MTD_Proj_#'s10"/>
      <sheetName val="Sun_E_Type10"/>
      <sheetName val="As_per_PCA10"/>
      <sheetName val="BLOCK-A_(MEA_SHEET)10"/>
      <sheetName val="Project_Plan_-_WWW10"/>
      <sheetName val="WORK_TABLE10"/>
      <sheetName val="SITE_OVERHEADS10"/>
      <sheetName val="FITZ_MORT_9410"/>
      <sheetName val="Capex_-_Hry10"/>
      <sheetName val="LEVEL_SHEET10"/>
      <sheetName val="Material_Rates10"/>
      <sheetName val="SPT_vs_PHI10"/>
      <sheetName val="MASTER_RATE_ANALYSIS10"/>
      <sheetName val="Fee_Rate_Summary10"/>
      <sheetName val="Site_Dev_BOQ10"/>
      <sheetName val="Rate_analysis4"/>
      <sheetName val="Sheet3_(2)10"/>
      <sheetName val="\TCS,_NAGPUR-MANJIRI_C\PROGRE10"/>
      <sheetName val="Ra__stair10"/>
      <sheetName val="MEP_BOQ-10"/>
      <sheetName val="wooden_door10"/>
      <sheetName val="Sub_con_Summary10"/>
      <sheetName val="Cost_saving10"/>
      <sheetName val="GENERAL_SUMMARY10"/>
      <sheetName val="LMP_Summary10"/>
      <sheetName val="Sec_Summary10"/>
      <sheetName val="Labour_cost10"/>
      <sheetName val="BILLING_SCHEDULE10"/>
      <sheetName val="bill_curve10"/>
      <sheetName val="CASH_IN_&amp;_OUT_FLOW_10"/>
      <sheetName val="cash_flow_curve10"/>
      <sheetName val="Revised_Labour10"/>
      <sheetName val="Rein_Ana10"/>
      <sheetName val="Gen_Exp_Breakup10"/>
      <sheetName val="Total_Quote10"/>
      <sheetName val="Works_-_Quote_Sheet10"/>
      <sheetName val="cover_page10"/>
      <sheetName val="Project_Data10"/>
      <sheetName val="Drop_Down_List10"/>
      <sheetName val="30개월기준대비표_아랍택)10"/>
      <sheetName val="총괄표_(2)10"/>
      <sheetName val="CIF_COST_ITEM10"/>
      <sheetName val="Item-_Compact10"/>
      <sheetName val="P&amp;L_-_AD10"/>
      <sheetName val="GF_Columns10"/>
      <sheetName val="Deprec_10"/>
      <sheetName val="DETAILED__BOQ10"/>
      <sheetName val="SPS_DETAIL10"/>
      <sheetName val="PC_Master_List10"/>
      <sheetName val="Field_Values10"/>
      <sheetName val="Structure_Bills_Qty10"/>
      <sheetName val="BASIS_-DEC_0810"/>
      <sheetName val="MN_T_B_10"/>
      <sheetName val="Data_Forecast10"/>
      <sheetName val="Basic_Rate10"/>
      <sheetName val="final_abstract10"/>
      <sheetName val="Master_Data_Sheet10"/>
      <sheetName val="Cement_recon_10"/>
      <sheetName val="Cleaning_&amp;_Grubbing10"/>
      <sheetName val="_10"/>
      <sheetName val="Intro_10"/>
      <sheetName val="_TCS,_NAGPUR-MANJIRI_C_PROGRE10"/>
      <sheetName val="Budget_in_SAP10"/>
      <sheetName val="Civil_Boq10"/>
      <sheetName val="Material_10"/>
      <sheetName val="Factors_10"/>
      <sheetName val="Adimi_bldg10"/>
      <sheetName val="Pump_House10"/>
      <sheetName val="Fuel_Regu_Station10"/>
      <sheetName val="Constants_Summary10"/>
      <sheetName val="Form_610"/>
      <sheetName val="Raw_Data10"/>
      <sheetName val="PointNo_510"/>
      <sheetName val="Plant_&amp;__Machinery10"/>
      <sheetName val="Load_Details-220kV10"/>
      <sheetName val="REPAIR&amp;_MAINT10"/>
      <sheetName val="Fill_this_out_first___23"/>
      <sheetName val="PDF_Front11"/>
      <sheetName val="Simple_Letter11"/>
      <sheetName val="Overall_Summary11"/>
      <sheetName val="CSI_Summary11"/>
      <sheetName val="Section_1_Areas11"/>
      <sheetName val="Section_1_Summary11"/>
      <sheetName val="Section_111"/>
      <sheetName val="Section_2_Areas11"/>
      <sheetName val="Section_2_Summary11"/>
      <sheetName val="Section_211"/>
      <sheetName val="Section_3_Areas11"/>
      <sheetName val="Section_3_Summary11"/>
      <sheetName val="Section_311"/>
      <sheetName val="Section_4_Areas11"/>
      <sheetName val="Section_4_Summary11"/>
      <sheetName val="Section_411"/>
      <sheetName val="Section_5_Areas11"/>
      <sheetName val="Section_5_Summary11"/>
      <sheetName val="Section_511"/>
      <sheetName val="Sitework_Areas11"/>
      <sheetName val="Section_6_Areas11"/>
      <sheetName val="Section_6_Summary11"/>
      <sheetName val="Section_611"/>
      <sheetName val="Sitework_Summary11"/>
      <sheetName val="Comparison_Summary11"/>
      <sheetName val="Fill_this_out_first___24"/>
      <sheetName val="SHEET_111"/>
      <sheetName val="Salient_Features11"/>
      <sheetName val="IDC_AHK_11"/>
      <sheetName val="BOQ_Direct_selling_cost11"/>
      <sheetName val="Monthwise_breakup11"/>
      <sheetName val="Reinf_Analy11"/>
      <sheetName val="Power_anal11"/>
      <sheetName val="Macro_custom_function11"/>
      <sheetName val="labour_coeff11"/>
      <sheetName val="PRECAST_lightconc-II11"/>
      <sheetName val="DLA_Standard_Cost_Report111"/>
      <sheetName val="IO_List11"/>
      <sheetName val="Sebtion_1_SumMary11"/>
      <sheetName val="Tender_Summary11"/>
      <sheetName val="TBAL9697_-group_wise__sdpl11"/>
      <sheetName val="Staff_Acco_11"/>
      <sheetName val="Pacakges_split11"/>
      <sheetName val="Basement_Budget11"/>
      <sheetName val="Extra_Item11"/>
      <sheetName val="Civil_Works11"/>
      <sheetName val="Cat_A_Change_Control11"/>
      <sheetName val="Meas_-Hotel_Part11"/>
      <sheetName val="RCC,Ret__Wall11"/>
      <sheetName val="Driveway_Beams11"/>
      <sheetName val="Labour_productivity11"/>
      <sheetName val="Stress_Calculation11"/>
      <sheetName val="Deduction_of_assets11"/>
      <sheetName val="schedule_nos11"/>
      <sheetName val="INPUT_SHEET11"/>
      <sheetName val="DEPTH_CHART_(ORR)_L_S_11"/>
      <sheetName val="Name_List11"/>
      <sheetName val="Contract_Night_Staff11"/>
      <sheetName val="Contract_Day_Staff11"/>
      <sheetName val="Day_Shift11"/>
      <sheetName val="Night_Shift11"/>
      <sheetName val="PA-_Consutant_11"/>
      <sheetName val="Cashflow_projection11"/>
      <sheetName val="Break_up_Sheet11"/>
      <sheetName val="1st_flr11"/>
      <sheetName val="Fin_Sum11"/>
      <sheetName val="1st_Slab11"/>
      <sheetName val="Order_Info11"/>
      <sheetName val="Scope_Reconciliation11"/>
      <sheetName val="Project_Budget_Worksheet11"/>
      <sheetName val="Approved_MTD_Proj_#'s11"/>
      <sheetName val="Sun_E_Type11"/>
      <sheetName val="As_per_PCA11"/>
      <sheetName val="BLOCK-A_(MEA_SHEET)11"/>
      <sheetName val="Project_Plan_-_WWW11"/>
      <sheetName val="WORK_TABLE11"/>
      <sheetName val="SITE_OVERHEADS11"/>
      <sheetName val="FITZ_MORT_9411"/>
      <sheetName val="Capex_-_Hry11"/>
      <sheetName val="LEVEL_SHEET11"/>
      <sheetName val="Material_Rates11"/>
      <sheetName val="SPT_vs_PHI11"/>
      <sheetName val="MASTER_RATE_ANALYSIS11"/>
      <sheetName val="Fee_Rate_Summary11"/>
      <sheetName val="Site_Dev_BOQ11"/>
      <sheetName val="Rate_analysis5"/>
      <sheetName val="Sheet3_(2)11"/>
      <sheetName val="\TCS,_NAGPUR-MANJIRI_C\PROGRE11"/>
      <sheetName val="Ra__stair11"/>
      <sheetName val="MEP_BOQ-11"/>
      <sheetName val="wooden_door11"/>
      <sheetName val="Sub_con_Summary11"/>
      <sheetName val="Cost_saving11"/>
      <sheetName val="GENERAL_SUMMARY11"/>
      <sheetName val="LMP_Summary11"/>
      <sheetName val="Sec_Summary11"/>
      <sheetName val="Labour_cost11"/>
      <sheetName val="BILLING_SCHEDULE11"/>
      <sheetName val="bill_curve11"/>
      <sheetName val="CASH_IN_&amp;_OUT_FLOW_11"/>
      <sheetName val="cash_flow_curve11"/>
      <sheetName val="Revised_Labour11"/>
      <sheetName val="Rein_Ana11"/>
      <sheetName val="Gen_Exp_Breakup11"/>
      <sheetName val="Total_Quote11"/>
      <sheetName val="Works_-_Quote_Sheet11"/>
      <sheetName val="cover_page11"/>
      <sheetName val="Project_Data11"/>
      <sheetName val="Drop_Down_List11"/>
      <sheetName val="30개월기준대비표_아랍택)11"/>
      <sheetName val="총괄표_(2)11"/>
      <sheetName val="CIF_COST_ITEM11"/>
      <sheetName val="Item-_Compact11"/>
      <sheetName val="P&amp;L_-_AD11"/>
      <sheetName val="GF_Columns11"/>
      <sheetName val="Deprec_11"/>
      <sheetName val="DETAILED__BOQ11"/>
      <sheetName val="SPS_DETAIL11"/>
      <sheetName val="PC_Master_List11"/>
      <sheetName val="Field_Values11"/>
      <sheetName val="Structure_Bills_Qty11"/>
      <sheetName val="BASIS_-DEC_0811"/>
      <sheetName val="MN_T_B_11"/>
      <sheetName val="Data_Forecast11"/>
      <sheetName val="Basic_Rate11"/>
      <sheetName val="final_abstract11"/>
      <sheetName val="Master_Data_Sheet11"/>
      <sheetName val="Cement_recon_11"/>
      <sheetName val="Cleaning_&amp;_Grubbing11"/>
      <sheetName val="_11"/>
      <sheetName val="Intro_11"/>
      <sheetName val="_TCS,_NAGPUR-MANJIRI_C_PROGRE11"/>
      <sheetName val="Budget_in_SAP11"/>
      <sheetName val="Civil_Boq11"/>
      <sheetName val="Material_11"/>
      <sheetName val="Factors_11"/>
      <sheetName val="Adimi_bldg11"/>
      <sheetName val="Pump_House11"/>
      <sheetName val="Fuel_Regu_Station11"/>
      <sheetName val="Constants_Summary11"/>
      <sheetName val="Form_611"/>
      <sheetName val="Raw_Data11"/>
      <sheetName val="PointNo_511"/>
      <sheetName val="Plant_&amp;__Machinery11"/>
      <sheetName val="Load_Details-220kV11"/>
      <sheetName val="REPAIR&amp;_MAINT11"/>
      <sheetName val="Fill_this_out_first___25"/>
      <sheetName val="PDF_Front12"/>
      <sheetName val="Simple_Letter12"/>
      <sheetName val="Overall_Summary12"/>
      <sheetName val="CSI_Summary12"/>
      <sheetName val="Section_1_Areas12"/>
      <sheetName val="Section_1_Summary12"/>
      <sheetName val="Section_112"/>
      <sheetName val="Section_2_Areas12"/>
      <sheetName val="Section_2_Summary12"/>
      <sheetName val="Section_212"/>
      <sheetName val="Section_3_Areas12"/>
      <sheetName val="Section_3_Summary12"/>
      <sheetName val="Section_312"/>
      <sheetName val="Section_4_Areas12"/>
      <sheetName val="Section_4_Summary12"/>
      <sheetName val="Section_412"/>
      <sheetName val="Section_5_Areas12"/>
      <sheetName val="Section_5_Summary12"/>
      <sheetName val="Section_512"/>
      <sheetName val="Sitework_Areas12"/>
      <sheetName val="Section_6_Areas12"/>
      <sheetName val="Section_6_Summary12"/>
      <sheetName val="Section_612"/>
      <sheetName val="Sitework_Summary12"/>
      <sheetName val="Comparison_Summary12"/>
      <sheetName val="Fill_this_out_first___26"/>
      <sheetName val="SHEET_112"/>
      <sheetName val="Salient_Features12"/>
      <sheetName val="IDC_AHK_12"/>
      <sheetName val="BOQ_Direct_selling_cost12"/>
      <sheetName val="Monthwise_breakup12"/>
      <sheetName val="Reinf_Analy12"/>
      <sheetName val="Power_anal12"/>
      <sheetName val="Macro_custom_function12"/>
      <sheetName val="labour_coeff12"/>
      <sheetName val="PRECAST_lightconc-II12"/>
      <sheetName val="DLA_Standard_Cost_Report112"/>
      <sheetName val="IO_List12"/>
      <sheetName val="Sebtion_1_SumMary12"/>
      <sheetName val="Tender_Summary12"/>
      <sheetName val="TBAL9697_-group_wise__sdpl12"/>
      <sheetName val="Staff_Acco_12"/>
      <sheetName val="Pacakges_split12"/>
      <sheetName val="Basement_Budget12"/>
      <sheetName val="Extra_Item12"/>
      <sheetName val="Civil_Works12"/>
      <sheetName val="Cat_A_Change_Control12"/>
      <sheetName val="Meas_-Hotel_Part12"/>
      <sheetName val="RCC,Ret__Wall12"/>
      <sheetName val="Driveway_Beams12"/>
      <sheetName val="Labour_productivity12"/>
      <sheetName val="Stress_Calculation12"/>
      <sheetName val="Deduction_of_assets12"/>
      <sheetName val="schedule_nos12"/>
      <sheetName val="INPUT_SHEET12"/>
      <sheetName val="DEPTH_CHART_(ORR)_L_S_12"/>
      <sheetName val="Name_List12"/>
      <sheetName val="Contract_Night_Staff12"/>
      <sheetName val="Contract_Day_Staff12"/>
      <sheetName val="Day_Shift12"/>
      <sheetName val="Night_Shift12"/>
      <sheetName val="PA-_Consutant_12"/>
      <sheetName val="Cashflow_projection12"/>
      <sheetName val="Break_up_Sheet12"/>
      <sheetName val="1st_flr12"/>
      <sheetName val="Fin_Sum12"/>
      <sheetName val="1st_Slab12"/>
      <sheetName val="Order_Info12"/>
      <sheetName val="Scope_Reconciliation12"/>
      <sheetName val="Project_Budget_Worksheet12"/>
      <sheetName val="Approved_MTD_Proj_#'s12"/>
      <sheetName val="Sun_E_Type12"/>
      <sheetName val="As_per_PCA12"/>
      <sheetName val="BLOCK-A_(MEA_SHEET)12"/>
      <sheetName val="Project_Plan_-_WWW12"/>
      <sheetName val="WORK_TABLE12"/>
      <sheetName val="SITE_OVERHEADS12"/>
      <sheetName val="FITZ_MORT_9412"/>
      <sheetName val="Capex_-_Hry12"/>
      <sheetName val="LEVEL_SHEET12"/>
      <sheetName val="Material_Rates12"/>
      <sheetName val="SPT_vs_PHI12"/>
      <sheetName val="MASTER_RATE_ANALYSIS12"/>
      <sheetName val="Fee_Rate_Summary12"/>
      <sheetName val="Site_Dev_BOQ12"/>
      <sheetName val="Rate_analysis6"/>
      <sheetName val="Sheet3_(2)12"/>
      <sheetName val="\TCS,_NAGPUR-MANJIRI_C\PROGRE12"/>
      <sheetName val="Ra__stair12"/>
      <sheetName val="MEP_BOQ-12"/>
      <sheetName val="wooden_door12"/>
      <sheetName val="Sub_con_Summary12"/>
      <sheetName val="Cost_saving12"/>
      <sheetName val="GENERAL_SUMMARY12"/>
      <sheetName val="LMP_Summary12"/>
      <sheetName val="Sec_Summary12"/>
      <sheetName val="Labour_cost12"/>
      <sheetName val="BILLING_SCHEDULE12"/>
      <sheetName val="bill_curve12"/>
      <sheetName val="CASH_IN_&amp;_OUT_FLOW_12"/>
      <sheetName val="cash_flow_curve12"/>
      <sheetName val="Revised_Labour12"/>
      <sheetName val="Rein_Ana12"/>
      <sheetName val="Gen_Exp_Breakup12"/>
      <sheetName val="Total_Quote12"/>
      <sheetName val="Works_-_Quote_Sheet12"/>
      <sheetName val="cover_page12"/>
      <sheetName val="Project_Data12"/>
      <sheetName val="Drop_Down_List12"/>
      <sheetName val="30개월기준대비표_아랍택)12"/>
      <sheetName val="총괄표_(2)12"/>
      <sheetName val="CIF_COST_ITEM12"/>
      <sheetName val="Item-_Compact12"/>
      <sheetName val="P&amp;L_-_AD12"/>
      <sheetName val="GF_Columns12"/>
      <sheetName val="Deprec_12"/>
      <sheetName val="DETAILED__BOQ12"/>
      <sheetName val="SPS_DETAIL12"/>
      <sheetName val="PC_Master_List12"/>
      <sheetName val="Field_Values12"/>
      <sheetName val="Structure_Bills_Qty12"/>
      <sheetName val="BASIS_-DEC_0812"/>
      <sheetName val="MN_T_B_12"/>
      <sheetName val="Data_Forecast12"/>
      <sheetName val="Basic_Rate12"/>
      <sheetName val="final_abstract12"/>
      <sheetName val="Master_Data_Sheet12"/>
      <sheetName val="Cement_recon_12"/>
      <sheetName val="Cleaning_&amp;_Grubbing12"/>
      <sheetName val="_12"/>
      <sheetName val="Intro_12"/>
      <sheetName val="_TCS,_NAGPUR-MANJIRI_C_PROGRE12"/>
      <sheetName val="Budget_in_SAP12"/>
      <sheetName val="Civil_Boq12"/>
      <sheetName val="Material_12"/>
      <sheetName val="Factors_12"/>
      <sheetName val="Adimi_bldg12"/>
      <sheetName val="Pump_House12"/>
      <sheetName val="Fuel_Regu_Station12"/>
      <sheetName val="Constants_Summary12"/>
      <sheetName val="Form_612"/>
      <sheetName val="Raw_Data12"/>
      <sheetName val="PointNo_512"/>
      <sheetName val="Plant_&amp;__Machinery12"/>
      <sheetName val="Load_Details-220kV12"/>
      <sheetName val="REPAIR&amp;_MAINT12"/>
      <sheetName val="Fill_this_out_first___27"/>
      <sheetName val="Fill_this_out_first___29"/>
      <sheetName val="PDF_Front13"/>
      <sheetName val="Simple_Letter13"/>
      <sheetName val="Overall_Summary13"/>
      <sheetName val="CSI_Summary13"/>
      <sheetName val="Section_1_Areas13"/>
      <sheetName val="Section_1_Summary13"/>
      <sheetName val="Section_113"/>
      <sheetName val="Section_2_Areas13"/>
      <sheetName val="Section_2_Summary13"/>
      <sheetName val="Section_213"/>
      <sheetName val="Section_3_Areas13"/>
      <sheetName val="Section_3_Summary13"/>
      <sheetName val="Section_313"/>
      <sheetName val="Section_4_Areas13"/>
      <sheetName val="Section_4_Summary13"/>
      <sheetName val="Section_413"/>
      <sheetName val="Section_5_Areas13"/>
      <sheetName val="Section_5_Summary13"/>
      <sheetName val="Section_513"/>
      <sheetName val="Sitework_Areas13"/>
      <sheetName val="Section_6_Areas13"/>
      <sheetName val="Section_6_Summary13"/>
      <sheetName val="Section_613"/>
      <sheetName val="Sitework_Summary13"/>
      <sheetName val="Comparison_Summary13"/>
      <sheetName val="Fill_this_out_first___28"/>
      <sheetName val="SHEET_113"/>
      <sheetName val="Salient_Features13"/>
      <sheetName val="IDC_AHK_13"/>
      <sheetName val="BOQ_Direct_selling_cost13"/>
      <sheetName val="Monthwise_breakup13"/>
      <sheetName val="Reinf_Analy13"/>
      <sheetName val="Power_anal13"/>
      <sheetName val="Macro_custom_function13"/>
      <sheetName val="labour_coeff13"/>
      <sheetName val="PRECAST_lightconc-II13"/>
      <sheetName val="DLA_Standard_Cost_Report113"/>
      <sheetName val="IO_List13"/>
      <sheetName val="Sebtion_1_SumMary13"/>
      <sheetName val="Tender_Summary13"/>
      <sheetName val="TBAL9697_-group_wise__sdpl13"/>
      <sheetName val="Staff_Acco_13"/>
      <sheetName val="Pacakges_split13"/>
      <sheetName val="Basement_Budget13"/>
      <sheetName val="Extra_Item13"/>
      <sheetName val="Civil_Works13"/>
      <sheetName val="Cat_A_Change_Control13"/>
      <sheetName val="Meas_-Hotel_Part13"/>
      <sheetName val="RCC,Ret__Wall13"/>
      <sheetName val="Driveway_Beams13"/>
      <sheetName val="Labour_productivity13"/>
      <sheetName val="Stress_Calculation13"/>
      <sheetName val="Deduction_of_assets13"/>
      <sheetName val="schedule_nos13"/>
      <sheetName val="INPUT_SHEET13"/>
      <sheetName val="DEPTH_CHART_(ORR)_L_S_13"/>
      <sheetName val="Name_List13"/>
      <sheetName val="Contract_Night_Staff13"/>
      <sheetName val="Contract_Day_Staff13"/>
      <sheetName val="Day_Shift13"/>
      <sheetName val="Night_Shift13"/>
      <sheetName val="PA-_Consutant_13"/>
      <sheetName val="Cashflow_projection13"/>
      <sheetName val="Break_up_Sheet13"/>
      <sheetName val="1st_flr13"/>
      <sheetName val="Fin_Sum13"/>
      <sheetName val="1st_Slab13"/>
      <sheetName val="Order_Info13"/>
      <sheetName val="Scope_Reconciliation13"/>
      <sheetName val="Project_Budget_Worksheet13"/>
      <sheetName val="Approved_MTD_Proj_#'s13"/>
      <sheetName val="Sun_E_Type13"/>
      <sheetName val="As_per_PCA13"/>
      <sheetName val="BLOCK-A_(MEA_SHEET)13"/>
      <sheetName val="Project_Plan_-_WWW13"/>
      <sheetName val="WORK_TABLE13"/>
      <sheetName val="SITE_OVERHEADS13"/>
      <sheetName val="FITZ_MORT_9413"/>
      <sheetName val="Capex_-_Hry13"/>
      <sheetName val="LEVEL_SHEET13"/>
      <sheetName val="Material_Rates13"/>
      <sheetName val="SPT_vs_PHI13"/>
      <sheetName val="MASTER_RATE_ANALYSIS13"/>
      <sheetName val="Fee_Rate_Summary13"/>
      <sheetName val="Site_Dev_BOQ13"/>
      <sheetName val="Sheet3_(2)13"/>
      <sheetName val="\TCS,_NAGPUR-MANJIRI_C\PROGRE13"/>
      <sheetName val="Ra__stair13"/>
      <sheetName val="MEP_BOQ-13"/>
      <sheetName val="wooden_door13"/>
      <sheetName val="Sub_con_Summary13"/>
      <sheetName val="Cost_saving13"/>
      <sheetName val="GENERAL_SUMMARY13"/>
      <sheetName val="LMP_Summary13"/>
      <sheetName val="Sec_Summary13"/>
      <sheetName val="Labour_cost13"/>
      <sheetName val="BILLING_SCHEDULE13"/>
      <sheetName val="bill_curve13"/>
      <sheetName val="CASH_IN_&amp;_OUT_FLOW_13"/>
      <sheetName val="cash_flow_curve13"/>
      <sheetName val="Revised_Labour13"/>
      <sheetName val="Rein_Ana13"/>
      <sheetName val="Gen_Exp_Breakup13"/>
      <sheetName val="Total_Quote13"/>
      <sheetName val="Works_-_Quote_Sheet13"/>
      <sheetName val="cover_page13"/>
      <sheetName val="Project_Data13"/>
      <sheetName val="Drop_Down_List13"/>
      <sheetName val="30개월기준대비표_아랍택)13"/>
      <sheetName val="총괄표_(2)13"/>
      <sheetName val="CIF_COST_ITEM13"/>
      <sheetName val="Item-_Compact13"/>
      <sheetName val="P&amp;L_-_AD13"/>
      <sheetName val="GF_Columns13"/>
      <sheetName val="Deprec_13"/>
      <sheetName val="DETAILED__BOQ13"/>
      <sheetName val="SPS_DETAIL13"/>
      <sheetName val="PC_Master_List13"/>
      <sheetName val="Field_Values13"/>
      <sheetName val="Structure_Bills_Qty13"/>
      <sheetName val="BASIS_-DEC_0813"/>
      <sheetName val="MN_T_B_13"/>
      <sheetName val="Data_Forecast13"/>
      <sheetName val="Basic_Rate13"/>
      <sheetName val="final_abstract13"/>
      <sheetName val="Master_Data_Sheet13"/>
      <sheetName val="Cement_recon_13"/>
      <sheetName val="Cleaning_&amp;_Grubbing13"/>
      <sheetName val="_13"/>
      <sheetName val="Intro_13"/>
      <sheetName val="_TCS,_NAGPUR-MANJIRI_C_PROGRE13"/>
      <sheetName val="Budget_in_SAP13"/>
      <sheetName val="Civil_Boq13"/>
      <sheetName val="Material_13"/>
      <sheetName val="Factors_13"/>
      <sheetName val="Adimi_bldg13"/>
      <sheetName val="Pump_House13"/>
      <sheetName val="Fuel_Regu_Station13"/>
      <sheetName val="Constants_Summary13"/>
      <sheetName val="Form_613"/>
      <sheetName val="Raw_Data13"/>
      <sheetName val="PointNo_513"/>
      <sheetName val="Plant_&amp;__Machinery13"/>
      <sheetName val="Load_Details-220kV13"/>
      <sheetName val="REPAIR&amp;_MAINT13"/>
      <sheetName val="Fill_this_out_first___30"/>
      <sheetName val="PDF_Front14"/>
      <sheetName val="Simple_Letter14"/>
      <sheetName val="Overall_Summary14"/>
      <sheetName val="CSI_Summary14"/>
      <sheetName val="Section_1_Areas14"/>
      <sheetName val="Section_1_Summary14"/>
      <sheetName val="Section_114"/>
      <sheetName val="Section_2_Areas14"/>
      <sheetName val="Section_2_Summary14"/>
      <sheetName val="Section_214"/>
      <sheetName val="Section_3_Areas14"/>
      <sheetName val="Section_3_Summary14"/>
      <sheetName val="Section_314"/>
      <sheetName val="Section_4_Areas14"/>
      <sheetName val="Section_4_Summary14"/>
      <sheetName val="Section_414"/>
      <sheetName val="Section_5_Areas14"/>
      <sheetName val="Section_5_Summary14"/>
      <sheetName val="Section_514"/>
      <sheetName val="Sitework_Areas14"/>
      <sheetName val="Section_6_Areas14"/>
      <sheetName val="Section_6_Summary14"/>
      <sheetName val="Section_614"/>
      <sheetName val="Sitework_Summary14"/>
      <sheetName val="Comparison_Summary14"/>
      <sheetName val="Fill_this_out_first___31"/>
      <sheetName val="SHEET_114"/>
      <sheetName val="Salient_Features14"/>
      <sheetName val="IDC_AHK_14"/>
      <sheetName val="BOQ_Direct_selling_cost14"/>
      <sheetName val="Monthwise_breakup14"/>
      <sheetName val="Reinf_Analy14"/>
      <sheetName val="Power_anal14"/>
      <sheetName val="Macro_custom_function14"/>
      <sheetName val="labour_coeff14"/>
      <sheetName val="PRECAST_lightconc-II14"/>
      <sheetName val="DLA_Standard_Cost_Report114"/>
      <sheetName val="IO_List14"/>
      <sheetName val="Sebtion_1_SumMary14"/>
      <sheetName val="Tender_Summary14"/>
      <sheetName val="TBAL9697_-group_wise__sdpl14"/>
      <sheetName val="Staff_Acco_14"/>
      <sheetName val="Pacakges_split14"/>
      <sheetName val="Basement_Budget14"/>
      <sheetName val="Extra_Item14"/>
      <sheetName val="Civil_Works14"/>
      <sheetName val="Cat_A_Change_Control14"/>
      <sheetName val="Meas_-Hotel_Part14"/>
      <sheetName val="RCC,Ret__Wall14"/>
      <sheetName val="Driveway_Beams14"/>
      <sheetName val="Labour_productivity14"/>
      <sheetName val="Stress_Calculation14"/>
      <sheetName val="Deduction_of_assets14"/>
      <sheetName val="schedule_nos14"/>
      <sheetName val="INPUT_SHEET14"/>
      <sheetName val="DEPTH_CHART_(ORR)_L_S_14"/>
      <sheetName val="Name_List14"/>
      <sheetName val="Contract_Night_Staff14"/>
      <sheetName val="Contract_Day_Staff14"/>
      <sheetName val="Day_Shift14"/>
      <sheetName val="Night_Shift14"/>
      <sheetName val="PA-_Consutant_14"/>
      <sheetName val="Cashflow_projection14"/>
      <sheetName val="Break_up_Sheet14"/>
      <sheetName val="1st_flr14"/>
      <sheetName val="Fin_Sum14"/>
      <sheetName val="1st_Slab14"/>
      <sheetName val="Order_Info14"/>
      <sheetName val="Scope_Reconciliation14"/>
      <sheetName val="Project_Budget_Worksheet14"/>
      <sheetName val="Approved_MTD_Proj_#'s14"/>
      <sheetName val="Sun_E_Type14"/>
      <sheetName val="As_per_PCA14"/>
      <sheetName val="BLOCK-A_(MEA_SHEET)14"/>
      <sheetName val="Project_Plan_-_WWW14"/>
      <sheetName val="WORK_TABLE14"/>
      <sheetName val="SITE_OVERHEADS14"/>
      <sheetName val="FITZ_MORT_9414"/>
      <sheetName val="Capex_-_Hry14"/>
      <sheetName val="LEVEL_SHEET14"/>
      <sheetName val="Material_Rates14"/>
      <sheetName val="SPT_vs_PHI14"/>
      <sheetName val="MASTER_RATE_ANALYSIS14"/>
      <sheetName val="Fee_Rate_Summary14"/>
      <sheetName val="Site_Dev_BOQ14"/>
      <sheetName val="Sheet3_(2)14"/>
      <sheetName val="\TCS,_NAGPUR-MANJIRI_C\PROGRE14"/>
      <sheetName val="Ra__stair14"/>
      <sheetName val="MEP_BOQ-14"/>
      <sheetName val="wooden_door14"/>
      <sheetName val="Sub_con_Summary14"/>
      <sheetName val="Cost_saving14"/>
      <sheetName val="GENERAL_SUMMARY14"/>
      <sheetName val="LMP_Summary14"/>
      <sheetName val="Sec_Summary14"/>
      <sheetName val="Labour_cost14"/>
      <sheetName val="BILLING_SCHEDULE14"/>
      <sheetName val="bill_curve14"/>
      <sheetName val="CASH_IN_&amp;_OUT_FLOW_14"/>
      <sheetName val="cash_flow_curve14"/>
      <sheetName val="Revised_Labour14"/>
      <sheetName val="Rein_Ana14"/>
      <sheetName val="Gen_Exp_Breakup14"/>
      <sheetName val="Total_Quote14"/>
      <sheetName val="Works_-_Quote_Sheet14"/>
      <sheetName val="cover_page14"/>
      <sheetName val="Project_Data14"/>
      <sheetName val="Drop_Down_List14"/>
      <sheetName val="30개월기준대비표_아랍택)14"/>
      <sheetName val="총괄표_(2)14"/>
      <sheetName val="CIF_COST_ITEM14"/>
      <sheetName val="Item-_Compact14"/>
      <sheetName val="P&amp;L_-_AD14"/>
      <sheetName val="GF_Columns14"/>
      <sheetName val="Deprec_14"/>
      <sheetName val="DETAILED__BOQ14"/>
      <sheetName val="SPS_DETAIL14"/>
      <sheetName val="PC_Master_List14"/>
      <sheetName val="Field_Values14"/>
      <sheetName val="Structure_Bills_Qty14"/>
      <sheetName val="BASIS_-DEC_0814"/>
      <sheetName val="MN_T_B_14"/>
      <sheetName val="Data_Forecast14"/>
      <sheetName val="Basic_Rate14"/>
      <sheetName val="final_abstract14"/>
      <sheetName val="Master_Data_Sheet14"/>
      <sheetName val="Cement_recon_14"/>
      <sheetName val="Cleaning_&amp;_Grubbing14"/>
      <sheetName val="_14"/>
      <sheetName val="Intro_14"/>
      <sheetName val="_TCS,_NAGPUR-MANJIRI_C_PROGRE14"/>
      <sheetName val="Budget_in_SAP14"/>
      <sheetName val="Civil_Boq14"/>
      <sheetName val="Material_14"/>
      <sheetName val="Factors_14"/>
      <sheetName val="Adimi_bldg14"/>
      <sheetName val="Pump_House14"/>
      <sheetName val="Fuel_Regu_Station14"/>
      <sheetName val="Constants_Summary14"/>
      <sheetName val="Form_614"/>
      <sheetName val="Raw_Data14"/>
      <sheetName val="PointNo_514"/>
      <sheetName val="Plant_&amp;__Machinery14"/>
      <sheetName val="Load_Details-220kV14"/>
      <sheetName val="REPAIR&amp;_MAINT14"/>
      <sheetName val="Fill_this_out_first___32"/>
      <sheetName val="PDF_Front15"/>
      <sheetName val="Simple_Letter15"/>
      <sheetName val="Overall_Summary15"/>
      <sheetName val="CSI_Summary15"/>
      <sheetName val="Section_1_Areas15"/>
      <sheetName val="Section_1_Summary15"/>
      <sheetName val="Section_115"/>
      <sheetName val="Section_2_Areas15"/>
      <sheetName val="Section_2_Summary15"/>
      <sheetName val="Section_215"/>
      <sheetName val="Section_3_Areas15"/>
      <sheetName val="Section_3_Summary15"/>
      <sheetName val="Section_315"/>
      <sheetName val="Section_4_Areas15"/>
      <sheetName val="Section_4_Summary15"/>
      <sheetName val="Section_415"/>
      <sheetName val="Section_5_Areas15"/>
      <sheetName val="Section_5_Summary15"/>
      <sheetName val="Section_515"/>
      <sheetName val="Sitework_Areas15"/>
      <sheetName val="Section_6_Areas15"/>
      <sheetName val="Section_6_Summary15"/>
      <sheetName val="Section_615"/>
      <sheetName val="Sitework_Summary15"/>
      <sheetName val="Comparison_Summary15"/>
      <sheetName val="Fill_this_out_first___33"/>
      <sheetName val="SHEET_115"/>
      <sheetName val="Salient_Features15"/>
      <sheetName val="IDC_AHK_15"/>
      <sheetName val="BOQ_Direct_selling_cost15"/>
      <sheetName val="Monthwise_breakup15"/>
      <sheetName val="Reinf_Analy15"/>
      <sheetName val="Power_anal15"/>
      <sheetName val="Macro_custom_function15"/>
      <sheetName val="labour_coeff15"/>
      <sheetName val="PRECAST_lightconc-II15"/>
      <sheetName val="DLA_Standard_Cost_Report115"/>
      <sheetName val="IO_List15"/>
      <sheetName val="Sebtion_1_SumMary15"/>
      <sheetName val="Tender_Summary15"/>
      <sheetName val="TBAL9697_-group_wise__sdpl15"/>
      <sheetName val="Staff_Acco_15"/>
      <sheetName val="Pacakges_split15"/>
      <sheetName val="Basement_Budget15"/>
      <sheetName val="Extra_Item15"/>
      <sheetName val="Civil_Works15"/>
      <sheetName val="Cat_A_Change_Control15"/>
      <sheetName val="Meas_-Hotel_Part15"/>
      <sheetName val="RCC,Ret__Wall15"/>
      <sheetName val="Driveway_Beams15"/>
      <sheetName val="Labour_productivity15"/>
      <sheetName val="Stress_Calculation15"/>
      <sheetName val="Deduction_of_assets15"/>
      <sheetName val="schedule_nos15"/>
      <sheetName val="INPUT_SHEET15"/>
      <sheetName val="DEPTH_CHART_(ORR)_L_S_15"/>
      <sheetName val="Name_List15"/>
      <sheetName val="Contract_Night_Staff15"/>
      <sheetName val="Contract_Day_Staff15"/>
      <sheetName val="Day_Shift15"/>
      <sheetName val="Night_Shift15"/>
      <sheetName val="PA-_Consutant_15"/>
      <sheetName val="Cashflow_projection15"/>
      <sheetName val="Break_up_Sheet15"/>
      <sheetName val="1st_flr15"/>
      <sheetName val="Fin_Sum15"/>
      <sheetName val="1st_Slab15"/>
      <sheetName val="Order_Info15"/>
      <sheetName val="Scope_Reconciliation15"/>
      <sheetName val="Project_Budget_Worksheet15"/>
      <sheetName val="Approved_MTD_Proj_#'s15"/>
      <sheetName val="Sun_E_Type15"/>
      <sheetName val="As_per_PCA15"/>
      <sheetName val="BLOCK-A_(MEA_SHEET)15"/>
      <sheetName val="Project_Plan_-_WWW15"/>
      <sheetName val="WORK_TABLE15"/>
      <sheetName val="SITE_OVERHEADS15"/>
      <sheetName val="FITZ_MORT_9415"/>
      <sheetName val="Capex_-_Hry15"/>
      <sheetName val="LEVEL_SHEET15"/>
      <sheetName val="Material_Rates15"/>
      <sheetName val="SPT_vs_PHI15"/>
      <sheetName val="MASTER_RATE_ANALYSIS15"/>
      <sheetName val="Fee_Rate_Summary15"/>
      <sheetName val="Site_Dev_BOQ15"/>
      <sheetName val="Sheet3_(2)15"/>
      <sheetName val="\TCS,_NAGPUR-MANJIRI_C\PROGRE15"/>
      <sheetName val="Ra__stair15"/>
      <sheetName val="MEP_BOQ-15"/>
      <sheetName val="wooden_door15"/>
      <sheetName val="Sub_con_Summary15"/>
      <sheetName val="Cost_saving15"/>
      <sheetName val="GENERAL_SUMMARY15"/>
      <sheetName val="LMP_Summary15"/>
      <sheetName val="Sec_Summary15"/>
      <sheetName val="Labour_cost15"/>
      <sheetName val="BILLING_SCHEDULE15"/>
      <sheetName val="bill_curve15"/>
      <sheetName val="CASH_IN_&amp;_OUT_FLOW_15"/>
      <sheetName val="cash_flow_curve15"/>
      <sheetName val="Revised_Labour15"/>
      <sheetName val="Rein_Ana15"/>
      <sheetName val="Gen_Exp_Breakup15"/>
      <sheetName val="Total_Quote15"/>
      <sheetName val="Works_-_Quote_Sheet15"/>
      <sheetName val="cover_page15"/>
      <sheetName val="Project_Data15"/>
      <sheetName val="Drop_Down_List15"/>
      <sheetName val="30개월기준대비표_아랍택)15"/>
      <sheetName val="총괄표_(2)15"/>
      <sheetName val="CIF_COST_ITEM15"/>
      <sheetName val="Item-_Compact15"/>
      <sheetName val="P&amp;L_-_AD15"/>
      <sheetName val="GF_Columns15"/>
      <sheetName val="Deprec_15"/>
      <sheetName val="DETAILED__BOQ15"/>
      <sheetName val="SPS_DETAIL15"/>
      <sheetName val="PC_Master_List15"/>
      <sheetName val="Field_Values15"/>
      <sheetName val="Structure_Bills_Qty15"/>
      <sheetName val="BASIS_-DEC_0815"/>
      <sheetName val="MN_T_B_15"/>
      <sheetName val="Data_Forecast15"/>
      <sheetName val="Basic_Rate15"/>
      <sheetName val="final_abstract15"/>
      <sheetName val="Master_Data_Sheet15"/>
      <sheetName val="Cement_recon_15"/>
      <sheetName val="Cleaning_&amp;_Grubbing15"/>
      <sheetName val="_15"/>
      <sheetName val="Intro_15"/>
      <sheetName val="_TCS,_NAGPUR-MANJIRI_C_PROGRE15"/>
      <sheetName val="Budget_in_SAP15"/>
      <sheetName val="Civil_Boq15"/>
      <sheetName val="Material_15"/>
      <sheetName val="Factors_15"/>
      <sheetName val="Adimi_bldg15"/>
      <sheetName val="Pump_House15"/>
      <sheetName val="Fuel_Regu_Station15"/>
      <sheetName val="Constants_Summary15"/>
      <sheetName val="Form_615"/>
      <sheetName val="Raw_Data15"/>
      <sheetName val="PointNo_515"/>
      <sheetName val="Plant_&amp;__Machinery15"/>
      <sheetName val="Load_Details-220kV15"/>
      <sheetName val="REPAIR&amp;_MAINT15"/>
      <sheetName val="Fill_this_out_first___34"/>
      <sheetName val="PDF_Front16"/>
      <sheetName val="Simple_Letter16"/>
      <sheetName val="Overall_Summary16"/>
      <sheetName val="CSI_Summary16"/>
      <sheetName val="Section_1_Areas16"/>
      <sheetName val="Section_1_Summary16"/>
      <sheetName val="Section_116"/>
      <sheetName val="Section_2_Areas16"/>
      <sheetName val="Section_2_Summary16"/>
      <sheetName val="Section_216"/>
      <sheetName val="Section_3_Areas16"/>
      <sheetName val="Section_3_Summary16"/>
      <sheetName val="Section_316"/>
      <sheetName val="Section_4_Areas16"/>
      <sheetName val="Section_4_Summary16"/>
      <sheetName val="Section_416"/>
      <sheetName val="Section_5_Areas16"/>
      <sheetName val="Section_5_Summary16"/>
      <sheetName val="Section_516"/>
      <sheetName val="Sitework_Areas16"/>
      <sheetName val="Section_6_Areas16"/>
      <sheetName val="Section_6_Summary16"/>
      <sheetName val="Section_616"/>
      <sheetName val="Sitework_Summary16"/>
      <sheetName val="Comparison_Summary16"/>
      <sheetName val="Fill_this_out_first___35"/>
      <sheetName val="SHEET_116"/>
      <sheetName val="Salient_Features16"/>
      <sheetName val="IDC_AHK_16"/>
      <sheetName val="BOQ_Direct_selling_cost16"/>
      <sheetName val="Monthwise_breakup16"/>
      <sheetName val="Reinf_Analy16"/>
      <sheetName val="Power_anal16"/>
      <sheetName val="Macro_custom_function16"/>
      <sheetName val="labour_coeff16"/>
      <sheetName val="PRECAST_lightconc-II16"/>
      <sheetName val="DLA_Standard_Cost_Report116"/>
      <sheetName val="IO_List16"/>
      <sheetName val="Sebtion_1_SumMary16"/>
      <sheetName val="Tender_Summary16"/>
      <sheetName val="TBAL9697_-group_wise__sdpl16"/>
      <sheetName val="Staff_Acco_16"/>
      <sheetName val="Pacakges_split16"/>
      <sheetName val="Basement_Budget16"/>
      <sheetName val="Extra_Item16"/>
      <sheetName val="Civil_Works16"/>
      <sheetName val="Cat_A_Change_Control16"/>
      <sheetName val="Meas_-Hotel_Part16"/>
      <sheetName val="RCC,Ret__Wall16"/>
      <sheetName val="Driveway_Beams16"/>
      <sheetName val="Labour_productivity16"/>
      <sheetName val="Stress_Calculation16"/>
      <sheetName val="Deduction_of_assets16"/>
      <sheetName val="schedule_nos16"/>
      <sheetName val="INPUT_SHEET16"/>
      <sheetName val="DEPTH_CHART_(ORR)_L_S_16"/>
      <sheetName val="Name_List16"/>
      <sheetName val="Contract_Night_Staff16"/>
      <sheetName val="Contract_Day_Staff16"/>
      <sheetName val="Day_Shift16"/>
      <sheetName val="Night_Shift16"/>
      <sheetName val="PA-_Consutant_16"/>
      <sheetName val="Cashflow_projection16"/>
      <sheetName val="Break_up_Sheet16"/>
      <sheetName val="1st_flr16"/>
      <sheetName val="Fin_Sum16"/>
      <sheetName val="1st_Slab16"/>
      <sheetName val="Order_Info16"/>
      <sheetName val="Scope_Reconciliation16"/>
      <sheetName val="Project_Budget_Worksheet16"/>
      <sheetName val="Approved_MTD_Proj_#'s16"/>
      <sheetName val="Sun_E_Type16"/>
      <sheetName val="As_per_PCA16"/>
      <sheetName val="BLOCK-A_(MEA_SHEET)16"/>
      <sheetName val="Project_Plan_-_WWW16"/>
      <sheetName val="WORK_TABLE16"/>
      <sheetName val="SITE_OVERHEADS16"/>
      <sheetName val="FITZ_MORT_9416"/>
      <sheetName val="Capex_-_Hry16"/>
      <sheetName val="LEVEL_SHEET16"/>
      <sheetName val="Material_Rates16"/>
      <sheetName val="SPT_vs_PHI16"/>
      <sheetName val="MASTER_RATE_ANALYSIS16"/>
      <sheetName val="Fee_Rate_Summary16"/>
      <sheetName val="Site_Dev_BOQ16"/>
      <sheetName val="Sheet3_(2)16"/>
      <sheetName val="\TCS,_NAGPUR-MANJIRI_C\PROGRE16"/>
      <sheetName val="Ra__stair16"/>
      <sheetName val="MEP_BOQ-16"/>
      <sheetName val="wooden_door16"/>
      <sheetName val="Sub_con_Summary16"/>
      <sheetName val="Cost_saving16"/>
      <sheetName val="GENERAL_SUMMARY16"/>
      <sheetName val="LMP_Summary16"/>
      <sheetName val="Sec_Summary16"/>
      <sheetName val="Labour_cost16"/>
      <sheetName val="BILLING_SCHEDULE16"/>
      <sheetName val="bill_curve16"/>
      <sheetName val="CASH_IN_&amp;_OUT_FLOW_16"/>
      <sheetName val="cash_flow_curve16"/>
      <sheetName val="Revised_Labour16"/>
      <sheetName val="Rein_Ana16"/>
      <sheetName val="Gen_Exp_Breakup16"/>
      <sheetName val="Total_Quote16"/>
      <sheetName val="Works_-_Quote_Sheet16"/>
      <sheetName val="cover_page16"/>
      <sheetName val="Project_Data16"/>
      <sheetName val="Drop_Down_List16"/>
      <sheetName val="30개월기준대비표_아랍택)16"/>
      <sheetName val="총괄표_(2)16"/>
      <sheetName val="CIF_COST_ITEM16"/>
      <sheetName val="Item-_Compact16"/>
      <sheetName val="P&amp;L_-_AD16"/>
      <sheetName val="GF_Columns16"/>
      <sheetName val="Deprec_16"/>
      <sheetName val="DETAILED__BOQ16"/>
      <sheetName val="SPS_DETAIL16"/>
      <sheetName val="PC_Master_List16"/>
      <sheetName val="Field_Values16"/>
      <sheetName val="Structure_Bills_Qty16"/>
      <sheetName val="BASIS_-DEC_0816"/>
      <sheetName val="MN_T_B_16"/>
      <sheetName val="Data_Forecast16"/>
      <sheetName val="Basic_Rate16"/>
      <sheetName val="final_abstract16"/>
      <sheetName val="Master_Data_Sheet16"/>
      <sheetName val="Cement_recon_16"/>
      <sheetName val="Cleaning_&amp;_Grubbing16"/>
      <sheetName val="_16"/>
      <sheetName val="Intro_16"/>
      <sheetName val="_TCS,_NAGPUR-MANJIRI_C_PROGRE16"/>
      <sheetName val="Budget_in_SAP16"/>
      <sheetName val="Civil_Boq16"/>
      <sheetName val="Material_16"/>
      <sheetName val="Factors_16"/>
      <sheetName val="Adimi_bldg16"/>
      <sheetName val="Pump_House16"/>
      <sheetName val="Fuel_Regu_Station16"/>
      <sheetName val="Constants_Summary16"/>
      <sheetName val="Form_616"/>
      <sheetName val="Raw_Data16"/>
      <sheetName val="PointNo_516"/>
      <sheetName val="Plant_&amp;__Machinery16"/>
      <sheetName val="Load_Details-220kV16"/>
      <sheetName val="REPAIR&amp;_MAINT16"/>
      <sheetName val="Fill_this_out_first___36"/>
      <sheetName val="Fill_this_out_first___37"/>
      <sheetName val="PDF_Front17"/>
      <sheetName val="Simple_Letter17"/>
      <sheetName val="Overall_Summary17"/>
      <sheetName val="CSI_Summary17"/>
      <sheetName val="Section_1_Areas17"/>
      <sheetName val="Section_1_Summary17"/>
      <sheetName val="Section_117"/>
      <sheetName val="Section_2_Areas17"/>
      <sheetName val="Section_2_Summary17"/>
      <sheetName val="Section_217"/>
      <sheetName val="Section_3_Areas17"/>
      <sheetName val="Section_3_Summary17"/>
      <sheetName val="Section_317"/>
      <sheetName val="Section_4_Areas17"/>
      <sheetName val="Section_4_Summary17"/>
      <sheetName val="Section_417"/>
      <sheetName val="Section_5_Areas17"/>
      <sheetName val="Section_5_Summary17"/>
      <sheetName val="Section_517"/>
      <sheetName val="Sitework_Areas17"/>
      <sheetName val="Section_6_Areas17"/>
      <sheetName val="Section_6_Summary17"/>
      <sheetName val="Section_617"/>
      <sheetName val="Sitework_Summary17"/>
      <sheetName val="Comparison_Summary17"/>
      <sheetName val="Fill_this_out_first___38"/>
      <sheetName val="SHEET_117"/>
      <sheetName val="Salient_Features17"/>
      <sheetName val="IDC_AHK_17"/>
      <sheetName val="BOQ_Direct_selling_cost17"/>
      <sheetName val="Monthwise_breakup17"/>
      <sheetName val="Reinf_Analy17"/>
      <sheetName val="Power_anal17"/>
      <sheetName val="Macro_custom_function17"/>
      <sheetName val="labour_coeff17"/>
      <sheetName val="PRECAST_lightconc-II17"/>
      <sheetName val="DLA_Standard_Cost_Report117"/>
      <sheetName val="IO_List17"/>
      <sheetName val="Sebtion_1_SumMary17"/>
      <sheetName val="Tender_Summary17"/>
      <sheetName val="TBAL9697_-group_wise__sdpl17"/>
      <sheetName val="Staff_Acco_17"/>
      <sheetName val="Pacakges_split17"/>
      <sheetName val="Basement_Budget17"/>
      <sheetName val="Extra_Item17"/>
      <sheetName val="Civil_Works17"/>
      <sheetName val="Cat_A_Change_Control17"/>
      <sheetName val="Meas_-Hotel_Part17"/>
      <sheetName val="RCC,Ret__Wall17"/>
      <sheetName val="Driveway_Beams17"/>
      <sheetName val="Labour_productivity17"/>
      <sheetName val="Stress_Calculation17"/>
      <sheetName val="Deduction_of_assets17"/>
      <sheetName val="schedule_nos17"/>
      <sheetName val="INPUT_SHEET17"/>
      <sheetName val="DEPTH_CHART_(ORR)_L_S_17"/>
      <sheetName val="Name_List17"/>
      <sheetName val="Contract_Night_Staff17"/>
      <sheetName val="Contract_Day_Staff17"/>
      <sheetName val="Day_Shift17"/>
      <sheetName val="Night_Shift17"/>
      <sheetName val="PA-_Consutant_17"/>
      <sheetName val="Cashflow_projection17"/>
      <sheetName val="Break_up_Sheet17"/>
      <sheetName val="1st_flr17"/>
      <sheetName val="Fin_Sum17"/>
      <sheetName val="1st_Slab17"/>
      <sheetName val="Order_Info17"/>
      <sheetName val="Scope_Reconciliation17"/>
      <sheetName val="Project_Budget_Worksheet17"/>
      <sheetName val="Approved_MTD_Proj_#'s17"/>
      <sheetName val="Sun_E_Type17"/>
      <sheetName val="As_per_PCA17"/>
      <sheetName val="BLOCK-A_(MEA_SHEET)17"/>
      <sheetName val="Project_Plan_-_WWW17"/>
      <sheetName val="WORK_TABLE17"/>
      <sheetName val="SITE_OVERHEADS17"/>
      <sheetName val="FITZ_MORT_9417"/>
      <sheetName val="Capex_-_Hry17"/>
      <sheetName val="LEVEL_SHEET17"/>
      <sheetName val="Material_Rates17"/>
      <sheetName val="SPT_vs_PHI17"/>
      <sheetName val="MASTER_RATE_ANALYSIS17"/>
      <sheetName val="Fee_Rate_Summary17"/>
      <sheetName val="Site_Dev_BOQ17"/>
      <sheetName val="Rate_analysis7"/>
      <sheetName val="Sheet3_(2)17"/>
      <sheetName val="\TCS,_NAGPUR-MANJIRI_C\PROGRE17"/>
      <sheetName val="Ra__stair17"/>
      <sheetName val="MEP_BOQ-17"/>
      <sheetName val="wooden_door17"/>
      <sheetName val="Sub_con_Summary17"/>
      <sheetName val="Cost_saving17"/>
      <sheetName val="GENERAL_SUMMARY17"/>
      <sheetName val="LMP_Summary17"/>
      <sheetName val="Sec_Summary17"/>
      <sheetName val="Labour_cost17"/>
      <sheetName val="BILLING_SCHEDULE17"/>
      <sheetName val="bill_curve17"/>
      <sheetName val="CASH_IN_&amp;_OUT_FLOW_17"/>
      <sheetName val="cash_flow_curve17"/>
      <sheetName val="Revised_Labour17"/>
      <sheetName val="Rein_Ana17"/>
      <sheetName val="Gen_Exp_Breakup17"/>
      <sheetName val="Total_Quote17"/>
      <sheetName val="Works_-_Quote_Sheet17"/>
      <sheetName val="cover_page17"/>
      <sheetName val="Project_Data17"/>
      <sheetName val="Drop_Down_List17"/>
      <sheetName val="30개월기준대비표_아랍택)17"/>
      <sheetName val="총괄표_(2)17"/>
      <sheetName val="CIF_COST_ITEM17"/>
      <sheetName val="Item-_Compact17"/>
      <sheetName val="P&amp;L_-_AD17"/>
      <sheetName val="GF_Columns17"/>
      <sheetName val="Deprec_17"/>
      <sheetName val="DETAILED__BOQ17"/>
      <sheetName val="SPS_DETAIL17"/>
      <sheetName val="PC_Master_List17"/>
      <sheetName val="Field_Values17"/>
      <sheetName val="Structure_Bills_Qty17"/>
      <sheetName val="BASIS_-DEC_0817"/>
      <sheetName val="MN_T_B_17"/>
      <sheetName val="Data_Forecast17"/>
      <sheetName val="Basic_Rate17"/>
      <sheetName val="final_abstract17"/>
      <sheetName val="Master_Data_Sheet17"/>
      <sheetName val="Cement_recon_17"/>
      <sheetName val="Cleaning_&amp;_Grubbing17"/>
      <sheetName val="_17"/>
      <sheetName val="Intro_17"/>
      <sheetName val="_TCS,_NAGPUR-MANJIRI_C_PROGRE17"/>
      <sheetName val="Budget_in_SAP17"/>
      <sheetName val="Civil_Boq17"/>
      <sheetName val="Material_17"/>
      <sheetName val="Factors_17"/>
      <sheetName val="Adimi_bldg17"/>
      <sheetName val="Pump_House17"/>
      <sheetName val="Fuel_Regu_Station17"/>
      <sheetName val="Constants_Summary17"/>
      <sheetName val="Form_617"/>
      <sheetName val="Raw_Data17"/>
      <sheetName val="PointNo_517"/>
      <sheetName val="Plant_&amp;__Machinery17"/>
      <sheetName val="Load_Details-220kV17"/>
      <sheetName val="REPAIR&amp;_MAINT17"/>
      <sheetName val="Bill 1-BOQ-Civil Works"/>
      <sheetName val="para"/>
      <sheetName val="kppl pl"/>
      <sheetName val="CABLE DATA"/>
      <sheetName val="Ov%rall Summary"/>
      <sheetName val="bs BP 04 SA"/>
      <sheetName val="dataCollection"/>
      <sheetName val="Blore"/>
      <sheetName val="Chnai"/>
      <sheetName val="Pune"/>
      <sheetName val="[DLA Standard Cost Report1][DLA"/>
      <sheetName val="personal."/>
      <sheetName val="Work done "/>
      <sheetName val="Cabinet"/>
      <sheetName val="CapitalMetrics"/>
      <sheetName val="Footings"/>
      <sheetName val="NetBQ"/>
      <sheetName val="[DLA Standard Cost Report1]\TCS"/>
      <sheetName val="Variables_x"/>
      <sheetName val="Variables"/>
      <sheetName val="Boiler&amp;TG"/>
      <sheetName val="PROFITABILITY ANALYSIS (MONTH)"/>
      <sheetName val="PROFITABILITY ANALYSIS (YTD)"/>
      <sheetName val="col-reinft1"/>
      <sheetName val="Micro"/>
      <sheetName val="GM &amp; TA"/>
      <sheetName val="Macro"/>
      <sheetName val="Scaff-Rose"/>
      <sheetName val="Aoc"/>
      <sheetName val="Rate all Items"/>
      <sheetName val="Enquire"/>
      <sheetName val="Quotation"/>
      <sheetName val="Config"/>
      <sheetName val="Break Dw"/>
      <sheetName val="Inc.St.-Link"/>
      <sheetName val="GN_ST_10"/>
      <sheetName val="SP Break Up"/>
      <sheetName val="R&amp;P"/>
      <sheetName val="Groupings-final"/>
      <sheetName val="Sched"/>
      <sheetName val="Trial"/>
      <sheetName val="FA_Final"/>
      <sheetName val="Factor Sheet"/>
      <sheetName val="#REF!"/>
      <sheetName val="labour rates"/>
      <sheetName val="Master data"/>
      <sheetName val="BBS (F)"/>
    </sheetNames>
    <sheetDataSet>
      <sheetData sheetId="0" refreshError="1">
        <row r="8">
          <cell r="D8" t="str">
            <v>Paramaz Avedisian Building</v>
          </cell>
        </row>
        <row r="9">
          <cell r="D9" t="str">
            <v>American University of Armenia</v>
          </cell>
        </row>
        <row r="10">
          <cell r="D10" t="str">
            <v>Yeravan, Armenia</v>
          </cell>
        </row>
        <row r="12">
          <cell r="D12" t="str">
            <v>Preliminary</v>
          </cell>
        </row>
        <row r="13">
          <cell r="D13" t="str">
            <v>Bills of Quantities</v>
          </cell>
        </row>
        <row r="14">
          <cell r="D14">
            <v>37802</v>
          </cell>
        </row>
        <row r="16">
          <cell r="D16">
            <v>1686997</v>
          </cell>
        </row>
        <row r="17">
          <cell r="D17">
            <v>510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r"/>
      <sheetName val="recon "/>
      <sheetName val="04-05"/>
      <sheetName val="05-06"/>
      <sheetName val=" 04 - 0 5"/>
      <sheetName val="05 -  0 6 "/>
      <sheetName val="TOTAL"/>
      <sheetName val="Statement"/>
      <sheetName val="Macro"/>
      <sheetName val="Micro"/>
      <sheetName val="Prelims Rose"/>
      <sheetName val="P&amp;M"/>
      <sheetName val="Materials"/>
      <sheetName val="Safety"/>
      <sheetName val="Indian tools"/>
      <sheetName val="COST-SFT- FOR COS"/>
      <sheetName val="RMC Backup"/>
      <sheetName val="MS ITEMS"/>
      <sheetName val="German tools "/>
      <sheetName val="Runners"/>
      <sheetName val="Plywood"/>
      <sheetName val="Lab"/>
      <sheetName val="OTHER PRELIM"/>
      <sheetName val="MOBILISATION"/>
      <sheetName val="Scaff-Rose"/>
      <sheetName val="SALARY Company -Rose"/>
      <sheetName val="NMR"/>
      <sheetName val="PETTY CASH-Rose"/>
      <sheetName val="Security-Rose"/>
      <sheetName val="Site Operating Expenses"/>
      <sheetName val="Scaff_Rose"/>
      <sheetName val="Break up Sheet"/>
      <sheetName val="Fin Sum"/>
      <sheetName val="final abstract"/>
      <sheetName val="SBI(Siliguri)"/>
      <sheetName val="D5"/>
      <sheetName val="Rate analysis"/>
      <sheetName val="beam-reinft"/>
      <sheetName val="GM &amp; TA"/>
      <sheetName val="Civil Boq"/>
      <sheetName val="IV-Utility"/>
      <sheetName val="jobhist"/>
      <sheetName val="Data sheet"/>
      <sheetName val="Qty Tracking With Rate"/>
      <sheetName val="COST"/>
      <sheetName val="gf"/>
      <sheetName val="Analy_7-10"/>
      <sheetName val="Main-Material"/>
      <sheetName val="analysis"/>
      <sheetName val="13. Steel - Ratio"/>
      <sheetName val="D5-P&amp;L"/>
      <sheetName val="NLD - Assum"/>
      <sheetName val="Introduction"/>
      <sheetName val="Model (Not Merged)"/>
      <sheetName val="Summary year Plan"/>
      <sheetName val="CFForecast detail"/>
      <sheetName val="wordsdata"/>
      <sheetName val="細目"/>
      <sheetName val="RateAnalysis"/>
      <sheetName val="Sheet1"/>
      <sheetName val="Sheet2"/>
      <sheetName val="SUMMARY"/>
      <sheetName val="GRSummary"/>
      <sheetName val="Stacked Column"/>
      <sheetName val="Scatter"/>
      <sheetName val="PriceSummary"/>
      <sheetName val="1997 IPO"/>
      <sheetName val="Unit Qty"/>
    </sheetNames>
    <sheetDataSet>
      <sheetData sheetId="0"/>
      <sheetData sheetId="1"/>
      <sheetData sheetId="2"/>
      <sheetData sheetId="3"/>
      <sheetData sheetId="4"/>
      <sheetData sheetId="5"/>
      <sheetData sheetId="6"/>
      <sheetData sheetId="7" refreshError="1"/>
      <sheetData sheetId="8" refreshError="1">
        <row r="9">
          <cell r="A9" t="str">
            <v>I</v>
          </cell>
          <cell r="B9" t="str">
            <v>Establishment</v>
          </cell>
        </row>
        <row r="10">
          <cell r="A10">
            <v>1</v>
          </cell>
          <cell r="B10" t="str">
            <v>Site staff</v>
          </cell>
          <cell r="F10">
            <v>6519000</v>
          </cell>
          <cell r="G10" t="str">
            <v>-</v>
          </cell>
          <cell r="H10">
            <v>2510553.3980582524</v>
          </cell>
          <cell r="K10">
            <v>3148897.9073840366</v>
          </cell>
          <cell r="Q10">
            <v>-638344.50932578417</v>
          </cell>
        </row>
        <row r="11">
          <cell r="A11">
            <v>2</v>
          </cell>
          <cell r="B11" t="str">
            <v>Site operating expenses</v>
          </cell>
          <cell r="F11">
            <v>920250</v>
          </cell>
          <cell r="G11" t="str">
            <v>-</v>
          </cell>
          <cell r="H11">
            <v>354400.48543689324</v>
          </cell>
          <cell r="K11">
            <v>382268.16000000003</v>
          </cell>
          <cell r="Q11">
            <v>-27867.67456310679</v>
          </cell>
          <cell r="X11" t="str">
            <v>should be updated</v>
          </cell>
        </row>
        <row r="12">
          <cell r="A12">
            <v>3</v>
          </cell>
          <cell r="B12" t="str">
            <v xml:space="preserve">Security charges </v>
          </cell>
          <cell r="F12">
            <v>3048480</v>
          </cell>
          <cell r="G12" t="str">
            <v>-</v>
          </cell>
          <cell r="H12">
            <v>1174010.0970873786</v>
          </cell>
          <cell r="K12">
            <v>526238.05999999994</v>
          </cell>
          <cell r="Q12">
            <v>647772.03708737867</v>
          </cell>
          <cell r="X12" t="str">
            <v>check the rate for salary</v>
          </cell>
        </row>
        <row r="13">
          <cell r="A13">
            <v>4</v>
          </cell>
          <cell r="B13" t="str">
            <v>Welfare</v>
          </cell>
          <cell r="F13">
            <v>52500</v>
          </cell>
          <cell r="G13" t="str">
            <v>-</v>
          </cell>
          <cell r="H13">
            <v>20218.446601941749</v>
          </cell>
          <cell r="K13">
            <v>43600.39</v>
          </cell>
          <cell r="Q13">
            <v>-23381.943398058251</v>
          </cell>
        </row>
        <row r="14">
          <cell r="A14">
            <v>5</v>
          </cell>
          <cell r="B14" t="str">
            <v xml:space="preserve">Bhoomi Pooja </v>
          </cell>
          <cell r="F14">
            <v>10000</v>
          </cell>
          <cell r="G14" t="str">
            <v>-</v>
          </cell>
          <cell r="H14">
            <v>3851.1326860841423</v>
          </cell>
          <cell r="K14">
            <v>1168</v>
          </cell>
          <cell r="Q14">
            <v>2683.1326860841423</v>
          </cell>
          <cell r="X14" t="str">
            <v>check with the admin</v>
          </cell>
          <cell r="Y14" t="str">
            <v>pooja expenaes</v>
          </cell>
        </row>
        <row r="15">
          <cell r="B15" t="str">
            <v>TOTAL</v>
          </cell>
          <cell r="F15">
            <v>10550230</v>
          </cell>
          <cell r="H15">
            <v>4063033.5598705499</v>
          </cell>
          <cell r="J15">
            <v>0</v>
          </cell>
          <cell r="K15">
            <v>4102172.5173840369</v>
          </cell>
          <cell r="Q15">
            <v>-39138.95751348645</v>
          </cell>
        </row>
        <row r="16">
          <cell r="B16" t="str">
            <v xml:space="preserve">COST PER SFT </v>
          </cell>
          <cell r="F16">
            <v>30.737386947878978</v>
          </cell>
          <cell r="H16">
            <v>11.837375555979282</v>
          </cell>
          <cell r="J16">
            <v>0</v>
          </cell>
          <cell r="K16">
            <v>11.951404281592717</v>
          </cell>
          <cell r="Q16">
            <v>-0.1140287256134348</v>
          </cell>
        </row>
        <row r="18">
          <cell r="A18" t="str">
            <v>II</v>
          </cell>
          <cell r="B18" t="str">
            <v>Mobilization</v>
          </cell>
        </row>
        <row r="19">
          <cell r="A19">
            <v>1</v>
          </cell>
          <cell r="B19" t="str">
            <v>Site Clearance</v>
          </cell>
          <cell r="F19">
            <v>9218.75</v>
          </cell>
          <cell r="H19">
            <v>9218.75</v>
          </cell>
          <cell r="K19">
            <v>8735.9274999999998</v>
          </cell>
          <cell r="Q19">
            <v>482.82250000000022</v>
          </cell>
          <cell r="X19" t="str">
            <v>labour bills should be updated</v>
          </cell>
        </row>
        <row r="20">
          <cell r="A20">
            <v>2</v>
          </cell>
          <cell r="B20" t="str">
            <v>Roads &amp; pathways</v>
          </cell>
          <cell r="F20">
            <v>20000</v>
          </cell>
          <cell r="H20">
            <v>20000</v>
          </cell>
          <cell r="K20">
            <v>1515</v>
          </cell>
          <cell r="Q20">
            <v>18485</v>
          </cell>
          <cell r="X20" t="str">
            <v>labour bills should be updated</v>
          </cell>
        </row>
        <row r="21">
          <cell r="A21">
            <v>3</v>
          </cell>
          <cell r="B21" t="str">
            <v>Soil Test</v>
          </cell>
          <cell r="F21">
            <v>90000</v>
          </cell>
          <cell r="H21" t="str">
            <v>-</v>
          </cell>
          <cell r="K21">
            <v>0</v>
          </cell>
          <cell r="X21" t="str">
            <v>labour bills should be updated</v>
          </cell>
        </row>
        <row r="22">
          <cell r="A22">
            <v>4</v>
          </cell>
          <cell r="B22" t="str">
            <v>Temporary Structures</v>
          </cell>
          <cell r="F22">
            <v>800000</v>
          </cell>
          <cell r="G22">
            <v>800000</v>
          </cell>
          <cell r="H22">
            <v>800000</v>
          </cell>
          <cell r="K22">
            <v>410069.17878223601</v>
          </cell>
          <cell r="Q22">
            <v>389930.82121776399</v>
          </cell>
        </row>
        <row r="23">
          <cell r="A23">
            <v>5</v>
          </cell>
          <cell r="B23" t="str">
            <v>Barricading</v>
          </cell>
          <cell r="F23">
            <v>50000</v>
          </cell>
          <cell r="H23">
            <v>19255.663430420711</v>
          </cell>
          <cell r="K23">
            <v>51287.472500000003</v>
          </cell>
          <cell r="Q23">
            <v>-32031.809069579293</v>
          </cell>
        </row>
        <row r="24">
          <cell r="A24">
            <v>6</v>
          </cell>
          <cell r="B24" t="str">
            <v>Office Equipments</v>
          </cell>
          <cell r="F24">
            <v>41218.44</v>
          </cell>
          <cell r="G24">
            <v>41218.44</v>
          </cell>
          <cell r="H24">
            <v>41218.44</v>
          </cell>
          <cell r="K24">
            <v>102000</v>
          </cell>
          <cell r="Q24">
            <v>-60781.56</v>
          </cell>
        </row>
        <row r="25">
          <cell r="A25">
            <v>7</v>
          </cell>
          <cell r="B25" t="str">
            <v>Furnitures &amp; fixtures</v>
          </cell>
          <cell r="F25">
            <v>72120.600000000006</v>
          </cell>
          <cell r="G25">
            <v>72120.600000000006</v>
          </cell>
          <cell r="H25">
            <v>72120.600000000006</v>
          </cell>
          <cell r="K25">
            <v>21082</v>
          </cell>
          <cell r="Q25">
            <v>51038.600000000006</v>
          </cell>
        </row>
        <row r="26">
          <cell r="A26">
            <v>8</v>
          </cell>
          <cell r="B26" t="str">
            <v>Borewells</v>
          </cell>
          <cell r="F26">
            <v>216000</v>
          </cell>
          <cell r="H26">
            <v>216000</v>
          </cell>
          <cell r="K26">
            <v>263210</v>
          </cell>
          <cell r="Q26">
            <v>-47210</v>
          </cell>
        </row>
        <row r="27">
          <cell r="A27">
            <v>9</v>
          </cell>
          <cell r="B27" t="str">
            <v>Water Tanks</v>
          </cell>
          <cell r="F27">
            <v>27000</v>
          </cell>
          <cell r="H27">
            <v>27000</v>
          </cell>
          <cell r="K27">
            <v>53900</v>
          </cell>
          <cell r="Q27">
            <v>-26900</v>
          </cell>
        </row>
        <row r="28">
          <cell r="B28" t="str">
            <v>TOTAL</v>
          </cell>
          <cell r="F28">
            <v>1325557.79</v>
          </cell>
          <cell r="H28">
            <v>1204813.4534304207</v>
          </cell>
          <cell r="I28">
            <v>0</v>
          </cell>
          <cell r="J28">
            <v>0</v>
          </cell>
          <cell r="K28">
            <v>911799.57878223597</v>
          </cell>
          <cell r="Q28">
            <v>293013.87464818475</v>
          </cell>
        </row>
        <row r="29">
          <cell r="B29" t="str">
            <v xml:space="preserve">COST PER SFT </v>
          </cell>
          <cell r="F29">
            <v>3.8619236464992044</v>
          </cell>
          <cell r="H29">
            <v>3.5101431265575451</v>
          </cell>
          <cell r="I29">
            <v>0</v>
          </cell>
          <cell r="J29">
            <v>0</v>
          </cell>
          <cell r="K29">
            <v>2.6564668705746364</v>
          </cell>
          <cell r="Q29">
            <v>0.85367625598290842</v>
          </cell>
        </row>
        <row r="31">
          <cell r="A31" t="str">
            <v>III</v>
          </cell>
          <cell r="B31" t="str">
            <v>OTHER PRELIMINARIES</v>
          </cell>
        </row>
        <row r="32">
          <cell r="A32">
            <v>1</v>
          </cell>
          <cell r="B32" t="str">
            <v>Staff Accomodation</v>
          </cell>
          <cell r="F32">
            <v>94500</v>
          </cell>
          <cell r="H32">
            <v>36393.203883495145</v>
          </cell>
          <cell r="K32">
            <v>126866.66666666667</v>
          </cell>
          <cell r="Q32">
            <v>-90473.462783171533</v>
          </cell>
        </row>
        <row r="33">
          <cell r="A33">
            <v>2</v>
          </cell>
          <cell r="B33" t="str">
            <v xml:space="preserve">Marking masons </v>
          </cell>
          <cell r="F33">
            <v>327600</v>
          </cell>
          <cell r="H33">
            <v>126163.10679611651</v>
          </cell>
          <cell r="K33">
            <v>51892.35</v>
          </cell>
          <cell r="Q33">
            <v>74270.756796116504</v>
          </cell>
        </row>
        <row r="34">
          <cell r="A34">
            <v>3</v>
          </cell>
          <cell r="B34" t="str">
            <v>Clean building during structure</v>
          </cell>
          <cell r="F34">
            <v>321750</v>
          </cell>
          <cell r="H34">
            <v>123910.19417475729</v>
          </cell>
          <cell r="K34">
            <v>125972.35999999999</v>
          </cell>
          <cell r="Q34">
            <v>-2062.1658252427005</v>
          </cell>
        </row>
        <row r="35">
          <cell r="A35">
            <v>4</v>
          </cell>
          <cell r="B35" t="str">
            <v>Clean building during finishing</v>
          </cell>
          <cell r="F35">
            <v>306000</v>
          </cell>
          <cell r="H35">
            <v>117844.66019417476</v>
          </cell>
          <cell r="K35">
            <v>0</v>
          </cell>
          <cell r="Q35" t="str">
            <v>-</v>
          </cell>
        </row>
        <row r="36">
          <cell r="A36">
            <v>5</v>
          </cell>
          <cell r="B36" t="str">
            <v>Cleaning after finishing</v>
          </cell>
          <cell r="F36">
            <v>156000</v>
          </cell>
          <cell r="H36">
            <v>60077.669902912618</v>
          </cell>
          <cell r="K36" t="str">
            <v>-</v>
          </cell>
          <cell r="Q36" t="str">
            <v>-</v>
          </cell>
        </row>
        <row r="37">
          <cell r="A37">
            <v>6</v>
          </cell>
          <cell r="B37" t="str">
            <v>Lab Expenses</v>
          </cell>
          <cell r="F37">
            <v>61700</v>
          </cell>
          <cell r="H37">
            <v>23761.48867313916</v>
          </cell>
          <cell r="K37">
            <v>18119.77</v>
          </cell>
          <cell r="Q37">
            <v>5641.7186731391594</v>
          </cell>
        </row>
        <row r="38">
          <cell r="A38">
            <v>7</v>
          </cell>
          <cell r="B38" t="str">
            <v xml:space="preserve">Plant &amp; Machinery                          </v>
          </cell>
          <cell r="F38">
            <v>2136690.4679999999</v>
          </cell>
          <cell r="H38">
            <v>822867.85013592232</v>
          </cell>
          <cell r="K38">
            <v>869286.43908000016</v>
          </cell>
          <cell r="Q38">
            <v>-46418.588944077841</v>
          </cell>
        </row>
        <row r="39">
          <cell r="A39">
            <v>8</v>
          </cell>
          <cell r="B39" t="str">
            <v>Demobilisation</v>
          </cell>
          <cell r="F39">
            <v>100000</v>
          </cell>
          <cell r="H39">
            <v>38511.326860841422</v>
          </cell>
          <cell r="Q39" t="str">
            <v>-</v>
          </cell>
        </row>
        <row r="40">
          <cell r="A40">
            <v>9</v>
          </cell>
          <cell r="B40" t="str">
            <v>Debris Cleaning</v>
          </cell>
          <cell r="F40">
            <v>94500</v>
          </cell>
          <cell r="H40">
            <v>36393.203883495145</v>
          </cell>
          <cell r="K40">
            <v>10700</v>
          </cell>
          <cell r="Q40">
            <v>25693.203883495145</v>
          </cell>
        </row>
        <row r="41">
          <cell r="A41">
            <v>10</v>
          </cell>
          <cell r="B41" t="str">
            <v>Curing during structure</v>
          </cell>
          <cell r="F41">
            <v>91800</v>
          </cell>
          <cell r="H41">
            <v>35353.398058252431</v>
          </cell>
          <cell r="K41">
            <v>70944.5</v>
          </cell>
          <cell r="Q41">
            <v>-35591.101941747569</v>
          </cell>
        </row>
        <row r="42">
          <cell r="A42">
            <v>11</v>
          </cell>
          <cell r="B42" t="str">
            <v>Curing during finishing</v>
          </cell>
          <cell r="F42">
            <v>285600</v>
          </cell>
          <cell r="H42">
            <v>109988.3495145631</v>
          </cell>
          <cell r="K42">
            <v>0</v>
          </cell>
          <cell r="Q42" t="str">
            <v>-</v>
          </cell>
          <cell r="X42" t="str">
            <v>Start Calculation from the Finishing Dates</v>
          </cell>
        </row>
        <row r="43">
          <cell r="A43">
            <v>12</v>
          </cell>
          <cell r="B43" t="str">
            <v>Curing after structure</v>
          </cell>
          <cell r="F43">
            <v>206550</v>
          </cell>
          <cell r="H43">
            <v>79545.14563106795</v>
          </cell>
          <cell r="K43" t="str">
            <v>-</v>
          </cell>
          <cell r="Q43" t="str">
            <v>-</v>
          </cell>
        </row>
        <row r="44">
          <cell r="A44">
            <v>13</v>
          </cell>
          <cell r="B44" t="str">
            <v>C-Class &amp; Tools</v>
          </cell>
          <cell r="F44">
            <v>2745518</v>
          </cell>
          <cell r="H44">
            <v>1057335.4110032362</v>
          </cell>
          <cell r="K44">
            <v>2706803.55</v>
          </cell>
          <cell r="Q44">
            <v>-1649468.1389967636</v>
          </cell>
        </row>
        <row r="45">
          <cell r="B45" t="str">
            <v>TOTAL</v>
          </cell>
          <cell r="F45">
            <v>6928208.4680000003</v>
          </cell>
          <cell r="H45">
            <v>7315944.7866648259</v>
          </cell>
          <cell r="K45">
            <v>8994557.7319129389</v>
          </cell>
          <cell r="Q45">
            <v>-1718407.7791382524</v>
          </cell>
        </row>
        <row r="46">
          <cell r="B46" t="str">
            <v xml:space="preserve">COST PER SFT </v>
          </cell>
          <cell r="F46">
            <v>20.184870333299635</v>
          </cell>
          <cell r="H46">
            <v>21.314514071923991</v>
          </cell>
          <cell r="K46">
            <v>26.205040215317077</v>
          </cell>
          <cell r="Q46">
            <v>-5.0064657208058794</v>
          </cell>
        </row>
        <row r="49">
          <cell r="B49" t="str">
            <v xml:space="preserve">COST PER SFT </v>
          </cell>
          <cell r="F49">
            <v>54.784180927677816</v>
          </cell>
          <cell r="H49">
            <v>36.662032754460817</v>
          </cell>
          <cell r="I49">
            <v>0</v>
          </cell>
          <cell r="J49">
            <v>0</v>
          </cell>
          <cell r="K49">
            <v>40.812911367484432</v>
          </cell>
          <cell r="Q49">
            <v>-4.266818190436406</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SEA FORECAST"/>
      <sheetName val="KPI Report"/>
      <sheetName val="progress table"/>
      <sheetName val="BSEA PLANNED"/>
      <sheetName val="SUMMARY HISTOGRAM"/>
      <sheetName val="DISCIPLINE SCURVES"/>
      <sheetName val="DISCIPLINE HISTOGRAMS"/>
    </sheetNames>
    <sheetDataSet>
      <sheetData sheetId="0"/>
      <sheetData sheetId="1"/>
      <sheetData sheetId="2"/>
      <sheetData sheetId="3"/>
      <sheetData sheetId="4"/>
      <sheetData sheetId="5"/>
      <sheetData sheetId="6"/>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2)"/>
      <sheetName val="Elemental"/>
      <sheetName val="Summary"/>
      <sheetName val="Exclusions"/>
      <sheetName val="SitePrep"/>
      <sheetName val="Foundation and Substructure"/>
      <sheetName val="Basement"/>
      <sheetName val="Ground Floor"/>
      <sheetName val="Podium Carpark"/>
      <sheetName val="Amenities Level [Level 7]"/>
      <sheetName val="Residential Tower"/>
      <sheetName val="Amenities Level [Gym]"/>
      <sheetName val="MEP"/>
      <sheetName val="Miscellaneous"/>
      <sheetName val="reconciliation"/>
      <sheetName val="Working"/>
      <sheetName val="CFA"/>
      <sheetName val="CFA-DLS"/>
      <sheetName val="Finishes"/>
      <sheetName val="Summary_(2)"/>
      <sheetName val="Foundation_and_Substructure"/>
      <sheetName val="Ground_Floor"/>
      <sheetName val="Podium_Carpark"/>
      <sheetName val="Amenities_Level_[Level_7]"/>
      <sheetName val="Residential_Tower"/>
      <sheetName val="Amenities_Level_[Gym]"/>
      <sheetName val="Summary_(2)1"/>
      <sheetName val="Foundation_and_Substructure1"/>
      <sheetName val="Ground_Floor1"/>
      <sheetName val="Podium_Carpark1"/>
      <sheetName val="Amenities_Level_[Level_7]1"/>
      <sheetName val="Residential_Tower1"/>
      <sheetName val="Amenities_Level_[Gym]1"/>
      <sheetName val="Amenities Level _Level 7_"/>
      <sheetName val="Amenities Level _Gym_"/>
      <sheetName val="Sheet2"/>
      <sheetName val="Assumptions"/>
      <sheetName val="@risk rents and incentives"/>
      <sheetName val="Car park lease"/>
      <sheetName val="Net rent analysis"/>
      <sheetName val="CashFlwProjections"/>
      <sheetName val="Category 1"/>
      <sheetName val="CP7R"/>
      <sheetName val="GRSummary"/>
      <sheetName val="Bill No. 5"/>
      <sheetName val="Sheet3"/>
      <sheetName val="PL Plumbing"/>
      <sheetName val="afis"/>
      <sheetName val="BM"/>
      <sheetName val="내역"/>
      <sheetName val="242-3 summaryOPC"/>
      <sheetName val="excav"/>
      <sheetName val="GEN REQ"/>
      <sheetName val="SD and START UP"/>
      <sheetName val="PL_Plumbing"/>
      <sheetName val="Bill_No__5"/>
      <sheetName val="Category_1"/>
      <sheetName val="fees Summary"/>
      <sheetName val="PROJECT BRIEF(EX.NEW)"/>
      <sheetName val="Breakdown"/>
      <sheetName val="UnitRate"/>
      <sheetName val="Basis"/>
      <sheetName val="EKOG10건축"/>
      <sheetName val="exterior"/>
      <sheetName val="interior"/>
      <sheetName val="MASONRY"/>
      <sheetName val="당초"/>
      <sheetName val="EQUIPMENT"/>
      <sheetName val="BOQ"/>
      <sheetName val="Lightings Breakdown"/>
      <sheetName val="Lightings_Breakdown"/>
      <sheetName val="prelims"/>
      <sheetName val="Bid Form A-2"/>
      <sheetName val="Amenities_Level__Level_7_"/>
      <sheetName val="Amenities_Level__Gym_"/>
      <sheetName val="2.678M"/>
      <sheetName val="BOQ-P"/>
      <sheetName val="Bill No. 04B"/>
      <sheetName val="Bill 2A-Retail"/>
      <sheetName val="door"/>
      <sheetName val="window"/>
      <sheetName val="PL_Plumbing1"/>
      <sheetName val="Bill_No__51"/>
      <sheetName val="Category_11"/>
      <sheetName val="242-3_summaryOPC"/>
      <sheetName val="GEN_REQ"/>
      <sheetName val="SD_and_START_UP"/>
      <sheetName val="Lightings_Breakdown1"/>
      <sheetName val="Bid_Form_A-2"/>
      <sheetName val="Summary_(2)2"/>
      <sheetName val="Foundation_and_Substructure2"/>
      <sheetName val="Ground_Floor2"/>
      <sheetName val="Podium_Carpark2"/>
      <sheetName val="Amenities_Level_[Level_7]2"/>
      <sheetName val="Residential_Tower2"/>
      <sheetName val="Amenities_Level_[Gym]2"/>
      <sheetName val="Bill_No__52"/>
      <sheetName val="PL_Plumbing2"/>
      <sheetName val="242-3_summaryOPC1"/>
      <sheetName val="Category_12"/>
      <sheetName val="GEN_REQ1"/>
      <sheetName val="SD_and_START_UP1"/>
      <sheetName val="Amenities_Level__Level_7_1"/>
      <sheetName val="Amenities_Level__Gym_1"/>
      <sheetName val="COST-EST LTI P5C"/>
      <sheetName val="f-pm-04-12-03B-LTI-PH5c"/>
      <sheetName val="CostSked"/>
      <sheetName val="Financing Schemes"/>
      <sheetName val="_Model A costs"/>
      <sheetName val="Model B costs"/>
      <sheetName val="Model C costs"/>
      <sheetName val="BASE EQUI"/>
      <sheetName val="Sheet1"/>
      <sheetName val="Amenities_Level__Level_7_2"/>
      <sheetName val="Amenities_Level__Gym_2"/>
      <sheetName val="골조시행"/>
      <sheetName val="공통가설"/>
      <sheetName val="방배동내역(리라)"/>
      <sheetName val="부대공사총괄"/>
      <sheetName val="현장경비"/>
      <sheetName val="건축공사집계표"/>
      <sheetName val="방배동내역 (총괄)"/>
      <sheetName val="Criteria"/>
      <sheetName val=""/>
      <sheetName val="1"/>
      <sheetName val="BOQ건축"/>
      <sheetName val="Basement Extract"/>
      <sheetName val="SAD"/>
      <sheetName val="SA Plen."/>
      <sheetName val="Retu. Duct"/>
      <sheetName val="RA Plen."/>
      <sheetName val="T. Ex. Duct"/>
      <sheetName val="concrete"/>
      <sheetName val="STAFFSCHED "/>
      <sheetName val="Y-WORK"/>
      <sheetName val="Harewood"/>
      <sheetName val="HQ-TO"/>
      <sheetName val="HVAC BoQ"/>
      <sheetName val="Hic_150EOffice"/>
      <sheetName val="VOP_June_07"/>
      <sheetName val="VOP_June_07 _rev1_"/>
      <sheetName val="VOP_Sept_07"/>
      <sheetName val="@risk_rents_and_incentives"/>
      <sheetName val="Car_park_lease"/>
      <sheetName val="Net_rent_analysis"/>
      <sheetName val="OPT1"/>
      <sheetName val="bridge # 1"/>
      <sheetName val="Factor"/>
      <sheetName val="03"/>
      <sheetName val="(COV)"/>
      <sheetName val="Bin"/>
      <sheetName val="Summary_(2)3"/>
      <sheetName val="Foundation_and_Substructure3"/>
      <sheetName val="Ground_Floor3"/>
      <sheetName val="Podium_Carpark3"/>
      <sheetName val="Amenities_Level_[Level_7]3"/>
      <sheetName val="Residential_Tower3"/>
      <sheetName val="Amenities_Level_[Gym]3"/>
      <sheetName val="Bill_No__53"/>
      <sheetName val="PL_Plumbing3"/>
      <sheetName val="Category_13"/>
      <sheetName val="242-3_summaryOPC2"/>
      <sheetName val="GEN_REQ2"/>
      <sheetName val="SD_and_START_UP2"/>
      <sheetName val="Amenities_Level__Level_7_3"/>
      <sheetName val="Amenities_Level__Gym_3"/>
      <sheetName val="Lightings_Breakdown2"/>
      <sheetName val="Bid_Form_A-21"/>
      <sheetName val="Bill_No__04B"/>
      <sheetName val="2_678M"/>
      <sheetName val="Bill_2A-Retail"/>
      <sheetName val="COST-EST_LTI_P5C"/>
      <sheetName val="Financing_Schemes"/>
      <sheetName val="_Model_A_costs"/>
      <sheetName val="Model_B_costs"/>
      <sheetName val="Model_C_costs"/>
      <sheetName val="BASE_EQUI"/>
      <sheetName val="STAFFSCHED_"/>
      <sheetName val="방배동내역_(총괄)"/>
      <sheetName val="Summary_(2)4"/>
      <sheetName val="Foundation_and_Substructure4"/>
      <sheetName val="Ground_Floor4"/>
      <sheetName val="Podium_Carpark4"/>
      <sheetName val="Amenities_Level_[Level_7]4"/>
      <sheetName val="Residential_Tower4"/>
      <sheetName val="Amenities_Level_[Gym]4"/>
      <sheetName val="Bill_No__54"/>
      <sheetName val="PL_Plumbing4"/>
      <sheetName val="Category_14"/>
      <sheetName val="242-3_summaryOPC3"/>
      <sheetName val="GEN_REQ3"/>
      <sheetName val="SD_and_START_UP3"/>
      <sheetName val="Amenities_Level__Level_7_4"/>
      <sheetName val="Amenities_Level__Gym_4"/>
      <sheetName val="Lightings_Breakdown3"/>
      <sheetName val="Bid_Form_A-22"/>
      <sheetName val="Bill_No__04B1"/>
      <sheetName val="2_678M1"/>
      <sheetName val="Bill_2A-Retail1"/>
      <sheetName val="COST-EST_LTI_P5C1"/>
      <sheetName val="Financing_Schemes1"/>
      <sheetName val="_Model_A_costs1"/>
      <sheetName val="Model_B_costs1"/>
      <sheetName val="Model_C_costs1"/>
      <sheetName val="BASE_EQUI1"/>
      <sheetName val="STAFFSCHED_1"/>
      <sheetName val="방배동내역_(총괄)1"/>
      <sheetName val="Summary_(2)5"/>
      <sheetName val="Foundation_and_Substructure5"/>
      <sheetName val="Ground_Floor5"/>
      <sheetName val="Podium_Carpark5"/>
      <sheetName val="Amenities_Level_[Level_7]5"/>
      <sheetName val="Residential_Tower5"/>
      <sheetName val="Amenities_Level_[Gym]5"/>
      <sheetName val="Bill_No__55"/>
      <sheetName val="PL_Plumbing5"/>
      <sheetName val="Category_15"/>
      <sheetName val="242-3_summaryOPC4"/>
      <sheetName val="GEN_REQ4"/>
      <sheetName val="SD_and_START_UP4"/>
      <sheetName val="Amenities_Level__Level_7_5"/>
      <sheetName val="Amenities_Level__Gym_5"/>
      <sheetName val="Lightings_Breakdown4"/>
      <sheetName val="Bid_Form_A-23"/>
      <sheetName val="Bill_No__04B2"/>
      <sheetName val="2_678M2"/>
      <sheetName val="Bill_2A-Retail2"/>
      <sheetName val="COST-EST_LTI_P5C2"/>
      <sheetName val="Financing_Schemes2"/>
      <sheetName val="_Model_A_costs2"/>
      <sheetName val="Model_B_costs2"/>
      <sheetName val="Model_C_costs2"/>
      <sheetName val="BASE_EQUI2"/>
      <sheetName val="STAFFSCHED_2"/>
      <sheetName val="방배동내역_(총괄)2"/>
      <sheetName val="temporary power ob"/>
      <sheetName val="reference"/>
      <sheetName val="building permit"/>
      <sheetName val="guardhouse ob"/>
      <sheetName val="Lightings_Breakdown11"/>
      <sheetName val="Lightings_Breakdown5"/>
      <sheetName val="Details and Earnings Charts"/>
      <sheetName val="fees_Summary"/>
      <sheetName val="PROJECT_BRIEF(EX_NEW)"/>
      <sheetName val="Basement_Extract"/>
      <sheetName val="SA_Plen_"/>
      <sheetName val="Retu__Duct"/>
      <sheetName val="RA_Plen_"/>
      <sheetName val="T__Ex__Duct"/>
      <sheetName val="@risk_rents_and_incentives1"/>
      <sheetName val="Car_park_lease1"/>
      <sheetName val="Net_rent_analysis1"/>
      <sheetName val="fees_Summary1"/>
      <sheetName val="PROJECT_BRIEF(EX_NEW)1"/>
      <sheetName val="Basement_Extract1"/>
      <sheetName val="SA_Plen_1"/>
      <sheetName val="Retu__Duct1"/>
      <sheetName val="RA_Plen_1"/>
      <sheetName val="T__Ex__Duct1"/>
      <sheetName val="Summary_(2)6"/>
      <sheetName val="Foundation_and_Substructure6"/>
      <sheetName val="Ground_Floor6"/>
      <sheetName val="Podium_Carpark6"/>
      <sheetName val="Amenities_Level_[Level_7]6"/>
      <sheetName val="Residential_Tower6"/>
      <sheetName val="Amenities_Level_[Gym]6"/>
      <sheetName val="Amenities_Level__Level_7_6"/>
      <sheetName val="Amenities_Level__Gym_6"/>
      <sheetName val="@risk_rents_and_incentives3"/>
      <sheetName val="Car_park_lease3"/>
      <sheetName val="Net_rent_analysis3"/>
      <sheetName val="Category_16"/>
      <sheetName val="Bill_No__56"/>
      <sheetName val="PL_Plumbing6"/>
      <sheetName val="242-3_summaryOPC5"/>
      <sheetName val="GEN_REQ5"/>
      <sheetName val="SD_and_START_UP5"/>
      <sheetName val="Bid_Form_A-24"/>
      <sheetName val="Bill_2A-Retail3"/>
      <sheetName val="Bill_No__04B3"/>
      <sheetName val="2_678M3"/>
      <sheetName val="COST-EST_LTI_P5C3"/>
      <sheetName val="Financing_Schemes3"/>
      <sheetName val="_Model_A_costs3"/>
      <sheetName val="Model_B_costs3"/>
      <sheetName val="Model_C_costs3"/>
      <sheetName val="BASE_EQUI3"/>
      <sheetName val="STAFFSCHED_3"/>
      <sheetName val="fees_Summary3"/>
      <sheetName val="방배동내역_(총괄)3"/>
      <sheetName val="PROJECT_BRIEF(EX_NEW)3"/>
      <sheetName val="Basement_Extract3"/>
      <sheetName val="SA_Plen_3"/>
      <sheetName val="Retu__Duct3"/>
      <sheetName val="RA_Plen_3"/>
      <sheetName val="T__Ex__Duct3"/>
      <sheetName val="@risk_rents_and_incentives2"/>
      <sheetName val="Car_park_lease2"/>
      <sheetName val="Net_rent_analysis2"/>
      <sheetName val="fees_Summary2"/>
      <sheetName val="PROJECT_BRIEF(EX_NEW)2"/>
      <sheetName val="Basement_Extract2"/>
      <sheetName val="SA_Plen_2"/>
      <sheetName val="Retu__Duct2"/>
      <sheetName val="RA_Plen_2"/>
      <sheetName val="T__Ex__Duct2"/>
      <sheetName val="Summary_(2)7"/>
      <sheetName val="Foundation_and_Substructure7"/>
      <sheetName val="Ground_Floor7"/>
      <sheetName val="Podium_Carpark7"/>
      <sheetName val="Amenities_Level_[Level_7]7"/>
      <sheetName val="Residential_Tower7"/>
      <sheetName val="Amenities_Level_[Gym]7"/>
      <sheetName val="Amenities_Level__Level_7_7"/>
      <sheetName val="Amenities_Level__Gym_7"/>
      <sheetName val="@risk_rents_and_incentives4"/>
      <sheetName val="Car_park_lease4"/>
      <sheetName val="Net_rent_analysis4"/>
      <sheetName val="Category_17"/>
      <sheetName val="Bill_No__57"/>
      <sheetName val="PL_Plumbing7"/>
      <sheetName val="242-3_summaryOPC6"/>
      <sheetName val="GEN_REQ6"/>
      <sheetName val="SD_and_START_UP6"/>
      <sheetName val="Lightings_Breakdown6"/>
      <sheetName val="Bid_Form_A-25"/>
      <sheetName val="Bill_2A-Retail4"/>
      <sheetName val="Bill_No__04B4"/>
      <sheetName val="2_678M4"/>
      <sheetName val="COST-EST_LTI_P5C4"/>
      <sheetName val="Financing_Schemes4"/>
      <sheetName val="_Model_A_costs4"/>
      <sheetName val="Model_B_costs4"/>
      <sheetName val="Model_C_costs4"/>
      <sheetName val="BASE_EQUI4"/>
      <sheetName val="STAFFSCHED_4"/>
      <sheetName val="fees_Summary4"/>
      <sheetName val="방배동내역_(총괄)4"/>
      <sheetName val="PROJECT_BRIEF(EX_NEW)4"/>
      <sheetName val="Basement_Extract4"/>
      <sheetName val="SA_Plen_4"/>
      <sheetName val="Retu__Duct4"/>
      <sheetName val="RA_Plen_4"/>
      <sheetName val="T__Ex__Duct4"/>
      <sheetName val="Details_and_Earnings_Charts"/>
      <sheetName val="sop"/>
      <sheetName val="DETAILED"/>
      <sheetName val="DET"/>
      <sheetName val="DERIVE"/>
      <sheetName val="EQPT"/>
      <sheetName val="NPV"/>
      <sheetName val="bar_chart-rev4"/>
      <sheetName val="non routinary"/>
      <sheetName val="capex"/>
      <sheetName val="Summary_(2)11"/>
      <sheetName val="Foundation_and_Substructure11"/>
      <sheetName val="Ground_Floor11"/>
      <sheetName val="Podium_Carpark11"/>
      <sheetName val="Amenities_Level_[Level_7]11"/>
      <sheetName val="Residential_Tower11"/>
      <sheetName val="Amenities_Level_[Gym]11"/>
      <sheetName val="Summary_(2)9"/>
      <sheetName val="Foundation_and_Substructure9"/>
      <sheetName val="Ground_Floor9"/>
      <sheetName val="Podium_Carpark9"/>
      <sheetName val="Amenities_Level_[Level_7]9"/>
      <sheetName val="Residential_Tower9"/>
      <sheetName val="Amenities_Level_[Gym]9"/>
      <sheetName val="Lightings_Breakdown9"/>
      <sheetName val="Summary_(2)8"/>
      <sheetName val="Foundation_and_Substructure8"/>
      <sheetName val="Ground_Floor8"/>
      <sheetName val="Podium_Carpark8"/>
      <sheetName val="Amenities_Level_[Level_7]8"/>
      <sheetName val="Residential_Tower8"/>
      <sheetName val="Amenities_Level_[Gym]8"/>
      <sheetName val="Lightings_Breakdown8"/>
      <sheetName val="Lightings_Breakdown7"/>
      <sheetName val="Summary_(2)10"/>
      <sheetName val="Foundation_and_Substructure10"/>
      <sheetName val="Ground_Floor10"/>
      <sheetName val="Podium_Carpark10"/>
      <sheetName val="Amenities_Level_[Level_7]10"/>
      <sheetName val="Residential_Tower10"/>
      <sheetName val="Amenities_Level_[Gym]10"/>
      <sheetName val="Lightings_Breakdown10"/>
      <sheetName val="QSI_Cost sheet_StaMesa"/>
      <sheetName val="bridge_#_1"/>
      <sheetName val="bridge_#_11"/>
      <sheetName val="Bill_No__58"/>
      <sheetName val="PL_Plumbing8"/>
      <sheetName val="Category_18"/>
      <sheetName val="242-3_summaryOPC7"/>
      <sheetName val="GEN_REQ7"/>
      <sheetName val="SD_and_START_UP7"/>
      <sheetName val="bridge_#_12"/>
      <sheetName val="temporary_power_ob"/>
      <sheetName val="building_permit"/>
      <sheetName val="guardhouse_ob"/>
      <sheetName val="PL_Plumbing9"/>
      <sheetName val="Bill_No__59"/>
      <sheetName val="Category_19"/>
      <sheetName val="242-3_summaryOPC8"/>
      <sheetName val="GEN_REQ8"/>
      <sheetName val="SD_and_START_UP8"/>
      <sheetName val="Amenities_Level__Level_7_8"/>
      <sheetName val="Amenities_Level__Gym_8"/>
      <sheetName val="bridge_#_13"/>
      <sheetName val="temporary_power_ob1"/>
      <sheetName val="building_permit1"/>
      <sheetName val="guardhouse_ob1"/>
      <sheetName val="PL_Plumbing10"/>
      <sheetName val="Bill_No__510"/>
      <sheetName val="Category_110"/>
      <sheetName val="242-3_summaryOPC9"/>
      <sheetName val="GEN_REQ9"/>
      <sheetName val="SD_and_START_UP9"/>
      <sheetName val="Amenities_Level__Level_7_9"/>
      <sheetName val="Amenities_Level__Gym_9"/>
      <sheetName val="Bid_Form_A-26"/>
      <sheetName val="2_678M5"/>
      <sheetName val="Bill_No__04B5"/>
      <sheetName val="Bill_2A-Retail5"/>
      <sheetName val="COST-EST_LTI_P5C5"/>
      <sheetName val="Financing_Schemes5"/>
      <sheetName val="_Model_A_costs5"/>
      <sheetName val="Model_B_costs5"/>
      <sheetName val="Model_C_costs5"/>
      <sheetName val="BASE_EQUI5"/>
      <sheetName val="STAFFSCHED_5"/>
      <sheetName val="방배동내역_(총괄)5"/>
      <sheetName val="bridge_#_14"/>
      <sheetName val="temporary_power_ob2"/>
      <sheetName val="building_permit2"/>
      <sheetName val="guardhouse_ob2"/>
      <sheetName val="SAN REDUCED 1"/>
      <sheetName val="Sheet4"/>
      <sheetName val="P3"/>
      <sheetName val="EquipList"/>
      <sheetName val="GenReq"/>
      <sheetName val="CWDerivation"/>
      <sheetName val="OPER.BUDGET"/>
      <sheetName val="factors"/>
      <sheetName val="SKED"/>
      <sheetName val="eWTB"/>
      <sheetName val="Background"/>
      <sheetName val="subcon sched"/>
      <sheetName val="Lists"/>
      <sheetName val="Overhead &amp; Profit B-1"/>
      <sheetName val="Amenities_Level__Level_7_11"/>
      <sheetName val="Amenities_Level__Gym_11"/>
      <sheetName val="Amenities_Level__Level_7_10"/>
      <sheetName val="Amenities_Level__Gym_10"/>
      <sheetName val="Site Construction"/>
      <sheetName val="Special Construction"/>
      <sheetName val="CIM"/>
      <sheetName val="#REF"/>
      <sheetName val="EAST_TOWER"/>
      <sheetName val="SKED_UG&amp;RW"/>
      <sheetName val="table"/>
      <sheetName val="SCHEDULE REVISED"/>
      <sheetName val="Bank Loan BOQ"/>
      <sheetName val="Summary_(2)12"/>
      <sheetName val="Foundation_and_Substructure12"/>
      <sheetName val="Ground_Floor12"/>
      <sheetName val="Podium_Carpark12"/>
      <sheetName val="Amenities_Level_[Level_7]12"/>
      <sheetName val="Residential_Tower12"/>
      <sheetName val="Amenities_Level_[Gym]12"/>
      <sheetName val="Lightings_Breakdown12"/>
      <sheetName val="non_routinary"/>
      <sheetName val="Summary_(2)14"/>
      <sheetName val="Foundation_and_Substructure14"/>
      <sheetName val="Ground_Floor14"/>
      <sheetName val="Podium_Carpark14"/>
      <sheetName val="Amenities_Level_[Level_7]14"/>
      <sheetName val="Residential_Tower14"/>
      <sheetName val="Amenities_Level_[Gym]14"/>
      <sheetName val="Lightings_Breakdown14"/>
      <sheetName val="non_routinary2"/>
      <sheetName val="Summary_(2)13"/>
      <sheetName val="Foundation_and_Substructure13"/>
      <sheetName val="Ground_Floor13"/>
      <sheetName val="Podium_Carpark13"/>
      <sheetName val="Amenities_Level_[Level_7]13"/>
      <sheetName val="Residential_Tower13"/>
      <sheetName val="Amenities_Level_[Gym]13"/>
      <sheetName val="Lightings_Breakdown13"/>
      <sheetName val="non_routinary1"/>
      <sheetName val="2000-50-1.3-15-15-10-12-5"/>
      <sheetName val="Circular pump (Ele)"/>
      <sheetName val="ELECTRICAL"/>
      <sheetName val="PRV-100mm"/>
      <sheetName val="PRV-65mm"/>
      <sheetName val="PRV-75mm"/>
      <sheetName val="Circular pump"/>
      <sheetName val="Elec-01"/>
      <sheetName val="Elec-02"/>
      <sheetName val="Duel Input Module"/>
      <sheetName val="Model"/>
      <sheetName val="CONSTRUCTION COMPONENT"/>
      <sheetName val="Rate Analysis"/>
      <sheetName val="DIV 26"/>
      <sheetName val="DIV 27"/>
      <sheetName val="DIV 28"/>
      <sheetName val="COST"/>
      <sheetName val="Balance Sheet"/>
      <sheetName val="Detail Page"/>
      <sheetName val="Intro"/>
      <sheetName val="Input"/>
      <sheetName val="Controls"/>
      <sheetName val="Values"/>
      <sheetName val="Project Summary"/>
      <sheetName val="Data 1"/>
      <sheetName val="VIABILITY"/>
      <sheetName val="Steel"/>
      <sheetName val="CASHFLOW CODES"/>
      <sheetName val="수입"/>
      <sheetName val="Excavations"/>
      <sheetName val="Substructures "/>
      <sheetName val=" Est "/>
      <sheetName val="Initial Data"/>
      <sheetName val="??"/>
      <sheetName val="BOQ_QTO"/>
      <sheetName val="Code 03"/>
      <sheetName val="Code 04"/>
      <sheetName val="LIPO"/>
      <sheetName val="rates"/>
      <sheetName val="Overview"/>
      <sheetName val="Amenities_Level__Level_7_12"/>
      <sheetName val="Amenities_Level__Gym_12"/>
      <sheetName val="LIBRARY"/>
      <sheetName val="100"/>
      <sheetName val="104(1)a"/>
      <sheetName val="Changelogs"/>
      <sheetName val="Civilwks.Deriv"/>
      <sheetName val="Str.Deriv"/>
      <sheetName val="Takeoff_STDForm"/>
      <sheetName val="MATL"/>
      <sheetName val="Testing"/>
      <sheetName val="bar chart-rev"/>
      <sheetName val="HOSum"/>
      <sheetName val="L(1)"/>
      <sheetName val="L(2)"/>
      <sheetName val="L(3)"/>
      <sheetName val="L(4)"/>
      <sheetName val="BLDG4"/>
      <sheetName val="PR-BF"/>
      <sheetName val="CP_TU_AD"/>
      <sheetName val="Schedule S-Curve Revision#3"/>
      <sheetName val="Worksheet"/>
      <sheetName val="take-off(planswift)"/>
      <sheetName val="Bid_Form_A-27"/>
      <sheetName val="2_678M6"/>
      <sheetName val="Bill_No__04B6"/>
      <sheetName val="Bill_2A-Retail6"/>
      <sheetName val="Financing_Schemes6"/>
      <sheetName val="_Model_A_costs6"/>
      <sheetName val="Model_B_costs6"/>
      <sheetName val="Model_C_costs6"/>
      <sheetName val="COST-EST_LTI_P5C6"/>
      <sheetName val="BASE_EQUI6"/>
      <sheetName val="STAFFSCHED_6"/>
      <sheetName val="방배동내역_(총괄)6"/>
      <sheetName val="Bid_Form_A-28"/>
      <sheetName val="2_678M7"/>
      <sheetName val="Bill_No__04B7"/>
      <sheetName val="Bill_2A-Retail7"/>
      <sheetName val="Financing_Schemes7"/>
      <sheetName val="_Model_A_costs7"/>
      <sheetName val="Model_B_costs7"/>
      <sheetName val="Model_C_costs7"/>
      <sheetName val="COST-EST_LTI_P5C7"/>
      <sheetName val="BASE_EQUI7"/>
      <sheetName val="STAFFSCHED_7"/>
      <sheetName val="방배동내역_(총괄)7"/>
      <sheetName val="bridge_#_15"/>
      <sheetName val="Bill_No__511"/>
      <sheetName val="PL_Plumbing11"/>
      <sheetName val="242-3_summaryOPC10"/>
      <sheetName val="Category_111"/>
      <sheetName val="GEN_REQ10"/>
      <sheetName val="SD_and_START_UP10"/>
      <sheetName val="Bid_Form_A-29"/>
      <sheetName val="2_678M8"/>
      <sheetName val="Bill_No__04B8"/>
      <sheetName val="Bill_2A-Retail8"/>
      <sheetName val="Financing_Schemes8"/>
      <sheetName val="_Model_A_costs8"/>
      <sheetName val="Model_B_costs8"/>
      <sheetName val="Model_C_costs8"/>
      <sheetName val="COST-EST_LTI_P5C8"/>
      <sheetName val="BASE_EQUI8"/>
      <sheetName val="STAFFSCHED_8"/>
      <sheetName val="방배동내역_(총괄)8"/>
      <sheetName val="bridge_#_16"/>
      <sheetName val="Bill_No__512"/>
      <sheetName val="PL_Plumbing12"/>
      <sheetName val="242-3_summaryOPC11"/>
      <sheetName val="Category_112"/>
      <sheetName val="GEN_REQ11"/>
      <sheetName val="SD_and_START_UP11"/>
      <sheetName val="Bid_Form_A-210"/>
      <sheetName val="2_678M9"/>
      <sheetName val="Bill_No__04B9"/>
      <sheetName val="Bill_2A-Retail9"/>
      <sheetName val="Financing_Schemes9"/>
      <sheetName val="_Model_A_costs9"/>
      <sheetName val="Model_B_costs9"/>
      <sheetName val="Model_C_costs9"/>
      <sheetName val="COST-EST_LTI_P5C9"/>
      <sheetName val="BASE_EQUI9"/>
      <sheetName val="STAFFSCHED_9"/>
      <sheetName val="방배동내역_(총괄)9"/>
      <sheetName val="bridge_#_17"/>
      <sheetName val="Bill_No__513"/>
      <sheetName val="PL_Plumbing13"/>
      <sheetName val="242-3_summaryOPC12"/>
      <sheetName val="Category_113"/>
      <sheetName val="GEN_REQ12"/>
      <sheetName val="SD_and_START_UP12"/>
      <sheetName val="Amenities_Level__Level_7_13"/>
      <sheetName val="Amenities_Level__Gym_13"/>
      <sheetName val="Bid_Form_A-211"/>
      <sheetName val="2_678M10"/>
      <sheetName val="Bill_No__04B10"/>
      <sheetName val="Bill_2A-Retail10"/>
      <sheetName val="Financing_Schemes10"/>
      <sheetName val="_Model_A_costs10"/>
      <sheetName val="Model_B_costs10"/>
      <sheetName val="Model_C_costs10"/>
      <sheetName val="COST-EST_LTI_P5C10"/>
      <sheetName val="BASE_EQUI10"/>
      <sheetName val="STAFFSCHED_10"/>
      <sheetName val="방배동내역_(총괄)10"/>
      <sheetName val="bridge_#_18"/>
      <sheetName val="Bill_No__514"/>
      <sheetName val="PL_Plumbing14"/>
      <sheetName val="242-3_summaryOPC13"/>
      <sheetName val="Category_114"/>
      <sheetName val="GEN_REQ13"/>
      <sheetName val="SD_and_START_UP13"/>
      <sheetName val="Amenities_Level__Level_7_14"/>
      <sheetName val="Amenities_Level__Gym_14"/>
      <sheetName val="Bid_Form_A-212"/>
      <sheetName val="2_678M11"/>
      <sheetName val="Bill_No__04B11"/>
      <sheetName val="Bill_2A-Retail11"/>
      <sheetName val="Financing_Schemes11"/>
      <sheetName val="_Model_A_costs11"/>
      <sheetName val="Model_B_costs11"/>
      <sheetName val="Model_C_costs11"/>
      <sheetName val="COST-EST_LTI_P5C11"/>
      <sheetName val="BASE_EQUI11"/>
      <sheetName val="STAFFSCHED_11"/>
      <sheetName val="방배동내역_(총괄)11"/>
      <sheetName val="bridge_#_19"/>
      <sheetName val="Summary_(2)15"/>
      <sheetName val="Foundation_and_Substructure15"/>
      <sheetName val="Ground_Floor15"/>
      <sheetName val="Podium_Carpark15"/>
      <sheetName val="Amenities_Level_[Level_7]15"/>
      <sheetName val="Residential_Tower15"/>
      <sheetName val="Amenities_Level_[Gym]15"/>
      <sheetName val="Bill_No__515"/>
      <sheetName val="PL_Plumbing15"/>
      <sheetName val="242-3_summaryOPC14"/>
      <sheetName val="Category_115"/>
      <sheetName val="GEN_REQ14"/>
      <sheetName val="SD_and_START_UP14"/>
      <sheetName val="Amenities_Level__Level_7_15"/>
      <sheetName val="Amenities_Level__Gym_15"/>
      <sheetName val="Bid_Form_A-213"/>
      <sheetName val="2_678M12"/>
      <sheetName val="Bill_No__04B12"/>
      <sheetName val="Bill_2A-Retail12"/>
      <sheetName val="Financing_Schemes12"/>
      <sheetName val="_Model_A_costs12"/>
      <sheetName val="Model_B_costs12"/>
      <sheetName val="Model_C_costs12"/>
      <sheetName val="COST-EST_LTI_P5C12"/>
      <sheetName val="BASE_EQUI12"/>
      <sheetName val="STAFFSCHED_12"/>
      <sheetName val="방배동내역_(총괄)12"/>
      <sheetName val="bridge_#_110"/>
      <sheetName val="Summary_(2)16"/>
      <sheetName val="Foundation_and_Substructure16"/>
      <sheetName val="Ground_Floor16"/>
      <sheetName val="Podium_Carpark16"/>
      <sheetName val="Amenities_Level_[Level_7]16"/>
      <sheetName val="Residential_Tower16"/>
      <sheetName val="Amenities_Level_[Gym]16"/>
      <sheetName val="Bill_No__516"/>
      <sheetName val="PL_Plumbing16"/>
      <sheetName val="242-3_summaryOPC15"/>
      <sheetName val="Category_116"/>
      <sheetName val="GEN_REQ15"/>
      <sheetName val="SD_and_START_UP15"/>
      <sheetName val="Amenities_Level__Level_7_16"/>
      <sheetName val="Amenities_Level__Gym_16"/>
      <sheetName val="Bid_Form_A-214"/>
      <sheetName val="Lightings_Breakdown15"/>
      <sheetName val="2_678M13"/>
      <sheetName val="Bill_No__04B13"/>
      <sheetName val="Bill_2A-Retail13"/>
      <sheetName val="Financing_Schemes13"/>
      <sheetName val="_Model_A_costs13"/>
      <sheetName val="Model_B_costs13"/>
      <sheetName val="Model_C_costs13"/>
      <sheetName val="COST-EST_LTI_P5C13"/>
      <sheetName val="BASE_EQUI13"/>
      <sheetName val="STAFFSCHED_13"/>
      <sheetName val="방배동내역_(총괄)13"/>
      <sheetName val="bridge_#_111"/>
      <sheetName val="Summary_(2)17"/>
      <sheetName val="Foundation_and_Substructure17"/>
      <sheetName val="Ground_Floor17"/>
      <sheetName val="Podium_Carpark17"/>
      <sheetName val="Amenities_Level_[Level_7]17"/>
      <sheetName val="Residential_Tower17"/>
      <sheetName val="Amenities_Level_[Gym]17"/>
      <sheetName val="Bill_No__517"/>
      <sheetName val="PL_Plumbing17"/>
      <sheetName val="242-3_summaryOPC16"/>
      <sheetName val="Category_117"/>
      <sheetName val="GEN_REQ16"/>
      <sheetName val="SD_and_START_UP16"/>
      <sheetName val="Amenities_Level__Level_7_17"/>
      <sheetName val="Amenities_Level__Gym_17"/>
      <sheetName val="Bid_Form_A-215"/>
      <sheetName val="Lightings_Breakdown16"/>
      <sheetName val="2_678M14"/>
      <sheetName val="Bill_No__04B14"/>
      <sheetName val="Bill_2A-Retail14"/>
      <sheetName val="Financing_Schemes14"/>
      <sheetName val="_Model_A_costs14"/>
      <sheetName val="Model_B_costs14"/>
      <sheetName val="Model_C_costs14"/>
      <sheetName val="COST-EST_LTI_P5C14"/>
      <sheetName val="BASE_EQUI14"/>
      <sheetName val="STAFFSCHED_14"/>
      <sheetName val="방배동내역_(총괄)14"/>
      <sheetName val="bridge_#_112"/>
      <sheetName val="004"/>
      <sheetName val="Time-Cost"/>
      <sheetName val="Civilwks_Deriv"/>
      <sheetName val="01"/>
      <sheetName val="적용환율"/>
      <sheetName val="HVAC_BoQ"/>
      <sheetName val="HVAC_BoQ1"/>
      <sheetName val="HVAC_BoQ3"/>
      <sheetName val="HVAC_BoQ2"/>
      <sheetName val="LIST OF MAKES"/>
      <sheetName val="Rev.01"/>
      <sheetName val="Doors"/>
      <sheetName val="ID Full List"/>
      <sheetName val="Base Rates"/>
      <sheetName val="UP"/>
      <sheetName val="UP-ID"/>
      <sheetName val="Spares"/>
      <sheetName val="Comparison"/>
      <sheetName val="eq_data"/>
      <sheetName val="Bill"/>
      <sheetName val="Bill 1"/>
      <sheetName val="Bill 2"/>
      <sheetName val="Bill 3"/>
      <sheetName val="Bill 4"/>
      <sheetName val="Bill 5"/>
      <sheetName val="Bill 6"/>
      <sheetName val="Bill 7"/>
      <sheetName val="Exc-Smy (Mn)"/>
      <sheetName val="DIV 2"/>
      <sheetName val="GBW"/>
      <sheetName val="Home Office"/>
      <sheetName val="NEW RATE 1 (Bulk Earthworks)"/>
      <sheetName val="D Wall ~ Moorgate Shaft"/>
      <sheetName val="Moorgate Piling"/>
      <sheetName val="DBs"/>
      <sheetName val="Panels (DWG)"/>
      <sheetName val="Sub Cont. Comp."/>
      <sheetName val="BaseWeight"/>
      <sheetName val="CPA7-31"/>
      <sheetName val="orgoae"/>
      <sheetName val="Manning Schedule"/>
      <sheetName val="Total All By Trades highest 1st"/>
      <sheetName val="PB"/>
      <sheetName val="PercProgress"/>
      <sheetName val="Tank"/>
      <sheetName val="Comments"/>
      <sheetName val="MREH Contracts (JBI)"/>
      <sheetName val="CW"/>
      <sheetName val="labour"/>
      <sheetName val="1234"/>
      <sheetName val="Pricing(DAAYEN)C-automatic car "/>
      <sheetName val="E19 Boiler Room A"/>
      <sheetName val="Details"/>
      <sheetName val="4C (R2)"/>
      <sheetName val="Dropdowns"/>
      <sheetName val="Sumcosts"/>
      <sheetName val="환율"/>
      <sheetName val="Cost Summary sheet"/>
      <sheetName val="FINAL SHEET EI#577"/>
      <sheetName val="Rate Br8kdown Vertical Louver"/>
      <sheetName val="Rate Br8kdown Sandtrap Louver"/>
      <sheetName val="Engr'ng Cost Breakdown"/>
      <sheetName val="Supplier's comparison"/>
      <sheetName val="Rate Br8dwn Blanked-off sheet"/>
      <sheetName val="As per revised IFC"/>
      <sheetName val="sand trap Louver"/>
      <sheetName val="ESTIMATE"/>
      <sheetName val="james's"/>
      <sheetName val="DT"/>
      <sheetName val="Summary_(2)18"/>
      <sheetName val="Foundation_and_Substructure18"/>
      <sheetName val="Ground_Floor18"/>
      <sheetName val="Podium_Carpark18"/>
      <sheetName val="Amenities_Level_[Level_7]18"/>
      <sheetName val="Residential_Tower18"/>
      <sheetName val="Amenities_Level_[Gym]18"/>
      <sheetName val="Amenities_Level__Level_7_18"/>
      <sheetName val="Amenities_Level__Gym_18"/>
      <sheetName val="@risk_rents_and_incentives5"/>
      <sheetName val="Car_park_lease5"/>
      <sheetName val="Net_rent_analysis5"/>
      <sheetName val="Category_118"/>
      <sheetName val="Bill_No__518"/>
      <sheetName val="PL_Plumbing18"/>
      <sheetName val="242-3_summaryOPC17"/>
      <sheetName val="GEN_REQ17"/>
      <sheetName val="SD_and_START_UP17"/>
      <sheetName val="Lightings_Breakdown17"/>
      <sheetName val="Bid_Form_A-216"/>
      <sheetName val="fees_Summary5"/>
      <sheetName val="2_678M15"/>
      <sheetName val="Bill_No__04B15"/>
      <sheetName val="Bill_2A-Retail15"/>
      <sheetName val="COST-EST_LTI_P5C15"/>
      <sheetName val="Financing_Schemes15"/>
      <sheetName val="_Model_A_costs15"/>
      <sheetName val="Model_B_costs15"/>
      <sheetName val="Model_C_costs15"/>
      <sheetName val="BASE_EQUI15"/>
      <sheetName val="방배동내역_(총괄)15"/>
      <sheetName val="PROJECT_BRIEF(EX_NEW)5"/>
      <sheetName val="Basement_Extract5"/>
      <sheetName val="SA_Plen_5"/>
      <sheetName val="Retu__Duct5"/>
      <sheetName val="RA_Plen_5"/>
      <sheetName val="T__Ex__Duct5"/>
      <sheetName val="STAFFSCHED_15"/>
      <sheetName val="VOP_June_07__rev1_"/>
      <sheetName val="HVAC_BoQ4"/>
      <sheetName val="Details_and_Earnings_Charts1"/>
      <sheetName val="bridge_#_113"/>
      <sheetName val="temporary_power_ob3"/>
      <sheetName val="building_permit3"/>
      <sheetName val="guardhouse_ob3"/>
      <sheetName val="CONSTRUCTION_COMPONENT"/>
      <sheetName val="CASHFLOW_CODES"/>
      <sheetName val="Substructures_"/>
      <sheetName val="_Est_"/>
      <sheetName val="Initial_Data"/>
      <sheetName val="DIV_26"/>
      <sheetName val="DIV_27"/>
      <sheetName val="Circular_pump_(Ele)"/>
      <sheetName val="Circular_pump"/>
      <sheetName val="Duel_Input_Module"/>
      <sheetName val="non_routinary3"/>
      <sheetName val="QSI_Cost_sheet_StaMesa"/>
      <sheetName val="SAN_REDUCED_1"/>
      <sheetName val="OPER_BUDGET"/>
      <sheetName val="subcon_sched"/>
      <sheetName val="Overhead_&amp;_Profit_B-1"/>
      <sheetName val="Site_Construction"/>
      <sheetName val="Special_Construction"/>
      <sheetName val="SCHEDULE_REVISED"/>
      <sheetName val="Bank_Loan_BOQ"/>
      <sheetName val="2000-50-1_3-15-15-10-12-5"/>
      <sheetName val="Code_03"/>
      <sheetName val="Code_04"/>
      <sheetName val="Civilwks_Deriv1"/>
      <sheetName val="Str_Deriv"/>
      <sheetName val="bar_chart-rev"/>
      <sheetName val="Schedule_S-Curve_Revision#3"/>
      <sheetName val="DIV_28"/>
      <sheetName val="Rate_Analysis"/>
      <sheetName val="LIST_OF_MAKES"/>
      <sheetName val="Rev_01"/>
      <sheetName val="ID_Full_List"/>
      <sheetName val="Base_Rates"/>
      <sheetName val="Bill_1"/>
      <sheetName val="Bill_2"/>
      <sheetName val="Bill_3"/>
      <sheetName val="Bill_4"/>
      <sheetName val="Bill_5"/>
      <sheetName val="Bill_6"/>
      <sheetName val="Bill_7"/>
      <sheetName val="Exc-Smy_(Mn)"/>
      <sheetName val="DIV_2"/>
      <sheetName val="Home_Office"/>
      <sheetName val="NEW_RATE_1_(Bulk_Earthworks)"/>
      <sheetName val="D_Wall_~_Moorgate_Shaft"/>
      <sheetName val="Moorgate_Piling"/>
      <sheetName val="Panels_(DWG)"/>
      <sheetName val="Sub_Cont__Comp_"/>
      <sheetName val="Data_1"/>
      <sheetName val="Manning_Schedule"/>
      <sheetName val="Total_All_By_Trades_highest_1st"/>
      <sheetName val="Project_Summary"/>
      <sheetName val="MREH_Contracts_(JBI)"/>
      <sheetName val="Detail_Page"/>
      <sheetName val="Pricing(DAAYEN)C-automatic_car_"/>
      <sheetName val="E19_Boiler_Room_A"/>
      <sheetName val="4C_(R2)"/>
      <sheetName val="Cost_Summary_sheet"/>
      <sheetName val="FINAL_SHEET_EI#577"/>
      <sheetName val="Rate_Br8kdown_Vertical_Louver"/>
      <sheetName val="Rate_Br8kdown_Sandtrap_Louver"/>
      <sheetName val="Engr'ng_Cost_Breakdown"/>
      <sheetName val="Supplier's_comparison"/>
      <sheetName val="Rate_Br8dwn_Blanked-off_sheet"/>
      <sheetName val="As_per_revised_IFC"/>
      <sheetName val="sand_trap_Louver"/>
      <sheetName val="Balance_Sheet"/>
      <sheetName val="Summary_(2)19"/>
      <sheetName val="Foundation_and_Substructure19"/>
      <sheetName val="Ground_Floor19"/>
      <sheetName val="Podium_Carpark19"/>
      <sheetName val="Amenities_Level_[Level_7]19"/>
      <sheetName val="Residential_Tower19"/>
      <sheetName val="Amenities_Level_[Gym]19"/>
      <sheetName val="Amenities_Level__Level_7_19"/>
      <sheetName val="Amenities_Level__Gym_19"/>
      <sheetName val="@risk_rents_and_incentives6"/>
      <sheetName val="Car_park_lease6"/>
      <sheetName val="Net_rent_analysis6"/>
      <sheetName val="Category_119"/>
      <sheetName val="Bill_No__519"/>
      <sheetName val="PL_Plumbing19"/>
      <sheetName val="242-3_summaryOPC18"/>
      <sheetName val="GEN_REQ18"/>
      <sheetName val="SD_and_START_UP18"/>
      <sheetName val="Lightings_Breakdown18"/>
      <sheetName val="Bid_Form_A-217"/>
      <sheetName val="fees_Summary6"/>
      <sheetName val="2_678M16"/>
      <sheetName val="Bill_No__04B16"/>
      <sheetName val="Bill_2A-Retail16"/>
      <sheetName val="COST-EST_LTI_P5C16"/>
      <sheetName val="Financing_Schemes16"/>
      <sheetName val="_Model_A_costs16"/>
      <sheetName val="Model_B_costs16"/>
      <sheetName val="Model_C_costs16"/>
      <sheetName val="BASE_EQUI16"/>
      <sheetName val="방배동내역_(총괄)16"/>
      <sheetName val="PROJECT_BRIEF(EX_NEW)6"/>
      <sheetName val="Basement_Extract6"/>
      <sheetName val="SA_Plen_6"/>
      <sheetName val="Retu__Duct6"/>
      <sheetName val="RA_Plen_6"/>
      <sheetName val="T__Ex__Duct6"/>
      <sheetName val="STAFFSCHED_16"/>
      <sheetName val="HVAC_BoQ5"/>
      <sheetName val="VOP_June_07__rev1_1"/>
      <sheetName val="bridge_#_114"/>
      <sheetName val="temporary_power_ob4"/>
      <sheetName val="building_permit4"/>
      <sheetName val="guardhouse_ob4"/>
      <sheetName val="Details_and_Earnings_Charts2"/>
      <sheetName val="non_routinary4"/>
      <sheetName val="QSI_Cost_sheet_StaMesa1"/>
      <sheetName val="SAN_REDUCED_11"/>
      <sheetName val="OPER_BUDGET1"/>
      <sheetName val="subcon_sched1"/>
      <sheetName val="Overhead_&amp;_Profit_B-11"/>
      <sheetName val="Site_Construction1"/>
      <sheetName val="Special_Construction1"/>
      <sheetName val="SCHEDULE_REVISED1"/>
      <sheetName val="Bank_Loan_BOQ1"/>
      <sheetName val="2000-50-1_3-15-15-10-12-51"/>
      <sheetName val="Circular_pump_(Ele)1"/>
      <sheetName val="Circular_pump1"/>
      <sheetName val="Duel_Input_Module1"/>
      <sheetName val="CONSTRUCTION_COMPONENT1"/>
      <sheetName val="Rate_Analysis1"/>
      <sheetName val="DIV_261"/>
      <sheetName val="DIV_271"/>
      <sheetName val="DIV_281"/>
      <sheetName val="Balance_Sheet1"/>
      <sheetName val="Detail_Page1"/>
      <sheetName val="CASHFLOW_CODES1"/>
      <sheetName val="Substructures_1"/>
      <sheetName val="_Est_1"/>
      <sheetName val="Initial_Data1"/>
      <sheetName val="Code_031"/>
      <sheetName val="Code_041"/>
      <sheetName val="Civilwks_Deriv2"/>
      <sheetName val="Str_Deriv1"/>
      <sheetName val="bar_chart-rev1"/>
      <sheetName val="Schedule_S-Curve_Revision#31"/>
      <sheetName val="LIST_OF_MAKES1"/>
      <sheetName val="Rev_011"/>
      <sheetName val="ID_Full_List1"/>
      <sheetName val="Base_Rates1"/>
      <sheetName val="Bill_11"/>
      <sheetName val="Bill_21"/>
      <sheetName val="Bill_31"/>
      <sheetName val="Bill_41"/>
      <sheetName val="Bill_51"/>
      <sheetName val="Bill_61"/>
      <sheetName val="Bill_71"/>
      <sheetName val="Exc-Smy_(Mn)1"/>
      <sheetName val="DIV_21"/>
      <sheetName val="Home_Office1"/>
      <sheetName val="NEW_RATE_1_(Bulk_Earthworks)1"/>
      <sheetName val="D_Wall_~_Moorgate_Shaft1"/>
      <sheetName val="Moorgate_Piling1"/>
      <sheetName val="Panels_(DWG)1"/>
      <sheetName val="Sub_Cont__Comp_1"/>
      <sheetName val="Data_11"/>
      <sheetName val="Manning_Schedule1"/>
      <sheetName val="Total_All_By_Trades_highest_1s1"/>
      <sheetName val="Project_Summary1"/>
      <sheetName val="MREH_Contracts_(JBI)1"/>
      <sheetName val="Pricing(DAAYEN)C-automatic_car1"/>
      <sheetName val="E19_Boiler_Room_A1"/>
      <sheetName val="4C_(R2)1"/>
      <sheetName val="Cost_Summary_sheet1"/>
      <sheetName val="FINAL_SHEET_EI#5771"/>
      <sheetName val="Rate_Br8kdown_Vertical_Louver1"/>
      <sheetName val="Rate_Br8kdown_Sandtrap_Louver1"/>
      <sheetName val="Engr'ng_Cost_Breakdown1"/>
      <sheetName val="Supplier's_comparison1"/>
      <sheetName val="Rate_Br8dwn_Blanked-off_sheet1"/>
      <sheetName val="As_per_revised_IFC1"/>
      <sheetName val="sand_trap_Louver1"/>
      <sheetName val="Summary_(2)21"/>
      <sheetName val="Foundation_and_Substructure21"/>
      <sheetName val="Ground_Floor21"/>
      <sheetName val="Podium_Carpark21"/>
      <sheetName val="Amenities_Level_[Level_7]21"/>
      <sheetName val="Residential_Tower21"/>
      <sheetName val="Amenities_Level_[Gym]21"/>
      <sheetName val="Amenities_Level__Level_7_21"/>
      <sheetName val="Amenities_Level__Gym_21"/>
      <sheetName val="@risk_rents_and_incentives8"/>
      <sheetName val="Car_park_lease8"/>
      <sheetName val="Net_rent_analysis8"/>
      <sheetName val="Category_121"/>
      <sheetName val="Bill_No__521"/>
      <sheetName val="PL_Plumbing21"/>
      <sheetName val="242-3_summaryOPC20"/>
      <sheetName val="GEN_REQ20"/>
      <sheetName val="SD_and_START_UP20"/>
      <sheetName val="Lightings_Breakdown20"/>
      <sheetName val="Bid_Form_A-219"/>
      <sheetName val="fees_Summary8"/>
      <sheetName val="2_678M18"/>
      <sheetName val="Bill_No__04B18"/>
      <sheetName val="Bill_2A-Retail18"/>
      <sheetName val="COST-EST_LTI_P5C18"/>
      <sheetName val="Financing_Schemes18"/>
      <sheetName val="_Model_A_costs18"/>
      <sheetName val="Model_B_costs18"/>
      <sheetName val="Model_C_costs18"/>
      <sheetName val="BASE_EQUI18"/>
      <sheetName val="방배동내역_(총괄)18"/>
      <sheetName val="PROJECT_BRIEF(EX_NEW)8"/>
      <sheetName val="Basement_Extract8"/>
      <sheetName val="SA_Plen_8"/>
      <sheetName val="Retu__Duct8"/>
      <sheetName val="RA_Plen_8"/>
      <sheetName val="T__Ex__Duct8"/>
      <sheetName val="STAFFSCHED_18"/>
      <sheetName val="HVAC_BoQ7"/>
      <sheetName val="VOP_June_07__rev1_3"/>
      <sheetName val="bridge_#_116"/>
      <sheetName val="temporary_power_ob6"/>
      <sheetName val="building_permit6"/>
      <sheetName val="guardhouse_ob6"/>
      <sheetName val="Details_and_Earnings_Charts4"/>
      <sheetName val="non_routinary6"/>
      <sheetName val="QSI_Cost_sheet_StaMesa3"/>
      <sheetName val="SAN_REDUCED_13"/>
      <sheetName val="OPER_BUDGET3"/>
      <sheetName val="subcon_sched3"/>
      <sheetName val="Overhead_&amp;_Profit_B-13"/>
      <sheetName val="Site_Construction3"/>
      <sheetName val="Special_Construction3"/>
      <sheetName val="Summary_(2)20"/>
      <sheetName val="Foundation_and_Substructure20"/>
      <sheetName val="Ground_Floor20"/>
      <sheetName val="Podium_Carpark20"/>
      <sheetName val="Amenities_Level_[Level_7]20"/>
      <sheetName val="Residential_Tower20"/>
      <sheetName val="Amenities_Level_[Gym]20"/>
      <sheetName val="Amenities_Level__Level_7_20"/>
      <sheetName val="Amenities_Level__Gym_20"/>
      <sheetName val="@risk_rents_and_incentives7"/>
      <sheetName val="Car_park_lease7"/>
      <sheetName val="Net_rent_analysis7"/>
      <sheetName val="Category_120"/>
      <sheetName val="Bill_No__520"/>
      <sheetName val="PL_Plumbing20"/>
      <sheetName val="242-3_summaryOPC19"/>
      <sheetName val="GEN_REQ19"/>
      <sheetName val="SD_and_START_UP19"/>
      <sheetName val="Lightings_Breakdown19"/>
      <sheetName val="Bid_Form_A-218"/>
      <sheetName val="fees_Summary7"/>
      <sheetName val="2_678M17"/>
      <sheetName val="Bill_No__04B17"/>
      <sheetName val="Bill_2A-Retail17"/>
      <sheetName val="COST-EST_LTI_P5C17"/>
      <sheetName val="Financing_Schemes17"/>
      <sheetName val="_Model_A_costs17"/>
      <sheetName val="Model_B_costs17"/>
      <sheetName val="Model_C_costs17"/>
      <sheetName val="BASE_EQUI17"/>
      <sheetName val="방배동내역_(총괄)17"/>
      <sheetName val="PROJECT_BRIEF(EX_NEW)7"/>
      <sheetName val="Basement_Extract7"/>
      <sheetName val="SA_Plen_7"/>
      <sheetName val="Retu__Duct7"/>
      <sheetName val="RA_Plen_7"/>
      <sheetName val="T__Ex__Duct7"/>
      <sheetName val="STAFFSCHED_17"/>
      <sheetName val="HVAC_BoQ6"/>
      <sheetName val="VOP_June_07__rev1_2"/>
      <sheetName val="bridge_#_115"/>
      <sheetName val="temporary_power_ob5"/>
      <sheetName val="building_permit5"/>
      <sheetName val="guardhouse_ob5"/>
      <sheetName val="Details_and_Earnings_Charts3"/>
      <sheetName val="non_routinary5"/>
      <sheetName val="QSI_Cost_sheet_StaMesa2"/>
      <sheetName val="SAN_REDUCED_12"/>
      <sheetName val="OPER_BUDGET2"/>
      <sheetName val="subcon_sched2"/>
      <sheetName val="Overhead_&amp;_Profit_B-12"/>
      <sheetName val="Site_Construction2"/>
      <sheetName val="Special_Construction2"/>
      <sheetName val="SCHEDULE_REVISED2"/>
      <sheetName val="Bank_Loan_BOQ2"/>
      <sheetName val="2000-50-1_3-15-15-10-12-52"/>
      <sheetName val="Circular_pump_(Ele)2"/>
      <sheetName val="Circular_pump2"/>
      <sheetName val="Duel_Input_Module2"/>
      <sheetName val="CONSTRUCTION_COMPONENT2"/>
      <sheetName val="Rate_Analysis2"/>
      <sheetName val="DIV_262"/>
      <sheetName val="DIV_272"/>
      <sheetName val="DIV_282"/>
      <sheetName val="Balance_Sheet2"/>
      <sheetName val="Detail_Page2"/>
      <sheetName val="CASHFLOW_CODES2"/>
      <sheetName val="Substructures_2"/>
      <sheetName val="_Est_2"/>
      <sheetName val="Initial_Data2"/>
      <sheetName val="Code_032"/>
      <sheetName val="Code_042"/>
      <sheetName val="Civilwks_Deriv3"/>
      <sheetName val="Str_Deriv2"/>
      <sheetName val="bar_chart-rev2"/>
      <sheetName val="Schedule_S-Curve_Revision#32"/>
      <sheetName val="LIST_OF_MAKES2"/>
      <sheetName val="Rev_012"/>
      <sheetName val="ID_Full_List2"/>
      <sheetName val="Base_Rates2"/>
      <sheetName val="Bill_12"/>
      <sheetName val="Bill_22"/>
      <sheetName val="Bill_32"/>
      <sheetName val="Bill_42"/>
      <sheetName val="Bill_52"/>
      <sheetName val="Bill_62"/>
      <sheetName val="Bill_72"/>
      <sheetName val="Exc-Smy_(Mn)2"/>
      <sheetName val="DIV_22"/>
      <sheetName val="Home_Office2"/>
      <sheetName val="NEW_RATE_1_(Bulk_Earthworks)2"/>
      <sheetName val="D_Wall_~_Moorgate_Shaft2"/>
      <sheetName val="Moorgate_Piling2"/>
      <sheetName val="Panels_(DWG)2"/>
      <sheetName val="Sub_Cont__Comp_2"/>
      <sheetName val="Data_12"/>
      <sheetName val="Manning_Schedule2"/>
      <sheetName val="Total_All_By_Trades_highest_1s2"/>
      <sheetName val="Project_Summary2"/>
      <sheetName val="MREH_Contracts_(JBI)2"/>
      <sheetName val="Pricing(DAAYEN)C-automatic_car2"/>
      <sheetName val="E19_Boiler_Room_A2"/>
      <sheetName val="4C_(R2)2"/>
      <sheetName val="Cost_Summary_sheet2"/>
      <sheetName val="FINAL_SHEET_EI#5772"/>
      <sheetName val="Rate_Br8kdown_Vertical_Louver2"/>
      <sheetName val="Rate_Br8kdown_Sandtrap_Louver2"/>
      <sheetName val="Engr'ng_Cost_Breakdown2"/>
      <sheetName val="Supplier's_comparison2"/>
      <sheetName val="Rate_Br8dwn_Blanked-off_sheet2"/>
      <sheetName val="As_per_revised_IFC2"/>
      <sheetName val="sand_trap_Louver2"/>
      <sheetName val="Summary_(2)22"/>
      <sheetName val="Foundation_and_Substructure22"/>
      <sheetName val="Ground_Floor22"/>
      <sheetName val="Podium_Carpark22"/>
      <sheetName val="Amenities_Level_[Level_7]22"/>
      <sheetName val="Residential_Tower22"/>
      <sheetName val="Amenities_Level_[Gym]22"/>
      <sheetName val="Amenities_Level__Level_7_22"/>
      <sheetName val="Amenities_Level__Gym_22"/>
      <sheetName val="@risk_rents_and_incentives9"/>
      <sheetName val="Car_park_lease9"/>
      <sheetName val="Net_rent_analysis9"/>
      <sheetName val="Category_122"/>
      <sheetName val="Bill_No__522"/>
      <sheetName val="PL_Plumbing22"/>
      <sheetName val="242-3_summaryOPC21"/>
      <sheetName val="GEN_REQ21"/>
      <sheetName val="SD_and_START_UP21"/>
      <sheetName val="Lightings_Breakdown21"/>
      <sheetName val="Bid_Form_A-220"/>
      <sheetName val="fees_Summary9"/>
      <sheetName val="2_678M19"/>
      <sheetName val="Bill_No__04B19"/>
      <sheetName val="Bill_2A-Retail19"/>
      <sheetName val="COST-EST_LTI_P5C19"/>
      <sheetName val="Financing_Schemes19"/>
      <sheetName val="_Model_A_costs19"/>
      <sheetName val="Model_B_costs19"/>
      <sheetName val="Model_C_costs19"/>
      <sheetName val="BASE_EQUI19"/>
      <sheetName val="방배동내역_(총괄)19"/>
      <sheetName val="PROJECT_BRIEF(EX_NEW)9"/>
      <sheetName val="Basement_Extract9"/>
      <sheetName val="SA_Plen_9"/>
      <sheetName val="Retu__Duct9"/>
      <sheetName val="RA_Plen_9"/>
      <sheetName val="T__Ex__Duct9"/>
      <sheetName val="STAFFSCHED_19"/>
      <sheetName val="HVAC_BoQ8"/>
      <sheetName val="VOP_June_07__rev1_4"/>
      <sheetName val="bridge_#_117"/>
      <sheetName val="temporary_power_ob7"/>
      <sheetName val="building_permit7"/>
      <sheetName val="guardhouse_ob7"/>
      <sheetName val="Details_and_Earnings_Charts5"/>
      <sheetName val="non_routinary7"/>
      <sheetName val="QSI_Cost_sheet_StaMesa4"/>
      <sheetName val="SAN_REDUCED_14"/>
      <sheetName val="OPER_BUDGET4"/>
      <sheetName val="subcon_sched4"/>
      <sheetName val="Overhead_&amp;_Profit_B-14"/>
      <sheetName val="Site_Construction4"/>
      <sheetName val="Special_Construction4"/>
      <sheetName val="SCHEDULE_REVISED3"/>
      <sheetName val="Bank_Loan_BOQ3"/>
      <sheetName val="2000-50-1_3-15-15-10-12-53"/>
      <sheetName val="Circular_pump_(Ele)3"/>
      <sheetName val="Circular_pump3"/>
      <sheetName val="Duel_Input_Module3"/>
      <sheetName val="CONSTRUCTION_COMPONENT3"/>
      <sheetName val="Rate_Analysis3"/>
      <sheetName val="DIV_263"/>
      <sheetName val="DIV_273"/>
      <sheetName val="DIV_283"/>
      <sheetName val="Balance_Sheet3"/>
      <sheetName val="Detail_Page3"/>
      <sheetName val="CASHFLOW_CODES3"/>
      <sheetName val="Substructures_3"/>
      <sheetName val="_Est_3"/>
      <sheetName val="Initial_Data3"/>
      <sheetName val="Code_033"/>
      <sheetName val="Code_043"/>
      <sheetName val="Civilwks_Deriv4"/>
      <sheetName val="Str_Deriv3"/>
      <sheetName val="bar_chart-rev3"/>
      <sheetName val="Schedule_S-Curve_Revision#33"/>
      <sheetName val="LIST_OF_MAKES3"/>
      <sheetName val="Rev_013"/>
      <sheetName val="ID_Full_List3"/>
      <sheetName val="Base_Rates3"/>
      <sheetName val="Bill_13"/>
      <sheetName val="Bill_23"/>
      <sheetName val="Bill_33"/>
      <sheetName val="Bill_43"/>
      <sheetName val="Bill_53"/>
      <sheetName val="Bill_63"/>
      <sheetName val="Bill_73"/>
      <sheetName val="Exc-Smy_(Mn)3"/>
      <sheetName val="DIV_23"/>
      <sheetName val="Home_Office3"/>
      <sheetName val="NEW_RATE_1_(Bulk_Earthworks)3"/>
      <sheetName val="D_Wall_~_Moorgate_Shaft3"/>
      <sheetName val="Moorgate_Piling3"/>
      <sheetName val="Panels_(DWG)3"/>
      <sheetName val="Sub_Cont__Comp_3"/>
      <sheetName val="Data_13"/>
      <sheetName val="Manning_Schedule3"/>
      <sheetName val="Total_All_By_Trades_highest_1s3"/>
      <sheetName val="Project_Summary3"/>
      <sheetName val="MREH_Contracts_(JBI)3"/>
      <sheetName val="Pricing(DAAYEN)C-automatic_car3"/>
      <sheetName val="E19_Boiler_Room_A3"/>
      <sheetName val="4C_(R2)3"/>
      <sheetName val="Cost_Summary_sheet3"/>
      <sheetName val="FINAL_SHEET_EI#5773"/>
      <sheetName val="Rate_Br8kdown_Vertical_Louver3"/>
      <sheetName val="Rate_Br8kdown_Sandtrap_Louver3"/>
      <sheetName val="Engr'ng_Cost_Breakdown3"/>
      <sheetName val="Supplier's_comparison3"/>
      <sheetName val="Rate_Br8dwn_Blanked-off_sheet3"/>
      <sheetName val="As_per_revised_IFC3"/>
      <sheetName val="sand_trap_Louver3"/>
      <sheetName val="기성"/>
      <sheetName val="ANALIZ"/>
      <sheetName val="NOMI"/>
      <sheetName val="Sched-Structure IFB"/>
    </sheetNames>
    <sheetDataSet>
      <sheetData sheetId="0"/>
      <sheetData sheetId="1"/>
      <sheetData sheetId="2">
        <row r="1">
          <cell r="A1" t="str">
            <v>A/1</v>
          </cell>
        </row>
        <row r="2">
          <cell r="A2" t="str">
            <v>ADMU FINE ARTS BUILDING</v>
          </cell>
        </row>
        <row r="3">
          <cell r="A3" t="str">
            <v>PROPOSED MANANSALA TOWER</v>
          </cell>
        </row>
        <row r="4">
          <cell r="A4" t="str">
            <v>AT ROCKWELL CENTER, BEL-AIR, MAKATI CITY</v>
          </cell>
        </row>
        <row r="5">
          <cell r="A5" t="str">
            <v>COST PLAN No. 7 [Revised Unit Mix)</v>
          </cell>
        </row>
        <row r="6">
          <cell r="A6" t="str">
            <v>Incoming Mains and Main Switchgear</v>
          </cell>
        </row>
        <row r="7">
          <cell r="A7" t="str">
            <v>A.1</v>
          </cell>
          <cell r="B7" t="str">
            <v>SUMMARY OF ESTIMATE</v>
          </cell>
        </row>
        <row r="8">
          <cell r="A8" t="str">
            <v>Stand-by Power Generation System</v>
          </cell>
        </row>
        <row r="10">
          <cell r="A10" t="str">
            <v>Elements</v>
          </cell>
        </row>
        <row r="12">
          <cell r="A12" t="str">
            <v>General Lighting and Power</v>
          </cell>
        </row>
        <row r="14">
          <cell r="A14" t="str">
            <v>I</v>
          </cell>
          <cell r="B14" t="str">
            <v>Site Preparation</v>
          </cell>
        </row>
        <row r="16">
          <cell r="A16" t="str">
            <v>II.</v>
          </cell>
          <cell r="B16" t="str">
            <v>Foundation and Substructure</v>
          </cell>
        </row>
        <row r="18">
          <cell r="A18" t="str">
            <v>III.</v>
          </cell>
          <cell r="B18" t="str">
            <v>Basement Parking (3 floors)</v>
          </cell>
        </row>
        <row r="20">
          <cell r="A20" t="str">
            <v>IV.</v>
          </cell>
          <cell r="B20" t="str">
            <v>Ground Floor (1 floor)</v>
          </cell>
        </row>
        <row r="22">
          <cell r="A22" t="str">
            <v>V.</v>
          </cell>
          <cell r="B22" t="str">
            <v>Podium Parking (5 floors @ 3,272.35m² per floor)</v>
          </cell>
        </row>
        <row r="24">
          <cell r="A24" t="str">
            <v>VI.</v>
          </cell>
          <cell r="B24" t="str">
            <v>Amenities Level (Level 7)</v>
          </cell>
        </row>
        <row r="26">
          <cell r="A26" t="str">
            <v>VII.</v>
          </cell>
          <cell r="B26" t="str">
            <v>Residential Levels (34 Floors)</v>
          </cell>
        </row>
        <row r="28">
          <cell r="A28" t="str">
            <v>VIII.</v>
          </cell>
          <cell r="B28" t="str">
            <v>Amenities Level (Gymnasium)</v>
          </cell>
        </row>
        <row r="30">
          <cell r="A30" t="str">
            <v>IX.</v>
          </cell>
          <cell r="B30" t="str">
            <v>Other Services</v>
          </cell>
        </row>
        <row r="32">
          <cell r="A32" t="str">
            <v>X.</v>
          </cell>
          <cell r="B32" t="str">
            <v>Miscellaneous Works</v>
          </cell>
        </row>
        <row r="34">
          <cell r="A34" t="str">
            <v>XI.</v>
          </cell>
          <cell r="B34" t="str">
            <v>Preliminaries (10%)</v>
          </cell>
        </row>
        <row r="36">
          <cell r="A36" t="str">
            <v>CCTV System</v>
          </cell>
        </row>
        <row r="38">
          <cell r="A38" t="str">
            <v>Guard Tour Tracking System</v>
          </cell>
        </row>
        <row r="39">
          <cell r="A39" t="str">
            <v>XII.</v>
          </cell>
          <cell r="B39" t="str">
            <v>Contingencies</v>
          </cell>
        </row>
        <row r="40">
          <cell r="A40" t="str">
            <v>Parking Management System</v>
          </cell>
        </row>
        <row r="42">
          <cell r="A42" t="str">
            <v>ELECTRONIC SAFETY AND SECURITY</v>
          </cell>
          <cell r="B42" t="str">
            <v>Total Overall Anticipated Construction Cost</v>
          </cell>
        </row>
        <row r="43">
          <cell r="B43" t="str">
            <v>(Jan 2002 start, 3yr construction period)</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1">
          <cell r="A1" t="str">
            <v>A/1</v>
          </cell>
        </row>
      </sheetData>
      <sheetData sheetId="34"/>
      <sheetData sheetId="35">
        <row r="1">
          <cell r="A1" t="str">
            <v>A/1</v>
          </cell>
        </row>
      </sheetData>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ow r="1">
          <cell r="A1" t="str">
            <v>A/1</v>
          </cell>
        </row>
      </sheetData>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row r="1">
          <cell r="A1" t="str">
            <v>A/1</v>
          </cell>
        </row>
      </sheetData>
      <sheetData sheetId="152">
        <row r="1">
          <cell r="A1" t="str">
            <v>A/1</v>
          </cell>
        </row>
      </sheetData>
      <sheetData sheetId="153">
        <row r="1">
          <cell r="A1" t="str">
            <v>A/1</v>
          </cell>
        </row>
      </sheetData>
      <sheetData sheetId="154">
        <row r="1">
          <cell r="A1" t="str">
            <v>A/1</v>
          </cell>
        </row>
      </sheetData>
      <sheetData sheetId="155">
        <row r="1">
          <cell r="A1" t="str">
            <v>A/1</v>
          </cell>
        </row>
      </sheetData>
      <sheetData sheetId="156">
        <row r="1">
          <cell r="A1" t="str">
            <v>A/1</v>
          </cell>
        </row>
      </sheetData>
      <sheetData sheetId="157">
        <row r="1">
          <cell r="A1" t="str">
            <v>A/1</v>
          </cell>
        </row>
      </sheetData>
      <sheetData sheetId="158">
        <row r="1">
          <cell r="A1" t="str">
            <v>A/1</v>
          </cell>
        </row>
      </sheetData>
      <sheetData sheetId="159">
        <row r="1">
          <cell r="A1" t="str">
            <v>A/1</v>
          </cell>
        </row>
      </sheetData>
      <sheetData sheetId="160">
        <row r="1">
          <cell r="A1" t="str">
            <v>A/1</v>
          </cell>
        </row>
      </sheetData>
      <sheetData sheetId="161">
        <row r="1">
          <cell r="A1" t="str">
            <v>A/1</v>
          </cell>
        </row>
      </sheetData>
      <sheetData sheetId="162">
        <row r="1">
          <cell r="A1" t="str">
            <v>A/1</v>
          </cell>
        </row>
      </sheetData>
      <sheetData sheetId="163">
        <row r="1">
          <cell r="A1" t="str">
            <v>A/1</v>
          </cell>
        </row>
      </sheetData>
      <sheetData sheetId="164">
        <row r="1">
          <cell r="A1" t="str">
            <v>A/1</v>
          </cell>
        </row>
      </sheetData>
      <sheetData sheetId="165">
        <row r="1">
          <cell r="A1" t="str">
            <v>A/1</v>
          </cell>
        </row>
      </sheetData>
      <sheetData sheetId="166">
        <row r="1">
          <cell r="A1" t="str">
            <v>A/1</v>
          </cell>
        </row>
      </sheetData>
      <sheetData sheetId="167">
        <row r="1">
          <cell r="A1" t="str">
            <v>A/1</v>
          </cell>
        </row>
      </sheetData>
      <sheetData sheetId="168">
        <row r="1">
          <cell r="A1" t="str">
            <v>A/1</v>
          </cell>
        </row>
      </sheetData>
      <sheetData sheetId="169">
        <row r="1">
          <cell r="A1" t="str">
            <v>A/1</v>
          </cell>
        </row>
      </sheetData>
      <sheetData sheetId="170">
        <row r="1">
          <cell r="A1" t="str">
            <v>A/1</v>
          </cell>
        </row>
      </sheetData>
      <sheetData sheetId="171">
        <row r="1">
          <cell r="A1" t="str">
            <v>A/1</v>
          </cell>
        </row>
      </sheetData>
      <sheetData sheetId="172">
        <row r="1">
          <cell r="A1" t="str">
            <v>A/1</v>
          </cell>
        </row>
      </sheetData>
      <sheetData sheetId="173">
        <row r="1">
          <cell r="A1" t="str">
            <v>A/1</v>
          </cell>
        </row>
      </sheetData>
      <sheetData sheetId="174">
        <row r="1">
          <cell r="A1" t="str">
            <v>A/1</v>
          </cell>
        </row>
      </sheetData>
      <sheetData sheetId="175">
        <row r="1">
          <cell r="A1" t="str">
            <v>A/1</v>
          </cell>
        </row>
      </sheetData>
      <sheetData sheetId="176">
        <row r="1">
          <cell r="A1" t="str">
            <v>A/1</v>
          </cell>
        </row>
      </sheetData>
      <sheetData sheetId="177">
        <row r="1">
          <cell r="A1" t="str">
            <v>A/1</v>
          </cell>
        </row>
      </sheetData>
      <sheetData sheetId="178">
        <row r="1">
          <cell r="A1" t="str">
            <v>A/1</v>
          </cell>
        </row>
      </sheetData>
      <sheetData sheetId="179">
        <row r="1">
          <cell r="A1" t="str">
            <v>A/1</v>
          </cell>
        </row>
      </sheetData>
      <sheetData sheetId="180">
        <row r="1">
          <cell r="A1" t="str">
            <v>A/1</v>
          </cell>
        </row>
      </sheetData>
      <sheetData sheetId="181">
        <row r="1">
          <cell r="A1" t="str">
            <v>A/1</v>
          </cell>
        </row>
      </sheetData>
      <sheetData sheetId="182">
        <row r="1">
          <cell r="A1" t="str">
            <v>A/1</v>
          </cell>
        </row>
      </sheetData>
      <sheetData sheetId="183">
        <row r="1">
          <cell r="A1" t="str">
            <v>A/1</v>
          </cell>
        </row>
      </sheetData>
      <sheetData sheetId="184">
        <row r="1">
          <cell r="A1" t="str">
            <v>A/1</v>
          </cell>
        </row>
      </sheetData>
      <sheetData sheetId="185">
        <row r="1">
          <cell r="A1" t="str">
            <v>A/1</v>
          </cell>
        </row>
      </sheetData>
      <sheetData sheetId="186">
        <row r="1">
          <cell r="A1" t="str">
            <v>A/1</v>
          </cell>
        </row>
      </sheetData>
      <sheetData sheetId="187">
        <row r="1">
          <cell r="A1" t="str">
            <v>A/1</v>
          </cell>
        </row>
      </sheetData>
      <sheetData sheetId="188">
        <row r="1">
          <cell r="A1" t="str">
            <v>A/1</v>
          </cell>
        </row>
      </sheetData>
      <sheetData sheetId="189">
        <row r="1">
          <cell r="A1" t="str">
            <v>A/1</v>
          </cell>
        </row>
      </sheetData>
      <sheetData sheetId="190">
        <row r="1">
          <cell r="A1" t="str">
            <v>A/1</v>
          </cell>
        </row>
      </sheetData>
      <sheetData sheetId="191">
        <row r="1">
          <cell r="A1" t="str">
            <v>A/1</v>
          </cell>
        </row>
      </sheetData>
      <sheetData sheetId="192">
        <row r="1">
          <cell r="A1" t="str">
            <v>A/1</v>
          </cell>
        </row>
      </sheetData>
      <sheetData sheetId="193">
        <row r="1">
          <cell r="A1" t="str">
            <v>A/1</v>
          </cell>
        </row>
      </sheetData>
      <sheetData sheetId="194">
        <row r="1">
          <cell r="A1" t="str">
            <v>A/1</v>
          </cell>
        </row>
      </sheetData>
      <sheetData sheetId="195">
        <row r="1">
          <cell r="A1" t="str">
            <v>A/1</v>
          </cell>
        </row>
      </sheetData>
      <sheetData sheetId="196">
        <row r="1">
          <cell r="A1" t="str">
            <v>A/1</v>
          </cell>
        </row>
      </sheetData>
      <sheetData sheetId="197">
        <row r="1">
          <cell r="A1" t="str">
            <v>A/1</v>
          </cell>
        </row>
      </sheetData>
      <sheetData sheetId="198">
        <row r="1">
          <cell r="A1" t="str">
            <v>A/1</v>
          </cell>
        </row>
      </sheetData>
      <sheetData sheetId="199">
        <row r="1">
          <cell r="A1" t="str">
            <v>A/1</v>
          </cell>
        </row>
      </sheetData>
      <sheetData sheetId="200">
        <row r="1">
          <cell r="A1" t="str">
            <v>A/1</v>
          </cell>
        </row>
      </sheetData>
      <sheetData sheetId="201">
        <row r="1">
          <cell r="A1" t="str">
            <v>A/1</v>
          </cell>
        </row>
      </sheetData>
      <sheetData sheetId="202">
        <row r="1">
          <cell r="A1" t="str">
            <v>A/1</v>
          </cell>
        </row>
      </sheetData>
      <sheetData sheetId="203">
        <row r="1">
          <cell r="A1" t="str">
            <v>A/1</v>
          </cell>
        </row>
      </sheetData>
      <sheetData sheetId="204">
        <row r="1">
          <cell r="A1" t="str">
            <v>A/1</v>
          </cell>
        </row>
      </sheetData>
      <sheetData sheetId="205">
        <row r="1">
          <cell r="A1" t="str">
            <v>A/1</v>
          </cell>
        </row>
      </sheetData>
      <sheetData sheetId="206">
        <row r="1">
          <cell r="A1" t="str">
            <v>A/1</v>
          </cell>
        </row>
      </sheetData>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row r="1">
          <cell r="A1" t="str">
            <v>A/1</v>
          </cell>
        </row>
      </sheetData>
      <sheetData sheetId="243">
        <row r="1">
          <cell r="A1" t="str">
            <v>A/1</v>
          </cell>
        </row>
      </sheetData>
      <sheetData sheetId="244">
        <row r="1">
          <cell r="A1" t="str">
            <v>A/1</v>
          </cell>
        </row>
      </sheetData>
      <sheetData sheetId="245">
        <row r="1">
          <cell r="A1" t="str">
            <v>A/1</v>
          </cell>
        </row>
      </sheetData>
      <sheetData sheetId="246">
        <row r="1">
          <cell r="A1" t="str">
            <v>A/1</v>
          </cell>
        </row>
      </sheetData>
      <sheetData sheetId="247">
        <row r="1">
          <cell r="A1" t="str">
            <v>A/1</v>
          </cell>
        </row>
      </sheetData>
      <sheetData sheetId="248">
        <row r="1">
          <cell r="A1" t="str">
            <v>A/1</v>
          </cell>
        </row>
      </sheetData>
      <sheetData sheetId="249">
        <row r="1">
          <cell r="A1" t="str">
            <v>A/1</v>
          </cell>
        </row>
      </sheetData>
      <sheetData sheetId="250">
        <row r="1">
          <cell r="A1" t="str">
            <v>A/1</v>
          </cell>
        </row>
      </sheetData>
      <sheetData sheetId="251">
        <row r="1">
          <cell r="A1" t="str">
            <v>A/1</v>
          </cell>
        </row>
      </sheetData>
      <sheetData sheetId="252">
        <row r="1">
          <cell r="A1" t="str">
            <v>A/1</v>
          </cell>
        </row>
      </sheetData>
      <sheetData sheetId="253">
        <row r="1">
          <cell r="A1" t="str">
            <v>A/1</v>
          </cell>
        </row>
      </sheetData>
      <sheetData sheetId="254">
        <row r="1">
          <cell r="A1" t="str">
            <v>A/1</v>
          </cell>
        </row>
      </sheetData>
      <sheetData sheetId="255">
        <row r="1">
          <cell r="A1" t="str">
            <v>A/1</v>
          </cell>
        </row>
      </sheetData>
      <sheetData sheetId="256">
        <row r="1">
          <cell r="A1" t="str">
            <v>A/1</v>
          </cell>
        </row>
      </sheetData>
      <sheetData sheetId="257"/>
      <sheetData sheetId="258">
        <row r="1">
          <cell r="A1" t="str">
            <v>A/1</v>
          </cell>
        </row>
      </sheetData>
      <sheetData sheetId="259">
        <row r="1">
          <cell r="A1" t="str">
            <v>A/1</v>
          </cell>
        </row>
      </sheetData>
      <sheetData sheetId="260">
        <row r="1">
          <cell r="A1" t="str">
            <v>A/1</v>
          </cell>
        </row>
      </sheetData>
      <sheetData sheetId="261"/>
      <sheetData sheetId="262">
        <row r="1">
          <cell r="A1" t="str">
            <v>A/1</v>
          </cell>
        </row>
      </sheetData>
      <sheetData sheetId="263">
        <row r="1">
          <cell r="A1" t="str">
            <v>A/1</v>
          </cell>
        </row>
      </sheetData>
      <sheetData sheetId="264">
        <row r="1">
          <cell r="A1" t="str">
            <v>A/1</v>
          </cell>
        </row>
      </sheetData>
      <sheetData sheetId="265">
        <row r="1">
          <cell r="A1" t="str">
            <v>A/1</v>
          </cell>
        </row>
      </sheetData>
      <sheetData sheetId="266">
        <row r="1">
          <cell r="A1" t="str">
            <v>A/1</v>
          </cell>
        </row>
      </sheetData>
      <sheetData sheetId="267">
        <row r="1">
          <cell r="A1" t="str">
            <v>A/1</v>
          </cell>
        </row>
      </sheetData>
      <sheetData sheetId="268">
        <row r="1">
          <cell r="A1" t="str">
            <v>A/1</v>
          </cell>
        </row>
      </sheetData>
      <sheetData sheetId="269">
        <row r="1">
          <cell r="A1" t="str">
            <v>A/1</v>
          </cell>
        </row>
      </sheetData>
      <sheetData sheetId="270">
        <row r="1">
          <cell r="A1" t="str">
            <v>A/1</v>
          </cell>
        </row>
      </sheetData>
      <sheetData sheetId="271">
        <row r="1">
          <cell r="A1" t="str">
            <v>A/1</v>
          </cell>
        </row>
      </sheetData>
      <sheetData sheetId="272">
        <row r="1">
          <cell r="A1" t="str">
            <v>A/1</v>
          </cell>
        </row>
      </sheetData>
      <sheetData sheetId="273">
        <row r="1">
          <cell r="A1" t="str">
            <v>A/1</v>
          </cell>
        </row>
      </sheetData>
      <sheetData sheetId="274">
        <row r="1">
          <cell r="A1" t="str">
            <v>A/1</v>
          </cell>
        </row>
      </sheetData>
      <sheetData sheetId="275">
        <row r="1">
          <cell r="A1" t="str">
            <v>A/1</v>
          </cell>
        </row>
      </sheetData>
      <sheetData sheetId="276">
        <row r="1">
          <cell r="A1" t="str">
            <v>A/1</v>
          </cell>
        </row>
      </sheetData>
      <sheetData sheetId="277">
        <row r="1">
          <cell r="A1" t="str">
            <v>A/1</v>
          </cell>
        </row>
      </sheetData>
      <sheetData sheetId="278">
        <row r="1">
          <cell r="A1" t="str">
            <v>A/1</v>
          </cell>
        </row>
      </sheetData>
      <sheetData sheetId="279">
        <row r="1">
          <cell r="A1" t="str">
            <v>A/1</v>
          </cell>
        </row>
      </sheetData>
      <sheetData sheetId="280">
        <row r="1">
          <cell r="A1" t="str">
            <v>A/1</v>
          </cell>
        </row>
      </sheetData>
      <sheetData sheetId="281">
        <row r="1">
          <cell r="A1" t="str">
            <v>A/1</v>
          </cell>
        </row>
      </sheetData>
      <sheetData sheetId="282">
        <row r="1">
          <cell r="A1" t="str">
            <v>A/1</v>
          </cell>
        </row>
      </sheetData>
      <sheetData sheetId="283">
        <row r="1">
          <cell r="A1" t="str">
            <v>A/1</v>
          </cell>
        </row>
      </sheetData>
      <sheetData sheetId="284">
        <row r="1">
          <cell r="A1" t="str">
            <v>A/1</v>
          </cell>
        </row>
      </sheetData>
      <sheetData sheetId="285">
        <row r="1">
          <cell r="A1" t="str">
            <v>A/1</v>
          </cell>
        </row>
      </sheetData>
      <sheetData sheetId="286">
        <row r="1">
          <cell r="A1" t="str">
            <v>A/1</v>
          </cell>
        </row>
      </sheetData>
      <sheetData sheetId="287">
        <row r="1">
          <cell r="A1" t="str">
            <v>A/1</v>
          </cell>
        </row>
      </sheetData>
      <sheetData sheetId="288">
        <row r="1">
          <cell r="A1" t="str">
            <v>A/1</v>
          </cell>
        </row>
      </sheetData>
      <sheetData sheetId="289">
        <row r="1">
          <cell r="A1" t="str">
            <v>A/1</v>
          </cell>
        </row>
      </sheetData>
      <sheetData sheetId="290"/>
      <sheetData sheetId="291">
        <row r="1">
          <cell r="A1" t="str">
            <v>A/1</v>
          </cell>
        </row>
      </sheetData>
      <sheetData sheetId="292">
        <row r="1">
          <cell r="A1" t="str">
            <v>A/1</v>
          </cell>
        </row>
      </sheetData>
      <sheetData sheetId="293">
        <row r="1">
          <cell r="A1" t="str">
            <v>A/1</v>
          </cell>
        </row>
      </sheetData>
      <sheetData sheetId="294">
        <row r="1">
          <cell r="A1" t="str">
            <v>A/1</v>
          </cell>
        </row>
      </sheetData>
      <sheetData sheetId="295">
        <row r="1">
          <cell r="A1" t="str">
            <v>A/1</v>
          </cell>
        </row>
      </sheetData>
      <sheetData sheetId="296">
        <row r="1">
          <cell r="A1" t="str">
            <v>A/1</v>
          </cell>
        </row>
      </sheetData>
      <sheetData sheetId="297">
        <row r="1">
          <cell r="A1" t="str">
            <v>A/1</v>
          </cell>
        </row>
      </sheetData>
      <sheetData sheetId="298">
        <row r="1">
          <cell r="A1" t="str">
            <v>A/1</v>
          </cell>
        </row>
      </sheetData>
      <sheetData sheetId="299">
        <row r="1">
          <cell r="A1" t="str">
            <v>A/1</v>
          </cell>
        </row>
      </sheetData>
      <sheetData sheetId="300">
        <row r="1">
          <cell r="A1" t="str">
            <v>A/1</v>
          </cell>
        </row>
      </sheetData>
      <sheetData sheetId="301"/>
      <sheetData sheetId="302">
        <row r="1">
          <cell r="A1" t="str">
            <v>A/1</v>
          </cell>
        </row>
      </sheetData>
      <sheetData sheetId="303">
        <row r="1">
          <cell r="A1" t="str">
            <v>A/1</v>
          </cell>
        </row>
      </sheetData>
      <sheetData sheetId="304">
        <row r="1">
          <cell r="A1" t="str">
            <v>A/1</v>
          </cell>
        </row>
      </sheetData>
      <sheetData sheetId="305">
        <row r="1">
          <cell r="A1" t="str">
            <v>A/1</v>
          </cell>
        </row>
      </sheetData>
      <sheetData sheetId="306">
        <row r="1">
          <cell r="A1" t="str">
            <v>A/1</v>
          </cell>
        </row>
      </sheetData>
      <sheetData sheetId="307">
        <row r="1">
          <cell r="A1" t="str">
            <v>A/1</v>
          </cell>
        </row>
      </sheetData>
      <sheetData sheetId="308"/>
      <sheetData sheetId="309">
        <row r="1">
          <cell r="A1" t="str">
            <v>A/1</v>
          </cell>
        </row>
      </sheetData>
      <sheetData sheetId="310">
        <row r="1">
          <cell r="A1" t="str">
            <v>A/1</v>
          </cell>
        </row>
      </sheetData>
      <sheetData sheetId="311">
        <row r="1">
          <cell r="A1" t="str">
            <v>A/1</v>
          </cell>
        </row>
      </sheetData>
      <sheetData sheetId="312">
        <row r="1">
          <cell r="A1" t="str">
            <v>A/1</v>
          </cell>
        </row>
      </sheetData>
      <sheetData sheetId="313">
        <row r="1">
          <cell r="A1" t="str">
            <v>A/1</v>
          </cell>
        </row>
      </sheetData>
      <sheetData sheetId="314">
        <row r="1">
          <cell r="A1" t="str">
            <v>A/1</v>
          </cell>
        </row>
      </sheetData>
      <sheetData sheetId="315">
        <row r="1">
          <cell r="A1" t="str">
            <v>A/1</v>
          </cell>
        </row>
      </sheetData>
      <sheetData sheetId="316">
        <row r="1">
          <cell r="A1" t="str">
            <v>A/1</v>
          </cell>
        </row>
      </sheetData>
      <sheetData sheetId="317">
        <row r="1">
          <cell r="A1" t="str">
            <v>A/1</v>
          </cell>
        </row>
      </sheetData>
      <sheetData sheetId="318">
        <row r="1">
          <cell r="A1" t="str">
            <v>A/1</v>
          </cell>
        </row>
      </sheetData>
      <sheetData sheetId="319">
        <row r="1">
          <cell r="A1" t="str">
            <v>A/1</v>
          </cell>
        </row>
      </sheetData>
      <sheetData sheetId="320">
        <row r="1">
          <cell r="A1" t="str">
            <v>A/1</v>
          </cell>
        </row>
      </sheetData>
      <sheetData sheetId="321">
        <row r="1">
          <cell r="A1" t="str">
            <v>A/1</v>
          </cell>
        </row>
      </sheetData>
      <sheetData sheetId="322">
        <row r="1">
          <cell r="A1" t="str">
            <v>A/1</v>
          </cell>
        </row>
      </sheetData>
      <sheetData sheetId="323">
        <row r="1">
          <cell r="A1" t="str">
            <v>A/1</v>
          </cell>
        </row>
      </sheetData>
      <sheetData sheetId="324">
        <row r="1">
          <cell r="A1" t="str">
            <v>A/1</v>
          </cell>
        </row>
      </sheetData>
      <sheetData sheetId="325">
        <row r="1">
          <cell r="A1" t="str">
            <v>A/1</v>
          </cell>
        </row>
      </sheetData>
      <sheetData sheetId="326">
        <row r="1">
          <cell r="A1" t="str">
            <v>A/1</v>
          </cell>
        </row>
      </sheetData>
      <sheetData sheetId="327">
        <row r="1">
          <cell r="A1" t="str">
            <v>A/1</v>
          </cell>
        </row>
      </sheetData>
      <sheetData sheetId="328">
        <row r="1">
          <cell r="A1" t="str">
            <v>A/1</v>
          </cell>
        </row>
      </sheetData>
      <sheetData sheetId="329">
        <row r="1">
          <cell r="A1" t="str">
            <v>A/1</v>
          </cell>
        </row>
      </sheetData>
      <sheetData sheetId="330">
        <row r="1">
          <cell r="A1" t="str">
            <v>A/1</v>
          </cell>
        </row>
      </sheetData>
      <sheetData sheetId="331">
        <row r="1">
          <cell r="A1" t="str">
            <v>A/1</v>
          </cell>
        </row>
      </sheetData>
      <sheetData sheetId="332">
        <row r="1">
          <cell r="A1" t="str">
            <v>A/1</v>
          </cell>
        </row>
      </sheetData>
      <sheetData sheetId="333">
        <row r="1">
          <cell r="A1" t="str">
            <v>A/1</v>
          </cell>
        </row>
      </sheetData>
      <sheetData sheetId="334">
        <row r="1">
          <cell r="A1" t="str">
            <v>A/1</v>
          </cell>
        </row>
      </sheetData>
      <sheetData sheetId="335">
        <row r="1">
          <cell r="A1" t="str">
            <v>A/1</v>
          </cell>
        </row>
      </sheetData>
      <sheetData sheetId="336">
        <row r="1">
          <cell r="A1" t="str">
            <v>A/1</v>
          </cell>
        </row>
      </sheetData>
      <sheetData sheetId="337">
        <row r="1">
          <cell r="A1" t="str">
            <v>A/1</v>
          </cell>
        </row>
      </sheetData>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row r="1">
          <cell r="A1" t="str">
            <v>A/1</v>
          </cell>
        </row>
      </sheetData>
      <sheetData sheetId="387">
        <row r="1">
          <cell r="A1" t="str">
            <v>A/1</v>
          </cell>
        </row>
      </sheetData>
      <sheetData sheetId="388">
        <row r="1">
          <cell r="A1" t="str">
            <v>A/1</v>
          </cell>
        </row>
      </sheetData>
      <sheetData sheetId="389">
        <row r="1">
          <cell r="A1" t="str">
            <v>A/1</v>
          </cell>
        </row>
      </sheetData>
      <sheetData sheetId="390">
        <row r="1">
          <cell r="A1" t="str">
            <v>A/1</v>
          </cell>
        </row>
      </sheetData>
      <sheetData sheetId="391">
        <row r="1">
          <cell r="A1" t="str">
            <v>A/1</v>
          </cell>
        </row>
      </sheetData>
      <sheetData sheetId="392">
        <row r="1">
          <cell r="A1" t="str">
            <v>A/1</v>
          </cell>
        </row>
      </sheetData>
      <sheetData sheetId="393">
        <row r="1">
          <cell r="A1" t="str">
            <v>A/1</v>
          </cell>
        </row>
      </sheetData>
      <sheetData sheetId="394">
        <row r="1">
          <cell r="A1" t="str">
            <v>A/1</v>
          </cell>
        </row>
      </sheetData>
      <sheetData sheetId="395">
        <row r="1">
          <cell r="A1" t="str">
            <v>A/1</v>
          </cell>
        </row>
      </sheetData>
      <sheetData sheetId="396">
        <row r="1">
          <cell r="A1" t="str">
            <v>A/1</v>
          </cell>
        </row>
      </sheetData>
      <sheetData sheetId="397">
        <row r="1">
          <cell r="A1" t="str">
            <v>A/1</v>
          </cell>
        </row>
      </sheetData>
      <sheetData sheetId="398">
        <row r="1">
          <cell r="A1" t="str">
            <v>A/1</v>
          </cell>
        </row>
      </sheetData>
      <sheetData sheetId="399">
        <row r="1">
          <cell r="A1" t="str">
            <v>A/1</v>
          </cell>
        </row>
      </sheetData>
      <sheetData sheetId="400">
        <row r="1">
          <cell r="A1" t="str">
            <v>A/1</v>
          </cell>
        </row>
      </sheetData>
      <sheetData sheetId="401">
        <row r="1">
          <cell r="A1" t="str">
            <v>A/1</v>
          </cell>
        </row>
      </sheetData>
      <sheetData sheetId="402">
        <row r="1">
          <cell r="A1" t="str">
            <v>A/1</v>
          </cell>
        </row>
      </sheetData>
      <sheetData sheetId="403">
        <row r="1">
          <cell r="A1" t="str">
            <v>A/1</v>
          </cell>
        </row>
      </sheetData>
      <sheetData sheetId="404">
        <row r="1">
          <cell r="A1" t="str">
            <v>A/1</v>
          </cell>
        </row>
      </sheetData>
      <sheetData sheetId="405">
        <row r="1">
          <cell r="A1" t="str">
            <v>A/1</v>
          </cell>
        </row>
      </sheetData>
      <sheetData sheetId="406">
        <row r="1">
          <cell r="A1" t="str">
            <v>A/1</v>
          </cell>
        </row>
      </sheetData>
      <sheetData sheetId="407">
        <row r="1">
          <cell r="A1" t="str">
            <v>A/1</v>
          </cell>
        </row>
      </sheetData>
      <sheetData sheetId="408">
        <row r="1">
          <cell r="A1" t="str">
            <v>A/1</v>
          </cell>
        </row>
      </sheetData>
      <sheetData sheetId="409">
        <row r="1">
          <cell r="A1" t="str">
            <v>A/1</v>
          </cell>
        </row>
      </sheetData>
      <sheetData sheetId="410">
        <row r="1">
          <cell r="A1" t="str">
            <v>A/1</v>
          </cell>
        </row>
      </sheetData>
      <sheetData sheetId="411">
        <row r="1">
          <cell r="A1" t="str">
            <v>A/1</v>
          </cell>
        </row>
      </sheetData>
      <sheetData sheetId="412">
        <row r="1">
          <cell r="A1" t="str">
            <v>A/1</v>
          </cell>
        </row>
      </sheetData>
      <sheetData sheetId="413">
        <row r="1">
          <cell r="A1" t="str">
            <v>A/1</v>
          </cell>
        </row>
      </sheetData>
      <sheetData sheetId="414">
        <row r="1">
          <cell r="A1" t="str">
            <v>A/1</v>
          </cell>
        </row>
      </sheetData>
      <sheetData sheetId="415">
        <row r="1">
          <cell r="A1" t="str">
            <v>A/1</v>
          </cell>
        </row>
      </sheetData>
      <sheetData sheetId="416">
        <row r="1">
          <cell r="A1" t="str">
            <v>A/1</v>
          </cell>
        </row>
      </sheetData>
      <sheetData sheetId="417">
        <row r="1">
          <cell r="A1" t="str">
            <v>A/1</v>
          </cell>
        </row>
      </sheetData>
      <sheetData sheetId="418">
        <row r="1">
          <cell r="A1" t="str">
            <v>A/1</v>
          </cell>
        </row>
      </sheetData>
      <sheetData sheetId="419">
        <row r="1">
          <cell r="A1" t="str">
            <v>A/1</v>
          </cell>
        </row>
      </sheetData>
      <sheetData sheetId="420">
        <row r="1">
          <cell r="A1" t="str">
            <v>A/1</v>
          </cell>
        </row>
      </sheetData>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row r="1">
          <cell r="A1" t="str">
            <v>A/1</v>
          </cell>
        </row>
      </sheetData>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row r="1">
          <cell r="A1" t="str">
            <v>A/1</v>
          </cell>
        </row>
      </sheetData>
      <sheetData sheetId="472">
        <row r="1">
          <cell r="A1" t="str">
            <v>A/1</v>
          </cell>
        </row>
      </sheetData>
      <sheetData sheetId="473">
        <row r="1">
          <cell r="A1" t="str">
            <v>A/1</v>
          </cell>
        </row>
      </sheetData>
      <sheetData sheetId="474">
        <row r="1">
          <cell r="A1" t="str">
            <v>A/1</v>
          </cell>
        </row>
      </sheetData>
      <sheetData sheetId="475"/>
      <sheetData sheetId="476"/>
      <sheetData sheetId="477"/>
      <sheetData sheetId="478"/>
      <sheetData sheetId="479">
        <row r="1">
          <cell r="A1" t="str">
            <v>A/1</v>
          </cell>
        </row>
      </sheetData>
      <sheetData sheetId="480">
        <row r="1">
          <cell r="A1" t="str">
            <v>A/1</v>
          </cell>
        </row>
      </sheetData>
      <sheetData sheetId="481">
        <row r="1">
          <cell r="A1" t="str">
            <v>A/1</v>
          </cell>
        </row>
      </sheetData>
      <sheetData sheetId="482">
        <row r="1">
          <cell r="A1" t="str">
            <v>A/1</v>
          </cell>
        </row>
      </sheetData>
      <sheetData sheetId="483">
        <row r="1">
          <cell r="A1" t="str">
            <v>A/1</v>
          </cell>
        </row>
      </sheetData>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2)"/>
      <sheetName val="Elemental"/>
      <sheetName val="Summary"/>
      <sheetName val="Exclusions"/>
      <sheetName val="SitePrep"/>
      <sheetName val="Foundation and Substructure"/>
      <sheetName val="Basement"/>
      <sheetName val="Ground Floor"/>
      <sheetName val="Podium Carpark"/>
      <sheetName val="Amenities Level [Level 7]"/>
      <sheetName val="Residential Tower"/>
      <sheetName val="Amenities Level [Gym]"/>
      <sheetName val="MEP"/>
      <sheetName val="Miscellaneous"/>
      <sheetName val="reconciliation"/>
      <sheetName val="Working"/>
      <sheetName val="CFA"/>
      <sheetName val="CFA-DLS"/>
      <sheetName val="Finishes"/>
      <sheetName val="Summary_(2)"/>
      <sheetName val="Foundation_and_Substructure"/>
      <sheetName val="Ground_Floor"/>
      <sheetName val="Podium_Carpark"/>
      <sheetName val="Amenities_Level_[Level_7]"/>
      <sheetName val="Residential_Tower"/>
      <sheetName val="Amenities_Level_[Gym]"/>
      <sheetName val="Summary_(2)1"/>
      <sheetName val="Foundation_and_Substructure1"/>
      <sheetName val="Ground_Floor1"/>
      <sheetName val="Podium_Carpark1"/>
      <sheetName val="Amenities_Level_[Level_7]1"/>
      <sheetName val="Residential_Tower1"/>
      <sheetName val="Amenities_Level_[Gym]1"/>
      <sheetName val="Amenities Level _Level 7_"/>
      <sheetName val="Amenities Level _Gym_"/>
      <sheetName val="Sheet2"/>
      <sheetName val="Assumptions"/>
      <sheetName val="@risk rents and incentives"/>
      <sheetName val="Car park lease"/>
      <sheetName val="Net rent analysis"/>
      <sheetName val="CashFlwProjections"/>
      <sheetName val="Category 1"/>
      <sheetName val="CP7R"/>
      <sheetName val="GRSummary"/>
      <sheetName val="Bill No. 5"/>
      <sheetName val="Sheet3"/>
      <sheetName val="PL Plumbing"/>
      <sheetName val="afis"/>
      <sheetName val="BM"/>
      <sheetName val="내역"/>
      <sheetName val="242-3 summaryOPC"/>
      <sheetName val="excav"/>
      <sheetName val="GEN REQ"/>
      <sheetName val="SD and START UP"/>
      <sheetName val="PL_Plumbing"/>
      <sheetName val="Bill_No__5"/>
      <sheetName val="Category_1"/>
      <sheetName val="fees Summary"/>
      <sheetName val="PROJECT BRIEF(EX.NEW)"/>
      <sheetName val="Breakdown"/>
      <sheetName val="UnitRate"/>
      <sheetName val="Basis"/>
      <sheetName val="EKOG10건축"/>
      <sheetName val="exterior"/>
      <sheetName val="interior"/>
      <sheetName val="MASONRY"/>
      <sheetName val="당초"/>
      <sheetName val="EQUIPMENT"/>
      <sheetName val="BOQ"/>
      <sheetName val="Lightings Breakdown"/>
      <sheetName val="Lightings_Breakdown"/>
      <sheetName val="prelims"/>
      <sheetName val="Bid Form A-2"/>
      <sheetName val="Amenities_Level__Level_7_"/>
      <sheetName val="Amenities_Level__Gym_"/>
      <sheetName val="2.678M"/>
      <sheetName val="BOQ-P"/>
      <sheetName val="Bill No. 04B"/>
      <sheetName val="Bill 2A-Retail"/>
      <sheetName val="door"/>
      <sheetName val="window"/>
      <sheetName val="PL_Plumbing1"/>
      <sheetName val="Bill_No__51"/>
      <sheetName val="Category_11"/>
      <sheetName val="242-3_summaryOPC"/>
      <sheetName val="GEN_REQ"/>
      <sheetName val="SD_and_START_UP"/>
      <sheetName val="Lightings_Breakdown1"/>
      <sheetName val="Bid_Form_A-2"/>
      <sheetName val="Summary_(2)2"/>
      <sheetName val="Foundation_and_Substructure2"/>
      <sheetName val="Ground_Floor2"/>
      <sheetName val="Podium_Carpark2"/>
      <sheetName val="Amenities_Level_[Level_7]2"/>
      <sheetName val="Residential_Tower2"/>
      <sheetName val="Amenities_Level_[Gym]2"/>
      <sheetName val="Bill_No__52"/>
      <sheetName val="PL_Plumbing2"/>
      <sheetName val="242-3_summaryOPC1"/>
      <sheetName val="Category_12"/>
      <sheetName val="GEN_REQ1"/>
      <sheetName val="SD_and_START_UP1"/>
      <sheetName val="Amenities_Level__Level_7_1"/>
      <sheetName val="Amenities_Level__Gym_1"/>
      <sheetName val="COST-EST LTI P5C"/>
      <sheetName val="f-pm-04-12-03B-LTI-PH5c"/>
      <sheetName val="CostSked"/>
      <sheetName val="Financing Schemes"/>
      <sheetName val="_Model A costs"/>
      <sheetName val="Model B costs"/>
      <sheetName val="Model C costs"/>
      <sheetName val="BASE EQUI"/>
      <sheetName val="Sheet1"/>
      <sheetName val="Amenities_Level__Level_7_2"/>
      <sheetName val="Amenities_Level__Gym_2"/>
      <sheetName val="골조시행"/>
      <sheetName val="공통가설"/>
      <sheetName val="방배동내역(리라)"/>
      <sheetName val="부대공사총괄"/>
      <sheetName val="현장경비"/>
      <sheetName val="건축공사집계표"/>
      <sheetName val="방배동내역 (총괄)"/>
      <sheetName val="Criteria"/>
      <sheetName val=""/>
      <sheetName val="1"/>
      <sheetName val="Rev.01"/>
      <sheetName val="BOQ건축"/>
      <sheetName val="Basement Extract"/>
      <sheetName val="SAD"/>
      <sheetName val="SA Plen."/>
      <sheetName val="Retu. Duct"/>
      <sheetName val="RA Plen."/>
      <sheetName val="T. Ex. Duct"/>
      <sheetName val="concrete"/>
      <sheetName val="STAFFSCHED "/>
      <sheetName val="Y-WORK"/>
      <sheetName val="Harewood"/>
      <sheetName val="HQ-TO"/>
      <sheetName val="Summary_(2)4"/>
      <sheetName val="Foundation_and_Substructure4"/>
      <sheetName val="Ground_Floor4"/>
      <sheetName val="Podium_Carpark4"/>
      <sheetName val="Amenities_Level_[Level_7]4"/>
      <sheetName val="Residential_Tower4"/>
      <sheetName val="Amenities_Level_[Gym]4"/>
      <sheetName val="Amenities_Level__Level_7_4"/>
      <sheetName val="Amenities_Level__Gym_4"/>
      <sheetName val="@risk_rents_and_incentives1"/>
      <sheetName val="Car_park_lease1"/>
      <sheetName val="Net_rent_analysis1"/>
      <sheetName val="Category_14"/>
      <sheetName val="Bill_No__54"/>
      <sheetName val="PL_Plumbing4"/>
      <sheetName val="242-3_summaryOPC3"/>
      <sheetName val="GEN_REQ3"/>
      <sheetName val="SD_and_START_UP3"/>
      <sheetName val="fees_Summary1"/>
      <sheetName val="Rev_011"/>
      <sheetName val="Lightings_Breakdown3"/>
      <sheetName val="Bid_Form_A-22"/>
      <sheetName val="2_678M1"/>
      <sheetName val="Bill_No__04B1"/>
      <sheetName val="Bill_2A-Retail1"/>
      <sheetName val="COST-EST_LTI_P5C1"/>
      <sheetName val="Financing_Schemes1"/>
      <sheetName val="_Model_A_costs1"/>
      <sheetName val="Model_B_costs1"/>
      <sheetName val="Model_C_costs1"/>
      <sheetName val="BASE_EQUI1"/>
      <sheetName val="방배동내역_(총괄)1"/>
      <sheetName val="Basement_Extract1"/>
      <sheetName val="SA_Plen_1"/>
      <sheetName val="Retu__Duct1"/>
      <sheetName val="RA_Plen_1"/>
      <sheetName val="T__Ex__Duct1"/>
      <sheetName val="PROJECT_BRIEF(EX_NEW)1"/>
      <sheetName val="Summary_(2)3"/>
      <sheetName val="Foundation_and_Substructure3"/>
      <sheetName val="Ground_Floor3"/>
      <sheetName val="Podium_Carpark3"/>
      <sheetName val="Amenities_Level_[Level_7]3"/>
      <sheetName val="Residential_Tower3"/>
      <sheetName val="Amenities_Level_[Gym]3"/>
      <sheetName val="Amenities_Level__Level_7_3"/>
      <sheetName val="Amenities_Level__Gym_3"/>
      <sheetName val="@risk_rents_and_incentives"/>
      <sheetName val="Car_park_lease"/>
      <sheetName val="Net_rent_analysis"/>
      <sheetName val="Category_13"/>
      <sheetName val="Bill_No__53"/>
      <sheetName val="PL_Plumbing3"/>
      <sheetName val="242-3_summaryOPC2"/>
      <sheetName val="GEN_REQ2"/>
      <sheetName val="SD_and_START_UP2"/>
      <sheetName val="fees_Summary"/>
      <sheetName val="Rev_01"/>
      <sheetName val="Lightings_Breakdown2"/>
      <sheetName val="Bid_Form_A-21"/>
      <sheetName val="2_678M"/>
      <sheetName val="Bill_No__04B"/>
      <sheetName val="Bill_2A-Retail"/>
      <sheetName val="COST-EST_LTI_P5C"/>
      <sheetName val="Financing_Schemes"/>
      <sheetName val="_Model_A_costs"/>
      <sheetName val="Model_B_costs"/>
      <sheetName val="Model_C_costs"/>
      <sheetName val="BASE_EQUI"/>
      <sheetName val="방배동내역_(총괄)"/>
      <sheetName val="Basement_Extract"/>
      <sheetName val="SA_Plen_"/>
      <sheetName val="Retu__Duct"/>
      <sheetName val="RA_Plen_"/>
      <sheetName val="T__Ex__Duct"/>
      <sheetName val="PROJECT_BRIEF(EX_NEW)"/>
      <sheetName val="STAFFSCHED_"/>
      <sheetName val="STAFFSCHED_1"/>
      <sheetName val="HVAC BoQ"/>
      <sheetName val="Hic_150EOffice"/>
      <sheetName val="VOP_June_07"/>
      <sheetName val="VOP_June_07 _rev1_"/>
      <sheetName val="VOP_Sept_07"/>
      <sheetName val="OPT1"/>
      <sheetName val="bridge # 1"/>
      <sheetName val="Factor"/>
      <sheetName val="03"/>
      <sheetName val="(COV)"/>
      <sheetName val="Bin"/>
      <sheetName val="Summary_(2)5"/>
      <sheetName val="Foundation_and_Substructure5"/>
      <sheetName val="Ground_Floor5"/>
      <sheetName val="Podium_Carpark5"/>
      <sheetName val="Amenities_Level_[Level_7]5"/>
      <sheetName val="Residential_Tower5"/>
      <sheetName val="Amenities_Level_[Gym]5"/>
      <sheetName val="Bill_No__55"/>
      <sheetName val="PL_Plumbing5"/>
      <sheetName val="Category_15"/>
      <sheetName val="242-3_summaryOPC4"/>
      <sheetName val="GEN_REQ4"/>
      <sheetName val="SD_and_START_UP4"/>
      <sheetName val="Amenities_Level__Level_7_5"/>
      <sheetName val="Amenities_Level__Gym_5"/>
      <sheetName val="Lightings_Breakdown4"/>
      <sheetName val="Bid_Form_A-23"/>
      <sheetName val="Bill_No__04B2"/>
      <sheetName val="2_678M2"/>
      <sheetName val="Bill_2A-Retail2"/>
      <sheetName val="COST-EST_LTI_P5C2"/>
      <sheetName val="Financing_Schemes2"/>
      <sheetName val="_Model_A_costs2"/>
      <sheetName val="Model_B_costs2"/>
      <sheetName val="Model_C_costs2"/>
      <sheetName val="BASE_EQUI2"/>
      <sheetName val="STAFFSCHED_2"/>
      <sheetName val="방배동내역_(총괄)2"/>
      <sheetName val="temporary power ob"/>
      <sheetName val="reference"/>
      <sheetName val="building permit"/>
      <sheetName val="guardhouse ob"/>
      <sheetName val="Lightings_Breakdown11"/>
      <sheetName val="Lightings_Breakdown5"/>
      <sheetName val="Details and Earnings Charts"/>
      <sheetName val="Summary_(2)6"/>
      <sheetName val="Foundation_and_Substructure6"/>
      <sheetName val="Ground_Floor6"/>
      <sheetName val="Podium_Carpark6"/>
      <sheetName val="Amenities_Level_[Level_7]6"/>
      <sheetName val="Residential_Tower6"/>
      <sheetName val="Amenities_Level_[Gym]6"/>
      <sheetName val="Amenities_Level__Level_7_6"/>
      <sheetName val="Amenities_Level__Gym_6"/>
      <sheetName val="@risk_rents_and_incentives3"/>
      <sheetName val="Car_park_lease3"/>
      <sheetName val="Net_rent_analysis3"/>
      <sheetName val="Category_16"/>
      <sheetName val="Bill_No__56"/>
      <sheetName val="PL_Plumbing6"/>
      <sheetName val="242-3_summaryOPC5"/>
      <sheetName val="GEN_REQ5"/>
      <sheetName val="SD_and_START_UP5"/>
      <sheetName val="Bid_Form_A-24"/>
      <sheetName val="Bill_2A-Retail3"/>
      <sheetName val="Bill_No__04B3"/>
      <sheetName val="2_678M3"/>
      <sheetName val="COST-EST_LTI_P5C3"/>
      <sheetName val="Financing_Schemes3"/>
      <sheetName val="_Model_A_costs3"/>
      <sheetName val="Model_B_costs3"/>
      <sheetName val="Model_C_costs3"/>
      <sheetName val="BASE_EQUI3"/>
      <sheetName val="STAFFSCHED_3"/>
      <sheetName val="fees_Summary3"/>
      <sheetName val="방배동내역_(총괄)3"/>
      <sheetName val="PROJECT_BRIEF(EX_NEW)3"/>
      <sheetName val="Basement_Extract3"/>
      <sheetName val="SA_Plen_3"/>
      <sheetName val="Retu__Duct3"/>
      <sheetName val="RA_Plen_3"/>
      <sheetName val="T__Ex__Duct3"/>
      <sheetName val="@risk_rents_and_incentives2"/>
      <sheetName val="Car_park_lease2"/>
      <sheetName val="Net_rent_analysis2"/>
      <sheetName val="fees_Summary2"/>
      <sheetName val="PROJECT_BRIEF(EX_NEW)2"/>
      <sheetName val="Basement_Extract2"/>
      <sheetName val="SA_Plen_2"/>
      <sheetName val="Retu__Duct2"/>
      <sheetName val="RA_Plen_2"/>
      <sheetName val="T__Ex__Duct2"/>
      <sheetName val="Summary_(2)7"/>
      <sheetName val="Foundation_and_Substructure7"/>
      <sheetName val="Ground_Floor7"/>
      <sheetName val="Podium_Carpark7"/>
      <sheetName val="Amenities_Level_[Level_7]7"/>
      <sheetName val="Residential_Tower7"/>
      <sheetName val="Amenities_Level_[Gym]7"/>
      <sheetName val="Amenities_Level__Level_7_7"/>
      <sheetName val="Amenities_Level__Gym_7"/>
      <sheetName val="@risk_rents_and_incentives4"/>
      <sheetName val="Car_park_lease4"/>
      <sheetName val="Net_rent_analysis4"/>
      <sheetName val="Category_17"/>
      <sheetName val="Bill_No__57"/>
      <sheetName val="PL_Plumbing7"/>
      <sheetName val="242-3_summaryOPC6"/>
      <sheetName val="GEN_REQ6"/>
      <sheetName val="SD_and_START_UP6"/>
      <sheetName val="Lightings_Breakdown6"/>
      <sheetName val="Bid_Form_A-25"/>
      <sheetName val="Bill_2A-Retail4"/>
      <sheetName val="Bill_No__04B4"/>
      <sheetName val="2_678M4"/>
      <sheetName val="COST-EST_LTI_P5C4"/>
      <sheetName val="Financing_Schemes4"/>
      <sheetName val="_Model_A_costs4"/>
      <sheetName val="Model_B_costs4"/>
      <sheetName val="Model_C_costs4"/>
      <sheetName val="BASE_EQUI4"/>
      <sheetName val="STAFFSCHED_4"/>
      <sheetName val="fees_Summary4"/>
      <sheetName val="방배동내역_(총괄)4"/>
      <sheetName val="PROJECT_BRIEF(EX_NEW)4"/>
      <sheetName val="Basement_Extract4"/>
      <sheetName val="SA_Plen_4"/>
      <sheetName val="Retu__Duct4"/>
      <sheetName val="RA_Plen_4"/>
      <sheetName val="T__Ex__Duct4"/>
      <sheetName val="Details_and_Earnings_Charts"/>
      <sheetName val="sop"/>
      <sheetName val="DETAILED"/>
      <sheetName val="DET"/>
      <sheetName val="DERIVE"/>
      <sheetName val="EQPT"/>
      <sheetName val="NPV"/>
      <sheetName val="bar_chart-rev4"/>
      <sheetName val="non routinary"/>
      <sheetName val="capex"/>
      <sheetName val="Summary_(2)11"/>
      <sheetName val="Foundation_and_Substructure11"/>
      <sheetName val="Ground_Floor11"/>
      <sheetName val="Podium_Carpark11"/>
      <sheetName val="Amenities_Level_[Level_7]11"/>
      <sheetName val="Residential_Tower11"/>
      <sheetName val="Amenities_Level_[Gym]11"/>
      <sheetName val="Summary_(2)9"/>
      <sheetName val="Foundation_and_Substructure9"/>
      <sheetName val="Ground_Floor9"/>
      <sheetName val="Podium_Carpark9"/>
      <sheetName val="Amenities_Level_[Level_7]9"/>
      <sheetName val="Residential_Tower9"/>
      <sheetName val="Amenities_Level_[Gym]9"/>
      <sheetName val="Lightings_Breakdown9"/>
      <sheetName val="Summary_(2)8"/>
      <sheetName val="Foundation_and_Substructure8"/>
      <sheetName val="Ground_Floor8"/>
      <sheetName val="Podium_Carpark8"/>
      <sheetName val="Amenities_Level_[Level_7]8"/>
      <sheetName val="Residential_Tower8"/>
      <sheetName val="Amenities_Level_[Gym]8"/>
      <sheetName val="Lightings_Breakdown8"/>
      <sheetName val="Lightings_Breakdown7"/>
      <sheetName val="Summary_(2)10"/>
      <sheetName val="Foundation_and_Substructure10"/>
      <sheetName val="Ground_Floor10"/>
      <sheetName val="Podium_Carpark10"/>
      <sheetName val="Amenities_Level_[Level_7]10"/>
      <sheetName val="Residential_Tower10"/>
      <sheetName val="Amenities_Level_[Gym]10"/>
      <sheetName val="Lightings_Breakdown10"/>
      <sheetName val="QSI_Cost sheet_StaMesa"/>
      <sheetName val="bridge_#_1"/>
      <sheetName val="bridge_#_11"/>
      <sheetName val="Bill_No__58"/>
      <sheetName val="PL_Plumbing8"/>
      <sheetName val="Category_18"/>
      <sheetName val="242-3_summaryOPC7"/>
      <sheetName val="GEN_REQ7"/>
      <sheetName val="SD_and_START_UP7"/>
      <sheetName val="bridge_#_12"/>
      <sheetName val="temporary_power_ob"/>
      <sheetName val="building_permit"/>
      <sheetName val="guardhouse_ob"/>
      <sheetName val="PL_Plumbing9"/>
      <sheetName val="Bill_No__59"/>
      <sheetName val="Category_19"/>
      <sheetName val="242-3_summaryOPC8"/>
      <sheetName val="GEN_REQ8"/>
      <sheetName val="SD_and_START_UP8"/>
      <sheetName val="Amenities_Level__Level_7_8"/>
      <sheetName val="Amenities_Level__Gym_8"/>
      <sheetName val="bridge_#_13"/>
      <sheetName val="temporary_power_ob1"/>
      <sheetName val="building_permit1"/>
      <sheetName val="guardhouse_ob1"/>
      <sheetName val="PL_Plumbing10"/>
      <sheetName val="Bill_No__510"/>
      <sheetName val="Category_110"/>
      <sheetName val="242-3_summaryOPC9"/>
      <sheetName val="GEN_REQ9"/>
      <sheetName val="SD_and_START_UP9"/>
      <sheetName val="Amenities_Level__Level_7_9"/>
      <sheetName val="Amenities_Level__Gym_9"/>
      <sheetName val="Bid_Form_A-26"/>
      <sheetName val="2_678M5"/>
      <sheetName val="Bill_No__04B5"/>
      <sheetName val="Bill_2A-Retail5"/>
      <sheetName val="COST-EST_LTI_P5C5"/>
      <sheetName val="Financing_Schemes5"/>
      <sheetName val="_Model_A_costs5"/>
      <sheetName val="Model_B_costs5"/>
      <sheetName val="Model_C_costs5"/>
      <sheetName val="BASE_EQUI5"/>
      <sheetName val="STAFFSCHED_5"/>
      <sheetName val="방배동내역_(총괄)5"/>
      <sheetName val="bridge_#_14"/>
      <sheetName val="temporary_power_ob2"/>
      <sheetName val="building_permit2"/>
      <sheetName val="guardhouse_ob2"/>
      <sheetName val="SAN REDUCED 1"/>
      <sheetName val="Sheet4"/>
      <sheetName val="P3"/>
      <sheetName val="EquipList"/>
      <sheetName val="GenReq"/>
      <sheetName val="CWDerivation"/>
      <sheetName val="OPER.BUDGET"/>
      <sheetName val="factors"/>
      <sheetName val="SKED"/>
      <sheetName val="eWTB"/>
      <sheetName val="Background"/>
      <sheetName val="subcon sched"/>
      <sheetName val="Lists"/>
      <sheetName val="Overhead &amp; Profit B-1"/>
      <sheetName val="Amenities_Level__Level_7_11"/>
      <sheetName val="Amenities_Level__Gym_11"/>
      <sheetName val="Amenities_Level__Level_7_10"/>
      <sheetName val="Amenities_Level__Gym_10"/>
      <sheetName val="Site Construction"/>
      <sheetName val="Special Construction"/>
      <sheetName val="CIM"/>
      <sheetName val="#REF"/>
      <sheetName val="EAST_TOWER"/>
      <sheetName val="SKED_UG&amp;RW"/>
      <sheetName val="table"/>
      <sheetName val="SCHEDULE REVISED"/>
      <sheetName val="Bank Loan BOQ"/>
      <sheetName val="Summary_(2)12"/>
      <sheetName val="Foundation_and_Substructure12"/>
      <sheetName val="Ground_Floor12"/>
      <sheetName val="Podium_Carpark12"/>
      <sheetName val="Amenities_Level_[Level_7]12"/>
      <sheetName val="Residential_Tower12"/>
      <sheetName val="Amenities_Level_[Gym]12"/>
      <sheetName val="Lightings_Breakdown12"/>
      <sheetName val="non_routinary"/>
      <sheetName val="Summary_(2)14"/>
      <sheetName val="Foundation_and_Substructure14"/>
      <sheetName val="Ground_Floor14"/>
      <sheetName val="Podium_Carpark14"/>
      <sheetName val="Amenities_Level_[Level_7]14"/>
      <sheetName val="Residential_Tower14"/>
      <sheetName val="Amenities_Level_[Gym]14"/>
      <sheetName val="Lightings_Breakdown14"/>
      <sheetName val="non_routinary2"/>
      <sheetName val="Summary_(2)13"/>
      <sheetName val="Foundation_and_Substructure13"/>
      <sheetName val="Ground_Floor13"/>
      <sheetName val="Podium_Carpark13"/>
      <sheetName val="Amenities_Level_[Level_7]13"/>
      <sheetName val="Residential_Tower13"/>
      <sheetName val="Amenities_Level_[Gym]13"/>
      <sheetName val="Lightings_Breakdown13"/>
      <sheetName val="non_routinary1"/>
      <sheetName val="2000-50-1.3-15-15-10-12-5"/>
      <sheetName val="Circular pump (Ele)"/>
      <sheetName val="ELECTRICAL"/>
      <sheetName val="PRV-100mm"/>
      <sheetName val="PRV-65mm"/>
      <sheetName val="PRV-75mm"/>
      <sheetName val="Circular pump"/>
      <sheetName val="Elec-01"/>
      <sheetName val="Elec-02"/>
      <sheetName val="Duel Input Module"/>
      <sheetName val="Model"/>
      <sheetName val="CONSTRUCTION COMPONENT"/>
      <sheetName val="Rate Analysis"/>
      <sheetName val="DIV 26"/>
      <sheetName val="DIV 27"/>
      <sheetName val="DIV 28"/>
      <sheetName val="COST"/>
      <sheetName val="Balance Sheet"/>
      <sheetName val="Detail Page"/>
      <sheetName val="Intro"/>
      <sheetName val="Input"/>
      <sheetName val="Controls"/>
      <sheetName val="Values"/>
      <sheetName val="Project Summary"/>
      <sheetName val="Data 1"/>
      <sheetName val="VIABILITY"/>
      <sheetName val="Steel"/>
      <sheetName val="CASHFLOW CODES"/>
      <sheetName val="수입"/>
      <sheetName val="Excavations"/>
      <sheetName val="Substructures "/>
      <sheetName val=" Est "/>
      <sheetName val="Initial Data"/>
      <sheetName val="??"/>
      <sheetName val="BOQ_QTO"/>
      <sheetName val="Code 03"/>
      <sheetName val="Code 04"/>
      <sheetName val="LIPO"/>
      <sheetName val="rates"/>
      <sheetName val="Overview"/>
      <sheetName val="Amenities_Level__Level_7_12"/>
      <sheetName val="Amenities_Level__Gym_12"/>
      <sheetName val="LIBRARY"/>
      <sheetName val="100"/>
      <sheetName val="104(1)a"/>
      <sheetName val="Changelogs"/>
      <sheetName val="Civilwks.Deriv"/>
      <sheetName val="Str.Deriv"/>
      <sheetName val="Takeoff_STDForm"/>
      <sheetName val="MATL"/>
      <sheetName val="Testing"/>
      <sheetName val="bar chart-rev"/>
      <sheetName val="HOSum"/>
      <sheetName val="L(1)"/>
      <sheetName val="L(2)"/>
      <sheetName val="L(3)"/>
      <sheetName val="L(4)"/>
      <sheetName val="BLDG4"/>
      <sheetName val="PR-BF"/>
      <sheetName val="CP_TU_AD"/>
      <sheetName val="Schedule S-Curve Revision#3"/>
      <sheetName val="Worksheet"/>
      <sheetName val="take-off(planswift)"/>
      <sheetName val="Bid_Form_A-27"/>
      <sheetName val="2_678M6"/>
      <sheetName val="Bill_No__04B6"/>
      <sheetName val="Bill_2A-Retail6"/>
      <sheetName val="Financing_Schemes6"/>
      <sheetName val="_Model_A_costs6"/>
      <sheetName val="Model_B_costs6"/>
      <sheetName val="Model_C_costs6"/>
      <sheetName val="COST-EST_LTI_P5C6"/>
      <sheetName val="BASE_EQUI6"/>
      <sheetName val="STAFFSCHED_6"/>
      <sheetName val="방배동내역_(총괄)6"/>
      <sheetName val="Bid_Form_A-28"/>
      <sheetName val="2_678M7"/>
      <sheetName val="Bill_No__04B7"/>
      <sheetName val="Bill_2A-Retail7"/>
      <sheetName val="Financing_Schemes7"/>
      <sheetName val="_Model_A_costs7"/>
      <sheetName val="Model_B_costs7"/>
      <sheetName val="Model_C_costs7"/>
      <sheetName val="COST-EST_LTI_P5C7"/>
      <sheetName val="BASE_EQUI7"/>
      <sheetName val="STAFFSCHED_7"/>
      <sheetName val="방배동내역_(총괄)7"/>
      <sheetName val="bridge_#_15"/>
      <sheetName val="Bill_No__511"/>
      <sheetName val="PL_Plumbing11"/>
      <sheetName val="242-3_summaryOPC10"/>
      <sheetName val="Category_111"/>
      <sheetName val="GEN_REQ10"/>
      <sheetName val="SD_and_START_UP10"/>
      <sheetName val="Bid_Form_A-29"/>
      <sheetName val="2_678M8"/>
      <sheetName val="Bill_No__04B8"/>
      <sheetName val="Bill_2A-Retail8"/>
      <sheetName val="Financing_Schemes8"/>
      <sheetName val="_Model_A_costs8"/>
      <sheetName val="Model_B_costs8"/>
      <sheetName val="Model_C_costs8"/>
      <sheetName val="COST-EST_LTI_P5C8"/>
      <sheetName val="BASE_EQUI8"/>
      <sheetName val="STAFFSCHED_8"/>
      <sheetName val="방배동내역_(총괄)8"/>
      <sheetName val="bridge_#_16"/>
      <sheetName val="Bill_No__512"/>
      <sheetName val="PL_Plumbing12"/>
      <sheetName val="242-3_summaryOPC11"/>
      <sheetName val="Category_112"/>
      <sheetName val="GEN_REQ11"/>
      <sheetName val="SD_and_START_UP11"/>
      <sheetName val="Bid_Form_A-210"/>
      <sheetName val="2_678M9"/>
      <sheetName val="Bill_No__04B9"/>
      <sheetName val="Bill_2A-Retail9"/>
      <sheetName val="Financing_Schemes9"/>
      <sheetName val="_Model_A_costs9"/>
      <sheetName val="Model_B_costs9"/>
      <sheetName val="Model_C_costs9"/>
      <sheetName val="COST-EST_LTI_P5C9"/>
      <sheetName val="BASE_EQUI9"/>
      <sheetName val="STAFFSCHED_9"/>
      <sheetName val="방배동내역_(총괄)9"/>
      <sheetName val="bridge_#_17"/>
      <sheetName val="Bill_No__513"/>
      <sheetName val="PL_Plumbing13"/>
      <sheetName val="242-3_summaryOPC12"/>
      <sheetName val="Category_113"/>
      <sheetName val="GEN_REQ12"/>
      <sheetName val="SD_and_START_UP12"/>
      <sheetName val="Amenities_Level__Level_7_13"/>
      <sheetName val="Amenities_Level__Gym_13"/>
      <sheetName val="Bid_Form_A-211"/>
      <sheetName val="2_678M10"/>
      <sheetName val="Bill_No__04B10"/>
      <sheetName val="Bill_2A-Retail10"/>
      <sheetName val="Financing_Schemes10"/>
      <sheetName val="_Model_A_costs10"/>
      <sheetName val="Model_B_costs10"/>
      <sheetName val="Model_C_costs10"/>
      <sheetName val="COST-EST_LTI_P5C10"/>
      <sheetName val="BASE_EQUI10"/>
      <sheetName val="STAFFSCHED_10"/>
      <sheetName val="방배동내역_(총괄)10"/>
      <sheetName val="bridge_#_18"/>
      <sheetName val="Bill_No__514"/>
      <sheetName val="PL_Plumbing14"/>
      <sheetName val="242-3_summaryOPC13"/>
      <sheetName val="Category_114"/>
      <sheetName val="GEN_REQ13"/>
      <sheetName val="SD_and_START_UP13"/>
      <sheetName val="Amenities_Level__Level_7_14"/>
      <sheetName val="Amenities_Level__Gym_14"/>
      <sheetName val="Bid_Form_A-212"/>
      <sheetName val="2_678M11"/>
      <sheetName val="Bill_No__04B11"/>
      <sheetName val="Bill_2A-Retail11"/>
      <sheetName val="Financing_Schemes11"/>
      <sheetName val="_Model_A_costs11"/>
      <sheetName val="Model_B_costs11"/>
      <sheetName val="Model_C_costs11"/>
      <sheetName val="COST-EST_LTI_P5C11"/>
      <sheetName val="BASE_EQUI11"/>
      <sheetName val="STAFFSCHED_11"/>
      <sheetName val="방배동내역_(총괄)11"/>
      <sheetName val="bridge_#_19"/>
      <sheetName val="Summary_(2)15"/>
      <sheetName val="Foundation_and_Substructure15"/>
      <sheetName val="Ground_Floor15"/>
      <sheetName val="Podium_Carpark15"/>
      <sheetName val="Amenities_Level_[Level_7]15"/>
      <sheetName val="Residential_Tower15"/>
      <sheetName val="Amenities_Level_[Gym]15"/>
      <sheetName val="Bill_No__515"/>
      <sheetName val="PL_Plumbing15"/>
      <sheetName val="242-3_summaryOPC14"/>
      <sheetName val="Category_115"/>
      <sheetName val="GEN_REQ14"/>
      <sheetName val="SD_and_START_UP14"/>
      <sheetName val="Amenities_Level__Level_7_15"/>
      <sheetName val="Amenities_Level__Gym_15"/>
      <sheetName val="Bid_Form_A-213"/>
      <sheetName val="2_678M12"/>
      <sheetName val="Bill_No__04B12"/>
      <sheetName val="Bill_2A-Retail12"/>
      <sheetName val="Financing_Schemes12"/>
      <sheetName val="_Model_A_costs12"/>
      <sheetName val="Model_B_costs12"/>
      <sheetName val="Model_C_costs12"/>
      <sheetName val="COST-EST_LTI_P5C12"/>
      <sheetName val="BASE_EQUI12"/>
      <sheetName val="STAFFSCHED_12"/>
      <sheetName val="방배동내역_(총괄)12"/>
      <sheetName val="bridge_#_110"/>
      <sheetName val="Summary_(2)16"/>
      <sheetName val="Foundation_and_Substructure16"/>
      <sheetName val="Ground_Floor16"/>
      <sheetName val="Podium_Carpark16"/>
      <sheetName val="Amenities_Level_[Level_7]16"/>
      <sheetName val="Residential_Tower16"/>
      <sheetName val="Amenities_Level_[Gym]16"/>
      <sheetName val="Bill_No__516"/>
      <sheetName val="PL_Plumbing16"/>
      <sheetName val="242-3_summaryOPC15"/>
      <sheetName val="Category_116"/>
      <sheetName val="GEN_REQ15"/>
      <sheetName val="SD_and_START_UP15"/>
      <sheetName val="Amenities_Level__Level_7_16"/>
      <sheetName val="Amenities_Level__Gym_16"/>
      <sheetName val="Bid_Form_A-214"/>
      <sheetName val="Lightings_Breakdown15"/>
      <sheetName val="2_678M13"/>
      <sheetName val="Bill_No__04B13"/>
      <sheetName val="Bill_2A-Retail13"/>
      <sheetName val="Financing_Schemes13"/>
      <sheetName val="_Model_A_costs13"/>
      <sheetName val="Model_B_costs13"/>
      <sheetName val="Model_C_costs13"/>
      <sheetName val="COST-EST_LTI_P5C13"/>
      <sheetName val="BASE_EQUI13"/>
      <sheetName val="STAFFSCHED_13"/>
      <sheetName val="방배동내역_(총괄)13"/>
      <sheetName val="bridge_#_111"/>
      <sheetName val="Summary_(2)17"/>
      <sheetName val="Foundation_and_Substructure17"/>
      <sheetName val="Ground_Floor17"/>
      <sheetName val="Podium_Carpark17"/>
      <sheetName val="Amenities_Level_[Level_7]17"/>
      <sheetName val="Residential_Tower17"/>
      <sheetName val="Amenities_Level_[Gym]17"/>
      <sheetName val="Bill_No__517"/>
      <sheetName val="PL_Plumbing17"/>
      <sheetName val="242-3_summaryOPC16"/>
      <sheetName val="Category_117"/>
      <sheetName val="GEN_REQ16"/>
      <sheetName val="SD_and_START_UP16"/>
      <sheetName val="Amenities_Level__Level_7_17"/>
      <sheetName val="Amenities_Level__Gym_17"/>
      <sheetName val="Bid_Form_A-215"/>
      <sheetName val="Lightings_Breakdown16"/>
      <sheetName val="2_678M14"/>
      <sheetName val="Bill_No__04B14"/>
      <sheetName val="Bill_2A-Retail14"/>
      <sheetName val="Financing_Schemes14"/>
      <sheetName val="_Model_A_costs14"/>
      <sheetName val="Model_B_costs14"/>
      <sheetName val="Model_C_costs14"/>
      <sheetName val="COST-EST_LTI_P5C14"/>
      <sheetName val="BASE_EQUI14"/>
      <sheetName val="STAFFSCHED_14"/>
      <sheetName val="방배동내역_(총괄)14"/>
      <sheetName val="bridge_#_112"/>
      <sheetName val="004"/>
      <sheetName val="Time-Cost"/>
      <sheetName val="Civilwks_Deriv"/>
      <sheetName val="01"/>
      <sheetName val="적용환율"/>
      <sheetName val="HVAC_BoQ"/>
      <sheetName val="HVAC_BoQ1"/>
      <sheetName val="HVAC_BoQ3"/>
      <sheetName val="HVAC_BoQ2"/>
      <sheetName val="LIST OF MAKES"/>
      <sheetName val="Doors"/>
      <sheetName val="ID Full List"/>
      <sheetName val="Base Rates"/>
      <sheetName val="UP"/>
      <sheetName val="UP-ID"/>
      <sheetName val="Spares"/>
      <sheetName val="Comparison"/>
      <sheetName val="eq_data"/>
      <sheetName val="Bill"/>
      <sheetName val="Bill 1"/>
      <sheetName val="Bill 2"/>
      <sheetName val="Bill 3"/>
      <sheetName val="Bill 4"/>
      <sheetName val="Bill 5"/>
      <sheetName val="Bill 6"/>
      <sheetName val="Bill 7"/>
      <sheetName val="Exc-Smy (Mn)"/>
      <sheetName val="DIV 2"/>
      <sheetName val="GBW"/>
      <sheetName val="Home Office"/>
      <sheetName val="NEW RATE 1 (Bulk Earthworks)"/>
      <sheetName val="D Wall ~ Moorgate Shaft"/>
      <sheetName val="Moorgate Piling"/>
      <sheetName val="DBs"/>
      <sheetName val="Panels (DWG)"/>
      <sheetName val="Sub Cont. Comp."/>
      <sheetName val="BaseWeight"/>
      <sheetName val="CPA7-31"/>
      <sheetName val="orgoae"/>
      <sheetName val="Manning Schedule"/>
      <sheetName val="Total All By Trades highest 1st"/>
      <sheetName val="PB"/>
      <sheetName val="PercProgress"/>
      <sheetName val="Tank"/>
      <sheetName val="Comments"/>
      <sheetName val="MREH Contracts (JBI)"/>
      <sheetName val="CW"/>
      <sheetName val="labour"/>
      <sheetName val="1234"/>
      <sheetName val="Pricing(DAAYEN)C-automatic car "/>
      <sheetName val="E19 Boiler Room A"/>
      <sheetName val="Details"/>
      <sheetName val="4C (R2)"/>
      <sheetName val="Dropdowns"/>
      <sheetName val="Sumcosts"/>
      <sheetName val="환율"/>
      <sheetName val="Cost Summary sheet"/>
      <sheetName val="FINAL SHEET EI#577"/>
      <sheetName val="Rate Br8kdown Vertical Louver"/>
      <sheetName val="Rate Br8kdown Sandtrap Louver"/>
      <sheetName val="Engr'ng Cost Breakdown"/>
      <sheetName val="Supplier's comparison"/>
      <sheetName val="Rate Br8dwn Blanked-off sheet"/>
      <sheetName val="As per revised IFC"/>
      <sheetName val="sand trap Louver"/>
      <sheetName val="ESTIMATE"/>
      <sheetName val="james's"/>
      <sheetName val="DT"/>
      <sheetName val="Summary_(2)18"/>
      <sheetName val="Foundation_and_Substructure18"/>
      <sheetName val="Ground_Floor18"/>
      <sheetName val="Podium_Carpark18"/>
      <sheetName val="Amenities_Level_[Level_7]18"/>
      <sheetName val="Residential_Tower18"/>
      <sheetName val="Amenities_Level_[Gym]18"/>
      <sheetName val="Amenities_Level__Level_7_18"/>
      <sheetName val="Amenities_Level__Gym_18"/>
      <sheetName val="@risk_rents_and_incentives5"/>
      <sheetName val="Car_park_lease5"/>
      <sheetName val="Net_rent_analysis5"/>
      <sheetName val="Category_118"/>
      <sheetName val="Bill_No__518"/>
      <sheetName val="PL_Plumbing18"/>
      <sheetName val="242-3_summaryOPC17"/>
      <sheetName val="GEN_REQ17"/>
      <sheetName val="SD_and_START_UP17"/>
      <sheetName val="Lightings_Breakdown17"/>
      <sheetName val="Bid_Form_A-216"/>
      <sheetName val="fees_Summary5"/>
      <sheetName val="2_678M15"/>
      <sheetName val="Bill_No__04B15"/>
      <sheetName val="Bill_2A-Retail15"/>
      <sheetName val="COST-EST_LTI_P5C15"/>
      <sheetName val="Financing_Schemes15"/>
      <sheetName val="_Model_A_costs15"/>
      <sheetName val="Model_B_costs15"/>
      <sheetName val="Model_C_costs15"/>
      <sheetName val="BASE_EQUI15"/>
      <sheetName val="방배동내역_(총괄)15"/>
      <sheetName val="PROJECT_BRIEF(EX_NEW)5"/>
      <sheetName val="Basement_Extract5"/>
      <sheetName val="SA_Plen_5"/>
      <sheetName val="Retu__Duct5"/>
      <sheetName val="RA_Plen_5"/>
      <sheetName val="T__Ex__Duct5"/>
      <sheetName val="STAFFSCHED_15"/>
      <sheetName val="VOP_June_07__rev1_"/>
      <sheetName val="HVAC_BoQ4"/>
      <sheetName val="Details_and_Earnings_Charts1"/>
      <sheetName val="bridge_#_113"/>
      <sheetName val="temporary_power_ob3"/>
      <sheetName val="building_permit3"/>
      <sheetName val="guardhouse_ob3"/>
      <sheetName val="CONSTRUCTION_COMPONENT"/>
      <sheetName val="CASHFLOW_CODES"/>
      <sheetName val="Substructures_"/>
      <sheetName val="_Est_"/>
      <sheetName val="Initial_Data"/>
      <sheetName val="DIV_26"/>
      <sheetName val="DIV_27"/>
      <sheetName val="Circular_pump_(Ele)"/>
      <sheetName val="Circular_pump"/>
      <sheetName val="Duel_Input_Module"/>
      <sheetName val="non_routinary3"/>
      <sheetName val="QSI_Cost_sheet_StaMesa"/>
      <sheetName val="SAN_REDUCED_1"/>
      <sheetName val="OPER_BUDGET"/>
      <sheetName val="subcon_sched"/>
      <sheetName val="Overhead_&amp;_Profit_B-1"/>
      <sheetName val="Site_Construction"/>
      <sheetName val="Special_Construction"/>
      <sheetName val="SCHEDULE_REVISED"/>
      <sheetName val="Bank_Loan_BOQ"/>
      <sheetName val="2000-50-1_3-15-15-10-12-5"/>
      <sheetName val="Code_03"/>
      <sheetName val="Code_04"/>
      <sheetName val="Civilwks_Deriv1"/>
      <sheetName val="Str_Deriv"/>
      <sheetName val="bar_chart-rev"/>
      <sheetName val="Schedule_S-Curve_Revision#3"/>
      <sheetName val="DIV_28"/>
      <sheetName val="Rate_Analysis"/>
      <sheetName val="LIST_OF_MAKES"/>
      <sheetName val="ID_Full_List"/>
      <sheetName val="Base_Rates"/>
      <sheetName val="Bill_1"/>
      <sheetName val="Bill_2"/>
      <sheetName val="Bill_3"/>
      <sheetName val="Bill_4"/>
      <sheetName val="Bill_5"/>
      <sheetName val="Bill_6"/>
      <sheetName val="Bill_7"/>
      <sheetName val="Exc-Smy_(Mn)"/>
      <sheetName val="DIV_2"/>
      <sheetName val="Home_Office"/>
      <sheetName val="NEW_RATE_1_(Bulk_Earthworks)"/>
      <sheetName val="D_Wall_~_Moorgate_Shaft"/>
      <sheetName val="Moorgate_Piling"/>
      <sheetName val="Panels_(DWG)"/>
      <sheetName val="Sub_Cont__Comp_"/>
      <sheetName val="Data_1"/>
      <sheetName val="Manning_Schedule"/>
      <sheetName val="Total_All_By_Trades_highest_1st"/>
      <sheetName val="Project_Summary"/>
      <sheetName val="MREH_Contracts_(JBI)"/>
      <sheetName val="Detail_Page"/>
      <sheetName val="Pricing(DAAYEN)C-automatic_car_"/>
      <sheetName val="E19_Boiler_Room_A"/>
      <sheetName val="4C_(R2)"/>
      <sheetName val="Cost_Summary_sheet"/>
      <sheetName val="FINAL_SHEET_EI#577"/>
      <sheetName val="Rate_Br8kdown_Vertical_Louver"/>
      <sheetName val="Rate_Br8kdown_Sandtrap_Louver"/>
      <sheetName val="Engr'ng_Cost_Breakdown"/>
      <sheetName val="Supplier's_comparison"/>
      <sheetName val="Rate_Br8dwn_Blanked-off_sheet"/>
      <sheetName val="As_per_revised_IFC"/>
      <sheetName val="sand_trap_Louver"/>
      <sheetName val="Balance_Sheet"/>
      <sheetName val="Summary_(2)19"/>
      <sheetName val="Foundation_and_Substructure19"/>
      <sheetName val="Ground_Floor19"/>
      <sheetName val="Podium_Carpark19"/>
      <sheetName val="Amenities_Level_[Level_7]19"/>
      <sheetName val="Residential_Tower19"/>
      <sheetName val="Amenities_Level_[Gym]19"/>
      <sheetName val="Amenities_Level__Level_7_19"/>
      <sheetName val="Amenities_Level__Gym_19"/>
      <sheetName val="@risk_rents_and_incentives6"/>
      <sheetName val="Car_park_lease6"/>
      <sheetName val="Net_rent_analysis6"/>
      <sheetName val="Category_119"/>
      <sheetName val="Bill_No__519"/>
      <sheetName val="PL_Plumbing19"/>
      <sheetName val="242-3_summaryOPC18"/>
      <sheetName val="GEN_REQ18"/>
      <sheetName val="SD_and_START_UP18"/>
      <sheetName val="Lightings_Breakdown18"/>
      <sheetName val="Bid_Form_A-217"/>
      <sheetName val="fees_Summary6"/>
      <sheetName val="2_678M16"/>
      <sheetName val="Bill_No__04B16"/>
      <sheetName val="Bill_2A-Retail16"/>
      <sheetName val="COST-EST_LTI_P5C16"/>
      <sheetName val="Financing_Schemes16"/>
      <sheetName val="_Model_A_costs16"/>
      <sheetName val="Model_B_costs16"/>
      <sheetName val="Model_C_costs16"/>
      <sheetName val="BASE_EQUI16"/>
      <sheetName val="방배동내역_(총괄)16"/>
      <sheetName val="PROJECT_BRIEF(EX_NEW)6"/>
      <sheetName val="Basement_Extract6"/>
      <sheetName val="SA_Plen_6"/>
      <sheetName val="Retu__Duct6"/>
      <sheetName val="RA_Plen_6"/>
      <sheetName val="T__Ex__Duct6"/>
      <sheetName val="STAFFSCHED_16"/>
      <sheetName val="HVAC_BoQ5"/>
      <sheetName val="VOP_June_07__rev1_1"/>
      <sheetName val="bridge_#_114"/>
      <sheetName val="temporary_power_ob4"/>
      <sheetName val="building_permit4"/>
      <sheetName val="guardhouse_ob4"/>
      <sheetName val="Details_and_Earnings_Charts2"/>
      <sheetName val="non_routinary4"/>
      <sheetName val="QSI_Cost_sheet_StaMesa1"/>
      <sheetName val="SAN_REDUCED_11"/>
      <sheetName val="OPER_BUDGET1"/>
      <sheetName val="subcon_sched1"/>
      <sheetName val="Overhead_&amp;_Profit_B-11"/>
      <sheetName val="Site_Construction1"/>
      <sheetName val="Special_Construction1"/>
      <sheetName val="SCHEDULE_REVISED1"/>
      <sheetName val="Bank_Loan_BOQ1"/>
      <sheetName val="2000-50-1_3-15-15-10-12-51"/>
      <sheetName val="Circular_pump_(Ele)1"/>
      <sheetName val="Circular_pump1"/>
      <sheetName val="Duel_Input_Module1"/>
      <sheetName val="CONSTRUCTION_COMPONENT1"/>
      <sheetName val="Rate_Analysis1"/>
      <sheetName val="DIV_261"/>
      <sheetName val="DIV_271"/>
      <sheetName val="DIV_281"/>
      <sheetName val="Balance_Sheet1"/>
      <sheetName val="Detail_Page1"/>
      <sheetName val="CASHFLOW_CODES1"/>
      <sheetName val="Substructures_1"/>
      <sheetName val="_Est_1"/>
      <sheetName val="Initial_Data1"/>
      <sheetName val="Code_031"/>
      <sheetName val="Code_041"/>
      <sheetName val="Civilwks_Deriv2"/>
      <sheetName val="Str_Deriv1"/>
      <sheetName val="bar_chart-rev1"/>
      <sheetName val="Schedule_S-Curve_Revision#31"/>
      <sheetName val="LIST_OF_MAKES1"/>
      <sheetName val="ID_Full_List1"/>
      <sheetName val="Base_Rates1"/>
      <sheetName val="Bill_11"/>
      <sheetName val="Bill_21"/>
      <sheetName val="Bill_31"/>
      <sheetName val="Bill_41"/>
      <sheetName val="Bill_51"/>
      <sheetName val="Bill_61"/>
      <sheetName val="Bill_71"/>
      <sheetName val="Exc-Smy_(Mn)1"/>
      <sheetName val="DIV_21"/>
      <sheetName val="Home_Office1"/>
      <sheetName val="NEW_RATE_1_(Bulk_Earthworks)1"/>
      <sheetName val="D_Wall_~_Moorgate_Shaft1"/>
      <sheetName val="Moorgate_Piling1"/>
      <sheetName val="Panels_(DWG)1"/>
      <sheetName val="Sub_Cont__Comp_1"/>
      <sheetName val="Data_11"/>
      <sheetName val="Manning_Schedule1"/>
      <sheetName val="Total_All_By_Trades_highest_1s1"/>
      <sheetName val="Project_Summary1"/>
      <sheetName val="MREH_Contracts_(JBI)1"/>
      <sheetName val="Pricing(DAAYEN)C-automatic_car1"/>
      <sheetName val="E19_Boiler_Room_A1"/>
      <sheetName val="4C_(R2)1"/>
      <sheetName val="Cost_Summary_sheet1"/>
      <sheetName val="FINAL_SHEET_EI#5771"/>
      <sheetName val="Rate_Br8kdown_Vertical_Louver1"/>
      <sheetName val="Rate_Br8kdown_Sandtrap_Louver1"/>
      <sheetName val="Engr'ng_Cost_Breakdown1"/>
      <sheetName val="Supplier's_comparison1"/>
      <sheetName val="Rate_Br8dwn_Blanked-off_sheet1"/>
      <sheetName val="As_per_revised_IFC1"/>
      <sheetName val="sand_trap_Louver1"/>
      <sheetName val="Summary_(2)21"/>
      <sheetName val="Foundation_and_Substructure21"/>
      <sheetName val="Ground_Floor21"/>
      <sheetName val="Podium_Carpark21"/>
      <sheetName val="Amenities_Level_[Level_7]21"/>
      <sheetName val="Residential_Tower21"/>
      <sheetName val="Amenities_Level_[Gym]21"/>
      <sheetName val="Amenities_Level__Level_7_21"/>
      <sheetName val="Amenities_Level__Gym_21"/>
      <sheetName val="@risk_rents_and_incentives8"/>
      <sheetName val="Car_park_lease8"/>
      <sheetName val="Net_rent_analysis8"/>
      <sheetName val="Category_121"/>
      <sheetName val="Bill_No__521"/>
      <sheetName val="PL_Plumbing21"/>
      <sheetName val="242-3_summaryOPC20"/>
      <sheetName val="GEN_REQ20"/>
      <sheetName val="SD_and_START_UP20"/>
      <sheetName val="Lightings_Breakdown20"/>
      <sheetName val="Bid_Form_A-219"/>
      <sheetName val="fees_Summary8"/>
      <sheetName val="2_678M18"/>
      <sheetName val="Bill_No__04B18"/>
      <sheetName val="Bill_2A-Retail18"/>
      <sheetName val="COST-EST_LTI_P5C18"/>
      <sheetName val="Financing_Schemes18"/>
      <sheetName val="_Model_A_costs18"/>
      <sheetName val="Model_B_costs18"/>
      <sheetName val="Model_C_costs18"/>
      <sheetName val="BASE_EQUI18"/>
      <sheetName val="방배동내역_(총괄)18"/>
      <sheetName val="PROJECT_BRIEF(EX_NEW)8"/>
      <sheetName val="Basement_Extract8"/>
      <sheetName val="SA_Plen_8"/>
      <sheetName val="Retu__Duct8"/>
      <sheetName val="RA_Plen_8"/>
      <sheetName val="T__Ex__Duct8"/>
      <sheetName val="STAFFSCHED_18"/>
      <sheetName val="HVAC_BoQ7"/>
      <sheetName val="VOP_June_07__rev1_3"/>
      <sheetName val="bridge_#_116"/>
      <sheetName val="temporary_power_ob6"/>
      <sheetName val="building_permit6"/>
      <sheetName val="guardhouse_ob6"/>
      <sheetName val="Details_and_Earnings_Charts4"/>
      <sheetName val="non_routinary6"/>
      <sheetName val="QSI_Cost_sheet_StaMesa3"/>
      <sheetName val="SAN_REDUCED_13"/>
      <sheetName val="OPER_BUDGET3"/>
      <sheetName val="subcon_sched3"/>
      <sheetName val="Overhead_&amp;_Profit_B-13"/>
      <sheetName val="Site_Construction3"/>
      <sheetName val="Special_Construction3"/>
      <sheetName val="Summary_(2)20"/>
      <sheetName val="Foundation_and_Substructure20"/>
      <sheetName val="Ground_Floor20"/>
      <sheetName val="Podium_Carpark20"/>
      <sheetName val="Amenities_Level_[Level_7]20"/>
      <sheetName val="Residential_Tower20"/>
      <sheetName val="Amenities_Level_[Gym]20"/>
      <sheetName val="Amenities_Level__Level_7_20"/>
      <sheetName val="Amenities_Level__Gym_20"/>
      <sheetName val="@risk_rents_and_incentives7"/>
      <sheetName val="Car_park_lease7"/>
      <sheetName val="Net_rent_analysis7"/>
      <sheetName val="Category_120"/>
      <sheetName val="Bill_No__520"/>
      <sheetName val="PL_Plumbing20"/>
      <sheetName val="242-3_summaryOPC19"/>
      <sheetName val="GEN_REQ19"/>
      <sheetName val="SD_and_START_UP19"/>
      <sheetName val="Lightings_Breakdown19"/>
      <sheetName val="Bid_Form_A-218"/>
      <sheetName val="fees_Summary7"/>
      <sheetName val="2_678M17"/>
      <sheetName val="Bill_No__04B17"/>
      <sheetName val="Bill_2A-Retail17"/>
      <sheetName val="COST-EST_LTI_P5C17"/>
      <sheetName val="Financing_Schemes17"/>
      <sheetName val="_Model_A_costs17"/>
      <sheetName val="Model_B_costs17"/>
      <sheetName val="Model_C_costs17"/>
      <sheetName val="BASE_EQUI17"/>
      <sheetName val="방배동내역_(총괄)17"/>
      <sheetName val="PROJECT_BRIEF(EX_NEW)7"/>
      <sheetName val="Basement_Extract7"/>
      <sheetName val="SA_Plen_7"/>
      <sheetName val="Retu__Duct7"/>
      <sheetName val="RA_Plen_7"/>
      <sheetName val="T__Ex__Duct7"/>
      <sheetName val="STAFFSCHED_17"/>
      <sheetName val="HVAC_BoQ6"/>
      <sheetName val="VOP_June_07__rev1_2"/>
      <sheetName val="bridge_#_115"/>
      <sheetName val="temporary_power_ob5"/>
      <sheetName val="building_permit5"/>
      <sheetName val="guardhouse_ob5"/>
      <sheetName val="Details_and_Earnings_Charts3"/>
      <sheetName val="non_routinary5"/>
      <sheetName val="QSI_Cost_sheet_StaMesa2"/>
      <sheetName val="SAN_REDUCED_12"/>
      <sheetName val="OPER_BUDGET2"/>
      <sheetName val="subcon_sched2"/>
      <sheetName val="Overhead_&amp;_Profit_B-12"/>
      <sheetName val="Site_Construction2"/>
      <sheetName val="Special_Construction2"/>
      <sheetName val="SCHEDULE_REVISED2"/>
      <sheetName val="Bank_Loan_BOQ2"/>
      <sheetName val="2000-50-1_3-15-15-10-12-52"/>
      <sheetName val="Circular_pump_(Ele)2"/>
      <sheetName val="Circular_pump2"/>
      <sheetName val="Duel_Input_Module2"/>
      <sheetName val="CONSTRUCTION_COMPONENT2"/>
      <sheetName val="Rate_Analysis2"/>
      <sheetName val="DIV_262"/>
      <sheetName val="DIV_272"/>
      <sheetName val="DIV_282"/>
      <sheetName val="Balance_Sheet2"/>
      <sheetName val="Detail_Page2"/>
      <sheetName val="CASHFLOW_CODES2"/>
      <sheetName val="Substructures_2"/>
      <sheetName val="_Est_2"/>
      <sheetName val="Initial_Data2"/>
      <sheetName val="Code_032"/>
      <sheetName val="Code_042"/>
      <sheetName val="Civilwks_Deriv3"/>
      <sheetName val="Str_Deriv2"/>
      <sheetName val="bar_chart-rev2"/>
      <sheetName val="Schedule_S-Curve_Revision#32"/>
      <sheetName val="LIST_OF_MAKES2"/>
      <sheetName val="Rev_012"/>
      <sheetName val="ID_Full_List2"/>
      <sheetName val="Base_Rates2"/>
      <sheetName val="Bill_12"/>
      <sheetName val="Bill_22"/>
      <sheetName val="Bill_32"/>
      <sheetName val="Bill_42"/>
      <sheetName val="Bill_52"/>
      <sheetName val="Bill_62"/>
      <sheetName val="Bill_72"/>
      <sheetName val="Exc-Smy_(Mn)2"/>
      <sheetName val="DIV_22"/>
      <sheetName val="Home_Office2"/>
      <sheetName val="NEW_RATE_1_(Bulk_Earthworks)2"/>
      <sheetName val="D_Wall_~_Moorgate_Shaft2"/>
      <sheetName val="Moorgate_Piling2"/>
      <sheetName val="Panels_(DWG)2"/>
      <sheetName val="Sub_Cont__Comp_2"/>
      <sheetName val="Data_12"/>
      <sheetName val="Manning_Schedule2"/>
      <sheetName val="Total_All_By_Trades_highest_1s2"/>
      <sheetName val="Project_Summary2"/>
      <sheetName val="MREH_Contracts_(JBI)2"/>
      <sheetName val="Pricing(DAAYEN)C-automatic_car2"/>
      <sheetName val="E19_Boiler_Room_A2"/>
      <sheetName val="4C_(R2)2"/>
      <sheetName val="Cost_Summary_sheet2"/>
      <sheetName val="FINAL_SHEET_EI#5772"/>
      <sheetName val="Rate_Br8kdown_Vertical_Louver2"/>
      <sheetName val="Rate_Br8kdown_Sandtrap_Louver2"/>
      <sheetName val="Engr'ng_Cost_Breakdown2"/>
      <sheetName val="Supplier's_comparison2"/>
      <sheetName val="Rate_Br8dwn_Blanked-off_sheet2"/>
      <sheetName val="As_per_revised_IFC2"/>
      <sheetName val="sand_trap_Louver2"/>
      <sheetName val="Summary_(2)22"/>
      <sheetName val="Foundation_and_Substructure22"/>
      <sheetName val="Ground_Floor22"/>
      <sheetName val="Podium_Carpark22"/>
      <sheetName val="Amenities_Level_[Level_7]22"/>
      <sheetName val="Residential_Tower22"/>
      <sheetName val="Amenities_Level_[Gym]22"/>
      <sheetName val="Amenities_Level__Level_7_22"/>
      <sheetName val="Amenities_Level__Gym_22"/>
      <sheetName val="@risk_rents_and_incentives9"/>
      <sheetName val="Car_park_lease9"/>
      <sheetName val="Net_rent_analysis9"/>
      <sheetName val="Category_122"/>
      <sheetName val="Bill_No__522"/>
      <sheetName val="PL_Plumbing22"/>
      <sheetName val="242-3_summaryOPC21"/>
      <sheetName val="GEN_REQ21"/>
      <sheetName val="SD_and_START_UP21"/>
      <sheetName val="Lightings_Breakdown21"/>
      <sheetName val="Bid_Form_A-220"/>
      <sheetName val="fees_Summary9"/>
      <sheetName val="2_678M19"/>
      <sheetName val="Bill_No__04B19"/>
      <sheetName val="Bill_2A-Retail19"/>
      <sheetName val="COST-EST_LTI_P5C19"/>
      <sheetName val="Financing_Schemes19"/>
      <sheetName val="_Model_A_costs19"/>
      <sheetName val="Model_B_costs19"/>
      <sheetName val="Model_C_costs19"/>
      <sheetName val="BASE_EQUI19"/>
      <sheetName val="방배동내역_(총괄)19"/>
      <sheetName val="PROJECT_BRIEF(EX_NEW)9"/>
      <sheetName val="Basement_Extract9"/>
      <sheetName val="SA_Plen_9"/>
      <sheetName val="Retu__Duct9"/>
      <sheetName val="RA_Plen_9"/>
      <sheetName val="T__Ex__Duct9"/>
      <sheetName val="STAFFSCHED_19"/>
      <sheetName val="HVAC_BoQ8"/>
      <sheetName val="VOP_June_07__rev1_4"/>
      <sheetName val="bridge_#_117"/>
      <sheetName val="temporary_power_ob7"/>
      <sheetName val="building_permit7"/>
      <sheetName val="guardhouse_ob7"/>
      <sheetName val="Details_and_Earnings_Charts5"/>
      <sheetName val="non_routinary7"/>
      <sheetName val="QSI_Cost_sheet_StaMesa4"/>
      <sheetName val="SAN_REDUCED_14"/>
      <sheetName val="OPER_BUDGET4"/>
      <sheetName val="subcon_sched4"/>
      <sheetName val="Overhead_&amp;_Profit_B-14"/>
      <sheetName val="Site_Construction4"/>
      <sheetName val="Special_Construction4"/>
      <sheetName val="SCHEDULE_REVISED3"/>
      <sheetName val="Bank_Loan_BOQ3"/>
      <sheetName val="2000-50-1_3-15-15-10-12-53"/>
      <sheetName val="Circular_pump_(Ele)3"/>
      <sheetName val="Circular_pump3"/>
      <sheetName val="Duel_Input_Module3"/>
      <sheetName val="CONSTRUCTION_COMPONENT3"/>
      <sheetName val="Rate_Analysis3"/>
      <sheetName val="DIV_263"/>
      <sheetName val="DIV_273"/>
      <sheetName val="DIV_283"/>
      <sheetName val="Balance_Sheet3"/>
      <sheetName val="Detail_Page3"/>
      <sheetName val="CASHFLOW_CODES3"/>
      <sheetName val="Substructures_3"/>
      <sheetName val="_Est_3"/>
      <sheetName val="Initial_Data3"/>
      <sheetName val="Code_033"/>
      <sheetName val="Code_043"/>
      <sheetName val="Civilwks_Deriv4"/>
      <sheetName val="Str_Deriv3"/>
      <sheetName val="bar_chart-rev3"/>
      <sheetName val="Schedule_S-Curve_Revision#33"/>
      <sheetName val="LIST_OF_MAKES3"/>
      <sheetName val="Rev_013"/>
      <sheetName val="ID_Full_List3"/>
      <sheetName val="Base_Rates3"/>
      <sheetName val="Bill_13"/>
      <sheetName val="Bill_23"/>
      <sheetName val="Bill_33"/>
      <sheetName val="Bill_43"/>
      <sheetName val="Bill_53"/>
      <sheetName val="Bill_63"/>
      <sheetName val="Bill_73"/>
      <sheetName val="Exc-Smy_(Mn)3"/>
      <sheetName val="DIV_23"/>
      <sheetName val="Home_Office3"/>
      <sheetName val="NEW_RATE_1_(Bulk_Earthworks)3"/>
      <sheetName val="D_Wall_~_Moorgate_Shaft3"/>
      <sheetName val="Moorgate_Piling3"/>
      <sheetName val="Panels_(DWG)3"/>
      <sheetName val="Sub_Cont__Comp_3"/>
      <sheetName val="Data_13"/>
      <sheetName val="Manning_Schedule3"/>
      <sheetName val="Total_All_By_Trades_highest_1s3"/>
      <sheetName val="Project_Summary3"/>
      <sheetName val="MREH_Contracts_(JBI)3"/>
      <sheetName val="Pricing(DAAYEN)C-automatic_car3"/>
      <sheetName val="E19_Boiler_Room_A3"/>
      <sheetName val="4C_(R2)3"/>
      <sheetName val="Cost_Summary_sheet3"/>
      <sheetName val="FINAL_SHEET_EI#5773"/>
      <sheetName val="Rate_Br8kdown_Vertical_Louver3"/>
      <sheetName val="Rate_Br8kdown_Sandtrap_Louver3"/>
      <sheetName val="Engr'ng_Cost_Breakdown3"/>
      <sheetName val="Supplier's_comparison3"/>
      <sheetName val="Rate_Br8dwn_Blanked-off_sheet3"/>
      <sheetName val="As_per_revised_IFC3"/>
      <sheetName val="sand_trap_Louver3"/>
      <sheetName val="기성"/>
      <sheetName val="ANALIZ"/>
      <sheetName val="NOMI"/>
      <sheetName val="Sched-Structure IFB"/>
      <sheetName val="SCLS 1"/>
      <sheetName val="EA Sum"/>
      <sheetName val="SubmitCal"/>
      <sheetName val="Analysis"/>
      <sheetName val="A"/>
      <sheetName val="MT-0010"/>
      <sheetName val="Budget Analysis"/>
      <sheetName val="Doha WBS Clean"/>
      <sheetName val="SUMMARY-MOS"/>
      <sheetName val="MOS - June 2018"/>
      <sheetName val="1CP"/>
      <sheetName val="Sheet 2"/>
      <sheetName val="Internal"/>
      <sheetName val="MORGACTS"/>
      <sheetName val="ECARates"/>
      <sheetName val="CONSTRUCTION_COMPONENT4"/>
      <sheetName val="Project_Summary4"/>
      <sheetName val="SCHEDULE_REVISED4"/>
      <sheetName val="Bank_Loan_BOQ4"/>
      <sheetName val="2000-50-1_3-15-15-10-12-54"/>
      <sheetName val="Circular_pump_(Ele)4"/>
      <sheetName val="Circular_pump4"/>
      <sheetName val="Duel_Input_Module4"/>
      <sheetName val="Balance_Sheet4"/>
      <sheetName val="CASHFLOW_CODES4"/>
      <sheetName val="Pricing(DAAYEN)C-automatic_car4"/>
      <sheetName val="4C_(R2)4"/>
      <sheetName val="Data_14"/>
      <sheetName val="ID_Full_List4"/>
      <sheetName val="Base_Rates4"/>
      <sheetName val="Panels_(DWG)4"/>
      <sheetName val="Sub_Cont__Comp_4"/>
      <sheetName val="Code_034"/>
      <sheetName val="Code_044"/>
      <sheetName val="Civilwks_Deriv5"/>
      <sheetName val="Str_Deriv4"/>
      <sheetName val="bar_chart-rev5"/>
      <sheetName val="Schedule_S-Curve_Revision#34"/>
      <sheetName val="Substructures_4"/>
      <sheetName val="_Est_4"/>
      <sheetName val="Initial_Data4"/>
      <sheetName val="Manning_Schedule4"/>
      <sheetName val="Total_All_By_Trades_highest_1s4"/>
      <sheetName val="MREH_Contracts_(JBI)4"/>
      <sheetName val="Detail_Page4"/>
      <sheetName val="G"/>
      <sheetName val="INDIGINEOUS ITEMS "/>
      <sheetName val="det bd"/>
      <sheetName val="corbeldatail"/>
      <sheetName val="Main"/>
      <sheetName val="Data"/>
      <sheetName val="Det_Des"/>
      <sheetName val="Budget_Analysis2"/>
      <sheetName val="SCLS_12"/>
      <sheetName val="EA_Sum2"/>
      <sheetName val="Doha_WBS_Clean2"/>
      <sheetName val="MOS_-_June_20182"/>
      <sheetName val="Sheet_22"/>
      <sheetName val="INDIGINEOUS_ITEMS_1"/>
      <sheetName val="Budget_Analysis"/>
      <sheetName val="SCLS_1"/>
      <sheetName val="EA_Sum"/>
      <sheetName val="Doha_WBS_Clean"/>
      <sheetName val="MOS_-_June_2018"/>
      <sheetName val="Sheet_2"/>
      <sheetName val="Budget_Analysis1"/>
      <sheetName val="SCLS_11"/>
      <sheetName val="EA_Sum1"/>
      <sheetName val="Doha_WBS_Clean1"/>
      <sheetName val="MOS_-_June_20181"/>
      <sheetName val="Sheet_21"/>
      <sheetName val="INDIGINEOUS_ITEMS_"/>
      <sheetName val="총괄표 (2)"/>
      <sheetName val="Resources"/>
      <sheetName val="Storage Units"/>
      <sheetName val="Day work"/>
      <sheetName val="AUG 2014"/>
      <sheetName val="2B. Site works"/>
      <sheetName val="Finishing"/>
      <sheetName val="#13_Electrical"/>
      <sheetName val="DPS17"/>
      <sheetName val="inter"/>
      <sheetName val="EXRATES"/>
      <sheetName val="Trade Summary"/>
      <sheetName val="Design"/>
      <sheetName val="Mat_Cost"/>
      <sheetName val="Costing"/>
      <sheetName val="HITS"/>
      <sheetName val="RateAnalysis"/>
      <sheetName val="Cover Page"/>
      <sheetName val="SP Break Up"/>
      <sheetName val="Ground Covers Schedule"/>
      <sheetName val="INS"/>
      <sheetName val="SP_Break_Up"/>
      <sheetName val="X rate"/>
      <sheetName val="FitOutConfCentre"/>
      <sheetName val="Sheet10T016 Site Facilities"/>
      <sheetName val="Sheet10T016"/>
      <sheetName val="Staff Acco."/>
      <sheetName val="Beamsked"/>
      <sheetName val="Columnsked"/>
      <sheetName val="Curves"/>
      <sheetName val="Categories"/>
      <sheetName val="Schedules"/>
      <sheetName val="eval"/>
      <sheetName val="Building 1"/>
      <sheetName val="Notes"/>
      <sheetName val="Bldg"/>
      <sheetName val="Quay_A"/>
      <sheetName val="Planned"/>
      <sheetName val="#REF!"/>
      <sheetName val="EDGES"/>
      <sheetName val="JOINTS"/>
      <sheetName val="SUPERSTRUCTURE"/>
      <sheetName val="ITR"/>
      <sheetName val="Tabelle1"/>
      <sheetName val="Bill-1"/>
      <sheetName val="CHIFLET"/>
      <sheetName val="Quantity"/>
      <sheetName val="Control"/>
      <sheetName val="CALENDAR ANNUAL"/>
      <sheetName val="sc"/>
      <sheetName val="COLUMNS"/>
      <sheetName val="REINF-PILECAP"/>
      <sheetName val="TEXT"/>
      <sheetName val="Name List"/>
      <sheetName val="Info"/>
      <sheetName val="Design Devmt"/>
      <sheetName val="RCC,Ret. Wall"/>
      <sheetName val="Definitions"/>
      <sheetName val="GAE8'97"/>
      <sheetName val="SOR"/>
      <sheetName val="FORM7"/>
      <sheetName val="Payment Certificate "/>
      <sheetName val="VC Summary"/>
      <sheetName val="E_Summary"/>
      <sheetName val="D_Cntnts"/>
      <sheetName val="By Trade"/>
      <sheetName val="PRECAST lightconc-II"/>
      <sheetName val="TOTAL"/>
      <sheetName val="Div 3 - Concrete"/>
      <sheetName val="Cover"/>
      <sheetName val="F4.13"/>
      <sheetName val="Lstsub"/>
      <sheetName val="Build-up"/>
      <sheetName val="Z- GENERAL PRICE SUMMARY"/>
      <sheetName val="WITHOUT C&amp;I PROFIT (3)"/>
      <sheetName val="Executive Lounge - Build Up"/>
      <sheetName val="TBAL9697 -group wise  sdpl"/>
      <sheetName val="BS1"/>
      <sheetName val="AUG1"/>
      <sheetName val="AUG10"/>
      <sheetName val="AUG12"/>
      <sheetName val="AUG13"/>
      <sheetName val="AUG14"/>
      <sheetName val="AUG15"/>
      <sheetName val="AUG3"/>
      <sheetName val="AUG4"/>
      <sheetName val="AUG5"/>
      <sheetName val="AUG6"/>
      <sheetName val="AUG7"/>
      <sheetName val="AUG8"/>
      <sheetName val="Recovered_Sheet1"/>
      <sheetName val="inWords"/>
      <sheetName val="Unit_Name"/>
      <sheetName val="TOTAL MPR"/>
      <sheetName val="slab"/>
      <sheetName val="2-Cash Flow"/>
      <sheetName val="Div Summary"/>
      <sheetName val="Appendix A"/>
      <sheetName val="HPL"/>
      <sheetName val="macros"/>
      <sheetName val="Lead"/>
      <sheetName val="UC-Testing"/>
      <sheetName val="1 Summary"/>
      <sheetName val="공사금액 내역 _1_"/>
      <sheetName val="10현장조직"/>
      <sheetName val="SCHEDULE"/>
      <sheetName val="Data Validation"/>
      <sheetName val="UCD"/>
      <sheetName val="LABOR"/>
      <sheetName val="MATERIAL"/>
      <sheetName val="PROD.RATE"/>
      <sheetName val="REF"/>
      <sheetName val="SUBCON"/>
      <sheetName val="PCSum"/>
      <sheetName val="option Y1"/>
      <sheetName val="Derv"/>
      <sheetName val="BSC-East 2006 (1)"/>
      <sheetName val="BSC-East 2006 (2)"/>
      <sheetName val="BSC-East 2007 (1)"/>
      <sheetName val="BSC-East 2007 (2)"/>
      <sheetName val="BSC-East 2008 (1)"/>
      <sheetName val="BSC-East 2008 (2)"/>
      <sheetName val="BSC-East 2009 (1)"/>
      <sheetName val="BSC-East 2009 (2)"/>
      <sheetName val="East-2009 (1)"/>
      <sheetName val="East-2009 (2)"/>
      <sheetName val="BSC-West 2006"/>
      <sheetName val="BSC-West 2007"/>
      <sheetName val="BSC-West 2008"/>
      <sheetName val="BSC-West 2009"/>
      <sheetName val="West-2009"/>
      <sheetName val="COSY"/>
      <sheetName val="CP050930"/>
      <sheetName val="Exch.rate"/>
      <sheetName val="Estimates"/>
      <sheetName val="EX_STRBQ"/>
      <sheetName val="Capital-US$"/>
      <sheetName val="Safety-Quality"/>
      <sheetName val="Project Team KRA"/>
      <sheetName val="gencon_9_18"/>
      <sheetName val="Electrical Pricelist"/>
      <sheetName val="8"/>
      <sheetName val="site instruction"/>
      <sheetName val="DAR TRAINEES"/>
      <sheetName val="PAM 4_1"/>
      <sheetName val="PAM 5_1"/>
      <sheetName val="costing_ESDV"/>
      <sheetName val="costing_MOV"/>
      <sheetName val="costing_Press"/>
      <sheetName val="conditions"/>
      <sheetName val="openings"/>
      <sheetName val="Lookup"/>
      <sheetName val="Budget"/>
      <sheetName val="0200 Siteworks"/>
      <sheetName val="lookups"/>
      <sheetName val="Sept"/>
      <sheetName val="Selling Price Sum Sheet"/>
      <sheetName val="DS-Takeoff"/>
      <sheetName val="Prelims "/>
      <sheetName val="Wet Utilities"/>
      <sheetName val="Zone A - Backup"/>
      <sheetName val="C&amp;C 1st draft"/>
      <sheetName val="__"/>
      <sheetName val="Conso-PL(A4.3)"/>
      <sheetName val="GJ"/>
      <sheetName val="BR -CHINA BANK 2"/>
      <sheetName val="AREA"/>
      <sheetName val="Summary (overall)"/>
      <sheetName val="DC01"/>
      <sheetName val="Pantalla plastica"/>
      <sheetName val="DOE-DEPRECIATION"/>
      <sheetName val="B表"/>
      <sheetName val="option_Y1"/>
      <sheetName val="PROD_RATE"/>
      <sheetName val="Electrical_Pricelist"/>
      <sheetName val="COST_EST LTI P5C"/>
      <sheetName val="f_pm_04_12_03B_LTI_PH5c"/>
      <sheetName val="GS"/>
      <sheetName val="Others"/>
      <sheetName val="sum mdc"/>
      <sheetName val="Data_Validation"/>
      <sheetName val="Exch_rate"/>
      <sheetName val="Project_Team_KRA"/>
      <sheetName val="BSC-East_2006_(1)"/>
      <sheetName val="BSC-East_2006_(2)"/>
      <sheetName val="BSC-East_2007_(1)"/>
      <sheetName val="BSC-East_2007_(2)"/>
      <sheetName val="BSC-East_2008_(1)"/>
      <sheetName val="BSC-East_2008_(2)"/>
      <sheetName val="BSC-East_2009_(1)"/>
      <sheetName val="BSC-East_2009_(2)"/>
      <sheetName val="East-2009_(1)"/>
      <sheetName val="East-2009_(2)"/>
      <sheetName val="BSC-West_2006"/>
      <sheetName val="BSC-West_2007"/>
      <sheetName val="BSC-West_2008"/>
      <sheetName val="BSC-West_2009"/>
      <sheetName val="site_instruction"/>
      <sheetName val="DAR_TRAINEES"/>
      <sheetName val="PAM_4_1"/>
      <sheetName val="PAM_5_1"/>
      <sheetName val="option_Y11"/>
      <sheetName val="Data_Validation1"/>
      <sheetName val="PROD_RATE1"/>
      <sheetName val="Exch_rate1"/>
      <sheetName val="Project_Team_KRA1"/>
      <sheetName val="BSC-East_2006_(1)1"/>
      <sheetName val="BSC-East_2006_(2)1"/>
      <sheetName val="BSC-East_2007_(1)1"/>
      <sheetName val="BSC-East_2007_(2)1"/>
      <sheetName val="BSC-East_2008_(1)1"/>
      <sheetName val="BSC-East_2008_(2)1"/>
      <sheetName val="BSC-East_2009_(1)1"/>
      <sheetName val="BSC-East_2009_(2)1"/>
      <sheetName val="East-2009_(1)1"/>
      <sheetName val="East-2009_(2)1"/>
      <sheetName val="BSC-West_20061"/>
      <sheetName val="BSC-West_20071"/>
      <sheetName val="BSC-West_20081"/>
      <sheetName val="BSC-West_20091"/>
      <sheetName val="Electrical_Pricelist1"/>
      <sheetName val="site_instruction1"/>
      <sheetName val="DAR_TRAINEES1"/>
      <sheetName val="PAM_4_11"/>
      <sheetName val="PAM_5_11"/>
      <sheetName val="option_Y12"/>
      <sheetName val="Data_Validation2"/>
      <sheetName val="PROD_RATE2"/>
      <sheetName val="Exch_rate2"/>
      <sheetName val="Project_Team_KRA2"/>
      <sheetName val="BSC-East_2006_(1)2"/>
      <sheetName val="BSC-East_2006_(2)2"/>
      <sheetName val="BSC-East_2007_(1)2"/>
      <sheetName val="BSC-East_2007_(2)2"/>
      <sheetName val="BSC-East_2008_(1)2"/>
      <sheetName val="BSC-East_2008_(2)2"/>
      <sheetName val="BSC-East_2009_(1)2"/>
      <sheetName val="BSC-East_2009_(2)2"/>
      <sheetName val="East-2009_(1)2"/>
      <sheetName val="East-2009_(2)2"/>
      <sheetName val="BSC-West_20062"/>
      <sheetName val="BSC-West_20072"/>
      <sheetName val="BSC-West_20082"/>
      <sheetName val="BSC-West_20092"/>
      <sheetName val="Electrical_Pricelist2"/>
      <sheetName val="site_instruction2"/>
      <sheetName val="DAR_TRAINEES2"/>
      <sheetName val="PAM_4_12"/>
      <sheetName val="PAM_5_12"/>
      <sheetName val="temporary_power_ob8"/>
      <sheetName val="building_permit8"/>
      <sheetName val="guardhouse_ob8"/>
      <sheetName val="non_routinary8"/>
      <sheetName val="QSI_Cost_sheet_StaMesa5"/>
      <sheetName val="OPER_BUDGET5"/>
      <sheetName val="SAN_REDUCED_15"/>
      <sheetName val="Overhead_&amp;_Profit_B-15"/>
      <sheetName val="subcon_sched5"/>
      <sheetName val="Site_Construction5"/>
      <sheetName val="Special_Construction5"/>
      <sheetName val="2000-50-1_3-15-15-10-12-55"/>
      <sheetName val="SCHEDULE_REVISED5"/>
      <sheetName val="Bank_Loan_BOQ5"/>
      <sheetName val="Code_035"/>
      <sheetName val="Code_045"/>
      <sheetName val="Str_Deriv5"/>
      <sheetName val="option_Y13"/>
      <sheetName val="Data_Validation3"/>
      <sheetName val="PROD_RATE3"/>
      <sheetName val="Exch_rate3"/>
      <sheetName val="Project_Team_KRA3"/>
      <sheetName val="BSC-East_2006_(1)3"/>
      <sheetName val="BSC-East_2006_(2)3"/>
      <sheetName val="BSC-East_2007_(1)3"/>
      <sheetName val="BSC-East_2007_(2)3"/>
      <sheetName val="BSC-East_2008_(1)3"/>
      <sheetName val="BSC-East_2008_(2)3"/>
      <sheetName val="BSC-East_2009_(1)3"/>
      <sheetName val="BSC-East_2009_(2)3"/>
      <sheetName val="East-2009_(1)3"/>
      <sheetName val="East-2009_(2)3"/>
      <sheetName val="BSC-West_20063"/>
      <sheetName val="BSC-West_20073"/>
      <sheetName val="BSC-West_20083"/>
      <sheetName val="BSC-West_20093"/>
      <sheetName val="Electrical_Pricelist3"/>
      <sheetName val="site_instruction3"/>
      <sheetName val="DAR_TRAINEES3"/>
      <sheetName val="PAM_4_13"/>
      <sheetName val="PAM_5_13"/>
      <sheetName val="temporary_power_ob9"/>
      <sheetName val="building_permit9"/>
      <sheetName val="guardhouse_ob9"/>
      <sheetName val="non_routinary9"/>
      <sheetName val="QSI_Cost_sheet_StaMesa6"/>
      <sheetName val="SAN_REDUCED_16"/>
      <sheetName val="OPER_BUDGET6"/>
      <sheetName val="Overhead_&amp;_Profit_B-16"/>
      <sheetName val="subcon_sched6"/>
      <sheetName val="Site_Construction6"/>
      <sheetName val="Special_Construction6"/>
      <sheetName val="Bank_Loan_BOQ6"/>
      <sheetName val="SCHEDULE_REVISED6"/>
      <sheetName val="2000-50-1_3-15-15-10-12-56"/>
      <sheetName val="Code_036"/>
      <sheetName val="Code_046"/>
      <sheetName val="Schedule_S-Curve_Revision#35"/>
      <sheetName val="Civilwks_Deriv6"/>
      <sheetName val="Str_Deriv6"/>
      <sheetName val="bar_chart-rev6"/>
      <sheetName val="Data_Validation4"/>
      <sheetName val="PROD_RATE4"/>
      <sheetName val="option_Y14"/>
      <sheetName val="Exch_rate4"/>
      <sheetName val="Project_Team_KRA4"/>
      <sheetName val="BSC-East_2006_(1)4"/>
      <sheetName val="BSC-East_2006_(2)4"/>
      <sheetName val="BSC-East_2007_(1)4"/>
      <sheetName val="BSC-East_2007_(2)4"/>
      <sheetName val="BSC-East_2008_(1)4"/>
      <sheetName val="BSC-East_2008_(2)4"/>
      <sheetName val="BSC-East_2009_(1)4"/>
      <sheetName val="BSC-East_2009_(2)4"/>
      <sheetName val="East-2009_(1)4"/>
      <sheetName val="East-2009_(2)4"/>
      <sheetName val="BSC-West_20064"/>
      <sheetName val="BSC-West_20074"/>
      <sheetName val="BSC-West_20084"/>
      <sheetName val="BSC-West_20094"/>
      <sheetName val="Electrical_Pricelist4"/>
      <sheetName val="site_instruction4"/>
      <sheetName val="DAR_TRAINEES4"/>
      <sheetName val="PAM_4_14"/>
      <sheetName val="PAM_5_14"/>
      <sheetName val="Summary_(2)23"/>
      <sheetName val="Foundation_and_Substructure23"/>
      <sheetName val="Ground_Floor23"/>
      <sheetName val="Podium_Carpark23"/>
      <sheetName val="Amenities_Level_[Level_7]23"/>
      <sheetName val="Residential_Tower23"/>
      <sheetName val="Amenities_Level_[Gym]23"/>
      <sheetName val="Bill_No__523"/>
      <sheetName val="PL_Plumbing23"/>
      <sheetName val="242-3_summaryOPC22"/>
      <sheetName val="Category_123"/>
      <sheetName val="GEN_REQ22"/>
      <sheetName val="SD_and_START_UP22"/>
      <sheetName val="Amenities_Level__Level_7_23"/>
      <sheetName val="Amenities_Level__Gym_23"/>
      <sheetName val="Lightings_Breakdown22"/>
      <sheetName val="Bid_Form_A-221"/>
      <sheetName val="Bill_2A-Retail20"/>
      <sheetName val="2_678M20"/>
      <sheetName val="Bill_No__04B20"/>
      <sheetName val="COST-EST_LTI_P5C20"/>
      <sheetName val="Financing_Schemes20"/>
      <sheetName val="_Model_A_costs20"/>
      <sheetName val="Model_B_costs20"/>
      <sheetName val="Model_C_costs20"/>
      <sheetName val="BASE_EQUI20"/>
      <sheetName val="STAFFSCHED_20"/>
      <sheetName val="bridge_#_118"/>
      <sheetName val="방배동내역_(총괄)20"/>
      <sheetName val="temporary_power_ob10"/>
      <sheetName val="building_permit10"/>
      <sheetName val="guardhouse_ob10"/>
      <sheetName val="@risk_rents_and_incentives10"/>
      <sheetName val="Car_park_lease10"/>
      <sheetName val="Net_rent_analysis10"/>
      <sheetName val="non_routinary10"/>
      <sheetName val="QSI_Cost_sheet_StaMesa7"/>
      <sheetName val="OPER_BUDGET7"/>
      <sheetName val="SAN_REDUCED_17"/>
      <sheetName val="Overhead_&amp;_Profit_B-17"/>
      <sheetName val="subcon_sched7"/>
      <sheetName val="Site_Construction7"/>
      <sheetName val="Special_Construction7"/>
      <sheetName val="2000-50-1_3-15-15-10-12-57"/>
      <sheetName val="SCHEDULE_REVISED7"/>
      <sheetName val="Bank_Loan_BOQ7"/>
      <sheetName val="Code_037"/>
      <sheetName val="Code_047"/>
      <sheetName val="Schedule_S-Curve_Revision#36"/>
      <sheetName val="fees_Summary10"/>
      <sheetName val="PROJECT_BRIEF(EX_NEW)10"/>
      <sheetName val="Basement_Extract10"/>
      <sheetName val="SA_Plen_10"/>
      <sheetName val="Retu__Duct10"/>
      <sheetName val="RA_Plen_10"/>
      <sheetName val="T__Ex__Duct10"/>
      <sheetName val="Civilwks_Deriv7"/>
      <sheetName val="Str_Deriv7"/>
      <sheetName val="bar_chart-rev7"/>
      <sheetName val="option_Y15"/>
      <sheetName val="Data_Validation5"/>
      <sheetName val="PROD_RATE5"/>
      <sheetName val="VOP_June_07__rev1_5"/>
      <sheetName val="Circular_pump_(Ele)5"/>
      <sheetName val="Circular_pump5"/>
      <sheetName val="Duel_Input_Module5"/>
      <sheetName val="Details_and_Earnings_Charts6"/>
      <sheetName val="CONSTRUCTION_COMPONENT5"/>
      <sheetName val="Exch_rate5"/>
      <sheetName val="Project_Team_KRA5"/>
      <sheetName val="BSC-East_2006_(1)5"/>
      <sheetName val="BSC-East_2006_(2)5"/>
      <sheetName val="BSC-East_2007_(1)5"/>
      <sheetName val="BSC-East_2007_(2)5"/>
      <sheetName val="BSC-East_2008_(1)5"/>
      <sheetName val="BSC-East_2008_(2)5"/>
      <sheetName val="BSC-East_2009_(1)5"/>
      <sheetName val="BSC-East_2009_(2)5"/>
      <sheetName val="East-2009_(1)5"/>
      <sheetName val="East-2009_(2)5"/>
      <sheetName val="BSC-West_20065"/>
      <sheetName val="BSC-West_20075"/>
      <sheetName val="BSC-West_20085"/>
      <sheetName val="BSC-West_20095"/>
      <sheetName val="Electrical_Pricelist5"/>
      <sheetName val="site_instruction5"/>
      <sheetName val="DAR_TRAINEES5"/>
      <sheetName val="PAM_4_15"/>
      <sheetName val="PAM_5_15"/>
      <sheetName val="Summary_(2)24"/>
      <sheetName val="Foundation_and_Substructure24"/>
      <sheetName val="Ground_Floor24"/>
      <sheetName val="Podium_Carpark24"/>
      <sheetName val="Amenities_Level_[Level_7]24"/>
      <sheetName val="Residential_Tower24"/>
      <sheetName val="Amenities_Level_[Gym]24"/>
      <sheetName val="Category_124"/>
      <sheetName val="PL_Plumbing24"/>
      <sheetName val="Bill_No__524"/>
      <sheetName val="242-3_summaryOPC23"/>
      <sheetName val="GEN_REQ23"/>
      <sheetName val="SD_and_START_UP23"/>
      <sheetName val="Amenities_Level__Level_7_24"/>
      <sheetName val="Amenities_Level__Gym_24"/>
      <sheetName val="Lightings_Breakdown23"/>
      <sheetName val="Bid_Form_A-222"/>
      <sheetName val="Bill_No__04B21"/>
      <sheetName val="Financing_Schemes21"/>
      <sheetName val="_Model_A_costs21"/>
      <sheetName val="Model_B_costs21"/>
      <sheetName val="Model_C_costs21"/>
      <sheetName val="2_678M21"/>
      <sheetName val="Bill_2A-Retail21"/>
      <sheetName val="COST-EST_LTI_P5C21"/>
      <sheetName val="BASE_EQUI21"/>
      <sheetName val="STAFFSCHED_21"/>
      <sheetName val="bridge_#_119"/>
      <sheetName val="방배동내역_(총괄)21"/>
      <sheetName val="temporary_power_ob11"/>
      <sheetName val="building_permit11"/>
      <sheetName val="guardhouse_ob11"/>
      <sheetName val="QSI_Cost_sheet_StaMesa8"/>
      <sheetName val="non_routinary11"/>
      <sheetName val="@risk_rents_and_incentives11"/>
      <sheetName val="Car_park_lease11"/>
      <sheetName val="Net_rent_analysis11"/>
      <sheetName val="OPER_BUDGET8"/>
      <sheetName val="SAN_REDUCED_18"/>
      <sheetName val="subcon_sched8"/>
      <sheetName val="Overhead_&amp;_Profit_B-18"/>
      <sheetName val="Site_Construction8"/>
      <sheetName val="Special_Construction8"/>
      <sheetName val="Bank_Loan_BOQ8"/>
      <sheetName val="SCHEDULE_REVISED8"/>
      <sheetName val="2000-50-1_3-15-15-10-12-58"/>
      <sheetName val="Code_038"/>
      <sheetName val="Code_048"/>
      <sheetName val="Schedule_S-Curve_Revision#37"/>
      <sheetName val="Civilwks_Deriv8"/>
      <sheetName val="Str_Deriv8"/>
      <sheetName val="fees_Summary11"/>
      <sheetName val="PROJECT_BRIEF(EX_NEW)11"/>
      <sheetName val="Basement_Extract11"/>
      <sheetName val="SA_Plen_11"/>
      <sheetName val="Retu__Duct11"/>
      <sheetName val="RA_Plen_11"/>
      <sheetName val="T__Ex__Duct11"/>
      <sheetName val="bar_chart-rev8"/>
      <sheetName val="Data_Validation6"/>
      <sheetName val="PROD_RATE6"/>
      <sheetName val="option_Y16"/>
      <sheetName val="Exch_rate6"/>
      <sheetName val="Project_Team_KRA6"/>
      <sheetName val="VOP_June_07__rev1_6"/>
      <sheetName val="Circular_pump_(Ele)6"/>
      <sheetName val="Circular_pump6"/>
      <sheetName val="Duel_Input_Module6"/>
      <sheetName val="Details_and_Earnings_Charts7"/>
      <sheetName val="CONSTRUCTION_COMPONENT6"/>
      <sheetName val="BSC-East_2006_(1)6"/>
      <sheetName val="BSC-East_2006_(2)6"/>
      <sheetName val="BSC-East_2007_(1)6"/>
      <sheetName val="BSC-East_2007_(2)6"/>
      <sheetName val="BSC-East_2008_(1)6"/>
      <sheetName val="BSC-East_2008_(2)6"/>
      <sheetName val="BSC-East_2009_(1)6"/>
      <sheetName val="BSC-East_2009_(2)6"/>
      <sheetName val="East-2009_(1)6"/>
      <sheetName val="East-2009_(2)6"/>
      <sheetName val="BSC-West_20066"/>
      <sheetName val="BSC-West_20076"/>
      <sheetName val="BSC-West_20086"/>
      <sheetName val="BSC-West_20096"/>
      <sheetName val="Electrical_Pricelist6"/>
      <sheetName val="site_instruction6"/>
      <sheetName val="DAR_TRAINEES6"/>
      <sheetName val="PAM_4_16"/>
      <sheetName val="PAM_5_16"/>
      <sheetName val="Summary_(2)25"/>
      <sheetName val="Foundation_and_Substructure25"/>
      <sheetName val="Ground_Floor25"/>
      <sheetName val="Podium_Carpark25"/>
      <sheetName val="Amenities_Level_[Level_7]25"/>
      <sheetName val="Residential_Tower25"/>
      <sheetName val="Amenities_Level_[Gym]25"/>
      <sheetName val="Bill_No__525"/>
      <sheetName val="PL_Plumbing25"/>
      <sheetName val="242-3_summaryOPC24"/>
      <sheetName val="Category_125"/>
      <sheetName val="GEN_REQ24"/>
      <sheetName val="SD_and_START_UP24"/>
      <sheetName val="Amenities_Level__Level_7_25"/>
      <sheetName val="Amenities_Level__Gym_25"/>
      <sheetName val="Lightings_Breakdown24"/>
      <sheetName val="Bid_Form_A-223"/>
      <sheetName val="Bill_2A-Retail22"/>
      <sheetName val="2_678M22"/>
      <sheetName val="Bill_No__04B22"/>
      <sheetName val="COST-EST_LTI_P5C22"/>
      <sheetName val="Financing_Schemes22"/>
      <sheetName val="_Model_A_costs22"/>
      <sheetName val="Model_B_costs22"/>
      <sheetName val="Model_C_costs22"/>
      <sheetName val="BASE_EQUI22"/>
      <sheetName val="STAFFSCHED_22"/>
      <sheetName val="bridge_#_120"/>
      <sheetName val="방배동내역_(총괄)22"/>
      <sheetName val="temporary_power_ob12"/>
      <sheetName val="building_permit12"/>
      <sheetName val="guardhouse_ob12"/>
      <sheetName val="@risk_rents_and_incentives12"/>
      <sheetName val="Car_park_lease12"/>
      <sheetName val="Net_rent_analysis12"/>
      <sheetName val="non_routinary12"/>
      <sheetName val="QSI_Cost_sheet_StaMesa9"/>
      <sheetName val="OPER_BUDGET9"/>
      <sheetName val="SAN_REDUCED_19"/>
      <sheetName val="Overhead_&amp;_Profit_B-19"/>
      <sheetName val="subcon_sched9"/>
      <sheetName val="Site_Construction9"/>
      <sheetName val="Special_Construction9"/>
      <sheetName val="2000-50-1_3-15-15-10-12-59"/>
      <sheetName val="SCHEDULE_REVISED9"/>
      <sheetName val="Bank_Loan_BOQ9"/>
      <sheetName val="Code_039"/>
      <sheetName val="Code_049"/>
      <sheetName val="Schedule_S-Curve_Revision#38"/>
      <sheetName val="fees_Summary12"/>
      <sheetName val="PROJECT_BRIEF(EX_NEW)12"/>
      <sheetName val="Basement_Extract12"/>
      <sheetName val="SA_Plen_12"/>
      <sheetName val="Retu__Duct12"/>
      <sheetName val="RA_Plen_12"/>
      <sheetName val="T__Ex__Duct12"/>
      <sheetName val="Civilwks_Deriv9"/>
      <sheetName val="Str_Deriv9"/>
      <sheetName val="bar_chart-rev9"/>
      <sheetName val="option_Y17"/>
      <sheetName val="Data_Validation7"/>
      <sheetName val="PROD_RATE7"/>
      <sheetName val="VOP_June_07__rev1_7"/>
      <sheetName val="Circular_pump_(Ele)7"/>
      <sheetName val="Circular_pump7"/>
      <sheetName val="Duel_Input_Module7"/>
      <sheetName val="Details_and_Earnings_Charts8"/>
      <sheetName val="CONSTRUCTION_COMPONENT7"/>
      <sheetName val="Exch_rate7"/>
      <sheetName val="Project_Team_KRA7"/>
      <sheetName val="BSC-East_2006_(1)7"/>
      <sheetName val="BSC-East_2006_(2)7"/>
      <sheetName val="BSC-East_2007_(1)7"/>
      <sheetName val="BSC-East_2007_(2)7"/>
      <sheetName val="BSC-East_2008_(1)7"/>
      <sheetName val="BSC-East_2008_(2)7"/>
      <sheetName val="BSC-East_2009_(1)7"/>
      <sheetName val="BSC-East_2009_(2)7"/>
      <sheetName val="East-2009_(1)7"/>
      <sheetName val="East-2009_(2)7"/>
      <sheetName val="BSC-West_20067"/>
      <sheetName val="BSC-West_20077"/>
      <sheetName val="BSC-West_20087"/>
      <sheetName val="BSC-West_20097"/>
      <sheetName val="Electrical_Pricelist7"/>
      <sheetName val="site_instruction7"/>
      <sheetName val="DAR_TRAINEES7"/>
      <sheetName val="PAM_4_17"/>
      <sheetName val="PAM_5_17"/>
      <sheetName val="Summary_(2)26"/>
      <sheetName val="Foundation_and_Substructure26"/>
      <sheetName val="Ground_Floor26"/>
      <sheetName val="Podium_Carpark26"/>
      <sheetName val="Amenities_Level_[Level_7]26"/>
      <sheetName val="Residential_Tower26"/>
      <sheetName val="Amenities_Level_[Gym]26"/>
      <sheetName val="Bill_No__526"/>
      <sheetName val="PL_Plumbing26"/>
      <sheetName val="242-3_summaryOPC25"/>
      <sheetName val="Category_126"/>
      <sheetName val="GEN_REQ25"/>
      <sheetName val="SD_and_START_UP25"/>
      <sheetName val="Amenities_Level__Level_7_26"/>
      <sheetName val="Amenities_Level__Gym_26"/>
      <sheetName val="Lightings_Breakdown25"/>
      <sheetName val="Bid_Form_A-224"/>
      <sheetName val="Bill_2A-Retail23"/>
      <sheetName val="2_678M23"/>
      <sheetName val="Bill_No__04B23"/>
      <sheetName val="COST-EST_LTI_P5C23"/>
      <sheetName val="Financing_Schemes23"/>
      <sheetName val="_Model_A_costs23"/>
      <sheetName val="Model_B_costs23"/>
      <sheetName val="Model_C_costs23"/>
      <sheetName val="BASE_EQUI23"/>
      <sheetName val="STAFFSCHED_23"/>
      <sheetName val="bridge_#_121"/>
      <sheetName val="방배동내역_(총괄)23"/>
      <sheetName val="temporary_power_ob13"/>
      <sheetName val="building_permit13"/>
      <sheetName val="guardhouse_ob13"/>
      <sheetName val="@risk_rents_and_incentives13"/>
      <sheetName val="Car_park_lease13"/>
      <sheetName val="Net_rent_analysis13"/>
      <sheetName val="non_routinary13"/>
      <sheetName val="QSI_Cost_sheet_StaMesa10"/>
      <sheetName val="OPER_BUDGET10"/>
      <sheetName val="SAN_REDUCED_110"/>
      <sheetName val="Overhead_&amp;_Profit_B-110"/>
      <sheetName val="subcon_sched10"/>
      <sheetName val="Site_Construction10"/>
      <sheetName val="Special_Construction10"/>
      <sheetName val="2000-50-1_3-15-15-10-12-510"/>
      <sheetName val="SCHEDULE_REVISED10"/>
      <sheetName val="Bank_Loan_BOQ10"/>
      <sheetName val="Code_0310"/>
      <sheetName val="Code_0410"/>
      <sheetName val="Schedule_S-Curve_Revision#39"/>
      <sheetName val="fees_Summary13"/>
      <sheetName val="PROJECT_BRIEF(EX_NEW)13"/>
      <sheetName val="Basement_Extract13"/>
      <sheetName val="SA_Plen_13"/>
      <sheetName val="Retu__Duct13"/>
      <sheetName val="RA_Plen_13"/>
      <sheetName val="T__Ex__Duct13"/>
      <sheetName val="Civilwks_Deriv10"/>
      <sheetName val="Str_Deriv10"/>
      <sheetName val="bar_chart-rev10"/>
      <sheetName val="option_Y18"/>
      <sheetName val="Data_Validation8"/>
      <sheetName val="PROD_RATE8"/>
      <sheetName val="VOP_June_07__rev1_8"/>
      <sheetName val="Circular_pump_(Ele)8"/>
      <sheetName val="Circular_pump8"/>
      <sheetName val="Duel_Input_Module8"/>
      <sheetName val="Details_and_Earnings_Charts9"/>
      <sheetName val="CONSTRUCTION_COMPONENT8"/>
      <sheetName val="Exch_rate8"/>
      <sheetName val="Project_Team_KRA8"/>
      <sheetName val="BSC-East_2006_(1)8"/>
      <sheetName val="BSC-East_2006_(2)8"/>
      <sheetName val="BSC-East_2007_(1)8"/>
      <sheetName val="BSC-East_2007_(2)8"/>
      <sheetName val="BSC-East_2008_(1)8"/>
      <sheetName val="BSC-East_2008_(2)8"/>
      <sheetName val="BSC-East_2009_(1)8"/>
      <sheetName val="BSC-East_2009_(2)8"/>
      <sheetName val="East-2009_(1)8"/>
      <sheetName val="East-2009_(2)8"/>
      <sheetName val="BSC-West_20068"/>
      <sheetName val="BSC-West_20078"/>
      <sheetName val="BSC-West_20088"/>
      <sheetName val="BSC-West_20098"/>
      <sheetName val="Electrical_Pricelist8"/>
      <sheetName val="site_instruction8"/>
      <sheetName val="DAR_TRAINEES8"/>
      <sheetName val="PAM_4_18"/>
      <sheetName val="PAM_5_18"/>
      <sheetName val="Summary_(2)27"/>
      <sheetName val="Foundation_and_Substructure27"/>
      <sheetName val="Ground_Floor27"/>
      <sheetName val="Podium_Carpark27"/>
      <sheetName val="Amenities_Level_[Level_7]27"/>
      <sheetName val="Residential_Tower27"/>
      <sheetName val="Amenities_Level_[Gym]27"/>
      <sheetName val="Bill_No__527"/>
      <sheetName val="PL_Plumbing27"/>
      <sheetName val="242-3_summaryOPC26"/>
      <sheetName val="Category_127"/>
      <sheetName val="GEN_REQ26"/>
      <sheetName val="SD_and_START_UP26"/>
      <sheetName val="Amenities_Level__Level_7_27"/>
      <sheetName val="Amenities_Level__Gym_27"/>
      <sheetName val="Lightings_Breakdown26"/>
      <sheetName val="Bid_Form_A-225"/>
      <sheetName val="2_678M24"/>
      <sheetName val="Bill_No__04B24"/>
      <sheetName val="Bill_2A-Retail24"/>
      <sheetName val="COST-EST_LTI_P5C24"/>
      <sheetName val="Financing_Schemes24"/>
      <sheetName val="_Model_A_costs24"/>
      <sheetName val="Model_B_costs24"/>
      <sheetName val="Model_C_costs24"/>
      <sheetName val="BASE_EQUI24"/>
      <sheetName val="STAFFSCHED_24"/>
      <sheetName val="방배동내역_(총괄)24"/>
      <sheetName val="bridge_#_122"/>
      <sheetName val="temporary_power_ob14"/>
      <sheetName val="building_permit14"/>
      <sheetName val="guardhouse_ob14"/>
      <sheetName val="non_routinary14"/>
      <sheetName val="QSI_Cost_sheet_StaMesa11"/>
      <sheetName val="@risk_rents_and_incentives14"/>
      <sheetName val="Car_park_lease14"/>
      <sheetName val="Net_rent_analysis14"/>
      <sheetName val="SAN_REDUCED_111"/>
      <sheetName val="OPER_BUDGET11"/>
      <sheetName val="Overhead_&amp;_Profit_B-111"/>
      <sheetName val="subcon_sched11"/>
      <sheetName val="Site_Construction11"/>
      <sheetName val="Special_Construction11"/>
      <sheetName val="Bank_Loan_BOQ11"/>
      <sheetName val="SCHEDULE_REVISED11"/>
      <sheetName val="2000-50-1_3-15-15-10-12-511"/>
      <sheetName val="Code_0311"/>
      <sheetName val="Code_0411"/>
      <sheetName val="Schedule_S-Curve_Revision#310"/>
      <sheetName val="fees_Summary14"/>
      <sheetName val="PROJECT_BRIEF(EX_NEW)14"/>
      <sheetName val="Basement_Extract14"/>
      <sheetName val="SA_Plen_14"/>
      <sheetName val="Retu__Duct14"/>
      <sheetName val="RA_Plen_14"/>
      <sheetName val="T__Ex__Duct14"/>
      <sheetName val="Civilwks_Deriv11"/>
      <sheetName val="Str_Deriv11"/>
      <sheetName val="bar_chart-rev11"/>
      <sheetName val="Data_Validation9"/>
      <sheetName val="PROD_RATE9"/>
      <sheetName val="HVAC_BoQ9"/>
      <sheetName val="VOP_June_07__rev1_9"/>
      <sheetName val="Circular_pump_(Ele)9"/>
      <sheetName val="Circular_pump9"/>
      <sheetName val="Duel_Input_Module9"/>
      <sheetName val="Details_and_Earnings_Charts10"/>
      <sheetName val="CONSTRUCTION_COMPONENT9"/>
      <sheetName val="option_Y19"/>
      <sheetName val="Exch_rate9"/>
      <sheetName val="Project_Team_KRA9"/>
      <sheetName val="BSC-East_2006_(1)9"/>
      <sheetName val="BSC-East_2006_(2)9"/>
      <sheetName val="BSC-East_2007_(1)9"/>
      <sheetName val="BSC-East_2007_(2)9"/>
      <sheetName val="BSC-East_2008_(1)9"/>
      <sheetName val="BSC-East_2008_(2)9"/>
      <sheetName val="BSC-East_2009_(1)9"/>
      <sheetName val="BSC-East_2009_(2)9"/>
      <sheetName val="East-2009_(1)9"/>
      <sheetName val="East-2009_(2)9"/>
      <sheetName val="BSC-West_20069"/>
      <sheetName val="BSC-West_20079"/>
      <sheetName val="BSC-West_20089"/>
      <sheetName val="BSC-West_20099"/>
      <sheetName val="Electrical_Pricelist9"/>
      <sheetName val="site_instruction9"/>
      <sheetName val="DAR_TRAINEES9"/>
      <sheetName val="PAM_4_19"/>
      <sheetName val="PAM_5_19"/>
      <sheetName val="Summary_(2)28"/>
      <sheetName val="Foundation_and_Substructure28"/>
      <sheetName val="Ground_Floor28"/>
      <sheetName val="Podium_Carpark28"/>
      <sheetName val="Amenities_Level_[Level_7]28"/>
      <sheetName val="Residential_Tower28"/>
      <sheetName val="Amenities_Level_[Gym]28"/>
      <sheetName val="Bill_No__528"/>
      <sheetName val="PL_Plumbing28"/>
      <sheetName val="242-3_summaryOPC27"/>
      <sheetName val="Category_128"/>
      <sheetName val="GEN_REQ27"/>
      <sheetName val="SD_and_START_UP27"/>
      <sheetName val="Amenities_Level__Level_7_28"/>
      <sheetName val="Amenities_Level__Gym_28"/>
      <sheetName val="Lightings_Breakdown27"/>
      <sheetName val="Bid_Form_A-226"/>
      <sheetName val="Bill_2A-Retail25"/>
      <sheetName val="2_678M25"/>
      <sheetName val="Bill_No__04B25"/>
      <sheetName val="COST-EST_LTI_P5C25"/>
      <sheetName val="Financing_Schemes25"/>
      <sheetName val="_Model_A_costs25"/>
      <sheetName val="Model_B_costs25"/>
      <sheetName val="Model_C_costs25"/>
      <sheetName val="BASE_EQUI25"/>
      <sheetName val="STAFFSCHED_25"/>
      <sheetName val="bridge_#_123"/>
      <sheetName val="방배동내역_(총괄)25"/>
      <sheetName val="temporary_power_ob15"/>
      <sheetName val="building_permit15"/>
      <sheetName val="guardhouse_ob15"/>
      <sheetName val="@risk_rents_and_incentives15"/>
      <sheetName val="Car_park_lease15"/>
      <sheetName val="Net_rent_analysis15"/>
      <sheetName val="non_routinary15"/>
      <sheetName val="QSI_Cost_sheet_StaMesa12"/>
      <sheetName val="OPER_BUDGET12"/>
      <sheetName val="SAN_REDUCED_112"/>
      <sheetName val="Overhead_&amp;_Profit_B-112"/>
      <sheetName val="subcon_sched12"/>
      <sheetName val="Site_Construction12"/>
      <sheetName val="Special_Construction12"/>
      <sheetName val="2000-50-1_3-15-15-10-12-512"/>
      <sheetName val="SCHEDULE_REVISED12"/>
      <sheetName val="Bank_Loan_BOQ12"/>
      <sheetName val="Code_0312"/>
      <sheetName val="Code_0412"/>
      <sheetName val="Schedule_S-Curve_Revision#311"/>
      <sheetName val="fees_Summary15"/>
      <sheetName val="PROJECT_BRIEF(EX_NEW)15"/>
      <sheetName val="Basement_Extract15"/>
      <sheetName val="SA_Plen_15"/>
      <sheetName val="Retu__Duct15"/>
      <sheetName val="RA_Plen_15"/>
      <sheetName val="T__Ex__Duct15"/>
      <sheetName val="Civilwks_Deriv12"/>
      <sheetName val="Str_Deriv12"/>
      <sheetName val="bar_chart-rev12"/>
      <sheetName val="option_Y110"/>
      <sheetName val="Data_Validation10"/>
      <sheetName val="PROD_RATE10"/>
      <sheetName val="HVAC_BoQ10"/>
      <sheetName val="VOP_June_07__rev1_10"/>
      <sheetName val="Circular_pump_(Ele)10"/>
      <sheetName val="Circular_pump10"/>
      <sheetName val="Duel_Input_Module10"/>
      <sheetName val="Details_and_Earnings_Charts11"/>
      <sheetName val="CONSTRUCTION_COMPONENT10"/>
      <sheetName val="Exch_rate10"/>
      <sheetName val="Project_Team_KRA10"/>
      <sheetName val="BSC-East_2006_(1)10"/>
      <sheetName val="BSC-East_2006_(2)10"/>
      <sheetName val="BSC-East_2007_(1)10"/>
      <sheetName val="BSC-East_2007_(2)10"/>
      <sheetName val="BSC-East_2008_(1)10"/>
      <sheetName val="BSC-East_2008_(2)10"/>
      <sheetName val="BSC-East_2009_(1)10"/>
      <sheetName val="BSC-East_2009_(2)10"/>
      <sheetName val="East-2009_(1)10"/>
      <sheetName val="East-2009_(2)10"/>
      <sheetName val="BSC-West_200610"/>
      <sheetName val="BSC-West_200710"/>
      <sheetName val="BSC-West_200810"/>
      <sheetName val="BSC-West_200910"/>
      <sheetName val="Electrical_Pricelist10"/>
      <sheetName val="site_instruction10"/>
      <sheetName val="DAR_TRAINEES10"/>
      <sheetName val="PAM_4_110"/>
      <sheetName val="PAM_5_110"/>
      <sheetName val="Summary_(2)29"/>
      <sheetName val="Foundation_and_Substructure29"/>
      <sheetName val="Ground_Floor29"/>
      <sheetName val="Podium_Carpark29"/>
      <sheetName val="Amenities_Level_[Level_7]29"/>
      <sheetName val="Residential_Tower29"/>
      <sheetName val="Amenities_Level_[Gym]29"/>
      <sheetName val="Bill_No__529"/>
      <sheetName val="PL_Plumbing29"/>
      <sheetName val="242-3_summaryOPC28"/>
      <sheetName val="Category_129"/>
      <sheetName val="GEN_REQ28"/>
      <sheetName val="SD_and_START_UP28"/>
      <sheetName val="Amenities_Level__Level_7_29"/>
      <sheetName val="Amenities_Level__Gym_29"/>
      <sheetName val="Lightings_Breakdown28"/>
      <sheetName val="Bid_Form_A-227"/>
      <sheetName val="Bill_2A-Retail26"/>
      <sheetName val="2_678M26"/>
      <sheetName val="Bill_No__04B26"/>
      <sheetName val="COST-EST_LTI_P5C26"/>
      <sheetName val="Financing_Schemes26"/>
      <sheetName val="_Model_A_costs26"/>
      <sheetName val="Model_B_costs26"/>
      <sheetName val="Model_C_costs26"/>
      <sheetName val="BASE_EQUI26"/>
      <sheetName val="STAFFSCHED_26"/>
      <sheetName val="bridge_#_124"/>
      <sheetName val="방배동내역_(총괄)26"/>
      <sheetName val="temporary_power_ob16"/>
      <sheetName val="building_permit16"/>
      <sheetName val="guardhouse_ob16"/>
      <sheetName val="@risk_rents_and_incentives16"/>
      <sheetName val="Car_park_lease16"/>
      <sheetName val="Net_rent_analysis16"/>
      <sheetName val="non_routinary16"/>
      <sheetName val="QSI_Cost_sheet_StaMesa13"/>
      <sheetName val="OPER_BUDGET13"/>
      <sheetName val="SAN_REDUCED_113"/>
      <sheetName val="Overhead_&amp;_Profit_B-113"/>
      <sheetName val="subcon_sched13"/>
      <sheetName val="Site_Construction13"/>
      <sheetName val="Special_Construction13"/>
      <sheetName val="2000-50-1_3-15-15-10-12-513"/>
      <sheetName val="SCHEDULE_REVISED13"/>
      <sheetName val="Bank_Loan_BOQ13"/>
      <sheetName val="Code_0313"/>
      <sheetName val="Code_0413"/>
      <sheetName val="Schedule_S-Curve_Revision#312"/>
      <sheetName val="fees_Summary16"/>
      <sheetName val="PROJECT_BRIEF(EX_NEW)16"/>
      <sheetName val="Basement_Extract16"/>
      <sheetName val="SA_Plen_16"/>
      <sheetName val="Retu__Duct16"/>
      <sheetName val="RA_Plen_16"/>
      <sheetName val="T__Ex__Duct16"/>
      <sheetName val="Civilwks_Deriv13"/>
      <sheetName val="Str_Deriv13"/>
      <sheetName val="bar_chart-rev13"/>
      <sheetName val="option_Y111"/>
      <sheetName val="Data_Validation11"/>
      <sheetName val="PROD_RATE11"/>
      <sheetName val="HVAC_BoQ11"/>
      <sheetName val="VOP_June_07__rev1_11"/>
      <sheetName val="Circular_pump_(Ele)11"/>
      <sheetName val="Circular_pump11"/>
      <sheetName val="Duel_Input_Module11"/>
      <sheetName val="Details_and_Earnings_Charts12"/>
      <sheetName val="CONSTRUCTION_COMPONENT11"/>
      <sheetName val="Exch_rate11"/>
      <sheetName val="Project_Team_KRA11"/>
      <sheetName val="BSC-East_2006_(1)11"/>
      <sheetName val="BSC-East_2006_(2)11"/>
      <sheetName val="BSC-East_2007_(1)11"/>
      <sheetName val="BSC-East_2007_(2)11"/>
      <sheetName val="BSC-East_2008_(1)11"/>
      <sheetName val="BSC-East_2008_(2)11"/>
      <sheetName val="BSC-East_2009_(1)11"/>
      <sheetName val="BSC-East_2009_(2)11"/>
      <sheetName val="East-2009_(1)11"/>
      <sheetName val="East-2009_(2)11"/>
      <sheetName val="BSC-West_200611"/>
      <sheetName val="BSC-West_200711"/>
      <sheetName val="BSC-West_200811"/>
      <sheetName val="BSC-West_200911"/>
      <sheetName val="Electrical_Pricelist11"/>
      <sheetName val="site_instruction11"/>
      <sheetName val="DAR_TRAINEES11"/>
      <sheetName val="PAM_4_111"/>
      <sheetName val="PAM_5_111"/>
      <sheetName val="K102.1"/>
      <sheetName val="0-Basics"/>
      <sheetName val="EXRATE"/>
      <sheetName val="FINAL NEGO"/>
      <sheetName val="DISCUSSION"/>
      <sheetName val="SIGN-OFF"/>
      <sheetName val="PH 5"/>
      <sheetName val="GFA"/>
      <sheetName val="Schedule S-Curve (new scheme)"/>
      <sheetName val="S-Curve"/>
      <sheetName val="BOQ_C(검토용)"/>
      <sheetName val="LLEGADA"/>
      <sheetName val="Rate"/>
      <sheetName val="Summary - Buildings"/>
      <sheetName val="Stl-B"/>
      <sheetName val="QSI_Cost sheet"/>
      <sheetName val="Loan amortization"/>
      <sheetName val="IS"/>
      <sheetName val="SS Terminal"/>
      <sheetName val="Register"/>
      <sheetName val="OS (7.15.2008)"/>
      <sheetName val="Accrued exp"/>
      <sheetName val="Vehicle Revised"/>
      <sheetName val="Stairs"/>
      <sheetName val="Summary_(2)30"/>
      <sheetName val="Foundation_and_Substructure30"/>
      <sheetName val="Ground_Floor30"/>
      <sheetName val="Podium_Carpark30"/>
      <sheetName val="Amenities_Level_[Level_7]30"/>
      <sheetName val="Residential_Tower30"/>
      <sheetName val="Amenities_Level_[Gym]30"/>
      <sheetName val="Bill_No__530"/>
      <sheetName val="PL_Plumbing30"/>
      <sheetName val="242-3_summaryOPC29"/>
      <sheetName val="Category_130"/>
      <sheetName val="GEN_REQ29"/>
      <sheetName val="SD_and_START_UP29"/>
      <sheetName val="Amenities_Level__Level_7_30"/>
      <sheetName val="Amenities_Level__Gym_30"/>
      <sheetName val="Lightings_Breakdown29"/>
      <sheetName val="Bid_Form_A-228"/>
      <sheetName val="Bill_2A-Retail27"/>
      <sheetName val="2_678M27"/>
      <sheetName val="Bill_No__04B27"/>
      <sheetName val="COST-EST_LTI_P5C27"/>
      <sheetName val="Financing_Schemes27"/>
      <sheetName val="_Model_A_costs27"/>
      <sheetName val="Model_B_costs27"/>
      <sheetName val="Model_C_costs27"/>
      <sheetName val="BASE_EQUI27"/>
      <sheetName val="STAFFSCHED_27"/>
      <sheetName val="bridge_#_125"/>
      <sheetName val="방배동내역_(총괄)27"/>
      <sheetName val="temporary_power_ob17"/>
      <sheetName val="building_permit17"/>
      <sheetName val="guardhouse_ob17"/>
      <sheetName val="@risk_rents_and_incentives17"/>
      <sheetName val="Car_park_lease17"/>
      <sheetName val="Net_rent_analysis17"/>
      <sheetName val="non_routinary17"/>
      <sheetName val="QSI_Cost_sheet_StaMesa14"/>
      <sheetName val="OPER_BUDGET14"/>
      <sheetName val="SAN_REDUCED_114"/>
      <sheetName val="Overhead_&amp;_Profit_B-114"/>
      <sheetName val="subcon_sched14"/>
      <sheetName val="Site_Construction14"/>
      <sheetName val="Special_Construction14"/>
      <sheetName val="2000-50-1_3-15-15-10-12-514"/>
      <sheetName val="SCHEDULE_REVISED14"/>
      <sheetName val="Bank_Loan_BOQ14"/>
      <sheetName val="Code_0314"/>
      <sheetName val="Code_0414"/>
      <sheetName val="Schedule_S-Curve_Revision#313"/>
      <sheetName val="fees_Summary17"/>
      <sheetName val="PROJECT_BRIEF(EX_NEW)17"/>
      <sheetName val="Basement_Extract17"/>
      <sheetName val="SA_Plen_17"/>
      <sheetName val="Retu__Duct17"/>
      <sheetName val="RA_Plen_17"/>
      <sheetName val="T__Ex__Duct17"/>
      <sheetName val="Civilwks_Deriv14"/>
      <sheetName val="Str_Deriv14"/>
      <sheetName val="bar_chart-rev14"/>
      <sheetName val="option_Y112"/>
      <sheetName val="Data_Validation12"/>
      <sheetName val="PROD_RATE12"/>
      <sheetName val="HVAC_BoQ12"/>
      <sheetName val="VOP_June_07__rev1_12"/>
      <sheetName val="Circular_pump_(Ele)12"/>
      <sheetName val="Circular_pump12"/>
      <sheetName val="Duel_Input_Module12"/>
      <sheetName val="Details_and_Earnings_Charts13"/>
      <sheetName val="CONSTRUCTION_COMPONENT12"/>
      <sheetName val="Exch_rate12"/>
      <sheetName val="Project_Team_KRA12"/>
      <sheetName val="BSC-East_2006_(1)12"/>
      <sheetName val="BSC-East_2006_(2)12"/>
      <sheetName val="BSC-East_2007_(1)12"/>
      <sheetName val="BSC-East_2007_(2)12"/>
      <sheetName val="BSC-East_2008_(1)12"/>
      <sheetName val="BSC-East_2008_(2)12"/>
      <sheetName val="BSC-East_2009_(1)12"/>
      <sheetName val="BSC-East_2009_(2)12"/>
      <sheetName val="East-2009_(1)12"/>
      <sheetName val="East-2009_(2)12"/>
      <sheetName val="BSC-West_200612"/>
      <sheetName val="BSC-West_200712"/>
      <sheetName val="BSC-West_200812"/>
      <sheetName val="BSC-West_200912"/>
      <sheetName val="Electrical_Pricelist12"/>
      <sheetName val="site_instruction12"/>
      <sheetName val="DAR_TRAINEES12"/>
      <sheetName val="PAM_4_112"/>
      <sheetName val="PAM_5_112"/>
      <sheetName val="D.E1A"/>
      <sheetName val="MU1"/>
      <sheetName val="INPUT DATA HERE"/>
      <sheetName val="Land Dev't. Ph-1"/>
      <sheetName val="RFP Codes"/>
      <sheetName val="CapitalMetrics"/>
      <sheetName val="SPI"/>
      <sheetName val="CD_LC"/>
      <sheetName val="UC"/>
      <sheetName val="COMPARATIVE SUMMARY"/>
      <sheetName val="BOQ (typ-accent)"/>
      <sheetName val="AreaPerM"/>
      <sheetName val="FIELD"/>
      <sheetName val="SHOP"/>
      <sheetName val="WEIGHT"/>
      <sheetName val="Adimi bldg"/>
      <sheetName val="Pump House"/>
      <sheetName val="Fuel Regu Station"/>
      <sheetName val="Net Trans Sum"/>
      <sheetName val="MPS"/>
      <sheetName val="revised#1"/>
      <sheetName val="VO-MC"/>
      <sheetName val="VO-Curtain Wall"/>
      <sheetName val="VO-M&amp;E"/>
      <sheetName val="C Sht1"/>
      <sheetName val="C Sht2.1"/>
      <sheetName val="BOQ - PUBLIC AREAS PHASE 2"/>
      <sheetName val="AROMIN"/>
      <sheetName val="4-Lane bridge"/>
      <sheetName val="Mitsubishi"/>
      <sheetName val="SCHEDULE (priority)"/>
      <sheetName val="co-no.2"/>
      <sheetName val="WFtg"/>
      <sheetName val="DPA1"/>
      <sheetName val="ph2B cnstrction sched."/>
      <sheetName val="Hac.Lots"/>
      <sheetName val="Res.Lots"/>
      <sheetName val="Spine Road"/>
      <sheetName val="bill 3 -bpo2"/>
      <sheetName val="bill 3 -bpo1"/>
      <sheetName val="bill 2 -retail"/>
      <sheetName val="Detail"/>
      <sheetName val="DPA_CIP"/>
      <sheetName val="Plumbing-New Items"/>
      <sheetName val="cs"/>
      <sheetName val="sheet7"/>
      <sheetName val="Prev' Summary"/>
      <sheetName val="Risk Categories (examples)"/>
      <sheetName val="KP1590_E"/>
      <sheetName val="Break up Sheet"/>
      <sheetName val="ATC RIW-MIR"/>
      <sheetName val="L"/>
      <sheetName val="2-SITE "/>
      <sheetName val="PriceSummary"/>
      <sheetName val="AV BOQ"/>
      <sheetName val="Rate_Analysis4"/>
      <sheetName val="DIV_264"/>
      <sheetName val="DIV_274"/>
      <sheetName val="DIV_284"/>
      <sheetName val="LIST_OF_MAKES4"/>
      <sheetName val="Rev_014"/>
      <sheetName val="Bill_14"/>
      <sheetName val="Bill_24"/>
      <sheetName val="Bill_34"/>
      <sheetName val="Bill_44"/>
      <sheetName val="Bill_54"/>
      <sheetName val="Bill_64"/>
      <sheetName val="Bill_74"/>
      <sheetName val="Exc-Smy_(Mn)4"/>
      <sheetName val="DIV_24"/>
      <sheetName val="Home_Office4"/>
      <sheetName val="NEW_RATE_1_(Bulk_Earthworks)4"/>
      <sheetName val="D_Wall_~_Moorgate_Shaft4"/>
      <sheetName val="Moorgate_Piling4"/>
      <sheetName val="E19_Boiler_Room_A4"/>
      <sheetName val="Cost_Summary_sheet4"/>
      <sheetName val="FINAL_SHEET_EI#5774"/>
      <sheetName val="Rate_Br8kdown_Vertical_Louver4"/>
      <sheetName val="Rate_Br8kdown_Sandtrap_Louver4"/>
      <sheetName val="Engr'ng_Cost_Breakdown4"/>
      <sheetName val="Supplier's_comparison4"/>
      <sheetName val="Rate_Br8dwn_Blanked-off_sheet4"/>
      <sheetName val="As_per_revised_IFC4"/>
      <sheetName val="sand_trap_Louver4"/>
      <sheetName val="갑지"/>
      <sheetName val="EXE Summ"/>
      <sheetName val="MH Blinding"/>
      <sheetName val="MH Screed"/>
      <sheetName val="MH Base"/>
      <sheetName val="MH Wall"/>
      <sheetName val="MH Roof Slab"/>
      <sheetName val="MH Neck"/>
      <sheetName val="Rebar "/>
      <sheetName val="Claims Check"/>
      <sheetName val="Circular Manholes"/>
      <sheetName val="SW Curb Inlets &amp; Insps Chamber"/>
      <sheetName val="Duct Bank-11"/>
      <sheetName val="Micro"/>
      <sheetName val="Macro"/>
      <sheetName val="Scaff-Rose"/>
      <sheetName val="AC"/>
      <sheetName val="1-G1"/>
      <sheetName val="LabourRate"/>
      <sheetName val="Summary Transformers"/>
      <sheetName val="Sheet9"/>
    </sheetNames>
    <sheetDataSet>
      <sheetData sheetId="0" refreshError="1"/>
      <sheetData sheetId="1" refreshError="1"/>
      <sheetData sheetId="2" refreshError="1">
        <row r="1">
          <cell r="A1" t="str">
            <v>A/1</v>
          </cell>
        </row>
        <row r="2">
          <cell r="A2" t="str">
            <v>ADMU FINE ARTS BUILDING</v>
          </cell>
        </row>
        <row r="3">
          <cell r="A3" t="str">
            <v>PROPOSED MANANSALA TOWER</v>
          </cell>
        </row>
        <row r="4">
          <cell r="A4" t="str">
            <v>AT ROCKWELL CENTER, BEL-AIR, MAKATI CITY</v>
          </cell>
        </row>
        <row r="5">
          <cell r="A5" t="str">
            <v>COST PLAN No. 7 [Revised Unit Mix)</v>
          </cell>
        </row>
        <row r="6">
          <cell r="A6" t="str">
            <v>Incoming Mains and Main Switchgear</v>
          </cell>
        </row>
        <row r="7">
          <cell r="A7" t="str">
            <v>A.1</v>
          </cell>
          <cell r="B7" t="str">
            <v>SUMMARY OF ESTIMATE</v>
          </cell>
        </row>
        <row r="8">
          <cell r="A8" t="str">
            <v>Stand-by Power Generation System</v>
          </cell>
          <cell r="B8">
            <v>0</v>
          </cell>
        </row>
        <row r="9">
          <cell r="A9" t="str">
            <v>Stand-by Power Generation System</v>
          </cell>
          <cell r="B9">
            <v>0</v>
          </cell>
        </row>
        <row r="10">
          <cell r="A10" t="str">
            <v>Elements</v>
          </cell>
        </row>
        <row r="11">
          <cell r="A11" t="str">
            <v>Elements</v>
          </cell>
          <cell r="B11" t="str">
            <v>Description</v>
          </cell>
        </row>
        <row r="12">
          <cell r="A12" t="str">
            <v>General Lighting and Power</v>
          </cell>
        </row>
        <row r="13">
          <cell r="A13" t="str">
            <v>General Lighting and Power</v>
          </cell>
          <cell r="B13" t="str">
            <v>Louver package amendments ref. to EI#577</v>
          </cell>
        </row>
        <row r="14">
          <cell r="A14" t="str">
            <v>I</v>
          </cell>
          <cell r="B14" t="str">
            <v>Site Preparation</v>
          </cell>
        </row>
        <row r="15">
          <cell r="A15" t="str">
            <v>I</v>
          </cell>
          <cell r="B15" t="str">
            <v>Site Preparation</v>
          </cell>
        </row>
        <row r="16">
          <cell r="A16" t="str">
            <v>II.</v>
          </cell>
          <cell r="B16" t="str">
            <v>Foundation and Substructure</v>
          </cell>
        </row>
        <row r="17">
          <cell r="A17" t="str">
            <v>II.</v>
          </cell>
          <cell r="B17" t="str">
            <v>Foundation and Substructure</v>
          </cell>
        </row>
        <row r="18">
          <cell r="A18" t="str">
            <v>III.</v>
          </cell>
          <cell r="B18" t="str">
            <v>Basement Parking (3 floors)</v>
          </cell>
        </row>
        <row r="19">
          <cell r="A19" t="str">
            <v>III.</v>
          </cell>
          <cell r="B19" t="str">
            <v>Basement Parking (3 floors)</v>
          </cell>
        </row>
        <row r="20">
          <cell r="A20" t="str">
            <v>IV.</v>
          </cell>
          <cell r="B20" t="str">
            <v>Ground Floor (1 floor)</v>
          </cell>
        </row>
        <row r="21">
          <cell r="A21" t="str">
            <v>IV.</v>
          </cell>
          <cell r="B21" t="str">
            <v>Ground Floor (1 floor)</v>
          </cell>
        </row>
        <row r="22">
          <cell r="A22" t="str">
            <v>V.</v>
          </cell>
          <cell r="B22" t="str">
            <v>Podium Parking (5 floors @ 3,272.35m² per floor)</v>
          </cell>
        </row>
        <row r="23">
          <cell r="A23" t="str">
            <v>V.</v>
          </cell>
          <cell r="B23" t="str">
            <v>Podium Parking (5 floors @ 3,272.35m² per floor)</v>
          </cell>
        </row>
        <row r="24">
          <cell r="A24" t="str">
            <v>VI.</v>
          </cell>
          <cell r="B24" t="str">
            <v>Amenities Level (Level 7)</v>
          </cell>
        </row>
        <row r="25">
          <cell r="A25" t="str">
            <v>VI.</v>
          </cell>
          <cell r="B25" t="str">
            <v>Amenities Level (Level 7)</v>
          </cell>
        </row>
        <row r="26">
          <cell r="A26" t="str">
            <v>VII.</v>
          </cell>
          <cell r="B26" t="str">
            <v>Residential Levels (34 Floors)</v>
          </cell>
        </row>
        <row r="27">
          <cell r="A27" t="str">
            <v>VII.</v>
          </cell>
          <cell r="B27" t="str">
            <v>Residential Levels (34 Floors)</v>
          </cell>
        </row>
        <row r="28">
          <cell r="A28" t="str">
            <v>VIII.</v>
          </cell>
          <cell r="B28" t="str">
            <v>Amenities Level (Gymnasium)</v>
          </cell>
        </row>
        <row r="29">
          <cell r="A29" t="str">
            <v>VIII.</v>
          </cell>
          <cell r="B29" t="str">
            <v>Amenities Level (Gymnasium)</v>
          </cell>
        </row>
        <row r="30">
          <cell r="A30" t="str">
            <v>IX.</v>
          </cell>
          <cell r="B30" t="str">
            <v>Other Services</v>
          </cell>
        </row>
        <row r="31">
          <cell r="A31" t="str">
            <v>IX.</v>
          </cell>
          <cell r="B31" t="str">
            <v>Other Services</v>
          </cell>
        </row>
        <row r="32">
          <cell r="A32" t="str">
            <v>X.</v>
          </cell>
          <cell r="B32" t="str">
            <v>Miscellaneous Works</v>
          </cell>
        </row>
        <row r="33">
          <cell r="A33" t="str">
            <v>X.</v>
          </cell>
          <cell r="B33" t="str">
            <v>Miscellaneous Works</v>
          </cell>
        </row>
        <row r="34">
          <cell r="A34" t="str">
            <v>XI.</v>
          </cell>
          <cell r="B34" t="str">
            <v>Preliminaries (10%)</v>
          </cell>
        </row>
        <row r="35">
          <cell r="A35" t="str">
            <v>XI.</v>
          </cell>
          <cell r="B35" t="str">
            <v>Preliminaries (10%)</v>
          </cell>
        </row>
        <row r="36">
          <cell r="A36" t="str">
            <v>CCTV System</v>
          </cell>
        </row>
        <row r="37">
          <cell r="A37" t="str">
            <v>CCTV System</v>
          </cell>
        </row>
        <row r="38">
          <cell r="A38" t="str">
            <v>Guard Tour Tracking System</v>
          </cell>
        </row>
        <row r="39">
          <cell r="A39" t="str">
            <v>XII.</v>
          </cell>
          <cell r="B39" t="str">
            <v>Contingencies</v>
          </cell>
        </row>
        <row r="40">
          <cell r="A40" t="str">
            <v>Parking Management System</v>
          </cell>
        </row>
        <row r="41">
          <cell r="A41" t="str">
            <v>Parking Management System</v>
          </cell>
        </row>
        <row r="42">
          <cell r="A42" t="str">
            <v>ELECTRONIC SAFETY AND SECURITY</v>
          </cell>
          <cell r="B42" t="str">
            <v>Total Overall Anticipated Construction Cost</v>
          </cell>
        </row>
        <row r="43">
          <cell r="B43" t="str">
            <v>(Jan 2002 start, 3yr construction period)</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
          <cell r="A1" t="str">
            <v>A/1</v>
          </cell>
        </row>
      </sheetData>
      <sheetData sheetId="34">
        <row r="1">
          <cell r="A1" t="str">
            <v>A/1</v>
          </cell>
        </row>
      </sheetData>
      <sheetData sheetId="35">
        <row r="1">
          <cell r="A1" t="str">
            <v>A/1</v>
          </cell>
        </row>
      </sheetData>
      <sheetData sheetId="36">
        <row r="1">
          <cell r="A1" t="str">
            <v>A/1</v>
          </cell>
        </row>
      </sheetData>
      <sheetData sheetId="37">
        <row r="1">
          <cell r="A1" t="str">
            <v>A/1</v>
          </cell>
        </row>
      </sheetData>
      <sheetData sheetId="38">
        <row r="1">
          <cell r="A1" t="str">
            <v>A/1</v>
          </cell>
        </row>
      </sheetData>
      <sheetData sheetId="39">
        <row r="1">
          <cell r="A1" t="str">
            <v>A/1</v>
          </cell>
        </row>
      </sheetData>
      <sheetData sheetId="40" refreshError="1"/>
      <sheetData sheetId="41" refreshError="1"/>
      <sheetData sheetId="42" refreshError="1"/>
      <sheetData sheetId="43" refreshError="1"/>
      <sheetData sheetId="44">
        <row r="1">
          <cell r="A1" t="str">
            <v>A/1</v>
          </cell>
        </row>
      </sheetData>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1">
          <cell r="A1" t="str">
            <v>A/1</v>
          </cell>
        </row>
      </sheetData>
      <sheetData sheetId="90">
        <row r="1">
          <cell r="A1" t="str">
            <v>A/1</v>
          </cell>
        </row>
      </sheetData>
      <sheetData sheetId="91"/>
      <sheetData sheetId="92">
        <row r="1">
          <cell r="A1" t="str">
            <v>A/1</v>
          </cell>
        </row>
      </sheetData>
      <sheetData sheetId="93">
        <row r="1">
          <cell r="A1" t="str">
            <v>A/1</v>
          </cell>
        </row>
      </sheetData>
      <sheetData sheetId="94">
        <row r="1">
          <cell r="A1" t="str">
            <v>A/1</v>
          </cell>
        </row>
      </sheetData>
      <sheetData sheetId="95">
        <row r="1">
          <cell r="A1" t="str">
            <v>A/1</v>
          </cell>
        </row>
      </sheetData>
      <sheetData sheetId="96">
        <row r="1">
          <cell r="A1" t="str">
            <v>A/1</v>
          </cell>
        </row>
      </sheetData>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ow r="1">
          <cell r="A1" t="str">
            <v>A/1</v>
          </cell>
        </row>
      </sheetData>
      <sheetData sheetId="139">
        <row r="1">
          <cell r="A1" t="str">
            <v>A/1</v>
          </cell>
        </row>
      </sheetData>
      <sheetData sheetId="140">
        <row r="1">
          <cell r="A1" t="str">
            <v>A/1</v>
          </cell>
        </row>
      </sheetData>
      <sheetData sheetId="141">
        <row r="1">
          <cell r="A1" t="str">
            <v>A/1</v>
          </cell>
        </row>
      </sheetData>
      <sheetData sheetId="142">
        <row r="1">
          <cell r="A1" t="str">
            <v>A/1</v>
          </cell>
        </row>
      </sheetData>
      <sheetData sheetId="143">
        <row r="1">
          <cell r="A1" t="str">
            <v>A/1</v>
          </cell>
        </row>
      </sheetData>
      <sheetData sheetId="144">
        <row r="1">
          <cell r="A1" t="str">
            <v>A/1</v>
          </cell>
        </row>
      </sheetData>
      <sheetData sheetId="145">
        <row r="1">
          <cell r="A1" t="str">
            <v>A/1</v>
          </cell>
        </row>
      </sheetData>
      <sheetData sheetId="146">
        <row r="1">
          <cell r="A1" t="str">
            <v>A/1</v>
          </cell>
        </row>
      </sheetData>
      <sheetData sheetId="147">
        <row r="1">
          <cell r="A1" t="str">
            <v>A/1</v>
          </cell>
        </row>
      </sheetData>
      <sheetData sheetId="148">
        <row r="1">
          <cell r="A1" t="str">
            <v>A/1</v>
          </cell>
        </row>
      </sheetData>
      <sheetData sheetId="149">
        <row r="1">
          <cell r="A1" t="str">
            <v>A/1</v>
          </cell>
        </row>
      </sheetData>
      <sheetData sheetId="150">
        <row r="1">
          <cell r="A1" t="str">
            <v>A/1</v>
          </cell>
        </row>
      </sheetData>
      <sheetData sheetId="151">
        <row r="1">
          <cell r="A1" t="str">
            <v>A/1</v>
          </cell>
        </row>
      </sheetData>
      <sheetData sheetId="152">
        <row r="1">
          <cell r="A1" t="str">
            <v>A/1</v>
          </cell>
        </row>
      </sheetData>
      <sheetData sheetId="153">
        <row r="1">
          <cell r="A1" t="str">
            <v>A/1</v>
          </cell>
        </row>
      </sheetData>
      <sheetData sheetId="154">
        <row r="1">
          <cell r="A1" t="str">
            <v>A/1</v>
          </cell>
        </row>
      </sheetData>
      <sheetData sheetId="155">
        <row r="1">
          <cell r="A1" t="str">
            <v>A/1</v>
          </cell>
        </row>
      </sheetData>
      <sheetData sheetId="156">
        <row r="1">
          <cell r="A1" t="str">
            <v>A/1</v>
          </cell>
        </row>
      </sheetData>
      <sheetData sheetId="157">
        <row r="1">
          <cell r="A1" t="str">
            <v>A/1</v>
          </cell>
        </row>
      </sheetData>
      <sheetData sheetId="158">
        <row r="1">
          <cell r="A1" t="str">
            <v>A/1</v>
          </cell>
        </row>
      </sheetData>
      <sheetData sheetId="159">
        <row r="1">
          <cell r="A1" t="str">
            <v>A/1</v>
          </cell>
        </row>
      </sheetData>
      <sheetData sheetId="160">
        <row r="1">
          <cell r="A1" t="str">
            <v>A/1</v>
          </cell>
        </row>
      </sheetData>
      <sheetData sheetId="161">
        <row r="1">
          <cell r="A1" t="str">
            <v>A/1</v>
          </cell>
        </row>
      </sheetData>
      <sheetData sheetId="162">
        <row r="1">
          <cell r="A1" t="str">
            <v>A/1</v>
          </cell>
        </row>
      </sheetData>
      <sheetData sheetId="163">
        <row r="1">
          <cell r="A1" t="str">
            <v>A/1</v>
          </cell>
        </row>
      </sheetData>
      <sheetData sheetId="164">
        <row r="1">
          <cell r="A1" t="str">
            <v>A/1</v>
          </cell>
        </row>
      </sheetData>
      <sheetData sheetId="165">
        <row r="1">
          <cell r="A1" t="str">
            <v>A/1</v>
          </cell>
        </row>
      </sheetData>
      <sheetData sheetId="166">
        <row r="1">
          <cell r="A1" t="str">
            <v>A/1</v>
          </cell>
        </row>
      </sheetData>
      <sheetData sheetId="167">
        <row r="1">
          <cell r="A1" t="str">
            <v>A/1</v>
          </cell>
        </row>
      </sheetData>
      <sheetData sheetId="168">
        <row r="1">
          <cell r="A1" t="str">
            <v>A/1</v>
          </cell>
        </row>
      </sheetData>
      <sheetData sheetId="169">
        <row r="1">
          <cell r="A1" t="str">
            <v>A/1</v>
          </cell>
        </row>
      </sheetData>
      <sheetData sheetId="170">
        <row r="1">
          <cell r="A1" t="str">
            <v>A/1</v>
          </cell>
        </row>
      </sheetData>
      <sheetData sheetId="171">
        <row r="1">
          <cell r="A1" t="str">
            <v>A/1</v>
          </cell>
        </row>
      </sheetData>
      <sheetData sheetId="172">
        <row r="1">
          <cell r="A1" t="str">
            <v>A/1</v>
          </cell>
        </row>
      </sheetData>
      <sheetData sheetId="173">
        <row r="1">
          <cell r="A1" t="str">
            <v>A/1</v>
          </cell>
        </row>
      </sheetData>
      <sheetData sheetId="174">
        <row r="1">
          <cell r="A1" t="str">
            <v>A/1</v>
          </cell>
        </row>
      </sheetData>
      <sheetData sheetId="175">
        <row r="1">
          <cell r="A1" t="str">
            <v>A/1</v>
          </cell>
        </row>
      </sheetData>
      <sheetData sheetId="176">
        <row r="1">
          <cell r="A1" t="str">
            <v>A/1</v>
          </cell>
        </row>
      </sheetData>
      <sheetData sheetId="177">
        <row r="1">
          <cell r="A1" t="str">
            <v>A/1</v>
          </cell>
        </row>
      </sheetData>
      <sheetData sheetId="178">
        <row r="1">
          <cell r="A1" t="str">
            <v>A/1</v>
          </cell>
        </row>
      </sheetData>
      <sheetData sheetId="179">
        <row r="1">
          <cell r="A1" t="str">
            <v>A/1</v>
          </cell>
        </row>
      </sheetData>
      <sheetData sheetId="180">
        <row r="1">
          <cell r="A1" t="str">
            <v>A/1</v>
          </cell>
        </row>
      </sheetData>
      <sheetData sheetId="181">
        <row r="1">
          <cell r="A1" t="str">
            <v>A/1</v>
          </cell>
        </row>
      </sheetData>
      <sheetData sheetId="182">
        <row r="1">
          <cell r="A1" t="str">
            <v>A/1</v>
          </cell>
        </row>
      </sheetData>
      <sheetData sheetId="183">
        <row r="1">
          <cell r="A1" t="str">
            <v>A/1</v>
          </cell>
        </row>
      </sheetData>
      <sheetData sheetId="184">
        <row r="1">
          <cell r="A1" t="str">
            <v>A/1</v>
          </cell>
        </row>
      </sheetData>
      <sheetData sheetId="185">
        <row r="1">
          <cell r="A1" t="str">
            <v>A/1</v>
          </cell>
        </row>
      </sheetData>
      <sheetData sheetId="186">
        <row r="1">
          <cell r="A1" t="str">
            <v>A/1</v>
          </cell>
        </row>
      </sheetData>
      <sheetData sheetId="187">
        <row r="1">
          <cell r="A1" t="str">
            <v>A/1</v>
          </cell>
        </row>
      </sheetData>
      <sheetData sheetId="188">
        <row r="1">
          <cell r="A1" t="str">
            <v>A/1</v>
          </cell>
        </row>
      </sheetData>
      <sheetData sheetId="189">
        <row r="1">
          <cell r="A1" t="str">
            <v>A/1</v>
          </cell>
        </row>
      </sheetData>
      <sheetData sheetId="190">
        <row r="1">
          <cell r="A1" t="str">
            <v>A/1</v>
          </cell>
        </row>
      </sheetData>
      <sheetData sheetId="191">
        <row r="1">
          <cell r="A1" t="str">
            <v>A/1</v>
          </cell>
        </row>
      </sheetData>
      <sheetData sheetId="192">
        <row r="1">
          <cell r="A1" t="str">
            <v>A/1</v>
          </cell>
        </row>
      </sheetData>
      <sheetData sheetId="193">
        <row r="1">
          <cell r="A1" t="str">
            <v>A/1</v>
          </cell>
        </row>
      </sheetData>
      <sheetData sheetId="194">
        <row r="1">
          <cell r="A1" t="str">
            <v>A/1</v>
          </cell>
        </row>
      </sheetData>
      <sheetData sheetId="195">
        <row r="1">
          <cell r="A1" t="str">
            <v>A/1</v>
          </cell>
        </row>
      </sheetData>
      <sheetData sheetId="196">
        <row r="1">
          <cell r="A1" t="str">
            <v>A/1</v>
          </cell>
        </row>
      </sheetData>
      <sheetData sheetId="197">
        <row r="1">
          <cell r="A1" t="str">
            <v>A/1</v>
          </cell>
        </row>
      </sheetData>
      <sheetData sheetId="198">
        <row r="1">
          <cell r="A1" t="str">
            <v>A/1</v>
          </cell>
        </row>
      </sheetData>
      <sheetData sheetId="199">
        <row r="1">
          <cell r="A1" t="str">
            <v>A/1</v>
          </cell>
        </row>
      </sheetData>
      <sheetData sheetId="200">
        <row r="1">
          <cell r="A1" t="str">
            <v>A/1</v>
          </cell>
        </row>
      </sheetData>
      <sheetData sheetId="201">
        <row r="1">
          <cell r="A1" t="str">
            <v>A/1</v>
          </cell>
        </row>
      </sheetData>
      <sheetData sheetId="202">
        <row r="1">
          <cell r="A1" t="str">
            <v>A/1</v>
          </cell>
        </row>
      </sheetData>
      <sheetData sheetId="203">
        <row r="1">
          <cell r="A1" t="str">
            <v>A/1</v>
          </cell>
        </row>
      </sheetData>
      <sheetData sheetId="204">
        <row r="1">
          <cell r="A1" t="str">
            <v>A/1</v>
          </cell>
        </row>
      </sheetData>
      <sheetData sheetId="205">
        <row r="1">
          <cell r="A1" t="str">
            <v>A/1</v>
          </cell>
        </row>
      </sheetData>
      <sheetData sheetId="206">
        <row r="1">
          <cell r="A1" t="str">
            <v>A/1</v>
          </cell>
        </row>
      </sheetData>
      <sheetData sheetId="207">
        <row r="1">
          <cell r="A1" t="str">
            <v>A/1</v>
          </cell>
        </row>
      </sheetData>
      <sheetData sheetId="208">
        <row r="1">
          <cell r="A1" t="str">
            <v>A/1</v>
          </cell>
        </row>
      </sheetData>
      <sheetData sheetId="209">
        <row r="1">
          <cell r="A1" t="str">
            <v>A/1</v>
          </cell>
        </row>
      </sheetData>
      <sheetData sheetId="210">
        <row r="1">
          <cell r="A1" t="str">
            <v>A/1</v>
          </cell>
        </row>
      </sheetData>
      <sheetData sheetId="211">
        <row r="1">
          <cell r="A1" t="str">
            <v>A/1</v>
          </cell>
        </row>
      </sheetData>
      <sheetData sheetId="212">
        <row r="1">
          <cell r="A1" t="str">
            <v>A/1</v>
          </cell>
        </row>
      </sheetData>
      <sheetData sheetId="213">
        <row r="1">
          <cell r="A1" t="str">
            <v>A/1</v>
          </cell>
        </row>
      </sheetData>
      <sheetData sheetId="214">
        <row r="1">
          <cell r="A1" t="str">
            <v>A/1</v>
          </cell>
        </row>
      </sheetData>
      <sheetData sheetId="215">
        <row r="1">
          <cell r="A1" t="str">
            <v>A/1</v>
          </cell>
        </row>
      </sheetData>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ow r="1">
          <cell r="A1" t="str">
            <v>A/1</v>
          </cell>
        </row>
      </sheetData>
      <sheetData sheetId="260">
        <row r="1">
          <cell r="A1" t="str">
            <v>A/1</v>
          </cell>
        </row>
      </sheetData>
      <sheetData sheetId="261" refreshError="1"/>
      <sheetData sheetId="262">
        <row r="1">
          <cell r="A1" t="str">
            <v>A/1</v>
          </cell>
        </row>
      </sheetData>
      <sheetData sheetId="263">
        <row r="1">
          <cell r="A1" t="str">
            <v>A/1</v>
          </cell>
        </row>
      </sheetData>
      <sheetData sheetId="264">
        <row r="1">
          <cell r="A1" t="str">
            <v>A/1</v>
          </cell>
        </row>
      </sheetData>
      <sheetData sheetId="265">
        <row r="1">
          <cell r="A1" t="str">
            <v>A/1</v>
          </cell>
        </row>
      </sheetData>
      <sheetData sheetId="266">
        <row r="1">
          <cell r="A1" t="str">
            <v>A/1</v>
          </cell>
        </row>
      </sheetData>
      <sheetData sheetId="267">
        <row r="1">
          <cell r="A1" t="str">
            <v>A/1</v>
          </cell>
        </row>
      </sheetData>
      <sheetData sheetId="268">
        <row r="1">
          <cell r="A1" t="str">
            <v>A/1</v>
          </cell>
        </row>
      </sheetData>
      <sheetData sheetId="269">
        <row r="1">
          <cell r="A1" t="str">
            <v>A/1</v>
          </cell>
        </row>
      </sheetData>
      <sheetData sheetId="270">
        <row r="1">
          <cell r="A1" t="str">
            <v>A/1</v>
          </cell>
        </row>
      </sheetData>
      <sheetData sheetId="271">
        <row r="1">
          <cell r="A1" t="str">
            <v>A/1</v>
          </cell>
        </row>
      </sheetData>
      <sheetData sheetId="272">
        <row r="1">
          <cell r="A1" t="str">
            <v>A/1</v>
          </cell>
        </row>
      </sheetData>
      <sheetData sheetId="273">
        <row r="1">
          <cell r="A1" t="str">
            <v>A/1</v>
          </cell>
        </row>
      </sheetData>
      <sheetData sheetId="274">
        <row r="1">
          <cell r="A1" t="str">
            <v>A/1</v>
          </cell>
        </row>
      </sheetData>
      <sheetData sheetId="275">
        <row r="1">
          <cell r="A1" t="str">
            <v>A/1</v>
          </cell>
        </row>
      </sheetData>
      <sheetData sheetId="276">
        <row r="1">
          <cell r="A1" t="str">
            <v>A/1</v>
          </cell>
        </row>
      </sheetData>
      <sheetData sheetId="277">
        <row r="1">
          <cell r="A1" t="str">
            <v>A/1</v>
          </cell>
        </row>
      </sheetData>
      <sheetData sheetId="278">
        <row r="1">
          <cell r="A1" t="str">
            <v>A/1</v>
          </cell>
        </row>
      </sheetData>
      <sheetData sheetId="279">
        <row r="1">
          <cell r="A1" t="str">
            <v>A/1</v>
          </cell>
        </row>
      </sheetData>
      <sheetData sheetId="280">
        <row r="1">
          <cell r="A1" t="str">
            <v>A/1</v>
          </cell>
        </row>
      </sheetData>
      <sheetData sheetId="281">
        <row r="1">
          <cell r="A1" t="str">
            <v>A/1</v>
          </cell>
        </row>
      </sheetData>
      <sheetData sheetId="282">
        <row r="1">
          <cell r="A1" t="str">
            <v>A/1</v>
          </cell>
        </row>
      </sheetData>
      <sheetData sheetId="283">
        <row r="1">
          <cell r="A1" t="str">
            <v>A/1</v>
          </cell>
        </row>
      </sheetData>
      <sheetData sheetId="284">
        <row r="1">
          <cell r="A1" t="str">
            <v>A/1</v>
          </cell>
        </row>
      </sheetData>
      <sheetData sheetId="285">
        <row r="1">
          <cell r="A1" t="str">
            <v>A/1</v>
          </cell>
        </row>
      </sheetData>
      <sheetData sheetId="286">
        <row r="1">
          <cell r="A1" t="str">
            <v>A/1</v>
          </cell>
        </row>
      </sheetData>
      <sheetData sheetId="287">
        <row r="1">
          <cell r="A1" t="str">
            <v>A/1</v>
          </cell>
        </row>
      </sheetData>
      <sheetData sheetId="288">
        <row r="1">
          <cell r="A1" t="str">
            <v>A/1</v>
          </cell>
        </row>
      </sheetData>
      <sheetData sheetId="289">
        <row r="1">
          <cell r="A1" t="str">
            <v>A/1</v>
          </cell>
        </row>
      </sheetData>
      <sheetData sheetId="290">
        <row r="1">
          <cell r="A1" t="str">
            <v>A/1</v>
          </cell>
        </row>
      </sheetData>
      <sheetData sheetId="291">
        <row r="1">
          <cell r="A1" t="str">
            <v>A/1</v>
          </cell>
        </row>
      </sheetData>
      <sheetData sheetId="292">
        <row r="1">
          <cell r="A1" t="str">
            <v>A/1</v>
          </cell>
        </row>
      </sheetData>
      <sheetData sheetId="293">
        <row r="1">
          <cell r="A1" t="str">
            <v>A/1</v>
          </cell>
        </row>
      </sheetData>
      <sheetData sheetId="294">
        <row r="1">
          <cell r="A1" t="str">
            <v>A/1</v>
          </cell>
        </row>
      </sheetData>
      <sheetData sheetId="295">
        <row r="1">
          <cell r="A1" t="str">
            <v>A/1</v>
          </cell>
        </row>
      </sheetData>
      <sheetData sheetId="296">
        <row r="1">
          <cell r="A1" t="str">
            <v>A/1</v>
          </cell>
        </row>
      </sheetData>
      <sheetData sheetId="297">
        <row r="1">
          <cell r="A1" t="str">
            <v>A/1</v>
          </cell>
        </row>
      </sheetData>
      <sheetData sheetId="298">
        <row r="1">
          <cell r="A1" t="str">
            <v>A/1</v>
          </cell>
        </row>
      </sheetData>
      <sheetData sheetId="299">
        <row r="1">
          <cell r="A1" t="str">
            <v>A/1</v>
          </cell>
        </row>
      </sheetData>
      <sheetData sheetId="300">
        <row r="1">
          <cell r="A1" t="str">
            <v>A/1</v>
          </cell>
        </row>
      </sheetData>
      <sheetData sheetId="301">
        <row r="1">
          <cell r="A1" t="str">
            <v>A/1</v>
          </cell>
        </row>
      </sheetData>
      <sheetData sheetId="302">
        <row r="1">
          <cell r="A1" t="str">
            <v>A/1</v>
          </cell>
        </row>
      </sheetData>
      <sheetData sheetId="303">
        <row r="1">
          <cell r="A1" t="str">
            <v>A/1</v>
          </cell>
        </row>
      </sheetData>
      <sheetData sheetId="304">
        <row r="1">
          <cell r="A1" t="str">
            <v>A/1</v>
          </cell>
        </row>
      </sheetData>
      <sheetData sheetId="305">
        <row r="1">
          <cell r="A1" t="str">
            <v>A/1</v>
          </cell>
        </row>
      </sheetData>
      <sheetData sheetId="306">
        <row r="1">
          <cell r="A1" t="str">
            <v>A/1</v>
          </cell>
        </row>
      </sheetData>
      <sheetData sheetId="307">
        <row r="1">
          <cell r="A1" t="str">
            <v>A/1</v>
          </cell>
        </row>
      </sheetData>
      <sheetData sheetId="308">
        <row r="1">
          <cell r="A1" t="str">
            <v>A/1</v>
          </cell>
        </row>
      </sheetData>
      <sheetData sheetId="309">
        <row r="1">
          <cell r="A1" t="str">
            <v>A/1</v>
          </cell>
        </row>
      </sheetData>
      <sheetData sheetId="310">
        <row r="1">
          <cell r="A1" t="str">
            <v>A/1</v>
          </cell>
        </row>
      </sheetData>
      <sheetData sheetId="311">
        <row r="1">
          <cell r="A1" t="str">
            <v>A/1</v>
          </cell>
        </row>
      </sheetData>
      <sheetData sheetId="312">
        <row r="1">
          <cell r="A1" t="str">
            <v>A/1</v>
          </cell>
        </row>
      </sheetData>
      <sheetData sheetId="313">
        <row r="1">
          <cell r="A1" t="str">
            <v>A/1</v>
          </cell>
        </row>
      </sheetData>
      <sheetData sheetId="314">
        <row r="1">
          <cell r="A1" t="str">
            <v>A/1</v>
          </cell>
        </row>
      </sheetData>
      <sheetData sheetId="315">
        <row r="1">
          <cell r="A1" t="str">
            <v>A/1</v>
          </cell>
        </row>
      </sheetData>
      <sheetData sheetId="316">
        <row r="1">
          <cell r="A1" t="str">
            <v>A/1</v>
          </cell>
        </row>
      </sheetData>
      <sheetData sheetId="317">
        <row r="1">
          <cell r="A1" t="str">
            <v>A/1</v>
          </cell>
        </row>
      </sheetData>
      <sheetData sheetId="318">
        <row r="1">
          <cell r="A1" t="str">
            <v>A/1</v>
          </cell>
        </row>
      </sheetData>
      <sheetData sheetId="319">
        <row r="1">
          <cell r="A1" t="str">
            <v>A/1</v>
          </cell>
        </row>
      </sheetData>
      <sheetData sheetId="320">
        <row r="1">
          <cell r="A1" t="str">
            <v>A/1</v>
          </cell>
        </row>
      </sheetData>
      <sheetData sheetId="321">
        <row r="1">
          <cell r="A1" t="str">
            <v>A/1</v>
          </cell>
        </row>
      </sheetData>
      <sheetData sheetId="322">
        <row r="1">
          <cell r="A1" t="str">
            <v>A/1</v>
          </cell>
        </row>
      </sheetData>
      <sheetData sheetId="323">
        <row r="1">
          <cell r="A1" t="str">
            <v>A/1</v>
          </cell>
        </row>
      </sheetData>
      <sheetData sheetId="324">
        <row r="1">
          <cell r="A1" t="str">
            <v>A/1</v>
          </cell>
        </row>
      </sheetData>
      <sheetData sheetId="325">
        <row r="1">
          <cell r="A1" t="str">
            <v>A/1</v>
          </cell>
        </row>
      </sheetData>
      <sheetData sheetId="326">
        <row r="1">
          <cell r="A1" t="str">
            <v>A/1</v>
          </cell>
        </row>
      </sheetData>
      <sheetData sheetId="327">
        <row r="1">
          <cell r="A1" t="str">
            <v>A/1</v>
          </cell>
        </row>
      </sheetData>
      <sheetData sheetId="328">
        <row r="1">
          <cell r="A1" t="str">
            <v>A/1</v>
          </cell>
        </row>
      </sheetData>
      <sheetData sheetId="329">
        <row r="1">
          <cell r="A1" t="str">
            <v>A/1</v>
          </cell>
        </row>
      </sheetData>
      <sheetData sheetId="330">
        <row r="1">
          <cell r="A1" t="str">
            <v>A/1</v>
          </cell>
        </row>
      </sheetData>
      <sheetData sheetId="331">
        <row r="1">
          <cell r="A1" t="str">
            <v>A/1</v>
          </cell>
        </row>
      </sheetData>
      <sheetData sheetId="332">
        <row r="1">
          <cell r="A1" t="str">
            <v>A/1</v>
          </cell>
        </row>
      </sheetData>
      <sheetData sheetId="333">
        <row r="1">
          <cell r="A1" t="str">
            <v>A/1</v>
          </cell>
        </row>
      </sheetData>
      <sheetData sheetId="334">
        <row r="1">
          <cell r="A1" t="str">
            <v>A/1</v>
          </cell>
        </row>
      </sheetData>
      <sheetData sheetId="335">
        <row r="1">
          <cell r="A1" t="str">
            <v>A/1</v>
          </cell>
        </row>
      </sheetData>
      <sheetData sheetId="336">
        <row r="1">
          <cell r="A1" t="str">
            <v>A/1</v>
          </cell>
        </row>
      </sheetData>
      <sheetData sheetId="337">
        <row r="1">
          <cell r="A1" t="str">
            <v>A/1</v>
          </cell>
        </row>
      </sheetData>
      <sheetData sheetId="338">
        <row r="1">
          <cell r="A1" t="str">
            <v>A/1</v>
          </cell>
        </row>
      </sheetData>
      <sheetData sheetId="339">
        <row r="1">
          <cell r="A1" t="str">
            <v>A/1</v>
          </cell>
        </row>
      </sheetData>
      <sheetData sheetId="340">
        <row r="1">
          <cell r="A1" t="str">
            <v>A/1</v>
          </cell>
        </row>
      </sheetData>
      <sheetData sheetId="341">
        <row r="1">
          <cell r="A1" t="str">
            <v>A/1</v>
          </cell>
        </row>
      </sheetData>
      <sheetData sheetId="342">
        <row r="1">
          <cell r="A1" t="str">
            <v>A/1</v>
          </cell>
        </row>
      </sheetData>
      <sheetData sheetId="343">
        <row r="1">
          <cell r="A1" t="str">
            <v>A/1</v>
          </cell>
        </row>
      </sheetData>
      <sheetData sheetId="344">
        <row r="1">
          <cell r="A1" t="str">
            <v>A/1</v>
          </cell>
        </row>
      </sheetData>
      <sheetData sheetId="345">
        <row r="1">
          <cell r="A1" t="str">
            <v>A/1</v>
          </cell>
        </row>
      </sheetData>
      <sheetData sheetId="346">
        <row r="1">
          <cell r="A1" t="str">
            <v>A/1</v>
          </cell>
        </row>
      </sheetData>
      <sheetData sheetId="347">
        <row r="1">
          <cell r="A1" t="str">
            <v>A/1</v>
          </cell>
        </row>
      </sheetData>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ow r="1">
          <cell r="A1" t="str">
            <v>A/1</v>
          </cell>
        </row>
      </sheetData>
      <sheetData sheetId="390">
        <row r="1">
          <cell r="A1" t="str">
            <v>A/1</v>
          </cell>
        </row>
      </sheetData>
      <sheetData sheetId="391">
        <row r="1">
          <cell r="A1" t="str">
            <v>A/1</v>
          </cell>
        </row>
      </sheetData>
      <sheetData sheetId="392">
        <row r="1">
          <cell r="A1" t="str">
            <v>A/1</v>
          </cell>
        </row>
      </sheetData>
      <sheetData sheetId="393">
        <row r="1">
          <cell r="A1" t="str">
            <v>A/1</v>
          </cell>
        </row>
      </sheetData>
      <sheetData sheetId="394">
        <row r="1">
          <cell r="A1" t="str">
            <v>A/1</v>
          </cell>
        </row>
      </sheetData>
      <sheetData sheetId="395">
        <row r="1">
          <cell r="A1" t="str">
            <v>A/1</v>
          </cell>
        </row>
      </sheetData>
      <sheetData sheetId="396">
        <row r="1">
          <cell r="A1" t="str">
            <v>A/1</v>
          </cell>
        </row>
      </sheetData>
      <sheetData sheetId="397">
        <row r="1">
          <cell r="A1" t="str">
            <v>A/1</v>
          </cell>
        </row>
      </sheetData>
      <sheetData sheetId="398">
        <row r="1">
          <cell r="A1" t="str">
            <v>A/1</v>
          </cell>
        </row>
      </sheetData>
      <sheetData sheetId="399">
        <row r="1">
          <cell r="A1" t="str">
            <v>A/1</v>
          </cell>
        </row>
      </sheetData>
      <sheetData sheetId="400">
        <row r="1">
          <cell r="A1" t="str">
            <v>A/1</v>
          </cell>
        </row>
      </sheetData>
      <sheetData sheetId="401">
        <row r="1">
          <cell r="A1" t="str">
            <v>A/1</v>
          </cell>
        </row>
      </sheetData>
      <sheetData sheetId="402">
        <row r="1">
          <cell r="A1" t="str">
            <v>A/1</v>
          </cell>
        </row>
      </sheetData>
      <sheetData sheetId="403">
        <row r="1">
          <cell r="A1" t="str">
            <v>A/1</v>
          </cell>
        </row>
      </sheetData>
      <sheetData sheetId="404">
        <row r="1">
          <cell r="A1" t="str">
            <v>A/1</v>
          </cell>
        </row>
      </sheetData>
      <sheetData sheetId="405">
        <row r="1">
          <cell r="A1" t="str">
            <v>A/1</v>
          </cell>
        </row>
      </sheetData>
      <sheetData sheetId="406">
        <row r="1">
          <cell r="A1" t="str">
            <v>A/1</v>
          </cell>
        </row>
      </sheetData>
      <sheetData sheetId="407">
        <row r="1">
          <cell r="A1" t="str">
            <v>A/1</v>
          </cell>
        </row>
      </sheetData>
      <sheetData sheetId="408">
        <row r="1">
          <cell r="A1" t="str">
            <v>A/1</v>
          </cell>
        </row>
      </sheetData>
      <sheetData sheetId="409">
        <row r="1">
          <cell r="A1" t="str">
            <v>A/1</v>
          </cell>
        </row>
      </sheetData>
      <sheetData sheetId="410">
        <row r="1">
          <cell r="A1" t="str">
            <v>A/1</v>
          </cell>
        </row>
      </sheetData>
      <sheetData sheetId="411">
        <row r="1">
          <cell r="A1" t="str">
            <v>A/1</v>
          </cell>
        </row>
      </sheetData>
      <sheetData sheetId="412">
        <row r="1">
          <cell r="A1" t="str">
            <v>A/1</v>
          </cell>
        </row>
      </sheetData>
      <sheetData sheetId="413">
        <row r="1">
          <cell r="A1" t="str">
            <v>A/1</v>
          </cell>
        </row>
      </sheetData>
      <sheetData sheetId="414">
        <row r="1">
          <cell r="A1" t="str">
            <v>A/1</v>
          </cell>
        </row>
      </sheetData>
      <sheetData sheetId="415">
        <row r="1">
          <cell r="A1" t="str">
            <v>A/1</v>
          </cell>
        </row>
      </sheetData>
      <sheetData sheetId="416">
        <row r="1">
          <cell r="A1" t="str">
            <v>A/1</v>
          </cell>
        </row>
      </sheetData>
      <sheetData sheetId="417">
        <row r="1">
          <cell r="A1" t="str">
            <v>A/1</v>
          </cell>
        </row>
      </sheetData>
      <sheetData sheetId="418">
        <row r="1">
          <cell r="A1" t="str">
            <v>A/1</v>
          </cell>
        </row>
      </sheetData>
      <sheetData sheetId="419">
        <row r="1">
          <cell r="A1" t="str">
            <v>A/1</v>
          </cell>
        </row>
      </sheetData>
      <sheetData sheetId="420">
        <row r="1">
          <cell r="A1" t="str">
            <v>A/1</v>
          </cell>
        </row>
      </sheetData>
      <sheetData sheetId="421">
        <row r="1">
          <cell r="A1" t="str">
            <v>A/1</v>
          </cell>
        </row>
      </sheetData>
      <sheetData sheetId="422">
        <row r="1">
          <cell r="A1" t="str">
            <v>A/1</v>
          </cell>
        </row>
      </sheetData>
      <sheetData sheetId="423">
        <row r="1">
          <cell r="A1" t="str">
            <v>A/1</v>
          </cell>
        </row>
      </sheetData>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ow r="1">
          <cell r="A1" t="str">
            <v>A/1</v>
          </cell>
        </row>
      </sheetData>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ow r="1">
          <cell r="A1" t="str">
            <v>A/1</v>
          </cell>
        </row>
      </sheetData>
      <sheetData sheetId="475">
        <row r="1">
          <cell r="A1" t="str">
            <v>A/1</v>
          </cell>
        </row>
      </sheetData>
      <sheetData sheetId="476">
        <row r="1">
          <cell r="A1" t="str">
            <v>A/1</v>
          </cell>
        </row>
      </sheetData>
      <sheetData sheetId="477">
        <row r="1">
          <cell r="A1" t="str">
            <v>A/1</v>
          </cell>
        </row>
      </sheetData>
      <sheetData sheetId="478">
        <row r="1">
          <cell r="A1" t="str">
            <v>A/1</v>
          </cell>
        </row>
      </sheetData>
      <sheetData sheetId="479">
        <row r="1">
          <cell r="A1" t="str">
            <v>A/1</v>
          </cell>
        </row>
      </sheetData>
      <sheetData sheetId="480">
        <row r="1">
          <cell r="A1" t="str">
            <v>A/1</v>
          </cell>
        </row>
      </sheetData>
      <sheetData sheetId="481">
        <row r="1">
          <cell r="A1" t="str">
            <v>A/1</v>
          </cell>
        </row>
      </sheetData>
      <sheetData sheetId="482">
        <row r="1">
          <cell r="A1" t="str">
            <v>A/1</v>
          </cell>
        </row>
      </sheetData>
      <sheetData sheetId="483">
        <row r="1">
          <cell r="A1" t="str">
            <v>A/1</v>
          </cell>
        </row>
      </sheetData>
      <sheetData sheetId="484">
        <row r="1">
          <cell r="A1" t="str">
            <v>A/1</v>
          </cell>
        </row>
      </sheetData>
      <sheetData sheetId="485">
        <row r="1">
          <cell r="A1" t="str">
            <v>A/1</v>
          </cell>
        </row>
      </sheetData>
      <sheetData sheetId="486">
        <row r="1">
          <cell r="A1" t="str">
            <v>A/1</v>
          </cell>
        </row>
      </sheetData>
      <sheetData sheetId="487">
        <row r="1">
          <cell r="A1" t="str">
            <v>A/1</v>
          </cell>
        </row>
      </sheetData>
      <sheetData sheetId="488">
        <row r="1">
          <cell r="A1" t="str">
            <v>A/1</v>
          </cell>
        </row>
      </sheetData>
      <sheetData sheetId="489">
        <row r="1">
          <cell r="A1" t="str">
            <v>A/1</v>
          </cell>
        </row>
      </sheetData>
      <sheetData sheetId="490">
        <row r="1">
          <cell r="A1" t="str">
            <v>A/1</v>
          </cell>
        </row>
      </sheetData>
      <sheetData sheetId="491">
        <row r="1">
          <cell r="A1" t="str">
            <v>A/1</v>
          </cell>
        </row>
      </sheetData>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ow r="1">
          <cell r="A1" t="str">
            <v>A/1</v>
          </cell>
        </row>
      </sheetData>
      <sheetData sheetId="533">
        <row r="1">
          <cell r="A1" t="str">
            <v>A/1</v>
          </cell>
        </row>
      </sheetData>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ow r="1">
          <cell r="A1" t="str">
            <v>A/1</v>
          </cell>
        </row>
      </sheetData>
      <sheetData sheetId="556">
        <row r="1">
          <cell r="A1" t="str">
            <v>A/1</v>
          </cell>
        </row>
      </sheetData>
      <sheetData sheetId="557">
        <row r="1">
          <cell r="A1" t="str">
            <v>A/1</v>
          </cell>
        </row>
      </sheetData>
      <sheetData sheetId="558">
        <row r="1">
          <cell r="A1" t="str">
            <v>A/1</v>
          </cell>
        </row>
      </sheetData>
      <sheetData sheetId="559">
        <row r="1">
          <cell r="A1" t="str">
            <v>A/1</v>
          </cell>
        </row>
      </sheetData>
      <sheetData sheetId="560">
        <row r="1">
          <cell r="A1" t="str">
            <v>A/1</v>
          </cell>
        </row>
      </sheetData>
      <sheetData sheetId="561">
        <row r="1">
          <cell r="A1" t="str">
            <v>A/1</v>
          </cell>
        </row>
      </sheetData>
      <sheetData sheetId="562">
        <row r="1">
          <cell r="A1" t="str">
            <v>A/1</v>
          </cell>
        </row>
      </sheetData>
      <sheetData sheetId="563">
        <row r="1">
          <cell r="A1" t="str">
            <v>A/1</v>
          </cell>
        </row>
      </sheetData>
      <sheetData sheetId="564">
        <row r="1">
          <cell r="A1" t="str">
            <v>A/1</v>
          </cell>
        </row>
      </sheetData>
      <sheetData sheetId="565">
        <row r="1">
          <cell r="A1" t="str">
            <v>A/1</v>
          </cell>
        </row>
      </sheetData>
      <sheetData sheetId="566">
        <row r="1">
          <cell r="A1" t="str">
            <v>A/1</v>
          </cell>
        </row>
      </sheetData>
      <sheetData sheetId="567">
        <row r="1">
          <cell r="A1" t="str">
            <v>A/1</v>
          </cell>
        </row>
      </sheetData>
      <sheetData sheetId="568">
        <row r="1">
          <cell r="A1" t="str">
            <v>A/1</v>
          </cell>
        </row>
      </sheetData>
      <sheetData sheetId="569">
        <row r="1">
          <cell r="A1" t="str">
            <v>A/1</v>
          </cell>
        </row>
      </sheetData>
      <sheetData sheetId="570">
        <row r="1">
          <cell r="A1" t="str">
            <v>A/1</v>
          </cell>
        </row>
      </sheetData>
      <sheetData sheetId="571">
        <row r="1">
          <cell r="A1" t="str">
            <v>A/1</v>
          </cell>
        </row>
      </sheetData>
      <sheetData sheetId="572">
        <row r="1">
          <cell r="A1" t="str">
            <v>A/1</v>
          </cell>
        </row>
      </sheetData>
      <sheetData sheetId="573">
        <row r="1">
          <cell r="A1" t="str">
            <v>A/1</v>
          </cell>
        </row>
      </sheetData>
      <sheetData sheetId="574">
        <row r="1">
          <cell r="A1" t="str">
            <v>A/1</v>
          </cell>
        </row>
      </sheetData>
      <sheetData sheetId="575">
        <row r="1">
          <cell r="A1" t="str">
            <v>A/1</v>
          </cell>
        </row>
      </sheetData>
      <sheetData sheetId="576">
        <row r="1">
          <cell r="A1" t="str">
            <v>A/1</v>
          </cell>
        </row>
      </sheetData>
      <sheetData sheetId="577">
        <row r="1">
          <cell r="A1" t="str">
            <v>A/1</v>
          </cell>
        </row>
      </sheetData>
      <sheetData sheetId="578">
        <row r="1">
          <cell r="A1" t="str">
            <v>A/1</v>
          </cell>
        </row>
      </sheetData>
      <sheetData sheetId="579">
        <row r="1">
          <cell r="A1" t="str">
            <v>A/1</v>
          </cell>
        </row>
      </sheetData>
      <sheetData sheetId="580">
        <row r="1">
          <cell r="A1" t="str">
            <v>A/1</v>
          </cell>
        </row>
      </sheetData>
      <sheetData sheetId="581">
        <row r="1">
          <cell r="A1" t="str">
            <v>A/1</v>
          </cell>
        </row>
      </sheetData>
      <sheetData sheetId="582">
        <row r="1">
          <cell r="A1" t="str">
            <v>A/1</v>
          </cell>
        </row>
      </sheetData>
      <sheetData sheetId="583">
        <row r="1">
          <cell r="A1" t="str">
            <v>A/1</v>
          </cell>
        </row>
      </sheetData>
      <sheetData sheetId="584">
        <row r="1">
          <cell r="A1" t="str">
            <v>A/1</v>
          </cell>
        </row>
      </sheetData>
      <sheetData sheetId="585">
        <row r="1">
          <cell r="A1" t="str">
            <v>A/1</v>
          </cell>
        </row>
      </sheetData>
      <sheetData sheetId="586">
        <row r="1">
          <cell r="A1" t="str">
            <v>A/1</v>
          </cell>
        </row>
      </sheetData>
      <sheetData sheetId="587">
        <row r="1">
          <cell r="A1" t="str">
            <v>A/1</v>
          </cell>
        </row>
      </sheetData>
      <sheetData sheetId="588">
        <row r="1">
          <cell r="A1" t="str">
            <v>A/1</v>
          </cell>
        </row>
      </sheetData>
      <sheetData sheetId="589">
        <row r="1">
          <cell r="A1" t="str">
            <v>A/1</v>
          </cell>
        </row>
      </sheetData>
      <sheetData sheetId="590">
        <row r="1">
          <cell r="A1" t="str">
            <v>A/1</v>
          </cell>
        </row>
      </sheetData>
      <sheetData sheetId="591">
        <row r="1">
          <cell r="A1" t="str">
            <v>A/1</v>
          </cell>
        </row>
      </sheetData>
      <sheetData sheetId="592">
        <row r="1">
          <cell r="A1" t="str">
            <v>A/1</v>
          </cell>
        </row>
      </sheetData>
      <sheetData sheetId="593">
        <row r="1">
          <cell r="A1" t="str">
            <v>A/1</v>
          </cell>
        </row>
      </sheetData>
      <sheetData sheetId="594">
        <row r="1">
          <cell r="A1" t="str">
            <v>A/1</v>
          </cell>
        </row>
      </sheetData>
      <sheetData sheetId="595">
        <row r="1">
          <cell r="A1" t="str">
            <v>A/1</v>
          </cell>
        </row>
      </sheetData>
      <sheetData sheetId="596">
        <row r="1">
          <cell r="A1" t="str">
            <v>A/1</v>
          </cell>
        </row>
      </sheetData>
      <sheetData sheetId="597">
        <row r="1">
          <cell r="A1" t="str">
            <v>A/1</v>
          </cell>
        </row>
      </sheetData>
      <sheetData sheetId="598">
        <row r="1">
          <cell r="A1" t="str">
            <v>A/1</v>
          </cell>
        </row>
      </sheetData>
      <sheetData sheetId="599">
        <row r="1">
          <cell r="A1" t="str">
            <v>A/1</v>
          </cell>
        </row>
      </sheetData>
      <sheetData sheetId="600">
        <row r="1">
          <cell r="A1" t="str">
            <v>A/1</v>
          </cell>
        </row>
      </sheetData>
      <sheetData sheetId="601">
        <row r="1">
          <cell r="A1" t="str">
            <v>A/1</v>
          </cell>
        </row>
      </sheetData>
      <sheetData sheetId="602">
        <row r="1">
          <cell r="A1" t="str">
            <v>A/1</v>
          </cell>
        </row>
      </sheetData>
      <sheetData sheetId="603">
        <row r="1">
          <cell r="A1" t="str">
            <v>A/1</v>
          </cell>
        </row>
      </sheetData>
      <sheetData sheetId="604">
        <row r="1">
          <cell r="A1" t="str">
            <v>A/1</v>
          </cell>
        </row>
      </sheetData>
      <sheetData sheetId="605">
        <row r="1">
          <cell r="A1" t="str">
            <v>A/1</v>
          </cell>
        </row>
      </sheetData>
      <sheetData sheetId="606">
        <row r="1">
          <cell r="A1" t="str">
            <v>A/1</v>
          </cell>
        </row>
      </sheetData>
      <sheetData sheetId="607">
        <row r="1">
          <cell r="A1" t="str">
            <v>A/1</v>
          </cell>
        </row>
      </sheetData>
      <sheetData sheetId="608">
        <row r="1">
          <cell r="A1" t="str">
            <v>A/1</v>
          </cell>
        </row>
      </sheetData>
      <sheetData sheetId="609">
        <row r="1">
          <cell r="A1" t="str">
            <v>A/1</v>
          </cell>
        </row>
      </sheetData>
      <sheetData sheetId="610">
        <row r="1">
          <cell r="A1" t="str">
            <v>A/1</v>
          </cell>
        </row>
      </sheetData>
      <sheetData sheetId="611">
        <row r="1">
          <cell r="A1" t="str">
            <v>A/1</v>
          </cell>
        </row>
      </sheetData>
      <sheetData sheetId="612">
        <row r="1">
          <cell r="A1" t="str">
            <v>A/1</v>
          </cell>
        </row>
      </sheetData>
      <sheetData sheetId="613">
        <row r="1">
          <cell r="A1" t="str">
            <v>A/1</v>
          </cell>
        </row>
      </sheetData>
      <sheetData sheetId="614">
        <row r="1">
          <cell r="A1" t="str">
            <v>A/1</v>
          </cell>
        </row>
      </sheetData>
      <sheetData sheetId="615">
        <row r="1">
          <cell r="A1" t="str">
            <v>A/1</v>
          </cell>
        </row>
      </sheetData>
      <sheetData sheetId="616">
        <row r="1">
          <cell r="A1" t="str">
            <v>A/1</v>
          </cell>
        </row>
      </sheetData>
      <sheetData sheetId="617">
        <row r="1">
          <cell r="A1" t="str">
            <v>A/1</v>
          </cell>
        </row>
      </sheetData>
      <sheetData sheetId="618">
        <row r="1">
          <cell r="A1" t="str">
            <v>A/1</v>
          </cell>
        </row>
      </sheetData>
      <sheetData sheetId="619">
        <row r="1">
          <cell r="A1" t="str">
            <v>A/1</v>
          </cell>
        </row>
      </sheetData>
      <sheetData sheetId="620">
        <row r="1">
          <cell r="A1" t="str">
            <v>A/1</v>
          </cell>
        </row>
      </sheetData>
      <sheetData sheetId="621">
        <row r="1">
          <cell r="A1" t="str">
            <v>A/1</v>
          </cell>
        </row>
      </sheetData>
      <sheetData sheetId="622">
        <row r="1">
          <cell r="A1" t="str">
            <v>A/1</v>
          </cell>
        </row>
      </sheetData>
      <sheetData sheetId="623">
        <row r="1">
          <cell r="A1" t="str">
            <v>A/1</v>
          </cell>
        </row>
      </sheetData>
      <sheetData sheetId="624">
        <row r="1">
          <cell r="A1" t="str">
            <v>A/1</v>
          </cell>
        </row>
      </sheetData>
      <sheetData sheetId="625">
        <row r="1">
          <cell r="A1" t="str">
            <v>A/1</v>
          </cell>
        </row>
      </sheetData>
      <sheetData sheetId="626">
        <row r="1">
          <cell r="A1" t="str">
            <v>A/1</v>
          </cell>
        </row>
      </sheetData>
      <sheetData sheetId="627">
        <row r="1">
          <cell r="A1" t="str">
            <v>A/1</v>
          </cell>
        </row>
      </sheetData>
      <sheetData sheetId="628">
        <row r="1">
          <cell r="A1" t="str">
            <v>A/1</v>
          </cell>
        </row>
      </sheetData>
      <sheetData sheetId="629">
        <row r="1">
          <cell r="A1" t="str">
            <v>A/1</v>
          </cell>
        </row>
      </sheetData>
      <sheetData sheetId="630">
        <row r="1">
          <cell r="A1" t="str">
            <v>A/1</v>
          </cell>
        </row>
      </sheetData>
      <sheetData sheetId="631">
        <row r="1">
          <cell r="A1" t="str">
            <v>A/1</v>
          </cell>
        </row>
      </sheetData>
      <sheetData sheetId="632">
        <row r="1">
          <cell r="A1" t="str">
            <v>A/1</v>
          </cell>
        </row>
      </sheetData>
      <sheetData sheetId="633">
        <row r="1">
          <cell r="A1" t="str">
            <v>A/1</v>
          </cell>
        </row>
      </sheetData>
      <sheetData sheetId="634">
        <row r="1">
          <cell r="A1" t="str">
            <v>A/1</v>
          </cell>
        </row>
      </sheetData>
      <sheetData sheetId="635">
        <row r="1">
          <cell r="A1" t="str">
            <v>A/1</v>
          </cell>
        </row>
      </sheetData>
      <sheetData sheetId="636">
        <row r="1">
          <cell r="A1" t="str">
            <v>A/1</v>
          </cell>
        </row>
      </sheetData>
      <sheetData sheetId="637">
        <row r="1">
          <cell r="A1" t="str">
            <v>A/1</v>
          </cell>
        </row>
      </sheetData>
      <sheetData sheetId="638">
        <row r="1">
          <cell r="A1" t="str">
            <v>A/1</v>
          </cell>
        </row>
      </sheetData>
      <sheetData sheetId="639">
        <row r="1">
          <cell r="A1" t="str">
            <v>A/1</v>
          </cell>
        </row>
      </sheetData>
      <sheetData sheetId="640">
        <row r="1">
          <cell r="A1" t="str">
            <v>A/1</v>
          </cell>
        </row>
      </sheetData>
      <sheetData sheetId="641">
        <row r="1">
          <cell r="A1" t="str">
            <v>A/1</v>
          </cell>
        </row>
      </sheetData>
      <sheetData sheetId="642">
        <row r="1">
          <cell r="A1" t="str">
            <v>A/1</v>
          </cell>
        </row>
      </sheetData>
      <sheetData sheetId="643">
        <row r="1">
          <cell r="A1" t="str">
            <v>A/1</v>
          </cell>
        </row>
      </sheetData>
      <sheetData sheetId="644">
        <row r="1">
          <cell r="A1" t="str">
            <v>A/1</v>
          </cell>
        </row>
      </sheetData>
      <sheetData sheetId="645">
        <row r="1">
          <cell r="A1" t="str">
            <v>A/1</v>
          </cell>
        </row>
      </sheetData>
      <sheetData sheetId="646">
        <row r="1">
          <cell r="A1" t="str">
            <v>A/1</v>
          </cell>
        </row>
      </sheetData>
      <sheetData sheetId="647">
        <row r="1">
          <cell r="A1" t="str">
            <v>A/1</v>
          </cell>
        </row>
      </sheetData>
      <sheetData sheetId="648">
        <row r="1">
          <cell r="A1" t="str">
            <v>A/1</v>
          </cell>
        </row>
      </sheetData>
      <sheetData sheetId="649">
        <row r="1">
          <cell r="A1" t="str">
            <v>A/1</v>
          </cell>
        </row>
      </sheetData>
      <sheetData sheetId="650">
        <row r="1">
          <cell r="A1" t="str">
            <v>A/1</v>
          </cell>
        </row>
      </sheetData>
      <sheetData sheetId="651">
        <row r="1">
          <cell r="A1" t="str">
            <v>A/1</v>
          </cell>
        </row>
      </sheetData>
      <sheetData sheetId="652">
        <row r="1">
          <cell r="A1" t="str">
            <v>A/1</v>
          </cell>
        </row>
      </sheetData>
      <sheetData sheetId="653">
        <row r="1">
          <cell r="A1" t="str">
            <v>A/1</v>
          </cell>
        </row>
      </sheetData>
      <sheetData sheetId="654">
        <row r="1">
          <cell r="A1" t="str">
            <v>A/1</v>
          </cell>
        </row>
      </sheetData>
      <sheetData sheetId="655">
        <row r="1">
          <cell r="A1" t="str">
            <v>A/1</v>
          </cell>
        </row>
      </sheetData>
      <sheetData sheetId="656">
        <row r="1">
          <cell r="A1" t="str">
            <v>A/1</v>
          </cell>
        </row>
      </sheetData>
      <sheetData sheetId="657">
        <row r="1">
          <cell r="A1" t="str">
            <v>A/1</v>
          </cell>
        </row>
      </sheetData>
      <sheetData sheetId="658">
        <row r="1">
          <cell r="A1" t="str">
            <v>A/1</v>
          </cell>
        </row>
      </sheetData>
      <sheetData sheetId="659">
        <row r="1">
          <cell r="A1" t="str">
            <v>A/1</v>
          </cell>
        </row>
      </sheetData>
      <sheetData sheetId="660">
        <row r="1">
          <cell r="A1" t="str">
            <v>A/1</v>
          </cell>
        </row>
      </sheetData>
      <sheetData sheetId="661">
        <row r="1">
          <cell r="A1" t="str">
            <v>A/1</v>
          </cell>
        </row>
      </sheetData>
      <sheetData sheetId="662">
        <row r="1">
          <cell r="A1" t="str">
            <v>A/1</v>
          </cell>
        </row>
      </sheetData>
      <sheetData sheetId="663">
        <row r="1">
          <cell r="A1" t="str">
            <v>A/1</v>
          </cell>
        </row>
      </sheetData>
      <sheetData sheetId="664">
        <row r="1">
          <cell r="A1" t="str">
            <v>A/1</v>
          </cell>
        </row>
      </sheetData>
      <sheetData sheetId="665">
        <row r="1">
          <cell r="A1" t="str">
            <v>A/1</v>
          </cell>
        </row>
      </sheetData>
      <sheetData sheetId="666">
        <row r="1">
          <cell r="A1" t="str">
            <v>A/1</v>
          </cell>
        </row>
      </sheetData>
      <sheetData sheetId="667">
        <row r="1">
          <cell r="A1" t="str">
            <v>A/1</v>
          </cell>
        </row>
      </sheetData>
      <sheetData sheetId="668">
        <row r="1">
          <cell r="A1" t="str">
            <v>A/1</v>
          </cell>
        </row>
      </sheetData>
      <sheetData sheetId="669">
        <row r="1">
          <cell r="A1" t="str">
            <v>A/1</v>
          </cell>
        </row>
      </sheetData>
      <sheetData sheetId="670">
        <row r="1">
          <cell r="A1" t="str">
            <v>A/1</v>
          </cell>
        </row>
      </sheetData>
      <sheetData sheetId="671">
        <row r="1">
          <cell r="A1" t="str">
            <v>A/1</v>
          </cell>
        </row>
      </sheetData>
      <sheetData sheetId="672">
        <row r="1">
          <cell r="A1" t="str">
            <v>A/1</v>
          </cell>
        </row>
      </sheetData>
      <sheetData sheetId="673">
        <row r="1">
          <cell r="A1" t="str">
            <v>A/1</v>
          </cell>
        </row>
      </sheetData>
      <sheetData sheetId="674">
        <row r="1">
          <cell r="A1" t="str">
            <v>A/1</v>
          </cell>
        </row>
      </sheetData>
      <sheetData sheetId="675">
        <row r="1">
          <cell r="A1" t="str">
            <v>A/1</v>
          </cell>
        </row>
      </sheetData>
      <sheetData sheetId="676">
        <row r="1">
          <cell r="A1" t="str">
            <v>A/1</v>
          </cell>
        </row>
      </sheetData>
      <sheetData sheetId="677">
        <row r="1">
          <cell r="A1" t="str">
            <v>A/1</v>
          </cell>
        </row>
      </sheetData>
      <sheetData sheetId="678">
        <row r="1">
          <cell r="A1" t="str">
            <v>A/1</v>
          </cell>
        </row>
      </sheetData>
      <sheetData sheetId="679">
        <row r="1">
          <cell r="A1" t="str">
            <v>A/1</v>
          </cell>
        </row>
      </sheetData>
      <sheetData sheetId="680">
        <row r="1">
          <cell r="A1" t="str">
            <v>A/1</v>
          </cell>
        </row>
      </sheetData>
      <sheetData sheetId="681">
        <row r="1">
          <cell r="A1" t="str">
            <v>A/1</v>
          </cell>
        </row>
      </sheetData>
      <sheetData sheetId="682">
        <row r="1">
          <cell r="A1" t="str">
            <v>A/1</v>
          </cell>
        </row>
      </sheetData>
      <sheetData sheetId="683">
        <row r="1">
          <cell r="A1" t="str">
            <v>A/1</v>
          </cell>
        </row>
      </sheetData>
      <sheetData sheetId="684">
        <row r="1">
          <cell r="A1" t="str">
            <v>A/1</v>
          </cell>
        </row>
      </sheetData>
      <sheetData sheetId="685">
        <row r="1">
          <cell r="A1" t="str">
            <v>A/1</v>
          </cell>
        </row>
      </sheetData>
      <sheetData sheetId="686">
        <row r="1">
          <cell r="A1" t="str">
            <v>A/1</v>
          </cell>
        </row>
      </sheetData>
      <sheetData sheetId="687">
        <row r="1">
          <cell r="A1" t="str">
            <v>A/1</v>
          </cell>
        </row>
      </sheetData>
      <sheetData sheetId="688">
        <row r="1">
          <cell r="A1" t="str">
            <v>A/1</v>
          </cell>
        </row>
      </sheetData>
      <sheetData sheetId="689">
        <row r="1">
          <cell r="A1" t="str">
            <v>A/1</v>
          </cell>
        </row>
      </sheetData>
      <sheetData sheetId="690">
        <row r="1">
          <cell r="A1" t="str">
            <v>A/1</v>
          </cell>
        </row>
      </sheetData>
      <sheetData sheetId="691">
        <row r="1">
          <cell r="A1" t="str">
            <v>A/1</v>
          </cell>
        </row>
      </sheetData>
      <sheetData sheetId="692">
        <row r="1">
          <cell r="A1" t="str">
            <v>A/1</v>
          </cell>
        </row>
      </sheetData>
      <sheetData sheetId="693">
        <row r="1">
          <cell r="A1" t="str">
            <v>A/1</v>
          </cell>
        </row>
      </sheetData>
      <sheetData sheetId="694">
        <row r="1">
          <cell r="A1" t="str">
            <v>A/1</v>
          </cell>
        </row>
      </sheetData>
      <sheetData sheetId="695">
        <row r="1">
          <cell r="A1" t="str">
            <v>A/1</v>
          </cell>
        </row>
      </sheetData>
      <sheetData sheetId="696">
        <row r="1">
          <cell r="A1" t="str">
            <v>A/1</v>
          </cell>
        </row>
      </sheetData>
      <sheetData sheetId="697">
        <row r="1">
          <cell r="A1" t="str">
            <v>A/1</v>
          </cell>
        </row>
      </sheetData>
      <sheetData sheetId="698">
        <row r="1">
          <cell r="A1" t="str">
            <v>A/1</v>
          </cell>
        </row>
      </sheetData>
      <sheetData sheetId="699">
        <row r="1">
          <cell r="A1" t="str">
            <v>A/1</v>
          </cell>
        </row>
      </sheetData>
      <sheetData sheetId="700">
        <row r="1">
          <cell r="A1" t="str">
            <v>A/1</v>
          </cell>
        </row>
      </sheetData>
      <sheetData sheetId="701">
        <row r="1">
          <cell r="A1" t="str">
            <v>A/1</v>
          </cell>
        </row>
      </sheetData>
      <sheetData sheetId="702">
        <row r="1">
          <cell r="A1" t="str">
            <v>A/1</v>
          </cell>
        </row>
      </sheetData>
      <sheetData sheetId="703">
        <row r="1">
          <cell r="A1" t="str">
            <v>A/1</v>
          </cell>
        </row>
      </sheetData>
      <sheetData sheetId="704">
        <row r="1">
          <cell r="A1" t="str">
            <v>A/1</v>
          </cell>
        </row>
      </sheetData>
      <sheetData sheetId="705">
        <row r="1">
          <cell r="A1" t="str">
            <v>A/1</v>
          </cell>
        </row>
      </sheetData>
      <sheetData sheetId="706">
        <row r="1">
          <cell r="A1" t="str">
            <v>A/1</v>
          </cell>
        </row>
      </sheetData>
      <sheetData sheetId="707">
        <row r="1">
          <cell r="A1" t="str">
            <v>A/1</v>
          </cell>
        </row>
      </sheetData>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sheetData sheetId="752">
        <row r="1">
          <cell r="A1" t="str">
            <v>A/1</v>
          </cell>
        </row>
      </sheetData>
      <sheetData sheetId="753"/>
      <sheetData sheetId="754"/>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refreshError="1"/>
      <sheetData sheetId="814">
        <row r="1">
          <cell r="A1" t="str">
            <v>A/1</v>
          </cell>
        </row>
      </sheetData>
      <sheetData sheetId="815">
        <row r="1">
          <cell r="A1" t="str">
            <v>A/1</v>
          </cell>
        </row>
      </sheetData>
      <sheetData sheetId="816">
        <row r="1">
          <cell r="A1" t="str">
            <v>A/1</v>
          </cell>
        </row>
      </sheetData>
      <sheetData sheetId="817">
        <row r="1">
          <cell r="A1" t="str">
            <v>A/1</v>
          </cell>
        </row>
      </sheetData>
      <sheetData sheetId="818">
        <row r="1">
          <cell r="A1" t="str">
            <v>A/1</v>
          </cell>
        </row>
      </sheetData>
      <sheetData sheetId="819">
        <row r="1">
          <cell r="A1" t="str">
            <v>A/1</v>
          </cell>
        </row>
      </sheetData>
      <sheetData sheetId="820">
        <row r="1">
          <cell r="A1" t="str">
            <v>A/1</v>
          </cell>
        </row>
      </sheetData>
      <sheetData sheetId="821">
        <row r="1">
          <cell r="A1" t="str">
            <v>A/1</v>
          </cell>
        </row>
      </sheetData>
      <sheetData sheetId="822">
        <row r="1">
          <cell r="A1" t="str">
            <v>A/1</v>
          </cell>
        </row>
      </sheetData>
      <sheetData sheetId="823">
        <row r="1">
          <cell r="A1" t="str">
            <v>A/1</v>
          </cell>
        </row>
      </sheetData>
      <sheetData sheetId="824">
        <row r="1">
          <cell r="A1" t="str">
            <v>A/1</v>
          </cell>
        </row>
      </sheetData>
      <sheetData sheetId="825">
        <row r="1">
          <cell r="A1" t="str">
            <v>A/1</v>
          </cell>
        </row>
      </sheetData>
      <sheetData sheetId="826"/>
      <sheetData sheetId="827">
        <row r="1">
          <cell r="A1" t="str">
            <v>A/1</v>
          </cell>
        </row>
      </sheetData>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row r="1">
          <cell r="A1" t="str">
            <v>A/1</v>
          </cell>
        </row>
      </sheetData>
      <sheetData sheetId="853"/>
      <sheetData sheetId="854">
        <row r="1">
          <cell r="A1" t="str">
            <v>A/1</v>
          </cell>
        </row>
      </sheetData>
      <sheetData sheetId="855">
        <row r="1">
          <cell r="A1" t="str">
            <v>A/1</v>
          </cell>
        </row>
      </sheetData>
      <sheetData sheetId="856"/>
      <sheetData sheetId="857">
        <row r="1">
          <cell r="A1" t="str">
            <v>A/1</v>
          </cell>
        </row>
      </sheetData>
      <sheetData sheetId="858"/>
      <sheetData sheetId="859"/>
      <sheetData sheetId="860">
        <row r="1">
          <cell r="A1" t="str">
            <v>A/1</v>
          </cell>
        </row>
      </sheetData>
      <sheetData sheetId="861"/>
      <sheetData sheetId="862"/>
      <sheetData sheetId="863"/>
      <sheetData sheetId="864"/>
      <sheetData sheetId="865"/>
      <sheetData sheetId="866">
        <row r="1">
          <cell r="A1" t="str">
            <v>A/1</v>
          </cell>
        </row>
      </sheetData>
      <sheetData sheetId="867"/>
      <sheetData sheetId="868"/>
      <sheetData sheetId="869">
        <row r="1">
          <cell r="A1" t="str">
            <v>A/1</v>
          </cell>
        </row>
      </sheetData>
      <sheetData sheetId="870">
        <row r="1">
          <cell r="A1" t="str">
            <v>A/1</v>
          </cell>
        </row>
      </sheetData>
      <sheetData sheetId="871"/>
      <sheetData sheetId="872"/>
      <sheetData sheetId="873">
        <row r="1">
          <cell r="A1" t="str">
            <v>A/1</v>
          </cell>
        </row>
      </sheetData>
      <sheetData sheetId="874"/>
      <sheetData sheetId="875">
        <row r="1">
          <cell r="A1" t="str">
            <v>A/1</v>
          </cell>
        </row>
      </sheetData>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row r="1">
          <cell r="A1" t="str">
            <v>A/1</v>
          </cell>
        </row>
      </sheetData>
      <sheetData sheetId="926">
        <row r="1">
          <cell r="A1" t="str">
            <v>A/1</v>
          </cell>
        </row>
      </sheetData>
      <sheetData sheetId="927">
        <row r="1">
          <cell r="A1" t="str">
            <v>A/1</v>
          </cell>
        </row>
      </sheetData>
      <sheetData sheetId="928">
        <row r="1">
          <cell r="A1" t="str">
            <v>A/1</v>
          </cell>
        </row>
      </sheetData>
      <sheetData sheetId="929">
        <row r="1">
          <cell r="A1" t="str">
            <v>A/1</v>
          </cell>
        </row>
      </sheetData>
      <sheetData sheetId="930">
        <row r="1">
          <cell r="A1" t="str">
            <v>A/1</v>
          </cell>
        </row>
      </sheetData>
      <sheetData sheetId="931">
        <row r="1">
          <cell r="A1" t="str">
            <v>A/1</v>
          </cell>
        </row>
      </sheetData>
      <sheetData sheetId="932">
        <row r="1">
          <cell r="A1" t="str">
            <v>A/1</v>
          </cell>
        </row>
      </sheetData>
      <sheetData sheetId="933">
        <row r="1">
          <cell r="A1" t="str">
            <v>A/1</v>
          </cell>
        </row>
      </sheetData>
      <sheetData sheetId="934">
        <row r="1">
          <cell r="A1" t="str">
            <v>A/1</v>
          </cell>
        </row>
      </sheetData>
      <sheetData sheetId="935">
        <row r="1">
          <cell r="A1" t="str">
            <v>A/1</v>
          </cell>
        </row>
      </sheetData>
      <sheetData sheetId="936">
        <row r="1">
          <cell r="A1" t="str">
            <v>A/1</v>
          </cell>
        </row>
      </sheetData>
      <sheetData sheetId="937"/>
      <sheetData sheetId="938">
        <row r="1">
          <cell r="A1" t="str">
            <v>A/1</v>
          </cell>
        </row>
      </sheetData>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row r="1">
          <cell r="A1" t="str">
            <v>A/1</v>
          </cell>
        </row>
      </sheetData>
      <sheetData sheetId="957">
        <row r="1">
          <cell r="A1" t="str">
            <v>A/1</v>
          </cell>
        </row>
      </sheetData>
      <sheetData sheetId="958">
        <row r="1">
          <cell r="A1" t="str">
            <v>A/1</v>
          </cell>
        </row>
      </sheetData>
      <sheetData sheetId="959">
        <row r="1">
          <cell r="A1" t="str">
            <v>A/1</v>
          </cell>
        </row>
      </sheetData>
      <sheetData sheetId="960">
        <row r="1">
          <cell r="A1" t="str">
            <v>A/1</v>
          </cell>
        </row>
      </sheetData>
      <sheetData sheetId="961">
        <row r="1">
          <cell r="A1" t="str">
            <v>A/1</v>
          </cell>
        </row>
      </sheetData>
      <sheetData sheetId="962"/>
      <sheetData sheetId="963"/>
      <sheetData sheetId="964"/>
      <sheetData sheetId="965">
        <row r="1">
          <cell r="A1" t="str">
            <v>A/1</v>
          </cell>
        </row>
      </sheetData>
      <sheetData sheetId="966"/>
      <sheetData sheetId="967">
        <row r="1">
          <cell r="A1" t="str">
            <v>A/1</v>
          </cell>
        </row>
      </sheetData>
      <sheetData sheetId="968"/>
      <sheetData sheetId="969"/>
      <sheetData sheetId="970">
        <row r="1">
          <cell r="A1" t="str">
            <v>A/1</v>
          </cell>
        </row>
      </sheetData>
      <sheetData sheetId="971">
        <row r="1">
          <cell r="A1" t="str">
            <v>A/1</v>
          </cell>
        </row>
      </sheetData>
      <sheetData sheetId="972">
        <row r="1">
          <cell r="A1" t="str">
            <v>A/1</v>
          </cell>
        </row>
      </sheetData>
      <sheetData sheetId="973"/>
      <sheetData sheetId="974"/>
      <sheetData sheetId="975"/>
      <sheetData sheetId="976"/>
      <sheetData sheetId="977"/>
      <sheetData sheetId="978">
        <row r="1">
          <cell r="A1" t="str">
            <v>A/1</v>
          </cell>
        </row>
      </sheetData>
      <sheetData sheetId="979">
        <row r="1">
          <cell r="A1" t="str">
            <v>A/1</v>
          </cell>
        </row>
      </sheetData>
      <sheetData sheetId="980">
        <row r="1">
          <cell r="A1" t="str">
            <v>A/1</v>
          </cell>
        </row>
      </sheetData>
      <sheetData sheetId="981"/>
      <sheetData sheetId="982">
        <row r="1">
          <cell r="A1" t="str">
            <v>A/1</v>
          </cell>
        </row>
      </sheetData>
      <sheetData sheetId="983"/>
      <sheetData sheetId="984"/>
      <sheetData sheetId="985"/>
      <sheetData sheetId="986"/>
      <sheetData sheetId="987"/>
      <sheetData sheetId="988"/>
      <sheetData sheetId="989"/>
      <sheetData sheetId="990"/>
      <sheetData sheetId="991">
        <row r="1">
          <cell r="A1" t="str">
            <v>A/1</v>
          </cell>
        </row>
      </sheetData>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row r="1">
          <cell r="A1" t="str">
            <v>A/1</v>
          </cell>
        </row>
      </sheetData>
      <sheetData sheetId="1037">
        <row r="1">
          <cell r="A1" t="str">
            <v>A/1</v>
          </cell>
        </row>
      </sheetData>
      <sheetData sheetId="1038">
        <row r="1">
          <cell r="A1" t="str">
            <v>A/1</v>
          </cell>
        </row>
      </sheetData>
      <sheetData sheetId="1039">
        <row r="1">
          <cell r="A1" t="str">
            <v>A/1</v>
          </cell>
        </row>
      </sheetData>
      <sheetData sheetId="1040">
        <row r="1">
          <cell r="A1" t="str">
            <v>A/1</v>
          </cell>
        </row>
      </sheetData>
      <sheetData sheetId="1041">
        <row r="1">
          <cell r="A1" t="str">
            <v>A/1</v>
          </cell>
        </row>
      </sheetData>
      <sheetData sheetId="1042">
        <row r="1">
          <cell r="A1" t="str">
            <v>A/1</v>
          </cell>
        </row>
      </sheetData>
      <sheetData sheetId="1043"/>
      <sheetData sheetId="1044"/>
      <sheetData sheetId="1045">
        <row r="1">
          <cell r="A1" t="str">
            <v>A/1</v>
          </cell>
        </row>
      </sheetData>
      <sheetData sheetId="1046">
        <row r="1">
          <cell r="A1" t="str">
            <v>A/1</v>
          </cell>
        </row>
      </sheetData>
      <sheetData sheetId="1047">
        <row r="1">
          <cell r="A1" t="str">
            <v>A/1</v>
          </cell>
        </row>
      </sheetData>
      <sheetData sheetId="1048"/>
      <sheetData sheetId="1049">
        <row r="1">
          <cell r="A1" t="str">
            <v>A/1</v>
          </cell>
        </row>
      </sheetData>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row r="1">
          <cell r="A1" t="str">
            <v>A/1</v>
          </cell>
        </row>
      </sheetData>
      <sheetData sheetId="1077"/>
      <sheetData sheetId="1078"/>
      <sheetData sheetId="1079"/>
      <sheetData sheetId="1080"/>
      <sheetData sheetId="1081"/>
      <sheetData sheetId="1082">
        <row r="1">
          <cell r="A1" t="str">
            <v>A/1</v>
          </cell>
        </row>
      </sheetData>
      <sheetData sheetId="1083"/>
      <sheetData sheetId="1084"/>
      <sheetData sheetId="1085"/>
      <sheetData sheetId="1086"/>
      <sheetData sheetId="1087"/>
      <sheetData sheetId="1088"/>
      <sheetData sheetId="1089">
        <row r="1">
          <cell r="A1" t="str">
            <v>A/1</v>
          </cell>
        </row>
      </sheetData>
      <sheetData sheetId="1090">
        <row r="1">
          <cell r="A1" t="str">
            <v>A/1</v>
          </cell>
        </row>
      </sheetData>
      <sheetData sheetId="1091">
        <row r="1">
          <cell r="A1" t="str">
            <v>A/1</v>
          </cell>
        </row>
      </sheetData>
      <sheetData sheetId="1092">
        <row r="1">
          <cell r="A1" t="str">
            <v>A/1</v>
          </cell>
        </row>
      </sheetData>
      <sheetData sheetId="1093">
        <row r="1">
          <cell r="A1" t="str">
            <v>A/1</v>
          </cell>
        </row>
      </sheetData>
      <sheetData sheetId="1094">
        <row r="1">
          <cell r="A1" t="str">
            <v>A/1</v>
          </cell>
        </row>
      </sheetData>
      <sheetData sheetId="1095">
        <row r="1">
          <cell r="A1" t="str">
            <v>A/1</v>
          </cell>
        </row>
      </sheetData>
      <sheetData sheetId="1096">
        <row r="1">
          <cell r="A1" t="str">
            <v>A/1</v>
          </cell>
        </row>
      </sheetData>
      <sheetData sheetId="1097">
        <row r="1">
          <cell r="A1" t="str">
            <v>A/1</v>
          </cell>
        </row>
      </sheetData>
      <sheetData sheetId="1098">
        <row r="1">
          <cell r="A1" t="str">
            <v>A/1</v>
          </cell>
        </row>
      </sheetData>
      <sheetData sheetId="1099">
        <row r="1">
          <cell r="A1" t="str">
            <v>A/1</v>
          </cell>
        </row>
      </sheetData>
      <sheetData sheetId="1100">
        <row r="1">
          <cell r="A1" t="str">
            <v>A/1</v>
          </cell>
        </row>
      </sheetData>
      <sheetData sheetId="1101"/>
      <sheetData sheetId="1102">
        <row r="1">
          <cell r="A1" t="str">
            <v>A/1</v>
          </cell>
        </row>
      </sheetData>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row r="1">
          <cell r="A1" t="str">
            <v>A/1</v>
          </cell>
        </row>
      </sheetData>
      <sheetData sheetId="1130"/>
      <sheetData sheetId="1131"/>
      <sheetData sheetId="1132"/>
      <sheetData sheetId="1133"/>
      <sheetData sheetId="1134"/>
      <sheetData sheetId="1135">
        <row r="1">
          <cell r="A1" t="str">
            <v>A/1</v>
          </cell>
        </row>
      </sheetData>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row r="1">
          <cell r="A1" t="str">
            <v>A/1</v>
          </cell>
        </row>
      </sheetData>
      <sheetData sheetId="1202">
        <row r="1">
          <cell r="A1" t="str">
            <v>A/1</v>
          </cell>
        </row>
      </sheetData>
      <sheetData sheetId="1203">
        <row r="1">
          <cell r="A1" t="str">
            <v>A/1</v>
          </cell>
        </row>
      </sheetData>
      <sheetData sheetId="1204">
        <row r="1">
          <cell r="A1" t="str">
            <v>A/1</v>
          </cell>
        </row>
      </sheetData>
      <sheetData sheetId="1205">
        <row r="1">
          <cell r="A1" t="str">
            <v>A/1</v>
          </cell>
        </row>
      </sheetData>
      <sheetData sheetId="1206">
        <row r="1">
          <cell r="A1" t="str">
            <v>A/1</v>
          </cell>
        </row>
      </sheetData>
      <sheetData sheetId="1207">
        <row r="1">
          <cell r="A1" t="str">
            <v>A/1</v>
          </cell>
        </row>
      </sheetData>
      <sheetData sheetId="1208">
        <row r="1">
          <cell r="A1" t="str">
            <v>A/1</v>
          </cell>
        </row>
      </sheetData>
      <sheetData sheetId="1209">
        <row r="1">
          <cell r="A1" t="str">
            <v>A/1</v>
          </cell>
        </row>
      </sheetData>
      <sheetData sheetId="1210">
        <row r="1">
          <cell r="A1" t="str">
            <v>A/1</v>
          </cell>
        </row>
      </sheetData>
      <sheetData sheetId="1211">
        <row r="1">
          <cell r="A1" t="str">
            <v>A/1</v>
          </cell>
        </row>
      </sheetData>
      <sheetData sheetId="1212">
        <row r="1">
          <cell r="A1" t="str">
            <v>A/1</v>
          </cell>
        </row>
      </sheetData>
      <sheetData sheetId="1213"/>
      <sheetData sheetId="1214">
        <row r="1">
          <cell r="A1" t="str">
            <v>A/1</v>
          </cell>
        </row>
      </sheetData>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row r="1">
          <cell r="A1" t="str">
            <v>A/1</v>
          </cell>
        </row>
      </sheetData>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refreshError="1"/>
      <sheetData sheetId="1314" refreshError="1"/>
      <sheetData sheetId="1315" refreshError="1"/>
      <sheetData sheetId="1316" refreshError="1"/>
      <sheetData sheetId="1317"/>
      <sheetData sheetId="1318"/>
      <sheetData sheetId="1319"/>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sheetData sheetId="1403"/>
      <sheetData sheetId="1404"/>
      <sheetData sheetId="1405"/>
      <sheetData sheetId="1406" refreshError="1"/>
      <sheetData sheetId="1407" refreshError="1"/>
      <sheetData sheetId="1408" refreshError="1"/>
      <sheetData sheetId="1409"/>
      <sheetData sheetId="1410"/>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sheetData sheetId="1562"/>
      <sheetData sheetId="1563"/>
      <sheetData sheetId="1564" refreshError="1"/>
      <sheetData sheetId="1565" refreshError="1"/>
      <sheetData sheetId="1566"/>
      <sheetData sheetId="1567"/>
      <sheetData sheetId="1568"/>
      <sheetData sheetId="1569" refreshError="1"/>
      <sheetData sheetId="1570" refreshError="1"/>
      <sheetData sheetId="1571" refreshError="1"/>
      <sheetData sheetId="1572" refreshError="1"/>
      <sheetData sheetId="1573" refreshError="1"/>
      <sheetData sheetId="1574"/>
      <sheetData sheetId="1575"/>
      <sheetData sheetId="1576"/>
      <sheetData sheetId="1577" refreshError="1"/>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row r="1">
          <cell r="A1" t="str">
            <v>A/1</v>
          </cell>
        </row>
      </sheetData>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row r="1">
          <cell r="A1" t="str">
            <v>A/1</v>
          </cell>
        </row>
      </sheetData>
      <sheetData sheetId="1724">
        <row r="1">
          <cell r="A1" t="str">
            <v>A/1</v>
          </cell>
        </row>
      </sheetData>
      <sheetData sheetId="1725">
        <row r="1">
          <cell r="A1" t="str">
            <v>A/1</v>
          </cell>
        </row>
      </sheetData>
      <sheetData sheetId="1726">
        <row r="1">
          <cell r="A1" t="str">
            <v>A/1</v>
          </cell>
        </row>
      </sheetData>
      <sheetData sheetId="1727">
        <row r="1">
          <cell r="A1" t="str">
            <v>A/1</v>
          </cell>
        </row>
      </sheetData>
      <sheetData sheetId="1728">
        <row r="1">
          <cell r="A1" t="str">
            <v>A/1</v>
          </cell>
        </row>
      </sheetData>
      <sheetData sheetId="1729">
        <row r="1">
          <cell r="A1" t="str">
            <v>A/1</v>
          </cell>
        </row>
      </sheetData>
      <sheetData sheetId="1730"/>
      <sheetData sheetId="1731"/>
      <sheetData sheetId="1732"/>
      <sheetData sheetId="1733"/>
      <sheetData sheetId="1734"/>
      <sheetData sheetId="1735"/>
      <sheetData sheetId="1736">
        <row r="1">
          <cell r="A1" t="str">
            <v>A/1</v>
          </cell>
        </row>
      </sheetData>
      <sheetData sheetId="1737">
        <row r="1">
          <cell r="A1" t="str">
            <v>A/1</v>
          </cell>
        </row>
      </sheetData>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row r="1">
          <cell r="A1" t="str">
            <v>A/1</v>
          </cell>
        </row>
      </sheetData>
      <sheetData sheetId="1756">
        <row r="1">
          <cell r="A1" t="str">
            <v>A/1</v>
          </cell>
        </row>
      </sheetData>
      <sheetData sheetId="1757">
        <row r="1">
          <cell r="A1" t="str">
            <v>A/1</v>
          </cell>
        </row>
      </sheetData>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refreshError="1"/>
      <sheetData sheetId="2344" refreshError="1"/>
      <sheetData sheetId="2345"/>
      <sheetData sheetId="2346"/>
      <sheetData sheetId="2347" refreshError="1"/>
      <sheetData sheetId="2348" refreshError="1"/>
      <sheetData sheetId="2349" refreshError="1"/>
      <sheetData sheetId="2350" refreshError="1"/>
      <sheetData sheetId="235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sheetData sheetId="2488"/>
      <sheetData sheetId="2489"/>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MHRS"/>
      <sheetName val="histo-ovrall"/>
      <sheetName val="FINAL MHRS-DIST"/>
      <sheetName val="HISTOGRAM"/>
      <sheetName val="S CURVE"/>
      <sheetName val="REG-BASIS"/>
      <sheetName val="OVERALL"/>
      <sheetName val="DET.ENGG.PROG"/>
      <sheetName val="PROC.PROG"/>
      <sheetName val="TENDER PROG."/>
      <sheetName val="GEN PROG"/>
      <sheetName val="1 MHRS-DIST"/>
      <sheetName val="DELIVERABLES"/>
      <sheetName val="PJMHRS(R)"/>
      <sheetName val="OVERALL PROG"/>
      <sheetName val="Codes"/>
      <sheetName val="TOTAL_MHRS"/>
      <sheetName val="FINAL_MHRS-DIST"/>
      <sheetName val="S_CURVE"/>
      <sheetName val="DET_ENGG_PROG"/>
      <sheetName val="PROC_PROG"/>
      <sheetName val="TENDER_PROG_"/>
      <sheetName val="GEN_PROG"/>
      <sheetName val="1_MHRS-DIST"/>
      <sheetName val="OVERALL_PROG"/>
      <sheetName val="TOTAL_MHRS1"/>
      <sheetName val="FINAL_MHRS-DIST1"/>
      <sheetName val="S_CURVE1"/>
      <sheetName val="DET_ENGG_PROG1"/>
      <sheetName val="PROC_PROG1"/>
      <sheetName val="TENDER_PROG_1"/>
      <sheetName val="GEN_PROG1"/>
      <sheetName val="1_MHRS-DIST1"/>
      <sheetName val="OVERALL_PROG1"/>
      <sheetName val="TOTAL_MHRS2"/>
      <sheetName val="FINAL_MHRS-DIST2"/>
      <sheetName val="S_CURVE2"/>
      <sheetName val="DET_ENGG_PROG2"/>
      <sheetName val="PROC_PROG2"/>
      <sheetName val="TENDER_PROG_2"/>
      <sheetName val="GEN_PROG2"/>
      <sheetName val="1_MHRS-DIST2"/>
      <sheetName val="OVERALL_PROG2"/>
    </sheetNames>
    <sheetDataSet>
      <sheetData sheetId="0" refreshError="1">
        <row r="3">
          <cell r="A3" t="str">
            <v>FOR ASAB</v>
          </cell>
        </row>
        <row r="4">
          <cell r="A4" t="str">
            <v>Project Manager</v>
          </cell>
          <cell r="B4">
            <v>32</v>
          </cell>
          <cell r="C4">
            <v>80</v>
          </cell>
          <cell r="D4">
            <v>559</v>
          </cell>
          <cell r="E4">
            <v>8</v>
          </cell>
          <cell r="F4">
            <v>2</v>
          </cell>
          <cell r="G4">
            <v>2</v>
          </cell>
          <cell r="H4">
            <v>16</v>
          </cell>
          <cell r="I4">
            <v>56</v>
          </cell>
          <cell r="J4">
            <v>30</v>
          </cell>
          <cell r="K4">
            <v>38</v>
          </cell>
          <cell r="L4">
            <v>45</v>
          </cell>
          <cell r="M4">
            <v>8</v>
          </cell>
          <cell r="N4">
            <v>8</v>
          </cell>
          <cell r="O4">
            <v>8</v>
          </cell>
        </row>
        <row r="6">
          <cell r="A6" t="str">
            <v>Engineerig Manager</v>
          </cell>
          <cell r="B6">
            <v>32</v>
          </cell>
          <cell r="C6">
            <v>80</v>
          </cell>
          <cell r="D6">
            <v>550</v>
          </cell>
          <cell r="E6">
            <v>32</v>
          </cell>
          <cell r="F6">
            <v>8</v>
          </cell>
          <cell r="G6">
            <v>8</v>
          </cell>
          <cell r="H6">
            <v>4</v>
          </cell>
          <cell r="J6">
            <v>30</v>
          </cell>
          <cell r="K6">
            <v>30</v>
          </cell>
          <cell r="M6">
            <v>20</v>
          </cell>
          <cell r="N6">
            <v>8</v>
          </cell>
          <cell r="O6">
            <v>45</v>
          </cell>
        </row>
        <row r="8">
          <cell r="A8" t="str">
            <v>Sr Process Engineer</v>
          </cell>
          <cell r="B8">
            <v>45</v>
          </cell>
          <cell r="C8">
            <v>123</v>
          </cell>
          <cell r="D8">
            <v>525</v>
          </cell>
          <cell r="J8">
            <v>100</v>
          </cell>
          <cell r="K8">
            <v>8</v>
          </cell>
          <cell r="N8">
            <v>40</v>
          </cell>
          <cell r="O8">
            <v>24</v>
          </cell>
        </row>
        <row r="10">
          <cell r="A10" t="str">
            <v>Sr Civil Engineer</v>
          </cell>
          <cell r="B10">
            <v>40</v>
          </cell>
          <cell r="C10">
            <v>53</v>
          </cell>
          <cell r="D10">
            <v>1170</v>
          </cell>
          <cell r="E10">
            <v>20</v>
          </cell>
          <cell r="K10">
            <v>64</v>
          </cell>
          <cell r="L10">
            <v>60</v>
          </cell>
          <cell r="M10">
            <v>20</v>
          </cell>
        </row>
        <row r="12">
          <cell r="A12" t="str">
            <v>Sr C.P. Engineer</v>
          </cell>
          <cell r="D12">
            <v>65</v>
          </cell>
          <cell r="K12">
            <v>16</v>
          </cell>
        </row>
        <row r="14">
          <cell r="A14" t="str">
            <v>Sr Const Engineer</v>
          </cell>
          <cell r="D14">
            <v>69</v>
          </cell>
          <cell r="K14">
            <v>8</v>
          </cell>
          <cell r="L14">
            <v>24</v>
          </cell>
        </row>
        <row r="16">
          <cell r="A16" t="str">
            <v>Sr Q S</v>
          </cell>
          <cell r="D16">
            <v>135</v>
          </cell>
          <cell r="K16">
            <v>45</v>
          </cell>
        </row>
        <row r="18">
          <cell r="A18" t="str">
            <v>Sr Q A Engineer</v>
          </cell>
          <cell r="D18">
            <v>20</v>
          </cell>
          <cell r="I18">
            <v>72</v>
          </cell>
          <cell r="K18">
            <v>4</v>
          </cell>
          <cell r="L18">
            <v>16</v>
          </cell>
        </row>
        <row r="20">
          <cell r="A20" t="str">
            <v>Mech/Piping Engr</v>
          </cell>
          <cell r="B20">
            <v>45</v>
          </cell>
          <cell r="C20">
            <v>53</v>
          </cell>
          <cell r="D20">
            <v>1697</v>
          </cell>
          <cell r="E20">
            <v>20</v>
          </cell>
          <cell r="F20">
            <v>24</v>
          </cell>
          <cell r="H20">
            <v>36</v>
          </cell>
          <cell r="I20">
            <v>186</v>
          </cell>
          <cell r="J20">
            <v>200</v>
          </cell>
          <cell r="K20">
            <v>94</v>
          </cell>
          <cell r="L20">
            <v>90</v>
          </cell>
          <cell r="M20">
            <v>24</v>
          </cell>
          <cell r="N20">
            <v>40</v>
          </cell>
          <cell r="O20">
            <v>30</v>
          </cell>
        </row>
        <row r="22">
          <cell r="A22" t="str">
            <v>Inst. Engineer</v>
          </cell>
          <cell r="B22">
            <v>35</v>
          </cell>
          <cell r="C22">
            <v>123</v>
          </cell>
          <cell r="D22">
            <v>908</v>
          </cell>
          <cell r="E22">
            <v>20</v>
          </cell>
          <cell r="G22">
            <v>30</v>
          </cell>
          <cell r="H22">
            <v>28</v>
          </cell>
          <cell r="I22">
            <v>80</v>
          </cell>
          <cell r="J22">
            <v>100</v>
          </cell>
          <cell r="K22">
            <v>49</v>
          </cell>
          <cell r="L22">
            <v>60</v>
          </cell>
          <cell r="M22">
            <v>20</v>
          </cell>
          <cell r="N22">
            <v>40</v>
          </cell>
          <cell r="O22">
            <v>45</v>
          </cell>
        </row>
        <row r="24">
          <cell r="A24" t="str">
            <v>Electrical Engr</v>
          </cell>
          <cell r="B24">
            <v>35</v>
          </cell>
          <cell r="C24">
            <v>53</v>
          </cell>
          <cell r="D24">
            <v>650</v>
          </cell>
          <cell r="E24">
            <v>20</v>
          </cell>
          <cell r="G24">
            <v>30</v>
          </cell>
          <cell r="H24">
            <v>64</v>
          </cell>
          <cell r="I24">
            <v>320</v>
          </cell>
          <cell r="J24">
            <v>200</v>
          </cell>
          <cell r="K24">
            <v>49</v>
          </cell>
          <cell r="L24">
            <v>60</v>
          </cell>
          <cell r="M24">
            <v>20</v>
          </cell>
          <cell r="N24">
            <v>40</v>
          </cell>
          <cell r="O24">
            <v>30</v>
          </cell>
        </row>
        <row r="26">
          <cell r="A26" t="str">
            <v>Planning Engr</v>
          </cell>
          <cell r="D26">
            <v>325</v>
          </cell>
          <cell r="K26">
            <v>40</v>
          </cell>
          <cell r="L26">
            <v>16</v>
          </cell>
        </row>
        <row r="28">
          <cell r="A28" t="str">
            <v>Piping Designer</v>
          </cell>
          <cell r="B28">
            <v>32</v>
          </cell>
          <cell r="D28">
            <v>1048</v>
          </cell>
          <cell r="F28">
            <v>20</v>
          </cell>
        </row>
        <row r="30">
          <cell r="A30" t="str">
            <v>CADD</v>
          </cell>
          <cell r="C30">
            <v>90</v>
          </cell>
          <cell r="D30">
            <v>7919</v>
          </cell>
        </row>
        <row r="32">
          <cell r="A32" t="str">
            <v>HSE Engr</v>
          </cell>
          <cell r="D32">
            <v>109</v>
          </cell>
        </row>
        <row r="34">
          <cell r="A34" t="str">
            <v>Proc. Co-ord.</v>
          </cell>
          <cell r="J34">
            <v>100</v>
          </cell>
        </row>
        <row r="35">
          <cell r="A35" t="str">
            <v>GRAND TOTAL</v>
          </cell>
          <cell r="B35">
            <v>296</v>
          </cell>
          <cell r="C35">
            <v>655</v>
          </cell>
          <cell r="D35">
            <v>15749</v>
          </cell>
          <cell r="E35">
            <v>120</v>
          </cell>
          <cell r="F35">
            <v>54</v>
          </cell>
          <cell r="G35">
            <v>70</v>
          </cell>
          <cell r="H35">
            <v>148</v>
          </cell>
          <cell r="I35">
            <v>714</v>
          </cell>
          <cell r="J35">
            <v>760</v>
          </cell>
          <cell r="K35">
            <v>445</v>
          </cell>
          <cell r="L35">
            <v>371</v>
          </cell>
          <cell r="M35">
            <v>112</v>
          </cell>
          <cell r="N35">
            <v>176</v>
          </cell>
          <cell r="O35">
            <v>182</v>
          </cell>
        </row>
        <row r="36">
          <cell r="A36" t="str">
            <v>FOR SHAH</v>
          </cell>
        </row>
        <row r="37">
          <cell r="A37" t="str">
            <v>Project Manager</v>
          </cell>
          <cell r="B37">
            <v>32</v>
          </cell>
          <cell r="C37">
            <v>80</v>
          </cell>
          <cell r="D37">
            <v>576</v>
          </cell>
          <cell r="E37">
            <v>8</v>
          </cell>
          <cell r="F37">
            <v>2</v>
          </cell>
          <cell r="G37">
            <v>2</v>
          </cell>
          <cell r="K37">
            <v>53</v>
          </cell>
          <cell r="L37">
            <v>45</v>
          </cell>
          <cell r="M37">
            <v>8</v>
          </cell>
          <cell r="N37">
            <v>8</v>
          </cell>
          <cell r="O37">
            <v>8</v>
          </cell>
        </row>
        <row r="39">
          <cell r="A39" t="str">
            <v>Engineerig Manager</v>
          </cell>
          <cell r="B39">
            <v>32</v>
          </cell>
          <cell r="C39">
            <v>80</v>
          </cell>
          <cell r="D39">
            <v>572</v>
          </cell>
          <cell r="E39">
            <v>30</v>
          </cell>
          <cell r="F39">
            <v>8</v>
          </cell>
          <cell r="G39">
            <v>8</v>
          </cell>
          <cell r="K39">
            <v>30</v>
          </cell>
          <cell r="M39">
            <v>20</v>
          </cell>
          <cell r="N39">
            <v>8</v>
          </cell>
          <cell r="O39">
            <v>45</v>
          </cell>
        </row>
        <row r="41">
          <cell r="A41" t="str">
            <v>Sr Process Engineer</v>
          </cell>
          <cell r="B41">
            <v>45</v>
          </cell>
          <cell r="C41">
            <v>123</v>
          </cell>
          <cell r="D41">
            <v>664</v>
          </cell>
          <cell r="K41">
            <v>8</v>
          </cell>
          <cell r="N41">
            <v>40</v>
          </cell>
          <cell r="O41">
            <v>24</v>
          </cell>
        </row>
        <row r="43">
          <cell r="A43" t="str">
            <v>Sr Civil Engineer</v>
          </cell>
          <cell r="B43">
            <v>40</v>
          </cell>
          <cell r="C43">
            <v>53</v>
          </cell>
          <cell r="D43">
            <v>1085</v>
          </cell>
          <cell r="E43">
            <v>20</v>
          </cell>
          <cell r="K43">
            <v>90</v>
          </cell>
          <cell r="L43">
            <v>60</v>
          </cell>
          <cell r="M43">
            <v>20</v>
          </cell>
        </row>
        <row r="45">
          <cell r="A45" t="str">
            <v>Sr C.P. Engineer</v>
          </cell>
          <cell r="D45">
            <v>65</v>
          </cell>
          <cell r="K45">
            <v>16</v>
          </cell>
        </row>
        <row r="47">
          <cell r="A47" t="str">
            <v>Sr Const Engineer</v>
          </cell>
          <cell r="D47">
            <v>85</v>
          </cell>
          <cell r="K47">
            <v>8</v>
          </cell>
          <cell r="L47">
            <v>24</v>
          </cell>
        </row>
        <row r="49">
          <cell r="A49" t="str">
            <v>Sr Q S</v>
          </cell>
          <cell r="D49">
            <v>135</v>
          </cell>
          <cell r="K49">
            <v>90</v>
          </cell>
        </row>
        <row r="51">
          <cell r="A51" t="str">
            <v>Sr Q A Engineer</v>
          </cell>
          <cell r="D51">
            <v>20</v>
          </cell>
          <cell r="K51">
            <v>4</v>
          </cell>
          <cell r="L51">
            <v>16</v>
          </cell>
        </row>
        <row r="53">
          <cell r="A53" t="str">
            <v>Mech/Piping Engr</v>
          </cell>
          <cell r="B53">
            <v>45</v>
          </cell>
          <cell r="C53">
            <v>53</v>
          </cell>
          <cell r="D53">
            <v>1373</v>
          </cell>
          <cell r="E53">
            <v>20</v>
          </cell>
          <cell r="F53">
            <v>24</v>
          </cell>
          <cell r="K53">
            <v>94</v>
          </cell>
          <cell r="L53">
            <v>90</v>
          </cell>
          <cell r="M53">
            <v>24</v>
          </cell>
          <cell r="N53">
            <v>40</v>
          </cell>
          <cell r="O53">
            <v>30</v>
          </cell>
        </row>
        <row r="55">
          <cell r="A55" t="str">
            <v>Inst. Engineer</v>
          </cell>
          <cell r="B55">
            <v>35</v>
          </cell>
          <cell r="C55">
            <v>115</v>
          </cell>
          <cell r="D55">
            <v>784</v>
          </cell>
          <cell r="E55">
            <v>20</v>
          </cell>
          <cell r="G55">
            <v>30</v>
          </cell>
          <cell r="K55">
            <v>49</v>
          </cell>
          <cell r="L55">
            <v>60</v>
          </cell>
          <cell r="M55">
            <v>20</v>
          </cell>
          <cell r="N55">
            <v>40</v>
          </cell>
          <cell r="O55">
            <v>45</v>
          </cell>
        </row>
        <row r="57">
          <cell r="A57" t="str">
            <v>Electrical Engr</v>
          </cell>
          <cell r="B57">
            <v>35</v>
          </cell>
          <cell r="C57">
            <v>53</v>
          </cell>
          <cell r="D57">
            <v>690</v>
          </cell>
          <cell r="E57">
            <v>20</v>
          </cell>
          <cell r="G57">
            <v>30</v>
          </cell>
          <cell r="K57">
            <v>49</v>
          </cell>
          <cell r="L57">
            <v>60</v>
          </cell>
          <cell r="M57">
            <v>20</v>
          </cell>
          <cell r="N57">
            <v>40</v>
          </cell>
          <cell r="O57">
            <v>30</v>
          </cell>
        </row>
        <row r="59">
          <cell r="A59" t="str">
            <v>Planning Engr</v>
          </cell>
          <cell r="D59">
            <v>325</v>
          </cell>
          <cell r="K59">
            <v>40</v>
          </cell>
          <cell r="L59">
            <v>16</v>
          </cell>
        </row>
        <row r="61">
          <cell r="A61" t="str">
            <v>Piping Designer</v>
          </cell>
          <cell r="B61">
            <v>32</v>
          </cell>
          <cell r="D61">
            <v>987</v>
          </cell>
          <cell r="F61">
            <v>20</v>
          </cell>
        </row>
        <row r="63">
          <cell r="A63" t="str">
            <v>CADD</v>
          </cell>
          <cell r="D63">
            <v>7501</v>
          </cell>
        </row>
        <row r="65">
          <cell r="A65" t="str">
            <v>HSE Engr</v>
          </cell>
          <cell r="D65">
            <v>109</v>
          </cell>
        </row>
        <row r="67">
          <cell r="A67" t="str">
            <v>Proc. Co-ord.</v>
          </cell>
        </row>
        <row r="68">
          <cell r="A68" t="str">
            <v>GRAND TOTAL</v>
          </cell>
          <cell r="B68">
            <v>296</v>
          </cell>
          <cell r="C68">
            <v>557</v>
          </cell>
          <cell r="D68">
            <v>14971</v>
          </cell>
          <cell r="E68">
            <v>118</v>
          </cell>
          <cell r="F68">
            <v>54</v>
          </cell>
          <cell r="G68">
            <v>70</v>
          </cell>
          <cell r="H68">
            <v>0</v>
          </cell>
          <cell r="I68">
            <v>0</v>
          </cell>
          <cell r="J68">
            <v>0</v>
          </cell>
          <cell r="K68">
            <v>531</v>
          </cell>
          <cell r="L68">
            <v>371</v>
          </cell>
          <cell r="M68">
            <v>112</v>
          </cell>
          <cell r="N68">
            <v>176</v>
          </cell>
          <cell r="O68">
            <v>182</v>
          </cell>
        </row>
      </sheetData>
      <sheetData sheetId="1" refreshError="1"/>
      <sheetData sheetId="2" refreshError="1"/>
      <sheetData sheetId="3" refreshError="1"/>
      <sheetData sheetId="4" refreshError="1"/>
      <sheetData sheetId="5" refreshError="1">
        <row r="3">
          <cell r="C3" t="str">
            <v>ASAB</v>
          </cell>
        </row>
        <row r="4">
          <cell r="J4" t="str">
            <v>asab</v>
          </cell>
          <cell r="K4" t="str">
            <v>shah</v>
          </cell>
        </row>
        <row r="5">
          <cell r="C5" t="str">
            <v>PROCESS</v>
          </cell>
          <cell r="K5" t="str">
            <v>process</v>
          </cell>
        </row>
        <row r="6">
          <cell r="C6" t="str">
            <v>SR NO</v>
          </cell>
          <cell r="D6" t="str">
            <v>NOS</v>
          </cell>
          <cell r="E6" t="str">
            <v>HRS</v>
          </cell>
          <cell r="F6" t="str">
            <v>MHRS/DOC</v>
          </cell>
          <cell r="H6" t="str">
            <v>REVISED</v>
          </cell>
          <cell r="I6" t="str">
            <v>REVISED</v>
          </cell>
          <cell r="L6" t="str">
            <v>srno</v>
          </cell>
          <cell r="N6" t="str">
            <v>NOS</v>
          </cell>
          <cell r="O6" t="str">
            <v>HRS</v>
          </cell>
          <cell r="P6" t="str">
            <v>MHRS/DOC</v>
          </cell>
          <cell r="R6" t="str">
            <v>REVISED</v>
          </cell>
          <cell r="S6" t="str">
            <v>REVISED</v>
          </cell>
        </row>
        <row r="7">
          <cell r="H7" t="str">
            <v>MHRS/DOC</v>
          </cell>
          <cell r="I7" t="str">
            <v>HRS</v>
          </cell>
          <cell r="R7" t="str">
            <v>MHRS/DOC</v>
          </cell>
          <cell r="S7" t="str">
            <v>HRS</v>
          </cell>
        </row>
        <row r="8">
          <cell r="C8">
            <v>1</v>
          </cell>
          <cell r="D8">
            <v>5</v>
          </cell>
          <cell r="E8">
            <v>35</v>
          </cell>
          <cell r="F8">
            <v>7</v>
          </cell>
          <cell r="H8">
            <v>8</v>
          </cell>
          <cell r="I8">
            <v>40</v>
          </cell>
          <cell r="L8">
            <v>1</v>
          </cell>
          <cell r="N8">
            <v>11</v>
          </cell>
          <cell r="O8">
            <v>71</v>
          </cell>
          <cell r="P8">
            <v>6.4545454545454541</v>
          </cell>
          <cell r="R8">
            <v>6</v>
          </cell>
          <cell r="S8">
            <v>66</v>
          </cell>
        </row>
        <row r="9">
          <cell r="C9">
            <v>2</v>
          </cell>
          <cell r="D9">
            <v>66</v>
          </cell>
          <cell r="E9">
            <v>710</v>
          </cell>
          <cell r="F9">
            <v>10.757575757575758</v>
          </cell>
          <cell r="H9">
            <v>11</v>
          </cell>
          <cell r="I9">
            <v>726</v>
          </cell>
          <cell r="L9">
            <v>2</v>
          </cell>
          <cell r="N9">
            <v>54</v>
          </cell>
          <cell r="O9">
            <v>630</v>
          </cell>
          <cell r="P9">
            <v>11.666666666666666</v>
          </cell>
          <cell r="R9">
            <v>12</v>
          </cell>
          <cell r="S9">
            <v>648</v>
          </cell>
        </row>
        <row r="10">
          <cell r="C10">
            <v>3</v>
          </cell>
          <cell r="D10">
            <v>24</v>
          </cell>
          <cell r="E10">
            <v>56</v>
          </cell>
          <cell r="F10">
            <v>2.3333333333333335</v>
          </cell>
          <cell r="H10">
            <v>6</v>
          </cell>
          <cell r="I10">
            <v>144</v>
          </cell>
          <cell r="L10">
            <v>3</v>
          </cell>
          <cell r="N10">
            <v>47</v>
          </cell>
          <cell r="O10">
            <v>78</v>
          </cell>
          <cell r="P10">
            <v>1.6595744680851063</v>
          </cell>
          <cell r="R10">
            <v>2</v>
          </cell>
          <cell r="S10">
            <v>94</v>
          </cell>
        </row>
        <row r="11">
          <cell r="C11">
            <v>4</v>
          </cell>
          <cell r="D11">
            <v>2</v>
          </cell>
          <cell r="E11">
            <v>48</v>
          </cell>
          <cell r="F11">
            <v>24</v>
          </cell>
          <cell r="H11">
            <v>28</v>
          </cell>
          <cell r="I11">
            <v>56</v>
          </cell>
          <cell r="L11">
            <v>4</v>
          </cell>
          <cell r="N11">
            <v>2</v>
          </cell>
          <cell r="O11">
            <v>48</v>
          </cell>
          <cell r="P11">
            <v>24</v>
          </cell>
          <cell r="R11">
            <v>24</v>
          </cell>
          <cell r="S11">
            <v>48</v>
          </cell>
        </row>
        <row r="12">
          <cell r="C12">
            <v>5</v>
          </cell>
          <cell r="D12">
            <v>15</v>
          </cell>
          <cell r="E12">
            <v>75</v>
          </cell>
          <cell r="F12">
            <v>5</v>
          </cell>
          <cell r="H12">
            <v>6</v>
          </cell>
          <cell r="I12">
            <v>90</v>
          </cell>
          <cell r="L12">
            <v>5</v>
          </cell>
          <cell r="N12">
            <v>25</v>
          </cell>
          <cell r="O12">
            <v>125</v>
          </cell>
          <cell r="P12">
            <v>5</v>
          </cell>
          <cell r="R12">
            <v>6</v>
          </cell>
          <cell r="S12">
            <v>150</v>
          </cell>
        </row>
        <row r="13">
          <cell r="I13">
            <v>1056</v>
          </cell>
          <cell r="J13">
            <v>-0.42737630208330302</v>
          </cell>
        </row>
        <row r="14">
          <cell r="O14">
            <v>952</v>
          </cell>
          <cell r="P14" t="str">
            <v>alloted</v>
          </cell>
          <cell r="Q14">
            <v>1003.4273763020833</v>
          </cell>
          <cell r="S14">
            <v>1006</v>
          </cell>
        </row>
        <row r="15">
          <cell r="E15">
            <v>924</v>
          </cell>
          <cell r="G15" t="str">
            <v>ALLOTED:-</v>
          </cell>
          <cell r="H15">
            <v>1055.5726236979167</v>
          </cell>
          <cell r="I15" t="str">
            <v>BAL</v>
          </cell>
          <cell r="J15">
            <v>131.5726236979167</v>
          </cell>
        </row>
        <row r="16">
          <cell r="P16" t="str">
            <v>balance</v>
          </cell>
          <cell r="Q16">
            <v>51.427376302083303</v>
          </cell>
          <cell r="S16">
            <v>-2.572623697916697</v>
          </cell>
        </row>
        <row r="17">
          <cell r="C17" t="str">
            <v>MQ/PI</v>
          </cell>
        </row>
        <row r="18">
          <cell r="K18" t="str">
            <v>mq/pi</v>
          </cell>
        </row>
        <row r="19">
          <cell r="C19" t="str">
            <v>SR NO</v>
          </cell>
        </row>
        <row r="21">
          <cell r="C21">
            <v>1</v>
          </cell>
          <cell r="D21">
            <v>4</v>
          </cell>
          <cell r="E21">
            <v>40</v>
          </cell>
          <cell r="F21">
            <v>10</v>
          </cell>
          <cell r="H21">
            <v>10</v>
          </cell>
          <cell r="I21">
            <v>40</v>
          </cell>
          <cell r="L21">
            <v>1</v>
          </cell>
          <cell r="N21">
            <v>3</v>
          </cell>
          <cell r="O21">
            <v>30</v>
          </cell>
          <cell r="P21">
            <v>10</v>
          </cell>
          <cell r="R21">
            <v>12</v>
          </cell>
          <cell r="S21">
            <v>36</v>
          </cell>
        </row>
        <row r="22">
          <cell r="C22">
            <v>2</v>
          </cell>
          <cell r="D22">
            <v>5</v>
          </cell>
          <cell r="E22">
            <v>65</v>
          </cell>
          <cell r="F22">
            <v>13</v>
          </cell>
          <cell r="H22">
            <v>13</v>
          </cell>
          <cell r="I22">
            <v>65</v>
          </cell>
          <cell r="L22">
            <v>2</v>
          </cell>
          <cell r="N22">
            <v>3</v>
          </cell>
          <cell r="O22">
            <v>48</v>
          </cell>
          <cell r="P22">
            <v>16</v>
          </cell>
          <cell r="R22">
            <v>16</v>
          </cell>
          <cell r="S22">
            <v>48</v>
          </cell>
        </row>
        <row r="23">
          <cell r="C23">
            <v>3</v>
          </cell>
          <cell r="D23">
            <v>10</v>
          </cell>
          <cell r="E23">
            <v>280</v>
          </cell>
          <cell r="F23">
            <v>28</v>
          </cell>
          <cell r="H23">
            <v>30</v>
          </cell>
          <cell r="I23">
            <v>300</v>
          </cell>
          <cell r="L23">
            <v>3</v>
          </cell>
          <cell r="N23">
            <v>10</v>
          </cell>
          <cell r="O23">
            <v>300</v>
          </cell>
          <cell r="P23">
            <v>30</v>
          </cell>
          <cell r="R23">
            <v>30</v>
          </cell>
          <cell r="S23">
            <v>300</v>
          </cell>
        </row>
        <row r="24">
          <cell r="C24">
            <v>4</v>
          </cell>
          <cell r="D24">
            <v>117</v>
          </cell>
          <cell r="E24">
            <v>3035</v>
          </cell>
          <cell r="F24">
            <v>25.94017094017094</v>
          </cell>
          <cell r="H24">
            <v>27</v>
          </cell>
          <cell r="I24">
            <v>3159</v>
          </cell>
          <cell r="L24">
            <v>4</v>
          </cell>
          <cell r="N24">
            <v>69</v>
          </cell>
          <cell r="O24">
            <v>2081</v>
          </cell>
          <cell r="P24">
            <v>30.159420289855074</v>
          </cell>
          <cell r="R24">
            <v>36</v>
          </cell>
          <cell r="S24">
            <v>2484</v>
          </cell>
        </row>
        <row r="25">
          <cell r="C25">
            <v>5</v>
          </cell>
          <cell r="D25">
            <v>4</v>
          </cell>
          <cell r="E25">
            <v>180</v>
          </cell>
          <cell r="F25">
            <v>45</v>
          </cell>
          <cell r="H25">
            <v>45</v>
          </cell>
          <cell r="I25">
            <v>180</v>
          </cell>
          <cell r="L25">
            <v>5</v>
          </cell>
          <cell r="N25">
            <v>4</v>
          </cell>
          <cell r="O25">
            <v>180</v>
          </cell>
          <cell r="P25">
            <v>45</v>
          </cell>
          <cell r="R25">
            <v>45</v>
          </cell>
          <cell r="S25">
            <v>180</v>
          </cell>
        </row>
        <row r="26">
          <cell r="C26">
            <v>6</v>
          </cell>
          <cell r="D26">
            <v>37</v>
          </cell>
          <cell r="E26">
            <v>535</v>
          </cell>
          <cell r="F26">
            <v>14.45945945945946</v>
          </cell>
          <cell r="H26">
            <v>15</v>
          </cell>
          <cell r="I26">
            <v>555</v>
          </cell>
          <cell r="L26">
            <v>6</v>
          </cell>
          <cell r="N26">
            <v>33</v>
          </cell>
          <cell r="O26">
            <v>465</v>
          </cell>
          <cell r="P26">
            <v>14.090909090909092</v>
          </cell>
          <cell r="R26">
            <v>16</v>
          </cell>
          <cell r="S26">
            <v>528</v>
          </cell>
        </row>
        <row r="27">
          <cell r="C27">
            <v>7</v>
          </cell>
          <cell r="D27">
            <v>14</v>
          </cell>
          <cell r="E27">
            <v>138</v>
          </cell>
          <cell r="F27">
            <v>9.8571428571428577</v>
          </cell>
          <cell r="H27">
            <v>10</v>
          </cell>
          <cell r="I27">
            <v>140</v>
          </cell>
          <cell r="L27">
            <v>7</v>
          </cell>
          <cell r="S27">
            <v>0</v>
          </cell>
        </row>
        <row r="28">
          <cell r="C28">
            <v>8</v>
          </cell>
          <cell r="D28">
            <v>10</v>
          </cell>
          <cell r="E28">
            <v>240</v>
          </cell>
          <cell r="F28">
            <v>24</v>
          </cell>
          <cell r="H28">
            <v>24</v>
          </cell>
          <cell r="I28">
            <v>240</v>
          </cell>
          <cell r="L28">
            <v>8</v>
          </cell>
          <cell r="N28">
            <v>22</v>
          </cell>
          <cell r="O28">
            <v>266</v>
          </cell>
          <cell r="P28">
            <v>12.090909090909092</v>
          </cell>
          <cell r="R28">
            <v>14</v>
          </cell>
          <cell r="S28">
            <v>308</v>
          </cell>
        </row>
        <row r="29">
          <cell r="C29">
            <v>9</v>
          </cell>
          <cell r="L29">
            <v>9</v>
          </cell>
          <cell r="N29">
            <v>10</v>
          </cell>
          <cell r="O29">
            <v>360</v>
          </cell>
          <cell r="P29">
            <v>36</v>
          </cell>
          <cell r="R29">
            <v>36</v>
          </cell>
          <cell r="S29">
            <v>360</v>
          </cell>
        </row>
        <row r="30">
          <cell r="C30">
            <v>10</v>
          </cell>
          <cell r="L30">
            <v>10</v>
          </cell>
          <cell r="N30">
            <v>4</v>
          </cell>
          <cell r="O30">
            <v>56</v>
          </cell>
          <cell r="P30">
            <v>14</v>
          </cell>
          <cell r="R30">
            <v>14</v>
          </cell>
          <cell r="S30">
            <v>56</v>
          </cell>
        </row>
        <row r="31">
          <cell r="C31">
            <v>11</v>
          </cell>
          <cell r="D31">
            <v>4</v>
          </cell>
          <cell r="E31">
            <v>56</v>
          </cell>
          <cell r="F31">
            <v>14</v>
          </cell>
          <cell r="H31">
            <v>14</v>
          </cell>
          <cell r="I31">
            <v>56</v>
          </cell>
          <cell r="L31">
            <v>11</v>
          </cell>
          <cell r="N31">
            <v>2</v>
          </cell>
          <cell r="O31">
            <v>28</v>
          </cell>
          <cell r="P31">
            <v>14</v>
          </cell>
          <cell r="R31">
            <v>14</v>
          </cell>
          <cell r="S31">
            <v>28</v>
          </cell>
        </row>
        <row r="32">
          <cell r="C32">
            <v>12</v>
          </cell>
          <cell r="D32">
            <v>2</v>
          </cell>
          <cell r="E32">
            <v>28</v>
          </cell>
          <cell r="F32">
            <v>14</v>
          </cell>
          <cell r="H32">
            <v>14</v>
          </cell>
          <cell r="I32">
            <v>28</v>
          </cell>
          <cell r="L32">
            <v>12</v>
          </cell>
          <cell r="N32">
            <v>110</v>
          </cell>
          <cell r="O32">
            <v>1100</v>
          </cell>
          <cell r="P32">
            <v>10</v>
          </cell>
          <cell r="R32">
            <v>10</v>
          </cell>
          <cell r="S32">
            <v>1100</v>
          </cell>
        </row>
        <row r="33">
          <cell r="C33">
            <v>13</v>
          </cell>
          <cell r="D33">
            <v>90</v>
          </cell>
          <cell r="E33">
            <v>839</v>
          </cell>
          <cell r="F33">
            <v>9.3222222222222229</v>
          </cell>
          <cell r="H33">
            <v>10</v>
          </cell>
          <cell r="I33">
            <v>900</v>
          </cell>
          <cell r="L33">
            <v>13</v>
          </cell>
          <cell r="N33">
            <v>1</v>
          </cell>
          <cell r="O33">
            <v>24</v>
          </cell>
          <cell r="P33">
            <v>24</v>
          </cell>
          <cell r="R33">
            <v>24</v>
          </cell>
          <cell r="S33">
            <v>24</v>
          </cell>
        </row>
        <row r="34">
          <cell r="C34">
            <v>14</v>
          </cell>
          <cell r="D34">
            <v>2</v>
          </cell>
          <cell r="E34">
            <v>24</v>
          </cell>
          <cell r="F34">
            <v>12</v>
          </cell>
          <cell r="H34">
            <v>12</v>
          </cell>
          <cell r="I34">
            <v>24</v>
          </cell>
          <cell r="L34">
            <v>14</v>
          </cell>
          <cell r="N34">
            <v>1</v>
          </cell>
          <cell r="O34">
            <v>145</v>
          </cell>
          <cell r="P34">
            <v>145</v>
          </cell>
          <cell r="R34">
            <v>145</v>
          </cell>
          <cell r="S34">
            <v>145</v>
          </cell>
        </row>
        <row r="35">
          <cell r="C35">
            <v>15</v>
          </cell>
          <cell r="D35">
            <v>1</v>
          </cell>
          <cell r="E35">
            <v>145</v>
          </cell>
          <cell r="F35">
            <v>145</v>
          </cell>
          <cell r="H35">
            <v>145</v>
          </cell>
          <cell r="I35">
            <v>145</v>
          </cell>
          <cell r="L35">
            <v>15</v>
          </cell>
          <cell r="N35">
            <v>20</v>
          </cell>
          <cell r="O35">
            <v>80</v>
          </cell>
          <cell r="P35">
            <v>4</v>
          </cell>
          <cell r="R35">
            <v>4</v>
          </cell>
          <cell r="S35">
            <v>80</v>
          </cell>
        </row>
        <row r="36">
          <cell r="C36">
            <v>16</v>
          </cell>
          <cell r="D36">
            <v>10</v>
          </cell>
          <cell r="E36">
            <v>40</v>
          </cell>
          <cell r="F36">
            <v>4</v>
          </cell>
          <cell r="H36">
            <v>4</v>
          </cell>
          <cell r="I36">
            <v>40</v>
          </cell>
          <cell r="L36">
            <v>16</v>
          </cell>
          <cell r="N36">
            <v>1</v>
          </cell>
          <cell r="O36">
            <v>109</v>
          </cell>
          <cell r="P36">
            <v>109</v>
          </cell>
          <cell r="R36">
            <v>109</v>
          </cell>
          <cell r="S36">
            <v>109</v>
          </cell>
        </row>
        <row r="37">
          <cell r="C37">
            <v>17</v>
          </cell>
          <cell r="D37">
            <v>1</v>
          </cell>
          <cell r="E37">
            <v>109</v>
          </cell>
          <cell r="F37">
            <v>109</v>
          </cell>
          <cell r="H37">
            <v>109</v>
          </cell>
          <cell r="I37">
            <v>109</v>
          </cell>
          <cell r="L37">
            <v>17</v>
          </cell>
          <cell r="N37">
            <v>8</v>
          </cell>
          <cell r="O37">
            <v>64</v>
          </cell>
          <cell r="P37">
            <v>8</v>
          </cell>
          <cell r="R37">
            <v>8</v>
          </cell>
          <cell r="S37">
            <v>64</v>
          </cell>
        </row>
        <row r="38">
          <cell r="C38">
            <v>18</v>
          </cell>
          <cell r="D38">
            <v>6</v>
          </cell>
          <cell r="E38">
            <v>48</v>
          </cell>
          <cell r="F38">
            <v>8</v>
          </cell>
          <cell r="H38">
            <v>8</v>
          </cell>
          <cell r="I38">
            <v>48</v>
          </cell>
          <cell r="L38">
            <v>18</v>
          </cell>
          <cell r="N38">
            <v>2</v>
          </cell>
          <cell r="O38">
            <v>40</v>
          </cell>
          <cell r="P38">
            <v>20</v>
          </cell>
          <cell r="R38">
            <v>20</v>
          </cell>
          <cell r="S38">
            <v>40</v>
          </cell>
        </row>
        <row r="39">
          <cell r="C39">
            <v>19</v>
          </cell>
          <cell r="D39">
            <v>2</v>
          </cell>
          <cell r="E39">
            <v>40</v>
          </cell>
          <cell r="F39">
            <v>20</v>
          </cell>
          <cell r="H39">
            <v>30</v>
          </cell>
          <cell r="I39">
            <v>60</v>
          </cell>
          <cell r="L39">
            <v>19</v>
          </cell>
          <cell r="N39">
            <v>15</v>
          </cell>
          <cell r="O39">
            <v>23</v>
          </cell>
          <cell r="P39">
            <v>1.5333333333333334</v>
          </cell>
          <cell r="R39">
            <v>2</v>
          </cell>
          <cell r="S39">
            <v>30</v>
          </cell>
        </row>
        <row r="40">
          <cell r="C40">
            <v>20</v>
          </cell>
          <cell r="D40">
            <v>21</v>
          </cell>
          <cell r="E40">
            <v>46</v>
          </cell>
          <cell r="F40">
            <v>2.1904761904761907</v>
          </cell>
          <cell r="H40">
            <v>3</v>
          </cell>
          <cell r="I40">
            <v>63</v>
          </cell>
          <cell r="L40">
            <v>20</v>
          </cell>
          <cell r="N40">
            <v>1</v>
          </cell>
          <cell r="O40">
            <v>62</v>
          </cell>
          <cell r="P40">
            <v>62</v>
          </cell>
          <cell r="R40">
            <v>62</v>
          </cell>
          <cell r="S40">
            <v>62</v>
          </cell>
        </row>
        <row r="41">
          <cell r="C41">
            <v>21</v>
          </cell>
          <cell r="D41">
            <v>1</v>
          </cell>
          <cell r="E41">
            <v>62</v>
          </cell>
          <cell r="F41">
            <v>62</v>
          </cell>
          <cell r="H41">
            <v>62</v>
          </cell>
          <cell r="I41">
            <v>62</v>
          </cell>
          <cell r="L41">
            <v>21</v>
          </cell>
          <cell r="N41">
            <v>16</v>
          </cell>
          <cell r="O41">
            <v>16</v>
          </cell>
          <cell r="P41">
            <v>1</v>
          </cell>
          <cell r="R41">
            <v>1</v>
          </cell>
          <cell r="S41">
            <v>16</v>
          </cell>
        </row>
        <row r="42">
          <cell r="C42">
            <v>22</v>
          </cell>
          <cell r="D42">
            <v>6</v>
          </cell>
          <cell r="E42">
            <v>24</v>
          </cell>
          <cell r="F42">
            <v>4</v>
          </cell>
          <cell r="H42">
            <v>4</v>
          </cell>
          <cell r="I42">
            <v>24</v>
          </cell>
          <cell r="L42">
            <v>22</v>
          </cell>
          <cell r="N42">
            <v>1</v>
          </cell>
          <cell r="O42">
            <v>230</v>
          </cell>
          <cell r="P42">
            <v>230</v>
          </cell>
          <cell r="R42">
            <v>246</v>
          </cell>
          <cell r="S42">
            <v>246</v>
          </cell>
        </row>
        <row r="43">
          <cell r="C43">
            <v>23</v>
          </cell>
          <cell r="D43">
            <v>1</v>
          </cell>
          <cell r="E43">
            <v>230</v>
          </cell>
          <cell r="F43">
            <v>230</v>
          </cell>
          <cell r="H43">
            <v>250</v>
          </cell>
          <cell r="I43">
            <v>250</v>
          </cell>
          <cell r="L43">
            <v>23</v>
          </cell>
          <cell r="N43">
            <v>10</v>
          </cell>
          <cell r="P43">
            <v>0</v>
          </cell>
          <cell r="R43">
            <v>2</v>
          </cell>
          <cell r="S43">
            <v>20</v>
          </cell>
        </row>
        <row r="44">
          <cell r="C44">
            <v>24</v>
          </cell>
          <cell r="D44">
            <v>15</v>
          </cell>
          <cell r="E44">
            <v>120</v>
          </cell>
          <cell r="F44">
            <v>8</v>
          </cell>
          <cell r="H44">
            <v>8</v>
          </cell>
          <cell r="I44">
            <v>120</v>
          </cell>
          <cell r="L44">
            <v>24</v>
          </cell>
          <cell r="N44">
            <v>1</v>
          </cell>
          <cell r="O44">
            <v>286</v>
          </cell>
          <cell r="P44">
            <v>286</v>
          </cell>
          <cell r="R44">
            <v>286</v>
          </cell>
          <cell r="S44">
            <v>286</v>
          </cell>
        </row>
        <row r="45">
          <cell r="C45">
            <v>25</v>
          </cell>
          <cell r="D45">
            <v>1</v>
          </cell>
          <cell r="E45">
            <v>286</v>
          </cell>
          <cell r="F45">
            <v>286</v>
          </cell>
          <cell r="H45">
            <v>286</v>
          </cell>
          <cell r="I45">
            <v>286</v>
          </cell>
          <cell r="L45">
            <v>25</v>
          </cell>
          <cell r="N45">
            <v>2</v>
          </cell>
          <cell r="O45">
            <v>20</v>
          </cell>
          <cell r="P45">
            <v>10</v>
          </cell>
          <cell r="R45">
            <v>10</v>
          </cell>
          <cell r="S45">
            <v>20</v>
          </cell>
        </row>
        <row r="46">
          <cell r="C46">
            <v>26</v>
          </cell>
          <cell r="D46">
            <v>2</v>
          </cell>
          <cell r="E46">
            <v>20</v>
          </cell>
          <cell r="F46">
            <v>10</v>
          </cell>
          <cell r="H46">
            <v>10</v>
          </cell>
          <cell r="I46">
            <v>20</v>
          </cell>
          <cell r="L46">
            <v>26</v>
          </cell>
          <cell r="N46">
            <v>1</v>
          </cell>
          <cell r="O46">
            <v>45</v>
          </cell>
          <cell r="P46">
            <v>45</v>
          </cell>
          <cell r="R46">
            <v>45</v>
          </cell>
          <cell r="S46">
            <v>45</v>
          </cell>
        </row>
        <row r="47">
          <cell r="C47">
            <v>27</v>
          </cell>
          <cell r="D47">
            <v>1</v>
          </cell>
          <cell r="E47">
            <v>45</v>
          </cell>
          <cell r="F47">
            <v>45</v>
          </cell>
          <cell r="H47">
            <v>45</v>
          </cell>
          <cell r="I47">
            <v>45</v>
          </cell>
          <cell r="L47">
            <v>27</v>
          </cell>
          <cell r="N47">
            <v>1</v>
          </cell>
          <cell r="O47">
            <v>30</v>
          </cell>
          <cell r="P47">
            <v>30</v>
          </cell>
          <cell r="R47">
            <v>30</v>
          </cell>
          <cell r="S47">
            <v>30</v>
          </cell>
        </row>
        <row r="48">
          <cell r="C48">
            <v>28</v>
          </cell>
          <cell r="D48">
            <v>1</v>
          </cell>
          <cell r="E48">
            <v>30</v>
          </cell>
          <cell r="F48">
            <v>30</v>
          </cell>
          <cell r="H48">
            <v>38</v>
          </cell>
          <cell r="I48">
            <v>38</v>
          </cell>
          <cell r="L48">
            <v>28</v>
          </cell>
          <cell r="N48">
            <v>1</v>
          </cell>
          <cell r="O48">
            <v>40</v>
          </cell>
          <cell r="P48">
            <v>40</v>
          </cell>
          <cell r="R48">
            <v>40</v>
          </cell>
          <cell r="S48">
            <v>40</v>
          </cell>
        </row>
        <row r="49">
          <cell r="C49">
            <v>29</v>
          </cell>
          <cell r="D49">
            <v>1</v>
          </cell>
          <cell r="E49">
            <v>40</v>
          </cell>
          <cell r="F49">
            <v>40</v>
          </cell>
          <cell r="H49">
            <v>40</v>
          </cell>
          <cell r="I49">
            <v>40</v>
          </cell>
          <cell r="L49">
            <v>29</v>
          </cell>
          <cell r="N49">
            <v>6</v>
          </cell>
          <cell r="O49">
            <v>90</v>
          </cell>
          <cell r="P49">
            <v>15</v>
          </cell>
          <cell r="R49">
            <v>15</v>
          </cell>
          <cell r="S49">
            <v>90</v>
          </cell>
        </row>
        <row r="50">
          <cell r="C50">
            <v>30</v>
          </cell>
          <cell r="D50">
            <v>6</v>
          </cell>
          <cell r="E50">
            <v>90</v>
          </cell>
          <cell r="F50">
            <v>15</v>
          </cell>
          <cell r="H50">
            <v>15</v>
          </cell>
          <cell r="I50">
            <v>90</v>
          </cell>
        </row>
        <row r="51">
          <cell r="I51">
            <v>7127</v>
          </cell>
          <cell r="O51">
            <v>6218</v>
          </cell>
          <cell r="S51">
            <v>6775</v>
          </cell>
        </row>
        <row r="52">
          <cell r="E52">
            <v>6835</v>
          </cell>
          <cell r="F52" t="str">
            <v>ALLOTED:-</v>
          </cell>
          <cell r="G52">
            <v>7127.0376953124996</v>
          </cell>
          <cell r="P52" t="str">
            <v>alloted</v>
          </cell>
          <cell r="Q52">
            <v>6774.9623046875004</v>
          </cell>
        </row>
        <row r="53">
          <cell r="H53" t="str">
            <v>BAL</v>
          </cell>
          <cell r="I53">
            <v>3.7695312499636202E-2</v>
          </cell>
        </row>
        <row r="54">
          <cell r="H54">
            <v>292.03769531249964</v>
          </cell>
          <cell r="P54" t="str">
            <v>bal</v>
          </cell>
          <cell r="Q54">
            <v>556.96230468750036</v>
          </cell>
          <cell r="S54">
            <v>-3.7695312499636202E-2</v>
          </cell>
        </row>
        <row r="57">
          <cell r="C57" t="str">
            <v>instrument</v>
          </cell>
          <cell r="L57" t="str">
            <v>instruments</v>
          </cell>
        </row>
        <row r="59">
          <cell r="C59">
            <v>1</v>
          </cell>
          <cell r="D59">
            <v>6</v>
          </cell>
          <cell r="E59">
            <v>180</v>
          </cell>
          <cell r="F59">
            <v>30</v>
          </cell>
          <cell r="H59">
            <v>30</v>
          </cell>
          <cell r="I59">
            <v>180</v>
          </cell>
          <cell r="L59">
            <v>1</v>
          </cell>
          <cell r="N59">
            <v>10</v>
          </cell>
          <cell r="O59">
            <v>180</v>
          </cell>
          <cell r="P59">
            <v>18</v>
          </cell>
          <cell r="R59">
            <v>20</v>
          </cell>
          <cell r="S59">
            <v>200</v>
          </cell>
        </row>
        <row r="60">
          <cell r="C60">
            <v>2</v>
          </cell>
          <cell r="D60">
            <v>6</v>
          </cell>
          <cell r="E60">
            <v>90</v>
          </cell>
          <cell r="F60">
            <v>15</v>
          </cell>
          <cell r="H60">
            <v>15</v>
          </cell>
          <cell r="I60">
            <v>90</v>
          </cell>
          <cell r="L60">
            <v>2</v>
          </cell>
          <cell r="N60">
            <v>6</v>
          </cell>
          <cell r="O60">
            <v>90</v>
          </cell>
          <cell r="P60">
            <v>15</v>
          </cell>
          <cell r="R60">
            <v>18</v>
          </cell>
          <cell r="S60">
            <v>108</v>
          </cell>
        </row>
        <row r="61">
          <cell r="C61">
            <v>3</v>
          </cell>
          <cell r="D61">
            <v>3</v>
          </cell>
          <cell r="E61">
            <v>90</v>
          </cell>
          <cell r="F61">
            <v>30</v>
          </cell>
          <cell r="H61">
            <v>30</v>
          </cell>
          <cell r="I61">
            <v>90</v>
          </cell>
          <cell r="L61">
            <v>3</v>
          </cell>
          <cell r="N61">
            <v>3</v>
          </cell>
          <cell r="O61">
            <v>65</v>
          </cell>
          <cell r="P61">
            <v>21.666666666666668</v>
          </cell>
          <cell r="R61">
            <v>22</v>
          </cell>
          <cell r="S61">
            <v>66</v>
          </cell>
        </row>
        <row r="62">
          <cell r="C62">
            <v>4</v>
          </cell>
          <cell r="D62">
            <v>10</v>
          </cell>
          <cell r="E62">
            <v>140</v>
          </cell>
          <cell r="F62">
            <v>14</v>
          </cell>
          <cell r="H62">
            <v>14</v>
          </cell>
          <cell r="I62">
            <v>140</v>
          </cell>
          <cell r="L62">
            <v>4</v>
          </cell>
          <cell r="N62">
            <v>15</v>
          </cell>
          <cell r="O62">
            <v>120</v>
          </cell>
          <cell r="P62">
            <v>8</v>
          </cell>
          <cell r="R62">
            <v>8</v>
          </cell>
          <cell r="S62">
            <v>120</v>
          </cell>
        </row>
        <row r="63">
          <cell r="C63">
            <v>5</v>
          </cell>
          <cell r="D63">
            <v>1</v>
          </cell>
          <cell r="E63">
            <v>55</v>
          </cell>
          <cell r="F63">
            <v>55</v>
          </cell>
          <cell r="H63">
            <v>55</v>
          </cell>
          <cell r="I63">
            <v>55</v>
          </cell>
          <cell r="L63">
            <v>5</v>
          </cell>
          <cell r="N63">
            <v>1</v>
          </cell>
          <cell r="O63">
            <v>34</v>
          </cell>
          <cell r="P63">
            <v>34</v>
          </cell>
          <cell r="R63">
            <v>33</v>
          </cell>
          <cell r="S63">
            <v>33</v>
          </cell>
        </row>
        <row r="64">
          <cell r="C64">
            <v>6</v>
          </cell>
          <cell r="D64">
            <v>70</v>
          </cell>
          <cell r="E64">
            <v>290</v>
          </cell>
          <cell r="F64">
            <v>4.1428571428571432</v>
          </cell>
          <cell r="H64">
            <v>6</v>
          </cell>
          <cell r="I64">
            <v>420</v>
          </cell>
          <cell r="L64">
            <v>6</v>
          </cell>
          <cell r="N64">
            <v>40</v>
          </cell>
          <cell r="O64">
            <v>205</v>
          </cell>
          <cell r="P64">
            <v>5.125</v>
          </cell>
          <cell r="R64">
            <v>8</v>
          </cell>
          <cell r="S64">
            <v>320</v>
          </cell>
        </row>
        <row r="65">
          <cell r="C65">
            <v>7</v>
          </cell>
          <cell r="D65">
            <v>6</v>
          </cell>
          <cell r="E65">
            <v>150</v>
          </cell>
          <cell r="F65">
            <v>25</v>
          </cell>
          <cell r="H65">
            <v>25</v>
          </cell>
          <cell r="I65">
            <v>150</v>
          </cell>
          <cell r="L65">
            <v>7</v>
          </cell>
          <cell r="N65">
            <v>12</v>
          </cell>
          <cell r="O65">
            <v>165</v>
          </cell>
          <cell r="P65">
            <v>13.75</v>
          </cell>
          <cell r="R65">
            <v>18</v>
          </cell>
          <cell r="S65">
            <v>216</v>
          </cell>
        </row>
        <row r="66">
          <cell r="C66">
            <v>8</v>
          </cell>
          <cell r="D66">
            <v>1</v>
          </cell>
          <cell r="E66">
            <v>24</v>
          </cell>
          <cell r="F66">
            <v>24</v>
          </cell>
          <cell r="H66">
            <v>22</v>
          </cell>
          <cell r="I66">
            <v>22</v>
          </cell>
          <cell r="L66">
            <v>8</v>
          </cell>
          <cell r="N66">
            <v>1</v>
          </cell>
          <cell r="P66">
            <v>0</v>
          </cell>
          <cell r="R66">
            <v>0</v>
          </cell>
          <cell r="S66">
            <v>0</v>
          </cell>
        </row>
        <row r="67">
          <cell r="C67">
            <v>9</v>
          </cell>
          <cell r="D67">
            <v>1</v>
          </cell>
          <cell r="E67">
            <v>40</v>
          </cell>
          <cell r="F67">
            <v>40</v>
          </cell>
          <cell r="H67">
            <v>40</v>
          </cell>
          <cell r="I67">
            <v>40</v>
          </cell>
          <cell r="L67">
            <v>9</v>
          </cell>
          <cell r="N67">
            <v>3</v>
          </cell>
          <cell r="O67">
            <v>40</v>
          </cell>
          <cell r="P67">
            <v>13.333333333333334</v>
          </cell>
          <cell r="R67">
            <v>15</v>
          </cell>
          <cell r="S67">
            <v>45</v>
          </cell>
        </row>
        <row r="68">
          <cell r="C68">
            <v>10</v>
          </cell>
          <cell r="D68">
            <v>3</v>
          </cell>
          <cell r="E68">
            <v>24</v>
          </cell>
          <cell r="F68">
            <v>8</v>
          </cell>
          <cell r="H68">
            <v>8</v>
          </cell>
          <cell r="I68">
            <v>24</v>
          </cell>
          <cell r="L68">
            <v>10</v>
          </cell>
          <cell r="N68">
            <v>3</v>
          </cell>
          <cell r="O68">
            <v>24</v>
          </cell>
          <cell r="P68">
            <v>8</v>
          </cell>
          <cell r="R68">
            <v>8</v>
          </cell>
          <cell r="S68">
            <v>24</v>
          </cell>
        </row>
        <row r="69">
          <cell r="C69">
            <v>11</v>
          </cell>
          <cell r="D69">
            <v>0</v>
          </cell>
          <cell r="L69">
            <v>11</v>
          </cell>
          <cell r="N69">
            <v>12</v>
          </cell>
          <cell r="O69">
            <v>69</v>
          </cell>
          <cell r="P69">
            <v>5.75</v>
          </cell>
          <cell r="R69">
            <v>6</v>
          </cell>
          <cell r="S69">
            <v>72</v>
          </cell>
        </row>
        <row r="70">
          <cell r="C70">
            <v>12</v>
          </cell>
          <cell r="D70">
            <v>1</v>
          </cell>
          <cell r="E70">
            <v>18</v>
          </cell>
          <cell r="F70">
            <v>18</v>
          </cell>
          <cell r="H70">
            <v>18</v>
          </cell>
          <cell r="I70">
            <v>18</v>
          </cell>
          <cell r="L70">
            <v>12</v>
          </cell>
          <cell r="N70">
            <v>3</v>
          </cell>
          <cell r="O70">
            <v>18</v>
          </cell>
          <cell r="P70">
            <v>6</v>
          </cell>
          <cell r="R70">
            <v>6</v>
          </cell>
          <cell r="S70">
            <v>18</v>
          </cell>
        </row>
        <row r="71">
          <cell r="C71">
            <v>13</v>
          </cell>
          <cell r="D71">
            <v>3</v>
          </cell>
          <cell r="E71">
            <v>24</v>
          </cell>
          <cell r="F71">
            <v>8</v>
          </cell>
          <cell r="H71">
            <v>8</v>
          </cell>
          <cell r="I71">
            <v>24</v>
          </cell>
          <cell r="L71">
            <v>13</v>
          </cell>
          <cell r="S71">
            <v>0</v>
          </cell>
        </row>
        <row r="72">
          <cell r="C72">
            <v>14</v>
          </cell>
          <cell r="D72">
            <v>45</v>
          </cell>
          <cell r="E72">
            <v>24</v>
          </cell>
          <cell r="F72">
            <v>0.53333333333333333</v>
          </cell>
          <cell r="H72">
            <v>2</v>
          </cell>
          <cell r="I72">
            <v>90</v>
          </cell>
          <cell r="L72">
            <v>14</v>
          </cell>
          <cell r="N72">
            <v>46</v>
          </cell>
          <cell r="O72">
            <v>45</v>
          </cell>
          <cell r="P72">
            <v>0.97826086956521741</v>
          </cell>
          <cell r="R72">
            <v>2</v>
          </cell>
          <cell r="S72">
            <v>92</v>
          </cell>
        </row>
        <row r="73">
          <cell r="C73">
            <v>15</v>
          </cell>
          <cell r="D73">
            <v>1</v>
          </cell>
          <cell r="E73">
            <v>28</v>
          </cell>
          <cell r="F73">
            <v>28</v>
          </cell>
          <cell r="H73">
            <v>28</v>
          </cell>
          <cell r="I73">
            <v>28</v>
          </cell>
          <cell r="L73">
            <v>15</v>
          </cell>
          <cell r="N73">
            <v>1</v>
          </cell>
          <cell r="O73">
            <v>28</v>
          </cell>
          <cell r="P73">
            <v>28</v>
          </cell>
          <cell r="R73">
            <v>28</v>
          </cell>
          <cell r="S73">
            <v>28</v>
          </cell>
        </row>
        <row r="74">
          <cell r="C74">
            <v>16</v>
          </cell>
          <cell r="D74">
            <v>12</v>
          </cell>
          <cell r="E74">
            <v>45</v>
          </cell>
          <cell r="F74">
            <v>3.75</v>
          </cell>
          <cell r="H74">
            <v>4</v>
          </cell>
          <cell r="I74">
            <v>48</v>
          </cell>
          <cell r="L74">
            <v>16</v>
          </cell>
          <cell r="N74">
            <v>13</v>
          </cell>
          <cell r="O74">
            <v>15</v>
          </cell>
          <cell r="P74">
            <v>1.1538461538461537</v>
          </cell>
          <cell r="R74">
            <v>2</v>
          </cell>
          <cell r="S74">
            <v>26</v>
          </cell>
        </row>
        <row r="75">
          <cell r="C75">
            <v>17</v>
          </cell>
          <cell r="D75">
            <v>2</v>
          </cell>
          <cell r="E75">
            <v>69</v>
          </cell>
          <cell r="F75">
            <v>34.5</v>
          </cell>
          <cell r="H75">
            <v>35</v>
          </cell>
          <cell r="I75">
            <v>70</v>
          </cell>
          <cell r="L75">
            <v>17</v>
          </cell>
          <cell r="N75">
            <v>2</v>
          </cell>
          <cell r="O75">
            <v>24</v>
          </cell>
          <cell r="P75">
            <v>12</v>
          </cell>
          <cell r="R75">
            <v>12</v>
          </cell>
          <cell r="S75">
            <v>24</v>
          </cell>
        </row>
        <row r="76">
          <cell r="C76">
            <v>18</v>
          </cell>
          <cell r="D76">
            <v>30</v>
          </cell>
          <cell r="E76">
            <v>135</v>
          </cell>
          <cell r="F76">
            <v>4.5</v>
          </cell>
          <cell r="H76">
            <v>5</v>
          </cell>
          <cell r="I76">
            <v>150</v>
          </cell>
          <cell r="L76">
            <v>18</v>
          </cell>
          <cell r="N76">
            <v>15</v>
          </cell>
          <cell r="O76">
            <v>90</v>
          </cell>
          <cell r="P76">
            <v>6</v>
          </cell>
          <cell r="R76">
            <v>12</v>
          </cell>
          <cell r="S76">
            <v>180</v>
          </cell>
        </row>
        <row r="77">
          <cell r="C77">
            <v>19</v>
          </cell>
          <cell r="D77">
            <v>1</v>
          </cell>
          <cell r="E77">
            <v>24</v>
          </cell>
          <cell r="F77">
            <v>24</v>
          </cell>
          <cell r="H77">
            <v>24</v>
          </cell>
          <cell r="I77">
            <v>24</v>
          </cell>
          <cell r="L77">
            <v>19</v>
          </cell>
          <cell r="N77">
            <v>1</v>
          </cell>
          <cell r="O77">
            <v>16</v>
          </cell>
          <cell r="P77">
            <v>16</v>
          </cell>
          <cell r="R77">
            <v>16</v>
          </cell>
          <cell r="S77">
            <v>16</v>
          </cell>
        </row>
        <row r="78">
          <cell r="C78">
            <v>20</v>
          </cell>
          <cell r="D78">
            <v>1</v>
          </cell>
          <cell r="E78">
            <v>24</v>
          </cell>
          <cell r="F78">
            <v>24</v>
          </cell>
          <cell r="H78">
            <v>24</v>
          </cell>
          <cell r="I78">
            <v>24</v>
          </cell>
          <cell r="L78">
            <v>20</v>
          </cell>
          <cell r="N78">
            <v>1</v>
          </cell>
          <cell r="O78">
            <v>8</v>
          </cell>
          <cell r="P78">
            <v>8</v>
          </cell>
          <cell r="R78">
            <v>8</v>
          </cell>
          <cell r="S78">
            <v>8</v>
          </cell>
        </row>
        <row r="79">
          <cell r="L79">
            <v>21</v>
          </cell>
          <cell r="N79">
            <v>4</v>
          </cell>
          <cell r="O79">
            <v>8</v>
          </cell>
          <cell r="P79">
            <v>2</v>
          </cell>
          <cell r="R79">
            <v>2</v>
          </cell>
          <cell r="S79">
            <v>8</v>
          </cell>
        </row>
        <row r="80">
          <cell r="E80">
            <v>1474</v>
          </cell>
          <cell r="F80" t="str">
            <v>alloted</v>
          </cell>
          <cell r="G80">
            <v>1687.17314453125</v>
          </cell>
          <cell r="I80">
            <v>1687</v>
          </cell>
        </row>
        <row r="81">
          <cell r="O81">
            <v>1244</v>
          </cell>
          <cell r="P81" t="str">
            <v>alloted</v>
          </cell>
          <cell r="Q81">
            <v>1603.82685546875</v>
          </cell>
          <cell r="S81">
            <v>1604</v>
          </cell>
        </row>
        <row r="82">
          <cell r="F82" t="str">
            <v>bal:-</v>
          </cell>
          <cell r="G82">
            <v>213.17314453125005</v>
          </cell>
          <cell r="I82">
            <v>0.17314453125004547</v>
          </cell>
        </row>
        <row r="83">
          <cell r="P83" t="str">
            <v>bal</v>
          </cell>
          <cell r="Q83">
            <v>359.82685546874995</v>
          </cell>
          <cell r="S83">
            <v>-0.17314453125004547</v>
          </cell>
        </row>
        <row r="85">
          <cell r="C85" t="str">
            <v>electrical</v>
          </cell>
          <cell r="L85" t="str">
            <v>electrical</v>
          </cell>
        </row>
        <row r="87">
          <cell r="C87">
            <v>1</v>
          </cell>
          <cell r="D87">
            <v>1</v>
          </cell>
          <cell r="E87">
            <v>16</v>
          </cell>
          <cell r="F87">
            <v>16</v>
          </cell>
          <cell r="H87">
            <v>24</v>
          </cell>
          <cell r="I87">
            <v>24</v>
          </cell>
          <cell r="L87">
            <v>1</v>
          </cell>
          <cell r="N87">
            <v>1</v>
          </cell>
          <cell r="O87">
            <v>16</v>
          </cell>
          <cell r="P87">
            <v>16</v>
          </cell>
          <cell r="R87">
            <v>16</v>
          </cell>
          <cell r="S87">
            <v>16</v>
          </cell>
        </row>
        <row r="88">
          <cell r="C88">
            <v>2</v>
          </cell>
          <cell r="D88">
            <v>1</v>
          </cell>
          <cell r="E88">
            <v>24</v>
          </cell>
          <cell r="F88">
            <v>24</v>
          </cell>
          <cell r="H88">
            <v>24</v>
          </cell>
          <cell r="I88">
            <v>24</v>
          </cell>
          <cell r="L88">
            <v>2</v>
          </cell>
          <cell r="N88">
            <v>1</v>
          </cell>
          <cell r="O88">
            <v>24</v>
          </cell>
          <cell r="P88">
            <v>24</v>
          </cell>
          <cell r="R88">
            <v>27</v>
          </cell>
          <cell r="S88">
            <v>27</v>
          </cell>
        </row>
        <row r="89">
          <cell r="C89">
            <v>3</v>
          </cell>
          <cell r="D89">
            <v>1</v>
          </cell>
          <cell r="E89">
            <v>24</v>
          </cell>
          <cell r="F89">
            <v>24</v>
          </cell>
          <cell r="H89">
            <v>24</v>
          </cell>
          <cell r="I89">
            <v>24</v>
          </cell>
          <cell r="L89">
            <v>3</v>
          </cell>
          <cell r="N89">
            <v>1</v>
          </cell>
          <cell r="O89">
            <v>24</v>
          </cell>
          <cell r="P89">
            <v>24</v>
          </cell>
          <cell r="R89">
            <v>27</v>
          </cell>
          <cell r="S89">
            <v>27</v>
          </cell>
        </row>
        <row r="90">
          <cell r="C90">
            <v>4</v>
          </cell>
          <cell r="D90">
            <v>2</v>
          </cell>
          <cell r="E90">
            <v>24</v>
          </cell>
          <cell r="F90">
            <v>12</v>
          </cell>
          <cell r="H90">
            <v>12</v>
          </cell>
          <cell r="I90">
            <v>24</v>
          </cell>
          <cell r="L90">
            <v>4</v>
          </cell>
          <cell r="N90">
            <v>6</v>
          </cell>
          <cell r="O90">
            <v>66</v>
          </cell>
          <cell r="P90">
            <v>11</v>
          </cell>
          <cell r="R90">
            <v>11</v>
          </cell>
          <cell r="S90">
            <v>66</v>
          </cell>
        </row>
        <row r="91">
          <cell r="C91">
            <v>5</v>
          </cell>
          <cell r="D91">
            <v>12</v>
          </cell>
          <cell r="E91">
            <v>165</v>
          </cell>
          <cell r="F91">
            <v>13.75</v>
          </cell>
          <cell r="H91">
            <v>20</v>
          </cell>
          <cell r="I91">
            <v>240</v>
          </cell>
          <cell r="L91">
            <v>5</v>
          </cell>
          <cell r="N91">
            <v>18</v>
          </cell>
          <cell r="O91">
            <v>165</v>
          </cell>
          <cell r="P91">
            <v>9.1666666666666661</v>
          </cell>
          <cell r="R91">
            <v>14</v>
          </cell>
          <cell r="S91">
            <v>252</v>
          </cell>
        </row>
        <row r="92">
          <cell r="C92">
            <v>6</v>
          </cell>
          <cell r="D92">
            <v>3</v>
          </cell>
          <cell r="E92">
            <v>90</v>
          </cell>
          <cell r="F92">
            <v>30</v>
          </cell>
          <cell r="H92">
            <v>30</v>
          </cell>
          <cell r="I92">
            <v>90</v>
          </cell>
          <cell r="L92">
            <v>6</v>
          </cell>
          <cell r="N92">
            <v>3</v>
          </cell>
          <cell r="O92">
            <v>46</v>
          </cell>
          <cell r="P92">
            <v>15.333333333333334</v>
          </cell>
          <cell r="R92">
            <v>16</v>
          </cell>
          <cell r="S92">
            <v>48</v>
          </cell>
        </row>
        <row r="93">
          <cell r="C93">
            <v>7</v>
          </cell>
          <cell r="D93">
            <v>1</v>
          </cell>
          <cell r="E93">
            <v>32</v>
          </cell>
          <cell r="F93">
            <v>32</v>
          </cell>
          <cell r="H93">
            <v>32</v>
          </cell>
          <cell r="I93">
            <v>32</v>
          </cell>
          <cell r="L93">
            <v>7</v>
          </cell>
          <cell r="N93">
            <v>3</v>
          </cell>
          <cell r="O93">
            <v>40</v>
          </cell>
          <cell r="P93">
            <v>13.333333333333334</v>
          </cell>
          <cell r="R93">
            <v>14</v>
          </cell>
          <cell r="S93">
            <v>42</v>
          </cell>
        </row>
        <row r="94">
          <cell r="C94">
            <v>8</v>
          </cell>
          <cell r="D94">
            <v>12</v>
          </cell>
          <cell r="E94">
            <v>144</v>
          </cell>
          <cell r="F94">
            <v>12</v>
          </cell>
          <cell r="H94">
            <v>20</v>
          </cell>
          <cell r="I94">
            <v>240</v>
          </cell>
          <cell r="L94">
            <v>8</v>
          </cell>
          <cell r="N94">
            <v>12</v>
          </cell>
          <cell r="O94">
            <v>144</v>
          </cell>
          <cell r="P94">
            <v>12</v>
          </cell>
          <cell r="R94">
            <v>15</v>
          </cell>
          <cell r="S94">
            <v>180</v>
          </cell>
        </row>
        <row r="95">
          <cell r="C95">
            <v>9</v>
          </cell>
          <cell r="D95">
            <v>4</v>
          </cell>
          <cell r="E95">
            <v>48</v>
          </cell>
          <cell r="F95">
            <v>12</v>
          </cell>
          <cell r="H95">
            <v>12</v>
          </cell>
          <cell r="I95">
            <v>48</v>
          </cell>
          <cell r="L95">
            <v>9</v>
          </cell>
          <cell r="N95">
            <v>3</v>
          </cell>
          <cell r="O95">
            <v>48</v>
          </cell>
          <cell r="P95">
            <v>16</v>
          </cell>
          <cell r="R95">
            <v>16</v>
          </cell>
          <cell r="S95">
            <v>48</v>
          </cell>
        </row>
        <row r="96">
          <cell r="C96">
            <v>10</v>
          </cell>
          <cell r="D96">
            <v>6</v>
          </cell>
          <cell r="E96">
            <v>165</v>
          </cell>
          <cell r="F96">
            <v>27.5</v>
          </cell>
          <cell r="H96">
            <v>30</v>
          </cell>
          <cell r="I96">
            <v>180</v>
          </cell>
          <cell r="L96">
            <v>10</v>
          </cell>
          <cell r="N96">
            <v>6</v>
          </cell>
          <cell r="O96">
            <v>165</v>
          </cell>
          <cell r="P96">
            <v>27.5</v>
          </cell>
          <cell r="R96">
            <v>28</v>
          </cell>
          <cell r="S96">
            <v>168</v>
          </cell>
        </row>
        <row r="97">
          <cell r="C97">
            <v>11</v>
          </cell>
          <cell r="D97">
            <v>3</v>
          </cell>
          <cell r="E97">
            <v>54</v>
          </cell>
          <cell r="F97">
            <v>18</v>
          </cell>
          <cell r="H97">
            <v>22</v>
          </cell>
          <cell r="I97">
            <v>66</v>
          </cell>
          <cell r="L97">
            <v>11</v>
          </cell>
          <cell r="N97">
            <v>3</v>
          </cell>
          <cell r="O97">
            <v>54</v>
          </cell>
          <cell r="P97">
            <v>18</v>
          </cell>
          <cell r="R97">
            <v>25</v>
          </cell>
          <cell r="S97">
            <v>75</v>
          </cell>
        </row>
        <row r="98">
          <cell r="C98">
            <v>12</v>
          </cell>
          <cell r="D98">
            <v>3</v>
          </cell>
          <cell r="E98">
            <v>54</v>
          </cell>
          <cell r="F98">
            <v>18</v>
          </cell>
          <cell r="H98">
            <v>22</v>
          </cell>
          <cell r="I98">
            <v>66</v>
          </cell>
          <cell r="L98">
            <v>12</v>
          </cell>
          <cell r="N98">
            <v>3</v>
          </cell>
          <cell r="O98">
            <v>54</v>
          </cell>
          <cell r="P98">
            <v>18</v>
          </cell>
          <cell r="R98">
            <v>22</v>
          </cell>
          <cell r="S98">
            <v>66</v>
          </cell>
        </row>
        <row r="99">
          <cell r="C99">
            <v>13</v>
          </cell>
          <cell r="D99">
            <v>1</v>
          </cell>
          <cell r="E99">
            <v>75</v>
          </cell>
          <cell r="F99">
            <v>75</v>
          </cell>
          <cell r="H99">
            <v>75</v>
          </cell>
          <cell r="I99">
            <v>75</v>
          </cell>
          <cell r="L99">
            <v>13</v>
          </cell>
          <cell r="N99">
            <v>1</v>
          </cell>
          <cell r="O99">
            <v>75</v>
          </cell>
          <cell r="P99">
            <v>75</v>
          </cell>
          <cell r="R99">
            <v>75</v>
          </cell>
          <cell r="S99">
            <v>75</v>
          </cell>
        </row>
        <row r="100">
          <cell r="C100">
            <v>14</v>
          </cell>
          <cell r="D100">
            <v>4</v>
          </cell>
          <cell r="E100">
            <v>105</v>
          </cell>
          <cell r="F100">
            <v>26.25</v>
          </cell>
          <cell r="H100">
            <v>28</v>
          </cell>
          <cell r="I100">
            <v>112</v>
          </cell>
          <cell r="L100">
            <v>14</v>
          </cell>
          <cell r="N100">
            <v>6</v>
          </cell>
          <cell r="O100">
            <v>105</v>
          </cell>
          <cell r="P100">
            <v>17.5</v>
          </cell>
          <cell r="R100">
            <v>18</v>
          </cell>
          <cell r="S100">
            <v>108</v>
          </cell>
        </row>
        <row r="101">
          <cell r="C101">
            <v>15</v>
          </cell>
          <cell r="D101">
            <v>1</v>
          </cell>
          <cell r="E101">
            <v>40</v>
          </cell>
          <cell r="F101">
            <v>40</v>
          </cell>
          <cell r="H101">
            <v>40</v>
          </cell>
          <cell r="I101">
            <v>40</v>
          </cell>
          <cell r="L101">
            <v>15</v>
          </cell>
          <cell r="N101">
            <v>3</v>
          </cell>
          <cell r="O101">
            <v>54</v>
          </cell>
          <cell r="P101">
            <v>18</v>
          </cell>
          <cell r="R101">
            <v>18</v>
          </cell>
          <cell r="S101">
            <v>54</v>
          </cell>
        </row>
        <row r="102">
          <cell r="C102">
            <v>16</v>
          </cell>
          <cell r="D102">
            <v>1</v>
          </cell>
          <cell r="E102">
            <v>16</v>
          </cell>
          <cell r="F102">
            <v>16</v>
          </cell>
          <cell r="H102">
            <v>16</v>
          </cell>
          <cell r="I102">
            <v>16</v>
          </cell>
          <cell r="L102">
            <v>16</v>
          </cell>
          <cell r="N102">
            <v>1</v>
          </cell>
          <cell r="O102">
            <v>8</v>
          </cell>
          <cell r="P102">
            <v>8</v>
          </cell>
          <cell r="R102">
            <v>8</v>
          </cell>
          <cell r="S102">
            <v>8</v>
          </cell>
        </row>
        <row r="103">
          <cell r="C103">
            <v>17</v>
          </cell>
          <cell r="D103">
            <v>1</v>
          </cell>
          <cell r="E103">
            <v>16</v>
          </cell>
          <cell r="F103">
            <v>16</v>
          </cell>
          <cell r="H103">
            <v>19</v>
          </cell>
          <cell r="I103">
            <v>19</v>
          </cell>
          <cell r="L103">
            <v>17</v>
          </cell>
          <cell r="N103">
            <v>1</v>
          </cell>
          <cell r="O103">
            <v>8</v>
          </cell>
          <cell r="P103">
            <v>8</v>
          </cell>
          <cell r="R103">
            <v>8</v>
          </cell>
          <cell r="S103">
            <v>8</v>
          </cell>
        </row>
        <row r="104">
          <cell r="C104">
            <v>18</v>
          </cell>
          <cell r="D104">
            <v>1</v>
          </cell>
          <cell r="E104">
            <v>24</v>
          </cell>
          <cell r="F104">
            <v>24</v>
          </cell>
          <cell r="H104">
            <v>24</v>
          </cell>
          <cell r="I104">
            <v>24</v>
          </cell>
          <cell r="L104">
            <v>18</v>
          </cell>
          <cell r="N104">
            <v>1</v>
          </cell>
          <cell r="O104">
            <v>16</v>
          </cell>
          <cell r="P104">
            <v>16</v>
          </cell>
          <cell r="R104">
            <v>16</v>
          </cell>
          <cell r="S104">
            <v>16</v>
          </cell>
        </row>
        <row r="105">
          <cell r="C105">
            <v>19</v>
          </cell>
          <cell r="D105">
            <v>2</v>
          </cell>
          <cell r="E105">
            <v>24</v>
          </cell>
          <cell r="F105">
            <v>12</v>
          </cell>
          <cell r="H105">
            <v>12</v>
          </cell>
          <cell r="I105">
            <v>24</v>
          </cell>
          <cell r="L105">
            <v>19</v>
          </cell>
          <cell r="N105">
            <v>2</v>
          </cell>
          <cell r="O105">
            <v>16</v>
          </cell>
          <cell r="P105">
            <v>8</v>
          </cell>
          <cell r="R105">
            <v>8</v>
          </cell>
          <cell r="S105">
            <v>16</v>
          </cell>
        </row>
        <row r="106">
          <cell r="C106">
            <v>20</v>
          </cell>
          <cell r="D106">
            <v>4</v>
          </cell>
          <cell r="E106">
            <v>16</v>
          </cell>
          <cell r="F106">
            <v>4</v>
          </cell>
          <cell r="H106">
            <v>6</v>
          </cell>
          <cell r="I106">
            <v>24</v>
          </cell>
          <cell r="L106">
            <v>20</v>
          </cell>
          <cell r="N106">
            <v>4</v>
          </cell>
          <cell r="O106">
            <v>8</v>
          </cell>
          <cell r="P106">
            <v>2</v>
          </cell>
          <cell r="R106">
            <v>4</v>
          </cell>
          <cell r="S106">
            <v>16</v>
          </cell>
        </row>
        <row r="107">
          <cell r="C107">
            <v>21</v>
          </cell>
          <cell r="D107">
            <v>1</v>
          </cell>
          <cell r="E107">
            <v>24</v>
          </cell>
          <cell r="F107">
            <v>24</v>
          </cell>
          <cell r="H107">
            <v>24</v>
          </cell>
          <cell r="I107">
            <v>24</v>
          </cell>
          <cell r="L107">
            <v>21</v>
          </cell>
          <cell r="N107">
            <v>1</v>
          </cell>
          <cell r="O107">
            <v>24</v>
          </cell>
          <cell r="P107">
            <v>24</v>
          </cell>
          <cell r="R107">
            <v>24</v>
          </cell>
          <cell r="S107">
            <v>24</v>
          </cell>
        </row>
        <row r="108">
          <cell r="C108">
            <v>22</v>
          </cell>
          <cell r="D108">
            <v>1</v>
          </cell>
          <cell r="E108">
            <v>135</v>
          </cell>
          <cell r="F108">
            <v>135</v>
          </cell>
          <cell r="H108">
            <v>135</v>
          </cell>
          <cell r="I108">
            <v>135</v>
          </cell>
          <cell r="L108">
            <v>22</v>
          </cell>
          <cell r="N108">
            <v>1</v>
          </cell>
          <cell r="O108">
            <v>135</v>
          </cell>
          <cell r="P108">
            <v>135</v>
          </cell>
          <cell r="R108">
            <v>135</v>
          </cell>
          <cell r="S108">
            <v>135</v>
          </cell>
        </row>
        <row r="110">
          <cell r="E110">
            <v>1315</v>
          </cell>
          <cell r="F110" t="str">
            <v>alloted</v>
          </cell>
          <cell r="G110">
            <v>1551.3175130208333</v>
          </cell>
          <cell r="I110">
            <v>1551</v>
          </cell>
          <cell r="O110">
            <v>1295</v>
          </cell>
          <cell r="P110" t="str">
            <v>alloted</v>
          </cell>
          <cell r="Q110">
            <v>1474.6824869791667</v>
          </cell>
          <cell r="S110">
            <v>1475</v>
          </cell>
        </row>
        <row r="112">
          <cell r="F112" t="str">
            <v>bal</v>
          </cell>
          <cell r="G112">
            <v>236.3175130208333</v>
          </cell>
          <cell r="I112">
            <v>0.31751302083330302</v>
          </cell>
          <cell r="P112" t="str">
            <v>bal</v>
          </cell>
          <cell r="Q112">
            <v>179.6824869791667</v>
          </cell>
          <cell r="S112">
            <v>-0.31751302083330302</v>
          </cell>
        </row>
        <row r="115">
          <cell r="L115" t="str">
            <v>civil</v>
          </cell>
        </row>
        <row r="116">
          <cell r="C116" t="str">
            <v>civil</v>
          </cell>
        </row>
        <row r="118">
          <cell r="C118">
            <v>1</v>
          </cell>
          <cell r="D118">
            <v>8</v>
          </cell>
          <cell r="E118">
            <v>274</v>
          </cell>
          <cell r="F118">
            <v>34.25</v>
          </cell>
          <cell r="H118">
            <v>34</v>
          </cell>
          <cell r="I118">
            <v>272</v>
          </cell>
          <cell r="L118">
            <v>1</v>
          </cell>
          <cell r="N118">
            <v>5</v>
          </cell>
          <cell r="O118">
            <v>274</v>
          </cell>
          <cell r="P118">
            <v>54.8</v>
          </cell>
          <cell r="R118">
            <v>55</v>
          </cell>
          <cell r="S118">
            <v>275</v>
          </cell>
        </row>
        <row r="119">
          <cell r="C119">
            <v>2</v>
          </cell>
          <cell r="D119">
            <v>6</v>
          </cell>
          <cell r="E119">
            <v>284</v>
          </cell>
          <cell r="F119">
            <v>47.333333333333336</v>
          </cell>
          <cell r="H119">
            <v>47</v>
          </cell>
          <cell r="I119">
            <v>282</v>
          </cell>
          <cell r="L119">
            <v>2</v>
          </cell>
          <cell r="N119">
            <v>8</v>
          </cell>
          <cell r="O119">
            <v>284</v>
          </cell>
          <cell r="P119">
            <v>35.5</v>
          </cell>
          <cell r="R119">
            <v>36</v>
          </cell>
          <cell r="S119">
            <v>288</v>
          </cell>
        </row>
        <row r="120">
          <cell r="C120">
            <v>3</v>
          </cell>
          <cell r="D120">
            <v>2</v>
          </cell>
          <cell r="E120">
            <v>159</v>
          </cell>
          <cell r="F120">
            <v>79.5</v>
          </cell>
          <cell r="H120">
            <v>79</v>
          </cell>
          <cell r="I120">
            <v>158</v>
          </cell>
          <cell r="L120">
            <v>3</v>
          </cell>
          <cell r="N120">
            <v>6</v>
          </cell>
          <cell r="O120">
            <v>159</v>
          </cell>
          <cell r="P120">
            <v>26.5</v>
          </cell>
          <cell r="R120">
            <v>27</v>
          </cell>
          <cell r="S120">
            <v>162</v>
          </cell>
        </row>
        <row r="121">
          <cell r="C121">
            <v>4</v>
          </cell>
          <cell r="D121">
            <v>2</v>
          </cell>
          <cell r="E121">
            <v>135</v>
          </cell>
          <cell r="F121">
            <v>67.5</v>
          </cell>
          <cell r="H121">
            <v>67</v>
          </cell>
          <cell r="I121">
            <v>134</v>
          </cell>
          <cell r="L121">
            <v>4</v>
          </cell>
          <cell r="N121">
            <v>1</v>
          </cell>
          <cell r="O121">
            <v>72</v>
          </cell>
          <cell r="P121">
            <v>72</v>
          </cell>
          <cell r="R121">
            <v>72</v>
          </cell>
          <cell r="S121">
            <v>72</v>
          </cell>
        </row>
        <row r="122">
          <cell r="C122">
            <v>5</v>
          </cell>
          <cell r="D122">
            <v>2</v>
          </cell>
          <cell r="E122">
            <v>135</v>
          </cell>
          <cell r="F122">
            <v>67.5</v>
          </cell>
          <cell r="H122">
            <v>67</v>
          </cell>
          <cell r="I122">
            <v>134</v>
          </cell>
          <cell r="L122">
            <v>5</v>
          </cell>
          <cell r="N122">
            <v>2</v>
          </cell>
          <cell r="O122">
            <v>159</v>
          </cell>
          <cell r="P122">
            <v>79.5</v>
          </cell>
          <cell r="R122">
            <v>80</v>
          </cell>
          <cell r="S122">
            <v>160</v>
          </cell>
        </row>
        <row r="123">
          <cell r="C123">
            <v>6</v>
          </cell>
          <cell r="D123">
            <v>2</v>
          </cell>
          <cell r="E123">
            <v>135</v>
          </cell>
          <cell r="F123">
            <v>67.5</v>
          </cell>
          <cell r="H123">
            <v>67</v>
          </cell>
          <cell r="I123">
            <v>134</v>
          </cell>
          <cell r="L123">
            <v>6</v>
          </cell>
          <cell r="N123">
            <v>2</v>
          </cell>
          <cell r="O123">
            <v>90</v>
          </cell>
          <cell r="P123">
            <v>45</v>
          </cell>
          <cell r="R123">
            <v>45</v>
          </cell>
          <cell r="S123">
            <v>90</v>
          </cell>
        </row>
        <row r="124">
          <cell r="C124">
            <v>7</v>
          </cell>
          <cell r="D124">
            <v>2</v>
          </cell>
          <cell r="E124">
            <v>146</v>
          </cell>
          <cell r="F124">
            <v>73</v>
          </cell>
          <cell r="H124">
            <v>73</v>
          </cell>
          <cell r="I124">
            <v>146</v>
          </cell>
          <cell r="L124">
            <v>7</v>
          </cell>
          <cell r="N124">
            <v>2</v>
          </cell>
          <cell r="O124">
            <v>90</v>
          </cell>
          <cell r="P124">
            <v>45</v>
          </cell>
          <cell r="R124">
            <v>45</v>
          </cell>
          <cell r="S124">
            <v>90</v>
          </cell>
        </row>
        <row r="125">
          <cell r="C125">
            <v>8</v>
          </cell>
          <cell r="D125">
            <v>7</v>
          </cell>
          <cell r="E125">
            <v>90</v>
          </cell>
          <cell r="F125">
            <v>12.857142857142858</v>
          </cell>
          <cell r="H125">
            <v>12</v>
          </cell>
          <cell r="I125">
            <v>84</v>
          </cell>
          <cell r="L125">
            <v>8</v>
          </cell>
          <cell r="N125">
            <v>2</v>
          </cell>
          <cell r="O125">
            <v>90</v>
          </cell>
          <cell r="P125">
            <v>45</v>
          </cell>
          <cell r="R125">
            <v>45</v>
          </cell>
          <cell r="S125">
            <v>90</v>
          </cell>
        </row>
        <row r="126">
          <cell r="C126">
            <v>9</v>
          </cell>
          <cell r="D126">
            <v>7</v>
          </cell>
          <cell r="E126">
            <v>90</v>
          </cell>
          <cell r="F126">
            <v>12.857142857142858</v>
          </cell>
          <cell r="H126">
            <v>12</v>
          </cell>
          <cell r="I126">
            <v>84</v>
          </cell>
          <cell r="L126">
            <v>9</v>
          </cell>
          <cell r="N126">
            <v>3</v>
          </cell>
          <cell r="O126">
            <v>116</v>
          </cell>
          <cell r="P126">
            <v>38.666666666666664</v>
          </cell>
          <cell r="R126">
            <v>39</v>
          </cell>
          <cell r="S126">
            <v>117</v>
          </cell>
        </row>
        <row r="127">
          <cell r="C127">
            <v>10</v>
          </cell>
          <cell r="D127">
            <v>6</v>
          </cell>
          <cell r="E127">
            <v>180</v>
          </cell>
          <cell r="F127">
            <v>30</v>
          </cell>
          <cell r="H127">
            <v>30</v>
          </cell>
          <cell r="I127">
            <v>180</v>
          </cell>
          <cell r="L127">
            <v>10</v>
          </cell>
          <cell r="N127">
            <v>25</v>
          </cell>
          <cell r="O127">
            <v>225</v>
          </cell>
          <cell r="P127">
            <v>9</v>
          </cell>
          <cell r="R127">
            <v>9</v>
          </cell>
          <cell r="S127">
            <v>225</v>
          </cell>
        </row>
        <row r="128">
          <cell r="C128">
            <v>11</v>
          </cell>
          <cell r="D128">
            <v>1</v>
          </cell>
          <cell r="E128">
            <v>36</v>
          </cell>
          <cell r="F128">
            <v>36</v>
          </cell>
          <cell r="H128">
            <v>36</v>
          </cell>
          <cell r="I128">
            <v>36</v>
          </cell>
          <cell r="L128">
            <v>11</v>
          </cell>
          <cell r="N128">
            <v>2</v>
          </cell>
          <cell r="O128">
            <v>40</v>
          </cell>
          <cell r="P128">
            <v>20</v>
          </cell>
          <cell r="R128">
            <v>20</v>
          </cell>
          <cell r="S128">
            <v>40</v>
          </cell>
        </row>
        <row r="129">
          <cell r="C129">
            <v>12</v>
          </cell>
          <cell r="D129">
            <v>1</v>
          </cell>
          <cell r="E129">
            <v>85</v>
          </cell>
          <cell r="F129">
            <v>85</v>
          </cell>
          <cell r="H129">
            <v>85</v>
          </cell>
          <cell r="I129">
            <v>85</v>
          </cell>
          <cell r="L129">
            <v>12</v>
          </cell>
          <cell r="N129">
            <v>3</v>
          </cell>
          <cell r="O129">
            <v>45</v>
          </cell>
          <cell r="P129">
            <v>15</v>
          </cell>
          <cell r="R129">
            <v>15</v>
          </cell>
          <cell r="S129">
            <v>45</v>
          </cell>
        </row>
        <row r="130">
          <cell r="C130">
            <v>13</v>
          </cell>
          <cell r="D130">
            <v>8</v>
          </cell>
          <cell r="E130">
            <v>220</v>
          </cell>
          <cell r="F130">
            <v>27.5</v>
          </cell>
          <cell r="H130">
            <v>27.5</v>
          </cell>
          <cell r="I130">
            <v>220</v>
          </cell>
          <cell r="L130">
            <v>13</v>
          </cell>
          <cell r="N130">
            <v>1</v>
          </cell>
          <cell r="O130">
            <v>40</v>
          </cell>
          <cell r="P130">
            <v>40</v>
          </cell>
          <cell r="R130">
            <v>40</v>
          </cell>
          <cell r="S130">
            <v>40</v>
          </cell>
        </row>
        <row r="131">
          <cell r="C131">
            <v>14</v>
          </cell>
          <cell r="D131">
            <v>10</v>
          </cell>
          <cell r="E131">
            <v>250</v>
          </cell>
          <cell r="F131">
            <v>25</v>
          </cell>
          <cell r="H131">
            <v>25</v>
          </cell>
          <cell r="I131">
            <v>250</v>
          </cell>
          <cell r="L131">
            <v>14</v>
          </cell>
          <cell r="N131">
            <v>2</v>
          </cell>
          <cell r="O131">
            <v>54</v>
          </cell>
          <cell r="P131">
            <v>27</v>
          </cell>
          <cell r="R131">
            <v>27</v>
          </cell>
          <cell r="S131">
            <v>54</v>
          </cell>
        </row>
        <row r="132">
          <cell r="C132">
            <v>15</v>
          </cell>
          <cell r="D132">
            <v>10</v>
          </cell>
          <cell r="E132">
            <v>250</v>
          </cell>
          <cell r="F132">
            <v>25</v>
          </cell>
          <cell r="H132">
            <v>25</v>
          </cell>
          <cell r="I132">
            <v>250</v>
          </cell>
          <cell r="L132">
            <v>15</v>
          </cell>
          <cell r="N132">
            <v>10</v>
          </cell>
          <cell r="O132">
            <v>235</v>
          </cell>
          <cell r="P132">
            <v>23.5</v>
          </cell>
          <cell r="R132">
            <v>24</v>
          </cell>
          <cell r="S132">
            <v>240</v>
          </cell>
        </row>
        <row r="133">
          <cell r="C133">
            <v>16</v>
          </cell>
          <cell r="D133">
            <v>1</v>
          </cell>
          <cell r="E133">
            <v>180</v>
          </cell>
          <cell r="F133">
            <v>180</v>
          </cell>
          <cell r="H133">
            <v>180</v>
          </cell>
          <cell r="I133">
            <v>180</v>
          </cell>
          <cell r="L133">
            <v>16</v>
          </cell>
          <cell r="N133">
            <v>9</v>
          </cell>
          <cell r="O133">
            <v>235</v>
          </cell>
          <cell r="P133">
            <v>26.111111111111111</v>
          </cell>
          <cell r="R133">
            <v>26</v>
          </cell>
          <cell r="S133">
            <v>234</v>
          </cell>
        </row>
        <row r="134">
          <cell r="C134">
            <v>17</v>
          </cell>
          <cell r="D134">
            <v>4</v>
          </cell>
          <cell r="E134">
            <v>105</v>
          </cell>
          <cell r="F134">
            <v>26.25</v>
          </cell>
          <cell r="H134">
            <v>26.25</v>
          </cell>
          <cell r="I134">
            <v>105</v>
          </cell>
          <cell r="L134">
            <v>17</v>
          </cell>
          <cell r="N134">
            <v>3</v>
          </cell>
          <cell r="O134">
            <v>135</v>
          </cell>
          <cell r="P134">
            <v>45</v>
          </cell>
          <cell r="R134">
            <v>45</v>
          </cell>
          <cell r="S134">
            <v>135</v>
          </cell>
        </row>
        <row r="135">
          <cell r="C135">
            <v>18</v>
          </cell>
          <cell r="D135">
            <v>2</v>
          </cell>
          <cell r="E135">
            <v>135</v>
          </cell>
          <cell r="F135">
            <v>67.5</v>
          </cell>
          <cell r="H135">
            <v>67.5</v>
          </cell>
          <cell r="I135">
            <v>135</v>
          </cell>
          <cell r="L135">
            <v>18</v>
          </cell>
          <cell r="N135">
            <v>10</v>
          </cell>
          <cell r="O135">
            <v>135</v>
          </cell>
          <cell r="P135">
            <v>13.5</v>
          </cell>
          <cell r="R135">
            <v>13.5</v>
          </cell>
          <cell r="S135">
            <v>135</v>
          </cell>
        </row>
        <row r="136">
          <cell r="C136">
            <v>19</v>
          </cell>
          <cell r="D136">
            <v>1</v>
          </cell>
          <cell r="E136">
            <v>69</v>
          </cell>
          <cell r="F136">
            <v>69</v>
          </cell>
          <cell r="H136">
            <v>69</v>
          </cell>
          <cell r="I136">
            <v>69</v>
          </cell>
          <cell r="L136">
            <v>19</v>
          </cell>
          <cell r="N136">
            <v>6</v>
          </cell>
          <cell r="O136">
            <v>120</v>
          </cell>
          <cell r="P136">
            <v>20</v>
          </cell>
          <cell r="R136">
            <v>20</v>
          </cell>
          <cell r="S136">
            <v>120</v>
          </cell>
        </row>
        <row r="137">
          <cell r="C137">
            <v>20</v>
          </cell>
          <cell r="D137">
            <v>1</v>
          </cell>
          <cell r="E137">
            <v>40</v>
          </cell>
          <cell r="F137">
            <v>40</v>
          </cell>
          <cell r="H137">
            <v>40</v>
          </cell>
          <cell r="I137">
            <v>40</v>
          </cell>
          <cell r="L137">
            <v>20</v>
          </cell>
          <cell r="N137">
            <v>4</v>
          </cell>
          <cell r="P137">
            <v>0</v>
          </cell>
          <cell r="R137">
            <v>5</v>
          </cell>
          <cell r="S137">
            <v>20</v>
          </cell>
        </row>
        <row r="138">
          <cell r="C138">
            <v>21</v>
          </cell>
          <cell r="D138">
            <v>1</v>
          </cell>
          <cell r="E138">
            <v>45</v>
          </cell>
          <cell r="F138">
            <v>45</v>
          </cell>
          <cell r="H138">
            <v>45</v>
          </cell>
          <cell r="I138">
            <v>45</v>
          </cell>
          <cell r="L138">
            <v>21</v>
          </cell>
          <cell r="N138">
            <v>2</v>
          </cell>
          <cell r="O138">
            <v>90</v>
          </cell>
          <cell r="P138">
            <v>45</v>
          </cell>
          <cell r="R138">
            <v>45</v>
          </cell>
          <cell r="S138">
            <v>90</v>
          </cell>
        </row>
        <row r="139">
          <cell r="C139">
            <v>22</v>
          </cell>
          <cell r="D139">
            <v>9</v>
          </cell>
          <cell r="E139">
            <v>24</v>
          </cell>
          <cell r="F139">
            <v>2.6666666666666665</v>
          </cell>
          <cell r="H139">
            <v>2</v>
          </cell>
          <cell r="I139">
            <v>18</v>
          </cell>
          <cell r="L139">
            <v>22</v>
          </cell>
          <cell r="N139">
            <v>2</v>
          </cell>
          <cell r="O139">
            <v>69</v>
          </cell>
          <cell r="P139">
            <v>34.5</v>
          </cell>
          <cell r="R139">
            <v>35</v>
          </cell>
          <cell r="S139">
            <v>70</v>
          </cell>
        </row>
        <row r="140">
          <cell r="C140">
            <v>23</v>
          </cell>
          <cell r="D140">
            <v>2</v>
          </cell>
          <cell r="E140">
            <v>24</v>
          </cell>
          <cell r="F140">
            <v>12</v>
          </cell>
          <cell r="H140">
            <v>12</v>
          </cell>
          <cell r="I140">
            <v>24</v>
          </cell>
          <cell r="L140">
            <v>23</v>
          </cell>
          <cell r="N140">
            <v>1</v>
          </cell>
          <cell r="O140">
            <v>40</v>
          </cell>
          <cell r="P140">
            <v>40</v>
          </cell>
          <cell r="R140">
            <v>40</v>
          </cell>
          <cell r="S140">
            <v>40</v>
          </cell>
        </row>
        <row r="141">
          <cell r="C141">
            <v>24</v>
          </cell>
          <cell r="D141">
            <v>2</v>
          </cell>
          <cell r="E141">
            <v>16</v>
          </cell>
          <cell r="F141">
            <v>8</v>
          </cell>
          <cell r="H141">
            <v>8</v>
          </cell>
          <cell r="I141">
            <v>16</v>
          </cell>
          <cell r="L141">
            <v>24</v>
          </cell>
          <cell r="N141">
            <v>1</v>
          </cell>
          <cell r="O141">
            <v>45</v>
          </cell>
          <cell r="P141">
            <v>45</v>
          </cell>
          <cell r="R141">
            <v>45</v>
          </cell>
          <cell r="S141">
            <v>45</v>
          </cell>
        </row>
        <row r="142">
          <cell r="C142">
            <v>25</v>
          </cell>
          <cell r="D142">
            <v>1</v>
          </cell>
          <cell r="E142">
            <v>106</v>
          </cell>
          <cell r="F142">
            <v>106</v>
          </cell>
          <cell r="H142">
            <v>106</v>
          </cell>
          <cell r="I142">
            <v>106</v>
          </cell>
          <cell r="L142">
            <v>25</v>
          </cell>
          <cell r="N142">
            <v>9</v>
          </cell>
          <cell r="O142">
            <v>16</v>
          </cell>
          <cell r="P142">
            <v>1.7777777777777777</v>
          </cell>
          <cell r="R142">
            <v>2</v>
          </cell>
          <cell r="S142">
            <v>18</v>
          </cell>
        </row>
        <row r="143">
          <cell r="C143">
            <v>26</v>
          </cell>
          <cell r="D143">
            <v>1</v>
          </cell>
          <cell r="E143">
            <v>135</v>
          </cell>
          <cell r="F143">
            <v>135</v>
          </cell>
          <cell r="H143">
            <v>120</v>
          </cell>
          <cell r="I143">
            <v>120</v>
          </cell>
          <cell r="L143">
            <v>26</v>
          </cell>
          <cell r="N143">
            <v>2</v>
          </cell>
          <cell r="O143">
            <v>16</v>
          </cell>
          <cell r="P143">
            <v>8</v>
          </cell>
          <cell r="R143">
            <v>8</v>
          </cell>
          <cell r="S143">
            <v>16</v>
          </cell>
        </row>
        <row r="144">
          <cell r="L144">
            <v>27</v>
          </cell>
          <cell r="N144">
            <v>4</v>
          </cell>
          <cell r="O144">
            <v>16</v>
          </cell>
          <cell r="P144">
            <v>4</v>
          </cell>
          <cell r="R144">
            <v>4</v>
          </cell>
          <cell r="S144">
            <v>16</v>
          </cell>
        </row>
        <row r="145">
          <cell r="E145">
            <v>3348</v>
          </cell>
          <cell r="I145">
            <v>3307</v>
          </cell>
          <cell r="L145">
            <v>28</v>
          </cell>
          <cell r="N145">
            <v>3</v>
          </cell>
          <cell r="O145">
            <v>106</v>
          </cell>
          <cell r="P145">
            <v>35.333333333333336</v>
          </cell>
          <cell r="R145">
            <v>35</v>
          </cell>
          <cell r="S145">
            <v>105</v>
          </cell>
        </row>
        <row r="146">
          <cell r="F146" t="str">
            <v>alloted</v>
          </cell>
          <cell r="G146">
            <v>3306.6748046875</v>
          </cell>
          <cell r="L146">
            <v>29</v>
          </cell>
          <cell r="N146">
            <v>1</v>
          </cell>
          <cell r="O146">
            <v>135</v>
          </cell>
          <cell r="P146">
            <v>135</v>
          </cell>
          <cell r="R146">
            <v>111</v>
          </cell>
          <cell r="S146">
            <v>111</v>
          </cell>
        </row>
        <row r="148">
          <cell r="F148" t="str">
            <v>balance</v>
          </cell>
          <cell r="G148">
            <v>-41.3251953125</v>
          </cell>
          <cell r="I148">
            <v>-0.3251953125</v>
          </cell>
          <cell r="O148">
            <v>3131</v>
          </cell>
          <cell r="P148" t="str">
            <v>alloted</v>
          </cell>
          <cell r="Q148">
            <v>3143.3251953125</v>
          </cell>
          <cell r="S148">
            <v>3143</v>
          </cell>
        </row>
        <row r="150">
          <cell r="P150" t="str">
            <v>bal</v>
          </cell>
          <cell r="Q150">
            <v>12.3251953125</v>
          </cell>
          <cell r="S150">
            <v>0.3251953125</v>
          </cell>
        </row>
      </sheetData>
      <sheetData sheetId="6" refreshError="1"/>
      <sheetData sheetId="7" refreshError="1">
        <row r="2">
          <cell r="A2" t="str">
            <v>UPGRADING OF OIL DRAINS  AND EFFLUENT WATER DISPOSAL FACILITIES AT ASAB AND SHAH</v>
          </cell>
        </row>
        <row r="4">
          <cell r="A4" t="str">
            <v>DETAILED ENGINEERING</v>
          </cell>
        </row>
        <row r="6">
          <cell r="A6" t="str">
            <v>AS ON 21st May 1998</v>
          </cell>
        </row>
        <row r="8">
          <cell r="I8" t="str">
            <v>ASAB</v>
          </cell>
          <cell r="K8" t="str">
            <v>SHAH</v>
          </cell>
          <cell r="M8" t="str">
            <v>COMMON</v>
          </cell>
          <cell r="O8" t="str">
            <v>Total</v>
          </cell>
        </row>
        <row r="9">
          <cell r="A9" t="str">
            <v>DISCIPLINE</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cell r="Q9" t="str">
            <v>Balance Manhours</v>
          </cell>
        </row>
        <row r="10">
          <cell r="A10" t="str">
            <v>PROCESS</v>
          </cell>
          <cell r="B10">
            <v>2059</v>
          </cell>
          <cell r="C10">
            <v>6.702473958333334E-2</v>
          </cell>
          <cell r="D10" t="str">
            <v>ASAB</v>
          </cell>
          <cell r="E10">
            <v>1055.5726236979167</v>
          </cell>
          <cell r="F10">
            <v>0.5126627604166667</v>
          </cell>
          <cell r="G10">
            <v>6.702473958333334E-2</v>
          </cell>
          <cell r="H10" t="str">
            <v>PLANNED</v>
          </cell>
          <cell r="I10">
            <v>1055.5726236979167</v>
          </cell>
          <cell r="J10">
            <v>1</v>
          </cell>
          <cell r="K10">
            <v>1003.4273763020833</v>
          </cell>
          <cell r="L10">
            <v>1</v>
          </cell>
          <cell r="O10">
            <v>2059</v>
          </cell>
          <cell r="P10">
            <v>1</v>
          </cell>
        </row>
        <row r="11">
          <cell r="D11" t="str">
            <v>SHAH</v>
          </cell>
          <cell r="E11">
            <v>1003.4273763020833</v>
          </cell>
          <cell r="F11">
            <v>0.4873372395833333</v>
          </cell>
          <cell r="G11">
            <v>6.7024739583333326E-2</v>
          </cell>
          <cell r="H11" t="str">
            <v>ACTUAL</v>
          </cell>
          <cell r="I11">
            <v>950.4</v>
          </cell>
          <cell r="J11">
            <v>0.90036438863915158</v>
          </cell>
          <cell r="K11">
            <v>905.20000000000152</v>
          </cell>
          <cell r="L11">
            <v>0.90210813595291994</v>
          </cell>
          <cell r="O11">
            <v>1855.6000000000015</v>
          </cell>
          <cell r="P11">
            <v>0.9012141816415743</v>
          </cell>
        </row>
        <row r="12">
          <cell r="A12" t="str">
            <v>MECHANICAL/PIPING</v>
          </cell>
          <cell r="B12">
            <v>13902</v>
          </cell>
          <cell r="C12">
            <v>0.45253906249999998</v>
          </cell>
          <cell r="D12" t="str">
            <v>ASAB</v>
          </cell>
          <cell r="E12">
            <v>7127.0376953124996</v>
          </cell>
          <cell r="F12">
            <v>0.5126627604166667</v>
          </cell>
          <cell r="G12">
            <v>0.45253906249999998</v>
          </cell>
          <cell r="H12" t="str">
            <v>PLANNED</v>
          </cell>
          <cell r="I12">
            <v>7127.0376953124996</v>
          </cell>
          <cell r="J12">
            <v>1</v>
          </cell>
          <cell r="K12">
            <v>6774.9623046875004</v>
          </cell>
          <cell r="L12">
            <v>1</v>
          </cell>
          <cell r="O12">
            <v>13902</v>
          </cell>
          <cell r="P12">
            <v>1</v>
          </cell>
        </row>
        <row r="13">
          <cell r="D13" t="str">
            <v>SHAH</v>
          </cell>
          <cell r="E13">
            <v>6774.9623046875004</v>
          </cell>
          <cell r="F13">
            <v>0.4873372395833333</v>
          </cell>
          <cell r="G13">
            <v>0.45253906250000003</v>
          </cell>
          <cell r="H13" t="str">
            <v>ACTUAL</v>
          </cell>
          <cell r="I13">
            <v>3637.15</v>
          </cell>
          <cell r="J13">
            <v>0.51033124216421333</v>
          </cell>
          <cell r="K13">
            <v>3527.5000000000009</v>
          </cell>
          <cell r="L13">
            <v>0.52066710357331047</v>
          </cell>
          <cell r="O13">
            <v>7164.6500000000015</v>
          </cell>
          <cell r="P13">
            <v>0.51536829233203862</v>
          </cell>
        </row>
        <row r="14">
          <cell r="A14" t="str">
            <v>INSTRUMENTATION</v>
          </cell>
          <cell r="B14">
            <v>3291</v>
          </cell>
          <cell r="C14">
            <v>0.10712890625</v>
          </cell>
          <cell r="D14" t="str">
            <v>ASAB</v>
          </cell>
          <cell r="E14">
            <v>1687.17314453125</v>
          </cell>
          <cell r="F14">
            <v>0.5126627604166667</v>
          </cell>
          <cell r="G14">
            <v>0.10712890625</v>
          </cell>
          <cell r="H14" t="str">
            <v>PLANNED</v>
          </cell>
          <cell r="I14">
            <v>1687.17314453125</v>
          </cell>
          <cell r="J14">
            <v>1</v>
          </cell>
          <cell r="K14">
            <v>1603.82685546875</v>
          </cell>
          <cell r="L14">
            <v>1</v>
          </cell>
          <cell r="O14">
            <v>3291</v>
          </cell>
          <cell r="P14">
            <v>1</v>
          </cell>
        </row>
        <row r="15">
          <cell r="D15" t="str">
            <v>SHAH</v>
          </cell>
          <cell r="E15">
            <v>1603.82685546875</v>
          </cell>
          <cell r="F15">
            <v>0.4873372395833333</v>
          </cell>
          <cell r="G15">
            <v>0.10712890625</v>
          </cell>
          <cell r="H15" t="str">
            <v>ACTUAL</v>
          </cell>
          <cell r="I15">
            <v>1144.7999999999997</v>
          </cell>
          <cell r="J15">
            <v>0.6785314261969605</v>
          </cell>
          <cell r="K15">
            <v>506.64999999999986</v>
          </cell>
          <cell r="L15">
            <v>0.31590068358839235</v>
          </cell>
          <cell r="O15">
            <v>1651.4499999999996</v>
          </cell>
          <cell r="P15">
            <v>0.50180796110604664</v>
          </cell>
        </row>
        <row r="16">
          <cell r="A16" t="str">
            <v>ELECTRICAL</v>
          </cell>
          <cell r="B16">
            <v>3026</v>
          </cell>
          <cell r="C16">
            <v>9.850260416666666E-2</v>
          </cell>
          <cell r="D16" t="str">
            <v>ASAB</v>
          </cell>
          <cell r="E16">
            <v>1551.3175130208333</v>
          </cell>
          <cell r="F16">
            <v>0.5126627604166667</v>
          </cell>
          <cell r="G16">
            <v>9.850260416666666E-2</v>
          </cell>
          <cell r="H16" t="str">
            <v>PLANNED</v>
          </cell>
          <cell r="I16">
            <v>1551.3175130208333</v>
          </cell>
          <cell r="J16">
            <v>1</v>
          </cell>
          <cell r="K16">
            <v>1474.6824869791667</v>
          </cell>
          <cell r="L16">
            <v>1</v>
          </cell>
          <cell r="O16">
            <v>3026</v>
          </cell>
          <cell r="P16">
            <v>1</v>
          </cell>
        </row>
        <row r="17">
          <cell r="D17" t="str">
            <v>SHAH</v>
          </cell>
          <cell r="E17">
            <v>1474.6824869791667</v>
          </cell>
          <cell r="F17">
            <v>0.4873372395833333</v>
          </cell>
          <cell r="G17">
            <v>9.8502604166666674E-2</v>
          </cell>
          <cell r="H17" t="str">
            <v>ACTUAL</v>
          </cell>
          <cell r="I17">
            <v>817.70000000000027</v>
          </cell>
          <cell r="J17">
            <v>0.52710034737358058</v>
          </cell>
          <cell r="K17">
            <v>655.15</v>
          </cell>
          <cell r="L17">
            <v>0.44426512539797691</v>
          </cell>
          <cell r="O17">
            <v>1472.8500000000004</v>
          </cell>
          <cell r="P17">
            <v>0.48673165895571724</v>
          </cell>
        </row>
        <row r="18">
          <cell r="A18" t="str">
            <v>CIVIL</v>
          </cell>
          <cell r="B18">
            <v>6450</v>
          </cell>
          <cell r="C18">
            <v>0.2099609375</v>
          </cell>
          <cell r="D18" t="str">
            <v>ASAB</v>
          </cell>
          <cell r="E18">
            <v>3306.6748046875</v>
          </cell>
          <cell r="F18">
            <v>0.5126627604166667</v>
          </cell>
          <cell r="G18">
            <v>0.2099609375</v>
          </cell>
          <cell r="H18" t="str">
            <v>PLANNED</v>
          </cell>
          <cell r="I18">
            <v>3306.6748046875</v>
          </cell>
          <cell r="J18">
            <v>1</v>
          </cell>
          <cell r="K18">
            <v>3143.3251953125</v>
          </cell>
          <cell r="L18">
            <v>1</v>
          </cell>
          <cell r="O18">
            <v>6450</v>
          </cell>
          <cell r="P18">
            <v>1</v>
          </cell>
        </row>
        <row r="19">
          <cell r="D19" t="str">
            <v>SHAH</v>
          </cell>
          <cell r="E19">
            <v>3143.3251953125</v>
          </cell>
          <cell r="F19">
            <v>0.4873372395833333</v>
          </cell>
          <cell r="G19">
            <v>0.2099609375</v>
          </cell>
          <cell r="H19" t="str">
            <v>ACTUAL</v>
          </cell>
          <cell r="I19">
            <v>1604.1</v>
          </cell>
          <cell r="J19">
            <v>0.48510969319572889</v>
          </cell>
          <cell r="K19">
            <v>1711.1999999999998</v>
          </cell>
          <cell r="L19">
            <v>0.54439165332045047</v>
          </cell>
          <cell r="O19">
            <v>3315.2999999999997</v>
          </cell>
          <cell r="P19">
            <v>0.5139999999999999</v>
          </cell>
        </row>
        <row r="20">
          <cell r="A20" t="str">
            <v>GENERAL</v>
          </cell>
          <cell r="B20">
            <v>1992</v>
          </cell>
          <cell r="C20">
            <v>6.4843750000000006E-2</v>
          </cell>
          <cell r="D20" t="str">
            <v>ASAB</v>
          </cell>
          <cell r="E20">
            <v>1021.22421875</v>
          </cell>
          <cell r="F20">
            <v>0.5126627604166667</v>
          </cell>
          <cell r="G20">
            <v>6.4843749999999992E-2</v>
          </cell>
          <cell r="H20" t="str">
            <v>PLANNED</v>
          </cell>
          <cell r="I20">
            <v>664</v>
          </cell>
          <cell r="J20">
            <v>1</v>
          </cell>
          <cell r="K20">
            <v>619</v>
          </cell>
          <cell r="L20">
            <v>0.92700000000000005</v>
          </cell>
          <cell r="O20">
            <v>1283</v>
          </cell>
          <cell r="P20">
            <v>0.96442438151041676</v>
          </cell>
        </row>
        <row r="21">
          <cell r="D21" t="str">
            <v>SHAH</v>
          </cell>
          <cell r="E21">
            <v>970.77578125000002</v>
          </cell>
          <cell r="F21">
            <v>0.4873372395833333</v>
          </cell>
          <cell r="G21">
            <v>6.4843750000000006E-2</v>
          </cell>
          <cell r="H21" t="str">
            <v>ACTUAL</v>
          </cell>
          <cell r="I21">
            <v>451.59999999999991</v>
          </cell>
          <cell r="J21">
            <v>0.44221434598639647</v>
          </cell>
          <cell r="K21">
            <v>466.94999999999993</v>
          </cell>
          <cell r="L21">
            <v>0.48100705540752275</v>
          </cell>
          <cell r="O21">
            <v>918.54999999999984</v>
          </cell>
          <cell r="P21">
            <v>0.46111947791164654</v>
          </cell>
        </row>
        <row r="22">
          <cell r="A22" t="str">
            <v>TOTAL</v>
          </cell>
          <cell r="B22">
            <v>30720</v>
          </cell>
          <cell r="C22">
            <v>1</v>
          </cell>
          <cell r="D22" t="str">
            <v>ASAB</v>
          </cell>
          <cell r="E22">
            <v>15749</v>
          </cell>
          <cell r="F22">
            <v>0.5126627604166667</v>
          </cell>
          <cell r="G22">
            <v>0.99999999999999989</v>
          </cell>
          <cell r="H22" t="str">
            <v>PLANNED</v>
          </cell>
          <cell r="I22">
            <v>15391.775781249999</v>
          </cell>
          <cell r="J22">
            <v>1</v>
          </cell>
          <cell r="K22">
            <v>14619.224218750001</v>
          </cell>
          <cell r="L22">
            <v>0.99526640625000007</v>
          </cell>
          <cell r="O22">
            <v>30011</v>
          </cell>
          <cell r="P22">
            <v>0.99769314348856608</v>
          </cell>
        </row>
        <row r="23">
          <cell r="D23" t="str">
            <v>SHAH</v>
          </cell>
          <cell r="E23">
            <v>14971</v>
          </cell>
          <cell r="F23">
            <v>0.48733723958333336</v>
          </cell>
          <cell r="G23">
            <v>1</v>
          </cell>
          <cell r="H23" t="str">
            <v>ACTUAL</v>
          </cell>
          <cell r="I23">
            <v>8605.75</v>
          </cell>
          <cell r="J23">
            <v>0.54643151946155322</v>
          </cell>
          <cell r="K23">
            <v>7772.6500000000024</v>
          </cell>
          <cell r="L23">
            <v>0.51918041546990856</v>
          </cell>
          <cell r="O23">
            <v>16378.400000000003</v>
          </cell>
          <cell r="P23">
            <v>0.53315104166666671</v>
          </cell>
        </row>
      </sheetData>
      <sheetData sheetId="8" refreshError="1">
        <row r="2">
          <cell r="A2" t="str">
            <v>UPGRADING OF OIL DRAINS  AND EFFLUENT WATER DISPOSAL FACILITIES AT ASAB AND SHAH</v>
          </cell>
        </row>
        <row r="4">
          <cell r="A4" t="str">
            <v>PROCUREMENT SERVICES</v>
          </cell>
        </row>
        <row r="6">
          <cell r="A6" t="str">
            <v>AS ON 21st May 1998</v>
          </cell>
        </row>
        <row r="8">
          <cell r="J8" t="str">
            <v>ASAB</v>
          </cell>
          <cell r="L8" t="str">
            <v>SHAH</v>
          </cell>
          <cell r="N8" t="str">
            <v>COMMON</v>
          </cell>
          <cell r="P8" t="str">
            <v>Total</v>
          </cell>
        </row>
        <row r="9">
          <cell r="A9" t="str">
            <v>ACTIVITY</v>
          </cell>
          <cell r="C9" t="str">
            <v>TOTAL MHRS</v>
          </cell>
          <cell r="D9" t="str">
            <v>TOTAL WTG</v>
          </cell>
          <cell r="F9" t="str">
            <v>MHRS</v>
          </cell>
          <cell r="G9" t="str">
            <v xml:space="preserve">% WTG </v>
          </cell>
          <cell r="H9" t="str">
            <v>WTG</v>
          </cell>
          <cell r="I9" t="str">
            <v>Progress Type</v>
          </cell>
          <cell r="J9" t="str">
            <v>Earned Manhours</v>
          </cell>
          <cell r="K9" t="str">
            <v>Progress %</v>
          </cell>
          <cell r="L9" t="str">
            <v>Earned Manhours</v>
          </cell>
          <cell r="M9" t="str">
            <v>Progress %</v>
          </cell>
          <cell r="N9" t="str">
            <v>Progress Manhours</v>
          </cell>
          <cell r="O9" t="str">
            <v>Progress %</v>
          </cell>
          <cell r="P9" t="str">
            <v>Earned Manhours</v>
          </cell>
          <cell r="Q9" t="str">
            <v>Progress %</v>
          </cell>
          <cell r="R9" t="str">
            <v>Balance Manhours</v>
          </cell>
        </row>
        <row r="10">
          <cell r="A10" t="str">
            <v>GENERAL</v>
          </cell>
          <cell r="I10" t="str">
            <v>PLANNED</v>
          </cell>
          <cell r="J10">
            <v>0</v>
          </cell>
          <cell r="K10">
            <v>0</v>
          </cell>
          <cell r="L10">
            <v>0</v>
          </cell>
          <cell r="M10">
            <v>0</v>
          </cell>
          <cell r="P10" t="e">
            <v>#REF!</v>
          </cell>
          <cell r="Q10" t="e">
            <v>#REF!</v>
          </cell>
        </row>
        <row r="11">
          <cell r="I11" t="str">
            <v>ACTUAL</v>
          </cell>
          <cell r="J11">
            <v>220.8</v>
          </cell>
          <cell r="K11">
            <v>1.7358490566037735E-2</v>
          </cell>
          <cell r="L11">
            <v>514.79999999999995</v>
          </cell>
          <cell r="M11">
            <v>4.0471698113207541E-2</v>
          </cell>
          <cell r="P11" t="e">
            <v>#REF!</v>
          </cell>
          <cell r="Q11" t="e">
            <v>#REF!</v>
          </cell>
          <cell r="R11" t="e">
            <v>#REF!</v>
          </cell>
        </row>
        <row r="12">
          <cell r="A12" t="str">
            <v>CIVIL</v>
          </cell>
          <cell r="I12" t="str">
            <v>PLANNED</v>
          </cell>
        </row>
        <row r="13">
          <cell r="I13" t="str">
            <v>ACTUAL</v>
          </cell>
        </row>
        <row r="14">
          <cell r="A14" t="str">
            <v xml:space="preserve">PREP M.R. FOR </v>
          </cell>
          <cell r="C14">
            <v>108</v>
          </cell>
          <cell r="D14">
            <v>5.7754010695187166E-2</v>
          </cell>
          <cell r="E14" t="str">
            <v>ASAB</v>
          </cell>
          <cell r="F14">
            <v>54</v>
          </cell>
          <cell r="G14">
            <v>0.5</v>
          </cell>
          <cell r="H14">
            <v>5.3254437869822487E-2</v>
          </cell>
          <cell r="I14" t="str">
            <v>PLANNED</v>
          </cell>
          <cell r="J14">
            <v>54</v>
          </cell>
          <cell r="K14">
            <v>1</v>
          </cell>
          <cell r="L14">
            <v>54</v>
          </cell>
          <cell r="M14">
            <v>1</v>
          </cell>
          <cell r="P14">
            <v>108</v>
          </cell>
          <cell r="Q14">
            <v>1</v>
          </cell>
        </row>
        <row r="15">
          <cell r="B15" t="str">
            <v>GRE PIPEWORK</v>
          </cell>
          <cell r="E15" t="str">
            <v>SHAH</v>
          </cell>
          <cell r="F15">
            <v>54</v>
          </cell>
          <cell r="G15">
            <v>0.5</v>
          </cell>
          <cell r="H15">
            <v>6.3084112149532703E-2</v>
          </cell>
          <cell r="I15" t="str">
            <v>ACTUAL</v>
          </cell>
          <cell r="J15">
            <v>0</v>
          </cell>
          <cell r="L15">
            <v>0</v>
          </cell>
          <cell r="P15">
            <v>0</v>
          </cell>
          <cell r="Q15">
            <v>0</v>
          </cell>
        </row>
        <row r="16">
          <cell r="C16">
            <v>105</v>
          </cell>
          <cell r="D16">
            <v>5.6149732620320858E-2</v>
          </cell>
          <cell r="E16" t="str">
            <v>ASAB</v>
          </cell>
          <cell r="F16">
            <v>52.5</v>
          </cell>
          <cell r="G16">
            <v>0.5</v>
          </cell>
          <cell r="H16">
            <v>5.1775147928994084E-2</v>
          </cell>
          <cell r="I16" t="str">
            <v>PLANNED</v>
          </cell>
          <cell r="J16">
            <v>52.5</v>
          </cell>
          <cell r="K16">
            <v>1</v>
          </cell>
          <cell r="L16">
            <v>52.5</v>
          </cell>
          <cell r="M16">
            <v>1</v>
          </cell>
          <cell r="P16">
            <v>105</v>
          </cell>
          <cell r="Q16">
            <v>1</v>
          </cell>
        </row>
        <row r="17">
          <cell r="B17" t="str">
            <v xml:space="preserve"> POWER  &amp; CONTROL CABLES</v>
          </cell>
          <cell r="E17" t="str">
            <v>SHAH</v>
          </cell>
          <cell r="F17">
            <v>52.5</v>
          </cell>
          <cell r="G17">
            <v>0.5</v>
          </cell>
          <cell r="H17">
            <v>6.1331775700934579E-2</v>
          </cell>
          <cell r="I17" t="str">
            <v>ACTUAL</v>
          </cell>
          <cell r="J17">
            <v>0</v>
          </cell>
          <cell r="L17">
            <v>0</v>
          </cell>
          <cell r="P17">
            <v>0</v>
          </cell>
          <cell r="Q17">
            <v>0</v>
          </cell>
        </row>
        <row r="18">
          <cell r="C18">
            <v>35</v>
          </cell>
          <cell r="D18">
            <v>1.871657754010695E-2</v>
          </cell>
          <cell r="E18" t="str">
            <v>ASAB</v>
          </cell>
          <cell r="F18">
            <v>35</v>
          </cell>
          <cell r="G18">
            <v>1</v>
          </cell>
          <cell r="H18">
            <v>3.4516765285996058E-2</v>
          </cell>
          <cell r="I18" t="str">
            <v>PLANNED</v>
          </cell>
          <cell r="J18">
            <v>35</v>
          </cell>
          <cell r="K18">
            <v>1</v>
          </cell>
          <cell r="L18" t="str">
            <v>-</v>
          </cell>
          <cell r="M18" t="str">
            <v>-</v>
          </cell>
          <cell r="P18">
            <v>35</v>
          </cell>
          <cell r="Q18">
            <v>1</v>
          </cell>
        </row>
        <row r="19">
          <cell r="B19" t="str">
            <v>RMU</v>
          </cell>
          <cell r="E19" t="str">
            <v>SHAH</v>
          </cell>
          <cell r="F19">
            <v>0</v>
          </cell>
          <cell r="G19">
            <v>0</v>
          </cell>
          <cell r="H19">
            <v>0</v>
          </cell>
          <cell r="I19" t="str">
            <v>ACTUAL</v>
          </cell>
          <cell r="J19">
            <v>31.499999999999996</v>
          </cell>
          <cell r="K19">
            <v>0.89999999999999991</v>
          </cell>
          <cell r="L19" t="str">
            <v>-</v>
          </cell>
          <cell r="M19" t="str">
            <v>-</v>
          </cell>
          <cell r="P19">
            <v>31.499999999999996</v>
          </cell>
          <cell r="Q19">
            <v>0.89999999999999991</v>
          </cell>
        </row>
        <row r="20">
          <cell r="A20" t="str">
            <v>TECH EVALUATION FOR</v>
          </cell>
          <cell r="C20">
            <v>268</v>
          </cell>
          <cell r="D20">
            <v>0.14331550802139037</v>
          </cell>
          <cell r="E20" t="str">
            <v>ASAB</v>
          </cell>
          <cell r="F20">
            <v>161</v>
          </cell>
          <cell r="G20">
            <v>0.60074626865671643</v>
          </cell>
          <cell r="H20">
            <v>0.15877712031558186</v>
          </cell>
          <cell r="I20" t="str">
            <v>PLANNED</v>
          </cell>
          <cell r="J20">
            <v>161</v>
          </cell>
          <cell r="K20">
            <v>1</v>
          </cell>
          <cell r="L20">
            <v>107</v>
          </cell>
          <cell r="M20">
            <v>1</v>
          </cell>
          <cell r="P20">
            <v>268</v>
          </cell>
          <cell r="Q20">
            <v>1</v>
          </cell>
        </row>
        <row r="21">
          <cell r="A21" t="str">
            <v xml:space="preserve">GRE,POWER &amp; CONTROL CABLES &amp; RMU          </v>
          </cell>
          <cell r="E21" t="str">
            <v>SHAH</v>
          </cell>
          <cell r="F21">
            <v>107</v>
          </cell>
          <cell r="G21">
            <v>0.39925373134328357</v>
          </cell>
          <cell r="H21">
            <v>0.125</v>
          </cell>
          <cell r="I21" t="str">
            <v>ACTUAL</v>
          </cell>
          <cell r="J21">
            <v>0</v>
          </cell>
          <cell r="L21">
            <v>0</v>
          </cell>
          <cell r="P21">
            <v>0</v>
          </cell>
          <cell r="Q21">
            <v>0</v>
          </cell>
        </row>
        <row r="22">
          <cell r="C22">
            <v>446</v>
          </cell>
          <cell r="D22">
            <v>0.23850267379679144</v>
          </cell>
          <cell r="E22" t="str">
            <v>ASAB</v>
          </cell>
          <cell r="F22">
            <v>223</v>
          </cell>
          <cell r="G22">
            <v>0.5</v>
          </cell>
          <cell r="H22">
            <v>0.21992110453648916</v>
          </cell>
          <cell r="I22" t="str">
            <v>PLANNED</v>
          </cell>
          <cell r="J22">
            <v>223</v>
          </cell>
          <cell r="K22">
            <v>1</v>
          </cell>
          <cell r="L22">
            <v>223</v>
          </cell>
          <cell r="M22">
            <v>1</v>
          </cell>
          <cell r="P22">
            <v>446</v>
          </cell>
          <cell r="Q22">
            <v>1</v>
          </cell>
        </row>
        <row r="23">
          <cell r="B23" t="str">
            <v>OTHER 5 LLI  ITEMS</v>
          </cell>
          <cell r="E23" t="str">
            <v>SHAH</v>
          </cell>
          <cell r="F23">
            <v>223</v>
          </cell>
          <cell r="G23">
            <v>0.5</v>
          </cell>
          <cell r="H23">
            <v>0.2605140186915888</v>
          </cell>
          <cell r="I23" t="str">
            <v>ACTUAL</v>
          </cell>
          <cell r="J23">
            <v>209.0625</v>
          </cell>
          <cell r="K23">
            <v>0.9375</v>
          </cell>
          <cell r="L23">
            <v>189.55</v>
          </cell>
          <cell r="M23">
            <v>0.85000000000000009</v>
          </cell>
          <cell r="P23">
            <v>398.61250000000001</v>
          </cell>
          <cell r="Q23">
            <v>0.89375000000000004</v>
          </cell>
        </row>
        <row r="24">
          <cell r="A24" t="str">
            <v>PREAPARE PURCHASE REQ.</v>
          </cell>
          <cell r="C24">
            <v>55</v>
          </cell>
          <cell r="D24">
            <v>2.9411764705882353E-2</v>
          </cell>
          <cell r="E24" t="str">
            <v>ASAB</v>
          </cell>
          <cell r="F24">
            <v>33</v>
          </cell>
          <cell r="G24">
            <v>0.6</v>
          </cell>
          <cell r="H24">
            <v>3.2544378698224852E-2</v>
          </cell>
          <cell r="I24" t="str">
            <v>PLANNED</v>
          </cell>
          <cell r="J24">
            <v>0</v>
          </cell>
          <cell r="L24">
            <v>0</v>
          </cell>
          <cell r="P24">
            <v>0</v>
          </cell>
          <cell r="Q24">
            <v>0</v>
          </cell>
        </row>
        <row r="25">
          <cell r="A25" t="str">
            <v>GRE,POWER &amp; CONTROL CABLES &amp; RMU</v>
          </cell>
          <cell r="E25" t="str">
            <v>SHAH</v>
          </cell>
          <cell r="F25">
            <v>22</v>
          </cell>
          <cell r="G25">
            <v>0.4</v>
          </cell>
          <cell r="H25">
            <v>2.5700934579439252E-2</v>
          </cell>
          <cell r="I25" t="str">
            <v>ACTUAL</v>
          </cell>
          <cell r="J25">
            <v>0</v>
          </cell>
          <cell r="L25">
            <v>0</v>
          </cell>
          <cell r="P25">
            <v>0</v>
          </cell>
          <cell r="Q25">
            <v>0</v>
          </cell>
        </row>
        <row r="26">
          <cell r="C26">
            <v>93</v>
          </cell>
          <cell r="D26">
            <v>4.9732620320855618E-2</v>
          </cell>
          <cell r="E26" t="str">
            <v>ASAB</v>
          </cell>
          <cell r="F26">
            <v>46.5</v>
          </cell>
          <cell r="G26">
            <v>0.5</v>
          </cell>
          <cell r="H26">
            <v>4.5857988165680472E-2</v>
          </cell>
          <cell r="I26" t="str">
            <v>PLANNED</v>
          </cell>
          <cell r="J26">
            <v>46.5</v>
          </cell>
          <cell r="K26">
            <v>1</v>
          </cell>
          <cell r="L26">
            <v>46.5</v>
          </cell>
          <cell r="M26">
            <v>1</v>
          </cell>
          <cell r="P26">
            <v>93</v>
          </cell>
          <cell r="Q26">
            <v>1</v>
          </cell>
        </row>
        <row r="27">
          <cell r="B27" t="str">
            <v>OTHER 5 LLI  ITEMS</v>
          </cell>
          <cell r="E27" t="str">
            <v>SHAH</v>
          </cell>
          <cell r="F27">
            <v>46.5</v>
          </cell>
          <cell r="G27">
            <v>0.5</v>
          </cell>
          <cell r="H27">
            <v>5.4322429906542055E-2</v>
          </cell>
          <cell r="I27" t="str">
            <v>ACTUAL</v>
          </cell>
          <cell r="J27">
            <v>0</v>
          </cell>
          <cell r="L27">
            <v>0</v>
          </cell>
          <cell r="P27">
            <v>0</v>
          </cell>
          <cell r="Q27">
            <v>0</v>
          </cell>
        </row>
        <row r="28">
          <cell r="A28" t="str">
            <v>VENDOR SUPPORT</v>
          </cell>
          <cell r="C28">
            <v>285</v>
          </cell>
          <cell r="D28">
            <v>0.15240641711229946</v>
          </cell>
          <cell r="E28" t="str">
            <v>ASAB</v>
          </cell>
          <cell r="F28">
            <v>171</v>
          </cell>
          <cell r="G28">
            <v>0.6</v>
          </cell>
          <cell r="H28">
            <v>0.16863905325443787</v>
          </cell>
          <cell r="I28" t="str">
            <v>PLANNED</v>
          </cell>
          <cell r="J28">
            <v>0</v>
          </cell>
          <cell r="L28">
            <v>0</v>
          </cell>
          <cell r="P28">
            <v>0</v>
          </cell>
          <cell r="Q28">
            <v>0</v>
          </cell>
        </row>
        <row r="29">
          <cell r="A29" t="str">
            <v>GRE,POWER &amp; CONTROL CABLES &amp; RMU</v>
          </cell>
          <cell r="E29" t="str">
            <v>SHAH</v>
          </cell>
          <cell r="F29">
            <v>114</v>
          </cell>
          <cell r="G29">
            <v>0.4</v>
          </cell>
          <cell r="H29">
            <v>0.13317757009345793</v>
          </cell>
          <cell r="I29" t="str">
            <v>ACTUAL</v>
          </cell>
          <cell r="J29">
            <v>0</v>
          </cell>
          <cell r="L29">
            <v>0</v>
          </cell>
          <cell r="P29">
            <v>0</v>
          </cell>
          <cell r="Q29">
            <v>0</v>
          </cell>
        </row>
        <row r="30">
          <cell r="C30">
            <v>475</v>
          </cell>
          <cell r="D30">
            <v>0.25401069518716579</v>
          </cell>
          <cell r="E30" t="str">
            <v>ASAB</v>
          </cell>
          <cell r="F30">
            <v>238</v>
          </cell>
          <cell r="G30">
            <v>0.5</v>
          </cell>
          <cell r="H30">
            <v>0.23471400394477318</v>
          </cell>
          <cell r="I30" t="str">
            <v>PLANNED</v>
          </cell>
          <cell r="J30">
            <v>151.03480000000002</v>
          </cell>
          <cell r="K30">
            <v>0.63460000000000005</v>
          </cell>
          <cell r="L30">
            <v>141.84450000000001</v>
          </cell>
          <cell r="M30">
            <v>0.59850000000000003</v>
          </cell>
          <cell r="P30">
            <v>292.87930000000006</v>
          </cell>
          <cell r="Q30">
            <v>0.61655000000000004</v>
          </cell>
        </row>
        <row r="31">
          <cell r="B31" t="str">
            <v>OTHER 5 LLI  ITEMS</v>
          </cell>
          <cell r="E31" t="str">
            <v>SHAH</v>
          </cell>
          <cell r="F31">
            <v>237</v>
          </cell>
          <cell r="G31">
            <v>0.5</v>
          </cell>
          <cell r="H31">
            <v>0.27686915887850466</v>
          </cell>
          <cell r="I31" t="str">
            <v>ACTUAL</v>
          </cell>
          <cell r="J31">
            <v>0</v>
          </cell>
          <cell r="L31">
            <v>0</v>
          </cell>
          <cell r="P31">
            <v>0</v>
          </cell>
          <cell r="Q31">
            <v>0</v>
          </cell>
        </row>
        <row r="32">
          <cell r="B32" t="str">
            <v>TOTAL</v>
          </cell>
          <cell r="C32">
            <v>1870</v>
          </cell>
          <cell r="D32">
            <v>0.99999999999999989</v>
          </cell>
          <cell r="E32" t="str">
            <v>ASAB</v>
          </cell>
          <cell r="F32">
            <v>1014</v>
          </cell>
          <cell r="G32">
            <v>0.54224598930481283</v>
          </cell>
          <cell r="H32">
            <v>1</v>
          </cell>
          <cell r="I32" t="str">
            <v>PLANNED</v>
          </cell>
          <cell r="J32">
            <v>723.03480000000002</v>
          </cell>
          <cell r="K32">
            <v>0.73995350467289711</v>
          </cell>
          <cell r="L32">
            <v>624.84450000000004</v>
          </cell>
          <cell r="M32">
            <v>0.72995852803738315</v>
          </cell>
          <cell r="P32">
            <v>1347.8793000000001</v>
          </cell>
          <cell r="Q32">
            <v>0.72078141711229937</v>
          </cell>
        </row>
        <row r="33">
          <cell r="E33" t="str">
            <v>SHAH</v>
          </cell>
          <cell r="F33">
            <v>856</v>
          </cell>
          <cell r="G33">
            <v>0.45775401069518717</v>
          </cell>
          <cell r="H33">
            <v>1</v>
          </cell>
          <cell r="I33" t="str">
            <v>ACTUAL</v>
          </cell>
          <cell r="J33">
            <v>240.5625</v>
          </cell>
          <cell r="K33">
            <v>0.23724112426035504</v>
          </cell>
          <cell r="L33">
            <v>189.55</v>
          </cell>
          <cell r="M33">
            <v>0.2214369158878505</v>
          </cell>
          <cell r="P33">
            <v>430.11250000000001</v>
          </cell>
          <cell r="Q33">
            <v>0.23000668449197861</v>
          </cell>
        </row>
      </sheetData>
      <sheetData sheetId="9" refreshError="1">
        <row r="2">
          <cell r="A2" t="str">
            <v>UPGRADING OF OIL DRAINS  AND EFFLUENT WATER DISPOSAL FACILITIES AT ASAB AND SHAH</v>
          </cell>
        </row>
        <row r="4">
          <cell r="A4" t="str">
            <v>TENDER/CONTRACT PACKAGE FOR CONSTRUCTION</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ENQ PACKAGE</v>
          </cell>
          <cell r="B10">
            <v>976</v>
          </cell>
          <cell r="C10">
            <v>0.5025746652935118</v>
          </cell>
          <cell r="D10" t="str">
            <v>ASAB</v>
          </cell>
          <cell r="E10">
            <v>445</v>
          </cell>
          <cell r="F10">
            <v>0.45594262295081966</v>
          </cell>
          <cell r="G10">
            <v>0.47952586206896552</v>
          </cell>
          <cell r="H10" t="str">
            <v>PLANNED</v>
          </cell>
          <cell r="I10">
            <v>111.25</v>
          </cell>
          <cell r="J10">
            <v>0.25</v>
          </cell>
          <cell r="K10">
            <v>132.75</v>
          </cell>
          <cell r="L10">
            <v>0.25</v>
          </cell>
          <cell r="P10">
            <v>0</v>
          </cell>
        </row>
        <row r="11">
          <cell r="D11" t="str">
            <v>SHAH</v>
          </cell>
          <cell r="E11">
            <v>531</v>
          </cell>
          <cell r="F11">
            <v>0.54405737704918034</v>
          </cell>
          <cell r="G11">
            <v>0.52366863905325445</v>
          </cell>
          <cell r="H11" t="str">
            <v>ACTUAL</v>
          </cell>
        </row>
        <row r="12">
          <cell r="A12" t="str">
            <v>TECHNICAL BID EVALUATION</v>
          </cell>
          <cell r="B12">
            <v>742</v>
          </cell>
          <cell r="C12">
            <v>0.38208032955715759</v>
          </cell>
          <cell r="D12" t="str">
            <v>ASAB</v>
          </cell>
          <cell r="E12">
            <v>371</v>
          </cell>
          <cell r="F12">
            <v>0.5</v>
          </cell>
          <cell r="G12">
            <v>0.39978448275862066</v>
          </cell>
          <cell r="H12" t="str">
            <v>PLANNED</v>
          </cell>
          <cell r="J12">
            <v>0</v>
          </cell>
          <cell r="L12">
            <v>0</v>
          </cell>
          <cell r="P12">
            <v>0</v>
          </cell>
        </row>
        <row r="13">
          <cell r="D13" t="str">
            <v>SHAH</v>
          </cell>
          <cell r="E13">
            <v>371</v>
          </cell>
          <cell r="F13">
            <v>0.5</v>
          </cell>
          <cell r="G13">
            <v>0.36587771203155817</v>
          </cell>
          <cell r="H13" t="str">
            <v>ACTUAL</v>
          </cell>
        </row>
        <row r="14">
          <cell r="A14" t="str">
            <v>CONTRACT PACKAGE</v>
          </cell>
          <cell r="B14">
            <v>224</v>
          </cell>
          <cell r="C14">
            <v>0.11534500514933059</v>
          </cell>
          <cell r="D14" t="str">
            <v>ASAB</v>
          </cell>
          <cell r="E14">
            <v>112</v>
          </cell>
          <cell r="F14">
            <v>0.5</v>
          </cell>
          <cell r="G14">
            <v>0.1206896551724138</v>
          </cell>
          <cell r="H14" t="str">
            <v>PLANNED</v>
          </cell>
          <cell r="J14">
            <v>0</v>
          </cell>
          <cell r="L14">
            <v>0</v>
          </cell>
          <cell r="P14">
            <v>0</v>
          </cell>
        </row>
        <row r="15">
          <cell r="D15" t="str">
            <v>SHAH</v>
          </cell>
          <cell r="E15">
            <v>112</v>
          </cell>
          <cell r="F15">
            <v>0.5</v>
          </cell>
          <cell r="G15">
            <v>0.11045364891518737</v>
          </cell>
          <cell r="H15" t="str">
            <v>ACTUAL</v>
          </cell>
        </row>
        <row r="16">
          <cell r="A16" t="str">
            <v>TOTAL</v>
          </cell>
          <cell r="B16">
            <v>1942</v>
          </cell>
          <cell r="C16">
            <v>1</v>
          </cell>
          <cell r="D16" t="str">
            <v>ASAB</v>
          </cell>
          <cell r="E16">
            <v>928</v>
          </cell>
          <cell r="F16">
            <v>0.47785787847579814</v>
          </cell>
          <cell r="G16">
            <v>1</v>
          </cell>
          <cell r="H16" t="str">
            <v>PLANNED</v>
          </cell>
          <cell r="I16">
            <v>111.25</v>
          </cell>
          <cell r="J16">
            <v>0.11988146551724138</v>
          </cell>
          <cell r="K16">
            <v>132.75</v>
          </cell>
          <cell r="L16">
            <v>0.13091715976331361</v>
          </cell>
          <cell r="P16">
            <v>0</v>
          </cell>
        </row>
        <row r="17">
          <cell r="D17" t="str">
            <v>SHAH</v>
          </cell>
          <cell r="E17">
            <v>1014</v>
          </cell>
          <cell r="F17">
            <v>0.52214212152420181</v>
          </cell>
          <cell r="G17">
            <v>1</v>
          </cell>
          <cell r="H17" t="str">
            <v>ACTUAL</v>
          </cell>
        </row>
      </sheetData>
      <sheetData sheetId="10" refreshError="1">
        <row r="2">
          <cell r="A2" t="str">
            <v>UPGRADING OF OIL DRAINS  AND EFFLUENT WATER DISPOSAL FACILITIES AT ASAB AND SHAH</v>
          </cell>
        </row>
        <row r="4">
          <cell r="A4" t="str">
            <v>GENERAL</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GENERAL</v>
          </cell>
          <cell r="H10" t="str">
            <v>PLANNED</v>
          </cell>
          <cell r="I10">
            <v>0</v>
          </cell>
          <cell r="J10">
            <v>0</v>
          </cell>
          <cell r="K10">
            <v>0</v>
          </cell>
          <cell r="L10">
            <v>0</v>
          </cell>
          <cell r="O10" t="e">
            <v>#REF!</v>
          </cell>
          <cell r="P10" t="e">
            <v>#REF!</v>
          </cell>
        </row>
        <row r="11">
          <cell r="H11" t="str">
            <v>ACTUAL</v>
          </cell>
          <cell r="I11">
            <v>220.8</v>
          </cell>
          <cell r="J11">
            <v>1.7358490566037735E-2</v>
          </cell>
          <cell r="K11">
            <v>514.79999999999995</v>
          </cell>
          <cell r="L11">
            <v>4.0471698113207541E-2</v>
          </cell>
          <cell r="O11" t="e">
            <v>#REF!</v>
          </cell>
          <cell r="P11" t="e">
            <v>#REF!</v>
          </cell>
        </row>
        <row r="12">
          <cell r="A12" t="str">
            <v>SITE VISIT</v>
          </cell>
          <cell r="B12">
            <v>592</v>
          </cell>
          <cell r="C12">
            <v>0.21464829586656997</v>
          </cell>
          <cell r="D12" t="str">
            <v>ASAB</v>
          </cell>
          <cell r="E12">
            <v>296</v>
          </cell>
          <cell r="F12">
            <v>0.5</v>
          </cell>
          <cell r="G12">
            <v>0.20713785864240727</v>
          </cell>
          <cell r="H12" t="str">
            <v>PLANNED</v>
          </cell>
          <cell r="I12">
            <v>296</v>
          </cell>
          <cell r="J12">
            <v>1</v>
          </cell>
          <cell r="K12">
            <v>296</v>
          </cell>
          <cell r="L12">
            <v>1</v>
          </cell>
          <cell r="O12">
            <v>592</v>
          </cell>
          <cell r="P12">
            <v>1</v>
          </cell>
        </row>
        <row r="13">
          <cell r="D13" t="str">
            <v>SHAH</v>
          </cell>
          <cell r="E13">
            <v>296</v>
          </cell>
          <cell r="F13">
            <v>0.5</v>
          </cell>
          <cell r="G13">
            <v>0.22272385252069224</v>
          </cell>
          <cell r="H13" t="str">
            <v>ACTUAL</v>
          </cell>
          <cell r="I13">
            <v>296</v>
          </cell>
          <cell r="J13">
            <v>1</v>
          </cell>
          <cell r="K13">
            <v>296</v>
          </cell>
          <cell r="L13">
            <v>1</v>
          </cell>
          <cell r="O13">
            <v>592</v>
          </cell>
          <cell r="P13">
            <v>1</v>
          </cell>
        </row>
        <row r="14">
          <cell r="A14" t="str">
            <v>BASIC ENGG REVIEW</v>
          </cell>
          <cell r="B14">
            <v>1212</v>
          </cell>
          <cell r="C14">
            <v>0.43944887599709936</v>
          </cell>
          <cell r="D14" t="str">
            <v>ASAB</v>
          </cell>
          <cell r="E14">
            <v>655</v>
          </cell>
          <cell r="F14">
            <v>0.54042904290429039</v>
          </cell>
          <cell r="G14">
            <v>0.45836249125262424</v>
          </cell>
          <cell r="H14" t="str">
            <v>PLANNED</v>
          </cell>
          <cell r="I14">
            <v>655</v>
          </cell>
          <cell r="J14">
            <v>1</v>
          </cell>
          <cell r="K14">
            <v>557</v>
          </cell>
          <cell r="L14">
            <v>1</v>
          </cell>
          <cell r="O14">
            <v>1212</v>
          </cell>
          <cell r="P14">
            <v>1</v>
          </cell>
        </row>
        <row r="15">
          <cell r="D15" t="str">
            <v>SHAH</v>
          </cell>
          <cell r="E15">
            <v>557</v>
          </cell>
          <cell r="F15">
            <v>0.45957095709570955</v>
          </cell>
          <cell r="G15">
            <v>0.41911211437170803</v>
          </cell>
          <cell r="H15" t="str">
            <v>ACTUAL</v>
          </cell>
          <cell r="I15">
            <v>654.99999999999989</v>
          </cell>
          <cell r="J15">
            <v>0.99999999999999978</v>
          </cell>
          <cell r="K15">
            <v>556.99999999999989</v>
          </cell>
          <cell r="L15">
            <v>0.99999999999999978</v>
          </cell>
          <cell r="O15">
            <v>1211.9999999999998</v>
          </cell>
          <cell r="P15">
            <v>0.99999999999999978</v>
          </cell>
        </row>
        <row r="16">
          <cell r="A16" t="str">
            <v>PRE-COMM / COMM</v>
          </cell>
          <cell r="B16">
            <v>352</v>
          </cell>
          <cell r="C16">
            <v>0.12762871646120377</v>
          </cell>
          <cell r="D16" t="str">
            <v>ASAB</v>
          </cell>
          <cell r="E16">
            <v>176</v>
          </cell>
          <cell r="F16">
            <v>0.5</v>
          </cell>
          <cell r="G16">
            <v>0.1231630510846746</v>
          </cell>
          <cell r="H16" t="str">
            <v>PLANNED</v>
          </cell>
          <cell r="I16">
            <v>0</v>
          </cell>
          <cell r="J16">
            <v>0</v>
          </cell>
          <cell r="K16">
            <v>0</v>
          </cell>
          <cell r="L16">
            <v>0</v>
          </cell>
          <cell r="M16">
            <v>0</v>
          </cell>
          <cell r="N16">
            <v>0</v>
          </cell>
          <cell r="O16">
            <v>0</v>
          </cell>
          <cell r="P16">
            <v>0</v>
          </cell>
        </row>
        <row r="17">
          <cell r="A17" t="str">
            <v>PROCEDURES</v>
          </cell>
          <cell r="D17" t="str">
            <v>SHAH</v>
          </cell>
          <cell r="E17">
            <v>176</v>
          </cell>
          <cell r="F17">
            <v>0.5</v>
          </cell>
          <cell r="G17">
            <v>0.13243039879608728</v>
          </cell>
          <cell r="H17" t="str">
            <v>ACTUAL</v>
          </cell>
          <cell r="I17">
            <v>0</v>
          </cell>
          <cell r="J17">
            <v>0</v>
          </cell>
          <cell r="K17">
            <v>0</v>
          </cell>
          <cell r="L17">
            <v>0</v>
          </cell>
          <cell r="M17">
            <v>0</v>
          </cell>
          <cell r="N17">
            <v>0</v>
          </cell>
          <cell r="O17">
            <v>0</v>
          </cell>
          <cell r="P17">
            <v>0</v>
          </cell>
        </row>
        <row r="18">
          <cell r="A18" t="str">
            <v>OPERATING MANNUALS</v>
          </cell>
          <cell r="B18">
            <v>364</v>
          </cell>
          <cell r="C18">
            <v>0.13197969543147209</v>
          </cell>
          <cell r="D18" t="str">
            <v>ASAB</v>
          </cell>
          <cell r="E18">
            <v>182</v>
          </cell>
          <cell r="F18">
            <v>0.5</v>
          </cell>
          <cell r="G18">
            <v>0.12736179146256124</v>
          </cell>
          <cell r="H18" t="str">
            <v>PLANNED</v>
          </cell>
          <cell r="I18">
            <v>0</v>
          </cell>
          <cell r="J18">
            <v>0</v>
          </cell>
          <cell r="K18">
            <v>0</v>
          </cell>
          <cell r="L18">
            <v>0</v>
          </cell>
          <cell r="M18">
            <v>0</v>
          </cell>
          <cell r="N18">
            <v>0</v>
          </cell>
          <cell r="O18">
            <v>0</v>
          </cell>
          <cell r="P18">
            <v>0</v>
          </cell>
        </row>
        <row r="19">
          <cell r="D19" t="str">
            <v>SHAH</v>
          </cell>
          <cell r="E19">
            <v>182</v>
          </cell>
          <cell r="F19">
            <v>0.5</v>
          </cell>
          <cell r="G19">
            <v>0.13694507148231752</v>
          </cell>
          <cell r="H19" t="str">
            <v>ACTUAL</v>
          </cell>
          <cell r="I19">
            <v>0</v>
          </cell>
          <cell r="J19">
            <v>0</v>
          </cell>
          <cell r="K19">
            <v>0</v>
          </cell>
          <cell r="L19">
            <v>0</v>
          </cell>
          <cell r="M19">
            <v>0</v>
          </cell>
          <cell r="N19">
            <v>0</v>
          </cell>
          <cell r="O19">
            <v>0</v>
          </cell>
          <cell r="P19">
            <v>0</v>
          </cell>
        </row>
        <row r="20">
          <cell r="A20" t="str">
            <v xml:space="preserve"> FINAL PROJECT DOSSIER</v>
          </cell>
          <cell r="B20">
            <v>238</v>
          </cell>
          <cell r="C20">
            <v>8.6294416243654817E-2</v>
          </cell>
          <cell r="D20" t="str">
            <v>ASAB</v>
          </cell>
          <cell r="E20">
            <v>120</v>
          </cell>
          <cell r="F20">
            <v>0.50420168067226889</v>
          </cell>
          <cell r="G20">
            <v>8.3974807557732678E-2</v>
          </cell>
          <cell r="H20" t="str">
            <v>PLANNED</v>
          </cell>
          <cell r="I20">
            <v>0</v>
          </cell>
          <cell r="J20">
            <v>0</v>
          </cell>
          <cell r="K20">
            <v>0</v>
          </cell>
          <cell r="L20">
            <v>0</v>
          </cell>
          <cell r="M20">
            <v>0</v>
          </cell>
          <cell r="N20">
            <v>0</v>
          </cell>
          <cell r="O20">
            <v>0</v>
          </cell>
          <cell r="P20">
            <v>0</v>
          </cell>
        </row>
        <row r="21">
          <cell r="D21" t="str">
            <v>SHAH</v>
          </cell>
          <cell r="E21">
            <v>118</v>
          </cell>
          <cell r="F21">
            <v>0.49579831932773111</v>
          </cell>
          <cell r="G21">
            <v>8.8788562829194881E-2</v>
          </cell>
          <cell r="H21" t="str">
            <v>ACTUAL</v>
          </cell>
          <cell r="I21">
            <v>0</v>
          </cell>
          <cell r="J21">
            <v>0</v>
          </cell>
          <cell r="K21">
            <v>0</v>
          </cell>
          <cell r="L21">
            <v>0</v>
          </cell>
          <cell r="M21">
            <v>0</v>
          </cell>
          <cell r="N21">
            <v>0</v>
          </cell>
          <cell r="O21">
            <v>0</v>
          </cell>
          <cell r="P21">
            <v>0</v>
          </cell>
        </row>
        <row r="22">
          <cell r="A22" t="str">
            <v>PROCESS</v>
          </cell>
          <cell r="H22" t="str">
            <v>PLANNED</v>
          </cell>
        </row>
        <row r="23">
          <cell r="H23" t="str">
            <v>ACTUAL</v>
          </cell>
        </row>
        <row r="24">
          <cell r="A24" t="str">
            <v>CATHODIC PROTECTION</v>
          </cell>
          <cell r="H24" t="str">
            <v>PLANNED</v>
          </cell>
        </row>
        <row r="25">
          <cell r="H25" t="str">
            <v>ACTUAL</v>
          </cell>
        </row>
        <row r="26">
          <cell r="A26" t="str">
            <v>TOTAL</v>
          </cell>
          <cell r="B26">
            <v>2758</v>
          </cell>
          <cell r="C26">
            <v>1</v>
          </cell>
          <cell r="D26" t="str">
            <v>ASAB</v>
          </cell>
          <cell r="E26">
            <v>1429</v>
          </cell>
          <cell r="F26">
            <v>0.5181290790427846</v>
          </cell>
          <cell r="G26">
            <v>1</v>
          </cell>
          <cell r="H26" t="str">
            <v>PLANNED</v>
          </cell>
          <cell r="I26">
            <v>951</v>
          </cell>
          <cell r="J26">
            <v>0.66550034989503148</v>
          </cell>
          <cell r="K26">
            <v>853</v>
          </cell>
          <cell r="L26">
            <v>0.6418359668924003</v>
          </cell>
          <cell r="O26">
            <v>1804</v>
          </cell>
          <cell r="P26">
            <v>0.65409717186366934</v>
          </cell>
        </row>
        <row r="27">
          <cell r="D27" t="str">
            <v>SHAH</v>
          </cell>
          <cell r="E27">
            <v>1329</v>
          </cell>
          <cell r="F27">
            <v>0.4818709209572154</v>
          </cell>
          <cell r="G27">
            <v>1</v>
          </cell>
          <cell r="H27" t="str">
            <v>ACTUAL</v>
          </cell>
          <cell r="I27">
            <v>950.99999999999989</v>
          </cell>
          <cell r="J27">
            <v>0.66550034989503137</v>
          </cell>
          <cell r="K27">
            <v>852.99999999999989</v>
          </cell>
          <cell r="L27">
            <v>0.64183596689240019</v>
          </cell>
          <cell r="O27">
            <v>1803.9999999999998</v>
          </cell>
          <cell r="P27">
            <v>0.65409717186366922</v>
          </cell>
        </row>
      </sheetData>
      <sheetData sheetId="11" refreshError="1"/>
      <sheetData sheetId="12" refreshError="1"/>
      <sheetData sheetId="13" refreshError="1"/>
      <sheetData sheetId="14" refreshError="1"/>
      <sheetData sheetId="15" refreshError="1"/>
      <sheetData sheetId="16">
        <row r="3">
          <cell r="A3" t="str">
            <v>FOR ASAB</v>
          </cell>
        </row>
      </sheetData>
      <sheetData sheetId="17"/>
      <sheetData sheetId="18"/>
      <sheetData sheetId="19">
        <row r="2">
          <cell r="A2" t="str">
            <v>UPGRADING OF OIL DRAINS  AND EFFLUENT WATER DISPOSAL FACILITIES AT ASAB AND SHAH</v>
          </cell>
        </row>
      </sheetData>
      <sheetData sheetId="20">
        <row r="2">
          <cell r="A2" t="str">
            <v>UPGRADING OF OIL DRAINS  AND EFFLUENT WATER DISPOSAL FACILITIES AT ASAB AND SHAH</v>
          </cell>
        </row>
      </sheetData>
      <sheetData sheetId="21">
        <row r="2">
          <cell r="A2" t="str">
            <v>UPGRADING OF OIL DRAINS  AND EFFLUENT WATER DISPOSAL FACILITIES AT ASAB AND SHAH</v>
          </cell>
        </row>
      </sheetData>
      <sheetData sheetId="22">
        <row r="2">
          <cell r="A2" t="str">
            <v>UPGRADING OF OIL DRAINS  AND EFFLUENT WATER DISPOSAL FACILITIES AT ASAB AND SHAH</v>
          </cell>
        </row>
      </sheetData>
      <sheetData sheetId="23"/>
      <sheetData sheetId="24"/>
      <sheetData sheetId="25"/>
      <sheetData sheetId="26"/>
      <sheetData sheetId="27"/>
      <sheetData sheetId="28"/>
      <sheetData sheetId="29"/>
      <sheetData sheetId="30"/>
      <sheetData sheetId="31"/>
      <sheetData sheetId="32"/>
      <sheetData sheetId="33"/>
      <sheetData sheetId="34">
        <row r="3">
          <cell r="A3" t="str">
            <v>FOR ASAB</v>
          </cell>
        </row>
      </sheetData>
      <sheetData sheetId="35"/>
      <sheetData sheetId="36"/>
      <sheetData sheetId="37">
        <row r="2">
          <cell r="A2" t="str">
            <v>UPGRADING OF OIL DRAINS  AND EFFLUENT WATER DISPOSAL FACILITIES AT ASAB AND SHAH</v>
          </cell>
        </row>
      </sheetData>
      <sheetData sheetId="38">
        <row r="2">
          <cell r="A2" t="str">
            <v>UPGRADING OF OIL DRAINS  AND EFFLUENT WATER DISPOSAL FACILITIES AT ASAB AND SHAH</v>
          </cell>
        </row>
      </sheetData>
      <sheetData sheetId="39">
        <row r="2">
          <cell r="A2" t="str">
            <v>UPGRADING OF OIL DRAINS  AND EFFLUENT WATER DISPOSAL FACILITIES AT ASAB AND SHAH</v>
          </cell>
        </row>
      </sheetData>
      <sheetData sheetId="40">
        <row r="2">
          <cell r="A2" t="str">
            <v>UPGRADING OF OIL DRAINS  AND EFFLUENT WATER DISPOSAL FACILITIES AT ASAB AND SHAH</v>
          </cell>
        </row>
      </sheetData>
      <sheetData sheetId="41"/>
      <sheetData sheetId="42"/>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hole schedule"/>
      <sheetName val="Manhole template"/>
      <sheetName val="Pipe Schedule"/>
      <sheetName val="HHR template"/>
    </sheetNames>
    <sheetDataSet>
      <sheetData sheetId="0" refreshError="1"/>
      <sheetData sheetId="1" refreshError="1"/>
      <sheetData sheetId="2" refreshError="1">
        <row r="7">
          <cell r="C7">
            <v>600</v>
          </cell>
          <cell r="D7">
            <v>75</v>
          </cell>
          <cell r="E7">
            <v>750</v>
          </cell>
        </row>
        <row r="8">
          <cell r="C8">
            <v>800</v>
          </cell>
          <cell r="D8">
            <v>90</v>
          </cell>
          <cell r="E8">
            <v>980</v>
          </cell>
        </row>
        <row r="9">
          <cell r="C9">
            <v>1050</v>
          </cell>
          <cell r="D9">
            <v>120</v>
          </cell>
          <cell r="E9">
            <v>1290</v>
          </cell>
        </row>
        <row r="10">
          <cell r="C10">
            <v>1500</v>
          </cell>
          <cell r="D10">
            <v>173</v>
          </cell>
          <cell r="E10">
            <v>1846</v>
          </cell>
        </row>
        <row r="11">
          <cell r="C11">
            <v>1600</v>
          </cell>
          <cell r="D11">
            <v>178</v>
          </cell>
          <cell r="E11">
            <v>1956</v>
          </cell>
        </row>
        <row r="12">
          <cell r="C12">
            <v>2400</v>
          </cell>
          <cell r="D12">
            <v>250</v>
          </cell>
          <cell r="E12">
            <v>2900</v>
          </cell>
        </row>
        <row r="13">
          <cell r="C13">
            <v>2500</v>
          </cell>
          <cell r="D13">
            <v>250</v>
          </cell>
          <cell r="E13">
            <v>3000</v>
          </cell>
        </row>
        <row r="14">
          <cell r="C14">
            <v>3000</v>
          </cell>
          <cell r="D14">
            <v>300</v>
          </cell>
          <cell r="E14">
            <v>3600</v>
          </cell>
        </row>
        <row r="15">
          <cell r="C15">
            <v>3500</v>
          </cell>
          <cell r="D15">
            <v>350</v>
          </cell>
          <cell r="E15">
            <v>4200</v>
          </cell>
        </row>
      </sheetData>
      <sheetData sheetId="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nel Invert"/>
      <sheetName val="Existing Ground Level"/>
      <sheetName val="K9B Profile"/>
    </sheetNames>
    <sheetDataSet>
      <sheetData sheetId="0">
        <row r="11">
          <cell r="D11">
            <v>0</v>
          </cell>
          <cell r="E11">
            <v>5.0620000000000003</v>
          </cell>
        </row>
        <row r="12">
          <cell r="D12">
            <v>5</v>
          </cell>
          <cell r="E12">
            <v>5.0620000000000003</v>
          </cell>
        </row>
        <row r="13">
          <cell r="D13">
            <v>10</v>
          </cell>
          <cell r="E13">
            <v>5.0750000000000002</v>
          </cell>
        </row>
        <row r="14">
          <cell r="D14">
            <v>15</v>
          </cell>
          <cell r="E14">
            <v>5.0869999999999997</v>
          </cell>
        </row>
        <row r="15">
          <cell r="D15">
            <v>20</v>
          </cell>
          <cell r="E15">
            <v>5.0999999999999996</v>
          </cell>
        </row>
        <row r="16">
          <cell r="D16">
            <v>25</v>
          </cell>
          <cell r="E16">
            <v>5.1120000000000001</v>
          </cell>
        </row>
        <row r="17">
          <cell r="D17">
            <v>30</v>
          </cell>
          <cell r="E17">
            <v>5.1239999999999997</v>
          </cell>
        </row>
        <row r="18">
          <cell r="D18">
            <v>35</v>
          </cell>
          <cell r="E18">
            <v>5.1369999999999996</v>
          </cell>
        </row>
        <row r="19">
          <cell r="D19">
            <v>40</v>
          </cell>
          <cell r="E19">
            <v>5.149</v>
          </cell>
        </row>
        <row r="20">
          <cell r="D20">
            <v>45</v>
          </cell>
          <cell r="E20">
            <v>5.1619999999999999</v>
          </cell>
        </row>
        <row r="21">
          <cell r="D21">
            <v>50</v>
          </cell>
          <cell r="E21">
            <v>5.1740000000000004</v>
          </cell>
        </row>
        <row r="22">
          <cell r="D22">
            <v>55</v>
          </cell>
          <cell r="E22">
            <v>5.1859999999999999</v>
          </cell>
        </row>
        <row r="23">
          <cell r="D23">
            <v>60</v>
          </cell>
          <cell r="E23">
            <v>5.1989999999999998</v>
          </cell>
        </row>
        <row r="24">
          <cell r="D24">
            <v>65</v>
          </cell>
          <cell r="E24">
            <v>5.2110000000000003</v>
          </cell>
        </row>
        <row r="25">
          <cell r="D25">
            <v>70</v>
          </cell>
          <cell r="E25">
            <v>5.2240000000000002</v>
          </cell>
        </row>
        <row r="26">
          <cell r="D26">
            <v>75</v>
          </cell>
          <cell r="E26">
            <v>5.2359999999999998</v>
          </cell>
        </row>
        <row r="27">
          <cell r="D27">
            <v>80</v>
          </cell>
          <cell r="E27">
            <v>5.2489999999999997</v>
          </cell>
        </row>
        <row r="28">
          <cell r="D28">
            <v>85</v>
          </cell>
          <cell r="E28">
            <v>5.2610000000000001</v>
          </cell>
        </row>
        <row r="29">
          <cell r="D29">
            <v>90</v>
          </cell>
          <cell r="E29">
            <v>5.2729999999999997</v>
          </cell>
        </row>
        <row r="30">
          <cell r="D30">
            <v>95</v>
          </cell>
          <cell r="E30">
            <v>5.2859999999999996</v>
          </cell>
        </row>
        <row r="31">
          <cell r="D31">
            <v>100</v>
          </cell>
          <cell r="E31">
            <v>5.298</v>
          </cell>
        </row>
        <row r="32">
          <cell r="D32">
            <v>105</v>
          </cell>
          <cell r="E32">
            <v>5.3109999999999999</v>
          </cell>
        </row>
        <row r="33">
          <cell r="D33">
            <v>110</v>
          </cell>
          <cell r="E33">
            <v>5.3230000000000004</v>
          </cell>
        </row>
        <row r="34">
          <cell r="D34">
            <v>115</v>
          </cell>
          <cell r="E34">
            <v>5.335</v>
          </cell>
        </row>
        <row r="35">
          <cell r="D35">
            <v>120</v>
          </cell>
          <cell r="E35">
            <v>5.3479999999999999</v>
          </cell>
        </row>
        <row r="36">
          <cell r="D36">
            <v>125</v>
          </cell>
          <cell r="E36">
            <v>5.36</v>
          </cell>
        </row>
        <row r="37">
          <cell r="D37">
            <v>130</v>
          </cell>
          <cell r="E37">
            <v>5.3730000000000002</v>
          </cell>
        </row>
        <row r="38">
          <cell r="D38">
            <v>135</v>
          </cell>
          <cell r="E38">
            <v>5.3849999999999998</v>
          </cell>
        </row>
        <row r="39">
          <cell r="D39">
            <v>140</v>
          </cell>
          <cell r="E39">
            <v>5.3970000000000002</v>
          </cell>
        </row>
        <row r="40">
          <cell r="D40">
            <v>145</v>
          </cell>
          <cell r="E40">
            <v>5.41</v>
          </cell>
        </row>
        <row r="41">
          <cell r="D41">
            <v>150</v>
          </cell>
          <cell r="E41">
            <v>5.4219999999999997</v>
          </cell>
        </row>
        <row r="42">
          <cell r="D42">
            <v>155</v>
          </cell>
          <cell r="E42">
            <v>5.4349999999999996</v>
          </cell>
        </row>
        <row r="43">
          <cell r="D43">
            <v>160</v>
          </cell>
          <cell r="E43">
            <v>5.4470000000000001</v>
          </cell>
        </row>
        <row r="44">
          <cell r="D44">
            <v>165</v>
          </cell>
          <cell r="E44">
            <v>5.4589999999999996</v>
          </cell>
        </row>
        <row r="45">
          <cell r="D45">
            <v>170</v>
          </cell>
          <cell r="E45">
            <v>5.4720000000000004</v>
          </cell>
        </row>
        <row r="46">
          <cell r="D46">
            <v>175</v>
          </cell>
          <cell r="E46">
            <v>5.484</v>
          </cell>
        </row>
        <row r="47">
          <cell r="D47">
            <v>180</v>
          </cell>
          <cell r="E47">
            <v>5.4969999999999999</v>
          </cell>
        </row>
        <row r="48">
          <cell r="D48">
            <v>185</v>
          </cell>
          <cell r="E48">
            <v>5.5090000000000003</v>
          </cell>
        </row>
        <row r="49">
          <cell r="D49">
            <v>190</v>
          </cell>
          <cell r="E49">
            <v>5.5209999999999999</v>
          </cell>
        </row>
        <row r="50">
          <cell r="D50">
            <v>195</v>
          </cell>
          <cell r="E50">
            <v>5.5339999999999998</v>
          </cell>
        </row>
        <row r="51">
          <cell r="D51">
            <v>200</v>
          </cell>
          <cell r="E51">
            <v>5.5460000000000003</v>
          </cell>
        </row>
        <row r="52">
          <cell r="D52">
            <v>205</v>
          </cell>
          <cell r="E52">
            <v>5.5590000000000002</v>
          </cell>
        </row>
        <row r="53">
          <cell r="D53">
            <v>210</v>
          </cell>
          <cell r="E53">
            <v>5.5709999999999997</v>
          </cell>
        </row>
        <row r="54">
          <cell r="D54">
            <v>215</v>
          </cell>
          <cell r="E54">
            <v>5.5839999999999996</v>
          </cell>
        </row>
        <row r="55">
          <cell r="D55">
            <v>220</v>
          </cell>
          <cell r="E55">
            <v>5.5960000000000001</v>
          </cell>
        </row>
        <row r="56">
          <cell r="D56">
            <v>225</v>
          </cell>
          <cell r="E56">
            <v>5.6079999999999997</v>
          </cell>
        </row>
        <row r="57">
          <cell r="D57">
            <v>230</v>
          </cell>
          <cell r="E57">
            <v>5.6210000000000004</v>
          </cell>
        </row>
        <row r="58">
          <cell r="D58">
            <v>235</v>
          </cell>
          <cell r="E58">
            <v>5.633</v>
          </cell>
        </row>
        <row r="59">
          <cell r="D59">
            <v>240</v>
          </cell>
          <cell r="E59">
            <v>5.6459999999999999</v>
          </cell>
        </row>
        <row r="60">
          <cell r="D60">
            <v>245</v>
          </cell>
          <cell r="E60">
            <v>5.6580000000000004</v>
          </cell>
        </row>
        <row r="61">
          <cell r="D61">
            <v>250</v>
          </cell>
          <cell r="E61">
            <v>5.67</v>
          </cell>
        </row>
        <row r="62">
          <cell r="D62">
            <v>255</v>
          </cell>
          <cell r="E62">
            <v>5.6829999999999998</v>
          </cell>
        </row>
        <row r="63">
          <cell r="D63">
            <v>260</v>
          </cell>
          <cell r="E63">
            <v>5.6950000000000003</v>
          </cell>
        </row>
        <row r="64">
          <cell r="D64">
            <v>265</v>
          </cell>
          <cell r="E64">
            <v>5.7080000000000002</v>
          </cell>
        </row>
        <row r="65">
          <cell r="D65">
            <v>270</v>
          </cell>
          <cell r="E65">
            <v>5.72</v>
          </cell>
        </row>
        <row r="66">
          <cell r="D66">
            <v>275</v>
          </cell>
          <cell r="E66">
            <v>5.7320000000000002</v>
          </cell>
        </row>
        <row r="67">
          <cell r="D67">
            <v>280</v>
          </cell>
          <cell r="E67">
            <v>5.7450000000000001</v>
          </cell>
        </row>
        <row r="68">
          <cell r="D68">
            <v>285</v>
          </cell>
          <cell r="E68">
            <v>5.7569999999999997</v>
          </cell>
        </row>
        <row r="69">
          <cell r="D69">
            <v>290</v>
          </cell>
          <cell r="E69">
            <v>5.77</v>
          </cell>
        </row>
        <row r="70">
          <cell r="D70">
            <v>295</v>
          </cell>
          <cell r="E70">
            <v>5.782</v>
          </cell>
        </row>
        <row r="71">
          <cell r="D71">
            <v>300</v>
          </cell>
          <cell r="E71">
            <v>5.7939999999999996</v>
          </cell>
        </row>
        <row r="72">
          <cell r="D72">
            <v>305</v>
          </cell>
          <cell r="E72">
            <v>5.8070000000000004</v>
          </cell>
        </row>
        <row r="73">
          <cell r="D73">
            <v>308.96899999999999</v>
          </cell>
          <cell r="E73">
            <v>5.8170000000000002</v>
          </cell>
        </row>
        <row r="74">
          <cell r="D74">
            <v>310</v>
          </cell>
          <cell r="E74">
            <v>5.8179999999999996</v>
          </cell>
        </row>
        <row r="75">
          <cell r="D75">
            <v>315</v>
          </cell>
          <cell r="E75">
            <v>5.827</v>
          </cell>
        </row>
        <row r="76">
          <cell r="D76">
            <v>320</v>
          </cell>
          <cell r="E76">
            <v>5.8360000000000003</v>
          </cell>
        </row>
        <row r="77">
          <cell r="D77">
            <v>325</v>
          </cell>
          <cell r="E77">
            <v>5.8449999999999998</v>
          </cell>
        </row>
        <row r="78">
          <cell r="D78">
            <v>330</v>
          </cell>
          <cell r="E78">
            <v>5.8540000000000001</v>
          </cell>
        </row>
        <row r="79">
          <cell r="D79">
            <v>335</v>
          </cell>
          <cell r="E79">
            <v>5.8620000000000001</v>
          </cell>
        </row>
        <row r="80">
          <cell r="D80">
            <v>340</v>
          </cell>
          <cell r="E80">
            <v>5.8710000000000004</v>
          </cell>
        </row>
        <row r="81">
          <cell r="D81">
            <v>345</v>
          </cell>
          <cell r="E81">
            <v>5.88</v>
          </cell>
        </row>
        <row r="82">
          <cell r="D82">
            <v>350</v>
          </cell>
          <cell r="E82">
            <v>5.8890000000000002</v>
          </cell>
        </row>
        <row r="83">
          <cell r="D83">
            <v>355</v>
          </cell>
          <cell r="E83">
            <v>5.8979999999999997</v>
          </cell>
        </row>
        <row r="84">
          <cell r="D84">
            <v>360</v>
          </cell>
          <cell r="E84">
            <v>5.9059999999999997</v>
          </cell>
        </row>
        <row r="85">
          <cell r="D85">
            <v>365</v>
          </cell>
          <cell r="E85">
            <v>5.915</v>
          </cell>
        </row>
        <row r="86">
          <cell r="D86">
            <v>370</v>
          </cell>
          <cell r="E86">
            <v>5.9240000000000004</v>
          </cell>
        </row>
        <row r="87">
          <cell r="D87">
            <v>375</v>
          </cell>
          <cell r="E87">
            <v>5.9329999999999998</v>
          </cell>
        </row>
        <row r="88">
          <cell r="D88">
            <v>380</v>
          </cell>
          <cell r="E88">
            <v>5.9420000000000002</v>
          </cell>
        </row>
        <row r="89">
          <cell r="D89">
            <v>385</v>
          </cell>
          <cell r="E89">
            <v>5.95</v>
          </cell>
        </row>
        <row r="90">
          <cell r="D90">
            <v>390</v>
          </cell>
          <cell r="E90">
            <v>5.9589999999999996</v>
          </cell>
        </row>
        <row r="91">
          <cell r="D91">
            <v>391.709</v>
          </cell>
          <cell r="E91">
            <v>5.9619999999999997</v>
          </cell>
        </row>
        <row r="92">
          <cell r="D92">
            <v>393.709</v>
          </cell>
          <cell r="E92">
            <v>5.9660000000000002</v>
          </cell>
        </row>
        <row r="93">
          <cell r="D93">
            <v>395</v>
          </cell>
          <cell r="E93">
            <v>5.968</v>
          </cell>
        </row>
        <row r="94">
          <cell r="D94">
            <v>400</v>
          </cell>
          <cell r="E94">
            <v>5.9770000000000003</v>
          </cell>
        </row>
        <row r="95">
          <cell r="D95">
            <v>405</v>
          </cell>
          <cell r="E95">
            <v>5.9859999999999998</v>
          </cell>
        </row>
        <row r="96">
          <cell r="D96">
            <v>410</v>
          </cell>
          <cell r="E96">
            <v>5.9939999999999998</v>
          </cell>
        </row>
        <row r="97">
          <cell r="D97">
            <v>415</v>
          </cell>
          <cell r="E97">
            <v>6.0030000000000001</v>
          </cell>
        </row>
        <row r="98">
          <cell r="D98">
            <v>420</v>
          </cell>
          <cell r="E98">
            <v>6.0119999999999996</v>
          </cell>
        </row>
        <row r="99">
          <cell r="D99">
            <v>425</v>
          </cell>
          <cell r="E99">
            <v>6.0209999999999999</v>
          </cell>
        </row>
        <row r="100">
          <cell r="D100">
            <v>430</v>
          </cell>
          <cell r="E100">
            <v>6.0289999999999999</v>
          </cell>
        </row>
        <row r="101">
          <cell r="D101">
            <v>435</v>
          </cell>
          <cell r="E101">
            <v>6.0380000000000003</v>
          </cell>
        </row>
        <row r="102">
          <cell r="D102">
            <v>440</v>
          </cell>
          <cell r="E102">
            <v>6.0469999999999997</v>
          </cell>
        </row>
        <row r="103">
          <cell r="D103">
            <v>445</v>
          </cell>
          <cell r="E103">
            <v>6.056</v>
          </cell>
        </row>
        <row r="104">
          <cell r="D104">
            <v>450</v>
          </cell>
          <cell r="E104">
            <v>6.0650000000000004</v>
          </cell>
        </row>
        <row r="105">
          <cell r="D105">
            <v>455</v>
          </cell>
          <cell r="E105">
            <v>6.0730000000000004</v>
          </cell>
        </row>
        <row r="106">
          <cell r="D106">
            <v>460</v>
          </cell>
          <cell r="E106">
            <v>6.0819999999999999</v>
          </cell>
        </row>
        <row r="107">
          <cell r="D107">
            <v>465</v>
          </cell>
          <cell r="E107">
            <v>6.0910000000000002</v>
          </cell>
        </row>
        <row r="108">
          <cell r="D108">
            <v>470</v>
          </cell>
          <cell r="E108">
            <v>6.1</v>
          </cell>
        </row>
        <row r="109">
          <cell r="D109">
            <v>475</v>
          </cell>
          <cell r="E109">
            <v>6.109</v>
          </cell>
        </row>
        <row r="110">
          <cell r="D110">
            <v>480</v>
          </cell>
          <cell r="E110">
            <v>6.117</v>
          </cell>
        </row>
        <row r="111">
          <cell r="D111">
            <v>485</v>
          </cell>
          <cell r="E111">
            <v>6.1260000000000003</v>
          </cell>
        </row>
        <row r="112">
          <cell r="D112">
            <v>490</v>
          </cell>
          <cell r="E112">
            <v>6.1349999999999998</v>
          </cell>
        </row>
        <row r="113">
          <cell r="D113">
            <v>495</v>
          </cell>
          <cell r="E113">
            <v>6.1440000000000001</v>
          </cell>
        </row>
        <row r="114">
          <cell r="D114">
            <v>500</v>
          </cell>
          <cell r="E114">
            <v>6.1529999999999996</v>
          </cell>
        </row>
        <row r="115">
          <cell r="D115">
            <v>505</v>
          </cell>
          <cell r="E115">
            <v>6.1609999999999996</v>
          </cell>
        </row>
        <row r="116">
          <cell r="D116">
            <v>510</v>
          </cell>
          <cell r="E116">
            <v>6.17</v>
          </cell>
        </row>
        <row r="117">
          <cell r="D117">
            <v>515</v>
          </cell>
          <cell r="E117">
            <v>6.1790000000000003</v>
          </cell>
        </row>
        <row r="118">
          <cell r="D118">
            <v>520</v>
          </cell>
          <cell r="E118">
            <v>6.1879999999999997</v>
          </cell>
        </row>
        <row r="119">
          <cell r="D119">
            <v>525</v>
          </cell>
          <cell r="E119">
            <v>6.1959999999999997</v>
          </cell>
        </row>
        <row r="120">
          <cell r="D120">
            <v>530</v>
          </cell>
          <cell r="E120">
            <v>6.2050000000000001</v>
          </cell>
        </row>
        <row r="121">
          <cell r="D121">
            <v>535</v>
          </cell>
          <cell r="E121">
            <v>6.2140000000000004</v>
          </cell>
        </row>
        <row r="122">
          <cell r="D122">
            <v>540</v>
          </cell>
          <cell r="E122">
            <v>6.2229999999999999</v>
          </cell>
        </row>
        <row r="123">
          <cell r="D123">
            <v>545</v>
          </cell>
          <cell r="E123">
            <v>6.2320000000000002</v>
          </cell>
        </row>
        <row r="124">
          <cell r="D124">
            <v>550</v>
          </cell>
          <cell r="E124">
            <v>6.24</v>
          </cell>
        </row>
        <row r="125">
          <cell r="D125">
            <v>555</v>
          </cell>
          <cell r="E125">
            <v>6.2489999999999997</v>
          </cell>
        </row>
        <row r="126">
          <cell r="D126">
            <v>560</v>
          </cell>
          <cell r="E126">
            <v>6.258</v>
          </cell>
        </row>
        <row r="127">
          <cell r="D127">
            <v>565</v>
          </cell>
          <cell r="E127">
            <v>6.2670000000000003</v>
          </cell>
        </row>
        <row r="128">
          <cell r="D128">
            <v>570</v>
          </cell>
          <cell r="E128">
            <v>6.2759999999999998</v>
          </cell>
        </row>
        <row r="129">
          <cell r="D129">
            <v>575</v>
          </cell>
          <cell r="E129">
            <v>6.2839999999999998</v>
          </cell>
        </row>
        <row r="130">
          <cell r="D130">
            <v>580</v>
          </cell>
          <cell r="E130">
            <v>6.2930000000000001</v>
          </cell>
        </row>
        <row r="131">
          <cell r="D131">
            <v>585</v>
          </cell>
          <cell r="E131">
            <v>6.3019999999999996</v>
          </cell>
        </row>
        <row r="132">
          <cell r="D132">
            <v>590</v>
          </cell>
          <cell r="E132">
            <v>6.3109999999999999</v>
          </cell>
        </row>
        <row r="133">
          <cell r="D133">
            <v>595</v>
          </cell>
          <cell r="E133">
            <v>6.32</v>
          </cell>
        </row>
        <row r="134">
          <cell r="D134">
            <v>600</v>
          </cell>
          <cell r="E134">
            <v>6.3280000000000003</v>
          </cell>
        </row>
        <row r="135">
          <cell r="D135">
            <v>605</v>
          </cell>
          <cell r="E135">
            <v>6.3369999999999997</v>
          </cell>
        </row>
        <row r="136">
          <cell r="D136">
            <v>610</v>
          </cell>
          <cell r="E136">
            <v>6.3460000000000001</v>
          </cell>
        </row>
        <row r="137">
          <cell r="D137">
            <v>615</v>
          </cell>
          <cell r="E137">
            <v>6.3550000000000004</v>
          </cell>
        </row>
        <row r="138">
          <cell r="D138">
            <v>620</v>
          </cell>
          <cell r="E138">
            <v>6.3630000000000004</v>
          </cell>
        </row>
        <row r="139">
          <cell r="D139">
            <v>625</v>
          </cell>
          <cell r="E139">
            <v>6.3719999999999999</v>
          </cell>
        </row>
        <row r="140">
          <cell r="D140">
            <v>630</v>
          </cell>
          <cell r="E140">
            <v>6.3810000000000002</v>
          </cell>
        </row>
        <row r="141">
          <cell r="D141">
            <v>635</v>
          </cell>
          <cell r="E141">
            <v>6.39</v>
          </cell>
        </row>
        <row r="142">
          <cell r="D142">
            <v>640</v>
          </cell>
          <cell r="E142">
            <v>6.399</v>
          </cell>
        </row>
        <row r="143">
          <cell r="D143">
            <v>645</v>
          </cell>
          <cell r="E143">
            <v>6.407</v>
          </cell>
        </row>
        <row r="144">
          <cell r="D144">
            <v>650</v>
          </cell>
          <cell r="E144">
            <v>6.4160000000000004</v>
          </cell>
        </row>
        <row r="145">
          <cell r="D145">
            <v>655</v>
          </cell>
          <cell r="E145">
            <v>6.4249999999999998</v>
          </cell>
        </row>
        <row r="146">
          <cell r="D146">
            <v>660</v>
          </cell>
          <cell r="E146">
            <v>6.4340000000000002</v>
          </cell>
        </row>
        <row r="147">
          <cell r="D147">
            <v>665</v>
          </cell>
          <cell r="E147">
            <v>6.4429999999999996</v>
          </cell>
        </row>
        <row r="148">
          <cell r="D148">
            <v>670</v>
          </cell>
          <cell r="E148">
            <v>6.4509999999999996</v>
          </cell>
        </row>
        <row r="149">
          <cell r="D149">
            <v>675</v>
          </cell>
          <cell r="E149">
            <v>6.46</v>
          </cell>
        </row>
        <row r="150">
          <cell r="D150">
            <v>680</v>
          </cell>
          <cell r="E150">
            <v>6.4690000000000003</v>
          </cell>
        </row>
        <row r="151">
          <cell r="D151">
            <v>685</v>
          </cell>
          <cell r="E151">
            <v>6.4779999999999998</v>
          </cell>
        </row>
        <row r="152">
          <cell r="D152">
            <v>690</v>
          </cell>
          <cell r="E152">
            <v>6.4870000000000001</v>
          </cell>
        </row>
        <row r="153">
          <cell r="D153">
            <v>695</v>
          </cell>
          <cell r="E153">
            <v>6.4950000000000001</v>
          </cell>
        </row>
        <row r="154">
          <cell r="D154">
            <v>700</v>
          </cell>
          <cell r="E154">
            <v>6.5039999999999996</v>
          </cell>
        </row>
        <row r="155">
          <cell r="D155">
            <v>705</v>
          </cell>
          <cell r="E155">
            <v>6.5129999999999999</v>
          </cell>
        </row>
        <row r="156">
          <cell r="D156">
            <v>710</v>
          </cell>
          <cell r="E156">
            <v>6.5220000000000002</v>
          </cell>
        </row>
        <row r="157">
          <cell r="D157">
            <v>715</v>
          </cell>
          <cell r="E157">
            <v>6.53</v>
          </cell>
        </row>
        <row r="158">
          <cell r="D158">
            <v>720</v>
          </cell>
          <cell r="E158">
            <v>6.5389999999999997</v>
          </cell>
        </row>
        <row r="159">
          <cell r="D159">
            <v>725</v>
          </cell>
          <cell r="E159">
            <v>6.548</v>
          </cell>
        </row>
        <row r="160">
          <cell r="D160">
            <v>730</v>
          </cell>
          <cell r="E160">
            <v>6.5570000000000004</v>
          </cell>
        </row>
        <row r="161">
          <cell r="D161">
            <v>735</v>
          </cell>
          <cell r="E161">
            <v>6.5659999999999998</v>
          </cell>
        </row>
        <row r="162">
          <cell r="D162">
            <v>740</v>
          </cell>
          <cell r="E162">
            <v>6.5739999999999998</v>
          </cell>
        </row>
        <row r="163">
          <cell r="D163">
            <v>745</v>
          </cell>
          <cell r="E163">
            <v>6.5830000000000002</v>
          </cell>
        </row>
        <row r="164">
          <cell r="D164">
            <v>750</v>
          </cell>
          <cell r="E164">
            <v>6.5919999999999996</v>
          </cell>
        </row>
        <row r="165">
          <cell r="D165">
            <v>755</v>
          </cell>
          <cell r="E165">
            <v>6.601</v>
          </cell>
        </row>
        <row r="166">
          <cell r="D166">
            <v>760</v>
          </cell>
          <cell r="E166">
            <v>6.61</v>
          </cell>
        </row>
        <row r="167">
          <cell r="D167">
            <v>765</v>
          </cell>
          <cell r="E167">
            <v>6.6180000000000003</v>
          </cell>
        </row>
        <row r="168">
          <cell r="D168">
            <v>770</v>
          </cell>
          <cell r="E168">
            <v>6.6269999999999998</v>
          </cell>
        </row>
        <row r="169">
          <cell r="D169">
            <v>775</v>
          </cell>
          <cell r="E169">
            <v>6.6360000000000001</v>
          </cell>
        </row>
        <row r="170">
          <cell r="D170">
            <v>780</v>
          </cell>
          <cell r="E170">
            <v>6.6449999999999996</v>
          </cell>
        </row>
        <row r="171">
          <cell r="D171">
            <v>785</v>
          </cell>
          <cell r="E171">
            <v>6.6539999999999999</v>
          </cell>
        </row>
        <row r="172">
          <cell r="D172">
            <v>790</v>
          </cell>
          <cell r="E172">
            <v>6.6619999999999999</v>
          </cell>
        </row>
        <row r="173">
          <cell r="D173">
            <v>795</v>
          </cell>
          <cell r="E173">
            <v>6.6710000000000003</v>
          </cell>
        </row>
        <row r="174">
          <cell r="D174">
            <v>800</v>
          </cell>
          <cell r="E174">
            <v>6.68</v>
          </cell>
        </row>
        <row r="175">
          <cell r="D175">
            <v>805</v>
          </cell>
          <cell r="E175">
            <v>6.6890000000000001</v>
          </cell>
        </row>
        <row r="176">
          <cell r="D176">
            <v>810</v>
          </cell>
          <cell r="E176">
            <v>6.6980000000000004</v>
          </cell>
        </row>
        <row r="177">
          <cell r="D177">
            <v>815</v>
          </cell>
          <cell r="E177">
            <v>6.7060000000000004</v>
          </cell>
        </row>
        <row r="178">
          <cell r="D178">
            <v>820</v>
          </cell>
          <cell r="E178">
            <v>6.7149999999999999</v>
          </cell>
        </row>
        <row r="179">
          <cell r="D179">
            <v>825</v>
          </cell>
          <cell r="E179">
            <v>6.7240000000000002</v>
          </cell>
        </row>
        <row r="180">
          <cell r="D180">
            <v>830</v>
          </cell>
          <cell r="E180">
            <v>6.7329999999999997</v>
          </cell>
        </row>
        <row r="181">
          <cell r="D181">
            <v>835</v>
          </cell>
          <cell r="E181">
            <v>6.7409999999999997</v>
          </cell>
        </row>
        <row r="182">
          <cell r="D182">
            <v>840</v>
          </cell>
          <cell r="E182">
            <v>6.75</v>
          </cell>
        </row>
        <row r="183">
          <cell r="D183">
            <v>845</v>
          </cell>
          <cell r="E183">
            <v>6.7590000000000003</v>
          </cell>
        </row>
        <row r="184">
          <cell r="D184">
            <v>850</v>
          </cell>
          <cell r="E184">
            <v>6.7679999999999998</v>
          </cell>
        </row>
        <row r="185">
          <cell r="D185">
            <v>855</v>
          </cell>
          <cell r="E185">
            <v>6.7770000000000001</v>
          </cell>
        </row>
        <row r="186">
          <cell r="D186">
            <v>860</v>
          </cell>
          <cell r="E186">
            <v>6.7850000000000001</v>
          </cell>
        </row>
        <row r="187">
          <cell r="D187">
            <v>865</v>
          </cell>
          <cell r="E187">
            <v>6.7939999999999996</v>
          </cell>
        </row>
        <row r="188">
          <cell r="D188">
            <v>870</v>
          </cell>
          <cell r="E188">
            <v>6.8029999999999999</v>
          </cell>
        </row>
        <row r="189">
          <cell r="D189">
            <v>875</v>
          </cell>
          <cell r="E189">
            <v>6.8120000000000003</v>
          </cell>
        </row>
        <row r="190">
          <cell r="D190">
            <v>880</v>
          </cell>
          <cell r="E190">
            <v>6.8209999999999997</v>
          </cell>
        </row>
        <row r="191">
          <cell r="D191">
            <v>885</v>
          </cell>
          <cell r="E191">
            <v>6.8289999999999997</v>
          </cell>
        </row>
        <row r="192">
          <cell r="D192">
            <v>890</v>
          </cell>
          <cell r="E192">
            <v>6.8380000000000001</v>
          </cell>
        </row>
        <row r="193">
          <cell r="D193">
            <v>895</v>
          </cell>
          <cell r="E193">
            <v>6.8470000000000004</v>
          </cell>
        </row>
        <row r="194">
          <cell r="D194">
            <v>900</v>
          </cell>
          <cell r="E194">
            <v>6.8559999999999999</v>
          </cell>
        </row>
        <row r="195">
          <cell r="D195">
            <v>905</v>
          </cell>
          <cell r="E195">
            <v>6.8650000000000002</v>
          </cell>
        </row>
        <row r="196">
          <cell r="D196">
            <v>910</v>
          </cell>
          <cell r="E196">
            <v>6.8730000000000002</v>
          </cell>
        </row>
        <row r="197">
          <cell r="D197">
            <v>915</v>
          </cell>
          <cell r="E197">
            <v>6.8819999999999997</v>
          </cell>
        </row>
        <row r="198">
          <cell r="D198">
            <v>920</v>
          </cell>
          <cell r="E198">
            <v>6.891</v>
          </cell>
        </row>
        <row r="199">
          <cell r="D199">
            <v>925</v>
          </cell>
          <cell r="E199">
            <v>6.9</v>
          </cell>
        </row>
        <row r="200">
          <cell r="D200">
            <v>930</v>
          </cell>
          <cell r="E200">
            <v>6.9080000000000004</v>
          </cell>
        </row>
        <row r="201">
          <cell r="D201">
            <v>935</v>
          </cell>
          <cell r="E201">
            <v>6.9169999999999998</v>
          </cell>
        </row>
        <row r="202">
          <cell r="D202">
            <v>940</v>
          </cell>
          <cell r="E202">
            <v>6.9260000000000002</v>
          </cell>
        </row>
        <row r="203">
          <cell r="D203">
            <v>945</v>
          </cell>
          <cell r="E203">
            <v>6.9349999999999996</v>
          </cell>
        </row>
        <row r="204">
          <cell r="D204">
            <v>950</v>
          </cell>
          <cell r="E204">
            <v>6.944</v>
          </cell>
        </row>
        <row r="205">
          <cell r="D205">
            <v>955</v>
          </cell>
          <cell r="E205">
            <v>6.952</v>
          </cell>
        </row>
        <row r="206">
          <cell r="D206">
            <v>960</v>
          </cell>
          <cell r="E206">
            <v>6.9610000000000003</v>
          </cell>
        </row>
        <row r="207">
          <cell r="D207">
            <v>965</v>
          </cell>
          <cell r="E207">
            <v>6.97</v>
          </cell>
        </row>
        <row r="208">
          <cell r="D208">
            <v>970</v>
          </cell>
          <cell r="E208">
            <v>6.9790000000000001</v>
          </cell>
        </row>
        <row r="209">
          <cell r="D209">
            <v>975</v>
          </cell>
          <cell r="E209">
            <v>6.9880000000000004</v>
          </cell>
        </row>
        <row r="210">
          <cell r="D210">
            <v>980</v>
          </cell>
          <cell r="E210">
            <v>6.9960000000000004</v>
          </cell>
        </row>
        <row r="211">
          <cell r="D211">
            <v>985</v>
          </cell>
          <cell r="E211">
            <v>7.0049999999999999</v>
          </cell>
        </row>
        <row r="212">
          <cell r="D212">
            <v>990</v>
          </cell>
          <cell r="E212">
            <v>7.0140000000000002</v>
          </cell>
        </row>
        <row r="213">
          <cell r="D213">
            <v>995</v>
          </cell>
          <cell r="E213">
            <v>7.0229999999999997</v>
          </cell>
        </row>
        <row r="214">
          <cell r="D214">
            <v>1000</v>
          </cell>
          <cell r="E214">
            <v>7.032</v>
          </cell>
        </row>
        <row r="215">
          <cell r="D215">
            <v>1005</v>
          </cell>
          <cell r="E215">
            <v>7.04</v>
          </cell>
        </row>
        <row r="216">
          <cell r="D216">
            <v>1010</v>
          </cell>
          <cell r="E216">
            <v>7.0490000000000004</v>
          </cell>
        </row>
        <row r="217">
          <cell r="D217">
            <v>1015</v>
          </cell>
          <cell r="E217">
            <v>7.0579999999999998</v>
          </cell>
        </row>
        <row r="218">
          <cell r="D218">
            <v>1020</v>
          </cell>
          <cell r="E218">
            <v>7.0670000000000002</v>
          </cell>
        </row>
        <row r="219">
          <cell r="D219">
            <v>1025</v>
          </cell>
          <cell r="E219">
            <v>7.0750000000000002</v>
          </cell>
        </row>
        <row r="220">
          <cell r="D220">
            <v>1030</v>
          </cell>
          <cell r="E220">
            <v>7.0839999999999996</v>
          </cell>
        </row>
        <row r="221">
          <cell r="D221">
            <v>1035</v>
          </cell>
          <cell r="E221">
            <v>7.093</v>
          </cell>
        </row>
        <row r="222">
          <cell r="D222">
            <v>1040</v>
          </cell>
          <cell r="E222">
            <v>7.1020000000000003</v>
          </cell>
        </row>
        <row r="223">
          <cell r="D223">
            <v>1045</v>
          </cell>
          <cell r="E223">
            <v>7.1109999999999998</v>
          </cell>
        </row>
        <row r="224">
          <cell r="D224">
            <v>1050</v>
          </cell>
          <cell r="E224">
            <v>7.1189999999999998</v>
          </cell>
        </row>
        <row r="225">
          <cell r="D225">
            <v>1055</v>
          </cell>
          <cell r="E225">
            <v>7.1280000000000001</v>
          </cell>
        </row>
        <row r="226">
          <cell r="D226">
            <v>1060</v>
          </cell>
          <cell r="E226">
            <v>7.1369999999999996</v>
          </cell>
        </row>
        <row r="227">
          <cell r="D227">
            <v>1065</v>
          </cell>
          <cell r="E227">
            <v>7.1459999999999999</v>
          </cell>
        </row>
        <row r="228">
          <cell r="D228">
            <v>1070</v>
          </cell>
          <cell r="E228">
            <v>7.1550000000000002</v>
          </cell>
        </row>
        <row r="229">
          <cell r="D229">
            <v>1075</v>
          </cell>
          <cell r="E229">
            <v>7.1630000000000003</v>
          </cell>
        </row>
        <row r="230">
          <cell r="D230">
            <v>1080</v>
          </cell>
          <cell r="E230">
            <v>7.1719999999999997</v>
          </cell>
        </row>
        <row r="231">
          <cell r="D231">
            <v>1085</v>
          </cell>
          <cell r="E231">
            <v>7.181</v>
          </cell>
        </row>
        <row r="232">
          <cell r="D232">
            <v>1090</v>
          </cell>
          <cell r="E232">
            <v>7.19</v>
          </cell>
        </row>
        <row r="233">
          <cell r="D233">
            <v>1095</v>
          </cell>
          <cell r="E233">
            <v>7.1989999999999998</v>
          </cell>
        </row>
        <row r="234">
          <cell r="D234">
            <v>1100</v>
          </cell>
          <cell r="E234">
            <v>7.2069999999999999</v>
          </cell>
        </row>
        <row r="235">
          <cell r="D235">
            <v>1105</v>
          </cell>
          <cell r="E235">
            <v>7.2160000000000002</v>
          </cell>
        </row>
        <row r="236">
          <cell r="D236">
            <v>1110</v>
          </cell>
          <cell r="E236">
            <v>7.2249999999999996</v>
          </cell>
        </row>
        <row r="237">
          <cell r="D237">
            <v>1115</v>
          </cell>
          <cell r="E237">
            <v>7.234</v>
          </cell>
        </row>
        <row r="238">
          <cell r="D238">
            <v>1120</v>
          </cell>
          <cell r="E238">
            <v>7.242</v>
          </cell>
        </row>
        <row r="239">
          <cell r="D239">
            <v>1125</v>
          </cell>
          <cell r="E239">
            <v>7.2510000000000003</v>
          </cell>
        </row>
        <row r="240">
          <cell r="D240">
            <v>1130</v>
          </cell>
          <cell r="E240">
            <v>7.26</v>
          </cell>
        </row>
        <row r="241">
          <cell r="D241">
            <v>1135</v>
          </cell>
          <cell r="E241">
            <v>7.2690000000000001</v>
          </cell>
        </row>
        <row r="242">
          <cell r="D242">
            <v>1140</v>
          </cell>
          <cell r="E242">
            <v>7.2779999999999996</v>
          </cell>
        </row>
        <row r="243">
          <cell r="D243">
            <v>1145</v>
          </cell>
          <cell r="E243">
            <v>7.2859999999999996</v>
          </cell>
        </row>
        <row r="244">
          <cell r="D244">
            <v>1150</v>
          </cell>
          <cell r="E244">
            <v>7.2949999999999999</v>
          </cell>
        </row>
        <row r="245">
          <cell r="D245">
            <v>1155</v>
          </cell>
          <cell r="E245">
            <v>7.3040000000000003</v>
          </cell>
        </row>
        <row r="246">
          <cell r="D246">
            <v>1160</v>
          </cell>
          <cell r="E246">
            <v>7.3129999999999997</v>
          </cell>
        </row>
        <row r="247">
          <cell r="D247">
            <v>1165</v>
          </cell>
          <cell r="E247">
            <v>7.3220000000000001</v>
          </cell>
        </row>
        <row r="248">
          <cell r="D248">
            <v>1170</v>
          </cell>
          <cell r="E248">
            <v>7.33</v>
          </cell>
        </row>
        <row r="249">
          <cell r="D249">
            <v>1175</v>
          </cell>
          <cell r="E249">
            <v>7.3390000000000004</v>
          </cell>
        </row>
        <row r="250">
          <cell r="D250">
            <v>1180</v>
          </cell>
          <cell r="E250">
            <v>7.3479999999999999</v>
          </cell>
        </row>
        <row r="251">
          <cell r="D251">
            <v>1185</v>
          </cell>
          <cell r="E251">
            <v>7.3570000000000002</v>
          </cell>
        </row>
        <row r="252">
          <cell r="D252">
            <v>1190</v>
          </cell>
          <cell r="E252">
            <v>7.3659999999999997</v>
          </cell>
        </row>
        <row r="253">
          <cell r="D253">
            <v>1195</v>
          </cell>
          <cell r="E253">
            <v>7.3739999999999997</v>
          </cell>
        </row>
        <row r="254">
          <cell r="D254">
            <v>1200</v>
          </cell>
          <cell r="E254">
            <v>7.383</v>
          </cell>
        </row>
        <row r="255">
          <cell r="D255">
            <v>1205</v>
          </cell>
          <cell r="E255">
            <v>7.3920000000000003</v>
          </cell>
        </row>
        <row r="256">
          <cell r="D256">
            <v>1210</v>
          </cell>
          <cell r="E256">
            <v>7.4009999999999998</v>
          </cell>
        </row>
        <row r="257">
          <cell r="D257">
            <v>1215</v>
          </cell>
          <cell r="E257">
            <v>7.4089999999999998</v>
          </cell>
        </row>
        <row r="258">
          <cell r="D258">
            <v>1220</v>
          </cell>
          <cell r="E258">
            <v>7.4180000000000001</v>
          </cell>
        </row>
        <row r="259">
          <cell r="D259">
            <v>1225</v>
          </cell>
          <cell r="E259">
            <v>7.4269999999999996</v>
          </cell>
        </row>
        <row r="260">
          <cell r="D260">
            <v>1230</v>
          </cell>
          <cell r="E260">
            <v>7.4359999999999999</v>
          </cell>
        </row>
        <row r="261">
          <cell r="D261">
            <v>1235</v>
          </cell>
          <cell r="E261">
            <v>7.4450000000000003</v>
          </cell>
        </row>
        <row r="262">
          <cell r="D262">
            <v>1240</v>
          </cell>
          <cell r="E262">
            <v>7.4530000000000003</v>
          </cell>
        </row>
        <row r="263">
          <cell r="D263">
            <v>1245</v>
          </cell>
          <cell r="E263">
            <v>7.4619999999999997</v>
          </cell>
        </row>
        <row r="264">
          <cell r="D264">
            <v>1250</v>
          </cell>
          <cell r="E264">
            <v>7.4710000000000001</v>
          </cell>
        </row>
        <row r="265">
          <cell r="D265">
            <v>1255</v>
          </cell>
          <cell r="E265">
            <v>7.48</v>
          </cell>
        </row>
        <row r="266">
          <cell r="D266">
            <v>1260</v>
          </cell>
          <cell r="E266">
            <v>7.4889999999999999</v>
          </cell>
        </row>
        <row r="267">
          <cell r="D267">
            <v>1265</v>
          </cell>
          <cell r="E267">
            <v>7.4969999999999999</v>
          </cell>
        </row>
        <row r="268">
          <cell r="D268">
            <v>1270</v>
          </cell>
          <cell r="E268">
            <v>7.5060000000000002</v>
          </cell>
        </row>
        <row r="269">
          <cell r="D269">
            <v>1275</v>
          </cell>
          <cell r="E269">
            <v>7.5149999999999997</v>
          </cell>
        </row>
        <row r="270">
          <cell r="D270">
            <v>1280</v>
          </cell>
          <cell r="E270">
            <v>7.524</v>
          </cell>
        </row>
        <row r="271">
          <cell r="D271">
            <v>1285</v>
          </cell>
          <cell r="E271">
            <v>7.5330000000000004</v>
          </cell>
        </row>
        <row r="272">
          <cell r="D272">
            <v>1290</v>
          </cell>
          <cell r="E272">
            <v>7.5410000000000004</v>
          </cell>
        </row>
        <row r="273">
          <cell r="D273">
            <v>1295</v>
          </cell>
          <cell r="E273">
            <v>7.55</v>
          </cell>
        </row>
        <row r="274">
          <cell r="D274">
            <v>1300</v>
          </cell>
          <cell r="E274">
            <v>7.5590000000000002</v>
          </cell>
        </row>
        <row r="275">
          <cell r="D275">
            <v>1305</v>
          </cell>
          <cell r="E275">
            <v>7.5679999999999996</v>
          </cell>
        </row>
        <row r="276">
          <cell r="D276">
            <v>1310</v>
          </cell>
          <cell r="E276">
            <v>7.577</v>
          </cell>
        </row>
        <row r="277">
          <cell r="D277">
            <v>1315</v>
          </cell>
          <cell r="E277">
            <v>7.585</v>
          </cell>
        </row>
        <row r="278">
          <cell r="D278">
            <v>1320</v>
          </cell>
          <cell r="E278">
            <v>7.5940000000000003</v>
          </cell>
        </row>
        <row r="279">
          <cell r="D279">
            <v>1322.742</v>
          </cell>
          <cell r="E279">
            <v>7.5990000000000002</v>
          </cell>
        </row>
        <row r="280">
          <cell r="D280">
            <v>1325</v>
          </cell>
          <cell r="E280">
            <v>7.6020000000000003</v>
          </cell>
        </row>
        <row r="281">
          <cell r="D281">
            <v>1329.999</v>
          </cell>
          <cell r="E281">
            <v>7.609</v>
          </cell>
        </row>
        <row r="282">
          <cell r="D282">
            <v>1334.999</v>
          </cell>
          <cell r="E282">
            <v>7.6159999999999997</v>
          </cell>
        </row>
        <row r="283">
          <cell r="D283">
            <v>1339.999</v>
          </cell>
          <cell r="E283">
            <v>7.6239999999999997</v>
          </cell>
        </row>
        <row r="284">
          <cell r="D284">
            <v>1344.999</v>
          </cell>
          <cell r="E284">
            <v>7.6310000000000002</v>
          </cell>
        </row>
        <row r="285">
          <cell r="D285">
            <v>1349.999</v>
          </cell>
          <cell r="E285">
            <v>7.6379999999999999</v>
          </cell>
        </row>
        <row r="286">
          <cell r="D286">
            <v>1354.999</v>
          </cell>
          <cell r="E286">
            <v>7.6449999999999996</v>
          </cell>
        </row>
        <row r="287">
          <cell r="D287">
            <v>1359.999</v>
          </cell>
          <cell r="E287">
            <v>7.6520000000000001</v>
          </cell>
        </row>
        <row r="288">
          <cell r="D288">
            <v>1364.999</v>
          </cell>
          <cell r="E288">
            <v>7.6589999999999998</v>
          </cell>
        </row>
        <row r="289">
          <cell r="D289">
            <v>1369.999</v>
          </cell>
          <cell r="E289">
            <v>7.6660000000000004</v>
          </cell>
        </row>
        <row r="290">
          <cell r="D290">
            <v>1374.999</v>
          </cell>
          <cell r="E290">
            <v>7.6740000000000004</v>
          </cell>
        </row>
        <row r="291">
          <cell r="D291">
            <v>1379.999</v>
          </cell>
          <cell r="E291">
            <v>7.681</v>
          </cell>
        </row>
        <row r="292">
          <cell r="D292">
            <v>1384.999</v>
          </cell>
          <cell r="E292">
            <v>7.6879999999999997</v>
          </cell>
        </row>
        <row r="293">
          <cell r="D293">
            <v>1389.999</v>
          </cell>
          <cell r="E293">
            <v>7.6950000000000003</v>
          </cell>
        </row>
        <row r="294">
          <cell r="D294">
            <v>1394.999</v>
          </cell>
          <cell r="E294">
            <v>7.702</v>
          </cell>
        </row>
        <row r="295">
          <cell r="D295">
            <v>1399.999</v>
          </cell>
          <cell r="E295">
            <v>7.7089999999999996</v>
          </cell>
        </row>
        <row r="296">
          <cell r="D296">
            <v>1404.999</v>
          </cell>
          <cell r="E296">
            <v>7.7160000000000002</v>
          </cell>
        </row>
        <row r="297">
          <cell r="D297">
            <v>1409.999</v>
          </cell>
          <cell r="E297">
            <v>7.7240000000000002</v>
          </cell>
        </row>
        <row r="298">
          <cell r="D298">
            <v>1414.999</v>
          </cell>
          <cell r="E298">
            <v>7.7309999999999999</v>
          </cell>
        </row>
        <row r="299">
          <cell r="D299">
            <v>1419.999</v>
          </cell>
          <cell r="E299">
            <v>7.7380000000000004</v>
          </cell>
        </row>
        <row r="300">
          <cell r="D300">
            <v>1424.999</v>
          </cell>
          <cell r="E300">
            <v>7.7450000000000001</v>
          </cell>
        </row>
        <row r="301">
          <cell r="D301">
            <v>1427.606</v>
          </cell>
          <cell r="E301">
            <v>7.7489999999999997</v>
          </cell>
        </row>
        <row r="302">
          <cell r="D302">
            <v>1430</v>
          </cell>
          <cell r="E302">
            <v>7.7519999999999998</v>
          </cell>
        </row>
        <row r="303">
          <cell r="D303">
            <v>1435</v>
          </cell>
          <cell r="E303">
            <v>7.7590000000000003</v>
          </cell>
        </row>
        <row r="304">
          <cell r="D304">
            <v>1439.925</v>
          </cell>
          <cell r="E304">
            <v>7.766</v>
          </cell>
        </row>
        <row r="305">
          <cell r="D305">
            <v>1440</v>
          </cell>
          <cell r="E305">
            <v>7.766</v>
          </cell>
        </row>
        <row r="306">
          <cell r="D306">
            <v>1444.999</v>
          </cell>
          <cell r="E306">
            <v>7.774</v>
          </cell>
        </row>
        <row r="307">
          <cell r="D307">
            <v>1446.7329999999999</v>
          </cell>
          <cell r="E307">
            <v>7.7759999999999998</v>
          </cell>
        </row>
        <row r="308">
          <cell r="D308">
            <v>1450</v>
          </cell>
          <cell r="E308">
            <v>7.7809999999999997</v>
          </cell>
        </row>
        <row r="309">
          <cell r="D309">
            <v>1455</v>
          </cell>
          <cell r="E309">
            <v>7.7880000000000003</v>
          </cell>
        </row>
        <row r="310">
          <cell r="D310">
            <v>1460</v>
          </cell>
          <cell r="E310">
            <v>7.7949999999999999</v>
          </cell>
        </row>
        <row r="311">
          <cell r="D311">
            <v>1465</v>
          </cell>
          <cell r="E311">
            <v>7.8019999999999996</v>
          </cell>
        </row>
        <row r="312">
          <cell r="D312">
            <v>1470</v>
          </cell>
          <cell r="E312">
            <v>7.8090000000000002</v>
          </cell>
        </row>
        <row r="313">
          <cell r="D313">
            <v>1475</v>
          </cell>
          <cell r="E313">
            <v>7.8159999999999998</v>
          </cell>
        </row>
        <row r="314">
          <cell r="D314">
            <v>1480</v>
          </cell>
          <cell r="E314">
            <v>7.8239999999999998</v>
          </cell>
        </row>
        <row r="315">
          <cell r="D315">
            <v>1485</v>
          </cell>
          <cell r="E315">
            <v>7.8310000000000004</v>
          </cell>
        </row>
        <row r="316">
          <cell r="D316">
            <v>1490</v>
          </cell>
          <cell r="E316">
            <v>7.8380000000000001</v>
          </cell>
        </row>
        <row r="317">
          <cell r="D317">
            <v>1495</v>
          </cell>
          <cell r="E317">
            <v>7.8449999999999998</v>
          </cell>
        </row>
        <row r="318">
          <cell r="D318">
            <v>1500</v>
          </cell>
          <cell r="E318">
            <v>7.8520000000000003</v>
          </cell>
        </row>
        <row r="319">
          <cell r="D319">
            <v>1505</v>
          </cell>
          <cell r="E319">
            <v>7.859</v>
          </cell>
        </row>
        <row r="320">
          <cell r="D320">
            <v>1510</v>
          </cell>
          <cell r="E320">
            <v>7.8659999999999997</v>
          </cell>
        </row>
        <row r="321">
          <cell r="D321">
            <v>1515</v>
          </cell>
          <cell r="E321">
            <v>7.8739999999999997</v>
          </cell>
        </row>
        <row r="322">
          <cell r="D322">
            <v>1520</v>
          </cell>
          <cell r="E322">
            <v>7.8810000000000002</v>
          </cell>
        </row>
        <row r="323">
          <cell r="D323">
            <v>1525</v>
          </cell>
          <cell r="E323">
            <v>7.8879999999999999</v>
          </cell>
        </row>
        <row r="324">
          <cell r="D324">
            <v>1530</v>
          </cell>
          <cell r="E324">
            <v>7.8949999999999996</v>
          </cell>
        </row>
        <row r="325">
          <cell r="D325">
            <v>1535</v>
          </cell>
          <cell r="E325">
            <v>7.9020000000000001</v>
          </cell>
        </row>
        <row r="326">
          <cell r="D326">
            <v>1540</v>
          </cell>
          <cell r="E326">
            <v>7.9089999999999998</v>
          </cell>
        </row>
        <row r="327">
          <cell r="D327">
            <v>1545</v>
          </cell>
          <cell r="E327">
            <v>7.9160000000000004</v>
          </cell>
        </row>
        <row r="328">
          <cell r="D328">
            <v>1550</v>
          </cell>
          <cell r="E328">
            <v>7.923</v>
          </cell>
        </row>
        <row r="329">
          <cell r="D329">
            <v>1555</v>
          </cell>
          <cell r="E329">
            <v>7.931</v>
          </cell>
        </row>
        <row r="330">
          <cell r="D330">
            <v>1560</v>
          </cell>
          <cell r="E330">
            <v>7.9379999999999997</v>
          </cell>
        </row>
        <row r="331">
          <cell r="D331">
            <v>1565</v>
          </cell>
          <cell r="E331">
            <v>7.9450000000000003</v>
          </cell>
        </row>
        <row r="332">
          <cell r="D332">
            <v>1570</v>
          </cell>
          <cell r="E332">
            <v>7.952</v>
          </cell>
        </row>
        <row r="333">
          <cell r="D333">
            <v>1575</v>
          </cell>
          <cell r="E333">
            <v>7.9589999999999996</v>
          </cell>
        </row>
        <row r="334">
          <cell r="D334">
            <v>1580</v>
          </cell>
          <cell r="E334">
            <v>7.9660000000000002</v>
          </cell>
        </row>
        <row r="335">
          <cell r="D335">
            <v>1580.894</v>
          </cell>
          <cell r="E335">
            <v>7.968</v>
          </cell>
        </row>
        <row r="336">
          <cell r="D336">
            <v>1583.2639999999999</v>
          </cell>
          <cell r="E336">
            <v>7.9710000000000001</v>
          </cell>
        </row>
        <row r="337">
          <cell r="D337">
            <v>1585</v>
          </cell>
          <cell r="E337">
            <v>7.9749999999999996</v>
          </cell>
        </row>
        <row r="338">
          <cell r="D338">
            <v>1590</v>
          </cell>
          <cell r="E338">
            <v>7.9880000000000004</v>
          </cell>
        </row>
        <row r="339">
          <cell r="D339">
            <v>1595</v>
          </cell>
          <cell r="E339">
            <v>8</v>
          </cell>
        </row>
        <row r="340">
          <cell r="D340">
            <v>1600</v>
          </cell>
          <cell r="E340">
            <v>8.0129999999999999</v>
          </cell>
        </row>
        <row r="341">
          <cell r="D341">
            <v>1605</v>
          </cell>
          <cell r="E341">
            <v>8.0259999999999998</v>
          </cell>
        </row>
        <row r="342">
          <cell r="D342">
            <v>1610</v>
          </cell>
          <cell r="E342">
            <v>8.0380000000000003</v>
          </cell>
        </row>
        <row r="343">
          <cell r="D343">
            <v>1615</v>
          </cell>
          <cell r="E343">
            <v>8.0510000000000002</v>
          </cell>
        </row>
        <row r="344">
          <cell r="D344">
            <v>1620</v>
          </cell>
          <cell r="E344">
            <v>8.0630000000000006</v>
          </cell>
        </row>
        <row r="345">
          <cell r="D345">
            <v>1625</v>
          </cell>
          <cell r="E345">
            <v>8.0760000000000005</v>
          </cell>
        </row>
        <row r="346">
          <cell r="D346">
            <v>1630</v>
          </cell>
          <cell r="E346">
            <v>8.0879999999999992</v>
          </cell>
        </row>
        <row r="347">
          <cell r="D347">
            <v>1635</v>
          </cell>
          <cell r="E347">
            <v>8.1010000000000009</v>
          </cell>
        </row>
        <row r="348">
          <cell r="D348">
            <v>1640</v>
          </cell>
          <cell r="E348">
            <v>8.1129999999999995</v>
          </cell>
        </row>
        <row r="349">
          <cell r="D349">
            <v>1645</v>
          </cell>
          <cell r="E349">
            <v>8.1259999999999994</v>
          </cell>
        </row>
        <row r="350">
          <cell r="D350">
            <v>1650</v>
          </cell>
          <cell r="E350">
            <v>8.1379999999999999</v>
          </cell>
        </row>
        <row r="351">
          <cell r="D351">
            <v>1655</v>
          </cell>
          <cell r="E351">
            <v>8.1509999999999998</v>
          </cell>
        </row>
        <row r="352">
          <cell r="D352">
            <v>1660</v>
          </cell>
          <cell r="E352">
            <v>8.1639999999999997</v>
          </cell>
        </row>
        <row r="353">
          <cell r="D353">
            <v>1665</v>
          </cell>
          <cell r="E353">
            <v>8.1760000000000002</v>
          </cell>
        </row>
        <row r="354">
          <cell r="D354">
            <v>1670</v>
          </cell>
          <cell r="E354">
            <v>8.1890000000000001</v>
          </cell>
        </row>
        <row r="355">
          <cell r="D355">
            <v>1675</v>
          </cell>
          <cell r="E355">
            <v>8.2010000000000005</v>
          </cell>
        </row>
        <row r="356">
          <cell r="D356">
            <v>1680</v>
          </cell>
          <cell r="E356">
            <v>8.2140000000000004</v>
          </cell>
        </row>
        <row r="357">
          <cell r="D357">
            <v>1685</v>
          </cell>
          <cell r="E357">
            <v>8.2260000000000009</v>
          </cell>
        </row>
        <row r="358">
          <cell r="D358">
            <v>1690</v>
          </cell>
          <cell r="E358">
            <v>8.2390000000000008</v>
          </cell>
        </row>
        <row r="359">
          <cell r="D359">
            <v>1695</v>
          </cell>
          <cell r="E359">
            <v>8.2509999999999994</v>
          </cell>
        </row>
        <row r="360">
          <cell r="D360">
            <v>1700</v>
          </cell>
          <cell r="E360">
            <v>8.2639999999999993</v>
          </cell>
        </row>
        <row r="361">
          <cell r="D361">
            <v>1705</v>
          </cell>
          <cell r="E361">
            <v>8.2759999999999998</v>
          </cell>
        </row>
        <row r="362">
          <cell r="D362">
            <v>1710</v>
          </cell>
          <cell r="E362">
            <v>8.2889999999999997</v>
          </cell>
        </row>
        <row r="363">
          <cell r="D363">
            <v>1715</v>
          </cell>
          <cell r="E363">
            <v>8.3019999999999996</v>
          </cell>
        </row>
        <row r="364">
          <cell r="D364">
            <v>1720</v>
          </cell>
          <cell r="E364">
            <v>8.3140000000000001</v>
          </cell>
        </row>
        <row r="365">
          <cell r="D365">
            <v>1725</v>
          </cell>
          <cell r="E365">
            <v>8.327</v>
          </cell>
        </row>
        <row r="366">
          <cell r="D366">
            <v>1730</v>
          </cell>
          <cell r="E366">
            <v>8.3390000000000004</v>
          </cell>
        </row>
        <row r="367">
          <cell r="D367">
            <v>1735</v>
          </cell>
          <cell r="E367">
            <v>8.3520000000000003</v>
          </cell>
        </row>
        <row r="368">
          <cell r="D368">
            <v>1740</v>
          </cell>
          <cell r="E368">
            <v>8.3640000000000008</v>
          </cell>
        </row>
        <row r="369">
          <cell r="D369">
            <v>1745</v>
          </cell>
          <cell r="E369">
            <v>8.3770000000000007</v>
          </cell>
        </row>
        <row r="370">
          <cell r="D370">
            <v>1750</v>
          </cell>
          <cell r="E370">
            <v>8.3889999999999993</v>
          </cell>
        </row>
        <row r="371">
          <cell r="D371">
            <v>1755</v>
          </cell>
          <cell r="E371">
            <v>8.4019999999999992</v>
          </cell>
        </row>
        <row r="372">
          <cell r="D372">
            <v>1760</v>
          </cell>
          <cell r="E372">
            <v>8.4149999999999991</v>
          </cell>
        </row>
        <row r="373">
          <cell r="D373">
            <v>1765</v>
          </cell>
          <cell r="E373">
            <v>8.4269999999999996</v>
          </cell>
        </row>
        <row r="374">
          <cell r="D374">
            <v>1770</v>
          </cell>
          <cell r="E374">
            <v>8.44</v>
          </cell>
        </row>
        <row r="375">
          <cell r="D375">
            <v>1775</v>
          </cell>
          <cell r="E375">
            <v>8.452</v>
          </cell>
        </row>
        <row r="376">
          <cell r="D376">
            <v>1780</v>
          </cell>
          <cell r="E376">
            <v>8.4649999999999999</v>
          </cell>
        </row>
        <row r="377">
          <cell r="D377">
            <v>1785</v>
          </cell>
          <cell r="E377">
            <v>8.4770000000000003</v>
          </cell>
        </row>
        <row r="378">
          <cell r="D378">
            <v>1790</v>
          </cell>
          <cell r="E378">
            <v>8.49</v>
          </cell>
        </row>
        <row r="379">
          <cell r="D379">
            <v>1795</v>
          </cell>
          <cell r="E379">
            <v>8.5020000000000007</v>
          </cell>
        </row>
        <row r="380">
          <cell r="D380">
            <v>1800</v>
          </cell>
          <cell r="E380">
            <v>8.5150000000000006</v>
          </cell>
        </row>
        <row r="381">
          <cell r="D381">
            <v>1801.7090000000001</v>
          </cell>
          <cell r="E381">
            <v>8.5190000000000001</v>
          </cell>
        </row>
        <row r="382">
          <cell r="D382">
            <v>1803.7090000000001</v>
          </cell>
          <cell r="E382">
            <v>8.5239999999999991</v>
          </cell>
        </row>
        <row r="383">
          <cell r="D383">
            <v>1805</v>
          </cell>
          <cell r="E383">
            <v>8.5269999999999992</v>
          </cell>
        </row>
        <row r="384">
          <cell r="D384">
            <v>1810</v>
          </cell>
          <cell r="E384">
            <v>8.5399999999999991</v>
          </cell>
        </row>
        <row r="385">
          <cell r="D385">
            <v>1815</v>
          </cell>
          <cell r="E385">
            <v>8.5530000000000008</v>
          </cell>
        </row>
        <row r="386">
          <cell r="D386">
            <v>1820</v>
          </cell>
          <cell r="E386">
            <v>8.5649999999999995</v>
          </cell>
        </row>
        <row r="387">
          <cell r="D387">
            <v>1825</v>
          </cell>
          <cell r="E387">
            <v>8.5779999999999994</v>
          </cell>
        </row>
        <row r="388">
          <cell r="D388">
            <v>1830</v>
          </cell>
          <cell r="E388">
            <v>8.59</v>
          </cell>
        </row>
        <row r="389">
          <cell r="D389">
            <v>1835</v>
          </cell>
          <cell r="E389">
            <v>8.6029999999999998</v>
          </cell>
        </row>
        <row r="390">
          <cell r="D390">
            <v>1840</v>
          </cell>
          <cell r="E390">
            <v>8.6150000000000002</v>
          </cell>
        </row>
        <row r="391">
          <cell r="D391">
            <v>1845</v>
          </cell>
          <cell r="E391">
            <v>8.6280000000000001</v>
          </cell>
        </row>
        <row r="392">
          <cell r="D392">
            <v>1850</v>
          </cell>
          <cell r="E392">
            <v>8.64</v>
          </cell>
        </row>
        <row r="393">
          <cell r="D393">
            <v>1855</v>
          </cell>
          <cell r="E393">
            <v>8.6530000000000005</v>
          </cell>
        </row>
        <row r="394">
          <cell r="D394">
            <v>1860</v>
          </cell>
          <cell r="E394">
            <v>8.6649999999999991</v>
          </cell>
        </row>
        <row r="395">
          <cell r="D395">
            <v>1865</v>
          </cell>
          <cell r="E395">
            <v>8.6780000000000008</v>
          </cell>
        </row>
        <row r="396">
          <cell r="D396">
            <v>1870</v>
          </cell>
          <cell r="E396">
            <v>8.6910000000000007</v>
          </cell>
        </row>
        <row r="397">
          <cell r="D397">
            <v>1875</v>
          </cell>
          <cell r="E397">
            <v>8.7029999999999994</v>
          </cell>
        </row>
        <row r="398">
          <cell r="D398">
            <v>1880</v>
          </cell>
          <cell r="E398">
            <v>8.7159999999999993</v>
          </cell>
        </row>
        <row r="399">
          <cell r="D399">
            <v>1885</v>
          </cell>
          <cell r="E399">
            <v>8.7279999999999998</v>
          </cell>
        </row>
        <row r="400">
          <cell r="D400">
            <v>1890</v>
          </cell>
          <cell r="E400">
            <v>8.7409999999999997</v>
          </cell>
        </row>
        <row r="401">
          <cell r="D401">
            <v>1895</v>
          </cell>
          <cell r="E401">
            <v>8.7530000000000001</v>
          </cell>
        </row>
        <row r="402">
          <cell r="D402">
            <v>1900</v>
          </cell>
          <cell r="E402">
            <v>8.766</v>
          </cell>
        </row>
        <row r="403">
          <cell r="D403">
            <v>1905</v>
          </cell>
          <cell r="E403">
            <v>8.7780000000000005</v>
          </cell>
        </row>
        <row r="404">
          <cell r="D404">
            <v>1910</v>
          </cell>
          <cell r="E404">
            <v>8.7910000000000004</v>
          </cell>
        </row>
        <row r="405">
          <cell r="D405">
            <v>1915</v>
          </cell>
          <cell r="E405">
            <v>8.8030000000000008</v>
          </cell>
        </row>
        <row r="406">
          <cell r="D406">
            <v>1920</v>
          </cell>
          <cell r="E406">
            <v>8.8160000000000007</v>
          </cell>
        </row>
        <row r="407">
          <cell r="D407">
            <v>1925</v>
          </cell>
          <cell r="E407">
            <v>8.8290000000000006</v>
          </cell>
        </row>
        <row r="408">
          <cell r="D408">
            <v>1930</v>
          </cell>
          <cell r="E408">
            <v>8.8409999999999993</v>
          </cell>
        </row>
        <row r="409">
          <cell r="D409">
            <v>1935</v>
          </cell>
          <cell r="E409">
            <v>8.8539999999999992</v>
          </cell>
        </row>
        <row r="410">
          <cell r="D410">
            <v>1940</v>
          </cell>
          <cell r="E410">
            <v>8.8659999999999997</v>
          </cell>
        </row>
        <row r="411">
          <cell r="D411">
            <v>1945</v>
          </cell>
          <cell r="E411">
            <v>8.8789999999999996</v>
          </cell>
        </row>
        <row r="412">
          <cell r="D412">
            <v>1950</v>
          </cell>
          <cell r="E412">
            <v>8.891</v>
          </cell>
        </row>
        <row r="413">
          <cell r="D413">
            <v>1955</v>
          </cell>
          <cell r="E413">
            <v>8.9039999999999999</v>
          </cell>
        </row>
        <row r="414">
          <cell r="D414">
            <v>1960</v>
          </cell>
          <cell r="E414">
            <v>8.9160000000000004</v>
          </cell>
        </row>
        <row r="415">
          <cell r="D415">
            <v>1965</v>
          </cell>
          <cell r="E415">
            <v>8.9290000000000003</v>
          </cell>
        </row>
        <row r="416">
          <cell r="D416">
            <v>1970</v>
          </cell>
          <cell r="E416">
            <v>8.9420000000000002</v>
          </cell>
        </row>
        <row r="417">
          <cell r="D417">
            <v>1975</v>
          </cell>
          <cell r="E417">
            <v>8.9540000000000006</v>
          </cell>
        </row>
        <row r="418">
          <cell r="D418">
            <v>1980</v>
          </cell>
          <cell r="E418">
            <v>8.9670000000000005</v>
          </cell>
        </row>
        <row r="419">
          <cell r="D419">
            <v>1985</v>
          </cell>
          <cell r="E419">
            <v>8.9789999999999992</v>
          </cell>
        </row>
        <row r="420">
          <cell r="D420">
            <v>1990</v>
          </cell>
          <cell r="E420">
            <v>8.9920000000000009</v>
          </cell>
        </row>
        <row r="421">
          <cell r="D421">
            <v>1995</v>
          </cell>
          <cell r="E421">
            <v>9.0039999999999996</v>
          </cell>
        </row>
        <row r="422">
          <cell r="D422">
            <v>2000</v>
          </cell>
          <cell r="E422">
            <v>9.0169999999999995</v>
          </cell>
        </row>
        <row r="423">
          <cell r="D423">
            <v>2001.7090000000001</v>
          </cell>
          <cell r="E423">
            <v>9.0210000000000008</v>
          </cell>
        </row>
        <row r="424">
          <cell r="D424">
            <v>2003.7090000000001</v>
          </cell>
          <cell r="E424">
            <v>9.0259999999999998</v>
          </cell>
        </row>
        <row r="425">
          <cell r="D425">
            <v>2005</v>
          </cell>
          <cell r="E425">
            <v>9.0289999999999999</v>
          </cell>
        </row>
        <row r="426">
          <cell r="D426">
            <v>2010</v>
          </cell>
          <cell r="E426">
            <v>9.0419999999999998</v>
          </cell>
        </row>
        <row r="427">
          <cell r="D427">
            <v>2015</v>
          </cell>
          <cell r="E427">
            <v>9.0540000000000003</v>
          </cell>
        </row>
        <row r="428">
          <cell r="D428">
            <v>2020</v>
          </cell>
          <cell r="E428">
            <v>9.0670000000000002</v>
          </cell>
        </row>
        <row r="429">
          <cell r="D429">
            <v>2025</v>
          </cell>
          <cell r="E429">
            <v>9.08</v>
          </cell>
        </row>
        <row r="430">
          <cell r="D430">
            <v>2030</v>
          </cell>
          <cell r="E430">
            <v>9.0920000000000005</v>
          </cell>
        </row>
        <row r="431">
          <cell r="D431">
            <v>2035</v>
          </cell>
          <cell r="E431">
            <v>9.1050000000000004</v>
          </cell>
        </row>
        <row r="432">
          <cell r="D432">
            <v>2040</v>
          </cell>
          <cell r="E432">
            <v>9.1170000000000009</v>
          </cell>
        </row>
        <row r="433">
          <cell r="D433">
            <v>2040.652</v>
          </cell>
          <cell r="E433">
            <v>9.1189999999999998</v>
          </cell>
        </row>
        <row r="434">
          <cell r="D434">
            <v>2045</v>
          </cell>
          <cell r="E434">
            <v>9.125</v>
          </cell>
        </row>
        <row r="435">
          <cell r="D435">
            <v>2049.9989999999998</v>
          </cell>
          <cell r="E435">
            <v>9.1319999999999997</v>
          </cell>
        </row>
        <row r="436">
          <cell r="D436">
            <v>2054.9989999999998</v>
          </cell>
          <cell r="E436">
            <v>9.1389999999999993</v>
          </cell>
        </row>
        <row r="437">
          <cell r="D437">
            <v>2059.1370000000002</v>
          </cell>
          <cell r="E437">
            <v>9.1449999999999996</v>
          </cell>
        </row>
        <row r="438">
          <cell r="D438">
            <v>2060</v>
          </cell>
          <cell r="E438">
            <v>9.1470000000000002</v>
          </cell>
        </row>
        <row r="439">
          <cell r="D439">
            <v>2065</v>
          </cell>
          <cell r="E439">
            <v>9.157</v>
          </cell>
        </row>
        <row r="440">
          <cell r="D440">
            <v>2070</v>
          </cell>
          <cell r="E440">
            <v>9.1679999999999993</v>
          </cell>
        </row>
        <row r="441">
          <cell r="D441">
            <v>2075</v>
          </cell>
          <cell r="E441">
            <v>9.1780000000000008</v>
          </cell>
        </row>
        <row r="442">
          <cell r="D442">
            <v>2080</v>
          </cell>
          <cell r="E442">
            <v>9.1880000000000006</v>
          </cell>
        </row>
        <row r="443">
          <cell r="D443">
            <v>2085</v>
          </cell>
          <cell r="E443">
            <v>9.1989999999999998</v>
          </cell>
        </row>
        <row r="444">
          <cell r="D444">
            <v>2090</v>
          </cell>
          <cell r="E444">
            <v>9.2089999999999996</v>
          </cell>
        </row>
        <row r="445">
          <cell r="D445">
            <v>2095</v>
          </cell>
          <cell r="E445">
            <v>9.2189999999999994</v>
          </cell>
        </row>
        <row r="446">
          <cell r="D446">
            <v>2100</v>
          </cell>
          <cell r="E446">
            <v>9.2289999999999992</v>
          </cell>
        </row>
        <row r="447">
          <cell r="D447">
            <v>2105</v>
          </cell>
          <cell r="E447">
            <v>9.24</v>
          </cell>
        </row>
        <row r="448">
          <cell r="D448">
            <v>2110</v>
          </cell>
          <cell r="E448">
            <v>9.25</v>
          </cell>
        </row>
        <row r="449">
          <cell r="D449">
            <v>2115</v>
          </cell>
          <cell r="E449">
            <v>9.26</v>
          </cell>
        </row>
        <row r="450">
          <cell r="D450">
            <v>2120</v>
          </cell>
          <cell r="E450">
            <v>9.2710000000000008</v>
          </cell>
        </row>
        <row r="451">
          <cell r="D451">
            <v>2125</v>
          </cell>
          <cell r="E451">
            <v>9.2810000000000006</v>
          </cell>
        </row>
        <row r="452">
          <cell r="D452">
            <v>2130</v>
          </cell>
          <cell r="E452">
            <v>9.2910000000000004</v>
          </cell>
        </row>
        <row r="453">
          <cell r="D453">
            <v>2135</v>
          </cell>
          <cell r="E453">
            <v>9.3019999999999996</v>
          </cell>
        </row>
        <row r="454">
          <cell r="D454">
            <v>2140</v>
          </cell>
          <cell r="E454">
            <v>9.3119999999999994</v>
          </cell>
        </row>
        <row r="455">
          <cell r="D455">
            <v>2145</v>
          </cell>
          <cell r="E455">
            <v>9.3219999999999992</v>
          </cell>
        </row>
        <row r="456">
          <cell r="D456">
            <v>2150</v>
          </cell>
          <cell r="E456">
            <v>9.3330000000000002</v>
          </cell>
        </row>
        <row r="457">
          <cell r="D457">
            <v>2155</v>
          </cell>
          <cell r="E457">
            <v>9.343</v>
          </cell>
        </row>
        <row r="458">
          <cell r="D458">
            <v>2160</v>
          </cell>
          <cell r="E458">
            <v>9.3529999999999998</v>
          </cell>
        </row>
        <row r="459">
          <cell r="D459">
            <v>2165</v>
          </cell>
          <cell r="E459">
            <v>9.3629999999999995</v>
          </cell>
        </row>
        <row r="460">
          <cell r="D460">
            <v>2170</v>
          </cell>
          <cell r="E460">
            <v>9.3740000000000006</v>
          </cell>
        </row>
        <row r="461">
          <cell r="D461">
            <v>2175</v>
          </cell>
          <cell r="E461">
            <v>9.3840000000000003</v>
          </cell>
        </row>
        <row r="462">
          <cell r="D462">
            <v>2180</v>
          </cell>
          <cell r="E462">
            <v>9.3940000000000001</v>
          </cell>
        </row>
        <row r="463">
          <cell r="D463">
            <v>2185</v>
          </cell>
          <cell r="E463">
            <v>9.4049999999999994</v>
          </cell>
        </row>
        <row r="464">
          <cell r="D464">
            <v>2190</v>
          </cell>
          <cell r="E464">
            <v>9.4149999999999991</v>
          </cell>
        </row>
        <row r="465">
          <cell r="D465">
            <v>2195</v>
          </cell>
          <cell r="E465">
            <v>9.4250000000000007</v>
          </cell>
        </row>
        <row r="466">
          <cell r="D466">
            <v>2200</v>
          </cell>
          <cell r="E466">
            <v>9.4359999999999999</v>
          </cell>
        </row>
        <row r="467">
          <cell r="D467">
            <v>2201.7089999999998</v>
          </cell>
          <cell r="E467">
            <v>9.4390000000000001</v>
          </cell>
        </row>
        <row r="468">
          <cell r="D468">
            <v>2203.7089999999998</v>
          </cell>
          <cell r="E468">
            <v>9.4429999999999996</v>
          </cell>
        </row>
        <row r="469">
          <cell r="D469">
            <v>2205</v>
          </cell>
          <cell r="E469">
            <v>9.4459999999999997</v>
          </cell>
        </row>
        <row r="470">
          <cell r="D470">
            <v>2210</v>
          </cell>
          <cell r="E470">
            <v>9.4559999999999995</v>
          </cell>
        </row>
        <row r="471">
          <cell r="D471">
            <v>2215</v>
          </cell>
          <cell r="E471">
            <v>9.4670000000000005</v>
          </cell>
        </row>
        <row r="472">
          <cell r="D472">
            <v>2220</v>
          </cell>
          <cell r="E472">
            <v>9.4770000000000003</v>
          </cell>
        </row>
        <row r="473">
          <cell r="D473">
            <v>2225</v>
          </cell>
          <cell r="E473">
            <v>9.4870000000000001</v>
          </cell>
        </row>
        <row r="474">
          <cell r="D474">
            <v>2230</v>
          </cell>
          <cell r="E474">
            <v>9.4969999999999999</v>
          </cell>
        </row>
        <row r="475">
          <cell r="D475">
            <v>2235</v>
          </cell>
          <cell r="E475">
            <v>9.5079999999999991</v>
          </cell>
        </row>
        <row r="476">
          <cell r="D476">
            <v>2240</v>
          </cell>
          <cell r="E476">
            <v>9.5180000000000007</v>
          </cell>
        </row>
        <row r="477">
          <cell r="D477">
            <v>2245</v>
          </cell>
          <cell r="E477">
            <v>9.5280000000000005</v>
          </cell>
        </row>
        <row r="478">
          <cell r="D478">
            <v>2250</v>
          </cell>
          <cell r="E478">
            <v>9.5389999999999997</v>
          </cell>
        </row>
        <row r="479">
          <cell r="D479">
            <v>2255</v>
          </cell>
          <cell r="E479">
            <v>9.5489999999999995</v>
          </cell>
        </row>
        <row r="480">
          <cell r="D480">
            <v>2260</v>
          </cell>
          <cell r="E480">
            <v>9.5589999999999993</v>
          </cell>
        </row>
        <row r="481">
          <cell r="D481">
            <v>2265</v>
          </cell>
          <cell r="E481">
            <v>9.57</v>
          </cell>
        </row>
        <row r="482">
          <cell r="D482">
            <v>2270</v>
          </cell>
          <cell r="E482">
            <v>9.58</v>
          </cell>
        </row>
        <row r="483">
          <cell r="D483">
            <v>2275</v>
          </cell>
          <cell r="E483">
            <v>9.59</v>
          </cell>
        </row>
        <row r="484">
          <cell r="D484">
            <v>2280</v>
          </cell>
          <cell r="E484">
            <v>9.6010000000000009</v>
          </cell>
        </row>
        <row r="485">
          <cell r="D485">
            <v>2285</v>
          </cell>
          <cell r="E485">
            <v>9.6110000000000007</v>
          </cell>
        </row>
        <row r="486">
          <cell r="D486">
            <v>2290</v>
          </cell>
          <cell r="E486">
            <v>9.6210000000000004</v>
          </cell>
        </row>
        <row r="487">
          <cell r="D487">
            <v>2295</v>
          </cell>
          <cell r="E487">
            <v>9.6310000000000002</v>
          </cell>
        </row>
        <row r="488">
          <cell r="D488">
            <v>2300</v>
          </cell>
          <cell r="E488">
            <v>9.6419999999999995</v>
          </cell>
        </row>
        <row r="489">
          <cell r="D489">
            <v>2305</v>
          </cell>
          <cell r="E489">
            <v>9.6519999999999992</v>
          </cell>
        </row>
        <row r="490">
          <cell r="D490">
            <v>2310</v>
          </cell>
          <cell r="E490">
            <v>9.6620000000000008</v>
          </cell>
        </row>
        <row r="491">
          <cell r="D491">
            <v>2315</v>
          </cell>
          <cell r="E491">
            <v>9.673</v>
          </cell>
        </row>
        <row r="492">
          <cell r="D492">
            <v>2320</v>
          </cell>
          <cell r="E492">
            <v>9.6829999999999998</v>
          </cell>
        </row>
        <row r="493">
          <cell r="D493">
            <v>2325</v>
          </cell>
          <cell r="E493">
            <v>9.6929999999999996</v>
          </cell>
        </row>
        <row r="494">
          <cell r="D494">
            <v>2330</v>
          </cell>
          <cell r="E494">
            <v>9.7040000000000006</v>
          </cell>
        </row>
        <row r="495">
          <cell r="D495">
            <v>2335</v>
          </cell>
          <cell r="E495">
            <v>9.7140000000000004</v>
          </cell>
        </row>
        <row r="496">
          <cell r="D496">
            <v>2340</v>
          </cell>
          <cell r="E496">
            <v>9.7240000000000002</v>
          </cell>
        </row>
        <row r="497">
          <cell r="D497">
            <v>2345</v>
          </cell>
          <cell r="E497">
            <v>9.7349999999999994</v>
          </cell>
        </row>
        <row r="498">
          <cell r="D498">
            <v>2350</v>
          </cell>
          <cell r="E498">
            <v>9.7449999999999992</v>
          </cell>
        </row>
        <row r="499">
          <cell r="D499">
            <v>2355</v>
          </cell>
          <cell r="E499">
            <v>9.7550000000000008</v>
          </cell>
        </row>
        <row r="500">
          <cell r="D500">
            <v>2360</v>
          </cell>
          <cell r="E500">
            <v>9.766</v>
          </cell>
        </row>
        <row r="501">
          <cell r="D501">
            <v>2365</v>
          </cell>
          <cell r="E501">
            <v>9.7759999999999998</v>
          </cell>
        </row>
        <row r="502">
          <cell r="D502">
            <v>2370</v>
          </cell>
          <cell r="E502">
            <v>9.7859999999999996</v>
          </cell>
        </row>
        <row r="503">
          <cell r="D503">
            <v>2375</v>
          </cell>
          <cell r="E503">
            <v>9.7959999999999994</v>
          </cell>
        </row>
        <row r="504">
          <cell r="D504">
            <v>2380</v>
          </cell>
          <cell r="E504">
            <v>9.8070000000000004</v>
          </cell>
        </row>
        <row r="505">
          <cell r="D505">
            <v>2385</v>
          </cell>
          <cell r="E505">
            <v>9.8170000000000002</v>
          </cell>
        </row>
        <row r="506">
          <cell r="D506">
            <v>2390</v>
          </cell>
          <cell r="E506">
            <v>9.827</v>
          </cell>
        </row>
        <row r="507">
          <cell r="D507">
            <v>2395</v>
          </cell>
          <cell r="E507">
            <v>9.8379999999999992</v>
          </cell>
        </row>
        <row r="508">
          <cell r="D508">
            <v>2400</v>
          </cell>
          <cell r="E508">
            <v>9.8480000000000008</v>
          </cell>
        </row>
        <row r="509">
          <cell r="D509">
            <v>2405</v>
          </cell>
          <cell r="E509">
            <v>9.8580000000000005</v>
          </cell>
        </row>
        <row r="510">
          <cell r="D510">
            <v>2410</v>
          </cell>
          <cell r="E510">
            <v>9.8689999999999998</v>
          </cell>
        </row>
        <row r="511">
          <cell r="D511">
            <v>2414.136</v>
          </cell>
          <cell r="E511">
            <v>9.8770000000000007</v>
          </cell>
        </row>
        <row r="512">
          <cell r="D512">
            <v>2415</v>
          </cell>
          <cell r="E512">
            <v>9.8780000000000001</v>
          </cell>
        </row>
        <row r="513">
          <cell r="D513">
            <v>2419.9989999999998</v>
          </cell>
          <cell r="E513">
            <v>9.8849999999999998</v>
          </cell>
        </row>
        <row r="514">
          <cell r="D514">
            <v>2424.9989999999998</v>
          </cell>
          <cell r="E514">
            <v>9.891</v>
          </cell>
        </row>
        <row r="515">
          <cell r="D515">
            <v>2429.9989999999998</v>
          </cell>
          <cell r="E515">
            <v>9.8979999999999997</v>
          </cell>
        </row>
        <row r="516">
          <cell r="D516">
            <v>2434.9989999999998</v>
          </cell>
          <cell r="E516">
            <v>9.9049999999999994</v>
          </cell>
        </row>
        <row r="517">
          <cell r="D517">
            <v>2439.9989999999998</v>
          </cell>
          <cell r="E517">
            <v>9.9109999999999996</v>
          </cell>
        </row>
        <row r="518">
          <cell r="D518">
            <v>2444.9989999999998</v>
          </cell>
          <cell r="E518">
            <v>9.9179999999999993</v>
          </cell>
        </row>
        <row r="519">
          <cell r="D519">
            <v>2447.2420000000002</v>
          </cell>
          <cell r="E519">
            <v>9.9209999999999994</v>
          </cell>
        </row>
        <row r="520">
          <cell r="D520">
            <v>2450</v>
          </cell>
          <cell r="E520">
            <v>9.9209999999999994</v>
          </cell>
        </row>
        <row r="521">
          <cell r="D521">
            <v>2455</v>
          </cell>
          <cell r="E521">
            <v>9.9209999999999994</v>
          </cell>
        </row>
        <row r="522">
          <cell r="D522">
            <v>2460</v>
          </cell>
          <cell r="E522">
            <v>9.9209999999999994</v>
          </cell>
        </row>
        <row r="523">
          <cell r="D523">
            <v>2465</v>
          </cell>
          <cell r="E523">
            <v>9.9209999999999994</v>
          </cell>
        </row>
        <row r="524">
          <cell r="D524">
            <v>2470</v>
          </cell>
          <cell r="E524">
            <v>9.9209999999999994</v>
          </cell>
        </row>
        <row r="525">
          <cell r="D525">
            <v>2475</v>
          </cell>
          <cell r="E525">
            <v>9.9209999999999994</v>
          </cell>
        </row>
        <row r="526">
          <cell r="D526">
            <v>2480</v>
          </cell>
          <cell r="E526">
            <v>9.9209999999999994</v>
          </cell>
        </row>
        <row r="527">
          <cell r="D527">
            <v>2485</v>
          </cell>
          <cell r="E527">
            <v>9.9209999999999994</v>
          </cell>
        </row>
        <row r="528">
          <cell r="D528">
            <v>2490</v>
          </cell>
          <cell r="E528">
            <v>9.9209999999999994</v>
          </cell>
        </row>
        <row r="529">
          <cell r="D529">
            <v>2495</v>
          </cell>
          <cell r="E529">
            <v>9.9209999999999994</v>
          </cell>
        </row>
        <row r="530">
          <cell r="D530">
            <v>2500</v>
          </cell>
          <cell r="E530">
            <v>9.9209999999999994</v>
          </cell>
        </row>
        <row r="531">
          <cell r="D531">
            <v>2505</v>
          </cell>
          <cell r="E531">
            <v>9.9209999999999994</v>
          </cell>
        </row>
        <row r="532">
          <cell r="D532">
            <v>2510</v>
          </cell>
          <cell r="E532">
            <v>9.9209999999999994</v>
          </cell>
        </row>
        <row r="533">
          <cell r="D533">
            <v>2515</v>
          </cell>
          <cell r="E533">
            <v>9.9209999999999994</v>
          </cell>
        </row>
        <row r="534">
          <cell r="D534">
            <v>2520</v>
          </cell>
          <cell r="E534">
            <v>9.9209999999999994</v>
          </cell>
        </row>
        <row r="535">
          <cell r="D535">
            <v>2525</v>
          </cell>
          <cell r="E535">
            <v>9.9209999999999994</v>
          </cell>
        </row>
        <row r="536">
          <cell r="D536">
            <v>2530</v>
          </cell>
          <cell r="E536">
            <v>9.9209999999999994</v>
          </cell>
        </row>
        <row r="537">
          <cell r="D537">
            <v>2535</v>
          </cell>
          <cell r="E537">
            <v>9.9209999999999994</v>
          </cell>
        </row>
        <row r="538">
          <cell r="D538">
            <v>2540</v>
          </cell>
          <cell r="E538">
            <v>9.9209999999999994</v>
          </cell>
        </row>
        <row r="539">
          <cell r="D539">
            <v>2545</v>
          </cell>
          <cell r="E539">
            <v>9.9209999999999994</v>
          </cell>
        </row>
        <row r="540">
          <cell r="D540">
            <v>2550</v>
          </cell>
          <cell r="E540">
            <v>9.9209999999999994</v>
          </cell>
        </row>
        <row r="541">
          <cell r="D541">
            <v>2555</v>
          </cell>
          <cell r="E541">
            <v>9.9209999999999994</v>
          </cell>
        </row>
        <row r="542">
          <cell r="D542">
            <v>2560</v>
          </cell>
          <cell r="E542">
            <v>9.9209999999999994</v>
          </cell>
        </row>
        <row r="543">
          <cell r="D543">
            <v>2563.1080000000002</v>
          </cell>
          <cell r="E543">
            <v>9.9209999999999994</v>
          </cell>
        </row>
        <row r="544">
          <cell r="D544">
            <v>0</v>
          </cell>
          <cell r="E544">
            <v>12.619</v>
          </cell>
        </row>
        <row r="545">
          <cell r="D545">
            <v>5</v>
          </cell>
          <cell r="E545">
            <v>12.619</v>
          </cell>
        </row>
        <row r="546">
          <cell r="D546">
            <v>10</v>
          </cell>
          <cell r="E546">
            <v>12.619</v>
          </cell>
        </row>
        <row r="547">
          <cell r="D547">
            <v>15</v>
          </cell>
          <cell r="E547">
            <v>12.619</v>
          </cell>
        </row>
        <row r="548">
          <cell r="D548">
            <v>20</v>
          </cell>
          <cell r="E548">
            <v>12.619</v>
          </cell>
        </row>
        <row r="549">
          <cell r="D549">
            <v>25</v>
          </cell>
          <cell r="E549">
            <v>12.619</v>
          </cell>
        </row>
        <row r="550">
          <cell r="D550">
            <v>30</v>
          </cell>
          <cell r="E550">
            <v>12.619</v>
          </cell>
        </row>
        <row r="551">
          <cell r="D551">
            <v>35</v>
          </cell>
          <cell r="E551">
            <v>12.619</v>
          </cell>
        </row>
        <row r="552">
          <cell r="D552">
            <v>40</v>
          </cell>
          <cell r="E552">
            <v>12.619</v>
          </cell>
        </row>
        <row r="553">
          <cell r="D553">
            <v>45</v>
          </cell>
          <cell r="E553">
            <v>12.619</v>
          </cell>
        </row>
        <row r="554">
          <cell r="D554">
            <v>50</v>
          </cell>
          <cell r="E554">
            <v>12.619</v>
          </cell>
        </row>
        <row r="555">
          <cell r="D555">
            <v>55</v>
          </cell>
          <cell r="E555">
            <v>12.619</v>
          </cell>
        </row>
        <row r="556">
          <cell r="D556">
            <v>60</v>
          </cell>
          <cell r="E556">
            <v>12.619</v>
          </cell>
        </row>
        <row r="557">
          <cell r="D557">
            <v>65</v>
          </cell>
          <cell r="E557">
            <v>12.619</v>
          </cell>
        </row>
        <row r="558">
          <cell r="D558">
            <v>70</v>
          </cell>
          <cell r="E558">
            <v>12.619</v>
          </cell>
        </row>
        <row r="559">
          <cell r="D559">
            <v>75</v>
          </cell>
          <cell r="E559">
            <v>12.619</v>
          </cell>
        </row>
        <row r="560">
          <cell r="D560">
            <v>80</v>
          </cell>
          <cell r="E560">
            <v>12.619</v>
          </cell>
        </row>
        <row r="561">
          <cell r="D561">
            <v>85</v>
          </cell>
          <cell r="E561">
            <v>12.619</v>
          </cell>
        </row>
        <row r="562">
          <cell r="D562">
            <v>90</v>
          </cell>
          <cell r="E562">
            <v>12.619</v>
          </cell>
        </row>
        <row r="563">
          <cell r="D563">
            <v>95</v>
          </cell>
          <cell r="E563">
            <v>12.619</v>
          </cell>
        </row>
        <row r="564">
          <cell r="D564">
            <v>100</v>
          </cell>
          <cell r="E564">
            <v>12.619</v>
          </cell>
        </row>
        <row r="565">
          <cell r="D565">
            <v>105</v>
          </cell>
          <cell r="E565">
            <v>12.619</v>
          </cell>
        </row>
        <row r="566">
          <cell r="D566">
            <v>110</v>
          </cell>
          <cell r="E566">
            <v>12.619</v>
          </cell>
        </row>
        <row r="567">
          <cell r="D567">
            <v>115</v>
          </cell>
          <cell r="E567">
            <v>12.619</v>
          </cell>
        </row>
        <row r="568">
          <cell r="D568">
            <v>120</v>
          </cell>
          <cell r="E568">
            <v>12.619</v>
          </cell>
        </row>
        <row r="569">
          <cell r="D569">
            <v>125</v>
          </cell>
          <cell r="E569">
            <v>12.619</v>
          </cell>
        </row>
        <row r="570">
          <cell r="D570">
            <v>130</v>
          </cell>
          <cell r="E570">
            <v>12.619</v>
          </cell>
        </row>
        <row r="571">
          <cell r="D571">
            <v>135</v>
          </cell>
          <cell r="E571">
            <v>12.619</v>
          </cell>
        </row>
        <row r="572">
          <cell r="D572">
            <v>140</v>
          </cell>
          <cell r="E572">
            <v>12.619</v>
          </cell>
        </row>
        <row r="573">
          <cell r="D573">
            <v>145</v>
          </cell>
          <cell r="E573">
            <v>12.619</v>
          </cell>
        </row>
        <row r="574">
          <cell r="D574">
            <v>150</v>
          </cell>
          <cell r="E574">
            <v>12.619</v>
          </cell>
        </row>
        <row r="575">
          <cell r="D575">
            <v>155</v>
          </cell>
          <cell r="E575">
            <v>12.619</v>
          </cell>
        </row>
        <row r="576">
          <cell r="D576">
            <v>160</v>
          </cell>
          <cell r="E576">
            <v>12.619</v>
          </cell>
        </row>
        <row r="577">
          <cell r="D577">
            <v>165</v>
          </cell>
          <cell r="E577">
            <v>12.619</v>
          </cell>
        </row>
        <row r="578">
          <cell r="D578">
            <v>170</v>
          </cell>
          <cell r="E578">
            <v>12.619</v>
          </cell>
        </row>
        <row r="579">
          <cell r="D579">
            <v>175</v>
          </cell>
          <cell r="E579">
            <v>12.619</v>
          </cell>
        </row>
        <row r="580">
          <cell r="D580">
            <v>180</v>
          </cell>
          <cell r="E580">
            <v>12.619</v>
          </cell>
        </row>
        <row r="581">
          <cell r="D581">
            <v>185</v>
          </cell>
          <cell r="E581">
            <v>12.619</v>
          </cell>
        </row>
        <row r="582">
          <cell r="D582">
            <v>190</v>
          </cell>
          <cell r="E582">
            <v>12.619</v>
          </cell>
        </row>
        <row r="583">
          <cell r="D583">
            <v>195</v>
          </cell>
          <cell r="E583">
            <v>12.619</v>
          </cell>
        </row>
        <row r="584">
          <cell r="D584">
            <v>200</v>
          </cell>
          <cell r="E584">
            <v>12.619</v>
          </cell>
        </row>
        <row r="585">
          <cell r="D585">
            <v>205</v>
          </cell>
          <cell r="E585">
            <v>12.619</v>
          </cell>
        </row>
        <row r="586">
          <cell r="D586">
            <v>210</v>
          </cell>
          <cell r="E586">
            <v>12.619</v>
          </cell>
        </row>
        <row r="587">
          <cell r="D587">
            <v>215</v>
          </cell>
          <cell r="E587">
            <v>12.619</v>
          </cell>
        </row>
        <row r="588">
          <cell r="D588">
            <v>220</v>
          </cell>
          <cell r="E588">
            <v>12.619</v>
          </cell>
        </row>
        <row r="589">
          <cell r="D589">
            <v>225</v>
          </cell>
          <cell r="E589">
            <v>12.619</v>
          </cell>
        </row>
        <row r="590">
          <cell r="D590">
            <v>230</v>
          </cell>
          <cell r="E590">
            <v>12.619</v>
          </cell>
        </row>
        <row r="591">
          <cell r="D591">
            <v>235</v>
          </cell>
          <cell r="E591">
            <v>12.619</v>
          </cell>
        </row>
        <row r="592">
          <cell r="D592">
            <v>240</v>
          </cell>
          <cell r="E592">
            <v>12.619</v>
          </cell>
        </row>
        <row r="593">
          <cell r="D593">
            <v>245</v>
          </cell>
          <cell r="E593">
            <v>12.619</v>
          </cell>
        </row>
        <row r="594">
          <cell r="D594">
            <v>250</v>
          </cell>
          <cell r="E594">
            <v>12.619</v>
          </cell>
        </row>
        <row r="595">
          <cell r="D595">
            <v>255</v>
          </cell>
          <cell r="E595">
            <v>12.619</v>
          </cell>
        </row>
        <row r="596">
          <cell r="D596">
            <v>260</v>
          </cell>
          <cell r="E596">
            <v>12.619</v>
          </cell>
        </row>
        <row r="597">
          <cell r="D597">
            <v>265</v>
          </cell>
          <cell r="E597">
            <v>12.619</v>
          </cell>
        </row>
        <row r="598">
          <cell r="D598">
            <v>270</v>
          </cell>
          <cell r="E598">
            <v>12.619</v>
          </cell>
        </row>
        <row r="599">
          <cell r="D599">
            <v>275</v>
          </cell>
          <cell r="E599">
            <v>12.619</v>
          </cell>
        </row>
        <row r="600">
          <cell r="D600">
            <v>280</v>
          </cell>
          <cell r="E600">
            <v>12.619</v>
          </cell>
        </row>
        <row r="601">
          <cell r="D601">
            <v>285</v>
          </cell>
          <cell r="E601">
            <v>12.619</v>
          </cell>
        </row>
        <row r="602">
          <cell r="D602">
            <v>290</v>
          </cell>
          <cell r="E602">
            <v>12.619</v>
          </cell>
        </row>
        <row r="603">
          <cell r="D603">
            <v>295</v>
          </cell>
          <cell r="E603">
            <v>12.619</v>
          </cell>
        </row>
        <row r="604">
          <cell r="D604">
            <v>300</v>
          </cell>
          <cell r="E604">
            <v>12.619</v>
          </cell>
        </row>
        <row r="605">
          <cell r="D605">
            <v>305</v>
          </cell>
          <cell r="E605">
            <v>12.619</v>
          </cell>
        </row>
        <row r="606">
          <cell r="D606">
            <v>310</v>
          </cell>
          <cell r="E606">
            <v>12.619</v>
          </cell>
        </row>
        <row r="607">
          <cell r="D607">
            <v>315</v>
          </cell>
          <cell r="E607">
            <v>12.619</v>
          </cell>
        </row>
        <row r="608">
          <cell r="D608">
            <v>320</v>
          </cell>
          <cell r="E608">
            <v>12.619</v>
          </cell>
        </row>
        <row r="609">
          <cell r="D609">
            <v>325</v>
          </cell>
          <cell r="E609">
            <v>12.619</v>
          </cell>
        </row>
        <row r="610">
          <cell r="D610">
            <v>330</v>
          </cell>
          <cell r="E610">
            <v>12.619</v>
          </cell>
        </row>
        <row r="611">
          <cell r="D611">
            <v>335</v>
          </cell>
          <cell r="E611">
            <v>12.619</v>
          </cell>
        </row>
        <row r="612">
          <cell r="D612">
            <v>340</v>
          </cell>
          <cell r="E612">
            <v>12.619</v>
          </cell>
        </row>
        <row r="613">
          <cell r="D613">
            <v>345</v>
          </cell>
          <cell r="E613">
            <v>12.619</v>
          </cell>
        </row>
        <row r="614">
          <cell r="D614">
            <v>350</v>
          </cell>
          <cell r="E614">
            <v>12.619</v>
          </cell>
        </row>
        <row r="615">
          <cell r="D615">
            <v>355</v>
          </cell>
          <cell r="E615">
            <v>12.619</v>
          </cell>
        </row>
        <row r="616">
          <cell r="D616">
            <v>360</v>
          </cell>
          <cell r="E616">
            <v>12.619</v>
          </cell>
        </row>
        <row r="617">
          <cell r="D617">
            <v>365</v>
          </cell>
          <cell r="E617">
            <v>12.619</v>
          </cell>
        </row>
        <row r="618">
          <cell r="D618">
            <v>370</v>
          </cell>
          <cell r="E618">
            <v>12.619</v>
          </cell>
        </row>
        <row r="619">
          <cell r="D619">
            <v>375</v>
          </cell>
          <cell r="E619">
            <v>12.619</v>
          </cell>
        </row>
        <row r="620">
          <cell r="D620">
            <v>380</v>
          </cell>
          <cell r="E620">
            <v>12.619</v>
          </cell>
        </row>
        <row r="621">
          <cell r="D621">
            <v>385</v>
          </cell>
          <cell r="E621">
            <v>12.619</v>
          </cell>
        </row>
        <row r="622">
          <cell r="D622">
            <v>390</v>
          </cell>
          <cell r="E622">
            <v>12.619</v>
          </cell>
        </row>
        <row r="623">
          <cell r="D623">
            <v>395</v>
          </cell>
          <cell r="E623">
            <v>12.619</v>
          </cell>
        </row>
        <row r="624">
          <cell r="D624">
            <v>400</v>
          </cell>
          <cell r="E624">
            <v>12.619</v>
          </cell>
        </row>
        <row r="625">
          <cell r="D625">
            <v>405</v>
          </cell>
          <cell r="E625">
            <v>12.619</v>
          </cell>
        </row>
        <row r="626">
          <cell r="D626">
            <v>410</v>
          </cell>
          <cell r="E626">
            <v>12.619</v>
          </cell>
        </row>
        <row r="627">
          <cell r="D627">
            <v>415</v>
          </cell>
          <cell r="E627">
            <v>12.619</v>
          </cell>
        </row>
        <row r="628">
          <cell r="D628">
            <v>420</v>
          </cell>
          <cell r="E628">
            <v>12.619</v>
          </cell>
        </row>
        <row r="629">
          <cell r="D629">
            <v>425</v>
          </cell>
          <cell r="E629">
            <v>12.619</v>
          </cell>
        </row>
        <row r="630">
          <cell r="D630">
            <v>430</v>
          </cell>
          <cell r="E630">
            <v>12.619</v>
          </cell>
        </row>
        <row r="631">
          <cell r="D631">
            <v>435</v>
          </cell>
          <cell r="E631">
            <v>12.619</v>
          </cell>
        </row>
        <row r="632">
          <cell r="D632">
            <v>440</v>
          </cell>
          <cell r="E632">
            <v>12.619</v>
          </cell>
        </row>
        <row r="633">
          <cell r="D633">
            <v>445</v>
          </cell>
          <cell r="E633">
            <v>12.619</v>
          </cell>
        </row>
        <row r="634">
          <cell r="D634">
            <v>450</v>
          </cell>
          <cell r="E634">
            <v>12.619</v>
          </cell>
        </row>
        <row r="635">
          <cell r="D635">
            <v>455</v>
          </cell>
          <cell r="E635">
            <v>12.619</v>
          </cell>
        </row>
        <row r="636">
          <cell r="D636">
            <v>460</v>
          </cell>
          <cell r="E636">
            <v>12.619</v>
          </cell>
        </row>
        <row r="637">
          <cell r="D637">
            <v>465</v>
          </cell>
          <cell r="E637">
            <v>12.619</v>
          </cell>
        </row>
        <row r="638">
          <cell r="D638">
            <v>470</v>
          </cell>
          <cell r="E638">
            <v>12.619</v>
          </cell>
        </row>
        <row r="639">
          <cell r="D639">
            <v>475</v>
          </cell>
          <cell r="E639">
            <v>12.619</v>
          </cell>
        </row>
        <row r="640">
          <cell r="D640">
            <v>480</v>
          </cell>
          <cell r="E640">
            <v>12.619</v>
          </cell>
        </row>
        <row r="641">
          <cell r="D641">
            <v>485</v>
          </cell>
          <cell r="E641">
            <v>12.619</v>
          </cell>
        </row>
        <row r="642">
          <cell r="D642">
            <v>490</v>
          </cell>
          <cell r="E642">
            <v>12.619</v>
          </cell>
        </row>
        <row r="643">
          <cell r="D643">
            <v>495</v>
          </cell>
          <cell r="E643">
            <v>12.619</v>
          </cell>
        </row>
        <row r="644">
          <cell r="D644">
            <v>500</v>
          </cell>
          <cell r="E644">
            <v>12.619</v>
          </cell>
        </row>
        <row r="645">
          <cell r="D645">
            <v>505</v>
          </cell>
          <cell r="E645">
            <v>12.619</v>
          </cell>
        </row>
        <row r="646">
          <cell r="D646">
            <v>510</v>
          </cell>
          <cell r="E646">
            <v>12.619</v>
          </cell>
        </row>
        <row r="647">
          <cell r="D647">
            <v>515</v>
          </cell>
          <cell r="E647">
            <v>12.619</v>
          </cell>
        </row>
        <row r="648">
          <cell r="D648">
            <v>520</v>
          </cell>
          <cell r="E648">
            <v>12.619</v>
          </cell>
        </row>
        <row r="649">
          <cell r="D649">
            <v>525</v>
          </cell>
          <cell r="E649">
            <v>12.619</v>
          </cell>
        </row>
        <row r="650">
          <cell r="D650">
            <v>530</v>
          </cell>
          <cell r="E650">
            <v>12.619</v>
          </cell>
        </row>
        <row r="651">
          <cell r="D651">
            <v>535</v>
          </cell>
          <cell r="E651">
            <v>12.619</v>
          </cell>
        </row>
        <row r="652">
          <cell r="D652">
            <v>540</v>
          </cell>
          <cell r="E652">
            <v>12.619</v>
          </cell>
        </row>
        <row r="653">
          <cell r="D653">
            <v>540.07799999999997</v>
          </cell>
          <cell r="E653">
            <v>12.619</v>
          </cell>
        </row>
        <row r="654">
          <cell r="D654">
            <v>544.07799999999997</v>
          </cell>
          <cell r="E654">
            <v>12.619</v>
          </cell>
        </row>
        <row r="655">
          <cell r="D655">
            <v>545</v>
          </cell>
          <cell r="E655">
            <v>12.619</v>
          </cell>
        </row>
        <row r="656">
          <cell r="D656">
            <v>550</v>
          </cell>
          <cell r="E656">
            <v>12.619</v>
          </cell>
        </row>
        <row r="657">
          <cell r="D657">
            <v>555</v>
          </cell>
          <cell r="E657">
            <v>12.619</v>
          </cell>
        </row>
        <row r="658">
          <cell r="D658">
            <v>560</v>
          </cell>
          <cell r="E658">
            <v>12.619</v>
          </cell>
        </row>
        <row r="659">
          <cell r="D659">
            <v>565</v>
          </cell>
          <cell r="E659">
            <v>12.619</v>
          </cell>
        </row>
        <row r="660">
          <cell r="D660">
            <v>570</v>
          </cell>
          <cell r="E660">
            <v>12.619</v>
          </cell>
        </row>
        <row r="661">
          <cell r="D661">
            <v>575</v>
          </cell>
          <cell r="E661">
            <v>12.619</v>
          </cell>
        </row>
        <row r="662">
          <cell r="D662">
            <v>580</v>
          </cell>
          <cell r="E662">
            <v>12.619</v>
          </cell>
        </row>
        <row r="663">
          <cell r="D663">
            <v>585</v>
          </cell>
          <cell r="E663">
            <v>12.619</v>
          </cell>
        </row>
        <row r="664">
          <cell r="D664">
            <v>590</v>
          </cell>
          <cell r="E664">
            <v>12.619</v>
          </cell>
        </row>
        <row r="665">
          <cell r="D665">
            <v>595</v>
          </cell>
          <cell r="E665">
            <v>12.619</v>
          </cell>
        </row>
        <row r="666">
          <cell r="D666">
            <v>600</v>
          </cell>
          <cell r="E666">
            <v>12.619</v>
          </cell>
        </row>
        <row r="667">
          <cell r="D667">
            <v>605</v>
          </cell>
          <cell r="E667">
            <v>12.619</v>
          </cell>
        </row>
        <row r="668">
          <cell r="D668">
            <v>610</v>
          </cell>
          <cell r="E668">
            <v>12.619</v>
          </cell>
        </row>
        <row r="669">
          <cell r="D669">
            <v>615</v>
          </cell>
          <cell r="E669">
            <v>12.619</v>
          </cell>
        </row>
        <row r="670">
          <cell r="D670">
            <v>620</v>
          </cell>
          <cell r="E670">
            <v>12.619</v>
          </cell>
        </row>
        <row r="671">
          <cell r="D671">
            <v>625</v>
          </cell>
          <cell r="E671">
            <v>12.619</v>
          </cell>
        </row>
        <row r="672">
          <cell r="D672">
            <v>630</v>
          </cell>
          <cell r="E672">
            <v>12.619</v>
          </cell>
        </row>
        <row r="673">
          <cell r="D673">
            <v>635</v>
          </cell>
          <cell r="E673">
            <v>12.619</v>
          </cell>
        </row>
        <row r="674">
          <cell r="D674">
            <v>640</v>
          </cell>
          <cell r="E674">
            <v>12.619</v>
          </cell>
        </row>
        <row r="675">
          <cell r="D675">
            <v>645</v>
          </cell>
          <cell r="E675">
            <v>12.619</v>
          </cell>
        </row>
        <row r="676">
          <cell r="D676">
            <v>650</v>
          </cell>
          <cell r="E676">
            <v>12.619</v>
          </cell>
        </row>
        <row r="677">
          <cell r="D677">
            <v>655</v>
          </cell>
          <cell r="E677">
            <v>12.619</v>
          </cell>
        </row>
        <row r="678">
          <cell r="D678">
            <v>660</v>
          </cell>
          <cell r="E678">
            <v>12.619</v>
          </cell>
        </row>
        <row r="679">
          <cell r="D679">
            <v>665</v>
          </cell>
          <cell r="E679">
            <v>12.619</v>
          </cell>
        </row>
        <row r="680">
          <cell r="D680">
            <v>670</v>
          </cell>
          <cell r="E680">
            <v>12.619</v>
          </cell>
        </row>
        <row r="681">
          <cell r="D681">
            <v>675</v>
          </cell>
          <cell r="E681">
            <v>12.619</v>
          </cell>
        </row>
        <row r="682">
          <cell r="D682">
            <v>680</v>
          </cell>
          <cell r="E682">
            <v>12.619</v>
          </cell>
        </row>
        <row r="683">
          <cell r="D683">
            <v>685</v>
          </cell>
          <cell r="E683">
            <v>12.619</v>
          </cell>
        </row>
        <row r="684">
          <cell r="D684">
            <v>690</v>
          </cell>
          <cell r="E684">
            <v>12.619</v>
          </cell>
        </row>
        <row r="685">
          <cell r="D685">
            <v>695</v>
          </cell>
          <cell r="E685">
            <v>12.619</v>
          </cell>
        </row>
        <row r="686">
          <cell r="D686">
            <v>700</v>
          </cell>
          <cell r="E686">
            <v>12.619</v>
          </cell>
        </row>
        <row r="687">
          <cell r="D687">
            <v>705</v>
          </cell>
          <cell r="E687">
            <v>12.619</v>
          </cell>
        </row>
        <row r="688">
          <cell r="D688">
            <v>710</v>
          </cell>
          <cell r="E688">
            <v>12.619</v>
          </cell>
        </row>
        <row r="689">
          <cell r="D689">
            <v>715</v>
          </cell>
          <cell r="E689">
            <v>12.619</v>
          </cell>
        </row>
        <row r="690">
          <cell r="D690">
            <v>720</v>
          </cell>
          <cell r="E690">
            <v>12.619</v>
          </cell>
        </row>
        <row r="691">
          <cell r="D691">
            <v>725</v>
          </cell>
          <cell r="E691">
            <v>12.619</v>
          </cell>
        </row>
        <row r="692">
          <cell r="D692">
            <v>730</v>
          </cell>
          <cell r="E692">
            <v>12.619</v>
          </cell>
        </row>
        <row r="693">
          <cell r="D693">
            <v>735</v>
          </cell>
          <cell r="E693">
            <v>12.619</v>
          </cell>
        </row>
        <row r="694">
          <cell r="D694">
            <v>740</v>
          </cell>
          <cell r="E694">
            <v>12.619</v>
          </cell>
        </row>
        <row r="695">
          <cell r="D695">
            <v>745</v>
          </cell>
          <cell r="E695">
            <v>12.619</v>
          </cell>
        </row>
        <row r="696">
          <cell r="D696">
            <v>750</v>
          </cell>
          <cell r="E696">
            <v>12.619</v>
          </cell>
        </row>
        <row r="697">
          <cell r="D697">
            <v>755</v>
          </cell>
          <cell r="E697">
            <v>12.619</v>
          </cell>
        </row>
        <row r="698">
          <cell r="D698">
            <v>760</v>
          </cell>
          <cell r="E698">
            <v>12.619</v>
          </cell>
        </row>
        <row r="699">
          <cell r="D699">
            <v>765</v>
          </cell>
          <cell r="E699">
            <v>12.619</v>
          </cell>
        </row>
        <row r="700">
          <cell r="D700">
            <v>770</v>
          </cell>
          <cell r="E700">
            <v>12.619</v>
          </cell>
        </row>
        <row r="701">
          <cell r="D701">
            <v>775</v>
          </cell>
          <cell r="E701">
            <v>12.619</v>
          </cell>
        </row>
        <row r="702">
          <cell r="D702">
            <v>780</v>
          </cell>
          <cell r="E702">
            <v>12.619</v>
          </cell>
        </row>
        <row r="703">
          <cell r="D703">
            <v>785</v>
          </cell>
          <cell r="E703">
            <v>12.619</v>
          </cell>
        </row>
        <row r="704">
          <cell r="D704">
            <v>790</v>
          </cell>
          <cell r="E704">
            <v>12.619</v>
          </cell>
        </row>
        <row r="705">
          <cell r="D705">
            <v>795</v>
          </cell>
          <cell r="E705">
            <v>12.619</v>
          </cell>
        </row>
        <row r="706">
          <cell r="D706">
            <v>800</v>
          </cell>
          <cell r="E706">
            <v>12.619</v>
          </cell>
        </row>
        <row r="707">
          <cell r="D707">
            <v>805</v>
          </cell>
          <cell r="E707">
            <v>12.619</v>
          </cell>
        </row>
        <row r="708">
          <cell r="D708">
            <v>810</v>
          </cell>
          <cell r="E708">
            <v>12.619</v>
          </cell>
        </row>
        <row r="709">
          <cell r="D709">
            <v>815</v>
          </cell>
          <cell r="E709">
            <v>12.619</v>
          </cell>
        </row>
        <row r="710">
          <cell r="D710">
            <v>820</v>
          </cell>
          <cell r="E710">
            <v>12.619</v>
          </cell>
        </row>
        <row r="711">
          <cell r="D711">
            <v>825</v>
          </cell>
          <cell r="E711">
            <v>12.619</v>
          </cell>
        </row>
        <row r="712">
          <cell r="D712">
            <v>830</v>
          </cell>
          <cell r="E712">
            <v>12.619</v>
          </cell>
        </row>
        <row r="713">
          <cell r="D713">
            <v>835</v>
          </cell>
          <cell r="E713">
            <v>12.619</v>
          </cell>
        </row>
        <row r="714">
          <cell r="D714">
            <v>840</v>
          </cell>
          <cell r="E714">
            <v>12.619</v>
          </cell>
        </row>
        <row r="715">
          <cell r="D715">
            <v>845</v>
          </cell>
          <cell r="E715">
            <v>12.619</v>
          </cell>
        </row>
        <row r="716">
          <cell r="D716">
            <v>850</v>
          </cell>
          <cell r="E716">
            <v>12.619</v>
          </cell>
        </row>
        <row r="717">
          <cell r="D717">
            <v>855</v>
          </cell>
          <cell r="E717">
            <v>12.619</v>
          </cell>
        </row>
        <row r="718">
          <cell r="D718">
            <v>860</v>
          </cell>
          <cell r="E718">
            <v>12.619</v>
          </cell>
        </row>
        <row r="719">
          <cell r="D719">
            <v>865</v>
          </cell>
          <cell r="E719">
            <v>12.619</v>
          </cell>
        </row>
        <row r="720">
          <cell r="D720">
            <v>870</v>
          </cell>
          <cell r="E720">
            <v>12.619</v>
          </cell>
        </row>
        <row r="721">
          <cell r="D721">
            <v>875</v>
          </cell>
          <cell r="E721">
            <v>12.619</v>
          </cell>
        </row>
        <row r="722">
          <cell r="D722">
            <v>880</v>
          </cell>
          <cell r="E722">
            <v>12.619</v>
          </cell>
        </row>
        <row r="723">
          <cell r="D723">
            <v>885</v>
          </cell>
          <cell r="E723">
            <v>12.619</v>
          </cell>
        </row>
        <row r="724">
          <cell r="D724">
            <v>890</v>
          </cell>
          <cell r="E724">
            <v>12.619</v>
          </cell>
        </row>
        <row r="725">
          <cell r="D725">
            <v>895</v>
          </cell>
          <cell r="E725">
            <v>12.619</v>
          </cell>
        </row>
        <row r="726">
          <cell r="D726">
            <v>900</v>
          </cell>
          <cell r="E726">
            <v>12.619</v>
          </cell>
        </row>
        <row r="727">
          <cell r="D727">
            <v>905</v>
          </cell>
          <cell r="E727">
            <v>12.619</v>
          </cell>
        </row>
        <row r="728">
          <cell r="D728">
            <v>910</v>
          </cell>
          <cell r="E728">
            <v>12.619</v>
          </cell>
        </row>
        <row r="729">
          <cell r="D729">
            <v>915</v>
          </cell>
          <cell r="E729">
            <v>12.619</v>
          </cell>
        </row>
        <row r="730">
          <cell r="D730">
            <v>920</v>
          </cell>
          <cell r="E730">
            <v>12.619</v>
          </cell>
        </row>
        <row r="731">
          <cell r="D731">
            <v>925</v>
          </cell>
          <cell r="E731">
            <v>12.619</v>
          </cell>
        </row>
        <row r="732">
          <cell r="D732">
            <v>930</v>
          </cell>
          <cell r="E732">
            <v>12.619</v>
          </cell>
        </row>
        <row r="733">
          <cell r="D733">
            <v>935</v>
          </cell>
          <cell r="E733">
            <v>12.619</v>
          </cell>
        </row>
        <row r="734">
          <cell r="D734">
            <v>940</v>
          </cell>
          <cell r="E734">
            <v>12.619</v>
          </cell>
        </row>
        <row r="735">
          <cell r="D735">
            <v>945</v>
          </cell>
          <cell r="E735">
            <v>12.619</v>
          </cell>
        </row>
        <row r="736">
          <cell r="D736">
            <v>950</v>
          </cell>
          <cell r="E736">
            <v>12.619</v>
          </cell>
        </row>
        <row r="737">
          <cell r="D737">
            <v>955</v>
          </cell>
          <cell r="E737">
            <v>12.619</v>
          </cell>
        </row>
        <row r="738">
          <cell r="D738">
            <v>960</v>
          </cell>
          <cell r="E738">
            <v>12.619</v>
          </cell>
        </row>
        <row r="739">
          <cell r="D739">
            <v>965</v>
          </cell>
          <cell r="E739">
            <v>12.619</v>
          </cell>
        </row>
        <row r="740">
          <cell r="D740">
            <v>970</v>
          </cell>
          <cell r="E740">
            <v>12.619</v>
          </cell>
        </row>
        <row r="741">
          <cell r="D741">
            <v>975</v>
          </cell>
          <cell r="E741">
            <v>12.619</v>
          </cell>
        </row>
        <row r="742">
          <cell r="D742">
            <v>980</v>
          </cell>
          <cell r="E742">
            <v>12.619</v>
          </cell>
        </row>
        <row r="743">
          <cell r="D743">
            <v>985</v>
          </cell>
          <cell r="E743">
            <v>12.619</v>
          </cell>
        </row>
        <row r="744">
          <cell r="D744">
            <v>990</v>
          </cell>
          <cell r="E744">
            <v>12.619</v>
          </cell>
        </row>
        <row r="745">
          <cell r="D745">
            <v>995</v>
          </cell>
          <cell r="E745">
            <v>12.619</v>
          </cell>
        </row>
        <row r="746">
          <cell r="D746">
            <v>1000</v>
          </cell>
          <cell r="E746">
            <v>12.619</v>
          </cell>
        </row>
        <row r="747">
          <cell r="D747">
            <v>1005</v>
          </cell>
          <cell r="E747">
            <v>12.619</v>
          </cell>
        </row>
        <row r="748">
          <cell r="D748">
            <v>1010</v>
          </cell>
          <cell r="E748">
            <v>12.619</v>
          </cell>
        </row>
        <row r="749">
          <cell r="D749">
            <v>1015</v>
          </cell>
          <cell r="E749">
            <v>12.619</v>
          </cell>
        </row>
        <row r="750">
          <cell r="D750">
            <v>1020</v>
          </cell>
          <cell r="E750">
            <v>12.619</v>
          </cell>
        </row>
        <row r="751">
          <cell r="D751">
            <v>1025</v>
          </cell>
          <cell r="E751">
            <v>12.619</v>
          </cell>
        </row>
        <row r="752">
          <cell r="D752">
            <v>1030</v>
          </cell>
          <cell r="E752">
            <v>12.619</v>
          </cell>
        </row>
        <row r="753">
          <cell r="D753">
            <v>1035</v>
          </cell>
          <cell r="E753">
            <v>12.619</v>
          </cell>
        </row>
        <row r="754">
          <cell r="D754">
            <v>1040</v>
          </cell>
          <cell r="E754">
            <v>12.619</v>
          </cell>
        </row>
        <row r="755">
          <cell r="D755">
            <v>1045</v>
          </cell>
          <cell r="E755">
            <v>12.619</v>
          </cell>
        </row>
        <row r="756">
          <cell r="D756">
            <v>1050</v>
          </cell>
          <cell r="E756">
            <v>12.619</v>
          </cell>
        </row>
        <row r="757">
          <cell r="D757">
            <v>1055</v>
          </cell>
          <cell r="E757">
            <v>12.619</v>
          </cell>
        </row>
        <row r="758">
          <cell r="D758">
            <v>1060</v>
          </cell>
          <cell r="E758">
            <v>12.619</v>
          </cell>
        </row>
        <row r="759">
          <cell r="D759">
            <v>1065</v>
          </cell>
          <cell r="E759">
            <v>12.619</v>
          </cell>
        </row>
        <row r="760">
          <cell r="D760">
            <v>1070</v>
          </cell>
          <cell r="E760">
            <v>12.619</v>
          </cell>
        </row>
        <row r="761">
          <cell r="D761">
            <v>1075</v>
          </cell>
          <cell r="E761">
            <v>12.619</v>
          </cell>
        </row>
        <row r="762">
          <cell r="D762">
            <v>1080</v>
          </cell>
          <cell r="E762">
            <v>12.619</v>
          </cell>
        </row>
        <row r="763">
          <cell r="D763">
            <v>1085</v>
          </cell>
          <cell r="E763">
            <v>12.619</v>
          </cell>
        </row>
        <row r="764">
          <cell r="D764">
            <v>1090</v>
          </cell>
          <cell r="E764">
            <v>12.619</v>
          </cell>
        </row>
        <row r="765">
          <cell r="D765">
            <v>1095</v>
          </cell>
          <cell r="E765">
            <v>12.619</v>
          </cell>
        </row>
        <row r="766">
          <cell r="D766">
            <v>1100</v>
          </cell>
          <cell r="E766">
            <v>12.619</v>
          </cell>
        </row>
        <row r="767">
          <cell r="D767">
            <v>1105</v>
          </cell>
          <cell r="E767">
            <v>12.619</v>
          </cell>
        </row>
        <row r="768">
          <cell r="D768">
            <v>1110</v>
          </cell>
          <cell r="E768">
            <v>12.619</v>
          </cell>
        </row>
        <row r="769">
          <cell r="D769">
            <v>1115</v>
          </cell>
          <cell r="E769">
            <v>12.619</v>
          </cell>
        </row>
        <row r="770">
          <cell r="D770">
            <v>1120</v>
          </cell>
          <cell r="E770">
            <v>12.619</v>
          </cell>
        </row>
        <row r="771">
          <cell r="D771">
            <v>1125</v>
          </cell>
          <cell r="E771">
            <v>12.619</v>
          </cell>
        </row>
        <row r="772">
          <cell r="D772">
            <v>1130</v>
          </cell>
          <cell r="E772">
            <v>12.619</v>
          </cell>
        </row>
        <row r="773">
          <cell r="D773">
            <v>1135</v>
          </cell>
          <cell r="E773">
            <v>12.619</v>
          </cell>
        </row>
        <row r="774">
          <cell r="D774">
            <v>1140</v>
          </cell>
          <cell r="E774">
            <v>12.619</v>
          </cell>
        </row>
        <row r="775">
          <cell r="D775">
            <v>1145</v>
          </cell>
          <cell r="E775">
            <v>12.619</v>
          </cell>
        </row>
        <row r="776">
          <cell r="D776">
            <v>1150</v>
          </cell>
          <cell r="E776">
            <v>12.619</v>
          </cell>
        </row>
        <row r="777">
          <cell r="D777">
            <v>1155</v>
          </cell>
          <cell r="E777">
            <v>12.619</v>
          </cell>
        </row>
        <row r="778">
          <cell r="D778">
            <v>1160</v>
          </cell>
          <cell r="E778">
            <v>12.619</v>
          </cell>
        </row>
        <row r="779">
          <cell r="D779">
            <v>1165</v>
          </cell>
          <cell r="E779">
            <v>12.619</v>
          </cell>
        </row>
        <row r="780">
          <cell r="D780">
            <v>1170</v>
          </cell>
          <cell r="E780">
            <v>12.619</v>
          </cell>
        </row>
        <row r="781">
          <cell r="D781">
            <v>1175</v>
          </cell>
          <cell r="E781">
            <v>12.619</v>
          </cell>
        </row>
        <row r="782">
          <cell r="D782">
            <v>1180</v>
          </cell>
          <cell r="E782">
            <v>12.619</v>
          </cell>
        </row>
        <row r="783">
          <cell r="D783">
            <v>1185</v>
          </cell>
          <cell r="E783">
            <v>12.619</v>
          </cell>
        </row>
        <row r="784">
          <cell r="D784">
            <v>1190</v>
          </cell>
          <cell r="E784">
            <v>12.619</v>
          </cell>
        </row>
        <row r="785">
          <cell r="D785">
            <v>1195</v>
          </cell>
          <cell r="E785">
            <v>12.619</v>
          </cell>
        </row>
        <row r="786">
          <cell r="D786">
            <v>1200</v>
          </cell>
          <cell r="E786">
            <v>12.619</v>
          </cell>
        </row>
        <row r="787">
          <cell r="D787">
            <v>1205</v>
          </cell>
          <cell r="E787">
            <v>12.619</v>
          </cell>
        </row>
        <row r="788">
          <cell r="D788">
            <v>1210</v>
          </cell>
          <cell r="E788">
            <v>12.619</v>
          </cell>
        </row>
        <row r="789">
          <cell r="D789">
            <v>1215</v>
          </cell>
          <cell r="E789">
            <v>12.619</v>
          </cell>
        </row>
        <row r="790">
          <cell r="D790">
            <v>1220</v>
          </cell>
          <cell r="E790">
            <v>12.619</v>
          </cell>
        </row>
        <row r="791">
          <cell r="D791">
            <v>1225</v>
          </cell>
          <cell r="E791">
            <v>12.619</v>
          </cell>
        </row>
        <row r="792">
          <cell r="D792">
            <v>1230</v>
          </cell>
          <cell r="E792">
            <v>12.619</v>
          </cell>
        </row>
        <row r="793">
          <cell r="D793">
            <v>1231.107</v>
          </cell>
          <cell r="E793">
            <v>12.619</v>
          </cell>
        </row>
        <row r="794">
          <cell r="D794">
            <v>1235</v>
          </cell>
          <cell r="E794">
            <v>12.625999999999999</v>
          </cell>
        </row>
        <row r="795">
          <cell r="D795">
            <v>1239.999</v>
          </cell>
          <cell r="E795">
            <v>12.634</v>
          </cell>
        </row>
        <row r="796">
          <cell r="D796">
            <v>1244.999</v>
          </cell>
          <cell r="E796">
            <v>12.641999999999999</v>
          </cell>
        </row>
        <row r="797">
          <cell r="D797">
            <v>1249.999</v>
          </cell>
          <cell r="E797">
            <v>12.651</v>
          </cell>
        </row>
        <row r="798">
          <cell r="D798">
            <v>1254.999</v>
          </cell>
          <cell r="E798">
            <v>12.659000000000001</v>
          </cell>
        </row>
        <row r="799">
          <cell r="D799">
            <v>1259.999</v>
          </cell>
          <cell r="E799">
            <v>12.667</v>
          </cell>
        </row>
        <row r="800">
          <cell r="D800">
            <v>1264.999</v>
          </cell>
          <cell r="E800">
            <v>12.676</v>
          </cell>
        </row>
        <row r="801">
          <cell r="D801">
            <v>1269.999</v>
          </cell>
          <cell r="E801">
            <v>12.683999999999999</v>
          </cell>
        </row>
        <row r="802">
          <cell r="D802">
            <v>1274.999</v>
          </cell>
          <cell r="E802">
            <v>12.692</v>
          </cell>
        </row>
        <row r="803">
          <cell r="D803">
            <v>1275.971</v>
          </cell>
          <cell r="E803">
            <v>12.694000000000001</v>
          </cell>
        </row>
        <row r="804">
          <cell r="D804">
            <v>1280</v>
          </cell>
          <cell r="E804">
            <v>12.704000000000001</v>
          </cell>
        </row>
        <row r="805">
          <cell r="D805">
            <v>1285</v>
          </cell>
          <cell r="E805">
            <v>12.715999999999999</v>
          </cell>
        </row>
        <row r="806">
          <cell r="D806">
            <v>1290</v>
          </cell>
          <cell r="E806">
            <v>12.728</v>
          </cell>
        </row>
        <row r="807">
          <cell r="D807">
            <v>1295</v>
          </cell>
          <cell r="E807">
            <v>12.741</v>
          </cell>
        </row>
        <row r="808">
          <cell r="D808">
            <v>1300</v>
          </cell>
          <cell r="E808">
            <v>12.753</v>
          </cell>
        </row>
        <row r="809">
          <cell r="D809">
            <v>1305</v>
          </cell>
          <cell r="E809">
            <v>12.766</v>
          </cell>
        </row>
        <row r="810">
          <cell r="D810">
            <v>1310</v>
          </cell>
          <cell r="E810">
            <v>12.778</v>
          </cell>
        </row>
        <row r="811">
          <cell r="D811">
            <v>1315</v>
          </cell>
          <cell r="E811">
            <v>12.79</v>
          </cell>
        </row>
        <row r="812">
          <cell r="D812">
            <v>1320</v>
          </cell>
          <cell r="E812">
            <v>12.803000000000001</v>
          </cell>
        </row>
        <row r="813">
          <cell r="D813">
            <v>1325</v>
          </cell>
          <cell r="E813">
            <v>12.815</v>
          </cell>
        </row>
        <row r="814">
          <cell r="D814">
            <v>1330</v>
          </cell>
          <cell r="E814">
            <v>12.827</v>
          </cell>
        </row>
        <row r="815">
          <cell r="D815">
            <v>1335</v>
          </cell>
          <cell r="E815">
            <v>12.84</v>
          </cell>
        </row>
        <row r="816">
          <cell r="D816">
            <v>1340</v>
          </cell>
          <cell r="E816">
            <v>12.852</v>
          </cell>
        </row>
        <row r="817">
          <cell r="D817">
            <v>1345</v>
          </cell>
          <cell r="E817">
            <v>12.864000000000001</v>
          </cell>
        </row>
        <row r="818">
          <cell r="D818">
            <v>1350</v>
          </cell>
          <cell r="E818">
            <v>12.877000000000001</v>
          </cell>
        </row>
        <row r="819">
          <cell r="D819">
            <v>1355</v>
          </cell>
          <cell r="E819">
            <v>12.888999999999999</v>
          </cell>
        </row>
        <row r="820">
          <cell r="D820">
            <v>1360</v>
          </cell>
          <cell r="E820">
            <v>12.901</v>
          </cell>
        </row>
        <row r="821">
          <cell r="D821">
            <v>1365</v>
          </cell>
          <cell r="E821">
            <v>12.914</v>
          </cell>
        </row>
        <row r="822">
          <cell r="D822">
            <v>1370</v>
          </cell>
          <cell r="E822">
            <v>12.926</v>
          </cell>
        </row>
        <row r="823">
          <cell r="D823">
            <v>1375</v>
          </cell>
          <cell r="E823">
            <v>12.938000000000001</v>
          </cell>
        </row>
        <row r="824">
          <cell r="D824">
            <v>1380</v>
          </cell>
          <cell r="E824">
            <v>12.951000000000001</v>
          </cell>
        </row>
        <row r="825">
          <cell r="D825">
            <v>1385</v>
          </cell>
          <cell r="E825">
            <v>12.962999999999999</v>
          </cell>
        </row>
        <row r="826">
          <cell r="D826">
            <v>1390</v>
          </cell>
          <cell r="E826">
            <v>12.975</v>
          </cell>
        </row>
        <row r="827">
          <cell r="D827">
            <v>1395</v>
          </cell>
          <cell r="E827">
            <v>12.988</v>
          </cell>
        </row>
        <row r="828">
          <cell r="D828">
            <v>1400</v>
          </cell>
          <cell r="E828">
            <v>13</v>
          </cell>
        </row>
        <row r="829">
          <cell r="D829">
            <v>1405</v>
          </cell>
          <cell r="E829">
            <v>13.012</v>
          </cell>
        </row>
        <row r="830">
          <cell r="D830">
            <v>1410</v>
          </cell>
          <cell r="E830">
            <v>13.025</v>
          </cell>
        </row>
        <row r="831">
          <cell r="D831">
            <v>1415</v>
          </cell>
          <cell r="E831">
            <v>13.037000000000001</v>
          </cell>
        </row>
        <row r="832">
          <cell r="D832">
            <v>1420</v>
          </cell>
          <cell r="E832">
            <v>13.05</v>
          </cell>
        </row>
        <row r="833">
          <cell r="D833">
            <v>1425</v>
          </cell>
          <cell r="E833">
            <v>13.061999999999999</v>
          </cell>
        </row>
        <row r="834">
          <cell r="D834">
            <v>1430</v>
          </cell>
          <cell r="E834">
            <v>13.074</v>
          </cell>
        </row>
        <row r="835">
          <cell r="D835">
            <v>1435</v>
          </cell>
          <cell r="E835">
            <v>13.087</v>
          </cell>
        </row>
        <row r="836">
          <cell r="D836">
            <v>1440</v>
          </cell>
          <cell r="E836">
            <v>13.099</v>
          </cell>
        </row>
        <row r="837">
          <cell r="D837">
            <v>1445</v>
          </cell>
          <cell r="E837">
            <v>13.111000000000001</v>
          </cell>
        </row>
        <row r="838">
          <cell r="D838">
            <v>1450</v>
          </cell>
          <cell r="E838">
            <v>13.124000000000001</v>
          </cell>
        </row>
        <row r="839">
          <cell r="D839">
            <v>1455</v>
          </cell>
          <cell r="E839">
            <v>13.135999999999999</v>
          </cell>
        </row>
        <row r="840">
          <cell r="D840">
            <v>1460</v>
          </cell>
          <cell r="E840">
            <v>13.148</v>
          </cell>
        </row>
        <row r="841">
          <cell r="D841">
            <v>1465</v>
          </cell>
          <cell r="E841">
            <v>13.161</v>
          </cell>
        </row>
        <row r="842">
          <cell r="D842">
            <v>1470</v>
          </cell>
          <cell r="E842">
            <v>13.173</v>
          </cell>
        </row>
        <row r="843">
          <cell r="D843">
            <v>1475</v>
          </cell>
          <cell r="E843">
            <v>13.185</v>
          </cell>
        </row>
        <row r="844">
          <cell r="D844">
            <v>1480</v>
          </cell>
          <cell r="E844">
            <v>13.198</v>
          </cell>
        </row>
        <row r="845">
          <cell r="D845">
            <v>1485</v>
          </cell>
          <cell r="E845">
            <v>13.21</v>
          </cell>
        </row>
        <row r="846">
          <cell r="D846">
            <v>1490</v>
          </cell>
          <cell r="E846">
            <v>13.222</v>
          </cell>
        </row>
        <row r="847">
          <cell r="D847">
            <v>1495</v>
          </cell>
          <cell r="E847">
            <v>13.234999999999999</v>
          </cell>
        </row>
        <row r="848">
          <cell r="D848">
            <v>1500</v>
          </cell>
          <cell r="E848">
            <v>13.247</v>
          </cell>
        </row>
        <row r="849">
          <cell r="D849">
            <v>1505</v>
          </cell>
          <cell r="E849">
            <v>13.259</v>
          </cell>
        </row>
        <row r="850">
          <cell r="D850">
            <v>1510</v>
          </cell>
          <cell r="E850">
            <v>13.272</v>
          </cell>
        </row>
        <row r="851">
          <cell r="D851">
            <v>1515</v>
          </cell>
          <cell r="E851">
            <v>13.284000000000001</v>
          </cell>
        </row>
        <row r="852">
          <cell r="D852">
            <v>1520</v>
          </cell>
          <cell r="E852">
            <v>13.297000000000001</v>
          </cell>
        </row>
        <row r="853">
          <cell r="D853">
            <v>1525</v>
          </cell>
          <cell r="E853">
            <v>13.308999999999999</v>
          </cell>
        </row>
        <row r="854">
          <cell r="D854">
            <v>1530</v>
          </cell>
          <cell r="E854">
            <v>13.321</v>
          </cell>
        </row>
        <row r="855">
          <cell r="D855">
            <v>1535</v>
          </cell>
          <cell r="E855">
            <v>13.334</v>
          </cell>
        </row>
        <row r="856">
          <cell r="D856">
            <v>1540</v>
          </cell>
          <cell r="E856">
            <v>13.346</v>
          </cell>
        </row>
        <row r="857">
          <cell r="D857">
            <v>1545</v>
          </cell>
          <cell r="E857">
            <v>13.358000000000001</v>
          </cell>
        </row>
        <row r="858">
          <cell r="D858">
            <v>1550</v>
          </cell>
          <cell r="E858">
            <v>13.371</v>
          </cell>
        </row>
        <row r="859">
          <cell r="D859">
            <v>1555</v>
          </cell>
          <cell r="E859">
            <v>13.382999999999999</v>
          </cell>
        </row>
        <row r="860">
          <cell r="D860">
            <v>1560</v>
          </cell>
          <cell r="E860">
            <v>13.395</v>
          </cell>
        </row>
        <row r="861">
          <cell r="D861">
            <v>1565</v>
          </cell>
          <cell r="E861">
            <v>13.407999999999999</v>
          </cell>
        </row>
        <row r="862">
          <cell r="D862">
            <v>1570</v>
          </cell>
          <cell r="E862">
            <v>13.42</v>
          </cell>
        </row>
        <row r="863">
          <cell r="D863">
            <v>1575</v>
          </cell>
          <cell r="E863">
            <v>13.432</v>
          </cell>
        </row>
        <row r="864">
          <cell r="D864">
            <v>1580</v>
          </cell>
          <cell r="E864">
            <v>13.445</v>
          </cell>
        </row>
        <row r="865">
          <cell r="D865">
            <v>1585</v>
          </cell>
          <cell r="E865">
            <v>13.457000000000001</v>
          </cell>
        </row>
        <row r="866">
          <cell r="D866">
            <v>1590</v>
          </cell>
          <cell r="E866">
            <v>13.468999999999999</v>
          </cell>
        </row>
        <row r="867">
          <cell r="D867">
            <v>1595</v>
          </cell>
          <cell r="E867">
            <v>13.481999999999999</v>
          </cell>
        </row>
        <row r="868">
          <cell r="D868">
            <v>1600</v>
          </cell>
          <cell r="E868">
            <v>13.494</v>
          </cell>
        </row>
        <row r="869">
          <cell r="D869">
            <v>1605</v>
          </cell>
          <cell r="E869">
            <v>13.506</v>
          </cell>
        </row>
        <row r="870">
          <cell r="D870">
            <v>1610</v>
          </cell>
          <cell r="E870">
            <v>13.519</v>
          </cell>
        </row>
        <row r="871">
          <cell r="D871">
            <v>1615</v>
          </cell>
          <cell r="E871">
            <v>13.531000000000001</v>
          </cell>
        </row>
        <row r="872">
          <cell r="D872">
            <v>1620</v>
          </cell>
          <cell r="E872">
            <v>13.544</v>
          </cell>
        </row>
        <row r="873">
          <cell r="D873">
            <v>1625</v>
          </cell>
          <cell r="E873">
            <v>13.555999999999999</v>
          </cell>
        </row>
        <row r="874">
          <cell r="D874">
            <v>1630</v>
          </cell>
          <cell r="E874">
            <v>13.568</v>
          </cell>
        </row>
        <row r="875">
          <cell r="D875">
            <v>1635</v>
          </cell>
          <cell r="E875">
            <v>13.581</v>
          </cell>
        </row>
        <row r="876">
          <cell r="D876">
            <v>1640</v>
          </cell>
          <cell r="E876">
            <v>13.593</v>
          </cell>
        </row>
        <row r="877">
          <cell r="D877">
            <v>1645</v>
          </cell>
          <cell r="E877">
            <v>13.605</v>
          </cell>
        </row>
        <row r="878">
          <cell r="D878">
            <v>1650</v>
          </cell>
          <cell r="E878">
            <v>13.618</v>
          </cell>
        </row>
        <row r="879">
          <cell r="D879">
            <v>1655</v>
          </cell>
          <cell r="E879">
            <v>13.63</v>
          </cell>
        </row>
        <row r="880">
          <cell r="D880">
            <v>1660</v>
          </cell>
          <cell r="E880">
            <v>13.641999999999999</v>
          </cell>
        </row>
        <row r="881">
          <cell r="D881">
            <v>1665</v>
          </cell>
          <cell r="E881">
            <v>13.654999999999999</v>
          </cell>
        </row>
        <row r="882">
          <cell r="D882">
            <v>1670</v>
          </cell>
          <cell r="E882">
            <v>13.667</v>
          </cell>
        </row>
        <row r="883">
          <cell r="D883">
            <v>1675</v>
          </cell>
          <cell r="E883">
            <v>13.679</v>
          </cell>
        </row>
        <row r="884">
          <cell r="D884">
            <v>1680</v>
          </cell>
          <cell r="E884">
            <v>13.692</v>
          </cell>
        </row>
        <row r="885">
          <cell r="D885">
            <v>1685</v>
          </cell>
          <cell r="E885">
            <v>13.704000000000001</v>
          </cell>
        </row>
        <row r="886">
          <cell r="D886">
            <v>1690</v>
          </cell>
          <cell r="E886">
            <v>13.715999999999999</v>
          </cell>
        </row>
        <row r="887">
          <cell r="D887">
            <v>1695</v>
          </cell>
          <cell r="E887">
            <v>13.728999999999999</v>
          </cell>
        </row>
        <row r="888">
          <cell r="D888">
            <v>1700</v>
          </cell>
          <cell r="E888">
            <v>13.741</v>
          </cell>
        </row>
        <row r="889">
          <cell r="D889">
            <v>1705</v>
          </cell>
          <cell r="E889">
            <v>13.753</v>
          </cell>
        </row>
        <row r="890">
          <cell r="D890">
            <v>1710</v>
          </cell>
          <cell r="E890">
            <v>13.766</v>
          </cell>
        </row>
        <row r="891">
          <cell r="D891">
            <v>1715</v>
          </cell>
          <cell r="E891">
            <v>13.778</v>
          </cell>
        </row>
        <row r="892">
          <cell r="D892">
            <v>1720</v>
          </cell>
          <cell r="E892">
            <v>13.79</v>
          </cell>
        </row>
        <row r="893">
          <cell r="D893">
            <v>1725</v>
          </cell>
          <cell r="E893">
            <v>13.803000000000001</v>
          </cell>
        </row>
        <row r="894">
          <cell r="D894">
            <v>1730</v>
          </cell>
          <cell r="E894">
            <v>13.815</v>
          </cell>
        </row>
        <row r="895">
          <cell r="D895">
            <v>1735</v>
          </cell>
          <cell r="E895">
            <v>13.827999999999999</v>
          </cell>
        </row>
        <row r="896">
          <cell r="D896">
            <v>1740</v>
          </cell>
          <cell r="E896">
            <v>13.84</v>
          </cell>
        </row>
        <row r="897">
          <cell r="D897">
            <v>1745</v>
          </cell>
          <cell r="E897">
            <v>13.852</v>
          </cell>
        </row>
        <row r="898">
          <cell r="D898">
            <v>1750</v>
          </cell>
          <cell r="E898">
            <v>13.865</v>
          </cell>
        </row>
        <row r="899">
          <cell r="D899">
            <v>1750.078</v>
          </cell>
          <cell r="E899">
            <v>13.865</v>
          </cell>
        </row>
        <row r="900">
          <cell r="D900">
            <v>1754.078</v>
          </cell>
          <cell r="E900">
            <v>13.875</v>
          </cell>
        </row>
        <row r="901">
          <cell r="D901">
            <v>1755</v>
          </cell>
          <cell r="E901">
            <v>13.877000000000001</v>
          </cell>
        </row>
        <row r="902">
          <cell r="D902">
            <v>1760</v>
          </cell>
          <cell r="E902">
            <v>13.888999999999999</v>
          </cell>
        </row>
        <row r="903">
          <cell r="D903">
            <v>1765</v>
          </cell>
          <cell r="E903">
            <v>13.901999999999999</v>
          </cell>
        </row>
        <row r="904">
          <cell r="D904">
            <v>1770</v>
          </cell>
          <cell r="E904">
            <v>13.914</v>
          </cell>
        </row>
        <row r="905">
          <cell r="D905">
            <v>1775</v>
          </cell>
          <cell r="E905">
            <v>13.926</v>
          </cell>
        </row>
        <row r="906">
          <cell r="D906">
            <v>1780</v>
          </cell>
          <cell r="E906">
            <v>13.939</v>
          </cell>
        </row>
        <row r="907">
          <cell r="D907">
            <v>1785</v>
          </cell>
          <cell r="E907">
            <v>13.951000000000001</v>
          </cell>
        </row>
        <row r="908">
          <cell r="D908">
            <v>1790</v>
          </cell>
          <cell r="E908">
            <v>13.962999999999999</v>
          </cell>
        </row>
        <row r="909">
          <cell r="D909">
            <v>1795</v>
          </cell>
          <cell r="E909">
            <v>13.976000000000001</v>
          </cell>
        </row>
        <row r="910">
          <cell r="D910">
            <v>1800</v>
          </cell>
          <cell r="E910">
            <v>13.988</v>
          </cell>
        </row>
        <row r="911">
          <cell r="D911">
            <v>1805</v>
          </cell>
          <cell r="E911">
            <v>14</v>
          </cell>
        </row>
        <row r="912">
          <cell r="D912">
            <v>1810</v>
          </cell>
          <cell r="E912">
            <v>14.013</v>
          </cell>
        </row>
        <row r="913">
          <cell r="D913">
            <v>1815</v>
          </cell>
          <cell r="E913">
            <v>14.025</v>
          </cell>
        </row>
        <row r="914">
          <cell r="D914">
            <v>1820</v>
          </cell>
          <cell r="E914">
            <v>14.037000000000001</v>
          </cell>
        </row>
        <row r="915">
          <cell r="D915">
            <v>1825</v>
          </cell>
          <cell r="E915">
            <v>14.05</v>
          </cell>
        </row>
        <row r="916">
          <cell r="D916">
            <v>1830</v>
          </cell>
          <cell r="E916">
            <v>14.061999999999999</v>
          </cell>
        </row>
        <row r="917">
          <cell r="D917">
            <v>1835</v>
          </cell>
          <cell r="E917">
            <v>14.074999999999999</v>
          </cell>
        </row>
        <row r="918">
          <cell r="D918">
            <v>1840</v>
          </cell>
          <cell r="E918">
            <v>14.087</v>
          </cell>
        </row>
        <row r="919">
          <cell r="D919">
            <v>1845</v>
          </cell>
          <cell r="E919">
            <v>14.099</v>
          </cell>
        </row>
        <row r="920">
          <cell r="D920">
            <v>1850</v>
          </cell>
          <cell r="E920">
            <v>14.112</v>
          </cell>
        </row>
        <row r="921">
          <cell r="D921">
            <v>1855</v>
          </cell>
          <cell r="E921">
            <v>14.124000000000001</v>
          </cell>
        </row>
        <row r="922">
          <cell r="D922">
            <v>1860</v>
          </cell>
          <cell r="E922">
            <v>14.135999999999999</v>
          </cell>
        </row>
        <row r="923">
          <cell r="D923">
            <v>1865</v>
          </cell>
          <cell r="E923">
            <v>14.148999999999999</v>
          </cell>
        </row>
        <row r="924">
          <cell r="D924">
            <v>1870</v>
          </cell>
          <cell r="E924">
            <v>14.161</v>
          </cell>
        </row>
        <row r="925">
          <cell r="D925">
            <v>1875</v>
          </cell>
          <cell r="E925">
            <v>14.173</v>
          </cell>
        </row>
        <row r="926">
          <cell r="D926">
            <v>1880</v>
          </cell>
          <cell r="E926">
            <v>14.186</v>
          </cell>
        </row>
        <row r="927">
          <cell r="D927">
            <v>1885</v>
          </cell>
          <cell r="E927">
            <v>14.198</v>
          </cell>
        </row>
        <row r="928">
          <cell r="D928">
            <v>1890</v>
          </cell>
          <cell r="E928">
            <v>14.21</v>
          </cell>
        </row>
        <row r="929">
          <cell r="D929">
            <v>1890.232</v>
          </cell>
          <cell r="E929">
            <v>14.211</v>
          </cell>
        </row>
        <row r="930">
          <cell r="D930">
            <v>1893.297</v>
          </cell>
          <cell r="E930">
            <v>14.215999999999999</v>
          </cell>
        </row>
        <row r="931">
          <cell r="D931">
            <v>1895</v>
          </cell>
          <cell r="E931">
            <v>14.221</v>
          </cell>
        </row>
        <row r="932">
          <cell r="D932">
            <v>1900</v>
          </cell>
          <cell r="E932">
            <v>14.234999999999999</v>
          </cell>
        </row>
        <row r="933">
          <cell r="D933">
            <v>1905</v>
          </cell>
          <cell r="E933">
            <v>14.25</v>
          </cell>
        </row>
        <row r="934">
          <cell r="D934">
            <v>1910</v>
          </cell>
          <cell r="E934">
            <v>14.263999999999999</v>
          </cell>
        </row>
        <row r="935">
          <cell r="D935">
            <v>1915</v>
          </cell>
          <cell r="E935">
            <v>14.279</v>
          </cell>
        </row>
        <row r="936">
          <cell r="D936">
            <v>1920</v>
          </cell>
          <cell r="E936">
            <v>14.292999999999999</v>
          </cell>
        </row>
        <row r="937">
          <cell r="D937">
            <v>1925</v>
          </cell>
          <cell r="E937">
            <v>14.308</v>
          </cell>
        </row>
        <row r="938">
          <cell r="D938">
            <v>1930</v>
          </cell>
          <cell r="E938">
            <v>14.321999999999999</v>
          </cell>
        </row>
        <row r="939">
          <cell r="D939">
            <v>1935</v>
          </cell>
          <cell r="E939">
            <v>14.337</v>
          </cell>
        </row>
        <row r="940">
          <cell r="D940">
            <v>1940</v>
          </cell>
          <cell r="E940">
            <v>14.351000000000001</v>
          </cell>
        </row>
        <row r="941">
          <cell r="D941">
            <v>1945</v>
          </cell>
          <cell r="E941">
            <v>14.366</v>
          </cell>
        </row>
        <row r="942">
          <cell r="D942">
            <v>1950</v>
          </cell>
          <cell r="E942">
            <v>14.38</v>
          </cell>
        </row>
        <row r="943">
          <cell r="D943">
            <v>1955</v>
          </cell>
          <cell r="E943">
            <v>14.395</v>
          </cell>
        </row>
        <row r="944">
          <cell r="D944">
            <v>1960</v>
          </cell>
          <cell r="E944">
            <v>14.409000000000001</v>
          </cell>
        </row>
        <row r="945">
          <cell r="D945">
            <v>1965</v>
          </cell>
          <cell r="E945">
            <v>14.423999999999999</v>
          </cell>
        </row>
        <row r="946">
          <cell r="D946">
            <v>1970</v>
          </cell>
          <cell r="E946">
            <v>14.438000000000001</v>
          </cell>
        </row>
        <row r="947">
          <cell r="D947">
            <v>1975</v>
          </cell>
          <cell r="E947">
            <v>14.452999999999999</v>
          </cell>
        </row>
        <row r="948">
          <cell r="D948">
            <v>1980</v>
          </cell>
          <cell r="E948">
            <v>14.467000000000001</v>
          </cell>
        </row>
        <row r="949">
          <cell r="D949">
            <v>1985</v>
          </cell>
          <cell r="E949">
            <v>14.481999999999999</v>
          </cell>
        </row>
        <row r="950">
          <cell r="D950">
            <v>1990</v>
          </cell>
          <cell r="E950">
            <v>14.496</v>
          </cell>
        </row>
        <row r="951">
          <cell r="D951">
            <v>1995</v>
          </cell>
          <cell r="E951">
            <v>14.510999999999999</v>
          </cell>
        </row>
        <row r="952">
          <cell r="D952">
            <v>2000</v>
          </cell>
          <cell r="E952">
            <v>14.525</v>
          </cell>
        </row>
        <row r="953">
          <cell r="D953">
            <v>2005</v>
          </cell>
          <cell r="E953">
            <v>14.539</v>
          </cell>
        </row>
        <row r="954">
          <cell r="D954">
            <v>2010</v>
          </cell>
          <cell r="E954">
            <v>14.554</v>
          </cell>
        </row>
        <row r="955">
          <cell r="D955">
            <v>2015</v>
          </cell>
          <cell r="E955">
            <v>14.568</v>
          </cell>
        </row>
        <row r="956">
          <cell r="D956">
            <v>2020</v>
          </cell>
          <cell r="E956">
            <v>14.583</v>
          </cell>
        </row>
        <row r="957">
          <cell r="D957">
            <v>2025</v>
          </cell>
          <cell r="E957">
            <v>14.597</v>
          </cell>
        </row>
        <row r="958">
          <cell r="D958">
            <v>2030</v>
          </cell>
          <cell r="E958">
            <v>14.612</v>
          </cell>
        </row>
        <row r="959">
          <cell r="D959">
            <v>2035</v>
          </cell>
          <cell r="E959">
            <v>14.625999999999999</v>
          </cell>
        </row>
        <row r="960">
          <cell r="D960">
            <v>2040</v>
          </cell>
          <cell r="E960">
            <v>14.641</v>
          </cell>
        </row>
        <row r="961">
          <cell r="D961">
            <v>2045</v>
          </cell>
          <cell r="E961">
            <v>14.654999999999999</v>
          </cell>
        </row>
        <row r="962">
          <cell r="D962">
            <v>2050</v>
          </cell>
          <cell r="E962">
            <v>14.67</v>
          </cell>
        </row>
        <row r="963">
          <cell r="D963">
            <v>2055</v>
          </cell>
          <cell r="E963">
            <v>14.683999999999999</v>
          </cell>
        </row>
        <row r="964">
          <cell r="D964">
            <v>2060</v>
          </cell>
          <cell r="E964">
            <v>14.699</v>
          </cell>
        </row>
        <row r="965">
          <cell r="D965">
            <v>2065</v>
          </cell>
          <cell r="E965">
            <v>14.712999999999999</v>
          </cell>
        </row>
        <row r="966">
          <cell r="D966">
            <v>2070</v>
          </cell>
          <cell r="E966">
            <v>14.728</v>
          </cell>
        </row>
        <row r="967">
          <cell r="D967">
            <v>2075</v>
          </cell>
          <cell r="E967">
            <v>14.742000000000001</v>
          </cell>
        </row>
        <row r="968">
          <cell r="D968">
            <v>2080</v>
          </cell>
          <cell r="E968">
            <v>14.757</v>
          </cell>
        </row>
        <row r="969">
          <cell r="D969">
            <v>2085</v>
          </cell>
          <cell r="E969">
            <v>14.771000000000001</v>
          </cell>
        </row>
        <row r="970">
          <cell r="D970">
            <v>2090</v>
          </cell>
          <cell r="E970">
            <v>14.786</v>
          </cell>
        </row>
        <row r="971">
          <cell r="D971">
            <v>2095</v>
          </cell>
          <cell r="E971">
            <v>14.8</v>
          </cell>
        </row>
        <row r="972">
          <cell r="D972">
            <v>2100</v>
          </cell>
          <cell r="E972">
            <v>14.815</v>
          </cell>
        </row>
        <row r="973">
          <cell r="D973">
            <v>2105</v>
          </cell>
          <cell r="E973">
            <v>14.829000000000001</v>
          </cell>
        </row>
        <row r="974">
          <cell r="D974">
            <v>2110</v>
          </cell>
          <cell r="E974">
            <v>14.843</v>
          </cell>
        </row>
        <row r="975">
          <cell r="D975">
            <v>2115</v>
          </cell>
          <cell r="E975">
            <v>14.858000000000001</v>
          </cell>
        </row>
        <row r="976">
          <cell r="D976">
            <v>2120</v>
          </cell>
          <cell r="E976">
            <v>14.872</v>
          </cell>
        </row>
        <row r="977">
          <cell r="D977">
            <v>2125</v>
          </cell>
          <cell r="E977">
            <v>14.887</v>
          </cell>
        </row>
        <row r="978">
          <cell r="D978">
            <v>2130</v>
          </cell>
          <cell r="E978">
            <v>14.901</v>
          </cell>
        </row>
        <row r="979">
          <cell r="D979">
            <v>2135</v>
          </cell>
          <cell r="E979">
            <v>14.916</v>
          </cell>
        </row>
        <row r="980">
          <cell r="D980">
            <v>2140</v>
          </cell>
          <cell r="E980">
            <v>14.93</v>
          </cell>
        </row>
        <row r="981">
          <cell r="D981">
            <v>2145</v>
          </cell>
          <cell r="E981">
            <v>14.945</v>
          </cell>
        </row>
        <row r="982">
          <cell r="D982">
            <v>2150</v>
          </cell>
          <cell r="E982">
            <v>14.959</v>
          </cell>
        </row>
        <row r="983">
          <cell r="D983">
            <v>2155</v>
          </cell>
          <cell r="E983">
            <v>14.974</v>
          </cell>
        </row>
        <row r="984">
          <cell r="D984">
            <v>2160</v>
          </cell>
          <cell r="E984">
            <v>14.988</v>
          </cell>
        </row>
        <row r="985">
          <cell r="D985">
            <v>2165</v>
          </cell>
          <cell r="E985">
            <v>15.003</v>
          </cell>
        </row>
        <row r="986">
          <cell r="D986">
            <v>2170</v>
          </cell>
          <cell r="E986">
            <v>15.016999999999999</v>
          </cell>
        </row>
        <row r="987">
          <cell r="D987">
            <v>2175</v>
          </cell>
          <cell r="E987">
            <v>15.032</v>
          </cell>
        </row>
        <row r="988">
          <cell r="D988">
            <v>2180</v>
          </cell>
          <cell r="E988">
            <v>15.045999999999999</v>
          </cell>
        </row>
        <row r="989">
          <cell r="D989">
            <v>2185</v>
          </cell>
          <cell r="E989">
            <v>15.061</v>
          </cell>
        </row>
        <row r="990">
          <cell r="D990">
            <v>2190</v>
          </cell>
          <cell r="E990">
            <v>15.074999999999999</v>
          </cell>
        </row>
        <row r="991">
          <cell r="D991">
            <v>2195</v>
          </cell>
          <cell r="E991">
            <v>15.09</v>
          </cell>
        </row>
        <row r="992">
          <cell r="D992">
            <v>2200</v>
          </cell>
          <cell r="E992">
            <v>15.103999999999999</v>
          </cell>
        </row>
        <row r="993">
          <cell r="D993">
            <v>2205</v>
          </cell>
          <cell r="E993">
            <v>15.119</v>
          </cell>
        </row>
        <row r="994">
          <cell r="D994">
            <v>2210</v>
          </cell>
          <cell r="E994">
            <v>15.132999999999999</v>
          </cell>
        </row>
        <row r="995">
          <cell r="D995">
            <v>2215</v>
          </cell>
          <cell r="E995">
            <v>15.147</v>
          </cell>
        </row>
        <row r="996">
          <cell r="D996">
            <v>2220</v>
          </cell>
          <cell r="E996">
            <v>15.162000000000001</v>
          </cell>
        </row>
        <row r="997">
          <cell r="D997">
            <v>2225</v>
          </cell>
          <cell r="E997">
            <v>15.176</v>
          </cell>
        </row>
        <row r="998">
          <cell r="D998">
            <v>2230</v>
          </cell>
          <cell r="E998">
            <v>15.191000000000001</v>
          </cell>
        </row>
        <row r="999">
          <cell r="D999">
            <v>2235</v>
          </cell>
          <cell r="E999">
            <v>15.205</v>
          </cell>
        </row>
        <row r="1000">
          <cell r="D1000">
            <v>2240</v>
          </cell>
          <cell r="E1000">
            <v>15.22</v>
          </cell>
        </row>
        <row r="1001">
          <cell r="D1001">
            <v>2240.078</v>
          </cell>
          <cell r="E1001">
            <v>15.22</v>
          </cell>
        </row>
        <row r="1002">
          <cell r="D1002">
            <v>2244.078</v>
          </cell>
          <cell r="E1002">
            <v>15.231999999999999</v>
          </cell>
        </row>
        <row r="1003">
          <cell r="D1003">
            <v>2245</v>
          </cell>
          <cell r="E1003">
            <v>15.234</v>
          </cell>
        </row>
        <row r="1004">
          <cell r="D1004">
            <v>2250</v>
          </cell>
          <cell r="E1004">
            <v>15.249000000000001</v>
          </cell>
        </row>
        <row r="1005">
          <cell r="D1005">
            <v>2255</v>
          </cell>
          <cell r="E1005">
            <v>15.263</v>
          </cell>
        </row>
        <row r="1006">
          <cell r="D1006">
            <v>2260</v>
          </cell>
          <cell r="E1006">
            <v>15.278</v>
          </cell>
        </row>
        <row r="1007">
          <cell r="D1007">
            <v>2265</v>
          </cell>
          <cell r="E1007">
            <v>15.292</v>
          </cell>
        </row>
        <row r="1008">
          <cell r="D1008">
            <v>2270</v>
          </cell>
          <cell r="E1008">
            <v>15.307</v>
          </cell>
        </row>
        <row r="1009">
          <cell r="D1009">
            <v>2275</v>
          </cell>
          <cell r="E1009">
            <v>15.321</v>
          </cell>
        </row>
        <row r="1010">
          <cell r="D1010">
            <v>2280</v>
          </cell>
          <cell r="E1010">
            <v>15.336</v>
          </cell>
        </row>
        <row r="1011">
          <cell r="D1011">
            <v>2285</v>
          </cell>
          <cell r="E1011">
            <v>15.35</v>
          </cell>
        </row>
        <row r="1012">
          <cell r="D1012">
            <v>2290</v>
          </cell>
          <cell r="E1012">
            <v>15.365</v>
          </cell>
        </row>
        <row r="1013">
          <cell r="D1013">
            <v>2295</v>
          </cell>
          <cell r="E1013">
            <v>15.379</v>
          </cell>
        </row>
        <row r="1014">
          <cell r="D1014">
            <v>2300</v>
          </cell>
          <cell r="E1014">
            <v>15.394</v>
          </cell>
        </row>
        <row r="1015">
          <cell r="D1015">
            <v>2305</v>
          </cell>
          <cell r="E1015">
            <v>15.407999999999999</v>
          </cell>
        </row>
        <row r="1016">
          <cell r="D1016">
            <v>2310</v>
          </cell>
          <cell r="E1016">
            <v>15.423</v>
          </cell>
        </row>
        <row r="1017">
          <cell r="D1017">
            <v>2315</v>
          </cell>
          <cell r="E1017">
            <v>15.436999999999999</v>
          </cell>
        </row>
        <row r="1018">
          <cell r="D1018">
            <v>2320</v>
          </cell>
          <cell r="E1018">
            <v>15.451000000000001</v>
          </cell>
        </row>
        <row r="1019">
          <cell r="D1019">
            <v>2325</v>
          </cell>
          <cell r="E1019">
            <v>15.465999999999999</v>
          </cell>
        </row>
        <row r="1020">
          <cell r="D1020">
            <v>2330</v>
          </cell>
          <cell r="E1020">
            <v>15.48</v>
          </cell>
        </row>
        <row r="1021">
          <cell r="D1021">
            <v>2335</v>
          </cell>
          <cell r="E1021">
            <v>15.494999999999999</v>
          </cell>
        </row>
        <row r="1022">
          <cell r="D1022">
            <v>2340</v>
          </cell>
          <cell r="E1022">
            <v>15.509</v>
          </cell>
        </row>
        <row r="1023">
          <cell r="D1023">
            <v>2345</v>
          </cell>
          <cell r="E1023">
            <v>15.523999999999999</v>
          </cell>
        </row>
        <row r="1024">
          <cell r="D1024">
            <v>2350</v>
          </cell>
          <cell r="E1024">
            <v>15.538</v>
          </cell>
        </row>
        <row r="1025">
          <cell r="D1025">
            <v>2355</v>
          </cell>
          <cell r="E1025">
            <v>15.553000000000001</v>
          </cell>
        </row>
        <row r="1026">
          <cell r="D1026">
            <v>2360</v>
          </cell>
          <cell r="E1026">
            <v>15.567</v>
          </cell>
        </row>
        <row r="1027">
          <cell r="D1027">
            <v>2365</v>
          </cell>
          <cell r="E1027">
            <v>15.582000000000001</v>
          </cell>
        </row>
        <row r="1028">
          <cell r="D1028">
            <v>2370</v>
          </cell>
          <cell r="E1028">
            <v>15.596</v>
          </cell>
        </row>
        <row r="1029">
          <cell r="D1029">
            <v>2375</v>
          </cell>
          <cell r="E1029">
            <v>15.611000000000001</v>
          </cell>
        </row>
        <row r="1030">
          <cell r="D1030">
            <v>2380</v>
          </cell>
          <cell r="E1030">
            <v>15.625</v>
          </cell>
        </row>
        <row r="1031">
          <cell r="D1031">
            <v>2385</v>
          </cell>
          <cell r="E1031">
            <v>15.64</v>
          </cell>
        </row>
        <row r="1032">
          <cell r="D1032">
            <v>2390</v>
          </cell>
          <cell r="E1032">
            <v>15.654</v>
          </cell>
        </row>
        <row r="1033">
          <cell r="D1033">
            <v>2395</v>
          </cell>
          <cell r="E1033">
            <v>15.669</v>
          </cell>
        </row>
        <row r="1034">
          <cell r="D1034">
            <v>2400</v>
          </cell>
          <cell r="E1034">
            <v>15.683</v>
          </cell>
        </row>
        <row r="1035">
          <cell r="D1035">
            <v>2405</v>
          </cell>
          <cell r="E1035">
            <v>15.698</v>
          </cell>
        </row>
        <row r="1036">
          <cell r="D1036">
            <v>2410</v>
          </cell>
          <cell r="E1036">
            <v>15.712</v>
          </cell>
        </row>
        <row r="1037">
          <cell r="D1037">
            <v>2415</v>
          </cell>
          <cell r="E1037">
            <v>15.727</v>
          </cell>
        </row>
        <row r="1038">
          <cell r="D1038">
            <v>2420</v>
          </cell>
          <cell r="E1038">
            <v>15.741</v>
          </cell>
        </row>
        <row r="1039">
          <cell r="D1039">
            <v>2425</v>
          </cell>
          <cell r="E1039">
            <v>15.756</v>
          </cell>
        </row>
        <row r="1040">
          <cell r="D1040">
            <v>2430</v>
          </cell>
          <cell r="E1040">
            <v>15.77</v>
          </cell>
        </row>
        <row r="1041">
          <cell r="D1041">
            <v>2435</v>
          </cell>
          <cell r="E1041">
            <v>15.784000000000001</v>
          </cell>
        </row>
        <row r="1042">
          <cell r="D1042">
            <v>2440</v>
          </cell>
          <cell r="E1042">
            <v>15.798999999999999</v>
          </cell>
        </row>
        <row r="1043">
          <cell r="D1043">
            <v>2445</v>
          </cell>
          <cell r="E1043">
            <v>15.813000000000001</v>
          </cell>
        </row>
        <row r="1044">
          <cell r="D1044">
            <v>2450</v>
          </cell>
          <cell r="E1044">
            <v>15.827999999999999</v>
          </cell>
        </row>
        <row r="1045">
          <cell r="D1045">
            <v>2455</v>
          </cell>
          <cell r="E1045">
            <v>15.842000000000001</v>
          </cell>
        </row>
        <row r="1046">
          <cell r="D1046">
            <v>2460</v>
          </cell>
          <cell r="E1046">
            <v>15.856999999999999</v>
          </cell>
        </row>
        <row r="1047">
          <cell r="D1047">
            <v>2465</v>
          </cell>
          <cell r="E1047">
            <v>15.871</v>
          </cell>
        </row>
        <row r="1048">
          <cell r="D1048">
            <v>2470</v>
          </cell>
          <cell r="E1048">
            <v>15.885999999999999</v>
          </cell>
        </row>
        <row r="1049">
          <cell r="D1049">
            <v>2475</v>
          </cell>
          <cell r="E1049">
            <v>15.9</v>
          </cell>
        </row>
        <row r="1050">
          <cell r="D1050">
            <v>2480</v>
          </cell>
          <cell r="E1050">
            <v>15.914999999999999</v>
          </cell>
        </row>
        <row r="1051">
          <cell r="D1051">
            <v>2485</v>
          </cell>
          <cell r="E1051">
            <v>15.929</v>
          </cell>
        </row>
        <row r="1052">
          <cell r="D1052">
            <v>2490</v>
          </cell>
          <cell r="E1052">
            <v>15.944000000000001</v>
          </cell>
        </row>
        <row r="1053">
          <cell r="D1053">
            <v>2495</v>
          </cell>
          <cell r="E1053">
            <v>15.958</v>
          </cell>
        </row>
        <row r="1054">
          <cell r="D1054">
            <v>2500</v>
          </cell>
          <cell r="E1054">
            <v>15.973000000000001</v>
          </cell>
        </row>
        <row r="1055">
          <cell r="D1055">
            <v>2505</v>
          </cell>
          <cell r="E1055">
            <v>15.987</v>
          </cell>
        </row>
        <row r="1056">
          <cell r="D1056">
            <v>2510</v>
          </cell>
          <cell r="E1056">
            <v>16.001999999999999</v>
          </cell>
        </row>
        <row r="1057">
          <cell r="D1057">
            <v>2515</v>
          </cell>
          <cell r="E1057">
            <v>16.015999999999998</v>
          </cell>
        </row>
        <row r="1058">
          <cell r="D1058">
            <v>2520</v>
          </cell>
          <cell r="E1058">
            <v>16.030999999999999</v>
          </cell>
        </row>
        <row r="1059">
          <cell r="D1059">
            <v>2525</v>
          </cell>
          <cell r="E1059">
            <v>16.045000000000002</v>
          </cell>
        </row>
        <row r="1060">
          <cell r="D1060">
            <v>2530</v>
          </cell>
          <cell r="E1060">
            <v>16.059999999999999</v>
          </cell>
        </row>
        <row r="1061">
          <cell r="D1061">
            <v>2530.078</v>
          </cell>
          <cell r="E1061">
            <v>16.059999999999999</v>
          </cell>
        </row>
        <row r="1062">
          <cell r="D1062">
            <v>2534.078</v>
          </cell>
          <cell r="E1062">
            <v>16.071000000000002</v>
          </cell>
        </row>
        <row r="1063">
          <cell r="D1063">
            <v>2535</v>
          </cell>
          <cell r="E1063">
            <v>16.074000000000002</v>
          </cell>
        </row>
        <row r="1064">
          <cell r="D1064">
            <v>2540</v>
          </cell>
          <cell r="E1064">
            <v>16.088000000000001</v>
          </cell>
        </row>
        <row r="1065">
          <cell r="D1065">
            <v>2545</v>
          </cell>
          <cell r="E1065">
            <v>16.103000000000002</v>
          </cell>
        </row>
        <row r="1066">
          <cell r="D1066">
            <v>2550</v>
          </cell>
          <cell r="E1066">
            <v>16.117000000000001</v>
          </cell>
        </row>
        <row r="1067">
          <cell r="D1067">
            <v>2555</v>
          </cell>
          <cell r="E1067">
            <v>16.132000000000001</v>
          </cell>
        </row>
        <row r="1068">
          <cell r="D1068">
            <v>2560</v>
          </cell>
          <cell r="E1068">
            <v>16.146000000000001</v>
          </cell>
        </row>
        <row r="1069">
          <cell r="D1069">
            <v>2565</v>
          </cell>
          <cell r="E1069">
            <v>16.161000000000001</v>
          </cell>
        </row>
        <row r="1070">
          <cell r="D1070">
            <v>2570</v>
          </cell>
          <cell r="E1070">
            <v>16.175000000000001</v>
          </cell>
        </row>
        <row r="1071">
          <cell r="D1071">
            <v>2575</v>
          </cell>
          <cell r="E1071">
            <v>16.190000000000001</v>
          </cell>
        </row>
        <row r="1072">
          <cell r="D1072">
            <v>2580</v>
          </cell>
          <cell r="E1072">
            <v>16.204000000000001</v>
          </cell>
        </row>
        <row r="1073">
          <cell r="D1073">
            <v>2585</v>
          </cell>
          <cell r="E1073">
            <v>16.219000000000001</v>
          </cell>
        </row>
        <row r="1074">
          <cell r="D1074">
            <v>2590</v>
          </cell>
          <cell r="E1074">
            <v>16.233000000000001</v>
          </cell>
        </row>
        <row r="1075">
          <cell r="D1075">
            <v>2595</v>
          </cell>
          <cell r="E1075">
            <v>16.248000000000001</v>
          </cell>
        </row>
        <row r="1076">
          <cell r="D1076">
            <v>2600</v>
          </cell>
          <cell r="E1076">
            <v>16.262</v>
          </cell>
        </row>
        <row r="1077">
          <cell r="D1077">
            <v>2605</v>
          </cell>
          <cell r="E1077">
            <v>16.277000000000001</v>
          </cell>
        </row>
        <row r="1078">
          <cell r="D1078">
            <v>2610</v>
          </cell>
          <cell r="E1078">
            <v>16.291</v>
          </cell>
        </row>
        <row r="1079">
          <cell r="D1079">
            <v>2615</v>
          </cell>
          <cell r="E1079">
            <v>16.306000000000001</v>
          </cell>
        </row>
        <row r="1080">
          <cell r="D1080">
            <v>2620</v>
          </cell>
          <cell r="E1080">
            <v>16.32</v>
          </cell>
        </row>
        <row r="1081">
          <cell r="D1081">
            <v>2625</v>
          </cell>
          <cell r="E1081">
            <v>16.335000000000001</v>
          </cell>
        </row>
        <row r="1082">
          <cell r="D1082">
            <v>2630</v>
          </cell>
          <cell r="E1082">
            <v>16.349</v>
          </cell>
        </row>
        <row r="1083">
          <cell r="D1083">
            <v>2635</v>
          </cell>
          <cell r="E1083">
            <v>16.364000000000001</v>
          </cell>
        </row>
        <row r="1084">
          <cell r="D1084">
            <v>2640</v>
          </cell>
          <cell r="E1084">
            <v>16.378</v>
          </cell>
        </row>
        <row r="1085">
          <cell r="D1085">
            <v>2645</v>
          </cell>
          <cell r="E1085">
            <v>16.391999999999999</v>
          </cell>
        </row>
        <row r="1086">
          <cell r="D1086">
            <v>2650</v>
          </cell>
          <cell r="E1086">
            <v>16.407</v>
          </cell>
        </row>
        <row r="1087">
          <cell r="D1087">
            <v>2655</v>
          </cell>
          <cell r="E1087">
            <v>16.420999999999999</v>
          </cell>
        </row>
        <row r="1088">
          <cell r="D1088">
            <v>2660</v>
          </cell>
          <cell r="E1088">
            <v>16.436</v>
          </cell>
        </row>
        <row r="1089">
          <cell r="D1089">
            <v>2665</v>
          </cell>
          <cell r="E1089">
            <v>16.45</v>
          </cell>
        </row>
        <row r="1090">
          <cell r="D1090">
            <v>2670</v>
          </cell>
          <cell r="E1090">
            <v>16.465</v>
          </cell>
        </row>
        <row r="1091">
          <cell r="D1091">
            <v>2675</v>
          </cell>
          <cell r="E1091">
            <v>16.478999999999999</v>
          </cell>
        </row>
        <row r="1092">
          <cell r="D1092">
            <v>2680</v>
          </cell>
          <cell r="E1092">
            <v>16.494</v>
          </cell>
        </row>
        <row r="1093">
          <cell r="D1093">
            <v>2685</v>
          </cell>
          <cell r="E1093">
            <v>16.507999999999999</v>
          </cell>
        </row>
        <row r="1094">
          <cell r="D1094">
            <v>2690</v>
          </cell>
          <cell r="E1094">
            <v>16.523</v>
          </cell>
        </row>
        <row r="1095">
          <cell r="D1095">
            <v>2695</v>
          </cell>
          <cell r="E1095">
            <v>16.536999999999999</v>
          </cell>
        </row>
        <row r="1096">
          <cell r="D1096">
            <v>2695.99</v>
          </cell>
          <cell r="E1096">
            <v>16.54</v>
          </cell>
        </row>
        <row r="1097">
          <cell r="D1097">
            <v>2700</v>
          </cell>
          <cell r="E1097">
            <v>16.547000000000001</v>
          </cell>
        </row>
        <row r="1098">
          <cell r="D1098">
            <v>2705</v>
          </cell>
          <cell r="E1098">
            <v>16.555</v>
          </cell>
        </row>
        <row r="1099">
          <cell r="D1099">
            <v>2710</v>
          </cell>
          <cell r="E1099">
            <v>16.564</v>
          </cell>
        </row>
        <row r="1100">
          <cell r="D1100">
            <v>2715</v>
          </cell>
          <cell r="E1100">
            <v>16.571999999999999</v>
          </cell>
        </row>
        <row r="1101">
          <cell r="D1101">
            <v>2720</v>
          </cell>
          <cell r="E1101">
            <v>16.579999999999998</v>
          </cell>
        </row>
        <row r="1102">
          <cell r="D1102">
            <v>2725</v>
          </cell>
          <cell r="E1102">
            <v>16.588999999999999</v>
          </cell>
        </row>
        <row r="1103">
          <cell r="D1103">
            <v>2727.7820000000002</v>
          </cell>
          <cell r="E1103">
            <v>16.593</v>
          </cell>
        </row>
        <row r="1104">
          <cell r="D1104">
            <v>2730</v>
          </cell>
          <cell r="E1104">
            <v>16.599</v>
          </cell>
        </row>
        <row r="1105">
          <cell r="D1105">
            <v>2735</v>
          </cell>
          <cell r="E1105">
            <v>16.613</v>
          </cell>
        </row>
        <row r="1106">
          <cell r="D1106">
            <v>2740</v>
          </cell>
          <cell r="E1106">
            <v>16.626000000000001</v>
          </cell>
        </row>
        <row r="1107">
          <cell r="D1107">
            <v>2745</v>
          </cell>
          <cell r="E1107">
            <v>16.638999999999999</v>
          </cell>
        </row>
        <row r="1108">
          <cell r="D1108">
            <v>2750</v>
          </cell>
          <cell r="E1108">
            <v>16.652999999999999</v>
          </cell>
        </row>
        <row r="1109">
          <cell r="D1109">
            <v>2755</v>
          </cell>
          <cell r="E1109">
            <v>16.666</v>
          </cell>
        </row>
        <row r="1110">
          <cell r="D1110">
            <v>2760</v>
          </cell>
          <cell r="E1110">
            <v>16.68</v>
          </cell>
        </row>
        <row r="1111">
          <cell r="D1111">
            <v>2765</v>
          </cell>
          <cell r="E1111">
            <v>16.693000000000001</v>
          </cell>
        </row>
        <row r="1112">
          <cell r="D1112">
            <v>2770</v>
          </cell>
          <cell r="E1112">
            <v>16.707000000000001</v>
          </cell>
        </row>
        <row r="1113">
          <cell r="D1113">
            <v>2775</v>
          </cell>
          <cell r="E1113">
            <v>16.72</v>
          </cell>
        </row>
        <row r="1114">
          <cell r="D1114">
            <v>2780</v>
          </cell>
          <cell r="E1114">
            <v>16.734000000000002</v>
          </cell>
        </row>
        <row r="1115">
          <cell r="D1115">
            <v>2785</v>
          </cell>
          <cell r="E1115">
            <v>16.747</v>
          </cell>
        </row>
        <row r="1116">
          <cell r="D1116">
            <v>2790</v>
          </cell>
          <cell r="E1116">
            <v>16.760000000000002</v>
          </cell>
        </row>
        <row r="1117">
          <cell r="D1117">
            <v>2795</v>
          </cell>
          <cell r="E1117">
            <v>16.774000000000001</v>
          </cell>
        </row>
        <row r="1118">
          <cell r="D1118">
            <v>2800</v>
          </cell>
          <cell r="E1118">
            <v>16.786999999999999</v>
          </cell>
        </row>
        <row r="1119">
          <cell r="D1119">
            <v>2805</v>
          </cell>
          <cell r="E1119">
            <v>16.800999999999998</v>
          </cell>
        </row>
        <row r="1120">
          <cell r="D1120">
            <v>2810</v>
          </cell>
          <cell r="E1120">
            <v>16.814</v>
          </cell>
        </row>
        <row r="1121">
          <cell r="D1121">
            <v>2815</v>
          </cell>
          <cell r="E1121">
            <v>16.827999999999999</v>
          </cell>
        </row>
        <row r="1122">
          <cell r="D1122">
            <v>2820</v>
          </cell>
          <cell r="E1122">
            <v>16.841000000000001</v>
          </cell>
        </row>
        <row r="1123">
          <cell r="D1123">
            <v>2825</v>
          </cell>
          <cell r="E1123">
            <v>16.853999999999999</v>
          </cell>
        </row>
        <row r="1124">
          <cell r="D1124">
            <v>2830</v>
          </cell>
          <cell r="E1124">
            <v>16.867999999999999</v>
          </cell>
        </row>
        <row r="1125">
          <cell r="D1125">
            <v>2835</v>
          </cell>
          <cell r="E1125">
            <v>16.881</v>
          </cell>
        </row>
        <row r="1126">
          <cell r="D1126">
            <v>2840</v>
          </cell>
          <cell r="E1126">
            <v>16.895</v>
          </cell>
        </row>
        <row r="1127">
          <cell r="D1127">
            <v>2845</v>
          </cell>
          <cell r="E1127">
            <v>16.908000000000001</v>
          </cell>
        </row>
        <row r="1128">
          <cell r="D1128">
            <v>2850</v>
          </cell>
          <cell r="E1128">
            <v>16.922000000000001</v>
          </cell>
        </row>
        <row r="1129">
          <cell r="D1129">
            <v>2855</v>
          </cell>
          <cell r="E1129">
            <v>16.934999999999999</v>
          </cell>
        </row>
        <row r="1130">
          <cell r="D1130">
            <v>2860</v>
          </cell>
          <cell r="E1130">
            <v>16.949000000000002</v>
          </cell>
        </row>
        <row r="1131">
          <cell r="D1131">
            <v>2865</v>
          </cell>
          <cell r="E1131">
            <v>16.962</v>
          </cell>
        </row>
        <row r="1132">
          <cell r="D1132">
            <v>2870</v>
          </cell>
          <cell r="E1132">
            <v>16.975000000000001</v>
          </cell>
        </row>
        <row r="1133">
          <cell r="D1133">
            <v>2875</v>
          </cell>
          <cell r="E1133">
            <v>16.989000000000001</v>
          </cell>
        </row>
        <row r="1134">
          <cell r="D1134">
            <v>2880</v>
          </cell>
          <cell r="E1134">
            <v>17.001999999999999</v>
          </cell>
        </row>
        <row r="1135">
          <cell r="D1135">
            <v>2885</v>
          </cell>
          <cell r="E1135">
            <v>17.015999999999998</v>
          </cell>
        </row>
        <row r="1136">
          <cell r="D1136">
            <v>2890</v>
          </cell>
          <cell r="E1136">
            <v>17.029</v>
          </cell>
        </row>
        <row r="1137">
          <cell r="D1137">
            <v>2895</v>
          </cell>
          <cell r="E1137">
            <v>17.042999999999999</v>
          </cell>
        </row>
        <row r="1138">
          <cell r="D1138">
            <v>2900</v>
          </cell>
          <cell r="E1138">
            <v>17.056000000000001</v>
          </cell>
        </row>
        <row r="1139">
          <cell r="D1139">
            <v>2905</v>
          </cell>
          <cell r="E1139">
            <v>17.068999999999999</v>
          </cell>
        </row>
        <row r="1140">
          <cell r="D1140">
            <v>2910</v>
          </cell>
          <cell r="E1140">
            <v>17.082999999999998</v>
          </cell>
        </row>
        <row r="1141">
          <cell r="D1141">
            <v>2915</v>
          </cell>
          <cell r="E1141">
            <v>17.096</v>
          </cell>
        </row>
        <row r="1142">
          <cell r="D1142">
            <v>2920</v>
          </cell>
          <cell r="E1142">
            <v>17.11</v>
          </cell>
        </row>
        <row r="1143">
          <cell r="D1143">
            <v>2920.078</v>
          </cell>
          <cell r="E1143">
            <v>17.11</v>
          </cell>
        </row>
        <row r="1144">
          <cell r="D1144">
            <v>2922.078</v>
          </cell>
          <cell r="E1144">
            <v>17.114999999999998</v>
          </cell>
        </row>
        <row r="1145">
          <cell r="D1145">
            <v>2925</v>
          </cell>
          <cell r="E1145">
            <v>17.123000000000001</v>
          </cell>
        </row>
        <row r="1146">
          <cell r="D1146">
            <v>2930</v>
          </cell>
          <cell r="E1146">
            <v>17.137</v>
          </cell>
        </row>
        <row r="1147">
          <cell r="D1147">
            <v>2935</v>
          </cell>
          <cell r="E1147">
            <v>17.149999999999999</v>
          </cell>
        </row>
        <row r="1148">
          <cell r="D1148">
            <v>2940</v>
          </cell>
          <cell r="E1148">
            <v>17.164000000000001</v>
          </cell>
        </row>
        <row r="1149">
          <cell r="D1149">
            <v>2945</v>
          </cell>
          <cell r="E1149">
            <v>17.177</v>
          </cell>
        </row>
        <row r="1150">
          <cell r="D1150">
            <v>2950</v>
          </cell>
          <cell r="E1150">
            <v>17.190000000000001</v>
          </cell>
        </row>
        <row r="1151">
          <cell r="D1151">
            <v>2955</v>
          </cell>
          <cell r="E1151">
            <v>17.204000000000001</v>
          </cell>
        </row>
        <row r="1152">
          <cell r="D1152">
            <v>2960</v>
          </cell>
          <cell r="E1152">
            <v>17.216999999999999</v>
          </cell>
        </row>
        <row r="1153">
          <cell r="D1153">
            <v>2965</v>
          </cell>
          <cell r="E1153">
            <v>17.231000000000002</v>
          </cell>
        </row>
        <row r="1154">
          <cell r="D1154">
            <v>2969.7</v>
          </cell>
          <cell r="E1154">
            <v>17.242999999999999</v>
          </cell>
        </row>
        <row r="1155">
          <cell r="D1155">
            <v>2970</v>
          </cell>
          <cell r="E1155">
            <v>17.244</v>
          </cell>
        </row>
        <row r="1156">
          <cell r="D1156">
            <v>2975</v>
          </cell>
          <cell r="E1156">
            <v>17.251999999999999</v>
          </cell>
        </row>
        <row r="1157">
          <cell r="D1157">
            <v>2980</v>
          </cell>
          <cell r="E1157">
            <v>17.260999999999999</v>
          </cell>
        </row>
        <row r="1158">
          <cell r="D1158">
            <v>2985</v>
          </cell>
          <cell r="E1158">
            <v>17.268999999999998</v>
          </cell>
        </row>
        <row r="1159">
          <cell r="D1159">
            <v>2990</v>
          </cell>
          <cell r="E1159">
            <v>17.277000000000001</v>
          </cell>
        </row>
        <row r="1160">
          <cell r="D1160">
            <v>2995</v>
          </cell>
          <cell r="E1160">
            <v>17.286000000000001</v>
          </cell>
        </row>
        <row r="1161">
          <cell r="D1161">
            <v>3000</v>
          </cell>
          <cell r="E1161">
            <v>17.294</v>
          </cell>
        </row>
        <row r="1162">
          <cell r="D1162">
            <v>3005</v>
          </cell>
          <cell r="E1162">
            <v>17.302</v>
          </cell>
        </row>
        <row r="1163">
          <cell r="D1163">
            <v>3010</v>
          </cell>
          <cell r="E1163">
            <v>17.311</v>
          </cell>
        </row>
        <row r="1164">
          <cell r="D1164">
            <v>3015</v>
          </cell>
          <cell r="E1164">
            <v>17.318999999999999</v>
          </cell>
        </row>
        <row r="1165">
          <cell r="D1165">
            <v>3020</v>
          </cell>
          <cell r="E1165">
            <v>17.327000000000002</v>
          </cell>
        </row>
        <row r="1166">
          <cell r="D1166">
            <v>3025</v>
          </cell>
          <cell r="E1166">
            <v>17.335999999999999</v>
          </cell>
        </row>
        <row r="1167">
          <cell r="D1167">
            <v>3027.8710000000001</v>
          </cell>
          <cell r="E1167">
            <v>17.34</v>
          </cell>
        </row>
        <row r="1168">
          <cell r="D1168">
            <v>3030</v>
          </cell>
          <cell r="E1168">
            <v>17.344000000000001</v>
          </cell>
        </row>
        <row r="1169">
          <cell r="D1169">
            <v>3035</v>
          </cell>
          <cell r="E1169">
            <v>17.352</v>
          </cell>
        </row>
        <row r="1170">
          <cell r="D1170">
            <v>3040</v>
          </cell>
          <cell r="E1170">
            <v>17.361000000000001</v>
          </cell>
        </row>
        <row r="1171">
          <cell r="D1171">
            <v>3045</v>
          </cell>
          <cell r="E1171">
            <v>17.369</v>
          </cell>
        </row>
        <row r="1172">
          <cell r="D1172">
            <v>3050</v>
          </cell>
          <cell r="E1172">
            <v>17.376999999999999</v>
          </cell>
        </row>
        <row r="1173">
          <cell r="D1173">
            <v>3055</v>
          </cell>
          <cell r="E1173">
            <v>17.385999999999999</v>
          </cell>
        </row>
        <row r="1174">
          <cell r="D1174">
            <v>3060</v>
          </cell>
          <cell r="E1174">
            <v>17.393999999999998</v>
          </cell>
        </row>
        <row r="1175">
          <cell r="D1175">
            <v>3065</v>
          </cell>
          <cell r="E1175">
            <v>17.402000000000001</v>
          </cell>
        </row>
        <row r="1176">
          <cell r="D1176">
            <v>3070</v>
          </cell>
          <cell r="E1176">
            <v>17.41</v>
          </cell>
        </row>
        <row r="1177">
          <cell r="D1177">
            <v>3075</v>
          </cell>
          <cell r="E1177">
            <v>17.419</v>
          </cell>
        </row>
        <row r="1178">
          <cell r="D1178">
            <v>3080</v>
          </cell>
          <cell r="E1178">
            <v>17.427</v>
          </cell>
        </row>
        <row r="1179">
          <cell r="D1179">
            <v>3085</v>
          </cell>
          <cell r="E1179">
            <v>17.434999999999999</v>
          </cell>
        </row>
        <row r="1180">
          <cell r="D1180">
            <v>3090</v>
          </cell>
          <cell r="E1180">
            <v>17.443999999999999</v>
          </cell>
        </row>
        <row r="1181">
          <cell r="D1181">
            <v>3095</v>
          </cell>
          <cell r="E1181">
            <v>17.452000000000002</v>
          </cell>
        </row>
        <row r="1182">
          <cell r="D1182">
            <v>3100</v>
          </cell>
          <cell r="E1182">
            <v>17.46</v>
          </cell>
        </row>
        <row r="1183">
          <cell r="D1183">
            <v>3105</v>
          </cell>
          <cell r="E1183">
            <v>17.469000000000001</v>
          </cell>
        </row>
        <row r="1184">
          <cell r="D1184">
            <v>3110</v>
          </cell>
          <cell r="E1184">
            <v>17.477</v>
          </cell>
        </row>
        <row r="1185">
          <cell r="D1185">
            <v>3115</v>
          </cell>
          <cell r="E1185">
            <v>17.484999999999999</v>
          </cell>
        </row>
        <row r="1186">
          <cell r="D1186">
            <v>3120</v>
          </cell>
          <cell r="E1186">
            <v>17.494</v>
          </cell>
        </row>
        <row r="1187">
          <cell r="D1187">
            <v>3125</v>
          </cell>
          <cell r="E1187">
            <v>17.501999999999999</v>
          </cell>
        </row>
        <row r="1188">
          <cell r="D1188">
            <v>3130</v>
          </cell>
          <cell r="E1188">
            <v>17.510000000000002</v>
          </cell>
        </row>
        <row r="1189">
          <cell r="D1189">
            <v>3135</v>
          </cell>
          <cell r="E1189">
            <v>17.518999999999998</v>
          </cell>
        </row>
        <row r="1190">
          <cell r="D1190">
            <v>3140</v>
          </cell>
          <cell r="E1190">
            <v>17.527000000000001</v>
          </cell>
        </row>
        <row r="1191">
          <cell r="D1191">
            <v>3145</v>
          </cell>
          <cell r="E1191">
            <v>17.535</v>
          </cell>
        </row>
        <row r="1192">
          <cell r="D1192">
            <v>3150</v>
          </cell>
          <cell r="E1192">
            <v>17.544</v>
          </cell>
        </row>
        <row r="1193">
          <cell r="D1193">
            <v>3155</v>
          </cell>
          <cell r="E1193">
            <v>17.552</v>
          </cell>
        </row>
        <row r="1194">
          <cell r="D1194">
            <v>3160</v>
          </cell>
          <cell r="E1194">
            <v>17.559999999999999</v>
          </cell>
        </row>
        <row r="1195">
          <cell r="D1195">
            <v>3165</v>
          </cell>
          <cell r="E1195">
            <v>17.568999999999999</v>
          </cell>
        </row>
        <row r="1196">
          <cell r="D1196">
            <v>3170</v>
          </cell>
          <cell r="E1196">
            <v>17.577000000000002</v>
          </cell>
        </row>
        <row r="1197">
          <cell r="D1197">
            <v>3175</v>
          </cell>
          <cell r="E1197">
            <v>17.585000000000001</v>
          </cell>
        </row>
        <row r="1198">
          <cell r="D1198">
            <v>3180</v>
          </cell>
          <cell r="E1198">
            <v>17.594000000000001</v>
          </cell>
        </row>
        <row r="1199">
          <cell r="D1199">
            <v>3185</v>
          </cell>
          <cell r="E1199">
            <v>17.602</v>
          </cell>
        </row>
        <row r="1200">
          <cell r="D1200">
            <v>3190</v>
          </cell>
          <cell r="E1200">
            <v>17.61</v>
          </cell>
        </row>
        <row r="1201">
          <cell r="D1201">
            <v>3195</v>
          </cell>
          <cell r="E1201">
            <v>17.619</v>
          </cell>
        </row>
        <row r="1202">
          <cell r="D1202">
            <v>3200</v>
          </cell>
          <cell r="E1202">
            <v>17.626999999999999</v>
          </cell>
        </row>
        <row r="1203">
          <cell r="D1203">
            <v>3205</v>
          </cell>
          <cell r="E1203">
            <v>17.635000000000002</v>
          </cell>
        </row>
        <row r="1204">
          <cell r="D1204">
            <v>3210</v>
          </cell>
          <cell r="E1204">
            <v>17.643999999999998</v>
          </cell>
        </row>
        <row r="1205">
          <cell r="D1205">
            <v>3215</v>
          </cell>
          <cell r="E1205">
            <v>17.652000000000001</v>
          </cell>
        </row>
        <row r="1206">
          <cell r="D1206">
            <v>3220</v>
          </cell>
          <cell r="E1206">
            <v>17.66</v>
          </cell>
        </row>
        <row r="1207">
          <cell r="D1207">
            <v>3225</v>
          </cell>
          <cell r="E1207">
            <v>17.669</v>
          </cell>
        </row>
        <row r="1208">
          <cell r="D1208">
            <v>3230</v>
          </cell>
          <cell r="E1208">
            <v>17.677</v>
          </cell>
        </row>
        <row r="1209">
          <cell r="D1209">
            <v>3235</v>
          </cell>
          <cell r="E1209">
            <v>17.684999999999999</v>
          </cell>
        </row>
        <row r="1210">
          <cell r="D1210">
            <v>3240</v>
          </cell>
          <cell r="E1210">
            <v>17.693999999999999</v>
          </cell>
        </row>
        <row r="1211">
          <cell r="D1211">
            <v>3245</v>
          </cell>
          <cell r="E1211">
            <v>17.702000000000002</v>
          </cell>
        </row>
        <row r="1212">
          <cell r="D1212">
            <v>3250</v>
          </cell>
          <cell r="E1212">
            <v>17.71</v>
          </cell>
        </row>
        <row r="1213">
          <cell r="D1213">
            <v>3255</v>
          </cell>
          <cell r="E1213">
            <v>17.719000000000001</v>
          </cell>
        </row>
        <row r="1214">
          <cell r="D1214">
            <v>3260</v>
          </cell>
          <cell r="E1214">
            <v>17.727</v>
          </cell>
        </row>
        <row r="1215">
          <cell r="D1215">
            <v>3265</v>
          </cell>
          <cell r="E1215">
            <v>17.734999999999999</v>
          </cell>
        </row>
        <row r="1216">
          <cell r="D1216">
            <v>3270</v>
          </cell>
          <cell r="E1216">
            <v>17.744</v>
          </cell>
        </row>
        <row r="1217">
          <cell r="D1217">
            <v>3275</v>
          </cell>
          <cell r="E1217">
            <v>17.751999999999999</v>
          </cell>
        </row>
        <row r="1218">
          <cell r="D1218">
            <v>3280</v>
          </cell>
          <cell r="E1218">
            <v>17.760000000000002</v>
          </cell>
        </row>
        <row r="1219">
          <cell r="D1219">
            <v>3285</v>
          </cell>
          <cell r="E1219">
            <v>17.768999999999998</v>
          </cell>
        </row>
        <row r="1220">
          <cell r="D1220">
            <v>3290</v>
          </cell>
          <cell r="E1220">
            <v>17.777000000000001</v>
          </cell>
        </row>
        <row r="1221">
          <cell r="D1221">
            <v>3295</v>
          </cell>
          <cell r="E1221">
            <v>17.785</v>
          </cell>
        </row>
        <row r="1222">
          <cell r="D1222">
            <v>3300</v>
          </cell>
          <cell r="E1222">
            <v>17.794</v>
          </cell>
        </row>
        <row r="1223">
          <cell r="D1223">
            <v>3305</v>
          </cell>
          <cell r="E1223">
            <v>17.802</v>
          </cell>
        </row>
        <row r="1224">
          <cell r="D1224">
            <v>3310</v>
          </cell>
          <cell r="E1224">
            <v>17.809999999999999</v>
          </cell>
        </row>
        <row r="1225">
          <cell r="D1225">
            <v>3315</v>
          </cell>
          <cell r="E1225">
            <v>17.818999999999999</v>
          </cell>
        </row>
        <row r="1226">
          <cell r="D1226">
            <v>3320</v>
          </cell>
          <cell r="E1226">
            <v>17.827000000000002</v>
          </cell>
        </row>
        <row r="1227">
          <cell r="D1227">
            <v>3325</v>
          </cell>
          <cell r="E1227">
            <v>17.835000000000001</v>
          </cell>
        </row>
        <row r="1228">
          <cell r="D1228">
            <v>3330</v>
          </cell>
          <cell r="E1228">
            <v>17.844000000000001</v>
          </cell>
        </row>
        <row r="1229">
          <cell r="D1229">
            <v>3335</v>
          </cell>
          <cell r="E1229">
            <v>17.852</v>
          </cell>
        </row>
        <row r="1230">
          <cell r="D1230">
            <v>3340</v>
          </cell>
          <cell r="E1230">
            <v>17.86</v>
          </cell>
        </row>
        <row r="1231">
          <cell r="D1231">
            <v>3345</v>
          </cell>
          <cell r="E1231">
            <v>17.869</v>
          </cell>
        </row>
        <row r="1232">
          <cell r="D1232">
            <v>3350</v>
          </cell>
          <cell r="E1232">
            <v>17.876999999999999</v>
          </cell>
        </row>
        <row r="1233">
          <cell r="D1233">
            <v>3355</v>
          </cell>
          <cell r="E1233">
            <v>17.885000000000002</v>
          </cell>
        </row>
        <row r="1234">
          <cell r="D1234">
            <v>3360</v>
          </cell>
          <cell r="E1234">
            <v>17.893999999999998</v>
          </cell>
        </row>
        <row r="1235">
          <cell r="D1235">
            <v>3365</v>
          </cell>
          <cell r="E1235">
            <v>17.902000000000001</v>
          </cell>
        </row>
        <row r="1236">
          <cell r="D1236">
            <v>3370</v>
          </cell>
          <cell r="E1236">
            <v>17.91</v>
          </cell>
        </row>
        <row r="1237">
          <cell r="D1237">
            <v>3375</v>
          </cell>
          <cell r="E1237">
            <v>17.919</v>
          </cell>
        </row>
        <row r="1238">
          <cell r="D1238">
            <v>3380</v>
          </cell>
          <cell r="E1238">
            <v>17.927</v>
          </cell>
        </row>
        <row r="1239">
          <cell r="D1239">
            <v>3385</v>
          </cell>
          <cell r="E1239">
            <v>17.934999999999999</v>
          </cell>
        </row>
        <row r="1240">
          <cell r="D1240">
            <v>3390</v>
          </cell>
          <cell r="E1240">
            <v>17.943999999999999</v>
          </cell>
        </row>
        <row r="1241">
          <cell r="D1241">
            <v>3395</v>
          </cell>
          <cell r="E1241">
            <v>17.952000000000002</v>
          </cell>
        </row>
        <row r="1242">
          <cell r="D1242">
            <v>3400</v>
          </cell>
          <cell r="E1242">
            <v>17.96</v>
          </cell>
        </row>
        <row r="1243">
          <cell r="D1243">
            <v>3405</v>
          </cell>
          <cell r="E1243">
            <v>17.969000000000001</v>
          </cell>
        </row>
        <row r="1244">
          <cell r="D1244">
            <v>3410</v>
          </cell>
          <cell r="E1244">
            <v>17.977</v>
          </cell>
        </row>
        <row r="1245">
          <cell r="D1245">
            <v>3415</v>
          </cell>
          <cell r="E1245">
            <v>17.984999999999999</v>
          </cell>
        </row>
        <row r="1246">
          <cell r="D1246">
            <v>3420</v>
          </cell>
          <cell r="E1246">
            <v>17.994</v>
          </cell>
        </row>
        <row r="1247">
          <cell r="D1247">
            <v>3425</v>
          </cell>
          <cell r="E1247">
            <v>18.001999999999999</v>
          </cell>
        </row>
        <row r="1248">
          <cell r="D1248">
            <v>3430</v>
          </cell>
          <cell r="E1248">
            <v>18.010000000000002</v>
          </cell>
        </row>
        <row r="1249">
          <cell r="D1249">
            <v>3435</v>
          </cell>
          <cell r="E1249">
            <v>18.018999999999998</v>
          </cell>
        </row>
        <row r="1250">
          <cell r="D1250">
            <v>3440</v>
          </cell>
          <cell r="E1250">
            <v>18.027000000000001</v>
          </cell>
        </row>
        <row r="1251">
          <cell r="D1251">
            <v>3445</v>
          </cell>
          <cell r="E1251">
            <v>18.035</v>
          </cell>
        </row>
        <row r="1252">
          <cell r="D1252">
            <v>3450</v>
          </cell>
          <cell r="E1252">
            <v>18.044</v>
          </cell>
        </row>
        <row r="1253">
          <cell r="D1253">
            <v>3455</v>
          </cell>
          <cell r="E1253">
            <v>18.052</v>
          </cell>
        </row>
        <row r="1254">
          <cell r="D1254">
            <v>3460</v>
          </cell>
          <cell r="E1254">
            <v>18.059999999999999</v>
          </cell>
        </row>
        <row r="1255">
          <cell r="D1255">
            <v>3465</v>
          </cell>
          <cell r="E1255">
            <v>18.068999999999999</v>
          </cell>
        </row>
        <row r="1256">
          <cell r="D1256">
            <v>3470</v>
          </cell>
          <cell r="E1256">
            <v>18.077000000000002</v>
          </cell>
        </row>
        <row r="1257">
          <cell r="D1257">
            <v>3475</v>
          </cell>
          <cell r="E1257">
            <v>18.085000000000001</v>
          </cell>
        </row>
        <row r="1258">
          <cell r="D1258">
            <v>3480</v>
          </cell>
          <cell r="E1258">
            <v>18.094000000000001</v>
          </cell>
        </row>
        <row r="1259">
          <cell r="D1259">
            <v>3485</v>
          </cell>
          <cell r="E1259">
            <v>18.102</v>
          </cell>
        </row>
        <row r="1260">
          <cell r="D1260">
            <v>3490</v>
          </cell>
          <cell r="E1260">
            <v>18.11</v>
          </cell>
        </row>
        <row r="1261">
          <cell r="D1261">
            <v>3495</v>
          </cell>
          <cell r="E1261">
            <v>18.119</v>
          </cell>
        </row>
        <row r="1262">
          <cell r="D1262">
            <v>3500</v>
          </cell>
          <cell r="E1262">
            <v>18.126999999999999</v>
          </cell>
        </row>
        <row r="1263">
          <cell r="D1263">
            <v>3505</v>
          </cell>
          <cell r="E1263">
            <v>18.135000000000002</v>
          </cell>
        </row>
        <row r="1264">
          <cell r="D1264">
            <v>3510</v>
          </cell>
          <cell r="E1264">
            <v>18.143999999999998</v>
          </cell>
        </row>
        <row r="1265">
          <cell r="D1265">
            <v>3515</v>
          </cell>
          <cell r="E1265">
            <v>18.152000000000001</v>
          </cell>
        </row>
        <row r="1266">
          <cell r="D1266">
            <v>3520</v>
          </cell>
          <cell r="E1266">
            <v>18.16</v>
          </cell>
        </row>
        <row r="1267">
          <cell r="D1267">
            <v>3525</v>
          </cell>
          <cell r="E1267">
            <v>18.169</v>
          </cell>
        </row>
        <row r="1268">
          <cell r="D1268">
            <v>3530</v>
          </cell>
          <cell r="E1268">
            <v>18.177</v>
          </cell>
        </row>
        <row r="1269">
          <cell r="D1269">
            <v>3535</v>
          </cell>
          <cell r="E1269">
            <v>18.184999999999999</v>
          </cell>
        </row>
        <row r="1270">
          <cell r="D1270">
            <v>3540</v>
          </cell>
          <cell r="E1270">
            <v>18.193999999999999</v>
          </cell>
        </row>
        <row r="1271">
          <cell r="D1271">
            <v>3545</v>
          </cell>
          <cell r="E1271">
            <v>18.202000000000002</v>
          </cell>
        </row>
        <row r="1272">
          <cell r="D1272">
            <v>3550</v>
          </cell>
          <cell r="E1272">
            <v>18.21</v>
          </cell>
        </row>
        <row r="1273">
          <cell r="D1273">
            <v>3555</v>
          </cell>
          <cell r="E1273">
            <v>18.219000000000001</v>
          </cell>
        </row>
        <row r="1274">
          <cell r="D1274">
            <v>3560</v>
          </cell>
          <cell r="E1274">
            <v>18.227</v>
          </cell>
        </row>
        <row r="1275">
          <cell r="D1275">
            <v>3565</v>
          </cell>
          <cell r="E1275">
            <v>18.234999999999999</v>
          </cell>
        </row>
        <row r="1276">
          <cell r="D1276">
            <v>3570</v>
          </cell>
          <cell r="E1276">
            <v>18.244</v>
          </cell>
        </row>
        <row r="1277">
          <cell r="D1277">
            <v>3575</v>
          </cell>
          <cell r="E1277">
            <v>18.251999999999999</v>
          </cell>
        </row>
        <row r="1278">
          <cell r="D1278">
            <v>3580</v>
          </cell>
          <cell r="E1278">
            <v>18.260000000000002</v>
          </cell>
        </row>
        <row r="1279">
          <cell r="D1279">
            <v>3585</v>
          </cell>
          <cell r="E1279">
            <v>18.268999999999998</v>
          </cell>
        </row>
        <row r="1280">
          <cell r="D1280">
            <v>3590</v>
          </cell>
          <cell r="E1280">
            <v>18.277000000000001</v>
          </cell>
        </row>
        <row r="1281">
          <cell r="D1281">
            <v>3595</v>
          </cell>
          <cell r="E1281">
            <v>18.285</v>
          </cell>
        </row>
        <row r="1282">
          <cell r="D1282">
            <v>3600</v>
          </cell>
          <cell r="E1282">
            <v>18.294</v>
          </cell>
        </row>
        <row r="1283">
          <cell r="D1283">
            <v>3605</v>
          </cell>
          <cell r="E1283">
            <v>18.302</v>
          </cell>
        </row>
        <row r="1284">
          <cell r="D1284">
            <v>3610</v>
          </cell>
          <cell r="E1284">
            <v>18.309999999999999</v>
          </cell>
        </row>
        <row r="1285">
          <cell r="D1285">
            <v>3615</v>
          </cell>
          <cell r="E1285">
            <v>18.318999999999999</v>
          </cell>
        </row>
        <row r="1286">
          <cell r="D1286">
            <v>3620</v>
          </cell>
          <cell r="E1286">
            <v>18.327000000000002</v>
          </cell>
        </row>
        <row r="1287">
          <cell r="D1287">
            <v>3625</v>
          </cell>
          <cell r="E1287">
            <v>18.335000000000001</v>
          </cell>
        </row>
        <row r="1288">
          <cell r="D1288">
            <v>3630</v>
          </cell>
          <cell r="E1288">
            <v>18.344000000000001</v>
          </cell>
        </row>
        <row r="1289">
          <cell r="D1289">
            <v>3635</v>
          </cell>
          <cell r="E1289">
            <v>18.352</v>
          </cell>
        </row>
        <row r="1290">
          <cell r="D1290">
            <v>3640</v>
          </cell>
          <cell r="E1290">
            <v>18.36</v>
          </cell>
        </row>
        <row r="1291">
          <cell r="D1291">
            <v>3643.942</v>
          </cell>
          <cell r="E1291">
            <v>18.367000000000001</v>
          </cell>
        </row>
        <row r="1292">
          <cell r="D1292">
            <v>3645</v>
          </cell>
          <cell r="E1292">
            <v>18.369</v>
          </cell>
        </row>
        <row r="1293">
          <cell r="D1293">
            <v>3649.9989999999998</v>
          </cell>
          <cell r="E1293">
            <v>18.376999999999999</v>
          </cell>
        </row>
        <row r="1294">
          <cell r="D1294">
            <v>3654.9989999999998</v>
          </cell>
          <cell r="E1294">
            <v>18.385000000000002</v>
          </cell>
        </row>
        <row r="1295">
          <cell r="D1295">
            <v>3659.9989999999998</v>
          </cell>
          <cell r="E1295">
            <v>18.393999999999998</v>
          </cell>
        </row>
        <row r="1296">
          <cell r="D1296">
            <v>3662.009</v>
          </cell>
          <cell r="E1296">
            <v>18.396999999999998</v>
          </cell>
        </row>
        <row r="1297">
          <cell r="D1297">
            <v>3665</v>
          </cell>
          <cell r="E1297">
            <v>18.402000000000001</v>
          </cell>
        </row>
        <row r="1298">
          <cell r="D1298">
            <v>3670</v>
          </cell>
          <cell r="E1298">
            <v>18.41</v>
          </cell>
        </row>
        <row r="1299">
          <cell r="D1299">
            <v>3675</v>
          </cell>
          <cell r="E1299">
            <v>18.419</v>
          </cell>
        </row>
        <row r="1300">
          <cell r="D1300">
            <v>3680</v>
          </cell>
          <cell r="E1300">
            <v>18.427</v>
          </cell>
        </row>
        <row r="1301">
          <cell r="D1301">
            <v>3685</v>
          </cell>
          <cell r="E1301">
            <v>18.434999999999999</v>
          </cell>
        </row>
        <row r="1302">
          <cell r="D1302">
            <v>3690</v>
          </cell>
          <cell r="E1302">
            <v>18.443999999999999</v>
          </cell>
        </row>
        <row r="1303">
          <cell r="D1303">
            <v>3695</v>
          </cell>
          <cell r="E1303">
            <v>18.452000000000002</v>
          </cell>
        </row>
        <row r="1304">
          <cell r="D1304">
            <v>3700</v>
          </cell>
          <cell r="E1304">
            <v>18.46</v>
          </cell>
        </row>
        <row r="1305">
          <cell r="D1305">
            <v>3705</v>
          </cell>
          <cell r="E1305">
            <v>18.469000000000001</v>
          </cell>
        </row>
        <row r="1306">
          <cell r="D1306">
            <v>3710</v>
          </cell>
          <cell r="E1306">
            <v>18.477</v>
          </cell>
        </row>
        <row r="1307">
          <cell r="D1307">
            <v>3715</v>
          </cell>
          <cell r="E1307">
            <v>18.484999999999999</v>
          </cell>
        </row>
        <row r="1308">
          <cell r="D1308">
            <v>3720</v>
          </cell>
          <cell r="E1308">
            <v>18.494</v>
          </cell>
        </row>
        <row r="1309">
          <cell r="D1309">
            <v>3725</v>
          </cell>
          <cell r="E1309">
            <v>18.501999999999999</v>
          </cell>
        </row>
        <row r="1310">
          <cell r="D1310">
            <v>3730</v>
          </cell>
          <cell r="E1310">
            <v>18.510000000000002</v>
          </cell>
        </row>
        <row r="1311">
          <cell r="D1311">
            <v>3735</v>
          </cell>
          <cell r="E1311">
            <v>18.518999999999998</v>
          </cell>
        </row>
        <row r="1312">
          <cell r="D1312">
            <v>3740</v>
          </cell>
          <cell r="E1312">
            <v>18.527000000000001</v>
          </cell>
        </row>
        <row r="1313">
          <cell r="D1313">
            <v>3745</v>
          </cell>
          <cell r="E1313">
            <v>18.535</v>
          </cell>
        </row>
        <row r="1314">
          <cell r="D1314">
            <v>3750</v>
          </cell>
          <cell r="E1314">
            <v>18.544</v>
          </cell>
        </row>
        <row r="1315">
          <cell r="D1315">
            <v>3755</v>
          </cell>
          <cell r="E1315">
            <v>18.552</v>
          </cell>
        </row>
        <row r="1316">
          <cell r="D1316">
            <v>3760</v>
          </cell>
          <cell r="E1316">
            <v>18.559999999999999</v>
          </cell>
        </row>
        <row r="1317">
          <cell r="D1317">
            <v>3765</v>
          </cell>
          <cell r="E1317">
            <v>18.568999999999999</v>
          </cell>
        </row>
        <row r="1318">
          <cell r="D1318">
            <v>3768.2809999999999</v>
          </cell>
          <cell r="E1318">
            <v>18.574000000000002</v>
          </cell>
        </row>
        <row r="1319">
          <cell r="D1319">
            <v>3770</v>
          </cell>
          <cell r="E1319">
            <v>18.577000000000002</v>
          </cell>
        </row>
        <row r="1320">
          <cell r="D1320">
            <v>3774.9989999999998</v>
          </cell>
          <cell r="E1320">
            <v>18.585000000000001</v>
          </cell>
        </row>
        <row r="1321">
          <cell r="D1321">
            <v>3779.9989999999998</v>
          </cell>
          <cell r="E1321">
            <v>18.594000000000001</v>
          </cell>
        </row>
        <row r="1322">
          <cell r="D1322">
            <v>3782.7939999999999</v>
          </cell>
          <cell r="E1322">
            <v>18.597999999999999</v>
          </cell>
        </row>
        <row r="1323">
          <cell r="D1323">
            <v>3785</v>
          </cell>
          <cell r="E1323">
            <v>18.602</v>
          </cell>
        </row>
        <row r="1324">
          <cell r="D1324">
            <v>3790</v>
          </cell>
          <cell r="E1324">
            <v>18.61</v>
          </cell>
        </row>
        <row r="1325">
          <cell r="D1325">
            <v>3795</v>
          </cell>
          <cell r="E1325">
            <v>18.619</v>
          </cell>
        </row>
        <row r="1326">
          <cell r="D1326">
            <v>3800</v>
          </cell>
          <cell r="E1326">
            <v>18.626999999999999</v>
          </cell>
        </row>
        <row r="1327">
          <cell r="D1327">
            <v>3805</v>
          </cell>
          <cell r="E1327">
            <v>18.635000000000002</v>
          </cell>
        </row>
        <row r="1328">
          <cell r="D1328">
            <v>3810</v>
          </cell>
          <cell r="E1328">
            <v>18.643999999999998</v>
          </cell>
        </row>
        <row r="1329">
          <cell r="D1329">
            <v>3811.0120000000002</v>
          </cell>
          <cell r="E1329">
            <v>18.645</v>
          </cell>
        </row>
        <row r="1330">
          <cell r="D1330">
            <v>3815</v>
          </cell>
          <cell r="E1330">
            <v>18.652000000000001</v>
          </cell>
        </row>
        <row r="1331">
          <cell r="D1331">
            <v>3818.0219999999999</v>
          </cell>
          <cell r="E1331">
            <v>18.657</v>
          </cell>
        </row>
        <row r="1332">
          <cell r="D1332">
            <v>3820</v>
          </cell>
          <cell r="E1332">
            <v>18.908000000000001</v>
          </cell>
        </row>
        <row r="1333">
          <cell r="D1333">
            <v>3820.953</v>
          </cell>
          <cell r="E1333">
            <v>19.029</v>
          </cell>
        </row>
        <row r="1334">
          <cell r="D1334">
            <v>3825</v>
          </cell>
          <cell r="E1334">
            <v>19.036000000000001</v>
          </cell>
        </row>
        <row r="1335">
          <cell r="D1335">
            <v>3829.9989999999998</v>
          </cell>
          <cell r="E1335">
            <v>19.045000000000002</v>
          </cell>
        </row>
        <row r="1336">
          <cell r="D1336">
            <v>3834.9989999999998</v>
          </cell>
          <cell r="E1336">
            <v>19.053000000000001</v>
          </cell>
        </row>
        <row r="1337">
          <cell r="D1337">
            <v>3839.9989999999998</v>
          </cell>
          <cell r="E1337">
            <v>19.062000000000001</v>
          </cell>
        </row>
        <row r="1338">
          <cell r="D1338">
            <v>3844.9989999999998</v>
          </cell>
          <cell r="E1338">
            <v>19.071000000000002</v>
          </cell>
        </row>
        <row r="1339">
          <cell r="D1339">
            <v>3849.9989999999998</v>
          </cell>
          <cell r="E1339">
            <v>19.079000000000001</v>
          </cell>
        </row>
        <row r="1340">
          <cell r="D1340">
            <v>3850.953</v>
          </cell>
          <cell r="E1340">
            <v>19.081</v>
          </cell>
        </row>
        <row r="1341">
          <cell r="D1341">
            <v>3855</v>
          </cell>
          <cell r="E1341">
            <v>19.594000000000001</v>
          </cell>
        </row>
        <row r="1342">
          <cell r="D1342">
            <v>3858.953</v>
          </cell>
          <cell r="E1342">
            <v>20.094999999999999</v>
          </cell>
        </row>
        <row r="1343">
          <cell r="D1343">
            <v>3860</v>
          </cell>
          <cell r="E1343">
            <v>20.097000000000001</v>
          </cell>
        </row>
        <row r="1344">
          <cell r="D1344">
            <v>3864.9989999999998</v>
          </cell>
          <cell r="E1344">
            <v>20.105</v>
          </cell>
        </row>
        <row r="1345">
          <cell r="D1345">
            <v>3869.9989999999998</v>
          </cell>
          <cell r="E1345">
            <v>20.114000000000001</v>
          </cell>
        </row>
        <row r="1346">
          <cell r="D1346">
            <v>3874.9989999999998</v>
          </cell>
          <cell r="E1346">
            <v>20.123000000000001</v>
          </cell>
        </row>
        <row r="1347">
          <cell r="D1347">
            <v>3879.9989999999998</v>
          </cell>
          <cell r="E1347">
            <v>20.131</v>
          </cell>
        </row>
        <row r="1348">
          <cell r="D1348">
            <v>3882.3829999999998</v>
          </cell>
          <cell r="E1348">
            <v>20.135999999999999</v>
          </cell>
        </row>
        <row r="1349">
          <cell r="D1349">
            <v>3885</v>
          </cell>
          <cell r="E1349">
            <v>20.135999999999999</v>
          </cell>
        </row>
        <row r="1350">
          <cell r="D1350">
            <v>3888.953</v>
          </cell>
          <cell r="E1350">
            <v>20.135999999999999</v>
          </cell>
        </row>
        <row r="1351">
          <cell r="D1351">
            <v>3890</v>
          </cell>
          <cell r="E1351">
            <v>20.135999999999999</v>
          </cell>
        </row>
        <row r="1352">
          <cell r="D1352">
            <v>3895</v>
          </cell>
          <cell r="E1352">
            <v>20.135999999999999</v>
          </cell>
        </row>
        <row r="1353">
          <cell r="D1353">
            <v>3896.953</v>
          </cell>
          <cell r="E1353">
            <v>20.135999999999999</v>
          </cell>
        </row>
        <row r="1354">
          <cell r="D1354">
            <v>3900</v>
          </cell>
          <cell r="E1354">
            <v>20.135999999999999</v>
          </cell>
        </row>
        <row r="1355">
          <cell r="D1355">
            <v>3905</v>
          </cell>
          <cell r="E1355">
            <v>20.135999999999999</v>
          </cell>
        </row>
        <row r="1356">
          <cell r="D1356">
            <v>3910</v>
          </cell>
          <cell r="E1356">
            <v>20.135999999999999</v>
          </cell>
        </row>
        <row r="1357">
          <cell r="D1357">
            <v>3915</v>
          </cell>
          <cell r="E1357">
            <v>20.135999999999999</v>
          </cell>
        </row>
        <row r="1358">
          <cell r="D1358">
            <v>3920</v>
          </cell>
          <cell r="E1358">
            <v>20.135999999999999</v>
          </cell>
        </row>
        <row r="1359">
          <cell r="D1359">
            <v>3925</v>
          </cell>
          <cell r="E1359">
            <v>20.135999999999999</v>
          </cell>
        </row>
        <row r="1360">
          <cell r="D1360">
            <v>3930</v>
          </cell>
          <cell r="E1360">
            <v>20.135999999999999</v>
          </cell>
        </row>
        <row r="1361">
          <cell r="D1361">
            <v>3935</v>
          </cell>
          <cell r="E1361">
            <v>20.135999999999999</v>
          </cell>
        </row>
        <row r="1362">
          <cell r="D1362">
            <v>3940</v>
          </cell>
          <cell r="E1362">
            <v>20.135999999999999</v>
          </cell>
        </row>
        <row r="1363">
          <cell r="D1363">
            <v>3945</v>
          </cell>
          <cell r="E1363">
            <v>20.135999999999999</v>
          </cell>
        </row>
        <row r="1364">
          <cell r="D1364">
            <v>3950</v>
          </cell>
          <cell r="E1364">
            <v>20.135999999999999</v>
          </cell>
        </row>
        <row r="1365">
          <cell r="D1365">
            <v>3955</v>
          </cell>
          <cell r="E1365">
            <v>20.135999999999999</v>
          </cell>
        </row>
        <row r="1366">
          <cell r="D1366">
            <v>3960</v>
          </cell>
          <cell r="E1366">
            <v>20.135999999999999</v>
          </cell>
        </row>
        <row r="1367">
          <cell r="D1367">
            <v>3965</v>
          </cell>
          <cell r="E1367">
            <v>20.135999999999999</v>
          </cell>
        </row>
        <row r="1368">
          <cell r="D1368">
            <v>3970</v>
          </cell>
          <cell r="E1368">
            <v>20.135999999999999</v>
          </cell>
        </row>
        <row r="1369">
          <cell r="D1369">
            <v>3975</v>
          </cell>
          <cell r="E1369">
            <v>20.135999999999999</v>
          </cell>
        </row>
        <row r="1370">
          <cell r="D1370">
            <v>3980</v>
          </cell>
          <cell r="E1370">
            <v>20.135999999999999</v>
          </cell>
        </row>
        <row r="1371">
          <cell r="D1371">
            <v>3985</v>
          </cell>
          <cell r="E1371">
            <v>20.135999999999999</v>
          </cell>
        </row>
        <row r="1372">
          <cell r="D1372">
            <v>3990</v>
          </cell>
          <cell r="E1372">
            <v>20.135999999999999</v>
          </cell>
        </row>
        <row r="1373">
          <cell r="D1373">
            <v>3995</v>
          </cell>
          <cell r="E1373">
            <v>20.135999999999999</v>
          </cell>
        </row>
        <row r="1374">
          <cell r="D1374">
            <v>4000</v>
          </cell>
          <cell r="E1374">
            <v>20.135999999999999</v>
          </cell>
        </row>
        <row r="1375">
          <cell r="D1375">
            <v>4005</v>
          </cell>
          <cell r="E1375">
            <v>20.135999999999999</v>
          </cell>
        </row>
        <row r="1376">
          <cell r="D1376">
            <v>4010</v>
          </cell>
          <cell r="E1376">
            <v>20.135999999999999</v>
          </cell>
        </row>
        <row r="1377">
          <cell r="D1377">
            <v>4015</v>
          </cell>
          <cell r="E1377">
            <v>20.135999999999999</v>
          </cell>
        </row>
        <row r="1378">
          <cell r="D1378">
            <v>4020</v>
          </cell>
          <cell r="E1378">
            <v>20.135999999999999</v>
          </cell>
        </row>
        <row r="1379">
          <cell r="D1379">
            <v>4025</v>
          </cell>
          <cell r="E1379">
            <v>20.135999999999999</v>
          </cell>
        </row>
        <row r="1380">
          <cell r="D1380">
            <v>4030</v>
          </cell>
          <cell r="E1380">
            <v>20.135999999999999</v>
          </cell>
        </row>
        <row r="1381">
          <cell r="D1381">
            <v>4035</v>
          </cell>
          <cell r="E1381">
            <v>20.135999999999999</v>
          </cell>
        </row>
        <row r="1382">
          <cell r="D1382">
            <v>4040</v>
          </cell>
          <cell r="E1382">
            <v>20.135999999999999</v>
          </cell>
        </row>
        <row r="1383">
          <cell r="D1383">
            <v>4045</v>
          </cell>
          <cell r="E1383">
            <v>20.135999999999999</v>
          </cell>
        </row>
        <row r="1384">
          <cell r="D1384">
            <v>4050</v>
          </cell>
          <cell r="E1384">
            <v>20.135999999999999</v>
          </cell>
        </row>
        <row r="1385">
          <cell r="D1385">
            <v>4055</v>
          </cell>
          <cell r="E1385">
            <v>20.135999999999999</v>
          </cell>
        </row>
        <row r="1386">
          <cell r="D1386">
            <v>4060</v>
          </cell>
          <cell r="E1386">
            <v>20.135999999999999</v>
          </cell>
        </row>
        <row r="1387">
          <cell r="D1387">
            <v>4065</v>
          </cell>
          <cell r="E1387">
            <v>20.135999999999999</v>
          </cell>
        </row>
        <row r="1388">
          <cell r="D1388">
            <v>4070</v>
          </cell>
          <cell r="E1388">
            <v>20.135999999999999</v>
          </cell>
        </row>
        <row r="1389">
          <cell r="D1389">
            <v>4075</v>
          </cell>
          <cell r="E1389">
            <v>20.135999999999999</v>
          </cell>
        </row>
        <row r="1390">
          <cell r="D1390">
            <v>4080</v>
          </cell>
          <cell r="E1390">
            <v>20.135999999999999</v>
          </cell>
        </row>
        <row r="1391">
          <cell r="D1391">
            <v>4085</v>
          </cell>
          <cell r="E1391">
            <v>20.135999999999999</v>
          </cell>
        </row>
        <row r="1392">
          <cell r="D1392">
            <v>4090</v>
          </cell>
          <cell r="E1392">
            <v>20.135999999999999</v>
          </cell>
        </row>
        <row r="1393">
          <cell r="D1393">
            <v>4093.5659999999998</v>
          </cell>
          <cell r="E1393">
            <v>20.135999999999999</v>
          </cell>
        </row>
      </sheetData>
      <sheetData sheetId="1"/>
      <sheetData sheetId="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ATFORD"/>
      <sheetName val="FOREST GATE"/>
      <sheetName val="MANOR PARK"/>
      <sheetName val="SEVEN KINGS"/>
      <sheetName val="GOODMAYES"/>
      <sheetName val="CHADWELL HEATH"/>
      <sheetName val="GIDEA PARK"/>
      <sheetName val="HAROLD WOOD"/>
      <sheetName val="BRENTWOOD"/>
      <sheetName val="SHENFIELD"/>
      <sheetName val="RATES"/>
      <sheetName val="Sched-Structure"/>
    </sheetNames>
    <sheetDataSet>
      <sheetData sheetId="0"/>
      <sheetData sheetId="1"/>
      <sheetData sheetId="2"/>
      <sheetData sheetId="3"/>
      <sheetData sheetId="4"/>
      <sheetData sheetId="5"/>
      <sheetData sheetId="6"/>
      <sheetData sheetId="7"/>
      <sheetData sheetId="8"/>
      <sheetData sheetId="9"/>
      <sheetData sheetId="10">
        <row r="65">
          <cell r="E65">
            <v>0.5</v>
          </cell>
          <cell r="G65">
            <v>0.93</v>
          </cell>
        </row>
        <row r="66">
          <cell r="E66">
            <v>0.15</v>
          </cell>
          <cell r="G66">
            <v>0.42</v>
          </cell>
        </row>
        <row r="67">
          <cell r="E67">
            <v>0.3</v>
          </cell>
        </row>
      </sheetData>
      <sheetData sheetId="1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ATFORD"/>
      <sheetName val="FOREST GATE"/>
      <sheetName val="MANOR PARK"/>
      <sheetName val="SEVEN KINGS"/>
      <sheetName val="GOODMAYES"/>
      <sheetName val="CHADWELL HEATH"/>
      <sheetName val="GIDEA PARK"/>
      <sheetName val="HAROLD WOOD"/>
      <sheetName val="BRENTWOOD"/>
      <sheetName val="SHENFIELD"/>
      <sheetName val="RATES"/>
      <sheetName val="Sched-Structure"/>
      <sheetName val="grsummary"/>
      <sheetName val="Varitations Not Agreed"/>
      <sheetName val="Sheet9"/>
      <sheetName val="Channel Invert"/>
      <sheetName val="Services_InitialEst_UtilityServ"/>
      <sheetName val="ancillary"/>
      <sheetName val="Assumptions"/>
      <sheetName val="Basis"/>
      <sheetName val="BULD.3"/>
      <sheetName val="1 Summary"/>
      <sheetName val="DATA"/>
      <sheetName val="H.Satuan"/>
      <sheetName val="COVER"/>
    </sheetNames>
    <sheetDataSet>
      <sheetData sheetId="0"/>
      <sheetData sheetId="1"/>
      <sheetData sheetId="2"/>
      <sheetData sheetId="3"/>
      <sheetData sheetId="4"/>
      <sheetData sheetId="5"/>
      <sheetData sheetId="6"/>
      <sheetData sheetId="7"/>
      <sheetData sheetId="8"/>
      <sheetData sheetId="9"/>
      <sheetData sheetId="10" refreshError="1">
        <row r="65">
          <cell r="E65">
            <v>0.5</v>
          </cell>
          <cell r="G65">
            <v>0.93</v>
          </cell>
        </row>
        <row r="66">
          <cell r="E66">
            <v>0.15</v>
          </cell>
          <cell r="G66">
            <v>0.42</v>
          </cell>
        </row>
        <row r="67">
          <cell r="E67">
            <v>0.3</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Manholes &amp; Catch Basins"/>
      <sheetName val="Stormwater Manhole"/>
      <sheetName val="Stormwater Catch Basins"/>
      <sheetName val="Catch Basin"/>
      <sheetName val="Manhole Sch"/>
      <sheetName val="Sheet1"/>
      <sheetName val="Sheet2"/>
      <sheetName val="Sheet3"/>
    </sheetNames>
    <sheetDataSet>
      <sheetData sheetId="0" refreshError="1"/>
      <sheetData sheetId="1"/>
      <sheetData sheetId="2"/>
      <sheetData sheetId="3" refreshError="1"/>
      <sheetData sheetId="4">
        <row r="12">
          <cell r="F12" t="str">
            <v>Nom. Dia &lt;=400</v>
          </cell>
          <cell r="G12">
            <v>1.2</v>
          </cell>
          <cell r="H12">
            <v>1.2</v>
          </cell>
          <cell r="I12">
            <v>0.45</v>
          </cell>
          <cell r="J12">
            <v>0.35</v>
          </cell>
          <cell r="K12">
            <v>0.3</v>
          </cell>
          <cell r="L12">
            <v>5</v>
          </cell>
          <cell r="M12">
            <v>16</v>
          </cell>
          <cell r="N12">
            <v>0.15</v>
          </cell>
          <cell r="O12">
            <v>16</v>
          </cell>
          <cell r="P12">
            <v>0.15</v>
          </cell>
        </row>
        <row r="13">
          <cell r="F13" t="str">
            <v>Nom. Dia &gt;400mm to 600mm</v>
          </cell>
          <cell r="G13">
            <v>1.5</v>
          </cell>
          <cell r="H13">
            <v>1.5</v>
          </cell>
          <cell r="I13">
            <v>0.55000000000000004</v>
          </cell>
          <cell r="J13">
            <v>0.35</v>
          </cell>
          <cell r="K13">
            <v>0.3</v>
          </cell>
          <cell r="L13">
            <v>6</v>
          </cell>
          <cell r="M13">
            <v>16</v>
          </cell>
          <cell r="N13">
            <v>0.15</v>
          </cell>
          <cell r="O13">
            <v>16</v>
          </cell>
          <cell r="P13">
            <v>0.15</v>
          </cell>
        </row>
        <row r="14">
          <cell r="F14" t="str">
            <v>Nom. Dia &gt;600mm to 900mm</v>
          </cell>
          <cell r="G14">
            <v>1.8</v>
          </cell>
          <cell r="H14">
            <v>2.8</v>
          </cell>
          <cell r="I14">
            <v>0.65</v>
          </cell>
          <cell r="J14">
            <v>0.35</v>
          </cell>
          <cell r="K14">
            <v>0.3</v>
          </cell>
          <cell r="L14">
            <v>7</v>
          </cell>
          <cell r="M14">
            <v>20</v>
          </cell>
          <cell r="N14">
            <v>0.15</v>
          </cell>
          <cell r="O14">
            <v>20</v>
          </cell>
          <cell r="P14">
            <v>0.15</v>
          </cell>
        </row>
        <row r="15">
          <cell r="F15" t="str">
            <v>Nom. Dia &gt;900mm to 1100mm</v>
          </cell>
          <cell r="G15">
            <v>2</v>
          </cell>
          <cell r="H15">
            <v>3</v>
          </cell>
          <cell r="I15">
            <v>0.65</v>
          </cell>
          <cell r="J15">
            <v>0.35</v>
          </cell>
          <cell r="K15">
            <v>0.3</v>
          </cell>
          <cell r="L15">
            <v>9</v>
          </cell>
          <cell r="M15">
            <v>20</v>
          </cell>
          <cell r="N15">
            <v>0.15</v>
          </cell>
          <cell r="O15">
            <v>20</v>
          </cell>
          <cell r="P15">
            <v>0.15</v>
          </cell>
        </row>
        <row r="16">
          <cell r="F16" t="str">
            <v>Nom. Dia &gt;1100mm to 1500mm</v>
          </cell>
          <cell r="G16">
            <v>2.2000000000000002</v>
          </cell>
          <cell r="H16">
            <v>3.2</v>
          </cell>
          <cell r="I16">
            <v>0.65</v>
          </cell>
          <cell r="J16">
            <v>0.35</v>
          </cell>
          <cell r="K16">
            <v>0.3</v>
          </cell>
          <cell r="L16">
            <v>9</v>
          </cell>
          <cell r="M16">
            <v>25</v>
          </cell>
          <cell r="N16">
            <v>0.15</v>
          </cell>
          <cell r="O16">
            <v>25</v>
          </cell>
          <cell r="P16">
            <v>0.15</v>
          </cell>
        </row>
        <row r="17">
          <cell r="F17" t="str">
            <v>Nom. Dia &gt;1500mm to 1800mm</v>
          </cell>
          <cell r="G17">
            <v>2.6</v>
          </cell>
          <cell r="H17">
            <v>3.6</v>
          </cell>
          <cell r="I17">
            <v>0.65</v>
          </cell>
          <cell r="J17">
            <v>0.35</v>
          </cell>
          <cell r="K17">
            <v>0.3</v>
          </cell>
          <cell r="L17">
            <v>10</v>
          </cell>
          <cell r="M17">
            <v>25</v>
          </cell>
          <cell r="N17">
            <v>0.15</v>
          </cell>
          <cell r="O17">
            <v>25</v>
          </cell>
          <cell r="P17">
            <v>0.15</v>
          </cell>
        </row>
        <row r="18">
          <cell r="F18" t="str">
            <v>Nom. Dia &gt;1800mm to 3600mm</v>
          </cell>
          <cell r="G18">
            <v>3</v>
          </cell>
          <cell r="H18">
            <v>4</v>
          </cell>
          <cell r="I18">
            <v>0.65</v>
          </cell>
          <cell r="J18">
            <v>0.35</v>
          </cell>
          <cell r="K18">
            <v>0.3</v>
          </cell>
          <cell r="L18">
            <v>10</v>
          </cell>
          <cell r="M18">
            <v>25</v>
          </cell>
          <cell r="N18">
            <v>0.15</v>
          </cell>
          <cell r="O18">
            <v>25</v>
          </cell>
          <cell r="P18">
            <v>0.15</v>
          </cell>
        </row>
      </sheetData>
      <sheetData sheetId="5" refreshError="1"/>
      <sheetData sheetId="6" refreshError="1"/>
      <sheetData sheetId="7"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R"/>
      <sheetName val="Table"/>
      <sheetName val="SALES"/>
      <sheetName val="EXPORT"/>
      <sheetName val="FINPARA"/>
      <sheetName val="FINPARASUP"/>
      <sheetName val="FINPARR"/>
      <sheetName val="FINPARRSUP"/>
      <sheetName val="VAS"/>
      <sheetName val="Macro1"/>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LST Major Struct"/>
      <sheetName val="D Wall ~ Moorgate Shaft"/>
      <sheetName val="Moorgate Shaft Excn"/>
      <sheetName val="Moorgate Piling"/>
      <sheetName val="Blomfield Piling"/>
      <sheetName val="Site Clearance &amp; Demolitions"/>
      <sheetName val="Geotech. Processes &amp; Underpin."/>
      <sheetName val="Diaphragm Walls &amp; Plunge Column"/>
      <sheetName val="Ground Anchors &amp; Tie Rods"/>
      <sheetName val="Earthworks"/>
      <sheetName val="Soil Ramp"/>
      <sheetName val="Structural Concrete"/>
      <sheetName val="Precast Concrete Retaining Wall"/>
      <sheetName val="Structural Steelwork"/>
      <sheetName val="Small Diameter Bored Piling"/>
      <sheetName val="LST 450 Piling ~ Sundries"/>
      <sheetName val="Sec n Contig Piling"/>
      <sheetName val="1200mm Contiguous Piling"/>
      <sheetName val="Steel Sheet Piling"/>
      <sheetName val="Railway Works"/>
      <sheetName val="Sundry Items &amp; Misc. Metalwork"/>
      <sheetName val="Brickwork, block.."/>
      <sheetName val="Fencing and Safety Barriers"/>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8 (Dwalls &amp; Plunge C.."/>
      <sheetName val="NEW RATE 9 (Geotechnical Pro..."/>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NEW RATE 34 (D wall) TCR"/>
      <sheetName val="NEW RATE 35 (TCR PLUNGE &amp; T)"/>
      <sheetName val="36 (TCR PILING) 2400"/>
      <sheetName val="Pipe Schedule"/>
    </sheetNames>
    <sheetDataSet>
      <sheetData sheetId="0"/>
      <sheetData sheetId="1"/>
      <sheetData sheetId="2"/>
      <sheetData sheetId="3"/>
      <sheetData sheetId="4"/>
      <sheetData sheetId="5"/>
      <sheetData sheetId="6"/>
      <sheetData sheetId="7"/>
      <sheetData sheetId="8">
        <row r="5">
          <cell r="O5">
            <v>379.86692722567381</v>
          </cell>
        </row>
        <row r="45">
          <cell r="O45" t="str">
            <v/>
          </cell>
        </row>
        <row r="208">
          <cell r="O208">
            <v>0</v>
          </cell>
        </row>
        <row r="215">
          <cell r="O215" t="str">
            <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LST Major Struct"/>
      <sheetName val="D Wall ~ Moorgate Shaft"/>
      <sheetName val="Moorgate Shaft Excn"/>
      <sheetName val="Moorgate Piling"/>
      <sheetName val="Blomfield Piling"/>
      <sheetName val="Site Clearance &amp; Demolitions"/>
      <sheetName val="Geotech. Processes &amp; Underpin."/>
      <sheetName val="Diaphragm Walls &amp; Plunge Column"/>
      <sheetName val="Ground Anchors &amp; Tie Rods"/>
      <sheetName val="Earthworks"/>
      <sheetName val="Soil Ramp"/>
      <sheetName val="Structural Concrete"/>
      <sheetName val="Precast Concrete Retaining Wall"/>
      <sheetName val="Structural Steelwork"/>
      <sheetName val="Small Diameter Bored Piling"/>
      <sheetName val="LST 450 Piling ~ Sundries"/>
      <sheetName val="Sec n Contig Piling"/>
      <sheetName val="1200mm Contiguous Piling"/>
      <sheetName val="Steel Sheet Piling"/>
      <sheetName val="Railway Works"/>
      <sheetName val="Sundry Items &amp; Misc. Metalwork"/>
      <sheetName val="Brickwork, block.."/>
      <sheetName val="Fencing and Safety Barriers"/>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8 (Dwalls &amp; Plunge C.."/>
      <sheetName val="NEW RATE 9 (Geotechnical Pro..."/>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NEW RATE 34 (D wall) TCR"/>
      <sheetName val="NEW RATE 35 (TCR PLUNGE &amp; T)"/>
      <sheetName val="36 (TCR PILING) 2400"/>
      <sheetName val="Pipe Schedule"/>
      <sheetName val="Sheet2"/>
      <sheetName val="total cost"/>
      <sheetName val="budget unite"/>
      <sheetName val="loock ahead 1W"/>
      <sheetName val="BC - Final Templates"/>
      <sheetName val="RCBC Reinforcement"/>
      <sheetName val="Manhole Sch"/>
      <sheetName val="Intro"/>
      <sheetName val="eval"/>
      <sheetName val="Mhr&amp;Eq"/>
      <sheetName val="TTL"/>
      <sheetName val="MOTOR"/>
      <sheetName val="Summary"/>
      <sheetName val="BOQ"/>
      <sheetName val="Val breakdown"/>
      <sheetName val="SUP-DET"/>
      <sheetName val="P-Sum-Cab"/>
      <sheetName val="Gen Summary"/>
      <sheetName val="RELAY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O5">
            <v>379.86692722567381</v>
          </cell>
        </row>
        <row r="45">
          <cell r="O45" t="str">
            <v xml:space="preserve"> </v>
          </cell>
        </row>
        <row r="208">
          <cell r="O208">
            <v>0</v>
          </cell>
        </row>
        <row r="215">
          <cell r="O215" t="str">
            <v xml:space="preserve"> </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NMR"/>
      <sheetName val="Labor abs-PW"/>
      <sheetName val="Labor abs-NMR"/>
      <sheetName val="Labor bill - Mob"/>
      <sheetName val="Labor bill - EW"/>
      <sheetName val="Labor bill - Concrete"/>
      <sheetName val="Labor bill - Shuttering"/>
      <sheetName val="Labor bills - reinf"/>
      <sheetName val="Labor bills - Block masonry"/>
      <sheetName val="Labor bill - Plastering"/>
      <sheetName val="Labor bill Water proofing"/>
      <sheetName val="Labor bill Hard Finish"/>
      <sheetName val="Labor bill MS items"/>
      <sheetName val="Break up Sheet"/>
      <sheetName val="Micro"/>
      <sheetName val="Macro"/>
      <sheetName val="Scaff-Rose"/>
      <sheetName val="BOQ Distribution"/>
      <sheetName val="PCC"/>
      <sheetName val="conc-foot-gradeslab"/>
      <sheetName val="TBAL9697 -group wise  sdpl"/>
      <sheetName val="Notes"/>
      <sheetName val="Rate analysis"/>
      <sheetName val="_x0000_._x0008_p-NMR"/>
      <sheetName val=""/>
      <sheetName val="?._x0008_p-NMR"/>
      <sheetName val="Labor bills 19.08.06"/>
      <sheetName val="_._x0008_p-NMR"/>
      <sheetName val="site fab&amp;ernstr"/>
      <sheetName val="FORM7"/>
      <sheetName val="new tech flt bldg"/>
      <sheetName val="Approved MTD Proj #'s"/>
      <sheetName val="GuestProfile"/>
      <sheetName val="._x0008_p-NM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NMR"/>
      <sheetName val="Labor abs-PW"/>
      <sheetName val="Labor abs-NMR"/>
      <sheetName val="Labor bill - Mob"/>
      <sheetName val="Labor bill - EW"/>
      <sheetName val="Labor bill - Concrete"/>
      <sheetName val="Labor bill - Shuttering"/>
      <sheetName val="Labor bills - reinf"/>
      <sheetName val="Labor bills - Block masonry"/>
      <sheetName val="Labor bill - Plastering"/>
      <sheetName val="Labor bill Water proofing"/>
      <sheetName val="Labor bill Hard Finish"/>
      <sheetName val="Labor bill MS items"/>
      <sheetName val="Break up Sheet"/>
      <sheetName val="Micro"/>
      <sheetName val="Macro"/>
      <sheetName val="Scaff-Rose"/>
      <sheetName val="BOQ Distribution"/>
      <sheetName val="PCC"/>
      <sheetName val="conc-foot-gradeslab"/>
      <sheetName val="TBAL9697 -group wise  sdpl"/>
      <sheetName val="Notes"/>
      <sheetName val="Rate analysis"/>
      <sheetName val="_x0000_._x0008_p-NMR"/>
      <sheetName val=""/>
      <sheetName val="?._x0008_p-NMR"/>
      <sheetName val="Labor bills 19.08.06"/>
      <sheetName val="_._x0008_p-NMR"/>
      <sheetName val="site fab&amp;ernstr"/>
      <sheetName val="FORM7"/>
      <sheetName val="new tech flt bldg"/>
      <sheetName val="Approved MTD Proj #'s"/>
      <sheetName val="GuestProfile"/>
      <sheetName val="._x0008_p-NM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2.eng"/>
      <sheetName val="3.procure"/>
      <sheetName val="4.action"/>
      <sheetName val="5.aoc"/>
      <sheetName val="attach(1)"/>
      <sheetName val="attach(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lanned"/>
      <sheetName val="9008"/>
      <sheetName val="SST"/>
      <sheetName val="REYROLLE"/>
      <sheetName val="CALCULATION"/>
      <sheetName val="OVERALL"/>
      <sheetName val="Sheet1"/>
      <sheetName val="380KV GIS"/>
      <sheetName val="380KV C&amp;P"/>
      <sheetName val="132KV GIS"/>
      <sheetName val="132KV C&amp;P"/>
      <sheetName val="C &amp; P DEVICE"/>
      <sheetName val="SUMMARY"/>
      <sheetName val="8088A-E03"/>
      <sheetName val="8088B-E01"/>
      <sheetName val="8088C-E04"/>
      <sheetName val="8088D-E06"/>
      <sheetName val="BS2-E220"/>
      <sheetName val="BS1-E120"/>
      <sheetName val="BCA-E130"/>
      <sheetName val="BCB-E230"/>
      <sheetName val="SGT1-E05"/>
      <sheetName val="SGT2-E02"/>
      <sheetName val="SGT3-E10"/>
      <sheetName val="REACTOR-E08"/>
      <sheetName val="SPARE F4-E07"/>
      <sheetName val="SPARE F5-E12"/>
      <sheetName val="SPARE F3-E09"/>
      <sheetName val="SPARE F6-E14"/>
      <sheetName val="SPARE F2-E11"/>
      <sheetName val="SPARE F7-E16"/>
      <sheetName val="SPARE F1-E13"/>
      <sheetName val="SPARE F8-E18"/>
      <sheetName val="FUTU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pipeworks"/>
      <sheetName val="manhole"/>
      <sheetName val="Manhole template"/>
      <sheetName val="Inlet Calc"/>
      <sheetName val="Conc. Transition template"/>
      <sheetName val="Pipe Schedule"/>
      <sheetName val="CESMM3 class"/>
      <sheetName val="Depth Calculation"/>
      <sheetName val="paved reinstatement"/>
      <sheetName val="Sheet2"/>
    </sheetNames>
    <sheetDataSet>
      <sheetData sheetId="0"/>
      <sheetData sheetId="1"/>
      <sheetData sheetId="2"/>
      <sheetData sheetId="3">
        <row r="3">
          <cell r="G3" t="str">
            <v>MH-1</v>
          </cell>
        </row>
      </sheetData>
      <sheetData sheetId="4"/>
      <sheetData sheetId="5"/>
      <sheetData sheetId="6">
        <row r="5">
          <cell r="C5">
            <v>1</v>
          </cell>
          <cell r="D5">
            <v>2</v>
          </cell>
          <cell r="E5">
            <v>3</v>
          </cell>
          <cell r="F5">
            <v>4</v>
          </cell>
          <cell r="G5">
            <v>5</v>
          </cell>
          <cell r="H5">
            <v>6</v>
          </cell>
          <cell r="I5">
            <v>7</v>
          </cell>
          <cell r="J5">
            <v>8</v>
          </cell>
          <cell r="K5">
            <v>9</v>
          </cell>
          <cell r="L5">
            <v>10</v>
          </cell>
          <cell r="M5">
            <v>11</v>
          </cell>
          <cell r="N5">
            <v>12</v>
          </cell>
          <cell r="O5">
            <v>13</v>
          </cell>
          <cell r="P5">
            <v>14</v>
          </cell>
          <cell r="Q5">
            <v>15</v>
          </cell>
          <cell r="R5">
            <v>16</v>
          </cell>
          <cell r="T5">
            <v>0</v>
          </cell>
          <cell r="U5">
            <v>0</v>
          </cell>
          <cell r="V5">
            <v>0</v>
          </cell>
          <cell r="W5">
            <v>0</v>
          </cell>
        </row>
        <row r="6">
          <cell r="C6" t="str">
            <v>Inside Dia (ID)</v>
          </cell>
          <cell r="D6" t="str">
            <v>Pipe Wall Thickness</v>
          </cell>
          <cell r="E6" t="str">
            <v>Outside Dia (OD)</v>
          </cell>
          <cell r="F6">
            <v>0</v>
          </cell>
          <cell r="G6" t="str">
            <v>Manhole Width</v>
          </cell>
          <cell r="H6" t="str">
            <v>Manhole Length</v>
          </cell>
          <cell r="I6" t="str">
            <v>Manhole Ht</v>
          </cell>
          <cell r="J6" t="str">
            <v>Manhole Wall Thickness</v>
          </cell>
          <cell r="K6" t="str">
            <v>Blinding Width</v>
          </cell>
          <cell r="L6" t="str">
            <v>L (Pipe)</v>
          </cell>
          <cell r="M6" t="str">
            <v>L (exc.)</v>
          </cell>
          <cell r="N6" t="str">
            <v>L (Bedding)</v>
          </cell>
          <cell r="O6">
            <v>0</v>
          </cell>
          <cell r="P6">
            <v>0</v>
          </cell>
          <cell r="Q6">
            <v>0</v>
          </cell>
          <cell r="R6">
            <v>0</v>
          </cell>
        </row>
        <row r="7">
          <cell r="C7">
            <v>600</v>
          </cell>
          <cell r="D7">
            <v>75</v>
          </cell>
          <cell r="E7">
            <v>750</v>
          </cell>
          <cell r="F7">
            <v>0</v>
          </cell>
          <cell r="G7">
            <v>1000</v>
          </cell>
          <cell r="H7">
            <v>1200</v>
          </cell>
          <cell r="I7">
            <v>900</v>
          </cell>
          <cell r="J7">
            <v>250</v>
          </cell>
          <cell r="K7">
            <v>1700</v>
          </cell>
          <cell r="L7">
            <v>1</v>
          </cell>
          <cell r="M7">
            <v>1.7</v>
          </cell>
          <cell r="N7">
            <v>1.5</v>
          </cell>
          <cell r="O7">
            <v>0</v>
          </cell>
          <cell r="P7">
            <v>0</v>
          </cell>
          <cell r="Q7">
            <v>0</v>
          </cell>
          <cell r="R7">
            <v>0</v>
          </cell>
        </row>
        <row r="8">
          <cell r="C8">
            <v>800</v>
          </cell>
          <cell r="D8">
            <v>92</v>
          </cell>
          <cell r="E8">
            <v>984</v>
          </cell>
          <cell r="F8">
            <v>0</v>
          </cell>
          <cell r="G8">
            <v>1100</v>
          </cell>
          <cell r="H8">
            <v>1600</v>
          </cell>
          <cell r="I8">
            <v>1050</v>
          </cell>
          <cell r="J8">
            <v>250</v>
          </cell>
          <cell r="K8">
            <v>1800</v>
          </cell>
          <cell r="L8">
            <v>1.1000000000000001</v>
          </cell>
          <cell r="M8">
            <v>1.8</v>
          </cell>
          <cell r="N8">
            <v>1.6</v>
          </cell>
          <cell r="O8">
            <v>0</v>
          </cell>
          <cell r="P8">
            <v>0</v>
          </cell>
          <cell r="Q8">
            <v>0</v>
          </cell>
          <cell r="R8">
            <v>0</v>
          </cell>
        </row>
        <row r="9">
          <cell r="C9">
            <v>1050</v>
          </cell>
          <cell r="D9">
            <v>88</v>
          </cell>
          <cell r="E9">
            <v>1226</v>
          </cell>
          <cell r="F9">
            <v>0</v>
          </cell>
          <cell r="G9">
            <v>1400</v>
          </cell>
          <cell r="H9">
            <v>2000</v>
          </cell>
          <cell r="I9">
            <v>1400</v>
          </cell>
          <cell r="J9">
            <v>300</v>
          </cell>
          <cell r="K9">
            <v>2200</v>
          </cell>
          <cell r="L9">
            <v>1.4</v>
          </cell>
          <cell r="M9">
            <v>2.2000000000000002</v>
          </cell>
          <cell r="N9">
            <v>2</v>
          </cell>
          <cell r="O9">
            <v>0</v>
          </cell>
          <cell r="P9">
            <v>0</v>
          </cell>
          <cell r="Q9">
            <v>0</v>
          </cell>
          <cell r="R9">
            <v>0</v>
          </cell>
        </row>
        <row r="10">
          <cell r="C10">
            <v>1500</v>
          </cell>
          <cell r="D10">
            <v>150</v>
          </cell>
          <cell r="E10">
            <v>1800</v>
          </cell>
          <cell r="F10">
            <v>0</v>
          </cell>
          <cell r="G10">
            <v>1800</v>
          </cell>
          <cell r="H10">
            <v>2600</v>
          </cell>
          <cell r="I10">
            <v>1950</v>
          </cell>
          <cell r="J10">
            <v>350</v>
          </cell>
          <cell r="K10">
            <v>2700</v>
          </cell>
          <cell r="L10">
            <v>1.8</v>
          </cell>
          <cell r="M10">
            <v>2.7</v>
          </cell>
          <cell r="N10">
            <v>2.5</v>
          </cell>
          <cell r="O10">
            <v>0</v>
          </cell>
          <cell r="P10">
            <v>0</v>
          </cell>
          <cell r="Q10">
            <v>0</v>
          </cell>
          <cell r="R10">
            <v>0</v>
          </cell>
        </row>
        <row r="11">
          <cell r="C11">
            <v>1600</v>
          </cell>
          <cell r="D11">
            <v>-800</v>
          </cell>
          <cell r="E11">
            <v>0</v>
          </cell>
          <cell r="F11">
            <v>0</v>
          </cell>
          <cell r="G11">
            <v>0</v>
          </cell>
          <cell r="H11">
            <v>0</v>
          </cell>
          <cell r="I11">
            <v>0</v>
          </cell>
          <cell r="J11">
            <v>0</v>
          </cell>
          <cell r="K11">
            <v>0</v>
          </cell>
          <cell r="L11">
            <v>0</v>
          </cell>
          <cell r="M11">
            <v>0</v>
          </cell>
          <cell r="N11">
            <v>0</v>
          </cell>
          <cell r="O11">
            <v>0</v>
          </cell>
          <cell r="P11">
            <v>0</v>
          </cell>
          <cell r="Q11">
            <v>0</v>
          </cell>
          <cell r="R11">
            <v>0</v>
          </cell>
        </row>
        <row r="12">
          <cell r="C12">
            <v>2400</v>
          </cell>
          <cell r="D12">
            <v>-1200</v>
          </cell>
          <cell r="E12">
            <v>0</v>
          </cell>
          <cell r="F12">
            <v>0</v>
          </cell>
          <cell r="G12">
            <v>0</v>
          </cell>
          <cell r="H12">
            <v>0</v>
          </cell>
          <cell r="I12">
            <v>0</v>
          </cell>
          <cell r="J12">
            <v>0</v>
          </cell>
          <cell r="K12">
            <v>0</v>
          </cell>
          <cell r="L12">
            <v>0</v>
          </cell>
          <cell r="M12">
            <v>0</v>
          </cell>
          <cell r="N12">
            <v>0</v>
          </cell>
          <cell r="O12">
            <v>0</v>
          </cell>
          <cell r="P12">
            <v>0</v>
          </cell>
          <cell r="Q12">
            <v>0</v>
          </cell>
          <cell r="R12">
            <v>0</v>
          </cell>
        </row>
        <row r="13">
          <cell r="C13">
            <v>2500</v>
          </cell>
          <cell r="D13">
            <v>-1250</v>
          </cell>
          <cell r="E13">
            <v>0</v>
          </cell>
          <cell r="F13">
            <v>0</v>
          </cell>
          <cell r="G13">
            <v>0</v>
          </cell>
          <cell r="H13">
            <v>0</v>
          </cell>
          <cell r="I13">
            <v>0</v>
          </cell>
          <cell r="J13">
            <v>0</v>
          </cell>
          <cell r="K13">
            <v>0</v>
          </cell>
          <cell r="L13">
            <v>0</v>
          </cell>
          <cell r="M13">
            <v>0</v>
          </cell>
          <cell r="N13">
            <v>0</v>
          </cell>
          <cell r="O13">
            <v>0</v>
          </cell>
          <cell r="P13">
            <v>0</v>
          </cell>
          <cell r="Q13">
            <v>0</v>
          </cell>
          <cell r="R13">
            <v>0</v>
          </cell>
        </row>
        <row r="14">
          <cell r="C14">
            <v>3000</v>
          </cell>
          <cell r="D14">
            <v>-1500</v>
          </cell>
          <cell r="E14">
            <v>0</v>
          </cell>
          <cell r="F14">
            <v>0</v>
          </cell>
          <cell r="G14">
            <v>0</v>
          </cell>
          <cell r="H14">
            <v>0</v>
          </cell>
          <cell r="I14">
            <v>0</v>
          </cell>
          <cell r="J14">
            <v>0</v>
          </cell>
          <cell r="K14">
            <v>0</v>
          </cell>
          <cell r="L14">
            <v>0</v>
          </cell>
          <cell r="M14">
            <v>0</v>
          </cell>
          <cell r="N14">
            <v>0</v>
          </cell>
          <cell r="O14">
            <v>0</v>
          </cell>
          <cell r="P14">
            <v>0</v>
          </cell>
          <cell r="Q14">
            <v>0</v>
          </cell>
          <cell r="R14">
            <v>0</v>
          </cell>
        </row>
        <row r="15">
          <cell r="C15">
            <v>3500</v>
          </cell>
          <cell r="D15">
            <v>-1750</v>
          </cell>
          <cell r="E15">
            <v>0</v>
          </cell>
          <cell r="F15">
            <v>0</v>
          </cell>
          <cell r="G15">
            <v>0</v>
          </cell>
          <cell r="H15">
            <v>0</v>
          </cell>
          <cell r="I15">
            <v>0</v>
          </cell>
          <cell r="J15">
            <v>0</v>
          </cell>
          <cell r="K15">
            <v>0</v>
          </cell>
          <cell r="L15">
            <v>0</v>
          </cell>
          <cell r="M15">
            <v>0</v>
          </cell>
          <cell r="N15">
            <v>0</v>
          </cell>
          <cell r="O15">
            <v>0</v>
          </cell>
          <cell r="P15">
            <v>0</v>
          </cell>
          <cell r="Q15">
            <v>0</v>
          </cell>
          <cell r="R15">
            <v>0</v>
          </cell>
        </row>
        <row r="18">
          <cell r="C18">
            <v>0</v>
          </cell>
        </row>
        <row r="21">
          <cell r="C21">
            <v>1</v>
          </cell>
          <cell r="D21">
            <v>2</v>
          </cell>
          <cell r="E21">
            <v>3</v>
          </cell>
          <cell r="F21">
            <v>4</v>
          </cell>
          <cell r="G21">
            <v>5</v>
          </cell>
          <cell r="H21">
            <v>6</v>
          </cell>
          <cell r="I21">
            <v>7</v>
          </cell>
          <cell r="J21">
            <v>8</v>
          </cell>
          <cell r="K21">
            <v>9</v>
          </cell>
          <cell r="L21">
            <v>10</v>
          </cell>
          <cell r="M21">
            <v>11</v>
          </cell>
          <cell r="N21">
            <v>12</v>
          </cell>
          <cell r="O21">
            <v>13</v>
          </cell>
          <cell r="P21">
            <v>14</v>
          </cell>
          <cell r="Q21">
            <v>15</v>
          </cell>
          <cell r="R21">
            <v>16</v>
          </cell>
        </row>
        <row r="22">
          <cell r="C22" t="str">
            <v>Inside Dia (ID)</v>
          </cell>
          <cell r="D22" t="str">
            <v>Pipe Wall Thickness</v>
          </cell>
          <cell r="E22" t="str">
            <v>Outside Dia (OD)</v>
          </cell>
          <cell r="F22">
            <v>0</v>
          </cell>
          <cell r="G22" t="str">
            <v>Manhole Width</v>
          </cell>
          <cell r="H22" t="str">
            <v>Manhole Length</v>
          </cell>
          <cell r="I22" t="str">
            <v>Manhole Ht</v>
          </cell>
          <cell r="J22" t="str">
            <v>Manhole Wall Thickness</v>
          </cell>
          <cell r="K22" t="str">
            <v>Blinding Width</v>
          </cell>
          <cell r="L22" t="str">
            <v>L (Pipe)</v>
          </cell>
          <cell r="M22" t="str">
            <v>L (exc.)</v>
          </cell>
          <cell r="N22" t="str">
            <v>L (Bedding)</v>
          </cell>
          <cell r="O22">
            <v>0</v>
          </cell>
          <cell r="P22">
            <v>0</v>
          </cell>
          <cell r="Q22">
            <v>0</v>
          </cell>
          <cell r="R22">
            <v>0</v>
          </cell>
        </row>
        <row r="23">
          <cell r="C23">
            <v>600</v>
          </cell>
          <cell r="D23">
            <v>75</v>
          </cell>
          <cell r="E23">
            <v>750</v>
          </cell>
          <cell r="F23">
            <v>0</v>
          </cell>
          <cell r="G23">
            <v>1000</v>
          </cell>
          <cell r="H23">
            <v>2300</v>
          </cell>
          <cell r="I23">
            <v>900</v>
          </cell>
          <cell r="J23">
            <v>300</v>
          </cell>
          <cell r="K23">
            <v>1800</v>
          </cell>
          <cell r="L23">
            <v>1</v>
          </cell>
          <cell r="M23">
            <v>1.8</v>
          </cell>
          <cell r="N23">
            <v>1.6</v>
          </cell>
          <cell r="O23">
            <v>0</v>
          </cell>
          <cell r="P23">
            <v>0</v>
          </cell>
          <cell r="Q23">
            <v>0</v>
          </cell>
          <cell r="R23">
            <v>0</v>
          </cell>
        </row>
        <row r="24">
          <cell r="C24">
            <v>800</v>
          </cell>
          <cell r="D24">
            <v>92</v>
          </cell>
          <cell r="E24">
            <v>984</v>
          </cell>
          <cell r="F24">
            <v>0</v>
          </cell>
          <cell r="G24">
            <v>1100</v>
          </cell>
          <cell r="H24">
            <v>2900</v>
          </cell>
          <cell r="I24">
            <v>1050</v>
          </cell>
          <cell r="J24">
            <v>300</v>
          </cell>
          <cell r="K24">
            <v>1900</v>
          </cell>
          <cell r="L24">
            <v>1.1000000000000001</v>
          </cell>
          <cell r="M24">
            <v>1.9</v>
          </cell>
          <cell r="N24">
            <v>1.7</v>
          </cell>
          <cell r="O24">
            <v>0</v>
          </cell>
          <cell r="P24">
            <v>0</v>
          </cell>
          <cell r="Q24">
            <v>0</v>
          </cell>
          <cell r="R24">
            <v>0</v>
          </cell>
        </row>
        <row r="25">
          <cell r="C25">
            <v>1050</v>
          </cell>
          <cell r="D25">
            <v>88</v>
          </cell>
          <cell r="E25">
            <v>1226</v>
          </cell>
          <cell r="F25">
            <v>0</v>
          </cell>
          <cell r="G25">
            <v>1400</v>
          </cell>
          <cell r="H25">
            <v>3500</v>
          </cell>
          <cell r="I25">
            <v>1400</v>
          </cell>
          <cell r="J25">
            <v>350</v>
          </cell>
          <cell r="K25">
            <v>2300</v>
          </cell>
          <cell r="L25">
            <v>1.4</v>
          </cell>
          <cell r="M25">
            <v>2.2999999999999998</v>
          </cell>
          <cell r="N25">
            <v>2.1</v>
          </cell>
          <cell r="O25">
            <v>0</v>
          </cell>
          <cell r="P25">
            <v>0</v>
          </cell>
          <cell r="Q25">
            <v>0</v>
          </cell>
          <cell r="R25">
            <v>0</v>
          </cell>
        </row>
        <row r="26">
          <cell r="C26">
            <v>1500</v>
          </cell>
          <cell r="D26">
            <v>150</v>
          </cell>
          <cell r="E26">
            <v>1800</v>
          </cell>
          <cell r="F26">
            <v>0</v>
          </cell>
          <cell r="G26">
            <v>1800</v>
          </cell>
          <cell r="H26">
            <v>4900</v>
          </cell>
          <cell r="I26">
            <v>1950</v>
          </cell>
          <cell r="J26">
            <v>350</v>
          </cell>
          <cell r="K26">
            <v>2700</v>
          </cell>
          <cell r="L26">
            <v>1.8</v>
          </cell>
          <cell r="M26">
            <v>2.7</v>
          </cell>
          <cell r="N26">
            <v>2.5</v>
          </cell>
          <cell r="O26">
            <v>0</v>
          </cell>
          <cell r="P26">
            <v>0</v>
          </cell>
          <cell r="Q26">
            <v>0</v>
          </cell>
          <cell r="R26">
            <v>0</v>
          </cell>
        </row>
        <row r="27">
          <cell r="C27">
            <v>1600</v>
          </cell>
          <cell r="D27">
            <v>-800</v>
          </cell>
          <cell r="E27">
            <v>0</v>
          </cell>
          <cell r="F27">
            <v>0</v>
          </cell>
          <cell r="G27">
            <v>0</v>
          </cell>
          <cell r="H27">
            <v>0</v>
          </cell>
          <cell r="I27">
            <v>0</v>
          </cell>
          <cell r="J27">
            <v>0</v>
          </cell>
          <cell r="K27">
            <v>0</v>
          </cell>
          <cell r="L27">
            <v>0</v>
          </cell>
          <cell r="M27">
            <v>0</v>
          </cell>
          <cell r="N27">
            <v>0</v>
          </cell>
          <cell r="O27">
            <v>0</v>
          </cell>
          <cell r="P27">
            <v>0</v>
          </cell>
          <cell r="Q27">
            <v>0</v>
          </cell>
          <cell r="R27">
            <v>0</v>
          </cell>
        </row>
        <row r="28">
          <cell r="C28">
            <v>2400</v>
          </cell>
          <cell r="D28">
            <v>-1200</v>
          </cell>
          <cell r="E28">
            <v>0</v>
          </cell>
          <cell r="F28">
            <v>0</v>
          </cell>
          <cell r="G28">
            <v>0</v>
          </cell>
          <cell r="H28">
            <v>0</v>
          </cell>
          <cell r="I28">
            <v>0</v>
          </cell>
          <cell r="J28">
            <v>0</v>
          </cell>
          <cell r="K28">
            <v>0</v>
          </cell>
          <cell r="L28">
            <v>0</v>
          </cell>
          <cell r="M28">
            <v>0</v>
          </cell>
          <cell r="N28">
            <v>0</v>
          </cell>
          <cell r="O28">
            <v>0</v>
          </cell>
          <cell r="P28">
            <v>0</v>
          </cell>
          <cell r="Q28">
            <v>0</v>
          </cell>
          <cell r="R28">
            <v>0</v>
          </cell>
        </row>
        <row r="29">
          <cell r="C29">
            <v>2500</v>
          </cell>
          <cell r="D29">
            <v>-1250</v>
          </cell>
          <cell r="E29">
            <v>0</v>
          </cell>
          <cell r="F29">
            <v>0</v>
          </cell>
          <cell r="G29">
            <v>0</v>
          </cell>
          <cell r="H29">
            <v>0</v>
          </cell>
          <cell r="I29">
            <v>0</v>
          </cell>
          <cell r="J29">
            <v>0</v>
          </cell>
          <cell r="K29">
            <v>0</v>
          </cell>
          <cell r="L29">
            <v>0</v>
          </cell>
          <cell r="M29">
            <v>0</v>
          </cell>
          <cell r="N29">
            <v>0</v>
          </cell>
          <cell r="O29">
            <v>0</v>
          </cell>
          <cell r="P29">
            <v>0</v>
          </cell>
          <cell r="Q29">
            <v>0</v>
          </cell>
          <cell r="R29">
            <v>0</v>
          </cell>
        </row>
        <row r="30">
          <cell r="C30">
            <v>3000</v>
          </cell>
          <cell r="D30">
            <v>-1500</v>
          </cell>
          <cell r="E30">
            <v>0</v>
          </cell>
          <cell r="F30">
            <v>0</v>
          </cell>
          <cell r="G30">
            <v>0</v>
          </cell>
          <cell r="H30">
            <v>0</v>
          </cell>
          <cell r="I30">
            <v>0</v>
          </cell>
          <cell r="J30">
            <v>0</v>
          </cell>
          <cell r="K30">
            <v>0</v>
          </cell>
          <cell r="L30">
            <v>0</v>
          </cell>
          <cell r="M30">
            <v>0</v>
          </cell>
          <cell r="N30">
            <v>0</v>
          </cell>
          <cell r="O30">
            <v>0</v>
          </cell>
          <cell r="P30">
            <v>0</v>
          </cell>
          <cell r="Q30">
            <v>0</v>
          </cell>
          <cell r="R30">
            <v>0</v>
          </cell>
        </row>
        <row r="31">
          <cell r="C31">
            <v>3500</v>
          </cell>
          <cell r="D31">
            <v>-1750</v>
          </cell>
          <cell r="E31">
            <v>0</v>
          </cell>
          <cell r="F31">
            <v>0</v>
          </cell>
          <cell r="G31">
            <v>0</v>
          </cell>
          <cell r="H31">
            <v>0</v>
          </cell>
          <cell r="I31">
            <v>0</v>
          </cell>
          <cell r="J31">
            <v>0</v>
          </cell>
          <cell r="K31">
            <v>0</v>
          </cell>
          <cell r="L31">
            <v>0</v>
          </cell>
          <cell r="M31">
            <v>0</v>
          </cell>
          <cell r="N31">
            <v>0</v>
          </cell>
          <cell r="O31">
            <v>0</v>
          </cell>
          <cell r="P31">
            <v>0</v>
          </cell>
          <cell r="Q31">
            <v>0</v>
          </cell>
          <cell r="R31">
            <v>0</v>
          </cell>
        </row>
        <row r="44">
          <cell r="B44">
            <v>80</v>
          </cell>
          <cell r="C44">
            <v>98.9</v>
          </cell>
          <cell r="D44">
            <v>99.4</v>
          </cell>
          <cell r="E44">
            <v>9.7000000000000028</v>
          </cell>
          <cell r="F44">
            <v>0</v>
          </cell>
          <cell r="G44">
            <v>0</v>
          </cell>
          <cell r="H44">
            <v>0</v>
          </cell>
          <cell r="I44">
            <v>0</v>
          </cell>
          <cell r="J44">
            <v>0</v>
          </cell>
          <cell r="K44">
            <v>0</v>
          </cell>
          <cell r="L44">
            <v>0</v>
          </cell>
          <cell r="M44">
            <v>0</v>
          </cell>
          <cell r="N44">
            <v>0</v>
          </cell>
          <cell r="O44">
            <v>0</v>
          </cell>
          <cell r="P44">
            <v>0</v>
          </cell>
          <cell r="Q44">
            <v>0</v>
          </cell>
        </row>
        <row r="45">
          <cell r="B45">
            <v>100</v>
          </cell>
          <cell r="C45">
            <v>118.9</v>
          </cell>
          <cell r="D45">
            <v>119.4</v>
          </cell>
          <cell r="E45">
            <v>9.7000000000000028</v>
          </cell>
          <cell r="F45">
            <v>0</v>
          </cell>
          <cell r="G45">
            <v>0</v>
          </cell>
          <cell r="H45">
            <v>0</v>
          </cell>
          <cell r="I45">
            <v>0</v>
          </cell>
          <cell r="J45">
            <v>0</v>
          </cell>
          <cell r="K45">
            <v>0</v>
          </cell>
          <cell r="L45">
            <v>0</v>
          </cell>
          <cell r="M45">
            <v>0</v>
          </cell>
          <cell r="N45">
            <v>0</v>
          </cell>
          <cell r="O45">
            <v>0</v>
          </cell>
          <cell r="P45">
            <v>0</v>
          </cell>
          <cell r="Q45">
            <v>0</v>
          </cell>
        </row>
        <row r="46">
          <cell r="B46">
            <v>150</v>
          </cell>
          <cell r="C46">
            <v>170.9</v>
          </cell>
          <cell r="D46">
            <v>171.4</v>
          </cell>
          <cell r="E46">
            <v>10.700000000000003</v>
          </cell>
          <cell r="F46">
            <v>0</v>
          </cell>
          <cell r="G46">
            <v>0</v>
          </cell>
          <cell r="H46">
            <v>0</v>
          </cell>
          <cell r="I46">
            <v>0</v>
          </cell>
          <cell r="J46">
            <v>0</v>
          </cell>
          <cell r="K46">
            <v>0</v>
          </cell>
          <cell r="L46">
            <v>0</v>
          </cell>
          <cell r="M46">
            <v>0</v>
          </cell>
          <cell r="N46">
            <v>0</v>
          </cell>
          <cell r="O46">
            <v>0</v>
          </cell>
          <cell r="P46">
            <v>0</v>
          </cell>
          <cell r="Q46">
            <v>0</v>
          </cell>
        </row>
        <row r="47">
          <cell r="B47">
            <v>200</v>
          </cell>
          <cell r="C47">
            <v>222.3</v>
          </cell>
          <cell r="D47">
            <v>222.8</v>
          </cell>
          <cell r="E47">
            <v>11.400000000000006</v>
          </cell>
          <cell r="F47">
            <v>0</v>
          </cell>
          <cell r="G47">
            <v>0</v>
          </cell>
          <cell r="H47">
            <v>0</v>
          </cell>
          <cell r="I47">
            <v>0</v>
          </cell>
          <cell r="J47">
            <v>0</v>
          </cell>
          <cell r="K47">
            <v>0</v>
          </cell>
          <cell r="L47">
            <v>0</v>
          </cell>
          <cell r="M47">
            <v>0</v>
          </cell>
          <cell r="N47">
            <v>0</v>
          </cell>
          <cell r="O47">
            <v>0</v>
          </cell>
          <cell r="P47">
            <v>0</v>
          </cell>
          <cell r="Q47">
            <v>0</v>
          </cell>
        </row>
        <row r="48">
          <cell r="B48">
            <v>250</v>
          </cell>
          <cell r="C48">
            <v>273.60000000000002</v>
          </cell>
          <cell r="D48">
            <v>274.10000000000002</v>
          </cell>
          <cell r="E48">
            <v>12.050000000000011</v>
          </cell>
          <cell r="F48">
            <v>0</v>
          </cell>
          <cell r="G48">
            <v>0</v>
          </cell>
          <cell r="H48">
            <v>0</v>
          </cell>
          <cell r="I48">
            <v>0</v>
          </cell>
          <cell r="J48">
            <v>0</v>
          </cell>
          <cell r="K48">
            <v>0</v>
          </cell>
          <cell r="L48">
            <v>0</v>
          </cell>
          <cell r="M48">
            <v>0</v>
          </cell>
          <cell r="N48">
            <v>0</v>
          </cell>
          <cell r="O48">
            <v>0</v>
          </cell>
          <cell r="P48">
            <v>0</v>
          </cell>
          <cell r="Q48">
            <v>0</v>
          </cell>
        </row>
        <row r="49">
          <cell r="B49">
            <v>300</v>
          </cell>
          <cell r="C49">
            <v>325.2</v>
          </cell>
          <cell r="D49">
            <v>325.7</v>
          </cell>
          <cell r="E49">
            <v>12.849999999999994</v>
          </cell>
          <cell r="F49">
            <v>0</v>
          </cell>
          <cell r="G49">
            <v>0</v>
          </cell>
          <cell r="H49">
            <v>0</v>
          </cell>
          <cell r="I49">
            <v>0</v>
          </cell>
          <cell r="J49">
            <v>0</v>
          </cell>
          <cell r="K49">
            <v>0</v>
          </cell>
          <cell r="L49">
            <v>0</v>
          </cell>
          <cell r="M49">
            <v>0</v>
          </cell>
          <cell r="N49">
            <v>0</v>
          </cell>
          <cell r="O49">
            <v>0</v>
          </cell>
          <cell r="P49">
            <v>0</v>
          </cell>
          <cell r="Q49">
            <v>0</v>
          </cell>
        </row>
        <row r="50">
          <cell r="B50">
            <v>350</v>
          </cell>
          <cell r="C50">
            <v>378</v>
          </cell>
          <cell r="D50">
            <v>379</v>
          </cell>
          <cell r="E50">
            <v>14.5</v>
          </cell>
          <cell r="F50">
            <v>0</v>
          </cell>
          <cell r="G50">
            <v>0</v>
          </cell>
          <cell r="H50">
            <v>0</v>
          </cell>
          <cell r="I50">
            <v>0</v>
          </cell>
          <cell r="J50">
            <v>0</v>
          </cell>
          <cell r="K50">
            <v>0</v>
          </cell>
          <cell r="L50">
            <v>0</v>
          </cell>
          <cell r="M50">
            <v>0</v>
          </cell>
          <cell r="N50">
            <v>0</v>
          </cell>
          <cell r="O50">
            <v>0</v>
          </cell>
          <cell r="P50">
            <v>0</v>
          </cell>
          <cell r="Q50">
            <v>0</v>
          </cell>
        </row>
        <row r="51">
          <cell r="B51">
            <v>400</v>
          </cell>
          <cell r="C51">
            <v>412</v>
          </cell>
          <cell r="D51">
            <v>413</v>
          </cell>
          <cell r="E51">
            <v>6.5</v>
          </cell>
          <cell r="F51">
            <v>0</v>
          </cell>
          <cell r="G51">
            <v>0</v>
          </cell>
          <cell r="H51">
            <v>0</v>
          </cell>
          <cell r="I51">
            <v>0</v>
          </cell>
          <cell r="J51">
            <v>0</v>
          </cell>
          <cell r="K51">
            <v>0</v>
          </cell>
          <cell r="L51">
            <v>0</v>
          </cell>
          <cell r="M51">
            <v>0</v>
          </cell>
          <cell r="N51">
            <v>0</v>
          </cell>
          <cell r="O51">
            <v>0</v>
          </cell>
          <cell r="P51">
            <v>0</v>
          </cell>
          <cell r="Q51">
            <v>0</v>
          </cell>
        </row>
        <row r="52">
          <cell r="B52">
            <v>450</v>
          </cell>
          <cell r="C52">
            <v>463</v>
          </cell>
          <cell r="D52">
            <v>464</v>
          </cell>
          <cell r="E52">
            <v>7</v>
          </cell>
          <cell r="F52">
            <v>0</v>
          </cell>
          <cell r="G52">
            <v>0</v>
          </cell>
          <cell r="H52">
            <v>0</v>
          </cell>
          <cell r="I52">
            <v>0</v>
          </cell>
          <cell r="J52">
            <v>0</v>
          </cell>
          <cell r="K52">
            <v>0</v>
          </cell>
          <cell r="L52">
            <v>0</v>
          </cell>
          <cell r="M52">
            <v>0</v>
          </cell>
          <cell r="N52">
            <v>0</v>
          </cell>
          <cell r="O52">
            <v>0</v>
          </cell>
          <cell r="P52">
            <v>0</v>
          </cell>
          <cell r="Q52">
            <v>0</v>
          </cell>
        </row>
        <row r="53">
          <cell r="B53">
            <v>500</v>
          </cell>
          <cell r="C53">
            <v>514</v>
          </cell>
          <cell r="D53">
            <v>515</v>
          </cell>
          <cell r="E53">
            <v>7.5</v>
          </cell>
          <cell r="F53">
            <v>0</v>
          </cell>
          <cell r="G53">
            <v>0</v>
          </cell>
          <cell r="H53">
            <v>0</v>
          </cell>
          <cell r="I53">
            <v>0</v>
          </cell>
          <cell r="J53">
            <v>0</v>
          </cell>
          <cell r="K53">
            <v>0</v>
          </cell>
          <cell r="L53">
            <v>0</v>
          </cell>
          <cell r="M53">
            <v>0</v>
          </cell>
          <cell r="N53">
            <v>0</v>
          </cell>
          <cell r="O53">
            <v>0</v>
          </cell>
          <cell r="P53">
            <v>0</v>
          </cell>
          <cell r="Q53">
            <v>0</v>
          </cell>
        </row>
        <row r="54">
          <cell r="B54">
            <v>600</v>
          </cell>
          <cell r="C54">
            <v>616</v>
          </cell>
          <cell r="D54">
            <v>617</v>
          </cell>
          <cell r="E54">
            <v>8.5</v>
          </cell>
          <cell r="F54">
            <v>0</v>
          </cell>
          <cell r="G54">
            <v>0</v>
          </cell>
          <cell r="H54">
            <v>0</v>
          </cell>
          <cell r="I54">
            <v>0</v>
          </cell>
          <cell r="J54">
            <v>0</v>
          </cell>
          <cell r="K54">
            <v>0</v>
          </cell>
          <cell r="L54">
            <v>0</v>
          </cell>
          <cell r="M54">
            <v>0</v>
          </cell>
          <cell r="N54">
            <v>0</v>
          </cell>
          <cell r="O54">
            <v>0</v>
          </cell>
          <cell r="P54">
            <v>0</v>
          </cell>
          <cell r="Q54">
            <v>0</v>
          </cell>
        </row>
        <row r="55">
          <cell r="B55">
            <v>700</v>
          </cell>
          <cell r="C55">
            <v>718</v>
          </cell>
          <cell r="D55">
            <v>719</v>
          </cell>
          <cell r="E55">
            <v>9.5</v>
          </cell>
          <cell r="F55">
            <v>0</v>
          </cell>
          <cell r="G55">
            <v>0</v>
          </cell>
          <cell r="H55">
            <v>0</v>
          </cell>
          <cell r="I55">
            <v>0</v>
          </cell>
          <cell r="J55">
            <v>0</v>
          </cell>
          <cell r="K55">
            <v>0</v>
          </cell>
          <cell r="L55">
            <v>0</v>
          </cell>
          <cell r="M55">
            <v>0</v>
          </cell>
          <cell r="N55">
            <v>0</v>
          </cell>
          <cell r="O55">
            <v>0</v>
          </cell>
          <cell r="P55">
            <v>0</v>
          </cell>
          <cell r="Q55">
            <v>0</v>
          </cell>
        </row>
        <row r="56">
          <cell r="B56">
            <v>800</v>
          </cell>
          <cell r="C56">
            <v>820</v>
          </cell>
          <cell r="D56">
            <v>821</v>
          </cell>
          <cell r="E56">
            <v>10.5</v>
          </cell>
          <cell r="F56">
            <v>0</v>
          </cell>
          <cell r="G56">
            <v>0</v>
          </cell>
          <cell r="H56">
            <v>0</v>
          </cell>
          <cell r="I56">
            <v>0</v>
          </cell>
          <cell r="J56">
            <v>0</v>
          </cell>
          <cell r="K56">
            <v>0</v>
          </cell>
          <cell r="L56">
            <v>0</v>
          </cell>
          <cell r="M56">
            <v>0</v>
          </cell>
          <cell r="N56">
            <v>0</v>
          </cell>
          <cell r="O56">
            <v>0</v>
          </cell>
          <cell r="P56">
            <v>0</v>
          </cell>
          <cell r="Q56">
            <v>0</v>
          </cell>
        </row>
        <row r="57">
          <cell r="B57">
            <v>900</v>
          </cell>
          <cell r="C57">
            <v>922</v>
          </cell>
          <cell r="D57">
            <v>923</v>
          </cell>
          <cell r="E57">
            <v>11.5</v>
          </cell>
          <cell r="F57">
            <v>0</v>
          </cell>
          <cell r="G57">
            <v>0</v>
          </cell>
          <cell r="H57">
            <v>0</v>
          </cell>
          <cell r="I57">
            <v>0</v>
          </cell>
          <cell r="J57">
            <v>0</v>
          </cell>
          <cell r="K57">
            <v>0</v>
          </cell>
          <cell r="L57">
            <v>0</v>
          </cell>
          <cell r="M57">
            <v>0</v>
          </cell>
          <cell r="N57">
            <v>0</v>
          </cell>
          <cell r="O57">
            <v>0</v>
          </cell>
          <cell r="P57">
            <v>0</v>
          </cell>
          <cell r="Q57">
            <v>0</v>
          </cell>
        </row>
        <row r="58">
          <cell r="B58">
            <v>1000</v>
          </cell>
          <cell r="C58">
            <v>1024</v>
          </cell>
          <cell r="D58">
            <v>1025</v>
          </cell>
          <cell r="E58">
            <v>12.5</v>
          </cell>
          <cell r="F58">
            <v>0</v>
          </cell>
          <cell r="G58">
            <v>0</v>
          </cell>
          <cell r="H58">
            <v>0</v>
          </cell>
          <cell r="I58">
            <v>0</v>
          </cell>
          <cell r="J58">
            <v>0</v>
          </cell>
          <cell r="K58">
            <v>0</v>
          </cell>
          <cell r="L58">
            <v>0</v>
          </cell>
          <cell r="M58">
            <v>0</v>
          </cell>
          <cell r="N58">
            <v>0</v>
          </cell>
          <cell r="O58">
            <v>0</v>
          </cell>
          <cell r="P58">
            <v>0</v>
          </cell>
          <cell r="Q58">
            <v>0</v>
          </cell>
        </row>
        <row r="59">
          <cell r="B59">
            <v>1100</v>
          </cell>
          <cell r="C59">
            <v>1126</v>
          </cell>
          <cell r="D59">
            <v>1127</v>
          </cell>
          <cell r="E59">
            <v>13.5</v>
          </cell>
          <cell r="F59">
            <v>0</v>
          </cell>
          <cell r="G59">
            <v>0</v>
          </cell>
          <cell r="H59">
            <v>0</v>
          </cell>
          <cell r="I59">
            <v>0</v>
          </cell>
          <cell r="J59">
            <v>0</v>
          </cell>
          <cell r="K59">
            <v>0</v>
          </cell>
          <cell r="L59">
            <v>0</v>
          </cell>
          <cell r="M59">
            <v>0</v>
          </cell>
          <cell r="N59">
            <v>0</v>
          </cell>
          <cell r="O59">
            <v>0</v>
          </cell>
          <cell r="P59">
            <v>0</v>
          </cell>
          <cell r="Q59">
            <v>0</v>
          </cell>
        </row>
        <row r="60">
          <cell r="B60">
            <v>1200</v>
          </cell>
          <cell r="C60">
            <v>1228</v>
          </cell>
          <cell r="D60">
            <v>1229</v>
          </cell>
          <cell r="E60">
            <v>14.5</v>
          </cell>
          <cell r="F60">
            <v>0</v>
          </cell>
          <cell r="G60">
            <v>0</v>
          </cell>
          <cell r="H60">
            <v>0</v>
          </cell>
          <cell r="I60">
            <v>0</v>
          </cell>
          <cell r="J60">
            <v>0</v>
          </cell>
          <cell r="K60">
            <v>0</v>
          </cell>
          <cell r="L60">
            <v>0</v>
          </cell>
          <cell r="M60">
            <v>0</v>
          </cell>
          <cell r="N60">
            <v>0</v>
          </cell>
          <cell r="O60">
            <v>0</v>
          </cell>
          <cell r="P60">
            <v>0</v>
          </cell>
          <cell r="Q60">
            <v>0</v>
          </cell>
        </row>
        <row r="61">
          <cell r="B61">
            <v>1300</v>
          </cell>
          <cell r="C61">
            <v>1330</v>
          </cell>
          <cell r="D61">
            <v>1331</v>
          </cell>
          <cell r="E61">
            <v>15.5</v>
          </cell>
          <cell r="F61">
            <v>0</v>
          </cell>
          <cell r="G61">
            <v>0</v>
          </cell>
          <cell r="H61">
            <v>0</v>
          </cell>
          <cell r="I61">
            <v>0</v>
          </cell>
          <cell r="J61">
            <v>0</v>
          </cell>
          <cell r="K61">
            <v>0</v>
          </cell>
          <cell r="L61">
            <v>0</v>
          </cell>
          <cell r="M61">
            <v>0</v>
          </cell>
          <cell r="N61">
            <v>0</v>
          </cell>
          <cell r="O61">
            <v>0</v>
          </cell>
          <cell r="P61">
            <v>0</v>
          </cell>
          <cell r="Q61">
            <v>0</v>
          </cell>
        </row>
        <row r="62">
          <cell r="B62">
            <v>1400</v>
          </cell>
          <cell r="C62">
            <v>1432</v>
          </cell>
          <cell r="D62">
            <v>1433</v>
          </cell>
          <cell r="E62">
            <v>16.5</v>
          </cell>
          <cell r="F62">
            <v>0</v>
          </cell>
          <cell r="G62">
            <v>0</v>
          </cell>
          <cell r="H62">
            <v>0</v>
          </cell>
          <cell r="I62">
            <v>0</v>
          </cell>
          <cell r="J62">
            <v>0</v>
          </cell>
          <cell r="K62">
            <v>0</v>
          </cell>
          <cell r="L62">
            <v>0</v>
          </cell>
          <cell r="M62">
            <v>0</v>
          </cell>
          <cell r="N62">
            <v>0</v>
          </cell>
          <cell r="O62">
            <v>0</v>
          </cell>
          <cell r="P62">
            <v>0</v>
          </cell>
          <cell r="Q62">
            <v>0</v>
          </cell>
        </row>
        <row r="63">
          <cell r="B63">
            <v>1500</v>
          </cell>
          <cell r="C63">
            <v>1534</v>
          </cell>
          <cell r="D63">
            <v>1535</v>
          </cell>
          <cell r="E63">
            <v>17.5</v>
          </cell>
          <cell r="F63">
            <v>0</v>
          </cell>
          <cell r="G63">
            <v>0</v>
          </cell>
          <cell r="H63">
            <v>0</v>
          </cell>
          <cell r="I63">
            <v>0</v>
          </cell>
          <cell r="J63">
            <v>0</v>
          </cell>
          <cell r="K63">
            <v>0</v>
          </cell>
          <cell r="L63">
            <v>0</v>
          </cell>
          <cell r="M63">
            <v>0</v>
          </cell>
          <cell r="N63">
            <v>0</v>
          </cell>
          <cell r="O63">
            <v>0</v>
          </cell>
          <cell r="P63">
            <v>0</v>
          </cell>
          <cell r="Q63">
            <v>0</v>
          </cell>
        </row>
        <row r="64">
          <cell r="B64">
            <v>1600</v>
          </cell>
          <cell r="C64">
            <v>1636</v>
          </cell>
          <cell r="D64">
            <v>1637</v>
          </cell>
          <cell r="E64">
            <v>18.5</v>
          </cell>
          <cell r="F64">
            <v>0</v>
          </cell>
          <cell r="G64">
            <v>0</v>
          </cell>
          <cell r="H64">
            <v>0</v>
          </cell>
          <cell r="I64">
            <v>0</v>
          </cell>
          <cell r="J64">
            <v>0</v>
          </cell>
          <cell r="K64">
            <v>0</v>
          </cell>
          <cell r="L64">
            <v>0</v>
          </cell>
          <cell r="M64">
            <v>0</v>
          </cell>
          <cell r="N64">
            <v>0</v>
          </cell>
          <cell r="O64">
            <v>0</v>
          </cell>
          <cell r="P64">
            <v>0</v>
          </cell>
          <cell r="Q64">
            <v>0</v>
          </cell>
        </row>
        <row r="65">
          <cell r="B65">
            <v>1700</v>
          </cell>
          <cell r="C65">
            <v>1738</v>
          </cell>
          <cell r="D65">
            <v>1739</v>
          </cell>
          <cell r="E65">
            <v>19.5</v>
          </cell>
          <cell r="F65">
            <v>0</v>
          </cell>
          <cell r="G65">
            <v>0</v>
          </cell>
          <cell r="H65">
            <v>0</v>
          </cell>
          <cell r="I65">
            <v>0</v>
          </cell>
          <cell r="J65">
            <v>0</v>
          </cell>
          <cell r="K65">
            <v>0</v>
          </cell>
          <cell r="L65">
            <v>0</v>
          </cell>
          <cell r="M65">
            <v>0</v>
          </cell>
          <cell r="N65">
            <v>0</v>
          </cell>
          <cell r="O65">
            <v>0</v>
          </cell>
          <cell r="P65">
            <v>0</v>
          </cell>
          <cell r="Q65">
            <v>0</v>
          </cell>
        </row>
        <row r="66">
          <cell r="B66">
            <v>1800</v>
          </cell>
          <cell r="C66">
            <v>1840</v>
          </cell>
          <cell r="D66">
            <v>1841</v>
          </cell>
          <cell r="E66">
            <v>20.5</v>
          </cell>
          <cell r="F66">
            <v>0</v>
          </cell>
          <cell r="G66">
            <v>0</v>
          </cell>
          <cell r="H66">
            <v>0</v>
          </cell>
          <cell r="I66">
            <v>0</v>
          </cell>
          <cell r="J66">
            <v>0</v>
          </cell>
          <cell r="K66">
            <v>0</v>
          </cell>
          <cell r="L66">
            <v>0</v>
          </cell>
          <cell r="M66">
            <v>0</v>
          </cell>
          <cell r="N66">
            <v>0</v>
          </cell>
          <cell r="O66">
            <v>0</v>
          </cell>
          <cell r="P66">
            <v>0</v>
          </cell>
          <cell r="Q66">
            <v>0</v>
          </cell>
        </row>
        <row r="67">
          <cell r="B67">
            <v>1900</v>
          </cell>
          <cell r="C67">
            <v>1942</v>
          </cell>
          <cell r="D67">
            <v>1943</v>
          </cell>
          <cell r="E67">
            <v>21.5</v>
          </cell>
          <cell r="F67">
            <v>0</v>
          </cell>
          <cell r="G67">
            <v>0</v>
          </cell>
          <cell r="H67">
            <v>0</v>
          </cell>
          <cell r="I67">
            <v>0</v>
          </cell>
          <cell r="J67">
            <v>0</v>
          </cell>
          <cell r="K67">
            <v>0</v>
          </cell>
          <cell r="L67">
            <v>0</v>
          </cell>
          <cell r="M67">
            <v>0</v>
          </cell>
          <cell r="N67">
            <v>0</v>
          </cell>
          <cell r="O67">
            <v>0</v>
          </cell>
          <cell r="P67">
            <v>0</v>
          </cell>
          <cell r="Q67">
            <v>0</v>
          </cell>
        </row>
        <row r="68">
          <cell r="B68">
            <v>2000</v>
          </cell>
          <cell r="C68">
            <v>2044</v>
          </cell>
          <cell r="D68">
            <v>2045</v>
          </cell>
          <cell r="E68">
            <v>22.5</v>
          </cell>
          <cell r="F68">
            <v>0</v>
          </cell>
          <cell r="G68">
            <v>0</v>
          </cell>
          <cell r="H68">
            <v>0</v>
          </cell>
          <cell r="I68">
            <v>0</v>
          </cell>
          <cell r="J68">
            <v>0</v>
          </cell>
          <cell r="K68">
            <v>0</v>
          </cell>
          <cell r="L68">
            <v>0</v>
          </cell>
          <cell r="M68">
            <v>0</v>
          </cell>
          <cell r="N68">
            <v>0</v>
          </cell>
          <cell r="O68">
            <v>0</v>
          </cell>
          <cell r="P68">
            <v>0</v>
          </cell>
          <cell r="Q68">
            <v>0</v>
          </cell>
        </row>
        <row r="69">
          <cell r="B69">
            <v>2100</v>
          </cell>
          <cell r="C69">
            <v>2146</v>
          </cell>
          <cell r="D69">
            <v>2147</v>
          </cell>
          <cell r="E69">
            <v>23.5</v>
          </cell>
          <cell r="F69">
            <v>0</v>
          </cell>
          <cell r="G69">
            <v>0</v>
          </cell>
          <cell r="H69">
            <v>0</v>
          </cell>
          <cell r="I69">
            <v>0</v>
          </cell>
          <cell r="J69">
            <v>0</v>
          </cell>
          <cell r="K69">
            <v>0</v>
          </cell>
          <cell r="L69">
            <v>0</v>
          </cell>
          <cell r="M69">
            <v>0</v>
          </cell>
          <cell r="N69">
            <v>0</v>
          </cell>
          <cell r="O69">
            <v>0</v>
          </cell>
          <cell r="P69">
            <v>0</v>
          </cell>
          <cell r="Q69">
            <v>0</v>
          </cell>
        </row>
        <row r="70">
          <cell r="B70">
            <v>2200</v>
          </cell>
          <cell r="C70">
            <v>2248</v>
          </cell>
          <cell r="D70">
            <v>2249</v>
          </cell>
          <cell r="E70">
            <v>24.5</v>
          </cell>
          <cell r="F70">
            <v>0</v>
          </cell>
          <cell r="G70">
            <v>0</v>
          </cell>
          <cell r="H70">
            <v>0</v>
          </cell>
          <cell r="I70">
            <v>0</v>
          </cell>
          <cell r="J70">
            <v>0</v>
          </cell>
          <cell r="K70">
            <v>0</v>
          </cell>
          <cell r="L70">
            <v>0</v>
          </cell>
          <cell r="M70">
            <v>0</v>
          </cell>
          <cell r="N70">
            <v>0</v>
          </cell>
          <cell r="O70">
            <v>0</v>
          </cell>
          <cell r="P70">
            <v>0</v>
          </cell>
          <cell r="Q70">
            <v>0</v>
          </cell>
        </row>
        <row r="71">
          <cell r="B71">
            <v>2300</v>
          </cell>
          <cell r="C71">
            <v>2350</v>
          </cell>
          <cell r="D71">
            <v>2351</v>
          </cell>
          <cell r="E71">
            <v>25.5</v>
          </cell>
          <cell r="F71">
            <v>0</v>
          </cell>
          <cell r="G71">
            <v>0</v>
          </cell>
          <cell r="H71">
            <v>0</v>
          </cell>
          <cell r="I71">
            <v>0</v>
          </cell>
          <cell r="J71">
            <v>0</v>
          </cell>
          <cell r="K71">
            <v>0</v>
          </cell>
          <cell r="L71">
            <v>0</v>
          </cell>
          <cell r="M71">
            <v>0</v>
          </cell>
          <cell r="N71">
            <v>0</v>
          </cell>
          <cell r="O71">
            <v>0</v>
          </cell>
          <cell r="P71">
            <v>0</v>
          </cell>
          <cell r="Q71">
            <v>0</v>
          </cell>
        </row>
        <row r="72">
          <cell r="B72">
            <v>2400</v>
          </cell>
          <cell r="C72">
            <v>2452</v>
          </cell>
          <cell r="D72">
            <v>2453</v>
          </cell>
          <cell r="E72">
            <v>26.5</v>
          </cell>
          <cell r="F72">
            <v>0</v>
          </cell>
          <cell r="G72">
            <v>0</v>
          </cell>
          <cell r="H72">
            <v>0</v>
          </cell>
          <cell r="I72">
            <v>0</v>
          </cell>
          <cell r="J72">
            <v>0</v>
          </cell>
          <cell r="K72">
            <v>0</v>
          </cell>
          <cell r="L72">
            <v>0</v>
          </cell>
          <cell r="M72">
            <v>0</v>
          </cell>
          <cell r="N72">
            <v>0</v>
          </cell>
          <cell r="O72">
            <v>0</v>
          </cell>
          <cell r="P72">
            <v>0</v>
          </cell>
          <cell r="Q72">
            <v>0</v>
          </cell>
        </row>
        <row r="73">
          <cell r="B73">
            <v>2500</v>
          </cell>
          <cell r="C73">
            <v>2554</v>
          </cell>
          <cell r="D73">
            <v>2555</v>
          </cell>
          <cell r="E73">
            <v>27.5</v>
          </cell>
          <cell r="F73">
            <v>0</v>
          </cell>
          <cell r="G73">
            <v>0</v>
          </cell>
          <cell r="H73">
            <v>0</v>
          </cell>
          <cell r="I73">
            <v>0</v>
          </cell>
          <cell r="J73">
            <v>0</v>
          </cell>
          <cell r="K73">
            <v>0</v>
          </cell>
          <cell r="L73">
            <v>0</v>
          </cell>
          <cell r="M73">
            <v>0</v>
          </cell>
          <cell r="N73">
            <v>0</v>
          </cell>
          <cell r="O73">
            <v>0</v>
          </cell>
          <cell r="P73">
            <v>0</v>
          </cell>
          <cell r="Q73">
            <v>0</v>
          </cell>
        </row>
        <row r="74">
          <cell r="B74">
            <v>2600</v>
          </cell>
          <cell r="C74">
            <v>2656</v>
          </cell>
          <cell r="D74">
            <v>2657</v>
          </cell>
          <cell r="E74">
            <v>28.5</v>
          </cell>
          <cell r="F74">
            <v>0</v>
          </cell>
          <cell r="G74">
            <v>0</v>
          </cell>
          <cell r="H74">
            <v>0</v>
          </cell>
          <cell r="I74">
            <v>0</v>
          </cell>
          <cell r="J74">
            <v>0</v>
          </cell>
          <cell r="K74">
            <v>0</v>
          </cell>
          <cell r="L74">
            <v>0</v>
          </cell>
          <cell r="M74">
            <v>0</v>
          </cell>
          <cell r="N74">
            <v>0</v>
          </cell>
          <cell r="O74">
            <v>0</v>
          </cell>
          <cell r="P74">
            <v>0</v>
          </cell>
          <cell r="Q74">
            <v>0</v>
          </cell>
        </row>
        <row r="75">
          <cell r="B75">
            <v>2700</v>
          </cell>
          <cell r="C75">
            <v>2758</v>
          </cell>
          <cell r="D75">
            <v>2759</v>
          </cell>
          <cell r="E75">
            <v>29.5</v>
          </cell>
          <cell r="F75">
            <v>0</v>
          </cell>
          <cell r="G75">
            <v>0</v>
          </cell>
          <cell r="H75">
            <v>0</v>
          </cell>
          <cell r="I75">
            <v>0</v>
          </cell>
          <cell r="J75">
            <v>0</v>
          </cell>
          <cell r="K75">
            <v>0</v>
          </cell>
          <cell r="L75">
            <v>0</v>
          </cell>
          <cell r="M75">
            <v>0</v>
          </cell>
          <cell r="N75">
            <v>0</v>
          </cell>
          <cell r="O75">
            <v>0</v>
          </cell>
          <cell r="P75">
            <v>0</v>
          </cell>
          <cell r="Q75">
            <v>0</v>
          </cell>
        </row>
        <row r="76">
          <cell r="B76">
            <v>2800</v>
          </cell>
          <cell r="C76">
            <v>2860</v>
          </cell>
          <cell r="D76">
            <v>2861</v>
          </cell>
          <cell r="E76">
            <v>30.5</v>
          </cell>
          <cell r="F76">
            <v>0</v>
          </cell>
          <cell r="G76">
            <v>0</v>
          </cell>
          <cell r="H76">
            <v>0</v>
          </cell>
          <cell r="I76">
            <v>0</v>
          </cell>
          <cell r="J76">
            <v>0</v>
          </cell>
          <cell r="K76">
            <v>0</v>
          </cell>
          <cell r="L76">
            <v>0</v>
          </cell>
          <cell r="M76">
            <v>0</v>
          </cell>
          <cell r="N76">
            <v>0</v>
          </cell>
          <cell r="O76">
            <v>0</v>
          </cell>
          <cell r="P76">
            <v>0</v>
          </cell>
          <cell r="Q76">
            <v>0</v>
          </cell>
        </row>
        <row r="77">
          <cell r="B77">
            <v>2900</v>
          </cell>
          <cell r="C77">
            <v>2962</v>
          </cell>
          <cell r="D77">
            <v>2963</v>
          </cell>
          <cell r="E77">
            <v>31.5</v>
          </cell>
          <cell r="F77">
            <v>0</v>
          </cell>
          <cell r="G77">
            <v>0</v>
          </cell>
          <cell r="H77">
            <v>0</v>
          </cell>
          <cell r="I77">
            <v>0</v>
          </cell>
          <cell r="J77">
            <v>0</v>
          </cell>
          <cell r="K77">
            <v>0</v>
          </cell>
          <cell r="L77">
            <v>0</v>
          </cell>
          <cell r="M77">
            <v>0</v>
          </cell>
          <cell r="N77">
            <v>0</v>
          </cell>
          <cell r="O77">
            <v>0</v>
          </cell>
          <cell r="P77">
            <v>0</v>
          </cell>
          <cell r="Q77">
            <v>0</v>
          </cell>
        </row>
        <row r="78">
          <cell r="B78">
            <v>3000</v>
          </cell>
          <cell r="C78">
            <v>3064</v>
          </cell>
          <cell r="D78">
            <v>3065</v>
          </cell>
          <cell r="E78">
            <v>32.5</v>
          </cell>
          <cell r="F78">
            <v>0</v>
          </cell>
          <cell r="G78">
            <v>0</v>
          </cell>
          <cell r="H78">
            <v>0</v>
          </cell>
          <cell r="I78">
            <v>0</v>
          </cell>
          <cell r="J78">
            <v>0</v>
          </cell>
          <cell r="K78">
            <v>0</v>
          </cell>
          <cell r="L78">
            <v>0</v>
          </cell>
          <cell r="M78">
            <v>0</v>
          </cell>
          <cell r="N78">
            <v>0</v>
          </cell>
          <cell r="O78">
            <v>0</v>
          </cell>
          <cell r="P78">
            <v>0</v>
          </cell>
          <cell r="Q78">
            <v>0</v>
          </cell>
        </row>
        <row r="79">
          <cell r="B79">
            <v>3100</v>
          </cell>
          <cell r="C79">
            <v>3166</v>
          </cell>
          <cell r="D79">
            <v>3167</v>
          </cell>
          <cell r="E79">
            <v>33.5</v>
          </cell>
          <cell r="F79">
            <v>0</v>
          </cell>
          <cell r="G79">
            <v>0</v>
          </cell>
          <cell r="H79">
            <v>0</v>
          </cell>
          <cell r="I79">
            <v>0</v>
          </cell>
          <cell r="J79">
            <v>0</v>
          </cell>
          <cell r="K79">
            <v>0</v>
          </cell>
          <cell r="L79">
            <v>0</v>
          </cell>
          <cell r="M79">
            <v>0</v>
          </cell>
          <cell r="N79">
            <v>0</v>
          </cell>
          <cell r="O79">
            <v>0</v>
          </cell>
          <cell r="P79">
            <v>0</v>
          </cell>
          <cell r="Q79">
            <v>0</v>
          </cell>
        </row>
        <row r="80">
          <cell r="B80">
            <v>3200</v>
          </cell>
          <cell r="C80">
            <v>3268</v>
          </cell>
          <cell r="D80">
            <v>3269</v>
          </cell>
          <cell r="E80">
            <v>34.5</v>
          </cell>
          <cell r="F80">
            <v>0</v>
          </cell>
          <cell r="G80">
            <v>0</v>
          </cell>
          <cell r="H80">
            <v>0</v>
          </cell>
          <cell r="I80">
            <v>0</v>
          </cell>
          <cell r="J80">
            <v>0</v>
          </cell>
          <cell r="K80">
            <v>0</v>
          </cell>
          <cell r="L80">
            <v>0</v>
          </cell>
          <cell r="M80">
            <v>0</v>
          </cell>
          <cell r="N80">
            <v>0</v>
          </cell>
          <cell r="O80">
            <v>0</v>
          </cell>
          <cell r="P80">
            <v>0</v>
          </cell>
          <cell r="Q80">
            <v>0</v>
          </cell>
        </row>
        <row r="81">
          <cell r="B81">
            <v>3300</v>
          </cell>
          <cell r="C81">
            <v>3370</v>
          </cell>
          <cell r="D81">
            <v>3371</v>
          </cell>
          <cell r="E81">
            <v>35.5</v>
          </cell>
          <cell r="F81">
            <v>0</v>
          </cell>
          <cell r="G81">
            <v>0</v>
          </cell>
          <cell r="H81">
            <v>0</v>
          </cell>
          <cell r="I81">
            <v>0</v>
          </cell>
          <cell r="J81">
            <v>0</v>
          </cell>
          <cell r="K81">
            <v>0</v>
          </cell>
          <cell r="L81">
            <v>0</v>
          </cell>
          <cell r="M81">
            <v>0</v>
          </cell>
          <cell r="N81">
            <v>0</v>
          </cell>
          <cell r="O81">
            <v>0</v>
          </cell>
          <cell r="P81">
            <v>0</v>
          </cell>
          <cell r="Q81">
            <v>0</v>
          </cell>
        </row>
        <row r="82">
          <cell r="B82">
            <v>3400</v>
          </cell>
          <cell r="C82">
            <v>3472</v>
          </cell>
          <cell r="D82">
            <v>3473</v>
          </cell>
          <cell r="E82">
            <v>36.5</v>
          </cell>
          <cell r="F82">
            <v>0</v>
          </cell>
          <cell r="G82">
            <v>0</v>
          </cell>
          <cell r="H82">
            <v>0</v>
          </cell>
          <cell r="I82">
            <v>0</v>
          </cell>
          <cell r="J82">
            <v>0</v>
          </cell>
          <cell r="K82">
            <v>0</v>
          </cell>
          <cell r="L82">
            <v>0</v>
          </cell>
          <cell r="M82">
            <v>0</v>
          </cell>
          <cell r="N82">
            <v>0</v>
          </cell>
          <cell r="O82">
            <v>0</v>
          </cell>
          <cell r="P82">
            <v>0</v>
          </cell>
          <cell r="Q82">
            <v>0</v>
          </cell>
        </row>
        <row r="83">
          <cell r="B83">
            <v>3500</v>
          </cell>
          <cell r="C83">
            <v>3574</v>
          </cell>
          <cell r="D83">
            <v>3575</v>
          </cell>
          <cell r="E83">
            <v>37.5</v>
          </cell>
          <cell r="F83">
            <v>0</v>
          </cell>
          <cell r="G83">
            <v>0</v>
          </cell>
          <cell r="H83">
            <v>0</v>
          </cell>
          <cell r="I83">
            <v>0</v>
          </cell>
          <cell r="J83">
            <v>0</v>
          </cell>
          <cell r="K83">
            <v>0</v>
          </cell>
          <cell r="L83">
            <v>0</v>
          </cell>
          <cell r="M83">
            <v>0</v>
          </cell>
          <cell r="N83">
            <v>0</v>
          </cell>
          <cell r="O83">
            <v>0</v>
          </cell>
          <cell r="P83">
            <v>0</v>
          </cell>
          <cell r="Q83">
            <v>0</v>
          </cell>
        </row>
        <row r="84">
          <cell r="B84">
            <v>3600</v>
          </cell>
          <cell r="C84">
            <v>3676</v>
          </cell>
          <cell r="D84">
            <v>3677</v>
          </cell>
          <cell r="E84">
            <v>38.5</v>
          </cell>
          <cell r="F84">
            <v>0</v>
          </cell>
          <cell r="G84">
            <v>0</v>
          </cell>
          <cell r="H84">
            <v>0</v>
          </cell>
          <cell r="I84">
            <v>0</v>
          </cell>
          <cell r="J84">
            <v>0</v>
          </cell>
          <cell r="K84">
            <v>0</v>
          </cell>
          <cell r="L84">
            <v>0</v>
          </cell>
          <cell r="M84">
            <v>0</v>
          </cell>
          <cell r="N84">
            <v>0</v>
          </cell>
          <cell r="O84">
            <v>0</v>
          </cell>
          <cell r="P84">
            <v>0</v>
          </cell>
          <cell r="Q84">
            <v>0</v>
          </cell>
        </row>
        <row r="85">
          <cell r="B85">
            <v>3700</v>
          </cell>
          <cell r="C85">
            <v>3778</v>
          </cell>
          <cell r="D85">
            <v>3779</v>
          </cell>
          <cell r="E85">
            <v>39.5</v>
          </cell>
          <cell r="F85">
            <v>0</v>
          </cell>
          <cell r="G85">
            <v>0</v>
          </cell>
          <cell r="H85">
            <v>0</v>
          </cell>
          <cell r="I85">
            <v>0</v>
          </cell>
          <cell r="J85">
            <v>0</v>
          </cell>
          <cell r="K85">
            <v>0</v>
          </cell>
          <cell r="L85">
            <v>0</v>
          </cell>
          <cell r="M85">
            <v>0</v>
          </cell>
          <cell r="N85">
            <v>0</v>
          </cell>
          <cell r="O85">
            <v>0</v>
          </cell>
          <cell r="P85">
            <v>0</v>
          </cell>
          <cell r="Q85">
            <v>0</v>
          </cell>
        </row>
        <row r="86">
          <cell r="B86">
            <v>3800</v>
          </cell>
          <cell r="C86">
            <v>3880</v>
          </cell>
          <cell r="D86">
            <v>3881</v>
          </cell>
          <cell r="E86">
            <v>40.5</v>
          </cell>
          <cell r="F86">
            <v>0</v>
          </cell>
          <cell r="G86">
            <v>0</v>
          </cell>
          <cell r="H86">
            <v>0</v>
          </cell>
          <cell r="I86">
            <v>0</v>
          </cell>
          <cell r="J86">
            <v>0</v>
          </cell>
          <cell r="K86">
            <v>0</v>
          </cell>
          <cell r="L86">
            <v>0</v>
          </cell>
          <cell r="M86">
            <v>0</v>
          </cell>
          <cell r="N86">
            <v>0</v>
          </cell>
          <cell r="O86">
            <v>0</v>
          </cell>
          <cell r="P86">
            <v>0</v>
          </cell>
          <cell r="Q86">
            <v>0</v>
          </cell>
        </row>
        <row r="87">
          <cell r="B87">
            <v>3900</v>
          </cell>
          <cell r="C87">
            <v>3982</v>
          </cell>
          <cell r="D87">
            <v>3983</v>
          </cell>
          <cell r="E87">
            <v>41.5</v>
          </cell>
          <cell r="F87">
            <v>0</v>
          </cell>
          <cell r="G87">
            <v>0</v>
          </cell>
          <cell r="H87">
            <v>0</v>
          </cell>
          <cell r="I87">
            <v>0</v>
          </cell>
          <cell r="J87">
            <v>0</v>
          </cell>
          <cell r="K87">
            <v>0</v>
          </cell>
          <cell r="L87">
            <v>0</v>
          </cell>
          <cell r="M87">
            <v>0</v>
          </cell>
          <cell r="N87">
            <v>0</v>
          </cell>
          <cell r="O87">
            <v>0</v>
          </cell>
          <cell r="P87">
            <v>0</v>
          </cell>
          <cell r="Q87">
            <v>0</v>
          </cell>
        </row>
        <row r="88">
          <cell r="B88">
            <v>4000</v>
          </cell>
          <cell r="C88">
            <v>4084</v>
          </cell>
          <cell r="D88">
            <v>4085</v>
          </cell>
          <cell r="E88">
            <v>42.5</v>
          </cell>
          <cell r="F88">
            <v>0</v>
          </cell>
          <cell r="G88">
            <v>0</v>
          </cell>
          <cell r="H88">
            <v>0</v>
          </cell>
          <cell r="I88">
            <v>0</v>
          </cell>
          <cell r="J88">
            <v>0</v>
          </cell>
          <cell r="K88">
            <v>0</v>
          </cell>
          <cell r="L88">
            <v>0</v>
          </cell>
          <cell r="M88">
            <v>0</v>
          </cell>
          <cell r="N88">
            <v>0</v>
          </cell>
          <cell r="O88">
            <v>0</v>
          </cell>
          <cell r="P88">
            <v>0</v>
          </cell>
          <cell r="Q88">
            <v>0</v>
          </cell>
        </row>
      </sheetData>
      <sheetData sheetId="7">
        <row r="7">
          <cell r="D7" t="str">
            <v>Clay Pipes</v>
          </cell>
        </row>
        <row r="19">
          <cell r="B19" t="str">
            <v>Paved</v>
          </cell>
        </row>
        <row r="20">
          <cell r="B20" t="str">
            <v>Unpaved</v>
          </cell>
        </row>
      </sheetData>
      <sheetData sheetId="8"/>
      <sheetData sheetId="9"/>
      <sheetData sheetId="10"/>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Unit Rates"/>
      <sheetName val="Chart1"/>
      <sheetName val="Rates"/>
      <sheetName val="Piling"/>
    </sheetNames>
    <sheetDataSet>
      <sheetData sheetId="0"/>
      <sheetData sheetId="1"/>
      <sheetData sheetId="2"/>
      <sheetData sheetId="3">
        <row r="252">
          <cell r="M252">
            <v>-10</v>
          </cell>
        </row>
        <row r="257">
          <cell r="M257">
            <v>0.15</v>
          </cell>
        </row>
        <row r="262">
          <cell r="M262">
            <v>0.1</v>
          </cell>
        </row>
        <row r="770">
          <cell r="M770">
            <v>3000</v>
          </cell>
        </row>
      </sheetData>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Unit Rates"/>
      <sheetName val="Chart1"/>
      <sheetName val="Rates"/>
      <sheetName val="Piling"/>
    </sheetNames>
    <sheetDataSet>
      <sheetData sheetId="0" refreshError="1"/>
      <sheetData sheetId="1" refreshError="1"/>
      <sheetData sheetId="2" refreshError="1"/>
      <sheetData sheetId="3" refreshError="1">
        <row r="252">
          <cell r="M252">
            <v>-10</v>
          </cell>
        </row>
        <row r="257">
          <cell r="M257">
            <v>0.15</v>
          </cell>
        </row>
        <row r="262">
          <cell r="M262">
            <v>0.1</v>
          </cell>
        </row>
        <row r="770">
          <cell r="M770">
            <v>3000</v>
          </cell>
        </row>
      </sheetData>
      <sheetData sheetId="4"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oj Cost Rpt"/>
      <sheetName val="Valn Rpt"/>
      <sheetName val="VO Control Chart"/>
      <sheetName val="Earnings Metric"/>
      <sheetName val="Staff Cost Metric"/>
      <sheetName val="Plant Cost Metric"/>
      <sheetName val="Sample(do_not_delete)"/>
    </sheetNames>
    <sheetDataSet>
      <sheetData sheetId="0"/>
      <sheetData sheetId="1"/>
      <sheetData sheetId="2"/>
      <sheetData sheetId="3"/>
      <sheetData sheetId="4"/>
      <sheetData sheetId="5"/>
      <sheetData sheetId="6"/>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LANNED"/>
      <sheetName val="380KV GIS"/>
      <sheetName val="380KV C&amp;P"/>
      <sheetName val="132KV GIS"/>
      <sheetName val="132KV C&amp;P"/>
      <sheetName val="C &amp; P DEVICE"/>
      <sheetName val="OVERALL"/>
    </sheetNames>
    <sheetDataSet>
      <sheetData sheetId="0"/>
      <sheetData sheetId="1"/>
      <sheetData sheetId="2"/>
      <sheetData sheetId="3"/>
      <sheetData sheetId="4"/>
      <sheetData sheetId="5"/>
      <sheetData sheetId="6"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 val="5"/>
      <sheetName val="7"/>
      <sheetName val="10"/>
      <sheetName val="S"/>
    </sheetNames>
    <sheetDataSet>
      <sheetData sheetId="0"/>
      <sheetData sheetId="1">
        <row r="1">
          <cell r="AN1">
            <v>1</v>
          </cell>
        </row>
      </sheetData>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 val="5"/>
      <sheetName val="7"/>
      <sheetName val="10"/>
      <sheetName val="S"/>
    </sheetNames>
    <sheetDataSet>
      <sheetData sheetId="0" refreshError="1"/>
      <sheetData sheetId="1">
        <row r="1">
          <cell r="AN1">
            <v>1</v>
          </cell>
        </row>
      </sheetData>
      <sheetData sheetId="2" refreshError="1"/>
      <sheetData sheetId="3" refreshError="1"/>
      <sheetData sheetId="4"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s"/>
      <sheetName val="Tracking Register"/>
      <sheetName val="Codes"/>
      <sheetName val="Project RBS"/>
      <sheetName val="Tracking_Register"/>
      <sheetName val="Project_RBS"/>
      <sheetName val="Tracking_Register1"/>
      <sheetName val="Project_RBS1"/>
      <sheetName val="Tracking_Register2"/>
      <sheetName val="Project_RBS2"/>
      <sheetName val="Lists"/>
      <sheetName val="Tracking_Register3"/>
      <sheetName val="Project_RBS3"/>
    </sheetNames>
    <sheetDataSet>
      <sheetData sheetId="0">
        <row r="2">
          <cell r="A2" t="str">
            <v>1.  Access and egress to all work areas (safe segregation of public, staff &amp; vehicles )</v>
          </cell>
          <cell r="C2" t="str">
            <v>Open</v>
          </cell>
        </row>
        <row r="3">
          <cell r="A3" t="str">
            <v>2. Communication / Meetings (awareness of information, Notices Displayed)</v>
          </cell>
          <cell r="C3" t="str">
            <v>Closed</v>
          </cell>
        </row>
        <row r="4">
          <cell r="A4" t="str">
            <v>3. Confined Space (training permits and controls in place)</v>
          </cell>
        </row>
        <row r="5">
          <cell r="A5" t="str">
            <v>4. Electrical safety (supply cables, distribution, sockets inspection records, PAT)</v>
          </cell>
        </row>
        <row r="6">
          <cell r="A6" t="str">
            <v>5. Environment (dust control)</v>
          </cell>
        </row>
        <row r="7">
          <cell r="A7" t="str">
            <v>6. Excavations (RA, Permits, edge protection, shoring, signage &amp; access, underground services)</v>
          </cell>
        </row>
        <row r="8">
          <cell r="A8" t="str">
            <v>7. First aid provision / facilities / Occupational Health</v>
          </cell>
        </row>
        <row r="9">
          <cell r="A9" t="str">
            <v>8. Flammables / Hot work (precautions, LPG, escape routes, signage, fire plan, extinguishers, drills, methods of work)</v>
          </cell>
        </row>
        <row r="10">
          <cell r="A10" t="str">
            <v>9. Hazardous Material Management (COSHH, Hazardous materials storage, hazardous waste management, leaks / spills)</v>
          </cell>
        </row>
        <row r="11">
          <cell r="A11" t="str">
            <v>10. Housekeeping &amp; Material Management (no tripping hazards or unnecessary waste etc., closed skips, special waste segregated)</v>
          </cell>
        </row>
        <row r="12">
          <cell r="A12" t="str">
            <v>11. Legislative / statuary requirements (labour workers hold labour cards  (sample check), insurances etc.)</v>
          </cell>
        </row>
        <row r="13">
          <cell r="A13" t="str">
            <v>12. Lifting equipment, MEWP &amp; Cranes, (good working condition, operated safely, RA, MS, licenses, competency and statuary registers)</v>
          </cell>
        </row>
        <row r="14">
          <cell r="A14" t="str">
            <v>13. Management Systems (health &amp; safety plan is is in place and is being updated/safe systems of work)</v>
          </cell>
        </row>
        <row r="15">
          <cell r="A15" t="str">
            <v>14. Manual Handling</v>
          </cell>
        </row>
        <row r="16">
          <cell r="A16" t="str">
            <v>15. Noise &amp; Vibration (sources identified and controls in place)</v>
          </cell>
        </row>
        <row r="17">
          <cell r="A17" t="str">
            <v>16. Plant &amp; Machienery, excavators, trucks, JCBs etc. (good working condition, operated safely, RA, MS, licenses, competency and statuary registers)</v>
          </cell>
        </row>
        <row r="18">
          <cell r="A18" t="str">
            <v>17. PPE (all necessary PPE worn &amp; facilities provided for storage and issue of PPE to visitors)</v>
          </cell>
        </row>
        <row r="19">
          <cell r="A19" t="str">
            <v>18. Risk Management (RA, MS, Permits, Selection, Inspections, meetings &amp; general site monitoring)</v>
          </cell>
        </row>
        <row r="20">
          <cell r="A20" t="str">
            <v>19. Scaffold &amp; Towers (tags, stability)</v>
          </cell>
        </row>
        <row r="21">
          <cell r="A21" t="str">
            <v>20. Security (Presence, barriers, fencing)</v>
          </cell>
        </row>
        <row r="22">
          <cell r="A22" t="str">
            <v>21.  Signage</v>
          </cell>
        </row>
        <row r="23">
          <cell r="A23" t="str">
            <v>22. Site Management &amp; Supervision (supervisor and applicable key duty holders on site and senior management involvement)</v>
          </cell>
        </row>
        <row r="24">
          <cell r="A24" t="str">
            <v>23. Tools &amp; Equipmment &amp; hand held tools - Abrasive wheels, grinders etc (good working condition, operated safely, competency and statuary registers)</v>
          </cell>
        </row>
        <row r="25">
          <cell r="A25" t="str">
            <v>24. Traffic management (Vehciles, Licenses, policies, pedestrain segregation, signage etc)</v>
          </cell>
        </row>
        <row r="26">
          <cell r="A26" t="str">
            <v>25. Training/Induction/Competence (all inducted including visitors, toolbox talks, task specific training, first aid records)</v>
          </cell>
        </row>
        <row r="27">
          <cell r="A27" t="str">
            <v>26. Welfare (hot/cold water, flushing toilets, food areas, accommodation, provision for Hot Working Conditions - Water, shade, working shifts)</v>
          </cell>
        </row>
        <row r="28">
          <cell r="A28" t="str">
            <v>27. Work at Height (edge protection, nets, fall arrest etc)</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Possn Summary"/>
      <sheetName val="Prev' Summary"/>
      <sheetName val="Est Appl"/>
      <sheetName val="RATES"/>
    </sheetNames>
    <sheetDataSet>
      <sheetData sheetId="0"/>
      <sheetData sheetId="1"/>
      <sheetData sheetId="2">
        <row r="52">
          <cell r="M52">
            <v>0</v>
          </cell>
        </row>
      </sheetData>
      <sheetData sheetId="3"/>
      <sheetData sheetId="4"/>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Possn Summary"/>
      <sheetName val="Prev' Summary"/>
      <sheetName val="Est Appl"/>
      <sheetName val="RATES"/>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Add_Callout"/>
      <sheetName val="Ra  stair"/>
      <sheetName val="Tables"/>
      <sheetName val="Bill 5 - Carpark"/>
      <sheetName val="BidAdj GenSum"/>
      <sheetName val="TOTAL"/>
      <sheetName val="BC - Final Templates"/>
      <sheetName val="RCBC Reinforcement"/>
      <sheetName val="Malaysia incl. RET"/>
      <sheetName val="Basis"/>
      <sheetName val="D Wall ~ Moorgate Shaft"/>
      <sheetName val="Moorgate Piling"/>
      <sheetName val="MOTOR"/>
    </sheetNames>
    <sheetDataSet>
      <sheetData sheetId="0"/>
      <sheetData sheetId="1"/>
      <sheetData sheetId="2" refreshError="1">
        <row r="52">
          <cell r="M52">
            <v>0</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LE-C1"/>
      <sheetName val="T"/>
      <sheetName val="PILE-C19"/>
    </sheetNames>
    <sheetDataSet>
      <sheetData sheetId="0" refreshError="1"/>
      <sheetData sheetId="1" refreshError="1"/>
      <sheetData sheetId="2"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rogress Report"/>
      <sheetName val="Weekly Photos"/>
      <sheetName val="Progress"/>
      <sheetName val="Milestones"/>
      <sheetName val="General Information"/>
      <sheetName val="Schedule"/>
      <sheetName val="Quality"/>
      <sheetName val="Quality-Stat"/>
      <sheetName val="Major Quantities"/>
      <sheetName val="HSE"/>
      <sheetName val="HSE-Stat"/>
      <sheetName val="Issues Template"/>
      <sheetName val="CCO"/>
      <sheetName val="Invoice Log"/>
      <sheetName val="Procurement Log"/>
      <sheetName val="Manpower &amp; Equipment"/>
      <sheetName val="EV-Chart Data"/>
      <sheetName val="Physical-Chart Data"/>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v>22624098</v>
          </cell>
        </row>
      </sheetData>
      <sheetData sheetId="17"/>
      <sheetData sheetId="18"/>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ssn Uplifts"/>
      <sheetName val="#REF"/>
      <sheetName val="a.PQ"/>
      <sheetName val="Manhole Sch"/>
    </sheetNames>
    <sheetDataSet>
      <sheetData sheetId="0"/>
      <sheetData sheetId="1"/>
      <sheetData sheetId="2"/>
      <sheetData sheetId="3"/>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ssn Uplifts"/>
      <sheetName val="#REF"/>
      <sheetName val="a.PQ"/>
      <sheetName val="Manhole Sch"/>
      <sheetName val="Book1"/>
      <sheetName val="Structural Concrete"/>
      <sheetName val="Prev' Summary"/>
      <sheetName val="Sheet1"/>
      <sheetName val="Sheet2"/>
      <sheetName val="Sheet3"/>
      <sheetName val=" Estimate  "/>
      <sheetName val="Z- GENERAL PRICE SUMMARY"/>
      <sheetName val="WITHOUT C&amp;I PROFIT (3)"/>
      <sheetName val="Equip."/>
      <sheetName val="FitOutConfCentre"/>
      <sheetName val="NRM Codes"/>
      <sheetName val="Cash2"/>
      <sheetName val="Z"/>
      <sheetName val="HOLD"/>
      <sheetName val="poy"/>
      <sheetName val="BALANCE"/>
      <sheetName val="Lonawat"/>
      <sheetName val=""/>
      <sheetName val="assumptions"/>
      <sheetName val="Graph Data (DO NOT PRINT)"/>
      <sheetName val="EIs Progress"/>
      <sheetName val="RFP003B"/>
      <sheetName val="Raw Data"/>
      <sheetName val="11"/>
      <sheetName val="Option"/>
      <sheetName val="BID ABSTRACT (2)"/>
      <sheetName val="BUILDING J&amp;K"/>
      <sheetName val="Project Cost Report 2nd level"/>
      <sheetName val="P02"/>
      <sheetName val="VF Full Recon"/>
      <sheetName val="Background"/>
      <sheetName val="Cover"/>
      <sheetName val="Lists"/>
      <sheetName val="D1c System"/>
      <sheetName val="D1c IMF"/>
      <sheetName val="Cat A Change Control"/>
      <sheetName val="Fill this out first..."/>
      <sheetName val="_Estimate__"/>
      <sheetName val="Z-_GENERAL_PRICE_SUMMARY"/>
      <sheetName val="WITHOUT_C&amp;I_PROFIT_(3)"/>
      <sheetName val="Equip_"/>
      <sheetName val="Numbers"/>
      <sheetName val=" Est "/>
      <sheetName val="DESBASTE"/>
      <sheetName val="Graph_Data_(DO_NOT_PRINT)"/>
      <sheetName val="Raw_Data"/>
      <sheetName val="NRM_Codes"/>
      <sheetName val="1-G1"/>
      <sheetName val="Preliminaries (2)"/>
      <sheetName val="Day Work (2)"/>
      <sheetName val="Variation 2050-FEB-07"/>
      <sheetName val="Direct Cost"/>
      <sheetName val="Direct cost - Progress"/>
      <sheetName val="SPT vs PHI"/>
      <sheetName val="opstat"/>
      <sheetName val="costs"/>
      <sheetName val="Demand"/>
      <sheetName val="Occ"/>
      <sheetName val="Data Sheet"/>
      <sheetName val="Materials "/>
      <sheetName val="Labour"/>
      <sheetName val="MAchinery(R1)"/>
      <sheetName val="Summary"/>
      <sheetName val="Summ"/>
      <sheetName val="Prelims"/>
      <sheetName val="PB"/>
      <sheetName val="BOQ"/>
      <sheetName val="입찰내역 발주처 양식"/>
      <sheetName val="CLIENT"/>
      <sheetName val="Costing"/>
      <sheetName val="IO &amp; FEILD DEVICES"/>
      <sheetName val="Basic-GC"/>
      <sheetName val="DDC &amp; SOFTWARE"/>
      <sheetName val="Multi-factor - YEN"/>
      <sheetName val="Multi-factor - USD"/>
      <sheetName val="INFILEX AC "/>
      <sheetName val="P4-BOQ"/>
      <sheetName val="R20_R30_work"/>
      <sheetName val="Reference Information"/>
      <sheetName val="Employee List"/>
      <sheetName val="Sales Office"/>
      <sheetName val="B7-Door&amp;window"/>
      <sheetName val="Comparison_BOQ_Adjusted"/>
      <sheetName val="Est"/>
      <sheetName val="HVAC BoQ"/>
      <sheetName val="일위대가집계표(이윤)"/>
      <sheetName val="일위대가집계표"/>
      <sheetName val="직접노무비산출근거(단가)"/>
      <sheetName val="공사금액 내역 (1)"/>
      <sheetName val="보온자재단가표"/>
      <sheetName val="사업부배부A"/>
      <sheetName val="견적서"/>
      <sheetName val="도급양식"/>
      <sheetName val="예산"/>
      <sheetName val="저"/>
      <sheetName val="Main"/>
      <sheetName val="Sheet7"/>
      <sheetName val="_Estimate__1"/>
      <sheetName val="Z-_GENERAL_PRICE_SUMMARY1"/>
      <sheetName val="WITHOUT_C&amp;I_PROFIT_(3)1"/>
      <sheetName val="Equip_1"/>
      <sheetName val="Graph_Data_(DO_NOT_PRINT)1"/>
      <sheetName val="Raw_Data1"/>
      <sheetName val="NRM_Codes1"/>
      <sheetName val="Preliminaries_(2)"/>
      <sheetName val="Day_Work_(2)"/>
      <sheetName val="Variation_2050-FEB-07"/>
      <sheetName val="Direct_Cost"/>
      <sheetName val="Direct_cost_-_Progress"/>
      <sheetName val="SPT_vs_PHI"/>
      <sheetName val="Data_Sheet"/>
      <sheetName val="Materials_"/>
      <sheetName val="입찰내역_발주처_양식"/>
      <sheetName val="Possn_Uplifts"/>
      <sheetName val="IO_&amp;_FEILD_DEVICES"/>
      <sheetName val="DDC_&amp;_SOFTWARE"/>
      <sheetName val="Multi-factor_-_YEN"/>
      <sheetName val="Multi-factor_-_USD"/>
      <sheetName val="INFILEX_AC_"/>
      <sheetName val="Reference_Information"/>
      <sheetName val="Employee_List"/>
      <sheetName val="Sales_Office"/>
      <sheetName val="_Estimate__2"/>
      <sheetName val="Z-_GENERAL_PRICE_SUMMARY2"/>
      <sheetName val="WITHOUT_C&amp;I_PROFIT_(3)2"/>
      <sheetName val="Equip_2"/>
      <sheetName val="Graph_Data_(DO_NOT_PRINT)2"/>
      <sheetName val="Raw_Data2"/>
      <sheetName val="NRM_Codes2"/>
      <sheetName val="Preliminaries_(2)1"/>
      <sheetName val="Day_Work_(2)1"/>
      <sheetName val="Variation_2050-FEB-071"/>
      <sheetName val="Direct_Cost1"/>
      <sheetName val="Direct_cost_-_Progress1"/>
      <sheetName val="SPT_vs_PHI1"/>
      <sheetName val="Data_Sheet1"/>
      <sheetName val="Materials_1"/>
      <sheetName val="입찰내역_발주처_양식1"/>
      <sheetName val="Possn_Uplifts1"/>
      <sheetName val="IO_&amp;_FEILD_DEVICES1"/>
      <sheetName val="DDC_&amp;_SOFTWARE1"/>
      <sheetName val="Multi-factor_-_YEN1"/>
      <sheetName val="Multi-factor_-_USD1"/>
      <sheetName val="INFILEX_AC_1"/>
      <sheetName val="Reference_Information1"/>
      <sheetName val="Employee_List1"/>
      <sheetName val="Sales_Office1"/>
      <sheetName val="Bill 5 - Carpark"/>
      <sheetName val="SubmitCal"/>
      <sheetName val="A"/>
      <sheetName val="summsht"/>
      <sheetName val="CapitalMetrics"/>
      <sheetName val="PIPES"/>
      <sheetName val="Prefab"/>
      <sheetName val="견적DETAIL"/>
      <sheetName val="견적"/>
      <sheetName val="시행(HD)"/>
      <sheetName val="시행(1)"/>
      <sheetName val="장비동원 (F)"/>
      <sheetName val="공사비 내역 (가)"/>
      <sheetName val="인건비"/>
      <sheetName val="자재비"/>
      <sheetName val="eq_data"/>
      <sheetName val="총괄표"/>
      <sheetName val="간접비항목"/>
      <sheetName val="INSTR"/>
      <sheetName val="현장관리비"/>
      <sheetName val="실행내역"/>
      <sheetName val="VLOOKUP"/>
      <sheetName val="cal-foamglass"/>
      <sheetName val="공사비_NDE"/>
      <sheetName val="PumpSpec"/>
      <sheetName val="가도공"/>
      <sheetName val="간지 (6)"/>
      <sheetName val="경계표주"/>
      <sheetName val="경계표주조서"/>
      <sheetName val="경계표주단위수량"/>
      <sheetName val="할증 "/>
      <sheetName val="1prod공정(원)"/>
      <sheetName val="1prod내역(원)"/>
      <sheetName val="1prod공정($) "/>
      <sheetName val="1prod내역($)"/>
      <sheetName val="공사투입인원(piping)"/>
      <sheetName val="공사투입인원(배관보온)"/>
      <sheetName val="공사투입인원(EQUIP.INST'N)"/>
      <sheetName val="공사투입인원(duct)"/>
      <sheetName val="할증"/>
      <sheetName val="2office공정(원)"/>
      <sheetName val="2office내역(원)"/>
      <sheetName val="2office공정($)"/>
      <sheetName val="2office내역($)"/>
      <sheetName val="총괄내역서"/>
      <sheetName val="Curves"/>
      <sheetName val="Note"/>
      <sheetName val="Heads"/>
      <sheetName val="Dbase"/>
      <sheetName val="Tables"/>
      <sheetName val="Page 2"/>
      <sheetName val="Details"/>
      <sheetName val="bkg"/>
      <sheetName val="cbrd460"/>
      <sheetName val="bcl"/>
      <sheetName val="Struct-Grass root"/>
      <sheetName val="대비표"/>
      <sheetName val="EIs_Progress"/>
      <sheetName val="_Est_"/>
      <sheetName val="BID_ABSTRACT_(2)"/>
      <sheetName val="BUILDING_J&amp;K"/>
      <sheetName val="Project_Cost_Report_2nd_level"/>
      <sheetName val="VF_Full_Recon"/>
      <sheetName val="D1c_System"/>
      <sheetName val="D1c_IMF"/>
      <sheetName val="Cat_A_Change_Control"/>
      <sheetName val="Fill_this_out_first___"/>
      <sheetName val="AN"/>
      <sheetName val="Total  Amount"/>
      <sheetName val="GRSummary"/>
      <sheetName val="App A Basis of Design"/>
      <sheetName val="Spread_sht"/>
      <sheetName val="MGT SUMMARY "/>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COL-SCH"/>
      <sheetName val="공사금액_내역_(1)"/>
      <sheetName val="HVAC_BoQ"/>
      <sheetName val="공사금액_내역_(1)1"/>
      <sheetName val="HVAC_BoQ1"/>
      <sheetName val="Item No 2"/>
      <sheetName val="Details and Earnings Charts"/>
      <sheetName val="Data 1"/>
      <sheetName val="DERIVE"/>
      <sheetName val="UCRef2"/>
      <sheetName val="UCRef1"/>
      <sheetName val="UCRef3"/>
      <sheetName val="UCofMatls"/>
      <sheetName val="Project Budget Worksheet"/>
      <sheetName val="Forecast"/>
      <sheetName val="w_dn_idd"/>
      <sheetName val="Bill 2.1 "/>
      <sheetName val="Harewood"/>
      <sheetName val="Data_1"/>
      <sheetName val="Project_Budget_Worksheet"/>
      <sheetName val="Bill_2_1_"/>
      <sheetName val="Imported Materials"/>
      <sheetName val="Rate Analysis"/>
      <sheetName val="Earthwork"/>
      <sheetName val="New Bld"/>
      <sheetName val="FMR3A"/>
      <sheetName val="Page_2"/>
      <sheetName val="Struct-Grass_root"/>
      <sheetName val="_Estimate__3"/>
      <sheetName val="Z-_GENERAL_PRICE_SUMMARY3"/>
      <sheetName val="WITHOUT_C&amp;I_PROFIT_(3)3"/>
      <sheetName val="Equip_3"/>
      <sheetName val="NRM_Codes3"/>
      <sheetName val="Graph_Data_(DO_NOT_PRINT)3"/>
      <sheetName val="Preliminaries_(2)3"/>
      <sheetName val="Day_Work_(2)3"/>
      <sheetName val="Variation_2050-FEB-073"/>
      <sheetName val="Direct_Cost3"/>
      <sheetName val="Direct_cost_-_Progress3"/>
      <sheetName val="Raw_Data3"/>
      <sheetName val="Page_22"/>
      <sheetName val="Struct-Grass_root2"/>
      <sheetName val="Project_Budget_Worksheet1"/>
      <sheetName val="Imported_Materials1"/>
      <sheetName val="Preliminaries_(2)2"/>
      <sheetName val="Day_Work_(2)2"/>
      <sheetName val="Variation_2050-FEB-072"/>
      <sheetName val="Direct_Cost2"/>
      <sheetName val="Direct_cost_-_Progress2"/>
      <sheetName val="Page_21"/>
      <sheetName val="Struct-Grass_root1"/>
      <sheetName val="Imported_Materials"/>
      <sheetName val="_Estimate__4"/>
      <sheetName val="Z-_GENERAL_PRICE_SUMMARY4"/>
      <sheetName val="WITHOUT_C&amp;I_PROFIT_(3)4"/>
      <sheetName val="Equip_4"/>
      <sheetName val="NRM_Codes4"/>
      <sheetName val="Graph_Data_(DO_NOT_PRINT)4"/>
      <sheetName val="Preliminaries_(2)4"/>
      <sheetName val="Day_Work_(2)4"/>
      <sheetName val="Variation_2050-FEB-074"/>
      <sheetName val="Direct_Cost4"/>
      <sheetName val="Direct_cost_-_Progress4"/>
      <sheetName val="Raw_Data4"/>
      <sheetName val="Page_23"/>
      <sheetName val="Struct-Grass_root3"/>
      <sheetName val="Project_Budget_Worksheet2"/>
      <sheetName val="SPT_vs_PHI2"/>
      <sheetName val="Imported_Materials2"/>
      <sheetName val="IO_&amp;_FEILD_DEVICES2"/>
      <sheetName val="DDC_&amp;_SOFTWARE2"/>
      <sheetName val="Multi-factor_-_YEN2"/>
      <sheetName val="Multi-factor_-_USD2"/>
      <sheetName val="INFILEX_AC_2"/>
      <sheetName val="Reference_Information2"/>
      <sheetName val="Employee_List2"/>
      <sheetName val="Sales_Office2"/>
      <sheetName val="HVAC_BoQ2"/>
      <sheetName val="공사금액_내역_(1)2"/>
      <sheetName val="_Estimate__5"/>
      <sheetName val="Z-_GENERAL_PRICE_SUMMARY5"/>
      <sheetName val="WITHOUT_C&amp;I_PROFIT_(3)5"/>
      <sheetName val="Equip_5"/>
      <sheetName val="NRM_Codes5"/>
      <sheetName val="Graph_Data_(DO_NOT_PRINT)5"/>
      <sheetName val="Preliminaries_(2)5"/>
      <sheetName val="Day_Work_(2)5"/>
      <sheetName val="Variation_2050-FEB-075"/>
      <sheetName val="Direct_Cost5"/>
      <sheetName val="Direct_cost_-_Progress5"/>
      <sheetName val="Raw_Data5"/>
      <sheetName val="Page_24"/>
      <sheetName val="Struct-Grass_root4"/>
      <sheetName val="Project_Budget_Worksheet3"/>
      <sheetName val="SPT_vs_PHI3"/>
      <sheetName val="Imported_Materials3"/>
      <sheetName val="IO_&amp;_FEILD_DEVICES3"/>
      <sheetName val="DDC_&amp;_SOFTWARE3"/>
      <sheetName val="Multi-factor_-_YEN3"/>
      <sheetName val="Multi-factor_-_USD3"/>
      <sheetName val="INFILEX_AC_3"/>
      <sheetName val="Reference_Information3"/>
      <sheetName val="Employee_List3"/>
      <sheetName val="Sales_Office3"/>
      <sheetName val="HVAC_BoQ3"/>
      <sheetName val="공사금액_내역_(1)3"/>
      <sheetName val="_Estimate__6"/>
      <sheetName val="Z-_GENERAL_PRICE_SUMMARY6"/>
      <sheetName val="WITHOUT_C&amp;I_PROFIT_(3)6"/>
      <sheetName val="Equip_6"/>
      <sheetName val="NRM_Codes6"/>
      <sheetName val="Graph_Data_(DO_NOT_PRINT)6"/>
      <sheetName val="Preliminaries_(2)6"/>
      <sheetName val="Day_Work_(2)6"/>
      <sheetName val="Variation_2050-FEB-076"/>
      <sheetName val="Direct_Cost6"/>
      <sheetName val="Direct_cost_-_Progress6"/>
      <sheetName val="Raw_Data6"/>
      <sheetName val="Page_25"/>
      <sheetName val="Struct-Grass_root5"/>
      <sheetName val="Project_Budget_Worksheet4"/>
      <sheetName val="SPT_vs_PHI4"/>
      <sheetName val="Imported_Materials4"/>
      <sheetName val="IO_&amp;_FEILD_DEVICES4"/>
      <sheetName val="DDC_&amp;_SOFTWARE4"/>
      <sheetName val="Multi-factor_-_YEN4"/>
      <sheetName val="Multi-factor_-_USD4"/>
      <sheetName val="INFILEX_AC_4"/>
      <sheetName val="Reference_Information4"/>
      <sheetName val="Employee_List4"/>
      <sheetName val="Sales_Office4"/>
      <sheetName val="HVAC_BoQ4"/>
      <sheetName val="공사금액_내역_(1)4"/>
      <sheetName val="PEF24_0I"/>
      <sheetName val="PEF22_0I"/>
      <sheetName val="PE-F-42 Rev 00 Manpower"/>
      <sheetName val="PE-F-32 Rev 00 Content"/>
      <sheetName val="PE-F-58 Rev 00 H.O.-NL"/>
      <sheetName val="PEF02_0I"/>
      <sheetName val="BaseWeight"/>
      <sheetName val="3  Basis"/>
      <sheetName val="Overall"/>
      <sheetName val="KeyInformation"/>
      <sheetName val="V.Summary"/>
      <sheetName val="V.Cost.Summary"/>
      <sheetName val="Mat.Cost"/>
      <sheetName val="02"/>
      <sheetName val="03"/>
      <sheetName val="04"/>
      <sheetName val="01"/>
      <sheetName val="Basis"/>
      <sheetName val="Cost_Any."/>
      <sheetName val="Mat_Cost"/>
      <sheetName val="List"/>
      <sheetName val="PARAMETRES"/>
      <sheetName val="newsales"/>
      <sheetName val="COLUMN"/>
      <sheetName val="overall summary"/>
      <sheetName val="TOTAL MPR"/>
      <sheetName val="electrical"/>
      <sheetName val="Day work"/>
      <sheetName val="Data"/>
      <sheetName val="Table"/>
      <sheetName val="SOR"/>
      <sheetName val="SS MH"/>
      <sheetName val="HITS"/>
      <sheetName val="기계내역서"/>
      <sheetName val="billrate"/>
      <sheetName val="Equip"/>
      <sheetName val="Cost_any"/>
      <sheetName val="MS08-01 S"/>
      <sheetName val="MS08-01 P"/>
      <sheetName val="2.05"/>
      <sheetName val="Rate_Analysis"/>
      <sheetName val="New_Bld"/>
      <sheetName val="Utility Summary"/>
      <sheetName val="Div Summary"/>
      <sheetName val="ABB"/>
      <sheetName val="GE"/>
      <sheetName val="PE-F-42_Rev_00_Manpower"/>
      <sheetName val="PE-F-32_Rev_00_Content"/>
      <sheetName val="PE-F-58_Rev_00_H_O_-NL"/>
      <sheetName val="1350-A"/>
      <sheetName val="Analysis"/>
      <sheetName val="CONF- SPA"/>
      <sheetName val="Analiz"/>
      <sheetName val="HARFLER"/>
      <sheetName val="HAFRİYAT"/>
      <sheetName val="icmal"/>
      <sheetName val="raiçler"/>
      <sheetName val="AB"/>
      <sheetName val="KODLAMA"/>
      <sheetName val="ANALİZ1"/>
      <sheetName val="YENİ RAYİÇ"/>
      <sheetName val="YENİ RAYİÇUSD"/>
      <sheetName val="BHANDUP"/>
      <sheetName val="PLAN_FEB97"/>
      <sheetName val="Bridges"/>
      <sheetName val="Bridges (Abst)"/>
      <sheetName val="Overpass"/>
      <sheetName val="Slab Culvert"/>
      <sheetName val="Underpass"/>
      <sheetName val="Abstract"/>
      <sheetName val="FORM7"/>
      <sheetName val="MASTER_RATE ANALYSIS"/>
      <sheetName val="Graph"/>
      <sheetName val="DRUM"/>
      <sheetName val="ATC RIW-MIR"/>
      <sheetName val="L"/>
      <sheetName val="Elemental Buildup"/>
      <sheetName val="Inputs"/>
      <sheetName val="Beach Villas 1bed"/>
      <sheetName val="PriceSummary"/>
      <sheetName val="F&amp;B Analysis "/>
      <sheetName val="Blank"/>
      <sheetName val="Project Costs"/>
      <sheetName val="New Rates"/>
      <sheetName val="Bill No. 3"/>
      <sheetName val="Bill 1"/>
      <sheetName val="Bill 2"/>
      <sheetName val="Bill 3"/>
      <sheetName val="Bill 4"/>
      <sheetName val="Bill 5"/>
      <sheetName val="Bill 6"/>
      <sheetName val="Bill 7"/>
      <sheetName val="001"/>
      <sheetName val="007"/>
      <sheetName val="003"/>
      <sheetName val="031"/>
      <sheetName val="037"/>
      <sheetName val="033"/>
      <sheetName val="039"/>
      <sheetName val="032"/>
      <sheetName val="035"/>
      <sheetName val="038"/>
      <sheetName val="036"/>
      <sheetName val="030"/>
      <sheetName val="034"/>
      <sheetName val="009"/>
      <sheetName val="002"/>
      <sheetName val="021"/>
      <sheetName val="027"/>
      <sheetName val="023"/>
      <sheetName val="029"/>
      <sheetName val="022"/>
      <sheetName val="025"/>
      <sheetName val="028"/>
      <sheetName val="026"/>
      <sheetName val="020"/>
      <sheetName val="024"/>
      <sheetName val="005"/>
      <sheetName val="051"/>
      <sheetName val="057"/>
      <sheetName val="053"/>
      <sheetName val="059"/>
      <sheetName val="052"/>
      <sheetName val="055"/>
      <sheetName val="058"/>
      <sheetName val="056"/>
      <sheetName val="050"/>
      <sheetName val="054"/>
      <sheetName val="008"/>
      <sheetName val="006"/>
      <sheetName val="061"/>
      <sheetName val="067"/>
      <sheetName val="063"/>
      <sheetName val="062"/>
      <sheetName val="065"/>
      <sheetName val="066"/>
      <sheetName val="060"/>
      <sheetName val="064"/>
      <sheetName val="010"/>
      <sheetName val="011"/>
      <sheetName val="017"/>
      <sheetName val="013"/>
      <sheetName val="019"/>
      <sheetName val="012"/>
      <sheetName val="015"/>
      <sheetName val="018"/>
      <sheetName val="016"/>
      <sheetName val="014"/>
      <sheetName val="004"/>
      <sheetName val="041"/>
      <sheetName val="047"/>
      <sheetName val="043"/>
      <sheetName val="049"/>
      <sheetName val="042"/>
      <sheetName val="045"/>
      <sheetName val="048"/>
      <sheetName val="046"/>
      <sheetName val="040"/>
      <sheetName val="044"/>
      <sheetName val="Balance Sheet"/>
      <sheetName val="Data_12"/>
      <sheetName val="Bill_2_1_2"/>
      <sheetName val="Data_11"/>
      <sheetName val="Bill_2_1_1"/>
      <sheetName val="Details_and_Earnings_Charts"/>
      <sheetName val="Details_and_Earnings_Charts1"/>
      <sheetName val="Data_13"/>
      <sheetName val="Bill_2_1_3"/>
      <sheetName val="Details_and_Earnings_Charts2"/>
      <sheetName val="Currencies"/>
      <sheetName val="@risk rents and incentives"/>
      <sheetName val="Car park lease"/>
      <sheetName val="Net rent analysis"/>
      <sheetName val="D_AWG"/>
      <sheetName val="T_Cu_ASTM"/>
      <sheetName val="2 Siteworks"/>
      <sheetName val="rc01"/>
      <sheetName val="CASHFLOWS"/>
      <sheetName val="Pragma"/>
      <sheetName val="2A-CFRD"/>
      <sheetName val="Div Sum"/>
      <sheetName val="SUMMARYMCA"/>
      <sheetName val="AUG16"/>
      <sheetName val="AUG17"/>
      <sheetName val="AUG18"/>
      <sheetName val="AUG19"/>
      <sheetName val="AUG20"/>
      <sheetName val="AUG21"/>
      <sheetName val="AUG22"/>
      <sheetName val="AUG23"/>
      <sheetName val="AUG24"/>
      <sheetName val="AUG25"/>
      <sheetName val="AUG26"/>
      <sheetName val="AUG27"/>
      <sheetName val="AUG28"/>
      <sheetName val="AUG29"/>
      <sheetName val="AUG30"/>
      <sheetName val="AUG31"/>
      <sheetName val="Trade Summary"/>
      <sheetName val="Lstsub"/>
      <sheetName val="Arch"/>
      <sheetName val="CONS. PROJECT HITS"/>
      <sheetName val="MasterTable"/>
      <sheetName val="Bill 1 - Preliminaries"/>
      <sheetName val="General Arrangement"/>
      <sheetName val="Storage Units"/>
      <sheetName val="ESTIMATE"/>
      <sheetName val="Mhr&amp;Eq"/>
      <sheetName val="Div.Sum"/>
      <sheetName val="AMTECH"/>
      <sheetName val="Controls"/>
      <sheetName val="RELAYS"/>
      <sheetName val="GM &amp; TA"/>
      <sheetName val="Rat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sheetData sheetId="531"/>
      <sheetData sheetId="532"/>
      <sheetData sheetId="533"/>
      <sheetData sheetId="534"/>
      <sheetData sheetId="535"/>
      <sheetData sheetId="536"/>
      <sheetData sheetId="537"/>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Labour bills -Excav,Conc &amp; Rft"/>
      <sheetName val="Prelim-Breakup"/>
      <sheetName val="Safety material - Prorata"/>
      <sheetName val="SAFETTY ITEMS"/>
      <sheetName val="Mobilisation (2)"/>
      <sheetName val="NMR Alt"/>
      <sheetName val="Security,Acc &amp; mobile charges"/>
      <sheetName val="Backup - Mobilisation (2)"/>
      <sheetName val="GM &amp; TA"/>
      <sheetName val="Staff Salary"/>
      <sheetName val="Accts Prov"/>
      <sheetName val="Premobilisation"/>
      <sheetName val="P &amp; M "/>
      <sheetName val="C class items "/>
      <sheetName val="German tools"/>
      <sheetName val="Indian Tools"/>
      <sheetName val="Backup - Mobilisation"/>
      <sheetName val="Lab equipments"/>
      <sheetName val="Petty cash expenses"/>
      <sheetName val="Petty cash-Abstract"/>
      <sheetName val="Batch material"/>
    </sheetNames>
    <sheetDataSet>
      <sheetData sheetId="0"/>
      <sheetData sheetId="1"/>
      <sheetData sheetId="2"/>
      <sheetData sheetId="3"/>
      <sheetData sheetId="4"/>
      <sheetData sheetId="5"/>
      <sheetData sheetId="6"/>
      <sheetData sheetId="7"/>
      <sheetData sheetId="8">
        <row r="5">
          <cell r="F5" t="str">
            <v>No of Days</v>
          </cell>
          <cell r="G5" t="str">
            <v>No of Months</v>
          </cell>
          <cell r="I5" t="str">
            <v>HRA</v>
          </cell>
          <cell r="J5" t="str">
            <v>TA</v>
          </cell>
          <cell r="K5" t="str">
            <v>OA</v>
          </cell>
          <cell r="L5" t="str">
            <v>Gross</v>
          </cell>
          <cell r="M5" t="str">
            <v>LA</v>
          </cell>
          <cell r="N5" t="str">
            <v>MA</v>
          </cell>
          <cell r="O5" t="str">
            <v>ESI</v>
          </cell>
          <cell r="P5" t="str">
            <v>PF</v>
          </cell>
          <cell r="Q5" t="str">
            <v>Gratuity</v>
          </cell>
          <cell r="R5" t="str">
            <v>Bonus</v>
          </cell>
          <cell r="S5" t="str">
            <v>Cost to Company</v>
          </cell>
          <cell r="T5" t="str">
            <v>Per day Cost</v>
          </cell>
        </row>
        <row r="8">
          <cell r="F8">
            <v>136</v>
          </cell>
          <cell r="G8">
            <v>4.5333333333333332</v>
          </cell>
          <cell r="I8">
            <v>8800</v>
          </cell>
          <cell r="J8">
            <v>8800</v>
          </cell>
          <cell r="K8">
            <v>4400</v>
          </cell>
          <cell r="L8">
            <v>44000</v>
          </cell>
          <cell r="M8">
            <v>1833.3333333333333</v>
          </cell>
          <cell r="N8">
            <v>1833.3333333333333</v>
          </cell>
          <cell r="O8">
            <v>0</v>
          </cell>
          <cell r="P8">
            <v>2640</v>
          </cell>
          <cell r="Q8">
            <v>916.66666666666663</v>
          </cell>
          <cell r="R8">
            <v>2750</v>
          </cell>
          <cell r="S8">
            <v>53973.333333333336</v>
          </cell>
          <cell r="T8">
            <v>1799.1111111111111</v>
          </cell>
        </row>
        <row r="9">
          <cell r="F9">
            <v>81</v>
          </cell>
          <cell r="G9">
            <v>2.7</v>
          </cell>
          <cell r="I9">
            <v>15200</v>
          </cell>
          <cell r="J9">
            <v>15200</v>
          </cell>
          <cell r="K9">
            <v>7600</v>
          </cell>
          <cell r="L9">
            <v>76000</v>
          </cell>
          <cell r="M9">
            <v>3166.6666666666665</v>
          </cell>
          <cell r="N9">
            <v>3166.6666666666665</v>
          </cell>
          <cell r="O9">
            <v>0</v>
          </cell>
          <cell r="P9">
            <v>4560</v>
          </cell>
          <cell r="Q9">
            <v>1583.3333333333333</v>
          </cell>
          <cell r="R9">
            <v>4750</v>
          </cell>
          <cell r="S9">
            <v>93226.666666666672</v>
          </cell>
          <cell r="T9">
            <v>3107.5555555555557</v>
          </cell>
        </row>
        <row r="10">
          <cell r="F10">
            <v>58</v>
          </cell>
          <cell r="G10">
            <v>1.9333333333333333</v>
          </cell>
          <cell r="I10">
            <v>8800</v>
          </cell>
          <cell r="J10">
            <v>8800</v>
          </cell>
          <cell r="K10">
            <v>4400</v>
          </cell>
          <cell r="L10">
            <v>44000</v>
          </cell>
          <cell r="M10">
            <v>1833.3333333333333</v>
          </cell>
          <cell r="N10">
            <v>1833.3333333333333</v>
          </cell>
          <cell r="O10">
            <v>0</v>
          </cell>
          <cell r="P10">
            <v>2640</v>
          </cell>
          <cell r="Q10">
            <v>916.66666666666663</v>
          </cell>
          <cell r="R10">
            <v>2750</v>
          </cell>
          <cell r="S10">
            <v>53973.333333333336</v>
          </cell>
          <cell r="T10">
            <v>1799.1111111111111</v>
          </cell>
        </row>
        <row r="15">
          <cell r="F15">
            <v>81</v>
          </cell>
          <cell r="G15">
            <v>2.7</v>
          </cell>
          <cell r="I15">
            <v>1620</v>
          </cell>
          <cell r="J15">
            <v>1620</v>
          </cell>
          <cell r="K15">
            <v>810</v>
          </cell>
          <cell r="L15">
            <v>8100</v>
          </cell>
          <cell r="M15">
            <v>337.5</v>
          </cell>
          <cell r="N15">
            <v>337.5</v>
          </cell>
          <cell r="O15">
            <v>0</v>
          </cell>
          <cell r="P15">
            <v>486</v>
          </cell>
          <cell r="Q15">
            <v>168.75</v>
          </cell>
          <cell r="R15">
            <v>506.25</v>
          </cell>
          <cell r="S15">
            <v>9936</v>
          </cell>
          <cell r="T15">
            <v>331.2</v>
          </cell>
        </row>
        <row r="16">
          <cell r="F16">
            <v>76</v>
          </cell>
          <cell r="G16">
            <v>2.5333333333333332</v>
          </cell>
          <cell r="I16">
            <v>1400</v>
          </cell>
          <cell r="J16">
            <v>1400</v>
          </cell>
          <cell r="K16">
            <v>700</v>
          </cell>
          <cell r="L16">
            <v>7000</v>
          </cell>
          <cell r="M16">
            <v>291.66666666666669</v>
          </cell>
          <cell r="N16">
            <v>291.66666666666669</v>
          </cell>
          <cell r="O16">
            <v>0</v>
          </cell>
          <cell r="P16">
            <v>420</v>
          </cell>
          <cell r="Q16">
            <v>145.83333333333334</v>
          </cell>
          <cell r="R16">
            <v>437.5</v>
          </cell>
          <cell r="S16">
            <v>8586.6666666666679</v>
          </cell>
          <cell r="T16">
            <v>286.22222222222229</v>
          </cell>
        </row>
        <row r="17">
          <cell r="F17">
            <v>120</v>
          </cell>
          <cell r="G17">
            <v>4</v>
          </cell>
          <cell r="I17">
            <v>1400</v>
          </cell>
          <cell r="J17">
            <v>1400</v>
          </cell>
          <cell r="K17">
            <v>700</v>
          </cell>
          <cell r="L17">
            <v>7000</v>
          </cell>
          <cell r="M17">
            <v>291.66666666666669</v>
          </cell>
          <cell r="N17">
            <v>291.66666666666669</v>
          </cell>
          <cell r="O17">
            <v>0</v>
          </cell>
          <cell r="P17">
            <v>420</v>
          </cell>
          <cell r="Q17">
            <v>145.83333333333334</v>
          </cell>
          <cell r="R17">
            <v>437.5</v>
          </cell>
          <cell r="S17">
            <v>8586.6666666666679</v>
          </cell>
          <cell r="T17">
            <v>286.22222222222229</v>
          </cell>
        </row>
        <row r="20">
          <cell r="F20">
            <v>218</v>
          </cell>
          <cell r="G20">
            <v>7.2666666666666666</v>
          </cell>
          <cell r="I20">
            <v>24452.400000000001</v>
          </cell>
          <cell r="J20">
            <v>24452.400000000001</v>
          </cell>
          <cell r="K20">
            <v>12226.2</v>
          </cell>
          <cell r="L20">
            <v>122261.99999999999</v>
          </cell>
          <cell r="M20">
            <v>5094.25</v>
          </cell>
          <cell r="N20">
            <v>5094.25</v>
          </cell>
          <cell r="O20">
            <v>0</v>
          </cell>
          <cell r="P20">
            <v>7335.7199999999993</v>
          </cell>
          <cell r="Q20">
            <v>2547.125</v>
          </cell>
          <cell r="R20">
            <v>7641.375</v>
          </cell>
          <cell r="S20">
            <v>149974.72</v>
          </cell>
          <cell r="T20">
            <v>4999.1573333333336</v>
          </cell>
        </row>
        <row r="21">
          <cell r="F21">
            <v>218</v>
          </cell>
          <cell r="G21">
            <v>7.2666666666666666</v>
          </cell>
          <cell r="I21">
            <v>1800</v>
          </cell>
          <cell r="J21">
            <v>1800</v>
          </cell>
          <cell r="K21">
            <v>900</v>
          </cell>
          <cell r="L21">
            <v>9000</v>
          </cell>
          <cell r="M21">
            <v>375</v>
          </cell>
          <cell r="N21">
            <v>375</v>
          </cell>
          <cell r="O21">
            <v>0</v>
          </cell>
          <cell r="P21">
            <v>540</v>
          </cell>
          <cell r="Q21">
            <v>187.5</v>
          </cell>
          <cell r="R21">
            <v>562.5</v>
          </cell>
          <cell r="S21">
            <v>11040</v>
          </cell>
          <cell r="T21">
            <v>368</v>
          </cell>
        </row>
      </sheetData>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Labour bills -Excav,Conc &amp; Rft"/>
      <sheetName val="Prelim-Breakup"/>
      <sheetName val="Safety material - Prorata"/>
      <sheetName val="SAFETTY ITEMS"/>
      <sheetName val="Mobilisation (2)"/>
      <sheetName val="NMR Alt"/>
      <sheetName val="Security,Acc &amp; mobile charges"/>
      <sheetName val="Backup - Mobilisation (2)"/>
      <sheetName val="GM &amp; TA"/>
      <sheetName val="Staff Salary"/>
      <sheetName val="Accts Prov"/>
      <sheetName val="Premobilisation"/>
      <sheetName val="P &amp; M "/>
      <sheetName val="C class items "/>
      <sheetName val="German tools"/>
      <sheetName val="Indian Tools"/>
      <sheetName val="Backup - Mobilisation"/>
      <sheetName val="Lab equipments"/>
      <sheetName val="Petty cash expenses"/>
      <sheetName val="Petty cash-Abstract"/>
      <sheetName val="Batch material"/>
      <sheetName val="PDS U-1400"/>
      <sheetName val="BULD.3"/>
      <sheetName val="RING WALL"/>
      <sheetName val="Vendors"/>
    </sheetNames>
    <sheetDataSet>
      <sheetData sheetId="0"/>
      <sheetData sheetId="1"/>
      <sheetData sheetId="2"/>
      <sheetData sheetId="3"/>
      <sheetData sheetId="4"/>
      <sheetData sheetId="5"/>
      <sheetData sheetId="6"/>
      <sheetData sheetId="7"/>
      <sheetData sheetId="8" refreshError="1">
        <row r="5">
          <cell r="F5" t="str">
            <v>No of Days</v>
          </cell>
          <cell r="G5" t="str">
            <v>No of Months</v>
          </cell>
          <cell r="I5" t="str">
            <v>HRA</v>
          </cell>
          <cell r="J5" t="str">
            <v>TA</v>
          </cell>
          <cell r="K5" t="str">
            <v>OA</v>
          </cell>
          <cell r="L5" t="str">
            <v>Gross</v>
          </cell>
          <cell r="M5" t="str">
            <v>LA</v>
          </cell>
          <cell r="N5" t="str">
            <v>MA</v>
          </cell>
          <cell r="O5" t="str">
            <v>ESI</v>
          </cell>
          <cell r="P5" t="str">
            <v>PF</v>
          </cell>
          <cell r="Q5" t="str">
            <v>Gratuity</v>
          </cell>
          <cell r="R5" t="str">
            <v>Bonus</v>
          </cell>
          <cell r="S5" t="str">
            <v>Cost to Company</v>
          </cell>
          <cell r="T5" t="str">
            <v>Per day Cost</v>
          </cell>
        </row>
        <row r="8">
          <cell r="F8">
            <v>136</v>
          </cell>
          <cell r="G8">
            <v>4.5333333333333332</v>
          </cell>
          <cell r="I8">
            <v>8800</v>
          </cell>
          <cell r="J8">
            <v>8800</v>
          </cell>
          <cell r="K8">
            <v>4400</v>
          </cell>
          <cell r="L8">
            <v>44000</v>
          </cell>
          <cell r="M8">
            <v>1833.3333333333333</v>
          </cell>
          <cell r="N8">
            <v>1833.3333333333333</v>
          </cell>
          <cell r="O8">
            <v>0</v>
          </cell>
          <cell r="P8">
            <v>2640</v>
          </cell>
          <cell r="Q8">
            <v>916.66666666666663</v>
          </cell>
          <cell r="R8">
            <v>2750</v>
          </cell>
          <cell r="S8">
            <v>53973.333333333336</v>
          </cell>
          <cell r="T8">
            <v>1799.1111111111111</v>
          </cell>
        </row>
        <row r="9">
          <cell r="F9">
            <v>81</v>
          </cell>
          <cell r="G9">
            <v>2.7</v>
          </cell>
          <cell r="I9">
            <v>15200</v>
          </cell>
          <cell r="J9">
            <v>15200</v>
          </cell>
          <cell r="K9">
            <v>7600</v>
          </cell>
          <cell r="L9">
            <v>76000</v>
          </cell>
          <cell r="M9">
            <v>3166.6666666666665</v>
          </cell>
          <cell r="N9">
            <v>3166.6666666666665</v>
          </cell>
          <cell r="O9">
            <v>0</v>
          </cell>
          <cell r="P9">
            <v>4560</v>
          </cell>
          <cell r="Q9">
            <v>1583.3333333333333</v>
          </cell>
          <cell r="R9">
            <v>4750</v>
          </cell>
          <cell r="S9">
            <v>93226.666666666672</v>
          </cell>
          <cell r="T9">
            <v>3107.5555555555557</v>
          </cell>
        </row>
        <row r="10">
          <cell r="F10">
            <v>58</v>
          </cell>
          <cell r="G10">
            <v>1.9333333333333333</v>
          </cell>
          <cell r="I10">
            <v>8800</v>
          </cell>
          <cell r="J10">
            <v>8800</v>
          </cell>
          <cell r="K10">
            <v>4400</v>
          </cell>
          <cell r="L10">
            <v>44000</v>
          </cell>
          <cell r="M10">
            <v>1833.3333333333333</v>
          </cell>
          <cell r="N10">
            <v>1833.3333333333333</v>
          </cell>
          <cell r="O10">
            <v>0</v>
          </cell>
          <cell r="P10">
            <v>2640</v>
          </cell>
          <cell r="Q10">
            <v>916.66666666666663</v>
          </cell>
          <cell r="R10">
            <v>2750</v>
          </cell>
          <cell r="S10">
            <v>53973.333333333336</v>
          </cell>
          <cell r="T10">
            <v>1799.1111111111111</v>
          </cell>
        </row>
        <row r="15">
          <cell r="F15">
            <v>81</v>
          </cell>
          <cell r="G15">
            <v>2.7</v>
          </cell>
          <cell r="I15">
            <v>1620</v>
          </cell>
          <cell r="J15">
            <v>1620</v>
          </cell>
          <cell r="K15">
            <v>810</v>
          </cell>
          <cell r="L15">
            <v>8100</v>
          </cell>
          <cell r="M15">
            <v>337.5</v>
          </cell>
          <cell r="N15">
            <v>337.5</v>
          </cell>
          <cell r="O15">
            <v>0</v>
          </cell>
          <cell r="P15">
            <v>486</v>
          </cell>
          <cell r="Q15">
            <v>168.75</v>
          </cell>
          <cell r="R15">
            <v>506.25</v>
          </cell>
          <cell r="S15">
            <v>9936</v>
          </cell>
          <cell r="T15">
            <v>331.2</v>
          </cell>
        </row>
        <row r="16">
          <cell r="F16">
            <v>76</v>
          </cell>
          <cell r="G16">
            <v>2.5333333333333332</v>
          </cell>
          <cell r="I16">
            <v>1400</v>
          </cell>
          <cell r="J16">
            <v>1400</v>
          </cell>
          <cell r="K16">
            <v>700</v>
          </cell>
          <cell r="L16">
            <v>7000</v>
          </cell>
          <cell r="M16">
            <v>291.66666666666669</v>
          </cell>
          <cell r="N16">
            <v>291.66666666666669</v>
          </cell>
          <cell r="O16">
            <v>0</v>
          </cell>
          <cell r="P16">
            <v>420</v>
          </cell>
          <cell r="Q16">
            <v>145.83333333333334</v>
          </cell>
          <cell r="R16">
            <v>437.5</v>
          </cell>
          <cell r="S16">
            <v>8586.6666666666679</v>
          </cell>
          <cell r="T16">
            <v>286.22222222222229</v>
          </cell>
        </row>
        <row r="17">
          <cell r="F17">
            <v>120</v>
          </cell>
          <cell r="G17">
            <v>4</v>
          </cell>
          <cell r="I17">
            <v>1400</v>
          </cell>
          <cell r="J17">
            <v>1400</v>
          </cell>
          <cell r="K17">
            <v>700</v>
          </cell>
          <cell r="L17">
            <v>7000</v>
          </cell>
          <cell r="M17">
            <v>291.66666666666669</v>
          </cell>
          <cell r="N17">
            <v>291.66666666666669</v>
          </cell>
          <cell r="O17">
            <v>0</v>
          </cell>
          <cell r="P17">
            <v>420</v>
          </cell>
          <cell r="Q17">
            <v>145.83333333333334</v>
          </cell>
          <cell r="R17">
            <v>437.5</v>
          </cell>
          <cell r="S17">
            <v>8586.6666666666679</v>
          </cell>
          <cell r="T17">
            <v>286.22222222222229</v>
          </cell>
        </row>
        <row r="20">
          <cell r="F20">
            <v>218</v>
          </cell>
          <cell r="G20">
            <v>7.2666666666666666</v>
          </cell>
          <cell r="I20">
            <v>24452.400000000001</v>
          </cell>
          <cell r="J20">
            <v>24452.400000000001</v>
          </cell>
          <cell r="K20">
            <v>12226.2</v>
          </cell>
          <cell r="L20">
            <v>122261.99999999999</v>
          </cell>
          <cell r="M20">
            <v>5094.25</v>
          </cell>
          <cell r="N20">
            <v>5094.25</v>
          </cell>
          <cell r="O20">
            <v>0</v>
          </cell>
          <cell r="P20">
            <v>7335.7199999999993</v>
          </cell>
          <cell r="Q20">
            <v>2547.125</v>
          </cell>
          <cell r="R20">
            <v>7641.375</v>
          </cell>
          <cell r="S20">
            <v>149974.72</v>
          </cell>
          <cell r="T20">
            <v>4999.1573333333336</v>
          </cell>
        </row>
        <row r="21">
          <cell r="F21">
            <v>218</v>
          </cell>
          <cell r="G21">
            <v>7.2666666666666666</v>
          </cell>
          <cell r="I21">
            <v>1800</v>
          </cell>
          <cell r="J21">
            <v>1800</v>
          </cell>
          <cell r="K21">
            <v>900</v>
          </cell>
          <cell r="L21">
            <v>9000</v>
          </cell>
          <cell r="M21">
            <v>375</v>
          </cell>
          <cell r="N21">
            <v>375</v>
          </cell>
          <cell r="O21">
            <v>0</v>
          </cell>
          <cell r="P21">
            <v>540</v>
          </cell>
          <cell r="Q21">
            <v>187.5</v>
          </cell>
          <cell r="R21">
            <v>562.5</v>
          </cell>
          <cell r="S21">
            <v>11040</v>
          </cell>
          <cell r="T21">
            <v>368</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r"/>
      <sheetName val="recon "/>
      <sheetName val="04-05"/>
      <sheetName val="05-06"/>
      <sheetName val=" 04 - 0 5"/>
      <sheetName val="05 -  0 6 "/>
      <sheetName val="TOTAL"/>
      <sheetName val="Statement"/>
      <sheetName val="Macro"/>
      <sheetName val="Micro"/>
      <sheetName val="Prelims Rose"/>
      <sheetName val="P&amp;M"/>
      <sheetName val="Materials"/>
      <sheetName val="Safety"/>
      <sheetName val="Indian tools"/>
      <sheetName val="COST-SFT- FOR COS"/>
      <sheetName val="RMC Backup"/>
      <sheetName val="MS ITEMS"/>
      <sheetName val="German tools "/>
      <sheetName val="Runners"/>
      <sheetName val="Plywood"/>
      <sheetName val="Lab"/>
      <sheetName val="OTHER PRELIM"/>
      <sheetName val="MOBILISATION"/>
      <sheetName val="Scaff-Rose"/>
      <sheetName val="SALARY Company -Rose"/>
      <sheetName val="NMR"/>
      <sheetName val="PETTY CASH-Rose"/>
      <sheetName val="Security-Rose"/>
      <sheetName val="Site Operating Expenses"/>
      <sheetName val="Scaff_Rose"/>
    </sheetNames>
    <sheetDataSet>
      <sheetData sheetId="0"/>
      <sheetData sheetId="1"/>
      <sheetData sheetId="2"/>
      <sheetData sheetId="3"/>
      <sheetData sheetId="4"/>
      <sheetData sheetId="5"/>
      <sheetData sheetId="6"/>
      <sheetData sheetId="7"/>
      <sheetData sheetId="8">
        <row r="9">
          <cell r="A9" t="str">
            <v>I</v>
          </cell>
          <cell r="B9" t="str">
            <v>Establishment</v>
          </cell>
        </row>
        <row r="10">
          <cell r="A10">
            <v>1</v>
          </cell>
          <cell r="B10" t="str">
            <v>Site staff</v>
          </cell>
          <cell r="F10">
            <v>6519000</v>
          </cell>
          <cell r="G10" t="str">
            <v>-</v>
          </cell>
          <cell r="H10">
            <v>2510553.3980582524</v>
          </cell>
          <cell r="K10">
            <v>3148897.9073840366</v>
          </cell>
          <cell r="Q10">
            <v>-638344.50932578417</v>
          </cell>
        </row>
        <row r="11">
          <cell r="A11">
            <v>2</v>
          </cell>
          <cell r="B11" t="str">
            <v>Site operating expenses</v>
          </cell>
          <cell r="F11">
            <v>920250</v>
          </cell>
          <cell r="G11" t="str">
            <v>-</v>
          </cell>
          <cell r="H11">
            <v>354400.48543689324</v>
          </cell>
          <cell r="K11">
            <v>382268.16000000003</v>
          </cell>
          <cell r="Q11">
            <v>-27867.67456310679</v>
          </cell>
          <cell r="X11" t="str">
            <v>should be updated</v>
          </cell>
        </row>
        <row r="12">
          <cell r="A12">
            <v>3</v>
          </cell>
          <cell r="B12" t="str">
            <v>Security charges</v>
          </cell>
          <cell r="F12">
            <v>3048480</v>
          </cell>
          <cell r="G12" t="str">
            <v>-</v>
          </cell>
          <cell r="H12">
            <v>1174010.0970873786</v>
          </cell>
          <cell r="K12">
            <v>526238.05999999994</v>
          </cell>
          <cell r="Q12">
            <v>647772.03708737867</v>
          </cell>
          <cell r="X12" t="str">
            <v>check the rate for salary</v>
          </cell>
        </row>
        <row r="13">
          <cell r="A13">
            <v>4</v>
          </cell>
          <cell r="B13" t="str">
            <v>Welfare</v>
          </cell>
          <cell r="F13">
            <v>52500</v>
          </cell>
          <cell r="G13" t="str">
            <v>-</v>
          </cell>
          <cell r="H13">
            <v>20218.446601941749</v>
          </cell>
          <cell r="K13">
            <v>43600.39</v>
          </cell>
          <cell r="Q13">
            <v>-23381.943398058251</v>
          </cell>
        </row>
        <row r="14">
          <cell r="A14">
            <v>5</v>
          </cell>
          <cell r="B14" t="str">
            <v>Bhoomi Pooja</v>
          </cell>
          <cell r="F14">
            <v>10000</v>
          </cell>
          <cell r="G14" t="str">
            <v>-</v>
          </cell>
          <cell r="H14">
            <v>3851.1326860841423</v>
          </cell>
          <cell r="K14">
            <v>1168</v>
          </cell>
          <cell r="Q14">
            <v>2683.1326860841423</v>
          </cell>
          <cell r="X14" t="str">
            <v>check with the admin</v>
          </cell>
          <cell r="Y14" t="str">
            <v>pooja expenaes</v>
          </cell>
        </row>
        <row r="15">
          <cell r="B15" t="str">
            <v>TOTAL</v>
          </cell>
          <cell r="F15">
            <v>10550230</v>
          </cell>
          <cell r="H15">
            <v>4063033.5598705499</v>
          </cell>
          <cell r="J15">
            <v>0</v>
          </cell>
          <cell r="K15">
            <v>4102172.5173840369</v>
          </cell>
          <cell r="Q15">
            <v>-39138.95751348645</v>
          </cell>
        </row>
        <row r="16">
          <cell r="B16" t="str">
            <v>COST PER SFT</v>
          </cell>
          <cell r="F16">
            <v>30.737386947878978</v>
          </cell>
          <cell r="H16">
            <v>11.837375555979282</v>
          </cell>
          <cell r="J16">
            <v>0</v>
          </cell>
          <cell r="K16">
            <v>11.951404281592717</v>
          </cell>
          <cell r="Q16">
            <v>-0.1140287256134348</v>
          </cell>
        </row>
        <row r="18">
          <cell r="A18" t="str">
            <v>II</v>
          </cell>
          <cell r="B18" t="str">
            <v>Mobilization</v>
          </cell>
        </row>
        <row r="19">
          <cell r="A19">
            <v>1</v>
          </cell>
          <cell r="B19" t="str">
            <v>Site Clearance</v>
          </cell>
          <cell r="F19">
            <v>9218.75</v>
          </cell>
          <cell r="H19">
            <v>9218.75</v>
          </cell>
          <cell r="K19">
            <v>8735.9274999999998</v>
          </cell>
          <cell r="Q19">
            <v>482.82250000000022</v>
          </cell>
          <cell r="X19" t="str">
            <v>labour bills should be updated</v>
          </cell>
        </row>
        <row r="20">
          <cell r="A20">
            <v>2</v>
          </cell>
          <cell r="B20" t="str">
            <v>Roads &amp; pathways</v>
          </cell>
          <cell r="F20">
            <v>20000</v>
          </cell>
          <cell r="H20">
            <v>20000</v>
          </cell>
          <cell r="K20">
            <v>1515</v>
          </cell>
          <cell r="Q20">
            <v>18485</v>
          </cell>
          <cell r="X20" t="str">
            <v>labour bills should be updated</v>
          </cell>
        </row>
        <row r="21">
          <cell r="A21">
            <v>3</v>
          </cell>
          <cell r="B21" t="str">
            <v>Soil Test</v>
          </cell>
          <cell r="F21">
            <v>90000</v>
          </cell>
          <cell r="H21" t="str">
            <v>-</v>
          </cell>
          <cell r="K21">
            <v>0</v>
          </cell>
          <cell r="X21" t="str">
            <v>labour bills should be updated</v>
          </cell>
        </row>
        <row r="22">
          <cell r="A22">
            <v>4</v>
          </cell>
          <cell r="B22" t="str">
            <v>Temporary Structures</v>
          </cell>
          <cell r="F22">
            <v>800000</v>
          </cell>
          <cell r="G22">
            <v>800000</v>
          </cell>
          <cell r="H22">
            <v>800000</v>
          </cell>
          <cell r="K22">
            <v>410069.17878223601</v>
          </cell>
          <cell r="Q22">
            <v>389930.82121776399</v>
          </cell>
        </row>
        <row r="23">
          <cell r="A23">
            <v>5</v>
          </cell>
          <cell r="B23" t="str">
            <v>Barricading</v>
          </cell>
          <cell r="F23">
            <v>50000</v>
          </cell>
          <cell r="H23">
            <v>19255.663430420711</v>
          </cell>
          <cell r="K23">
            <v>51287.472500000003</v>
          </cell>
          <cell r="Q23">
            <v>-32031.809069579293</v>
          </cell>
        </row>
        <row r="24">
          <cell r="A24">
            <v>6</v>
          </cell>
          <cell r="B24" t="str">
            <v>Office Equipments</v>
          </cell>
          <cell r="F24">
            <v>41218.44</v>
          </cell>
          <cell r="G24">
            <v>41218.44</v>
          </cell>
          <cell r="H24">
            <v>41218.44</v>
          </cell>
          <cell r="K24">
            <v>102000</v>
          </cell>
          <cell r="Q24">
            <v>-60781.56</v>
          </cell>
        </row>
        <row r="25">
          <cell r="A25">
            <v>7</v>
          </cell>
          <cell r="B25" t="str">
            <v>Furnitures &amp; fixtures</v>
          </cell>
          <cell r="F25">
            <v>72120.600000000006</v>
          </cell>
          <cell r="G25">
            <v>72120.600000000006</v>
          </cell>
          <cell r="H25">
            <v>72120.600000000006</v>
          </cell>
          <cell r="K25">
            <v>21082</v>
          </cell>
          <cell r="Q25">
            <v>51038.600000000006</v>
          </cell>
        </row>
        <row r="26">
          <cell r="A26">
            <v>8</v>
          </cell>
          <cell r="B26" t="str">
            <v>Borewells</v>
          </cell>
          <cell r="F26">
            <v>216000</v>
          </cell>
          <cell r="H26">
            <v>216000</v>
          </cell>
          <cell r="K26">
            <v>263210</v>
          </cell>
          <cell r="Q26">
            <v>-47210</v>
          </cell>
        </row>
        <row r="27">
          <cell r="A27">
            <v>9</v>
          </cell>
          <cell r="B27" t="str">
            <v>Water Tanks</v>
          </cell>
          <cell r="F27">
            <v>27000</v>
          </cell>
          <cell r="H27">
            <v>27000</v>
          </cell>
          <cell r="K27">
            <v>53900</v>
          </cell>
          <cell r="Q27">
            <v>-26900</v>
          </cell>
        </row>
        <row r="28">
          <cell r="B28" t="str">
            <v>TOTAL</v>
          </cell>
          <cell r="F28">
            <v>1325557.79</v>
          </cell>
          <cell r="H28">
            <v>1204813.4534304207</v>
          </cell>
          <cell r="I28">
            <v>0</v>
          </cell>
          <cell r="J28">
            <v>0</v>
          </cell>
          <cell r="K28">
            <v>911799.57878223597</v>
          </cell>
          <cell r="Q28">
            <v>293013.87464818475</v>
          </cell>
        </row>
        <row r="29">
          <cell r="B29" t="str">
            <v>COST PER SFT</v>
          </cell>
          <cell r="F29">
            <v>3.8619236464992044</v>
          </cell>
          <cell r="H29">
            <v>3.5101431265575451</v>
          </cell>
          <cell r="I29">
            <v>0</v>
          </cell>
          <cell r="J29">
            <v>0</v>
          </cell>
          <cell r="K29">
            <v>2.6564668705746364</v>
          </cell>
          <cell r="Q29">
            <v>0.85367625598290842</v>
          </cell>
        </row>
        <row r="31">
          <cell r="A31" t="str">
            <v>III</v>
          </cell>
          <cell r="B31" t="str">
            <v>OTHER PRELIMINARIES</v>
          </cell>
        </row>
        <row r="32">
          <cell r="A32">
            <v>1</v>
          </cell>
          <cell r="B32" t="str">
            <v>Staff Accomodation</v>
          </cell>
          <cell r="F32">
            <v>94500</v>
          </cell>
          <cell r="H32">
            <v>36393.203883495145</v>
          </cell>
          <cell r="K32">
            <v>126866.66666666667</v>
          </cell>
          <cell r="Q32">
            <v>-90473.462783171533</v>
          </cell>
        </row>
        <row r="33">
          <cell r="A33">
            <v>2</v>
          </cell>
          <cell r="B33" t="str">
            <v>Marking masons</v>
          </cell>
          <cell r="F33">
            <v>327600</v>
          </cell>
          <cell r="H33">
            <v>126163.10679611651</v>
          </cell>
          <cell r="K33">
            <v>51892.35</v>
          </cell>
          <cell r="Q33">
            <v>74270.756796116504</v>
          </cell>
        </row>
        <row r="34">
          <cell r="A34">
            <v>3</v>
          </cell>
          <cell r="B34" t="str">
            <v>Clean building during structure</v>
          </cell>
          <cell r="F34">
            <v>321750</v>
          </cell>
          <cell r="H34">
            <v>123910.19417475729</v>
          </cell>
          <cell r="K34">
            <v>125972.35999999999</v>
          </cell>
          <cell r="Q34">
            <v>-2062.1658252427005</v>
          </cell>
        </row>
        <row r="35">
          <cell r="A35">
            <v>4</v>
          </cell>
          <cell r="B35" t="str">
            <v>Clean building during finishing</v>
          </cell>
          <cell r="F35">
            <v>306000</v>
          </cell>
          <cell r="H35">
            <v>117844.66019417476</v>
          </cell>
          <cell r="K35">
            <v>0</v>
          </cell>
          <cell r="Q35" t="str">
            <v>-</v>
          </cell>
        </row>
        <row r="36">
          <cell r="A36">
            <v>5</v>
          </cell>
          <cell r="B36" t="str">
            <v>Cleaning after finishing</v>
          </cell>
          <cell r="F36">
            <v>156000</v>
          </cell>
          <cell r="H36">
            <v>60077.669902912618</v>
          </cell>
          <cell r="K36" t="str">
            <v>-</v>
          </cell>
          <cell r="Q36" t="str">
            <v>-</v>
          </cell>
        </row>
        <row r="37">
          <cell r="A37">
            <v>6</v>
          </cell>
          <cell r="B37" t="str">
            <v>Lab Expenses</v>
          </cell>
          <cell r="F37">
            <v>61700</v>
          </cell>
          <cell r="H37">
            <v>23761.48867313916</v>
          </cell>
          <cell r="K37">
            <v>18119.77</v>
          </cell>
          <cell r="Q37">
            <v>5641.7186731391594</v>
          </cell>
        </row>
        <row r="38">
          <cell r="A38">
            <v>7</v>
          </cell>
          <cell r="B38" t="str">
            <v>Plant &amp; Machinery</v>
          </cell>
          <cell r="F38">
            <v>2136690.4679999999</v>
          </cell>
          <cell r="H38">
            <v>822867.85013592232</v>
          </cell>
          <cell r="K38">
            <v>869286.43908000016</v>
          </cell>
          <cell r="Q38">
            <v>-46418.588944077841</v>
          </cell>
        </row>
        <row r="39">
          <cell r="A39">
            <v>8</v>
          </cell>
          <cell r="B39" t="str">
            <v>Demobilisation</v>
          </cell>
          <cell r="F39">
            <v>100000</v>
          </cell>
          <cell r="H39">
            <v>38511.326860841422</v>
          </cell>
          <cell r="Q39" t="str">
            <v>-</v>
          </cell>
        </row>
        <row r="40">
          <cell r="A40">
            <v>9</v>
          </cell>
          <cell r="B40" t="str">
            <v>Debris Cleaning</v>
          </cell>
          <cell r="F40">
            <v>94500</v>
          </cell>
          <cell r="H40">
            <v>36393.203883495145</v>
          </cell>
          <cell r="K40">
            <v>10700</v>
          </cell>
          <cell r="Q40">
            <v>25693.203883495145</v>
          </cell>
        </row>
        <row r="41">
          <cell r="A41">
            <v>10</v>
          </cell>
          <cell r="B41" t="str">
            <v>Curing during structure</v>
          </cell>
          <cell r="F41">
            <v>91800</v>
          </cell>
          <cell r="H41">
            <v>35353.398058252431</v>
          </cell>
          <cell r="K41">
            <v>70944.5</v>
          </cell>
          <cell r="Q41">
            <v>-35591.101941747569</v>
          </cell>
        </row>
        <row r="42">
          <cell r="A42">
            <v>11</v>
          </cell>
          <cell r="B42" t="str">
            <v>Curing during finishing</v>
          </cell>
          <cell r="F42">
            <v>285600</v>
          </cell>
          <cell r="H42">
            <v>109988.3495145631</v>
          </cell>
          <cell r="K42">
            <v>0</v>
          </cell>
          <cell r="Q42" t="str">
            <v>-</v>
          </cell>
          <cell r="X42" t="str">
            <v>Start Calculation from the Finishing Dates</v>
          </cell>
        </row>
        <row r="43">
          <cell r="A43">
            <v>12</v>
          </cell>
          <cell r="B43" t="str">
            <v>Curing after structure</v>
          </cell>
          <cell r="F43">
            <v>206550</v>
          </cell>
          <cell r="H43">
            <v>79545.14563106795</v>
          </cell>
          <cell r="K43" t="str">
            <v>-</v>
          </cell>
          <cell r="Q43" t="str">
            <v>-</v>
          </cell>
        </row>
        <row r="44">
          <cell r="A44">
            <v>13</v>
          </cell>
          <cell r="B44" t="str">
            <v>C-Class &amp; Tools</v>
          </cell>
          <cell r="F44">
            <v>2745518</v>
          </cell>
          <cell r="H44">
            <v>1057335.4110032362</v>
          </cell>
          <cell r="K44">
            <v>2706803.55</v>
          </cell>
          <cell r="Q44">
            <v>-1649468.1389967636</v>
          </cell>
        </row>
        <row r="45">
          <cell r="B45" t="str">
            <v>TOTAL</v>
          </cell>
          <cell r="F45">
            <v>6928208.4680000003</v>
          </cell>
          <cell r="H45">
            <v>7315944.7866648259</v>
          </cell>
          <cell r="K45">
            <v>8994557.7319129389</v>
          </cell>
          <cell r="Q45">
            <v>-1718407.7791382524</v>
          </cell>
        </row>
        <row r="46">
          <cell r="B46" t="str">
            <v>COST PER SFT</v>
          </cell>
          <cell r="F46">
            <v>20.184870333299635</v>
          </cell>
          <cell r="H46">
            <v>21.314514071923991</v>
          </cell>
          <cell r="K46">
            <v>26.205040215317077</v>
          </cell>
          <cell r="Q46">
            <v>-5.0064657208058794</v>
          </cell>
        </row>
        <row r="49">
          <cell r="B49" t="str">
            <v>COST PER SFT</v>
          </cell>
          <cell r="F49">
            <v>54.784180927677816</v>
          </cell>
          <cell r="H49">
            <v>36.662032754460817</v>
          </cell>
          <cell r="I49">
            <v>0</v>
          </cell>
          <cell r="J49">
            <v>0</v>
          </cell>
          <cell r="K49">
            <v>40.812911367484432</v>
          </cell>
          <cell r="Q49">
            <v>-4.266818190436406</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B"/>
      <sheetName val="General Information"/>
      <sheetName val="Milestones"/>
      <sheetName val="Quality"/>
      <sheetName val="Quality-Stat"/>
      <sheetName val="HSE"/>
      <sheetName val="HSE-Stat"/>
      <sheetName val="Risk Register"/>
      <sheetName val="Procurement"/>
      <sheetName val="FIR Summary"/>
      <sheetName val="Issues"/>
      <sheetName val="Manpower"/>
      <sheetName val="Weekly Progress Report"/>
      <sheetName val="Progress"/>
      <sheetName val="Weekly Photos"/>
      <sheetName val="Conclusion"/>
      <sheetName val="LOOK AHEAD "/>
      <sheetName val="Major Quantities"/>
      <sheetName val="CCO"/>
      <sheetName val="Invoice Log"/>
      <sheetName val="Schedule"/>
      <sheetName val="EV-Chart Data"/>
      <sheetName val="Physical-Chart Data"/>
      <sheetName val="Testing"/>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4">
          <cell r="B4" t="str">
            <v>Start works in Area A</v>
          </cell>
        </row>
        <row r="23">
          <cell r="B23" t="str">
            <v>Concrete barriers delivery</v>
          </cell>
          <cell r="H23" t="str">
            <v>Temporary mobilization Area</v>
          </cell>
        </row>
      </sheetData>
      <sheetData sheetId="15"/>
      <sheetData sheetId="16"/>
      <sheetData sheetId="17"/>
      <sheetData sheetId="18"/>
      <sheetData sheetId="19"/>
      <sheetData sheetId="20"/>
      <sheetData sheetId="21"/>
      <sheetData sheetId="22"/>
      <sheetData sheetId="23"/>
      <sheetData sheetId="24">
        <row r="42">
          <cell r="E42" t="str">
            <v>Max</v>
          </cell>
          <cell r="F42" t="str">
            <v>Score</v>
          </cell>
        </row>
        <row r="43">
          <cell r="B43" t="str">
            <v>SPI (Physical Effort)</v>
          </cell>
          <cell r="E43">
            <v>1</v>
          </cell>
          <cell r="F43">
            <v>1</v>
          </cell>
        </row>
        <row r="44">
          <cell r="B44" t="str">
            <v>SPI (Cost)</v>
          </cell>
          <cell r="E44">
            <v>1</v>
          </cell>
          <cell r="F44">
            <v>1</v>
          </cell>
        </row>
        <row r="45">
          <cell r="B45" t="str">
            <v>On Schedule -Active</v>
          </cell>
          <cell r="E45">
            <v>1</v>
          </cell>
          <cell r="F45">
            <v>1</v>
          </cell>
        </row>
        <row r="46">
          <cell r="B46" t="str">
            <v>Manpower Availability</v>
          </cell>
          <cell r="E46">
            <v>1</v>
          </cell>
          <cell r="F46">
            <v>1</v>
          </cell>
        </row>
        <row r="47">
          <cell r="B47" t="str">
            <v>Major Equipment Availability</v>
          </cell>
          <cell r="E47">
            <v>1</v>
          </cell>
          <cell r="F47">
            <v>1</v>
          </cell>
        </row>
        <row r="48">
          <cell r="B48" t="str">
            <v>Billing % Compared to Planned</v>
          </cell>
          <cell r="E48">
            <v>1</v>
          </cell>
          <cell r="F48">
            <v>1</v>
          </cell>
        </row>
        <row r="49">
          <cell r="B49" t="str">
            <v>Safety Score</v>
          </cell>
          <cell r="E49">
            <v>1</v>
          </cell>
          <cell r="F49" t="e">
            <v>#DIV/0!</v>
          </cell>
        </row>
        <row r="50">
          <cell r="B50" t="str">
            <v>Quality Score</v>
          </cell>
          <cell r="E50">
            <v>1</v>
          </cell>
          <cell r="F50" t="e">
            <v>#REF!</v>
          </cell>
        </row>
      </sheetData>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ality"/>
      <sheetName val="Quality-Stat"/>
      <sheetName val="FIR Summary"/>
      <sheetName val="DB"/>
      <sheetName val="Weekly Progress Report"/>
      <sheetName val="FIR summary  "/>
      <sheetName val="General Information"/>
      <sheetName val="Progress"/>
      <sheetName val="Weekly Photos"/>
      <sheetName val="HSE"/>
      <sheetName val="HSE-Stat"/>
      <sheetName val="Major Quantities"/>
      <sheetName val="Risk Register"/>
      <sheetName val="CCO"/>
      <sheetName val="Invoice Log"/>
      <sheetName val="EV-Chart Data"/>
      <sheetName val="Procurement "/>
      <sheetName val="Issues"/>
      <sheetName val="Sheet2"/>
      <sheetName val="Milestones"/>
      <sheetName val="Sheet1"/>
      <sheetName val="Manpower"/>
      <sheetName val="Physical-Chart Data"/>
      <sheetName val="Testing"/>
      <sheetName val="Schedule"/>
      <sheetName val="Codes"/>
    </sheetNames>
    <sheetDataSet>
      <sheetData sheetId="0" refreshError="1"/>
      <sheetData sheetId="1" refreshError="1"/>
      <sheetData sheetId="2" refreshError="1"/>
      <sheetData sheetId="3" refreshError="1"/>
      <sheetData sheetId="4" refreshError="1"/>
      <sheetData sheetId="5" refreshError="1"/>
      <sheetData sheetId="6" refreshError="1">
        <row r="1">
          <cell r="L1">
            <v>45895</v>
          </cell>
        </row>
        <row r="14">
          <cell r="C14">
            <v>45720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16E9EF-9DC2-4DD1-BE84-3B6D1D344EB3}" name="Table2" displayName="Table2" ref="A2:H8" totalsRowCount="1" headerRowDxfId="294" dataDxfId="293">
  <autoFilter ref="A2:H7" xr:uid="{42E966E6-BCE5-421E-AF8F-5C0F1FE8033B}"/>
  <tableColumns count="8">
    <tableColumn id="1" xr3:uid="{9B5B6047-ED1B-4717-ADE6-CC0482A4974B}" name="ITEM" totalsRowLabel="Total" dataDxfId="292" totalsRowDxfId="291"/>
    <tableColumn id="2" xr3:uid="{4B1E54D2-930B-4586-BDEF-7B1489FA5090}" name="TOTAL LENGTH" dataDxfId="290" totalsRowDxfId="289"/>
    <tableColumn id="3" xr3:uid="{D7C3DB42-0D5B-4D7B-9150-5A85271A673A}" name="NO. OF CABLES" dataDxfId="288" totalsRowDxfId="287"/>
    <tableColumn id="4" xr3:uid="{8D8FB2CB-E21C-4697-8C50-DCDA1F961673}" name="EXCAVATION LENGTH" dataDxfId="286" totalsRowDxfId="285">
      <calculatedColumnFormula>B3/C3</calculatedColumnFormula>
    </tableColumn>
    <tableColumn id="5" xr3:uid="{2F376EB1-EAF4-496A-8523-34C6DD841667}" name="FACTOR" dataDxfId="284" totalsRowDxfId="283"/>
    <tableColumn id="6" xr3:uid="{BCB44850-A7C5-4C82-B590-4B0657D012DF}" name="FINAL EXCAVATION LENGTH" dataDxfId="282" totalsRowDxfId="281">
      <calculatedColumnFormula>D3*E3</calculatedColumnFormula>
    </tableColumn>
    <tableColumn id="7" xr3:uid="{BE11765F-8D2D-429F-9A51-677228EFB085}" name="ADJUSTMENT" dataDxfId="280" totalsRowDxfId="279">
      <calculatedColumnFormula>INT(F3)</calculatedColumnFormula>
    </tableColumn>
    <tableColumn id="8" xr3:uid="{9B4C849B-C11F-4676-A0BF-3C606719083F}" name="FINAL CABLE LENGTH" totalsRowFunction="sum" dataDxfId="278" totalsRowDxfId="277">
      <calculatedColumnFormula>G3*C3</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DDBD2B-BE73-400A-9537-6F98115A9F34}" name="Table3" displayName="Table3" ref="A12:E17" totalsRowShown="0" headerRowDxfId="276" dataDxfId="275">
  <autoFilter ref="A12:E17" xr:uid="{C63E26BE-9901-4506-9CE1-D06CF2C59967}"/>
  <tableColumns count="5">
    <tableColumn id="1" xr3:uid="{537976C8-0DA2-4D4F-911B-910A38081919}" name="No. of Cables" dataDxfId="274">
      <calculatedColumnFormula>A3</calculatedColumnFormula>
    </tableColumn>
    <tableColumn id="2" xr3:uid="{921B935F-5302-40C6-9D70-5F474614BF7F}" name="DIM." dataDxfId="273"/>
    <tableColumn id="3" xr3:uid="{95FCADE8-BE1D-4A6D-86C2-CDEB1C1894BE}" name="EXCAVATION AREA" dataDxfId="272"/>
    <tableColumn id="4" xr3:uid="{E86DF43C-A55F-4A63-86BB-1899E636AB25}" name="EXCAVATION QTY." dataDxfId="271">
      <calculatedColumnFormula>G3*C13</calculatedColumnFormula>
    </tableColumn>
    <tableColumn id="5" xr3:uid="{6D2E0B22-CFEA-4C77-AA9B-EBA635519FB0}" name="ADJUSTED EXCAVATION QTY." dataDxfId="270">
      <calculatedColumnFormula>INT(D13)</calculatedColumnFormula>
    </tableColumn>
  </tableColumns>
  <tableStyleInfo name="TableStyleMedium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B580CC-E386-4211-8439-1261AB1EA35B}" name="Table24" displayName="Table24" ref="A2:H8" totalsRowCount="1" headerRowDxfId="269" dataDxfId="268">
  <autoFilter ref="A2:H7" xr:uid="{42E966E6-BCE5-421E-AF8F-5C0F1FE8033B}"/>
  <tableColumns count="8">
    <tableColumn id="1" xr3:uid="{7647E14A-2088-4C39-B836-A6DE76E82588}" name="ITEM" totalsRowLabel="Total" dataDxfId="267" totalsRowDxfId="266"/>
    <tableColumn id="2" xr3:uid="{9622CC44-F346-4526-89F7-B7CF33E99E54}" name="TOTAL LENGTH" dataDxfId="265" totalsRowDxfId="264"/>
    <tableColumn id="3" xr3:uid="{E107F6A0-D700-4A48-9F91-DBFB1EBE6A2F}" name="NO. OF CABLES" dataDxfId="263" totalsRowDxfId="262"/>
    <tableColumn id="4" xr3:uid="{727C21D3-B2AE-4548-9B2D-6F38EDA329C0}" name="EXCAVATION LENGTH" dataDxfId="261" totalsRowDxfId="260">
      <calculatedColumnFormula>B3/C3</calculatedColumnFormula>
    </tableColumn>
    <tableColumn id="5" xr3:uid="{310FB22C-2F32-4FD8-99E2-3B379699B1FA}" name="FACTOR" dataDxfId="259" totalsRowDxfId="258"/>
    <tableColumn id="6" xr3:uid="{6C3DF2DE-AA0F-4E9A-B22A-6221A909DD7A}" name="FINAL EXCAVATION LENGTH" dataDxfId="257" totalsRowDxfId="256">
      <calculatedColumnFormula>D3*E3</calculatedColumnFormula>
    </tableColumn>
    <tableColumn id="7" xr3:uid="{51AE731F-83D7-4545-A9E0-BACE02D2DB3C}" name="ADUSTED EXCAVATION" dataDxfId="255" totalsRowDxfId="254">
      <calculatedColumnFormula>INT(F3)</calculatedColumnFormula>
    </tableColumn>
    <tableColumn id="8" xr3:uid="{3DEC70D8-3797-4C3A-B10C-BE8CAE2A0376}" name="FINAL CABLE LENGTH" totalsRowFunction="sum" dataDxfId="253" totalsRowDxfId="252">
      <calculatedColumnFormula>G3*C3</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5560A9A-B921-437B-8597-D19406902A96}" name="Table35" displayName="Table35" ref="A23:E28" totalsRowShown="0" headerRowDxfId="251" dataDxfId="250">
  <autoFilter ref="A23:E28" xr:uid="{C63E26BE-9901-4506-9CE1-D06CF2C59967}"/>
  <tableColumns count="5">
    <tableColumn id="1" xr3:uid="{9C800A07-2B78-4588-9441-BD1ED88A1A2F}" name="No. of Cables" dataDxfId="249">
      <calculatedColumnFormula>A3</calculatedColumnFormula>
    </tableColumn>
    <tableColumn id="2" xr3:uid="{433018FB-859F-4A0D-9E08-26F8A012CCC0}" name="DIM." dataDxfId="248"/>
    <tableColumn id="3" xr3:uid="{E326FF1E-8B22-44CF-83ED-4E8B06DC0EFC}" name="EXCAVATION AREA" dataDxfId="247"/>
    <tableColumn id="4" xr3:uid="{884D7F9F-F90C-481A-8540-E27F3C820452}" name="EXCAVATION QTY." dataDxfId="246">
      <calculatedColumnFormula>G3*C24</calculatedColumnFormula>
    </tableColumn>
    <tableColumn id="5" xr3:uid="{20ED8EC2-5853-41B9-B628-C647938DFB78}" name="ADJUSTED EXCAVATION QTY." dataDxfId="245">
      <calculatedColumnFormula>INT(D24)</calculatedColumnFormula>
    </tableColumn>
  </tableColumns>
  <tableStyleInfo name="TableStyleMedium2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48B36ED-7FCB-4111-900D-96049C1C7B8B}" name="Table5" displayName="Table5" ref="A11:D18" totalsRowShown="0" headerRowDxfId="244" dataDxfId="243" headerRowCellStyle="Normal 13" dataCellStyle="Normal 13">
  <autoFilter ref="A11:D18" xr:uid="{A48B36ED-7FCB-4111-900D-96049C1C7B8B}"/>
  <tableColumns count="4">
    <tableColumn id="1" xr3:uid="{3A845201-21E0-42B7-A091-B326A3E6CAB6}" name="CABLE ITEM" dataDxfId="242" dataCellStyle="Normal 13">
      <calculatedColumnFormula>A24</calculatedColumnFormula>
    </tableColumn>
    <tableColumn id="2" xr3:uid="{077DFEE5-0E3D-4BCA-9F95-DF2B96371EE9}" name="No. of Cables" dataDxfId="241" dataCellStyle="Normal 13"/>
    <tableColumn id="3" xr3:uid="{8FDC0180-1119-425A-B8F2-2313C49E5B12}" name="increment" dataDxfId="240" dataCellStyle="Normal 13"/>
    <tableColumn id="4" xr3:uid="{AECA1B5C-D515-4932-82B2-464EB97E0093}" name="Cable excavation actual width" dataDxfId="239" dataCellStyle="Normal 13">
      <calculatedColumnFormula>B12*C12</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4.bin"/><Relationship Id="rId4" Type="http://schemas.openxmlformats.org/officeDocument/2006/relationships/table" Target="../tables/table5.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438C1-3207-47F1-8EEA-8BF2A8F8A7EC}">
  <sheetPr>
    <pageSetUpPr fitToPage="1"/>
  </sheetPr>
  <dimension ref="C2:AF24"/>
  <sheetViews>
    <sheetView view="pageBreakPreview" zoomScaleNormal="100" zoomScaleSheetLayoutView="100" workbookViewId="0">
      <selection activeCell="D10" sqref="D10:E10"/>
    </sheetView>
  </sheetViews>
  <sheetFormatPr defaultColWidth="10" defaultRowHeight="24.6" customHeight="1"/>
  <cols>
    <col min="1" max="1" width="24.88671875" style="325" customWidth="1"/>
    <col min="2" max="2" width="2.33203125" style="325" customWidth="1"/>
    <col min="3" max="3" width="29.109375" style="325" customWidth="1"/>
    <col min="4" max="4" width="35.88671875" style="325" customWidth="1"/>
    <col min="5" max="5" width="14.44140625" style="325" customWidth="1"/>
    <col min="6" max="6" width="2.109375" style="325" customWidth="1"/>
    <col min="7" max="7" width="13.6640625" style="325" customWidth="1"/>
    <col min="8" max="28" width="10" style="325"/>
    <col min="29" max="29" width="12.44140625" style="325" bestFit="1" customWidth="1"/>
    <col min="30" max="16384" width="10" style="325"/>
  </cols>
  <sheetData>
    <row r="2" spans="3:32" ht="15.6" customHeight="1" thickBot="1"/>
    <row r="3" spans="3:32" s="326" customFormat="1" ht="30.6" customHeight="1" thickBot="1">
      <c r="C3" s="1781" t="s">
        <v>1085</v>
      </c>
      <c r="D3" s="1782"/>
      <c r="E3" s="991">
        <v>46307</v>
      </c>
      <c r="F3" s="325"/>
      <c r="G3" s="325"/>
      <c r="H3" s="325"/>
      <c r="I3" s="325"/>
      <c r="J3" s="325"/>
      <c r="K3" s="325"/>
      <c r="L3" s="325"/>
      <c r="M3" s="325"/>
      <c r="N3" s="325"/>
      <c r="O3" s="325"/>
      <c r="P3" s="325"/>
      <c r="Q3" s="325"/>
      <c r="R3" s="325"/>
      <c r="S3" s="325"/>
      <c r="T3" s="325"/>
      <c r="U3" s="325"/>
      <c r="V3" s="325"/>
      <c r="W3" s="325"/>
      <c r="X3" s="325"/>
      <c r="Y3" s="325"/>
      <c r="Z3" s="325"/>
      <c r="AA3" s="325"/>
      <c r="AB3" s="325"/>
      <c r="AC3" s="325"/>
      <c r="AD3" s="325"/>
      <c r="AE3" s="325"/>
      <c r="AF3" s="325"/>
    </row>
    <row r="4" spans="3:32" s="326" customFormat="1" ht="24.6" customHeight="1" thickBot="1">
      <c r="C4" s="1783" t="s">
        <v>1084</v>
      </c>
      <c r="D4" s="1784"/>
      <c r="E4" s="1785"/>
      <c r="F4" s="325"/>
      <c r="G4" s="325"/>
      <c r="H4" s="325"/>
      <c r="I4" s="325"/>
      <c r="J4" s="325"/>
      <c r="K4" s="325"/>
      <c r="L4" s="325"/>
      <c r="M4" s="325"/>
      <c r="N4" s="325"/>
      <c r="O4" s="325"/>
      <c r="P4" s="325"/>
      <c r="Q4" s="325"/>
      <c r="R4" s="325"/>
      <c r="S4" s="325"/>
      <c r="T4" s="325"/>
      <c r="U4" s="325"/>
      <c r="V4" s="325"/>
      <c r="W4" s="325"/>
      <c r="X4" s="325"/>
      <c r="Y4" s="325"/>
      <c r="Z4" s="325"/>
      <c r="AA4" s="325"/>
      <c r="AB4" s="325"/>
      <c r="AC4" s="325"/>
      <c r="AD4" s="325"/>
      <c r="AE4" s="325"/>
      <c r="AF4" s="325"/>
    </row>
    <row r="5" spans="3:32" ht="24.6" customHeight="1">
      <c r="C5" s="327" t="s">
        <v>1083</v>
      </c>
      <c r="D5" s="1786" t="s">
        <v>1633</v>
      </c>
      <c r="E5" s="1787"/>
    </row>
    <row r="6" spans="3:32" ht="24.6" customHeight="1">
      <c r="C6" s="328" t="s">
        <v>1082</v>
      </c>
      <c r="D6" s="1788">
        <v>3121</v>
      </c>
      <c r="E6" s="1789"/>
    </row>
    <row r="7" spans="3:32" ht="24.6" customHeight="1">
      <c r="C7" s="328" t="s">
        <v>1081</v>
      </c>
      <c r="D7" s="1788" t="s">
        <v>1634</v>
      </c>
      <c r="E7" s="1789"/>
    </row>
    <row r="8" spans="3:32" ht="24.6" customHeight="1">
      <c r="C8" s="328" t="s">
        <v>1080</v>
      </c>
      <c r="D8" s="1788" t="s">
        <v>1195</v>
      </c>
      <c r="E8" s="1789"/>
    </row>
    <row r="9" spans="3:32" ht="24.6" customHeight="1">
      <c r="C9" s="328" t="s">
        <v>1079</v>
      </c>
      <c r="D9" s="1788" t="s">
        <v>2290</v>
      </c>
      <c r="E9" s="1789"/>
    </row>
    <row r="10" spans="3:32" ht="24.6" customHeight="1" thickBot="1">
      <c r="C10" s="329" t="s">
        <v>1077</v>
      </c>
      <c r="D10" s="1790" t="s">
        <v>2110</v>
      </c>
      <c r="E10" s="1791"/>
    </row>
    <row r="11" spans="3:32" s="326" customFormat="1" ht="24.6" customHeight="1" thickBot="1">
      <c r="C11" s="1783" t="s">
        <v>1076</v>
      </c>
      <c r="D11" s="1784"/>
      <c r="E11" s="1785"/>
      <c r="F11" s="325"/>
      <c r="G11" s="325"/>
      <c r="H11" s="325"/>
      <c r="I11" s="325"/>
      <c r="J11" s="325"/>
      <c r="K11" s="325"/>
      <c r="L11" s="325"/>
      <c r="M11" s="325"/>
      <c r="N11" s="325"/>
      <c r="O11" s="325"/>
      <c r="P11" s="325"/>
      <c r="Q11" s="325"/>
      <c r="R11" s="325"/>
      <c r="S11" s="325"/>
      <c r="T11" s="325"/>
      <c r="U11" s="325"/>
      <c r="V11" s="325"/>
      <c r="W11" s="325"/>
      <c r="X11" s="325"/>
      <c r="Y11" s="325"/>
      <c r="Z11" s="325"/>
      <c r="AA11" s="325"/>
      <c r="AB11" s="325"/>
      <c r="AC11" s="325"/>
      <c r="AD11" s="325"/>
      <c r="AE11" s="325"/>
      <c r="AF11" s="325"/>
    </row>
    <row r="12" spans="3:32" ht="24.6" customHeight="1">
      <c r="C12" s="327" t="s">
        <v>1075</v>
      </c>
      <c r="D12" s="1114">
        <v>45970</v>
      </c>
      <c r="E12" s="1115"/>
    </row>
    <row r="13" spans="3:32" ht="24.6" customHeight="1">
      <c r="C13" s="328" t="s">
        <v>1074</v>
      </c>
      <c r="D13" s="1116">
        <v>45977</v>
      </c>
      <c r="E13" s="1117"/>
    </row>
    <row r="14" spans="3:32" ht="24.6" customHeight="1">
      <c r="C14" s="328" t="s">
        <v>1073</v>
      </c>
      <c r="D14" s="1116">
        <v>45994</v>
      </c>
      <c r="E14" s="1117"/>
    </row>
    <row r="15" spans="3:32" ht="24.6" customHeight="1">
      <c r="C15" s="328" t="s">
        <v>1072</v>
      </c>
      <c r="D15" s="1116">
        <v>46723</v>
      </c>
      <c r="E15" s="1117"/>
    </row>
    <row r="16" spans="3:32" ht="24.6" customHeight="1">
      <c r="C16" s="328" t="s">
        <v>1071</v>
      </c>
      <c r="D16" s="1118">
        <f>D12</f>
        <v>45970</v>
      </c>
      <c r="E16" s="1119"/>
    </row>
    <row r="17" spans="3:5" ht="24.6" customHeight="1">
      <c r="C17" s="328" t="s">
        <v>1070</v>
      </c>
      <c r="D17" s="1118">
        <f>D13</f>
        <v>45977</v>
      </c>
      <c r="E17" s="1119"/>
    </row>
    <row r="18" spans="3:5" ht="24.6" customHeight="1">
      <c r="C18" s="328" t="s">
        <v>1069</v>
      </c>
      <c r="D18" s="1118">
        <f>D14</f>
        <v>45994</v>
      </c>
      <c r="E18" s="1119"/>
    </row>
    <row r="19" spans="3:5" ht="24.6" customHeight="1">
      <c r="C19" s="328" t="s">
        <v>1068</v>
      </c>
      <c r="D19" s="1118">
        <f>D15</f>
        <v>46723</v>
      </c>
      <c r="E19" s="1119"/>
    </row>
    <row r="20" spans="3:5" ht="24.6" customHeight="1">
      <c r="C20" s="328" t="s">
        <v>1067</v>
      </c>
      <c r="D20" s="1116">
        <v>46723</v>
      </c>
      <c r="E20" s="1117"/>
    </row>
    <row r="21" spans="3:5" ht="24.6" customHeight="1">
      <c r="C21" s="328" t="s">
        <v>1066</v>
      </c>
      <c r="D21" s="1116">
        <v>46723</v>
      </c>
      <c r="E21" s="1117"/>
    </row>
    <row r="22" spans="3:5" ht="24.6" customHeight="1">
      <c r="C22" s="328" t="s">
        <v>1065</v>
      </c>
      <c r="D22" s="1116">
        <v>46723</v>
      </c>
      <c r="E22" s="1117"/>
    </row>
    <row r="23" spans="3:5" ht="24.6" customHeight="1" thickBot="1">
      <c r="C23" s="329" t="s">
        <v>1064</v>
      </c>
      <c r="D23" s="1112">
        <f>D20-D22</f>
        <v>0</v>
      </c>
      <c r="E23" s="1113"/>
    </row>
    <row r="24" spans="3:5" ht="13.2" customHeight="1"/>
  </sheetData>
  <mergeCells count="9">
    <mergeCell ref="C3:D3"/>
    <mergeCell ref="C11:E11"/>
    <mergeCell ref="C4:E4"/>
    <mergeCell ref="D5:E5"/>
    <mergeCell ref="D6:E6"/>
    <mergeCell ref="D7:E7"/>
    <mergeCell ref="D8:E8"/>
    <mergeCell ref="D9:E9"/>
    <mergeCell ref="D10:E10"/>
  </mergeCells>
  <dataValidations disablePrompts="1" count="1">
    <dataValidation type="date" allowBlank="1" showInputMessage="1" showErrorMessage="1" errorTitle="Date only" error="Please enter only Date" sqref="D16:D19" xr:uid="{00000000-0002-0000-0300-000000000000}">
      <formula1>32874</formula1>
      <formula2>72686</formula2>
    </dataValidation>
  </dataValidations>
  <printOptions horizontalCentered="1" verticalCentered="1"/>
  <pageMargins left="0" right="0" top="0" bottom="0"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1BD75-D628-4C0C-B26F-80D074E96864}">
  <sheetPr>
    <pageSetUpPr fitToPage="1"/>
  </sheetPr>
  <dimension ref="C1:AY134"/>
  <sheetViews>
    <sheetView tabSelected="1" view="pageBreakPreview" topLeftCell="D13" zoomScale="50" zoomScaleNormal="70" zoomScaleSheetLayoutView="70" workbookViewId="0">
      <selection activeCell="L100" sqref="L100"/>
    </sheetView>
  </sheetViews>
  <sheetFormatPr defaultColWidth="9.109375" defaultRowHeight="15.6" outlineLevelRow="1"/>
  <cols>
    <col min="1" max="1" width="5.109375" style="365" customWidth="1"/>
    <col min="2" max="2" width="3.6640625" style="365" customWidth="1"/>
    <col min="3" max="3" width="23" style="365" customWidth="1"/>
    <col min="4" max="4" width="12.6640625" style="365" customWidth="1"/>
    <col min="5" max="5" width="19.88671875" style="365" customWidth="1"/>
    <col min="6" max="6" width="12.6640625" style="365" customWidth="1"/>
    <col min="7" max="7" width="19.6640625" style="365" customWidth="1"/>
    <col min="8" max="8" width="19" style="365" customWidth="1"/>
    <col min="9" max="11" width="20.6640625" style="365" bestFit="1" customWidth="1"/>
    <col min="12" max="12" width="16.109375" style="365" bestFit="1" customWidth="1"/>
    <col min="13" max="13" width="25" style="365" bestFit="1" customWidth="1"/>
    <col min="14" max="14" width="18.109375" style="365" bestFit="1" customWidth="1"/>
    <col min="15" max="15" width="12.6640625" style="365" customWidth="1"/>
    <col min="16" max="16" width="21.33203125" style="365" bestFit="1" customWidth="1"/>
    <col min="17" max="17" width="17.109375" style="365" customWidth="1"/>
    <col min="18" max="18" width="17.88671875" style="365" customWidth="1"/>
    <col min="19" max="19" width="19.33203125" style="365" customWidth="1"/>
    <col min="20" max="20" width="17.44140625" style="365" customWidth="1"/>
    <col min="21" max="22" width="12.6640625" style="365" customWidth="1"/>
    <col min="23" max="24" width="17.5546875" style="365" customWidth="1"/>
    <col min="25" max="25" width="14" style="365" customWidth="1"/>
    <col min="26" max="28" width="12.6640625" style="365" customWidth="1"/>
    <col min="29" max="29" width="10.33203125" style="365" customWidth="1"/>
    <col min="30" max="31" width="19.44140625" style="365" customWidth="1"/>
    <col min="32" max="33" width="16.88671875" style="365" customWidth="1"/>
    <col min="34" max="34" width="20.5546875" style="365" customWidth="1"/>
    <col min="35" max="35" width="12.6640625" style="365" customWidth="1"/>
    <col min="36" max="36" width="3.6640625" style="365" customWidth="1"/>
    <col min="37" max="38" width="12.6640625" style="365" customWidth="1"/>
    <col min="39" max="39" width="12.44140625" style="365" customWidth="1"/>
    <col min="40" max="40" width="9.6640625" style="365" bestFit="1" customWidth="1"/>
    <col min="41" max="41" width="18.109375" style="365" customWidth="1"/>
    <col min="42" max="42" width="13.6640625" style="365" customWidth="1"/>
    <col min="43" max="44" width="12.109375" style="365" bestFit="1" customWidth="1"/>
    <col min="45" max="45" width="11.6640625" style="365" bestFit="1" customWidth="1"/>
    <col min="46" max="46" width="11.109375" style="365" bestFit="1" customWidth="1"/>
    <col min="47" max="47" width="6.33203125" style="365" customWidth="1"/>
    <col min="48" max="48" width="10" style="365" bestFit="1" customWidth="1"/>
    <col min="49" max="49" width="12.109375" style="365" bestFit="1" customWidth="1"/>
    <col min="50" max="50" width="11.6640625" style="365" bestFit="1" customWidth="1"/>
    <col min="51" max="51" width="11.44140625" style="365" bestFit="1" customWidth="1"/>
    <col min="52" max="52" width="10.44140625" style="365" bestFit="1" customWidth="1"/>
    <col min="53" max="53" width="11.6640625" style="365" bestFit="1" customWidth="1"/>
    <col min="54" max="54" width="9.33203125" style="365" bestFit="1" customWidth="1"/>
    <col min="55" max="216" width="9.109375" style="365"/>
    <col min="217" max="217" width="9.109375" style="365" customWidth="1"/>
    <col min="218" max="16384" width="9.109375" style="365"/>
  </cols>
  <sheetData>
    <row r="1" spans="3:50" ht="30.75" customHeight="1"/>
    <row r="2" spans="3:50" ht="16.2" thickBot="1"/>
    <row r="3" spans="3:50" ht="39" customHeight="1" thickBot="1">
      <c r="C3" s="1515" t="s">
        <v>1529</v>
      </c>
      <c r="D3" s="1516"/>
      <c r="E3" s="1516"/>
      <c r="F3" s="1516"/>
      <c r="G3" s="1516"/>
      <c r="H3" s="1516"/>
      <c r="I3" s="1516"/>
      <c r="J3" s="1516"/>
      <c r="K3" s="1516"/>
      <c r="L3" s="616"/>
      <c r="M3" s="616"/>
      <c r="N3" s="616"/>
      <c r="O3" s="616"/>
      <c r="P3" s="616"/>
      <c r="Q3" s="617"/>
      <c r="R3" s="617"/>
      <c r="S3" s="617"/>
      <c r="T3" s="617"/>
      <c r="U3" s="617"/>
      <c r="V3" s="617"/>
      <c r="W3" s="617"/>
      <c r="X3" s="617"/>
      <c r="Y3" s="617"/>
      <c r="Z3" s="617"/>
      <c r="AA3" s="618"/>
      <c r="AB3" s="617"/>
      <c r="AC3" s="619"/>
      <c r="AD3" s="619"/>
      <c r="AE3" s="619"/>
      <c r="AF3" s="619"/>
      <c r="AG3" s="617" t="s">
        <v>1384</v>
      </c>
      <c r="AH3" s="1111">
        <f>'General Information'!E3</f>
        <v>46307</v>
      </c>
      <c r="AI3" s="920"/>
      <c r="AK3" s="325"/>
      <c r="AL3" s="325"/>
    </row>
    <row r="4" spans="3:50" s="361" customFormat="1" ht="42" customHeight="1" thickBot="1">
      <c r="C4" s="623" t="s">
        <v>1084</v>
      </c>
      <c r="D4" s="624"/>
      <c r="E4" s="625"/>
      <c r="F4" s="625"/>
      <c r="G4" s="625"/>
      <c r="H4" s="626"/>
      <c r="I4" s="1530" t="s">
        <v>1076</v>
      </c>
      <c r="J4" s="1531"/>
      <c r="K4" s="1531"/>
      <c r="L4" s="1531"/>
      <c r="M4" s="1531"/>
      <c r="N4" s="1532"/>
      <c r="O4" s="1527" t="s">
        <v>1528</v>
      </c>
      <c r="P4" s="1528"/>
      <c r="Q4" s="1528"/>
      <c r="R4" s="1528"/>
      <c r="S4" s="1528"/>
      <c r="T4" s="1528"/>
      <c r="U4" s="1528"/>
      <c r="V4" s="1529"/>
      <c r="W4" s="1527" t="s">
        <v>1527</v>
      </c>
      <c r="X4" s="1528"/>
      <c r="Y4" s="1528"/>
      <c r="Z4" s="1528"/>
      <c r="AA4" s="1528"/>
      <c r="AB4" s="1529"/>
      <c r="AC4" s="627" t="s">
        <v>1526</v>
      </c>
      <c r="AD4" s="644"/>
      <c r="AE4" s="644"/>
      <c r="AF4" s="644"/>
      <c r="AG4" s="644"/>
      <c r="AH4" s="644"/>
      <c r="AI4" s="645"/>
      <c r="AK4" s="325"/>
      <c r="AL4" s="325"/>
    </row>
    <row r="5" spans="3:50" ht="46.2" customHeight="1" thickBot="1">
      <c r="C5" s="426" t="s">
        <v>1083</v>
      </c>
      <c r="D5" s="1539" t="s">
        <v>1633</v>
      </c>
      <c r="E5" s="1540"/>
      <c r="F5" s="1540"/>
      <c r="G5" s="1540"/>
      <c r="H5" s="1541"/>
      <c r="I5" s="368" t="s">
        <v>1525</v>
      </c>
      <c r="J5" s="628">
        <f>'General Information'!D12</f>
        <v>45970</v>
      </c>
      <c r="K5" s="368" t="s">
        <v>1524</v>
      </c>
      <c r="L5" s="1118">
        <f>'General Information'!D16</f>
        <v>45970</v>
      </c>
      <c r="M5" s="368" t="s">
        <v>1523</v>
      </c>
      <c r="N5" s="631">
        <f>'General Information'!D20</f>
        <v>46723</v>
      </c>
      <c r="O5" s="1744" t="s">
        <v>1522</v>
      </c>
      <c r="P5" s="1745"/>
      <c r="Q5" s="1525">
        <f>'Invoice Log'!G5</f>
        <v>307891320</v>
      </c>
      <c r="R5" s="1526"/>
      <c r="S5" s="1744" t="s">
        <v>1521</v>
      </c>
      <c r="T5" s="1745"/>
      <c r="U5" s="1771">
        <f>'Invoice Log'!K5</f>
        <v>0</v>
      </c>
      <c r="V5" s="1772" t="s">
        <v>1514</v>
      </c>
      <c r="W5" s="620" t="s">
        <v>1520</v>
      </c>
      <c r="X5" s="634">
        <f>M19</f>
        <v>0.3327</v>
      </c>
      <c r="Y5" s="620" t="s">
        <v>1519</v>
      </c>
      <c r="Z5" s="639">
        <f>Y19</f>
        <v>0.51380000000000003</v>
      </c>
      <c r="AA5" s="1519" t="s">
        <v>1202</v>
      </c>
      <c r="AB5" s="1533">
        <f>+Quality!AC10</f>
        <v>0.91</v>
      </c>
      <c r="AC5" s="1747" t="str">
        <f>+Progress!D3</f>
        <v>Development of infrastructure networks in Al-Kharj industrial city, which is located almost 100 kilometers southeast of Riyadh, The project is comprised of two zones (A , B and Labor Community Area ), which have a total area of approximately 3.50 square kilometers</v>
      </c>
      <c r="AD5" s="1748"/>
      <c r="AE5" s="1748"/>
      <c r="AF5" s="1748"/>
      <c r="AG5" s="1748"/>
      <c r="AH5" s="1748"/>
      <c r="AI5" s="1749"/>
      <c r="AK5" s="325"/>
      <c r="AL5" s="325"/>
    </row>
    <row r="6" spans="3:50" ht="46.2" customHeight="1" thickBot="1">
      <c r="C6" s="427" t="s">
        <v>1082</v>
      </c>
      <c r="D6" s="865">
        <f>'General Information'!D6</f>
        <v>3121</v>
      </c>
      <c r="E6" s="866"/>
      <c r="F6" s="426" t="s">
        <v>1079</v>
      </c>
      <c r="G6" s="1542">
        <v>1</v>
      </c>
      <c r="H6" s="1543"/>
      <c r="I6" s="642" t="s">
        <v>1518</v>
      </c>
      <c r="J6" s="628">
        <f>'General Information'!D13</f>
        <v>45977</v>
      </c>
      <c r="K6" s="642" t="s">
        <v>1517</v>
      </c>
      <c r="L6" s="1118">
        <f>'General Information'!D17</f>
        <v>45977</v>
      </c>
      <c r="M6" s="642" t="s">
        <v>1516</v>
      </c>
      <c r="N6" s="632">
        <v>46723</v>
      </c>
      <c r="O6" s="1523" t="s">
        <v>1515</v>
      </c>
      <c r="P6" s="1524"/>
      <c r="Q6" s="1525">
        <f>'Invoice Log'!G6</f>
        <v>307891320</v>
      </c>
      <c r="R6" s="1526"/>
      <c r="S6" s="1523" t="s">
        <v>1513</v>
      </c>
      <c r="T6" s="1524"/>
      <c r="U6" s="1521">
        <f>'Invoice Log'!K7</f>
        <v>49710656</v>
      </c>
      <c r="V6" s="1522"/>
      <c r="W6" s="621" t="s">
        <v>1625</v>
      </c>
      <c r="X6" s="635">
        <f>N19</f>
        <v>0.34399999999999997</v>
      </c>
      <c r="Y6" s="621" t="s">
        <v>1512</v>
      </c>
      <c r="Z6" s="640">
        <f>Z19</f>
        <v>0.45729999999999998</v>
      </c>
      <c r="AA6" s="1520"/>
      <c r="AB6" s="1534"/>
      <c r="AC6" s="1750"/>
      <c r="AD6" s="1751"/>
      <c r="AE6" s="1751"/>
      <c r="AF6" s="1751"/>
      <c r="AG6" s="1751"/>
      <c r="AH6" s="1751"/>
      <c r="AI6" s="1752"/>
      <c r="AK6" s="325"/>
      <c r="AL6" s="325"/>
    </row>
    <row r="7" spans="3:50" ht="46.2" customHeight="1" thickBot="1">
      <c r="C7" s="427" t="s">
        <v>1081</v>
      </c>
      <c r="D7" s="867" t="str">
        <f>'General Information'!D7</f>
        <v>Moffreh Group</v>
      </c>
      <c r="E7" s="868"/>
      <c r="F7" s="427" t="s">
        <v>1078</v>
      </c>
      <c r="G7" s="1544">
        <v>32</v>
      </c>
      <c r="H7" s="1545"/>
      <c r="I7" s="642" t="s">
        <v>1511</v>
      </c>
      <c r="J7" s="629">
        <v>45994</v>
      </c>
      <c r="K7" s="642" t="s">
        <v>1510</v>
      </c>
      <c r="L7" s="1118">
        <f>'General Information'!D18</f>
        <v>45994</v>
      </c>
      <c r="M7" s="642" t="s">
        <v>1065</v>
      </c>
      <c r="N7" s="632">
        <v>46723</v>
      </c>
      <c r="O7" s="1523" t="s">
        <v>1509</v>
      </c>
      <c r="P7" s="1524"/>
      <c r="Q7" s="1525">
        <f>'Invoice Log'!G7</f>
        <v>307891320</v>
      </c>
      <c r="R7" s="1526"/>
      <c r="S7" s="1523" t="s">
        <v>1697</v>
      </c>
      <c r="T7" s="1524"/>
      <c r="U7" s="1521">
        <f>'Invoice Log'!K8</f>
        <v>5082066</v>
      </c>
      <c r="V7" s="1522"/>
      <c r="W7" s="621" t="s">
        <v>1064</v>
      </c>
      <c r="X7" s="636">
        <f>X6-X5</f>
        <v>1.0999999999999999E-2</v>
      </c>
      <c r="Y7" s="621" t="s">
        <v>1064</v>
      </c>
      <c r="Z7" s="641">
        <f>AA19</f>
        <v>-5.7000000000000002E-2</v>
      </c>
      <c r="AA7" s="1520" t="s">
        <v>1508</v>
      </c>
      <c r="AB7" s="1535">
        <f>HSE!AF6</f>
        <v>0.93</v>
      </c>
      <c r="AC7" s="1750"/>
      <c r="AD7" s="1751"/>
      <c r="AE7" s="1751"/>
      <c r="AF7" s="1751"/>
      <c r="AG7" s="1751"/>
      <c r="AH7" s="1751"/>
      <c r="AI7" s="1752"/>
      <c r="AK7" s="325"/>
      <c r="AL7" s="325"/>
    </row>
    <row r="8" spans="3:50" ht="46.2" customHeight="1" thickBot="1">
      <c r="C8" s="428" t="s">
        <v>1080</v>
      </c>
      <c r="D8" s="869" t="str">
        <f>'General Information'!D8</f>
        <v>EGIS</v>
      </c>
      <c r="E8" s="870"/>
      <c r="F8" s="428" t="s">
        <v>1077</v>
      </c>
      <c r="G8" s="1546" t="str">
        <f>'General Information'!D10</f>
        <v>Rakan Alotaibi</v>
      </c>
      <c r="H8" s="1547"/>
      <c r="I8" s="643" t="s">
        <v>1072</v>
      </c>
      <c r="J8" s="630">
        <v>46723</v>
      </c>
      <c r="K8" s="643" t="s">
        <v>1068</v>
      </c>
      <c r="L8" s="1118">
        <f>'General Information'!D19</f>
        <v>46723</v>
      </c>
      <c r="M8" s="643" t="s">
        <v>1064</v>
      </c>
      <c r="N8" s="1089">
        <f>N6-N7</f>
        <v>0</v>
      </c>
      <c r="O8" s="1517" t="s">
        <v>1507</v>
      </c>
      <c r="P8" s="1518"/>
      <c r="Q8" s="1525">
        <f>'Invoice Log'!G8</f>
        <v>0</v>
      </c>
      <c r="R8" s="1526"/>
      <c r="S8" s="1517" t="s">
        <v>1626</v>
      </c>
      <c r="T8" s="1518"/>
      <c r="U8" s="1537">
        <f>U6+12000000</f>
        <v>61710656</v>
      </c>
      <c r="V8" s="1538"/>
      <c r="W8" s="622" t="s">
        <v>1506</v>
      </c>
      <c r="X8" s="637">
        <f>U8/Q5</f>
        <v>0.2</v>
      </c>
      <c r="Y8" s="622" t="s">
        <v>1505</v>
      </c>
      <c r="Z8" s="938">
        <f>U6/Q5</f>
        <v>0.16145999999999999</v>
      </c>
      <c r="AA8" s="1548"/>
      <c r="AB8" s="1536"/>
      <c r="AC8" s="1753"/>
      <c r="AD8" s="1754"/>
      <c r="AE8" s="1754"/>
      <c r="AF8" s="1754"/>
      <c r="AG8" s="1754"/>
      <c r="AH8" s="1754"/>
      <c r="AI8" s="1755"/>
      <c r="AK8" s="366"/>
      <c r="AM8" s="366"/>
    </row>
    <row r="9" spans="3:50" s="325" customFormat="1" ht="13.95" customHeight="1">
      <c r="C9" s="530"/>
      <c r="AI9" s="531"/>
    </row>
    <row r="10" spans="3:50" ht="37.200000000000003" customHeight="1" thickBot="1">
      <c r="C10" s="1579" t="s">
        <v>1504</v>
      </c>
      <c r="D10" s="1580"/>
      <c r="E10" s="1580"/>
      <c r="F10" s="1580"/>
      <c r="G10" s="1580"/>
      <c r="H10" s="1580"/>
      <c r="I10" s="1580"/>
      <c r="J10" s="1580"/>
      <c r="K10" s="1580"/>
      <c r="L10" s="1580"/>
      <c r="M10" s="1580"/>
      <c r="N10" s="1580"/>
      <c r="O10" s="1580"/>
      <c r="P10" s="1580"/>
      <c r="Q10" s="1580"/>
      <c r="R10" s="1580"/>
      <c r="S10" s="1580"/>
      <c r="T10" s="1580"/>
      <c r="U10" s="1580"/>
      <c r="V10" s="1580"/>
      <c r="W10" s="1580"/>
      <c r="X10" s="1580"/>
      <c r="Y10" s="1580"/>
      <c r="Z10" s="1580"/>
      <c r="AA10" s="1580"/>
      <c r="AB10" s="1580"/>
      <c r="AC10" s="1580"/>
      <c r="AD10" s="1580"/>
      <c r="AE10" s="1580"/>
      <c r="AF10" s="1580"/>
      <c r="AG10" s="1580"/>
      <c r="AH10" s="1580"/>
      <c r="AI10" s="1581"/>
      <c r="AK10" s="325"/>
      <c r="AL10" s="325"/>
    </row>
    <row r="11" spans="3:50" s="361" customFormat="1" ht="30" customHeight="1" thickBot="1">
      <c r="C11" s="1576" t="s">
        <v>1503</v>
      </c>
      <c r="D11" s="1577"/>
      <c r="E11" s="1577"/>
      <c r="F11" s="1577"/>
      <c r="G11" s="1577"/>
      <c r="H11" s="1577"/>
      <c r="I11" s="1577"/>
      <c r="J11" s="1577"/>
      <c r="K11" s="1577"/>
      <c r="L11" s="1577"/>
      <c r="M11" s="1577"/>
      <c r="N11" s="1577"/>
      <c r="O11" s="1577"/>
      <c r="P11" s="1578"/>
      <c r="Q11" s="1527" t="s">
        <v>1502</v>
      </c>
      <c r="R11" s="1528"/>
      <c r="S11" s="1528"/>
      <c r="T11" s="1528"/>
      <c r="U11" s="1528"/>
      <c r="V11" s="1528"/>
      <c r="W11" s="1528"/>
      <c r="X11" s="1528"/>
      <c r="Y11" s="1528"/>
      <c r="Z11" s="1528"/>
      <c r="AA11" s="1528"/>
      <c r="AB11" s="1529"/>
      <c r="AC11" s="1527" t="s">
        <v>1501</v>
      </c>
      <c r="AD11" s="1528"/>
      <c r="AE11" s="1528"/>
      <c r="AF11" s="1528"/>
      <c r="AG11" s="1528"/>
      <c r="AH11" s="1528"/>
      <c r="AI11" s="1529"/>
      <c r="AJ11" s="367"/>
      <c r="AL11" s="381"/>
      <c r="AM11" s="381"/>
      <c r="AN11" s="381"/>
      <c r="AO11" s="381"/>
      <c r="AP11" s="381"/>
      <c r="AQ11" s="381"/>
      <c r="AR11" s="381"/>
      <c r="AS11" s="381"/>
      <c r="AT11" s="381"/>
      <c r="AU11" s="381"/>
      <c r="AV11" s="381"/>
    </row>
    <row r="12" spans="3:50" ht="33.6" customHeight="1" thickBot="1">
      <c r="C12" s="1553" t="s">
        <v>1500</v>
      </c>
      <c r="D12" s="1551"/>
      <c r="E12" s="1553" t="s">
        <v>1499</v>
      </c>
      <c r="F12" s="1551" t="s">
        <v>1495</v>
      </c>
      <c r="G12" s="1563" t="s">
        <v>1498</v>
      </c>
      <c r="H12" s="1565"/>
      <c r="I12" s="1563" t="s">
        <v>1497</v>
      </c>
      <c r="J12" s="1564"/>
      <c r="K12" s="1564"/>
      <c r="L12" s="1564"/>
      <c r="M12" s="1564"/>
      <c r="N12" s="1564"/>
      <c r="O12" s="1564"/>
      <c r="P12" s="1565"/>
      <c r="Q12" s="710" t="s">
        <v>1496</v>
      </c>
      <c r="R12" s="1758" t="s">
        <v>1495</v>
      </c>
      <c r="S12" s="1758" t="s">
        <v>1494</v>
      </c>
      <c r="T12" s="1758"/>
      <c r="U12" s="1758"/>
      <c r="V12" s="1758"/>
      <c r="W12" s="673" t="s">
        <v>1493</v>
      </c>
      <c r="X12" s="673"/>
      <c r="Y12" s="673"/>
      <c r="Z12" s="673"/>
      <c r="AA12" s="673"/>
      <c r="AB12" s="674"/>
      <c r="AI12" s="435"/>
      <c r="AL12" s="381"/>
      <c r="AM12" s="381"/>
      <c r="AN12" s="381"/>
      <c r="AO12" s="381"/>
      <c r="AP12" s="381"/>
      <c r="AQ12" s="381"/>
      <c r="AR12" s="381"/>
      <c r="AS12" s="381"/>
      <c r="AT12" s="381"/>
      <c r="AU12" s="381"/>
      <c r="AV12" s="381"/>
    </row>
    <row r="13" spans="3:50" ht="33.6" customHeight="1" thickBot="1">
      <c r="C13" s="1554"/>
      <c r="D13" s="1552"/>
      <c r="E13" s="1554"/>
      <c r="F13" s="1552"/>
      <c r="G13" s="711" t="s">
        <v>1397</v>
      </c>
      <c r="H13" s="713" t="s">
        <v>1487</v>
      </c>
      <c r="I13" s="711" t="s">
        <v>1492</v>
      </c>
      <c r="J13" s="712" t="s">
        <v>1491</v>
      </c>
      <c r="K13" s="713" t="s">
        <v>1487</v>
      </c>
      <c r="L13" s="711" t="s">
        <v>1490</v>
      </c>
      <c r="M13" s="712" t="s">
        <v>1489</v>
      </c>
      <c r="N13" s="714" t="s">
        <v>1485</v>
      </c>
      <c r="O13" s="711" t="s">
        <v>1064</v>
      </c>
      <c r="P13" s="713" t="s">
        <v>1484</v>
      </c>
      <c r="Q13" s="701" t="s">
        <v>1488</v>
      </c>
      <c r="R13" s="1759"/>
      <c r="S13" s="633" t="s">
        <v>1397</v>
      </c>
      <c r="T13" s="633" t="s">
        <v>1487</v>
      </c>
      <c r="U13" s="633" t="s">
        <v>1486</v>
      </c>
      <c r="V13" s="633" t="s">
        <v>1485</v>
      </c>
      <c r="W13" s="633" t="s">
        <v>1397</v>
      </c>
      <c r="X13" s="633" t="s">
        <v>1487</v>
      </c>
      <c r="Y13" s="633" t="s">
        <v>1486</v>
      </c>
      <c r="Z13" s="633" t="s">
        <v>1485</v>
      </c>
      <c r="AA13" s="633" t="s">
        <v>1064</v>
      </c>
      <c r="AB13" s="638" t="s">
        <v>1484</v>
      </c>
      <c r="AI13" s="435"/>
      <c r="AM13" s="381"/>
      <c r="AN13" s="381"/>
      <c r="AO13" s="381"/>
      <c r="AP13" s="381"/>
      <c r="AQ13" s="381"/>
      <c r="AR13" s="381"/>
      <c r="AS13" s="381"/>
      <c r="AT13" s="381"/>
      <c r="AU13" s="381"/>
      <c r="AV13" s="381"/>
      <c r="AW13" s="381"/>
    </row>
    <row r="14" spans="3:50" s="677" customFormat="1" ht="31.2" customHeight="1">
      <c r="C14" s="1549" t="str">
        <f>+Progress!C9</f>
        <v>Engineering</v>
      </c>
      <c r="D14" s="1550"/>
      <c r="E14" s="702">
        <f>+Progress!D9</f>
        <v>0</v>
      </c>
      <c r="F14" s="703">
        <f>IF(ISBLANK(E14),"",E14/$E$19)</f>
        <v>0</v>
      </c>
      <c r="G14" s="706">
        <f>+Progress!F9</f>
        <v>0</v>
      </c>
      <c r="H14" s="707">
        <f>+Progress!G9</f>
        <v>0</v>
      </c>
      <c r="I14" s="706">
        <f>Progress!H9</f>
        <v>0</v>
      </c>
      <c r="J14" s="682">
        <f>Progress!I9</f>
        <v>0</v>
      </c>
      <c r="K14" s="707">
        <f>+Progress!J9</f>
        <v>0</v>
      </c>
      <c r="L14" s="720">
        <f t="shared" ref="L14:L19" si="0">IFERROR(IF(ISBLANK(I14),"",I14/E14),0)</f>
        <v>0</v>
      </c>
      <c r="M14" s="721">
        <f t="shared" ref="M14:M18" si="1">IFERROR(IF(ISBLANK(J14),"",J14/E14),0)</f>
        <v>0</v>
      </c>
      <c r="N14" s="722">
        <f t="shared" ref="N14:N19" si="2">IFERROR(IF(ISBLANK(K14),"",K14/E14),0)</f>
        <v>0</v>
      </c>
      <c r="O14" s="718">
        <f t="shared" ref="O14:O18" si="3">IFERROR(N14-M14,"")</f>
        <v>0</v>
      </c>
      <c r="P14" s="719" t="str">
        <f t="shared" ref="P14:P18" si="4">IFERROR(N14/M14,"")</f>
        <v/>
      </c>
      <c r="Q14" s="680">
        <f>+Progress!K9</f>
        <v>8031948</v>
      </c>
      <c r="R14" s="681">
        <f>+Progress!L9</f>
        <v>0.03</v>
      </c>
      <c r="S14" s="684">
        <f>+Progress!M9</f>
        <v>0</v>
      </c>
      <c r="T14" s="684">
        <f>+Progress!N9</f>
        <v>0</v>
      </c>
      <c r="U14" s="683">
        <f>IFERROR(Progress!F9/Progress!D9,0)</f>
        <v>0</v>
      </c>
      <c r="V14" s="683">
        <f>IFERROR(Progress!G9/Progress!D9,0)</f>
        <v>0</v>
      </c>
      <c r="W14" s="684">
        <f>+Progress!O9</f>
        <v>8031948</v>
      </c>
      <c r="X14" s="684">
        <f>+Progress!P9</f>
        <v>8031948</v>
      </c>
      <c r="Y14" s="683">
        <f t="shared" ref="Y14:Y19" si="5">IFERROR(IF(ISBLANK(W14),"",W14/Q14),0)</f>
        <v>1</v>
      </c>
      <c r="Z14" s="683">
        <f t="shared" ref="Z14:Z19" si="6">IFERROR(IF(ISBLANK(X14),"",X14/Q14),0)</f>
        <v>1</v>
      </c>
      <c r="AA14" s="681">
        <f t="shared" ref="AA14:AA17" si="7">Z14-Y14</f>
        <v>0</v>
      </c>
      <c r="AB14" s="685">
        <f t="shared" ref="AB14:AB16" si="8">Z14/Y14</f>
        <v>1</v>
      </c>
      <c r="AI14" s="678"/>
      <c r="AM14" s="679"/>
      <c r="AN14" s="679"/>
      <c r="AO14" s="679"/>
      <c r="AP14" s="679"/>
      <c r="AQ14" s="679"/>
      <c r="AR14" s="679"/>
      <c r="AS14" s="679"/>
      <c r="AT14" s="679"/>
      <c r="AU14" s="679"/>
      <c r="AV14" s="679"/>
      <c r="AW14" s="679"/>
    </row>
    <row r="15" spans="3:50" s="677" customFormat="1" ht="31.2" customHeight="1">
      <c r="C15" s="1549" t="str">
        <f>+Progress!C10</f>
        <v>Procurement</v>
      </c>
      <c r="D15" s="1550"/>
      <c r="E15" s="702">
        <f>+Progress!D10</f>
        <v>0</v>
      </c>
      <c r="F15" s="703">
        <f>IF(ISBLANK(E15),"",E15/$E$19)</f>
        <v>0</v>
      </c>
      <c r="G15" s="706">
        <f>+Progress!F10</f>
        <v>0</v>
      </c>
      <c r="H15" s="707">
        <f>+Progress!G10</f>
        <v>0</v>
      </c>
      <c r="I15" s="706">
        <f>Progress!H10</f>
        <v>0</v>
      </c>
      <c r="J15" s="682">
        <f>Progress!I10</f>
        <v>0</v>
      </c>
      <c r="K15" s="707">
        <f>+Progress!J10</f>
        <v>0</v>
      </c>
      <c r="L15" s="720">
        <f t="shared" si="0"/>
        <v>0</v>
      </c>
      <c r="M15" s="721">
        <f t="shared" si="1"/>
        <v>0</v>
      </c>
      <c r="N15" s="722">
        <f t="shared" si="2"/>
        <v>0</v>
      </c>
      <c r="O15" s="718">
        <f t="shared" si="3"/>
        <v>0</v>
      </c>
      <c r="P15" s="719" t="str">
        <f t="shared" si="4"/>
        <v/>
      </c>
      <c r="Q15" s="680">
        <f>+Progress!K10</f>
        <v>53546316</v>
      </c>
      <c r="R15" s="681">
        <f>+Progress!L10</f>
        <v>0.2</v>
      </c>
      <c r="S15" s="684">
        <f>+Progress!M10</f>
        <v>1540097</v>
      </c>
      <c r="T15" s="684">
        <f>+Progress!N10</f>
        <v>4058810</v>
      </c>
      <c r="U15" s="683">
        <f>IFERROR(Progress!F10/Progress!D10,0)</f>
        <v>0</v>
      </c>
      <c r="V15" s="683">
        <f>IFERROR(Progress!G10/Progress!D10,0)</f>
        <v>0</v>
      </c>
      <c r="W15" s="684">
        <f>+Progress!O10</f>
        <v>46066045</v>
      </c>
      <c r="X15" s="684">
        <f>+Progress!P10</f>
        <v>35040709</v>
      </c>
      <c r="Y15" s="683">
        <f t="shared" si="5"/>
        <v>0.86</v>
      </c>
      <c r="Z15" s="683">
        <f t="shared" si="6"/>
        <v>0.65400000000000003</v>
      </c>
      <c r="AA15" s="681">
        <f t="shared" si="7"/>
        <v>-0.20599999999999999</v>
      </c>
      <c r="AB15" s="685">
        <f t="shared" si="8"/>
        <v>0.76046511627906999</v>
      </c>
      <c r="AC15" s="679"/>
      <c r="AD15" s="679"/>
      <c r="AE15" s="679"/>
      <c r="AF15" s="679"/>
      <c r="AG15" s="679"/>
      <c r="AH15" s="679"/>
      <c r="AI15" s="686"/>
      <c r="AJ15" s="675"/>
      <c r="AK15" s="676"/>
      <c r="AL15" s="676"/>
      <c r="AM15" s="687"/>
      <c r="AN15" s="679"/>
      <c r="AO15" s="679"/>
      <c r="AP15" s="679"/>
      <c r="AQ15" s="679"/>
      <c r="AR15" s="679"/>
      <c r="AS15" s="679"/>
      <c r="AT15" s="679"/>
      <c r="AU15" s="679"/>
      <c r="AV15" s="679"/>
      <c r="AW15" s="679"/>
    </row>
    <row r="16" spans="3:50" s="677" customFormat="1" ht="31.2" customHeight="1" outlineLevel="1">
      <c r="C16" s="1549" t="str">
        <f>+Progress!C11</f>
        <v>Construction</v>
      </c>
      <c r="D16" s="1550"/>
      <c r="E16" s="702">
        <f>+Progress!D11</f>
        <v>239411880</v>
      </c>
      <c r="F16" s="703">
        <f>IF(ISBLANK(E16),"",E16/$E$19)</f>
        <v>0.77800000000000002</v>
      </c>
      <c r="G16" s="706">
        <f>+Progress!F11</f>
        <v>2537765.9300000002</v>
      </c>
      <c r="H16" s="707">
        <f>+Progress!G11</f>
        <v>2801118.99</v>
      </c>
      <c r="I16" s="706">
        <f>Progress!H11</f>
        <v>173573613</v>
      </c>
      <c r="J16" s="682">
        <f>Progress!I11</f>
        <v>102444343.45</v>
      </c>
      <c r="K16" s="707">
        <f>+Progress!J11</f>
        <v>105915815.70999999</v>
      </c>
      <c r="L16" s="720">
        <f t="shared" si="0"/>
        <v>0.72499999999999998</v>
      </c>
      <c r="M16" s="721">
        <f t="shared" si="1"/>
        <v>0.42799999999999999</v>
      </c>
      <c r="N16" s="722">
        <f t="shared" si="2"/>
        <v>0.442</v>
      </c>
      <c r="O16" s="718">
        <f t="shared" si="3"/>
        <v>1.4E-2</v>
      </c>
      <c r="P16" s="719">
        <f t="shared" si="4"/>
        <v>1.03</v>
      </c>
      <c r="Q16" s="680">
        <f>+Progress!K11</f>
        <v>179380160</v>
      </c>
      <c r="R16" s="681">
        <f>+Progress!L11</f>
        <v>0.67</v>
      </c>
      <c r="S16" s="684">
        <f>+Progress!M11</f>
        <v>1914427</v>
      </c>
      <c r="T16" s="684">
        <f>+Progress!N11</f>
        <v>2098748</v>
      </c>
      <c r="U16" s="683">
        <f>Progress!F11/Progress!D11</f>
        <v>1.0999999999999999E-2</v>
      </c>
      <c r="V16" s="683">
        <f>Progress!G11/Progress!D11</f>
        <v>1.2E-2</v>
      </c>
      <c r="W16" s="684">
        <f>+Progress!O11</f>
        <v>76761914</v>
      </c>
      <c r="X16" s="684">
        <f>+Progress!P11</f>
        <v>79357783</v>
      </c>
      <c r="Y16" s="683">
        <f t="shared" si="5"/>
        <v>0.42799999999999999</v>
      </c>
      <c r="Z16" s="683">
        <f t="shared" si="6"/>
        <v>0.442</v>
      </c>
      <c r="AA16" s="681">
        <f t="shared" si="7"/>
        <v>1.4E-2</v>
      </c>
      <c r="AB16" s="685">
        <f t="shared" si="8"/>
        <v>1.0327102803738299</v>
      </c>
      <c r="AC16" s="679"/>
      <c r="AD16" s="679"/>
      <c r="AE16" s="679"/>
      <c r="AF16" s="679"/>
      <c r="AG16" s="679"/>
      <c r="AH16" s="679"/>
      <c r="AI16" s="686"/>
      <c r="AJ16" s="688"/>
      <c r="AK16" s="675"/>
      <c r="AL16" s="676"/>
      <c r="AM16" s="676"/>
      <c r="AN16" s="679"/>
      <c r="AO16" s="679"/>
      <c r="AP16" s="679"/>
      <c r="AQ16" s="679"/>
      <c r="AR16" s="679"/>
      <c r="AS16" s="679"/>
      <c r="AT16" s="679"/>
      <c r="AU16" s="679"/>
      <c r="AV16" s="679"/>
      <c r="AW16" s="679"/>
      <c r="AX16" s="679"/>
    </row>
    <row r="17" spans="3:51" s="677" customFormat="1" ht="31.2" customHeight="1">
      <c r="C17" s="1549" t="str">
        <f>+Progress!C12</f>
        <v>Testing &amp; Commissioning</v>
      </c>
      <c r="D17" s="1550"/>
      <c r="E17" s="702">
        <f>+Progress!D12</f>
        <v>0</v>
      </c>
      <c r="F17" s="703">
        <f>IF(ISBLANK(E17),"",E17/$E$19)</f>
        <v>0</v>
      </c>
      <c r="G17" s="706">
        <f>+Progress!F12</f>
        <v>0</v>
      </c>
      <c r="H17" s="707">
        <f>+Progress!G12</f>
        <v>0</v>
      </c>
      <c r="I17" s="706">
        <f>Progress!H12</f>
        <v>0</v>
      </c>
      <c r="J17" s="682">
        <f>Progress!I12</f>
        <v>0</v>
      </c>
      <c r="K17" s="707">
        <f>+Progress!J12</f>
        <v>0</v>
      </c>
      <c r="L17" s="720">
        <f t="shared" si="0"/>
        <v>0</v>
      </c>
      <c r="M17" s="721">
        <f t="shared" si="1"/>
        <v>0</v>
      </c>
      <c r="N17" s="722">
        <f t="shared" si="2"/>
        <v>0</v>
      </c>
      <c r="O17" s="718">
        <f t="shared" si="3"/>
        <v>0</v>
      </c>
      <c r="P17" s="719" t="str">
        <f t="shared" si="4"/>
        <v/>
      </c>
      <c r="Q17" s="680">
        <f>+Progress!K12</f>
        <v>26773158</v>
      </c>
      <c r="R17" s="681">
        <f>+Progress!L12</f>
        <v>0.1</v>
      </c>
      <c r="S17" s="684">
        <f>+Progress!M12</f>
        <v>0</v>
      </c>
      <c r="T17" s="684">
        <f>+Progress!N12</f>
        <v>0</v>
      </c>
      <c r="U17" s="683">
        <f>IFERROR(Progress!F12/Progress!D12,0)</f>
        <v>0</v>
      </c>
      <c r="V17" s="683">
        <f>IFERROR(Progress!G12/Progress!D12,0)</f>
        <v>0</v>
      </c>
      <c r="W17" s="684">
        <f>+Progress!O12</f>
        <v>6693290</v>
      </c>
      <c r="X17" s="684">
        <f>+Progress!P12</f>
        <v>0</v>
      </c>
      <c r="Y17" s="683">
        <f t="shared" si="5"/>
        <v>0.25</v>
      </c>
      <c r="Z17" s="683">
        <f t="shared" si="6"/>
        <v>0</v>
      </c>
      <c r="AA17" s="681">
        <f t="shared" si="7"/>
        <v>-0.25</v>
      </c>
      <c r="AB17" s="685">
        <v>0</v>
      </c>
      <c r="AC17" s="679"/>
      <c r="AD17" s="679"/>
      <c r="AE17" s="679"/>
      <c r="AF17" s="679"/>
      <c r="AG17" s="679"/>
      <c r="AH17" s="679"/>
      <c r="AI17" s="686"/>
      <c r="AJ17" s="675"/>
      <c r="AK17" s="676"/>
      <c r="AL17" s="676"/>
      <c r="AM17" s="679"/>
      <c r="AN17" s="679"/>
      <c r="AO17" s="679"/>
      <c r="AP17" s="679"/>
      <c r="AQ17" s="679"/>
      <c r="AR17" s="679"/>
      <c r="AS17" s="679"/>
      <c r="AT17" s="679"/>
      <c r="AU17" s="679"/>
      <c r="AV17" s="679"/>
      <c r="AW17" s="679"/>
    </row>
    <row r="18" spans="3:51" s="677" customFormat="1" ht="31.2" customHeight="1">
      <c r="C18" s="1549" t="str">
        <f>+Progress!C13</f>
        <v xml:space="preserve"> Close Out</v>
      </c>
      <c r="D18" s="1550"/>
      <c r="E18" s="702">
        <f>+Progress!D13</f>
        <v>68479440</v>
      </c>
      <c r="F18" s="703">
        <f>IF(ISBLANK(E18),"",E18/$E$19)</f>
        <v>0.222</v>
      </c>
      <c r="G18" s="706">
        <f>+Progress!F13</f>
        <v>0</v>
      </c>
      <c r="H18" s="707">
        <f>+Progress!G13</f>
        <v>0</v>
      </c>
      <c r="I18" s="706">
        <f>Progress!H13</f>
        <v>0</v>
      </c>
      <c r="J18" s="682">
        <f>Progress!I13</f>
        <v>0</v>
      </c>
      <c r="K18" s="707">
        <f>+Progress!J13</f>
        <v>0</v>
      </c>
      <c r="L18" s="720">
        <f t="shared" si="0"/>
        <v>0</v>
      </c>
      <c r="M18" s="721">
        <f t="shared" si="1"/>
        <v>0</v>
      </c>
      <c r="N18" s="722">
        <f t="shared" si="2"/>
        <v>0</v>
      </c>
      <c r="O18" s="718">
        <f t="shared" si="3"/>
        <v>0</v>
      </c>
      <c r="P18" s="719" t="str">
        <f t="shared" si="4"/>
        <v/>
      </c>
      <c r="Q18" s="680">
        <f>+Progress!K13</f>
        <v>0</v>
      </c>
      <c r="R18" s="681">
        <f>+Progress!L13</f>
        <v>0</v>
      </c>
      <c r="S18" s="684">
        <f>+Progress!M13</f>
        <v>0</v>
      </c>
      <c r="T18" s="684">
        <f>+Progress!N13</f>
        <v>0</v>
      </c>
      <c r="U18" s="683">
        <v>0</v>
      </c>
      <c r="V18" s="683">
        <v>0</v>
      </c>
      <c r="W18" s="684">
        <f>+Progress!O13</f>
        <v>0</v>
      </c>
      <c r="X18" s="684">
        <f>+Progress!P13</f>
        <v>0</v>
      </c>
      <c r="Y18" s="683">
        <f t="shared" si="5"/>
        <v>0</v>
      </c>
      <c r="Z18" s="683">
        <f t="shared" si="6"/>
        <v>0</v>
      </c>
      <c r="AA18" s="681">
        <f>Z18-Y18</f>
        <v>0</v>
      </c>
      <c r="AB18" s="685">
        <v>0</v>
      </c>
      <c r="AC18" s="679"/>
      <c r="AD18" s="679"/>
      <c r="AE18" s="679"/>
      <c r="AF18" s="679"/>
      <c r="AG18" s="679"/>
      <c r="AH18" s="679"/>
      <c r="AI18" s="686"/>
      <c r="AM18" s="679"/>
      <c r="AN18" s="679"/>
      <c r="AO18" s="679"/>
      <c r="AP18" s="679"/>
      <c r="AQ18" s="679"/>
      <c r="AR18" s="679"/>
      <c r="AS18" s="679"/>
      <c r="AT18" s="679"/>
      <c r="AU18" s="679"/>
      <c r="AV18" s="679"/>
      <c r="AW18" s="679"/>
    </row>
    <row r="19" spans="3:51" s="689" customFormat="1" ht="31.2" customHeight="1" thickBot="1">
      <c r="C19" s="691"/>
      <c r="D19" s="692" t="s">
        <v>19</v>
      </c>
      <c r="E19" s="704">
        <f t="shared" ref="E19:K19" si="9">SUM(E14:E18)</f>
        <v>307891320</v>
      </c>
      <c r="F19" s="705">
        <f t="shared" si="9"/>
        <v>1</v>
      </c>
      <c r="G19" s="708">
        <f t="shared" si="9"/>
        <v>2537765.9300000002</v>
      </c>
      <c r="H19" s="709">
        <f t="shared" si="9"/>
        <v>2801118.99</v>
      </c>
      <c r="I19" s="708">
        <f t="shared" si="9"/>
        <v>173573613</v>
      </c>
      <c r="J19" s="695">
        <f t="shared" si="9"/>
        <v>102444343.45</v>
      </c>
      <c r="K19" s="709">
        <f t="shared" si="9"/>
        <v>105915815.70999999</v>
      </c>
      <c r="L19" s="715">
        <f t="shared" si="0"/>
        <v>0.56369999999999998</v>
      </c>
      <c r="M19" s="696">
        <f>IFERROR(IF(ISBLANK(J19),"",J19/E19),0)</f>
        <v>0.3327</v>
      </c>
      <c r="N19" s="716">
        <f t="shared" si="2"/>
        <v>0.34399999999999997</v>
      </c>
      <c r="O19" s="717">
        <f>+N19-M19</f>
        <v>1.1299999999999999E-2</v>
      </c>
      <c r="P19" s="700">
        <f>N19/M19</f>
        <v>1.03</v>
      </c>
      <c r="Q19" s="693">
        <f>SUM(Q14:Q18)</f>
        <v>267731582</v>
      </c>
      <c r="R19" s="694">
        <f>SUM(R14:R18)</f>
        <v>1</v>
      </c>
      <c r="S19" s="698">
        <f>SUM(S14:S18)</f>
        <v>3454524</v>
      </c>
      <c r="T19" s="698">
        <f>SUM(T14:T18)</f>
        <v>6157558</v>
      </c>
      <c r="U19" s="696">
        <f t="shared" ref="U19" si="10">IFERROR(IF(ISBLANK(S19),"",S19/Q19),0)</f>
        <v>1.29E-2</v>
      </c>
      <c r="V19" s="697">
        <f t="shared" ref="V19" si="11">IFERROR(IF(ISBLANK(T19),"",T19/Q19),0)</f>
        <v>2.3E-2</v>
      </c>
      <c r="W19" s="699">
        <f>SUM(W14:W18)</f>
        <v>137553197</v>
      </c>
      <c r="X19" s="699">
        <f>SUM(X14:X18)</f>
        <v>122430440</v>
      </c>
      <c r="Y19" s="696">
        <f t="shared" si="5"/>
        <v>0.51380000000000003</v>
      </c>
      <c r="Z19" s="696">
        <f t="shared" si="6"/>
        <v>0.45729999999999998</v>
      </c>
      <c r="AA19" s="697">
        <f>+Z19-Y19</f>
        <v>-5.6500000000000002E-2</v>
      </c>
      <c r="AB19" s="700">
        <f>Z19/Y19</f>
        <v>0.89</v>
      </c>
      <c r="AC19" s="690"/>
      <c r="AD19" s="690"/>
      <c r="AE19" s="690"/>
      <c r="AF19" s="690"/>
      <c r="AG19" s="690"/>
      <c r="AH19" s="690"/>
      <c r="AI19" s="686"/>
      <c r="AJ19" s="690"/>
      <c r="AN19" s="690"/>
      <c r="AO19" s="690"/>
      <c r="AP19" s="690"/>
      <c r="AQ19" s="690"/>
      <c r="AR19" s="690"/>
      <c r="AS19" s="690"/>
      <c r="AT19" s="690"/>
      <c r="AU19" s="690"/>
      <c r="AV19" s="690"/>
      <c r="AW19" s="690"/>
      <c r="AX19" s="690"/>
    </row>
    <row r="20" spans="3:51" ht="24" customHeight="1" thickBot="1">
      <c r="C20" s="436"/>
      <c r="I20" s="437"/>
      <c r="J20" s="438"/>
      <c r="K20" s="438"/>
      <c r="L20" s="438"/>
      <c r="M20" s="438"/>
      <c r="N20" s="438"/>
      <c r="O20" s="438"/>
      <c r="P20" s="439"/>
      <c r="AB20" s="325"/>
      <c r="AC20" s="535" t="s">
        <v>1483</v>
      </c>
      <c r="AD20" s="536"/>
      <c r="AE20" s="536"/>
      <c r="AF20" s="537"/>
      <c r="AG20" s="536"/>
      <c r="AH20" s="536"/>
      <c r="AI20" s="538"/>
      <c r="AK20" s="381"/>
      <c r="AO20" s="381"/>
      <c r="AP20" s="381"/>
      <c r="AQ20" s="381"/>
      <c r="AR20" s="381"/>
      <c r="AS20" s="381"/>
      <c r="AT20" s="381"/>
      <c r="AU20" s="381"/>
      <c r="AV20" s="381"/>
      <c r="AW20" s="381"/>
      <c r="AX20" s="381"/>
      <c r="AY20" s="381"/>
    </row>
    <row r="21" spans="3:51" ht="30" customHeight="1">
      <c r="C21" s="436"/>
      <c r="AB21" s="325"/>
      <c r="AC21" s="440" t="s">
        <v>1096</v>
      </c>
      <c r="AD21" s="1778" t="s">
        <v>1095</v>
      </c>
      <c r="AE21" s="1779"/>
      <c r="AF21" s="441" t="s">
        <v>1094</v>
      </c>
      <c r="AG21" s="441" t="s">
        <v>1482</v>
      </c>
      <c r="AH21" s="441" t="s">
        <v>1092</v>
      </c>
      <c r="AI21" s="442" t="s">
        <v>1091</v>
      </c>
      <c r="AK21" s="381"/>
      <c r="AO21" s="381"/>
      <c r="AP21" s="381"/>
      <c r="AQ21" s="381"/>
      <c r="AR21" s="381"/>
      <c r="AS21" s="381"/>
      <c r="AT21" s="381"/>
      <c r="AU21" s="381"/>
      <c r="AV21" s="381"/>
      <c r="AW21" s="381"/>
      <c r="AX21" s="381"/>
      <c r="AY21" s="381"/>
    </row>
    <row r="22" spans="3:51" ht="27" customHeight="1">
      <c r="C22" s="436"/>
      <c r="AB22" s="325"/>
      <c r="AC22" s="539">
        <f>+Milestones!C5</f>
        <v>1</v>
      </c>
      <c r="AD22" s="1666" t="str">
        <f>+Milestones!D5</f>
        <v>Site Handover Date</v>
      </c>
      <c r="AE22" s="1667"/>
      <c r="AF22" s="540">
        <f>+Milestones!E5</f>
        <v>45994</v>
      </c>
      <c r="AG22" s="540">
        <f>AF22</f>
        <v>45994</v>
      </c>
      <c r="AH22" s="540">
        <f>AF22</f>
        <v>45994</v>
      </c>
      <c r="AI22" s="541">
        <f>+Milestones!H5</f>
        <v>0</v>
      </c>
      <c r="AO22" s="381"/>
      <c r="AP22" s="381"/>
      <c r="AQ22" s="381"/>
      <c r="AR22" s="381"/>
      <c r="AS22" s="381"/>
      <c r="AT22" s="381"/>
      <c r="AU22" s="381"/>
      <c r="AV22" s="381"/>
      <c r="AW22" s="381"/>
      <c r="AX22" s="381"/>
      <c r="AY22" s="381"/>
    </row>
    <row r="23" spans="3:51" ht="27" customHeight="1">
      <c r="C23" s="436"/>
      <c r="AB23" s="325"/>
      <c r="AC23" s="511">
        <f>+Milestones!C6</f>
        <v>2</v>
      </c>
      <c r="AD23" s="1664" t="str">
        <f>+Milestones!D6</f>
        <v>Complete Mobilization</v>
      </c>
      <c r="AE23" s="1665"/>
      <c r="AF23" s="540">
        <f>+Milestones!E6</f>
        <v>46024</v>
      </c>
      <c r="AG23" s="540">
        <f t="shared" ref="AG23:AG27" si="12">AF23</f>
        <v>46024</v>
      </c>
      <c r="AH23" s="540">
        <f t="shared" ref="AH23:AH27" si="13">AF23</f>
        <v>46024</v>
      </c>
      <c r="AI23" s="541">
        <f>+Milestones!H6</f>
        <v>0</v>
      </c>
      <c r="AO23" s="381"/>
      <c r="AP23" s="381"/>
      <c r="AQ23" s="381"/>
      <c r="AR23" s="381"/>
      <c r="AS23" s="381"/>
      <c r="AT23" s="381"/>
      <c r="AU23" s="381"/>
      <c r="AV23" s="381"/>
      <c r="AW23" s="381"/>
      <c r="AX23" s="381"/>
      <c r="AY23" s="381"/>
    </row>
    <row r="24" spans="3:51" ht="27" customHeight="1">
      <c r="C24" s="436"/>
      <c r="AB24" s="325"/>
      <c r="AC24" s="511">
        <f>+Milestones!C7</f>
        <v>3</v>
      </c>
      <c r="AD24" s="1664" t="str">
        <f>+Milestones!D7</f>
        <v>Road works</v>
      </c>
      <c r="AE24" s="1665"/>
      <c r="AF24" s="540">
        <f>+Milestones!E7</f>
        <v>46297</v>
      </c>
      <c r="AG24" s="540">
        <f t="shared" si="12"/>
        <v>46297</v>
      </c>
      <c r="AH24" s="540">
        <f t="shared" si="13"/>
        <v>46297</v>
      </c>
      <c r="AI24" s="541">
        <f>+Milestones!H7</f>
        <v>-36</v>
      </c>
      <c r="AO24" s="381"/>
      <c r="AP24" s="381"/>
      <c r="AQ24" s="381"/>
      <c r="AR24" s="381"/>
      <c r="AS24" s="381"/>
      <c r="AT24" s="381"/>
      <c r="AU24" s="381"/>
      <c r="AV24" s="381"/>
      <c r="AW24" s="381"/>
      <c r="AX24" s="381"/>
      <c r="AY24" s="381"/>
    </row>
    <row r="25" spans="3:51" ht="27" customHeight="1">
      <c r="C25" s="436"/>
      <c r="AB25" s="325"/>
      <c r="AC25" s="511">
        <f>+Milestones!C8</f>
        <v>4</v>
      </c>
      <c r="AD25" s="1664" t="str">
        <f>+Milestones!D8</f>
        <v>Medium voltage network</v>
      </c>
      <c r="AE25" s="1665"/>
      <c r="AF25" s="540">
        <f>+Milestones!E8</f>
        <v>46297</v>
      </c>
      <c r="AG25" s="540">
        <f t="shared" si="12"/>
        <v>46297</v>
      </c>
      <c r="AH25" s="540">
        <f t="shared" si="13"/>
        <v>46297</v>
      </c>
      <c r="AI25" s="541">
        <f>+Milestones!H8</f>
        <v>-29</v>
      </c>
      <c r="AO25" s="381"/>
      <c r="AP25" s="381"/>
      <c r="AQ25" s="381"/>
      <c r="AR25" s="381"/>
      <c r="AS25" s="381"/>
      <c r="AT25" s="381"/>
      <c r="AU25" s="381"/>
      <c r="AV25" s="381"/>
      <c r="AW25" s="381"/>
      <c r="AX25" s="381"/>
      <c r="AY25" s="381"/>
    </row>
    <row r="26" spans="3:51" ht="27" customHeight="1">
      <c r="C26" s="436"/>
      <c r="AB26" s="325"/>
      <c r="AC26" s="539">
        <f>+Milestones!C9</f>
        <v>5</v>
      </c>
      <c r="AD26" s="1664" t="str">
        <f>+Milestones!D9</f>
        <v>All Networks</v>
      </c>
      <c r="AE26" s="1665"/>
      <c r="AF26" s="540">
        <f>+Milestones!E9</f>
        <v>46420</v>
      </c>
      <c r="AG26" s="540">
        <f t="shared" si="12"/>
        <v>46420</v>
      </c>
      <c r="AH26" s="540">
        <f t="shared" si="13"/>
        <v>46420</v>
      </c>
      <c r="AI26" s="541">
        <f>+Milestones!H9</f>
        <v>0</v>
      </c>
      <c r="AL26" s="381"/>
      <c r="AM26" s="381"/>
      <c r="AN26" s="381"/>
      <c r="AO26" s="381"/>
      <c r="AP26" s="381"/>
      <c r="AQ26" s="381"/>
      <c r="AR26" s="381"/>
      <c r="AS26" s="381"/>
      <c r="AT26" s="381"/>
      <c r="AU26" s="381"/>
      <c r="AV26" s="381"/>
      <c r="AW26" s="381"/>
      <c r="AX26" s="381"/>
      <c r="AY26" s="381"/>
    </row>
    <row r="27" spans="3:51" ht="27" customHeight="1">
      <c r="C27" s="436"/>
      <c r="AB27" s="325"/>
      <c r="AC27" s="511">
        <f>+Milestones!C10</f>
        <v>6</v>
      </c>
      <c r="AD27" s="1664" t="str">
        <f>+Milestones!D10</f>
        <v>Project Handover</v>
      </c>
      <c r="AE27" s="1665"/>
      <c r="AF27" s="540">
        <f>+Milestones!E10</f>
        <v>46723</v>
      </c>
      <c r="AG27" s="540">
        <f t="shared" si="12"/>
        <v>46723</v>
      </c>
      <c r="AH27" s="540">
        <f t="shared" si="13"/>
        <v>46723</v>
      </c>
      <c r="AI27" s="541">
        <f>+Milestones!H10</f>
        <v>0</v>
      </c>
      <c r="AL27" s="381"/>
      <c r="AM27" s="381"/>
      <c r="AN27" s="381"/>
      <c r="AO27" s="381"/>
      <c r="AP27" s="381"/>
      <c r="AQ27" s="381"/>
      <c r="AR27" s="381"/>
      <c r="AS27" s="381"/>
      <c r="AT27" s="381"/>
      <c r="AU27" s="381"/>
      <c r="AV27" s="381"/>
      <c r="AW27" s="381"/>
      <c r="AX27" s="381"/>
      <c r="AY27" s="381"/>
    </row>
    <row r="28" spans="3:51" ht="14.7" customHeight="1">
      <c r="C28" s="436"/>
      <c r="AB28" s="325"/>
      <c r="AC28" s="542"/>
      <c r="AD28" s="543"/>
      <c r="AE28" s="543"/>
      <c r="AF28" s="543"/>
      <c r="AG28" s="543"/>
      <c r="AH28" s="543"/>
      <c r="AI28" s="544"/>
      <c r="AO28" s="381"/>
      <c r="AP28" s="443"/>
      <c r="AQ28" s="381"/>
      <c r="AR28" s="381"/>
      <c r="AS28" s="381"/>
      <c r="AT28" s="381"/>
      <c r="AU28" s="381"/>
      <c r="AV28" s="381"/>
      <c r="AW28" s="381"/>
      <c r="AX28" s="381"/>
      <c r="AY28" s="381"/>
    </row>
    <row r="29" spans="3:51" s="361" customFormat="1" ht="14.4" customHeight="1">
      <c r="C29" s="444"/>
      <c r="V29" s="365"/>
      <c r="W29" s="365"/>
      <c r="X29" s="365"/>
      <c r="Y29" s="365"/>
      <c r="Z29" s="365"/>
      <c r="AA29" s="365"/>
      <c r="AB29" s="325"/>
      <c r="AC29" s="545"/>
      <c r="AD29" s="546"/>
      <c r="AE29" s="546"/>
      <c r="AF29" s="546"/>
      <c r="AG29" s="546"/>
      <c r="AH29" s="546"/>
      <c r="AI29" s="547"/>
      <c r="AO29" s="445"/>
      <c r="AP29" s="443"/>
      <c r="AQ29" s="446"/>
      <c r="AR29" s="381"/>
      <c r="AS29" s="381"/>
      <c r="AT29" s="381"/>
      <c r="AU29" s="381"/>
      <c r="AV29" s="381"/>
      <c r="AW29" s="381"/>
      <c r="AX29" s="381"/>
      <c r="AY29" s="381"/>
    </row>
    <row r="30" spans="3:51">
      <c r="C30" s="436"/>
      <c r="AB30" s="325"/>
      <c r="AC30" s="545"/>
      <c r="AD30" s="546"/>
      <c r="AE30" s="546"/>
      <c r="AF30" s="546"/>
      <c r="AG30" s="546"/>
      <c r="AH30" s="546"/>
      <c r="AI30" s="547"/>
      <c r="AO30" s="445"/>
      <c r="AP30" s="443"/>
      <c r="AQ30" s="446"/>
      <c r="AR30" s="381"/>
      <c r="AS30" s="381"/>
      <c r="AT30" s="381"/>
      <c r="AU30" s="381"/>
      <c r="AV30" s="381"/>
      <c r="AW30" s="381"/>
      <c r="AX30" s="381"/>
      <c r="AY30" s="381"/>
    </row>
    <row r="31" spans="3:51">
      <c r="C31" s="436"/>
      <c r="AB31" s="325"/>
      <c r="AC31" s="545"/>
      <c r="AD31" s="546"/>
      <c r="AE31" s="546"/>
      <c r="AF31" s="546"/>
      <c r="AG31" s="546"/>
      <c r="AH31" s="546"/>
      <c r="AI31" s="547"/>
      <c r="AO31" s="447"/>
      <c r="AP31" s="443"/>
      <c r="AQ31" s="446"/>
      <c r="AR31" s="381"/>
      <c r="AS31" s="381"/>
      <c r="AT31" s="381"/>
      <c r="AU31" s="381"/>
      <c r="AV31" s="381"/>
      <c r="AW31" s="381"/>
      <c r="AX31" s="381"/>
      <c r="AY31" s="381"/>
    </row>
    <row r="32" spans="3:51" ht="14.4" customHeight="1">
      <c r="C32" s="436"/>
      <c r="AB32" s="325"/>
      <c r="AC32" s="545"/>
      <c r="AD32" s="546"/>
      <c r="AE32" s="546"/>
      <c r="AF32" s="546"/>
      <c r="AG32" s="546"/>
      <c r="AH32" s="546"/>
      <c r="AI32" s="547"/>
      <c r="AO32" s="381"/>
      <c r="AP32" s="381"/>
      <c r="AQ32" s="381"/>
      <c r="AR32" s="381"/>
      <c r="AS32" s="381"/>
      <c r="AT32" s="381"/>
      <c r="AU32" s="381"/>
      <c r="AV32" s="381"/>
      <c r="AW32" s="381"/>
      <c r="AX32" s="381"/>
      <c r="AY32" s="381"/>
    </row>
    <row r="33" spans="3:51" ht="14.4" customHeight="1">
      <c r="C33" s="436"/>
      <c r="AB33" s="325"/>
      <c r="AC33" s="545"/>
      <c r="AD33" s="546"/>
      <c r="AE33" s="546"/>
      <c r="AF33" s="546"/>
      <c r="AG33" s="546"/>
      <c r="AH33" s="546"/>
      <c r="AI33" s="547"/>
      <c r="AN33" s="376"/>
      <c r="AO33" s="381"/>
      <c r="AP33" s="381"/>
      <c r="AQ33" s="381"/>
      <c r="AR33" s="381"/>
      <c r="AS33" s="381"/>
      <c r="AT33" s="381"/>
      <c r="AU33" s="381"/>
      <c r="AV33" s="381"/>
      <c r="AW33" s="381"/>
      <c r="AX33" s="381"/>
      <c r="AY33" s="381"/>
    </row>
    <row r="34" spans="3:51" ht="14.4" customHeight="1">
      <c r="C34" s="436"/>
      <c r="AB34" s="325"/>
      <c r="AC34" s="545"/>
      <c r="AD34" s="546"/>
      <c r="AE34" s="546"/>
      <c r="AF34" s="546"/>
      <c r="AG34" s="546"/>
      <c r="AH34" s="546"/>
      <c r="AI34" s="547"/>
      <c r="AO34" s="381"/>
      <c r="AP34" s="381"/>
      <c r="AQ34" s="381"/>
      <c r="AR34" s="381"/>
      <c r="AS34" s="381"/>
      <c r="AT34" s="381"/>
      <c r="AU34" s="381"/>
      <c r="AV34" s="381"/>
      <c r="AW34" s="381"/>
      <c r="AX34" s="381"/>
      <c r="AY34" s="381"/>
    </row>
    <row r="35" spans="3:51">
      <c r="C35" s="436"/>
      <c r="AB35" s="325"/>
      <c r="AC35" s="545"/>
      <c r="AD35" s="546"/>
      <c r="AE35" s="546"/>
      <c r="AF35" s="546"/>
      <c r="AG35" s="546"/>
      <c r="AH35" s="546"/>
      <c r="AI35" s="547"/>
      <c r="AO35" s="381"/>
      <c r="AP35" s="381"/>
      <c r="AQ35" s="381"/>
      <c r="AR35" s="381"/>
      <c r="AS35" s="381"/>
      <c r="AT35" s="381"/>
      <c r="AU35" s="381"/>
      <c r="AV35" s="381"/>
      <c r="AW35" s="381"/>
      <c r="AX35" s="381"/>
      <c r="AY35" s="381"/>
    </row>
    <row r="36" spans="3:51" ht="15" customHeight="1">
      <c r="C36" s="436"/>
      <c r="AB36" s="325"/>
      <c r="AC36" s="545"/>
      <c r="AD36" s="546"/>
      <c r="AE36" s="546"/>
      <c r="AF36" s="546"/>
      <c r="AG36" s="546"/>
      <c r="AH36" s="546"/>
      <c r="AI36" s="547"/>
      <c r="AO36" s="381"/>
      <c r="AP36" s="381"/>
      <c r="AQ36" s="381"/>
      <c r="AR36" s="381"/>
      <c r="AS36" s="381"/>
      <c r="AT36" s="381"/>
      <c r="AU36" s="381"/>
      <c r="AV36" s="381"/>
      <c r="AW36" s="381"/>
      <c r="AX36" s="381"/>
      <c r="AY36" s="381"/>
    </row>
    <row r="37" spans="3:51" ht="15" customHeight="1">
      <c r="C37" s="436"/>
      <c r="AB37" s="325"/>
      <c r="AC37" s="545"/>
      <c r="AD37" s="546"/>
      <c r="AE37" s="546"/>
      <c r="AF37" s="546"/>
      <c r="AG37" s="546"/>
      <c r="AH37" s="546"/>
      <c r="AI37" s="547"/>
    </row>
    <row r="38" spans="3:51" ht="15" customHeight="1">
      <c r="C38" s="436"/>
      <c r="AB38" s="325"/>
      <c r="AC38" s="545"/>
      <c r="AD38" s="546"/>
      <c r="AE38" s="546"/>
      <c r="AF38" s="546"/>
      <c r="AG38" s="546"/>
      <c r="AH38" s="546"/>
      <c r="AI38" s="547"/>
    </row>
    <row r="39" spans="3:51" ht="15" customHeight="1">
      <c r="C39" s="436"/>
      <c r="AB39" s="325"/>
      <c r="AC39" s="545"/>
      <c r="AD39" s="546"/>
      <c r="AE39" s="546"/>
      <c r="AF39" s="546"/>
      <c r="AG39" s="546"/>
      <c r="AH39" s="546"/>
      <c r="AI39" s="547"/>
    </row>
    <row r="40" spans="3:51" ht="15" customHeight="1">
      <c r="C40" s="436"/>
      <c r="Z40" s="366"/>
      <c r="AB40" s="325"/>
      <c r="AC40" s="545"/>
      <c r="AD40" s="546"/>
      <c r="AE40" s="546"/>
      <c r="AF40" s="546"/>
      <c r="AG40" s="546"/>
      <c r="AH40" s="546"/>
      <c r="AI40" s="547"/>
    </row>
    <row r="41" spans="3:51" ht="4.95" customHeight="1">
      <c r="C41" s="436"/>
      <c r="AC41" s="448"/>
      <c r="AD41" s="449"/>
      <c r="AE41" s="449"/>
      <c r="AF41" s="449"/>
      <c r="AG41" s="449"/>
      <c r="AI41" s="435"/>
      <c r="AK41" s="365" t="s">
        <v>1481</v>
      </c>
    </row>
    <row r="42" spans="3:51" ht="20.100000000000001" customHeight="1">
      <c r="C42" s="436"/>
      <c r="AC42" s="450"/>
      <c r="AD42" s="449"/>
      <c r="AE42" s="449"/>
      <c r="AF42" s="449"/>
      <c r="AG42" s="449"/>
      <c r="AI42" s="435"/>
    </row>
    <row r="43" spans="3:51" s="361" customFormat="1" ht="28.95" hidden="1" customHeight="1">
      <c r="C43" s="548" t="s">
        <v>1480</v>
      </c>
      <c r="D43" s="549"/>
      <c r="E43" s="549"/>
      <c r="F43" s="549"/>
      <c r="G43" s="549"/>
      <c r="H43" s="549"/>
      <c r="I43" s="549"/>
      <c r="J43" s="549"/>
      <c r="K43" s="549"/>
      <c r="L43" s="549"/>
      <c r="M43" s="549"/>
      <c r="N43" s="549"/>
      <c r="O43" s="549"/>
      <c r="P43" s="549"/>
      <c r="Q43" s="549"/>
      <c r="R43" s="549"/>
      <c r="S43" s="549"/>
      <c r="T43" s="549"/>
      <c r="U43" s="549"/>
      <c r="V43" s="549"/>
      <c r="W43" s="549"/>
      <c r="X43" s="549"/>
      <c r="Y43" s="549"/>
      <c r="Z43" s="549"/>
      <c r="AA43" s="549"/>
      <c r="AB43" s="549"/>
      <c r="AC43" s="549"/>
      <c r="AD43" s="549"/>
      <c r="AE43" s="549"/>
      <c r="AF43" s="549"/>
      <c r="AG43" s="549"/>
      <c r="AH43" s="549"/>
      <c r="AI43" s="550"/>
      <c r="AN43" s="381"/>
      <c r="AO43" s="381"/>
      <c r="AP43" s="381"/>
      <c r="AQ43" s="381"/>
      <c r="AR43" s="381"/>
      <c r="AS43" s="381"/>
      <c r="AT43" s="381"/>
      <c r="AU43" s="381"/>
      <c r="AV43" s="381"/>
      <c r="AW43" s="381"/>
      <c r="AX43" s="381"/>
    </row>
    <row r="44" spans="3:51" s="361" customFormat="1" ht="19.95" hidden="1" customHeight="1">
      <c r="C44" s="551" t="s">
        <v>1479</v>
      </c>
      <c r="D44" s="533"/>
      <c r="E44" s="533"/>
      <c r="F44" s="533"/>
      <c r="G44" s="533"/>
      <c r="H44" s="533"/>
      <c r="I44" s="533"/>
      <c r="J44" s="533"/>
      <c r="K44" s="533"/>
      <c r="L44" s="533"/>
      <c r="M44" s="533"/>
      <c r="N44" s="529" t="s">
        <v>1478</v>
      </c>
      <c r="O44" s="533"/>
      <c r="P44" s="533"/>
      <c r="Q44" s="533"/>
      <c r="R44" s="533"/>
      <c r="S44" s="533"/>
      <c r="T44" s="533"/>
      <c r="U44" s="533"/>
      <c r="V44" s="533"/>
      <c r="W44" s="533"/>
      <c r="X44" s="534"/>
      <c r="Y44" s="532" t="s">
        <v>1477</v>
      </c>
      <c r="Z44" s="532"/>
      <c r="AA44" s="532"/>
      <c r="AB44" s="532"/>
      <c r="AC44" s="532"/>
      <c r="AD44" s="532"/>
      <c r="AE44" s="532"/>
      <c r="AF44" s="532"/>
      <c r="AG44" s="532"/>
      <c r="AH44" s="532"/>
      <c r="AI44" s="552"/>
      <c r="AJ44" s="381"/>
      <c r="AK44" s="381"/>
      <c r="AL44" s="381"/>
      <c r="AM44" s="381"/>
      <c r="AN44" s="381"/>
      <c r="AO44" s="381"/>
      <c r="AP44" s="381"/>
      <c r="AQ44" s="381"/>
      <c r="AR44" s="381"/>
    </row>
    <row r="45" spans="3:51" s="361" customFormat="1" ht="19.95" hidden="1" customHeight="1">
      <c r="C45" s="553" t="s">
        <v>1476</v>
      </c>
      <c r="D45" s="554"/>
      <c r="E45" s="554"/>
      <c r="F45" s="554"/>
      <c r="G45" s="554"/>
      <c r="H45" s="554"/>
      <c r="I45" s="554"/>
      <c r="J45" s="554"/>
      <c r="K45" s="554"/>
      <c r="L45" s="554"/>
      <c r="M45" s="555"/>
      <c r="N45" s="1561" t="s">
        <v>1231</v>
      </c>
      <c r="O45" s="1561"/>
      <c r="P45" s="1561"/>
      <c r="Q45" s="1561"/>
      <c r="R45" s="1561"/>
      <c r="S45" s="1561"/>
      <c r="T45" s="1561"/>
      <c r="U45" s="1561"/>
      <c r="V45" s="1561"/>
      <c r="W45" s="1561"/>
      <c r="X45" s="1562"/>
      <c r="Y45" s="556" t="s">
        <v>1304</v>
      </c>
      <c r="Z45" s="556"/>
      <c r="AA45" s="556"/>
      <c r="AB45" s="556"/>
      <c r="AC45" s="556"/>
      <c r="AD45" s="556"/>
      <c r="AE45" s="556"/>
      <c r="AF45" s="556"/>
      <c r="AG45" s="1672" t="s">
        <v>1475</v>
      </c>
      <c r="AH45" s="1672"/>
      <c r="AI45" s="1673"/>
      <c r="AJ45" s="557"/>
      <c r="AK45" s="557"/>
      <c r="AL45" s="557"/>
      <c r="AM45" s="557"/>
      <c r="AN45" s="557"/>
      <c r="AO45" s="557"/>
    </row>
    <row r="46" spans="3:51" ht="15.75" hidden="1" customHeight="1">
      <c r="C46" s="1590" t="s">
        <v>1214</v>
      </c>
      <c r="D46" s="1591"/>
      <c r="E46" s="1586" t="s">
        <v>19</v>
      </c>
      <c r="F46" s="451" t="s">
        <v>1474</v>
      </c>
      <c r="G46" s="452"/>
      <c r="H46" s="452"/>
      <c r="I46" s="452"/>
      <c r="J46" s="453"/>
      <c r="K46" s="1559" t="s">
        <v>1473</v>
      </c>
      <c r="L46" s="1559" t="s">
        <v>1218</v>
      </c>
      <c r="M46" s="1609" t="s">
        <v>1217</v>
      </c>
      <c r="N46" s="1555" t="s">
        <v>1231</v>
      </c>
      <c r="O46" s="1556"/>
      <c r="P46" s="1596" t="s">
        <v>1229</v>
      </c>
      <c r="Q46" s="1594" t="s">
        <v>1228</v>
      </c>
      <c r="R46" s="1594" t="s">
        <v>1227</v>
      </c>
      <c r="S46" s="1765" t="s">
        <v>1226</v>
      </c>
      <c r="T46" s="1737" t="s">
        <v>1218</v>
      </c>
      <c r="U46" s="1738"/>
      <c r="V46" s="1738"/>
      <c r="W46" s="1738"/>
      <c r="X46" s="1738"/>
      <c r="Y46" s="1763" t="s">
        <v>1285</v>
      </c>
      <c r="Z46" s="1760" t="s">
        <v>1230</v>
      </c>
      <c r="AA46" s="1596"/>
      <c r="AB46" s="1760" t="s">
        <v>1284</v>
      </c>
      <c r="AC46" s="1596"/>
      <c r="AD46" s="1594" t="s">
        <v>1283</v>
      </c>
      <c r="AE46" s="1594" t="s">
        <v>1282</v>
      </c>
      <c r="AF46" s="1679" t="s">
        <v>1281</v>
      </c>
      <c r="AH46" s="325"/>
      <c r="AI46" s="531"/>
      <c r="AJ46" s="325"/>
      <c r="AK46" s="325"/>
      <c r="AL46" s="325"/>
      <c r="AM46" s="325"/>
    </row>
    <row r="47" spans="3:51" ht="15" hidden="1" customHeight="1">
      <c r="C47" s="1592"/>
      <c r="D47" s="1593"/>
      <c r="E47" s="1587"/>
      <c r="F47" s="454" t="s">
        <v>1208</v>
      </c>
      <c r="G47" s="454" t="s">
        <v>1207</v>
      </c>
      <c r="H47" s="454" t="s">
        <v>1206</v>
      </c>
      <c r="I47" s="454" t="s">
        <v>1205</v>
      </c>
      <c r="J47" s="454" t="s">
        <v>1204</v>
      </c>
      <c r="K47" s="1560"/>
      <c r="L47" s="1560"/>
      <c r="M47" s="1610"/>
      <c r="N47" s="1557"/>
      <c r="O47" s="1558"/>
      <c r="P47" s="1597"/>
      <c r="Q47" s="1595"/>
      <c r="R47" s="1595"/>
      <c r="S47" s="1626"/>
      <c r="T47" s="1625" t="s">
        <v>1225</v>
      </c>
      <c r="U47" s="1625" t="s">
        <v>1224</v>
      </c>
      <c r="V47" s="1625" t="s">
        <v>1223</v>
      </c>
      <c r="W47" s="1625" t="s">
        <v>1222</v>
      </c>
      <c r="X47" s="1740" t="s">
        <v>1221</v>
      </c>
      <c r="Y47" s="1764"/>
      <c r="Z47" s="1761"/>
      <c r="AA47" s="1762"/>
      <c r="AB47" s="1766"/>
      <c r="AC47" s="1767"/>
      <c r="AD47" s="1687"/>
      <c r="AE47" s="1687"/>
      <c r="AF47" s="1680"/>
      <c r="AH47" s="325"/>
      <c r="AI47" s="531"/>
      <c r="AJ47" s="325"/>
      <c r="AK47" s="325"/>
      <c r="AL47" s="325"/>
      <c r="AM47" s="325"/>
    </row>
    <row r="48" spans="3:51" s="361" customFormat="1" ht="18.600000000000001" hidden="1" customHeight="1">
      <c r="C48" s="1613" t="e">
        <f>#REF!</f>
        <v>#REF!</v>
      </c>
      <c r="D48" s="1614"/>
      <c r="E48" s="455" t="e">
        <f>IF(#REF!="","",#REF!)</f>
        <v>#REF!</v>
      </c>
      <c r="F48" s="455" t="e">
        <f>IF(#REF!="","",#REF!)</f>
        <v>#REF!</v>
      </c>
      <c r="G48" s="455" t="e">
        <f>IF(#REF!="","",#REF!)</f>
        <v>#REF!</v>
      </c>
      <c r="H48" s="455" t="e">
        <f>IF(#REF!="","",#REF!)</f>
        <v>#REF!</v>
      </c>
      <c r="I48" s="455" t="e">
        <f>IF(#REF!="","",#REF!)</f>
        <v>#REF!</v>
      </c>
      <c r="J48" s="455" t="e">
        <f>IF(#REF!="","",#REF!)</f>
        <v>#REF!</v>
      </c>
      <c r="K48" s="455" t="e">
        <f>IF(#REF!="","",#REF!)</f>
        <v>#REF!</v>
      </c>
      <c r="L48" s="455" t="e">
        <f>IF(#REF!="","",#REF!)</f>
        <v>#REF!</v>
      </c>
      <c r="M48" s="455" t="e">
        <f>IF(#REF!="","",#REF!)</f>
        <v>#REF!</v>
      </c>
      <c r="N48" s="1557"/>
      <c r="O48" s="1558"/>
      <c r="P48" s="1597"/>
      <c r="Q48" s="1595"/>
      <c r="R48" s="1595"/>
      <c r="S48" s="1626"/>
      <c r="T48" s="1626"/>
      <c r="U48" s="1626"/>
      <c r="V48" s="1626"/>
      <c r="W48" s="1626"/>
      <c r="X48" s="1741"/>
      <c r="Y48" s="1602" t="s">
        <v>1472</v>
      </c>
      <c r="Z48" s="1566" t="e">
        <f>#REF!</f>
        <v>#REF!</v>
      </c>
      <c r="AA48" s="1567"/>
      <c r="AB48" s="1756" t="e">
        <f>#REF!</f>
        <v>#REF!</v>
      </c>
      <c r="AC48" s="1757"/>
      <c r="AD48" s="457" t="e">
        <f>#REF!</f>
        <v>#REF!</v>
      </c>
      <c r="AE48" s="456" t="e">
        <f>#REF!</f>
        <v>#REF!</v>
      </c>
      <c r="AF48" s="458" t="e">
        <f>#REF!</f>
        <v>#REF!</v>
      </c>
      <c r="AH48" s="325"/>
      <c r="AI48" s="558" t="e">
        <f>+SUM(AF59:AF63)</f>
        <v>#REF!</v>
      </c>
      <c r="AJ48" s="325"/>
      <c r="AK48" s="325"/>
      <c r="AL48" s="325"/>
      <c r="AM48" s="325"/>
      <c r="AN48" s="325"/>
    </row>
    <row r="49" spans="3:40" ht="18.600000000000001" hidden="1" customHeight="1">
      <c r="C49" s="1572" t="e">
        <f>#REF!</f>
        <v>#REF!</v>
      </c>
      <c r="D49" s="1573"/>
      <c r="E49" s="455" t="e">
        <f>IF(#REF!="","",#REF!)</f>
        <v>#REF!</v>
      </c>
      <c r="F49" s="455" t="e">
        <f>IF(#REF!="","",#REF!)</f>
        <v>#REF!</v>
      </c>
      <c r="G49" s="455" t="e">
        <f>IF(#REF!="","",#REF!)</f>
        <v>#REF!</v>
      </c>
      <c r="H49" s="455" t="e">
        <f>IF(#REF!="","",#REF!)</f>
        <v>#REF!</v>
      </c>
      <c r="I49" s="455" t="e">
        <f>IF(#REF!="","",#REF!)</f>
        <v>#REF!</v>
      </c>
      <c r="J49" s="455" t="e">
        <f>IF(#REF!="","",#REF!)</f>
        <v>#REF!</v>
      </c>
      <c r="K49" s="455" t="e">
        <f>IF(#REF!="","",#REF!)</f>
        <v>#REF!</v>
      </c>
      <c r="L49" s="455" t="e">
        <f>IF(#REF!="","",#REF!)</f>
        <v>#REF!</v>
      </c>
      <c r="M49" s="455" t="e">
        <f>IF(#REF!="","",#REF!)</f>
        <v>#REF!</v>
      </c>
      <c r="N49" s="1607" t="s">
        <v>1471</v>
      </c>
      <c r="O49" s="1608"/>
      <c r="P49" s="559">
        <v>3</v>
      </c>
      <c r="Q49" s="559">
        <v>3</v>
      </c>
      <c r="R49" s="559">
        <v>0</v>
      </c>
      <c r="S49" s="559" t="e">
        <f>#REF!</f>
        <v>#REF!</v>
      </c>
      <c r="T49" s="559">
        <v>0</v>
      </c>
      <c r="U49" s="559" t="e">
        <f>#REF!</f>
        <v>#REF!</v>
      </c>
      <c r="V49" s="559" t="e">
        <f>#REF!</f>
        <v>#REF!</v>
      </c>
      <c r="W49" s="559" t="e">
        <f>#REF!</f>
        <v>#REF!</v>
      </c>
      <c r="X49" s="559" t="e">
        <f>#REF!</f>
        <v>#REF!</v>
      </c>
      <c r="Y49" s="1603"/>
      <c r="Z49" s="1584" t="e">
        <f>#REF!</f>
        <v>#REF!</v>
      </c>
      <c r="AA49" s="1585"/>
      <c r="AB49" s="1670" t="e">
        <f>#REF!</f>
        <v>#REF!</v>
      </c>
      <c r="AC49" s="1671"/>
      <c r="AD49" s="460" t="e">
        <f>#REF!</f>
        <v>#REF!</v>
      </c>
      <c r="AE49" s="459" t="e">
        <f>#REF!</f>
        <v>#REF!</v>
      </c>
      <c r="AF49" s="461" t="e">
        <f>#REF!</f>
        <v>#REF!</v>
      </c>
      <c r="AH49" s="325"/>
      <c r="AI49" s="558" t="e">
        <f>SUM(AF50:AF58)</f>
        <v>#REF!</v>
      </c>
      <c r="AJ49" s="325"/>
      <c r="AK49" s="325"/>
      <c r="AL49" s="325"/>
      <c r="AM49" s="325"/>
      <c r="AN49" s="325"/>
    </row>
    <row r="50" spans="3:40" ht="18.600000000000001" hidden="1" customHeight="1">
      <c r="C50" s="1572" t="e">
        <f>#REF!</f>
        <v>#REF!</v>
      </c>
      <c r="D50" s="1573"/>
      <c r="E50" s="455" t="e">
        <f>IF(#REF!="","",#REF!)</f>
        <v>#REF!</v>
      </c>
      <c r="F50" s="455" t="e">
        <f>IF(#REF!="","",#REF!)</f>
        <v>#REF!</v>
      </c>
      <c r="G50" s="455" t="e">
        <f>IF(#REF!="","",#REF!)</f>
        <v>#REF!</v>
      </c>
      <c r="H50" s="455" t="e">
        <f>IF(#REF!="","",#REF!)</f>
        <v>#REF!</v>
      </c>
      <c r="I50" s="455" t="e">
        <f>IF(#REF!="","",#REF!)</f>
        <v>#REF!</v>
      </c>
      <c r="J50" s="455" t="e">
        <f>IF(#REF!="","",#REF!)</f>
        <v>#REF!</v>
      </c>
      <c r="K50" s="455" t="e">
        <f>IF(#REF!="","",#REF!)</f>
        <v>#REF!</v>
      </c>
      <c r="L50" s="455" t="e">
        <f>IF(#REF!="","",#REF!)</f>
        <v>#REF!</v>
      </c>
      <c r="M50" s="455" t="e">
        <f>IF(#REF!="","",#REF!)</f>
        <v>#REF!</v>
      </c>
      <c r="N50" s="1607" t="s">
        <v>1470</v>
      </c>
      <c r="O50" s="1608"/>
      <c r="P50" s="559" t="e">
        <f>#REF!</f>
        <v>#REF!</v>
      </c>
      <c r="Q50" s="559" t="e">
        <f>#REF!</f>
        <v>#REF!</v>
      </c>
      <c r="R50" s="559" t="e">
        <f>#REF!</f>
        <v>#REF!</v>
      </c>
      <c r="S50" s="559" t="e">
        <f>#REF!</f>
        <v>#REF!</v>
      </c>
      <c r="T50" s="559" t="e">
        <f>#REF!</f>
        <v>#REF!</v>
      </c>
      <c r="U50" s="559" t="e">
        <f>#REF!</f>
        <v>#REF!</v>
      </c>
      <c r="V50" s="559" t="e">
        <f>#REF!</f>
        <v>#REF!</v>
      </c>
      <c r="W50" s="559" t="e">
        <f>#REF!</f>
        <v>#REF!</v>
      </c>
      <c r="X50" s="559" t="e">
        <f>#REF!</f>
        <v>#REF!</v>
      </c>
      <c r="Y50" s="1602" t="s">
        <v>1301</v>
      </c>
      <c r="Z50" s="1584" t="e">
        <f>#REF!</f>
        <v>#REF!</v>
      </c>
      <c r="AA50" s="1585"/>
      <c r="AB50" s="1670" t="e">
        <f>#REF!</f>
        <v>#REF!</v>
      </c>
      <c r="AC50" s="1671"/>
      <c r="AD50" s="460" t="e">
        <f>#REF!</f>
        <v>#REF!</v>
      </c>
      <c r="AE50" s="459" t="e">
        <f>#REF!</f>
        <v>#REF!</v>
      </c>
      <c r="AF50" s="461" t="e">
        <f>#REF!</f>
        <v>#REF!</v>
      </c>
      <c r="AH50" s="325"/>
      <c r="AI50" s="531"/>
      <c r="AJ50" s="325"/>
      <c r="AK50" s="325"/>
      <c r="AL50" s="325"/>
      <c r="AM50" s="325"/>
      <c r="AN50" s="325"/>
    </row>
    <row r="51" spans="3:40" ht="18.600000000000001" hidden="1" customHeight="1">
      <c r="C51" s="1572" t="e">
        <f>#REF!</f>
        <v>#REF!</v>
      </c>
      <c r="D51" s="1573"/>
      <c r="E51" s="455" t="e">
        <f>IF(#REF!="","",#REF!)</f>
        <v>#REF!</v>
      </c>
      <c r="F51" s="455" t="e">
        <f>IF(#REF!="","",#REF!)</f>
        <v>#REF!</v>
      </c>
      <c r="G51" s="455" t="e">
        <f>IF(#REF!="","",#REF!)</f>
        <v>#REF!</v>
      </c>
      <c r="H51" s="455" t="e">
        <f>IF(#REF!="","",#REF!)</f>
        <v>#REF!</v>
      </c>
      <c r="I51" s="455" t="e">
        <f>IF(#REF!="","",#REF!)</f>
        <v>#REF!</v>
      </c>
      <c r="J51" s="455" t="e">
        <f>IF(#REF!="","",#REF!)</f>
        <v>#REF!</v>
      </c>
      <c r="K51" s="455" t="e">
        <f>IF(#REF!="","",#REF!)</f>
        <v>#REF!</v>
      </c>
      <c r="L51" s="455" t="e">
        <f>IF(#REF!="","",#REF!)</f>
        <v>#REF!</v>
      </c>
      <c r="M51" s="455" t="e">
        <f>IF(#REF!="","",#REF!)</f>
        <v>#REF!</v>
      </c>
      <c r="N51" s="1607" t="s">
        <v>1469</v>
      </c>
      <c r="O51" s="1608"/>
      <c r="P51" s="559" t="e">
        <f>#REF!</f>
        <v>#REF!</v>
      </c>
      <c r="Q51" s="559" t="e">
        <f>#REF!</f>
        <v>#REF!</v>
      </c>
      <c r="R51" s="559" t="e">
        <f>#REF!</f>
        <v>#REF!</v>
      </c>
      <c r="S51" s="559" t="e">
        <f>#REF!</f>
        <v>#REF!</v>
      </c>
      <c r="T51" s="559" t="e">
        <f>#REF!</f>
        <v>#REF!</v>
      </c>
      <c r="U51" s="559" t="e">
        <f>#REF!</f>
        <v>#REF!</v>
      </c>
      <c r="V51" s="559" t="e">
        <f>#REF!</f>
        <v>#REF!</v>
      </c>
      <c r="W51" s="559" t="e">
        <f>#REF!</f>
        <v>#REF!</v>
      </c>
      <c r="X51" s="559" t="e">
        <f>#REF!</f>
        <v>#REF!</v>
      </c>
      <c r="Y51" s="1603"/>
      <c r="Z51" s="1600" t="e">
        <f>#REF!</f>
        <v>#REF!</v>
      </c>
      <c r="AA51" s="1601"/>
      <c r="AB51" s="1670" t="e">
        <f>#REF!</f>
        <v>#REF!</v>
      </c>
      <c r="AC51" s="1671"/>
      <c r="AD51" s="460" t="e">
        <f>#REF!</f>
        <v>#REF!</v>
      </c>
      <c r="AE51" s="459" t="e">
        <f>#REF!</f>
        <v>#REF!</v>
      </c>
      <c r="AF51" s="461" t="e">
        <f>#REF!</f>
        <v>#REF!</v>
      </c>
      <c r="AH51" s="325"/>
      <c r="AI51" s="531"/>
      <c r="AJ51" s="325"/>
      <c r="AK51" s="325"/>
      <c r="AL51" s="325"/>
      <c r="AM51" s="325"/>
      <c r="AN51" s="325"/>
    </row>
    <row r="52" spans="3:40" ht="18.600000000000001" hidden="1" customHeight="1">
      <c r="C52" s="1611" t="e">
        <f>#REF!</f>
        <v>#REF!</v>
      </c>
      <c r="D52" s="1612"/>
      <c r="E52" s="455" t="e">
        <f>IF(#REF!="","",#REF!)</f>
        <v>#REF!</v>
      </c>
      <c r="F52" s="455" t="e">
        <f>IF(#REF!="","",#REF!)</f>
        <v>#REF!</v>
      </c>
      <c r="G52" s="455" t="e">
        <f>IF(#REF!="","",#REF!)</f>
        <v>#REF!</v>
      </c>
      <c r="H52" s="455" t="e">
        <f>IF(#REF!="","",#REF!)</f>
        <v>#REF!</v>
      </c>
      <c r="I52" s="455" t="e">
        <f>IF(#REF!="","",#REF!)</f>
        <v>#REF!</v>
      </c>
      <c r="J52" s="455" t="e">
        <f>IF(#REF!="","",#REF!)</f>
        <v>#REF!</v>
      </c>
      <c r="K52" s="455" t="e">
        <f>IF(#REF!="","",#REF!)</f>
        <v>#REF!</v>
      </c>
      <c r="L52" s="455" t="e">
        <f>IF(#REF!="","",#REF!)</f>
        <v>#REF!</v>
      </c>
      <c r="M52" s="455" t="e">
        <f>IF(#REF!="","",#REF!)</f>
        <v>#REF!</v>
      </c>
      <c r="N52" s="1582" t="s">
        <v>1468</v>
      </c>
      <c r="O52" s="1583"/>
      <c r="P52" s="559" t="e">
        <f>#REF!</f>
        <v>#REF!</v>
      </c>
      <c r="Q52" s="559" t="e">
        <f>#REF!</f>
        <v>#REF!</v>
      </c>
      <c r="R52" s="559" t="e">
        <f>#REF!</f>
        <v>#REF!</v>
      </c>
      <c r="S52" s="559" t="e">
        <f>#REF!</f>
        <v>#REF!</v>
      </c>
      <c r="T52" s="559" t="e">
        <f>#REF!</f>
        <v>#REF!</v>
      </c>
      <c r="U52" s="559" t="e">
        <f>#REF!</f>
        <v>#REF!</v>
      </c>
      <c r="V52" s="559" t="e">
        <f>#REF!</f>
        <v>#REF!</v>
      </c>
      <c r="W52" s="559" t="e">
        <f>#REF!</f>
        <v>#REF!</v>
      </c>
      <c r="X52" s="559" t="e">
        <f>#REF!</f>
        <v>#REF!</v>
      </c>
      <c r="Y52" s="1603"/>
      <c r="Z52" s="1600" t="e">
        <f>#REF!</f>
        <v>#REF!</v>
      </c>
      <c r="AA52" s="1601"/>
      <c r="AB52" s="1670" t="e">
        <f>#REF!</f>
        <v>#REF!</v>
      </c>
      <c r="AC52" s="1671"/>
      <c r="AD52" s="460" t="e">
        <f>#REF!</f>
        <v>#REF!</v>
      </c>
      <c r="AE52" s="459" t="e">
        <f>#REF!</f>
        <v>#REF!</v>
      </c>
      <c r="AF52" s="461" t="e">
        <f>#REF!</f>
        <v>#REF!</v>
      </c>
      <c r="AH52" s="325"/>
      <c r="AI52" s="531"/>
      <c r="AJ52" s="325"/>
      <c r="AK52" s="325"/>
      <c r="AL52" s="325"/>
      <c r="AM52" s="325"/>
      <c r="AN52" s="325"/>
    </row>
    <row r="53" spans="3:40" ht="18.600000000000001" hidden="1" customHeight="1">
      <c r="C53" s="1618" t="s">
        <v>1203</v>
      </c>
      <c r="D53" s="1619"/>
      <c r="E53" s="560" t="e">
        <f t="shared" ref="E53:M53" si="14">SUM(E48:E52)</f>
        <v>#REF!</v>
      </c>
      <c r="F53" s="560" t="e">
        <f t="shared" si="14"/>
        <v>#REF!</v>
      </c>
      <c r="G53" s="560" t="e">
        <f t="shared" si="14"/>
        <v>#REF!</v>
      </c>
      <c r="H53" s="560" t="e">
        <f t="shared" si="14"/>
        <v>#REF!</v>
      </c>
      <c r="I53" s="560" t="e">
        <f t="shared" si="14"/>
        <v>#REF!</v>
      </c>
      <c r="J53" s="560" t="e">
        <f t="shared" si="14"/>
        <v>#REF!</v>
      </c>
      <c r="K53" s="560" t="e">
        <f t="shared" si="14"/>
        <v>#REF!</v>
      </c>
      <c r="L53" s="560" t="e">
        <f t="shared" si="14"/>
        <v>#REF!</v>
      </c>
      <c r="M53" s="560" t="e">
        <f t="shared" si="14"/>
        <v>#REF!</v>
      </c>
      <c r="N53" s="561" t="s">
        <v>1467</v>
      </c>
      <c r="O53" s="462"/>
      <c r="P53" s="463"/>
      <c r="Q53" s="464"/>
      <c r="R53" s="464"/>
      <c r="S53" s="464"/>
      <c r="T53" s="464"/>
      <c r="U53" s="464"/>
      <c r="V53" s="464"/>
      <c r="W53" s="465"/>
      <c r="X53" s="466"/>
      <c r="Y53" s="1603"/>
      <c r="Z53" s="1584" t="e">
        <f>#REF!</f>
        <v>#REF!</v>
      </c>
      <c r="AA53" s="1585"/>
      <c r="AB53" s="1670" t="e">
        <f>#REF!</f>
        <v>#REF!</v>
      </c>
      <c r="AC53" s="1671"/>
      <c r="AD53" s="460" t="e">
        <f>#REF!</f>
        <v>#REF!</v>
      </c>
      <c r="AE53" s="459" t="e">
        <f>#REF!</f>
        <v>#REF!</v>
      </c>
      <c r="AF53" s="461" t="e">
        <f>#REF!</f>
        <v>#REF!</v>
      </c>
      <c r="AH53" s="325"/>
      <c r="AI53" s="531"/>
      <c r="AJ53" s="325"/>
      <c r="AK53" s="325"/>
      <c r="AL53" s="325"/>
      <c r="AM53" s="325"/>
      <c r="AN53" s="325"/>
    </row>
    <row r="54" spans="3:40" ht="15" hidden="1" customHeight="1">
      <c r="C54" s="553" t="s">
        <v>1220</v>
      </c>
      <c r="D54" s="554"/>
      <c r="E54" s="554"/>
      <c r="F54" s="554"/>
      <c r="G54" s="554"/>
      <c r="H54" s="554"/>
      <c r="I54" s="554"/>
      <c r="J54" s="554"/>
      <c r="K54" s="554"/>
      <c r="L54" s="554"/>
      <c r="M54" s="562"/>
      <c r="N54" s="1570" t="s">
        <v>1466</v>
      </c>
      <c r="O54" s="1571"/>
      <c r="P54" s="1571"/>
      <c r="Q54" s="1620" t="e">
        <f>'General Information'!#REF!</f>
        <v>#REF!</v>
      </c>
      <c r="R54" s="1621"/>
      <c r="S54" s="1627" t="s">
        <v>1465</v>
      </c>
      <c r="T54" s="1599"/>
      <c r="U54" s="1599"/>
      <c r="V54" s="1599"/>
      <c r="W54" s="1623" t="e">
        <f>'General Information'!#REF!</f>
        <v>#REF!</v>
      </c>
      <c r="X54" s="1623"/>
      <c r="Y54" s="1603"/>
      <c r="Z54" s="1584" t="e">
        <f>#REF!</f>
        <v>#REF!</v>
      </c>
      <c r="AA54" s="1585"/>
      <c r="AB54" s="1670" t="e">
        <f>#REF!</f>
        <v>#REF!</v>
      </c>
      <c r="AC54" s="1671"/>
      <c r="AD54" s="460" t="e">
        <f>#REF!</f>
        <v>#REF!</v>
      </c>
      <c r="AE54" s="459" t="e">
        <f>#REF!</f>
        <v>#REF!</v>
      </c>
      <c r="AF54" s="461" t="e">
        <f>#REF!</f>
        <v>#REF!</v>
      </c>
      <c r="AG54" s="1722" t="s">
        <v>1464</v>
      </c>
      <c r="AH54" s="1723"/>
      <c r="AI54" s="1724"/>
    </row>
    <row r="55" spans="3:40" ht="15.45" hidden="1" customHeight="1">
      <c r="C55" s="1718" t="s">
        <v>1214</v>
      </c>
      <c r="D55" s="1719"/>
      <c r="E55" s="1588" t="s">
        <v>19</v>
      </c>
      <c r="F55" s="467" t="s">
        <v>1463</v>
      </c>
      <c r="G55" s="467"/>
      <c r="H55" s="467"/>
      <c r="I55" s="467"/>
      <c r="J55" s="467"/>
      <c r="K55" s="1615" t="s">
        <v>1219</v>
      </c>
      <c r="L55" s="1742" t="s">
        <v>1218</v>
      </c>
      <c r="M55" s="1605" t="s">
        <v>1217</v>
      </c>
      <c r="N55" s="1598" t="s">
        <v>1462</v>
      </c>
      <c r="O55" s="1599"/>
      <c r="P55" s="1599"/>
      <c r="Q55" s="1620" t="e">
        <f>'General Information'!#REF!</f>
        <v>#REF!</v>
      </c>
      <c r="R55" s="1621"/>
      <c r="S55" s="1627" t="s">
        <v>1461</v>
      </c>
      <c r="T55" s="1599"/>
      <c r="U55" s="1599"/>
      <c r="V55" s="1599"/>
      <c r="W55" s="1622" t="e">
        <f>'General Information'!#REF!</f>
        <v>#REF!</v>
      </c>
      <c r="X55" s="1622"/>
      <c r="Y55" s="1603"/>
      <c r="Z55" s="1584" t="e">
        <f>#REF!</f>
        <v>#REF!</v>
      </c>
      <c r="AA55" s="1585"/>
      <c r="AB55" s="1670" t="e">
        <f>#REF!</f>
        <v>#REF!</v>
      </c>
      <c r="AC55" s="1671"/>
      <c r="AD55" s="460" t="e">
        <f>#REF!</f>
        <v>#REF!</v>
      </c>
      <c r="AE55" s="459" t="e">
        <f>#REF!</f>
        <v>#REF!</v>
      </c>
      <c r="AF55" s="461" t="e">
        <f>#REF!</f>
        <v>#REF!</v>
      </c>
      <c r="AG55" s="1722"/>
      <c r="AH55" s="1723"/>
      <c r="AI55" s="1724"/>
    </row>
    <row r="56" spans="3:40" ht="15.75" hidden="1" customHeight="1">
      <c r="C56" s="1720"/>
      <c r="D56" s="1721"/>
      <c r="E56" s="1589"/>
      <c r="F56" s="468" t="s">
        <v>1208</v>
      </c>
      <c r="G56" s="468" t="s">
        <v>1207</v>
      </c>
      <c r="H56" s="468" t="s">
        <v>1206</v>
      </c>
      <c r="I56" s="468" t="s">
        <v>1205</v>
      </c>
      <c r="J56" s="468" t="s">
        <v>1204</v>
      </c>
      <c r="K56" s="1616" t="s">
        <v>1216</v>
      </c>
      <c r="L56" s="1743"/>
      <c r="M56" s="1606"/>
      <c r="N56" s="1598" t="s">
        <v>1460</v>
      </c>
      <c r="O56" s="1599"/>
      <c r="P56" s="1599"/>
      <c r="Q56" s="1620" t="e">
        <f>'General Information'!#REF!</f>
        <v>#REF!</v>
      </c>
      <c r="R56" s="1621"/>
      <c r="S56" s="1627" t="s">
        <v>1459</v>
      </c>
      <c r="T56" s="1599"/>
      <c r="U56" s="1599"/>
      <c r="V56" s="1599"/>
      <c r="W56" s="1623" t="e">
        <f>'General Information'!#REF!</f>
        <v>#REF!</v>
      </c>
      <c r="X56" s="1624"/>
      <c r="Y56" s="1603"/>
      <c r="Z56" s="1584" t="e">
        <f>#REF!</f>
        <v>#REF!</v>
      </c>
      <c r="AA56" s="1585"/>
      <c r="AB56" s="1670" t="e">
        <f>#REF!</f>
        <v>#REF!</v>
      </c>
      <c r="AC56" s="1671"/>
      <c r="AD56" s="460" t="e">
        <f>#REF!</f>
        <v>#REF!</v>
      </c>
      <c r="AE56" s="459" t="e">
        <f>#REF!</f>
        <v>#REF!</v>
      </c>
      <c r="AF56" s="461" t="e">
        <f>#REF!</f>
        <v>#REF!</v>
      </c>
      <c r="AH56" s="325"/>
      <c r="AI56" s="531"/>
    </row>
    <row r="57" spans="3:40" ht="18.600000000000001" hidden="1" customHeight="1">
      <c r="C57" s="1568" t="e">
        <f>#REF!</f>
        <v>#REF!</v>
      </c>
      <c r="D57" s="1569"/>
      <c r="E57" s="455" t="e">
        <f>IF(#REF!="","",#REF!)</f>
        <v>#REF!</v>
      </c>
      <c r="F57" s="455" t="e">
        <f>IF(#REF!="","",#REF!)</f>
        <v>#REF!</v>
      </c>
      <c r="G57" s="455" t="e">
        <f>IF(#REF!="","",#REF!)</f>
        <v>#REF!</v>
      </c>
      <c r="H57" s="455" t="e">
        <f>IF(#REF!="","",#REF!)</f>
        <v>#REF!</v>
      </c>
      <c r="I57" s="455" t="e">
        <f>IF(#REF!="","",#REF!)</f>
        <v>#REF!</v>
      </c>
      <c r="J57" s="455" t="e">
        <f>IF(#REF!="","",#REF!)</f>
        <v>#REF!</v>
      </c>
      <c r="K57" s="455" t="e">
        <f>IF(#REF!="","",#REF!)</f>
        <v>#REF!</v>
      </c>
      <c r="L57" s="455" t="e">
        <f>IF(#REF!="","",#REF!)</f>
        <v>#REF!</v>
      </c>
      <c r="M57" s="455" t="e">
        <f>IF(#REF!="","",#REF!)</f>
        <v>#REF!</v>
      </c>
      <c r="N57" s="1598" t="s">
        <v>1458</v>
      </c>
      <c r="O57" s="1599"/>
      <c r="P57" s="1599"/>
      <c r="Q57" s="1620" t="e">
        <f>'General Information'!#REF!</f>
        <v>#REF!</v>
      </c>
      <c r="R57" s="1621"/>
      <c r="S57" s="1627" t="s">
        <v>1457</v>
      </c>
      <c r="T57" s="1599"/>
      <c r="U57" s="1599"/>
      <c r="V57" s="1599"/>
      <c r="W57" s="1623" t="e">
        <f>'General Information'!#REF!</f>
        <v>#REF!</v>
      </c>
      <c r="X57" s="1624"/>
      <c r="Y57" s="1603"/>
      <c r="Z57" s="1584" t="e">
        <f>#REF!</f>
        <v>#REF!</v>
      </c>
      <c r="AA57" s="1585"/>
      <c r="AB57" s="1670" t="e">
        <f>#REF!</f>
        <v>#REF!</v>
      </c>
      <c r="AC57" s="1671"/>
      <c r="AD57" s="460" t="e">
        <f>#REF!</f>
        <v>#REF!</v>
      </c>
      <c r="AE57" s="459" t="e">
        <f>#REF!</f>
        <v>#REF!</v>
      </c>
      <c r="AF57" s="461" t="e">
        <f>#REF!</f>
        <v>#REF!</v>
      </c>
      <c r="AH57" s="325"/>
      <c r="AI57" s="531"/>
    </row>
    <row r="58" spans="3:40" ht="18.600000000000001" hidden="1" customHeight="1">
      <c r="C58" s="1574" t="e">
        <f>#REF!</f>
        <v>#REF!</v>
      </c>
      <c r="D58" s="1575"/>
      <c r="E58" s="455" t="e">
        <f>IF(#REF!="","",#REF!)</f>
        <v>#REF!</v>
      </c>
      <c r="F58" s="455" t="e">
        <f>IF(#REF!="","",#REF!)</f>
        <v>#REF!</v>
      </c>
      <c r="G58" s="455" t="e">
        <f>IF(#REF!="","",#REF!)</f>
        <v>#REF!</v>
      </c>
      <c r="H58" s="455" t="e">
        <f>IF(#REF!="","",#REF!)</f>
        <v>#REF!</v>
      </c>
      <c r="I58" s="455" t="e">
        <f>IF(#REF!="","",#REF!)</f>
        <v>#REF!</v>
      </c>
      <c r="J58" s="455" t="e">
        <f>IF(#REF!="","",#REF!)</f>
        <v>#REF!</v>
      </c>
      <c r="K58" s="455" t="e">
        <f>IF(#REF!="","",#REF!)</f>
        <v>#REF!</v>
      </c>
      <c r="L58" s="455" t="e">
        <f>IF(#REF!="","",#REF!)</f>
        <v>#REF!</v>
      </c>
      <c r="M58" s="455" t="e">
        <f>IF(#REF!="","",#REF!)</f>
        <v>#REF!</v>
      </c>
      <c r="N58" s="1598" t="s">
        <v>1456</v>
      </c>
      <c r="O58" s="1599"/>
      <c r="P58" s="1599"/>
      <c r="Q58" s="1620" t="e">
        <f>'General Information'!#REF!</f>
        <v>#REF!</v>
      </c>
      <c r="R58" s="1621"/>
      <c r="S58" s="1627" t="s">
        <v>1455</v>
      </c>
      <c r="T58" s="1599"/>
      <c r="U58" s="1599"/>
      <c r="V58" s="1599"/>
      <c r="W58" s="1622" t="e">
        <f>'General Information'!#REF!</f>
        <v>#REF!</v>
      </c>
      <c r="X58" s="1622"/>
      <c r="Y58" s="1604"/>
      <c r="Z58" s="1584" t="e">
        <f>#REF!</f>
        <v>#REF!</v>
      </c>
      <c r="AA58" s="1585"/>
      <c r="AB58" s="1670" t="e">
        <f>#REF!</f>
        <v>#REF!</v>
      </c>
      <c r="AC58" s="1671"/>
      <c r="AD58" s="460" t="e">
        <f>#REF!</f>
        <v>#REF!</v>
      </c>
      <c r="AE58" s="459" t="e">
        <f>#REF!</f>
        <v>#REF!</v>
      </c>
      <c r="AF58" s="461" t="e">
        <f>#REF!</f>
        <v>#REF!</v>
      </c>
      <c r="AH58" s="325"/>
      <c r="AI58" s="531"/>
    </row>
    <row r="59" spans="3:40" ht="18.600000000000001" hidden="1" customHeight="1">
      <c r="C59" s="1574" t="e">
        <f>#REF!</f>
        <v>#REF!</v>
      </c>
      <c r="D59" s="1575"/>
      <c r="E59" s="455" t="e">
        <f>IF(#REF!="","",#REF!)</f>
        <v>#REF!</v>
      </c>
      <c r="F59" s="455" t="e">
        <f>IF(#REF!="","",#REF!)</f>
        <v>#REF!</v>
      </c>
      <c r="G59" s="455" t="e">
        <f>IF(#REF!="","",#REF!)</f>
        <v>#REF!</v>
      </c>
      <c r="H59" s="455" t="e">
        <f>IF(#REF!="","",#REF!)</f>
        <v>#REF!</v>
      </c>
      <c r="I59" s="455" t="e">
        <f>IF(#REF!="","",#REF!)</f>
        <v>#REF!</v>
      </c>
      <c r="J59" s="455" t="e">
        <f>IF(#REF!="","",#REF!)</f>
        <v>#REF!</v>
      </c>
      <c r="K59" s="455" t="e">
        <f>IF(#REF!="","",#REF!)</f>
        <v>#REF!</v>
      </c>
      <c r="L59" s="455" t="e">
        <f>IF(#REF!="","",#REF!)</f>
        <v>#REF!</v>
      </c>
      <c r="M59" s="455" t="e">
        <f>IF(#REF!="","",#REF!)</f>
        <v>#REF!</v>
      </c>
      <c r="N59" s="1768" t="s">
        <v>1454</v>
      </c>
      <c r="O59" s="1769"/>
      <c r="P59" s="1769"/>
      <c r="Q59" s="1769"/>
      <c r="R59" s="1769"/>
      <c r="S59" s="1769"/>
      <c r="T59" s="1769"/>
      <c r="U59" s="1769"/>
      <c r="V59" s="1769"/>
      <c r="W59" s="1769"/>
      <c r="X59" s="1770"/>
      <c r="Y59" s="1602" t="s">
        <v>1291</v>
      </c>
      <c r="Z59" s="1584" t="e">
        <f>#REF!</f>
        <v>#REF!</v>
      </c>
      <c r="AA59" s="1585"/>
      <c r="AB59" s="1670">
        <v>0</v>
      </c>
      <c r="AC59" s="1671"/>
      <c r="AD59" s="460" t="s">
        <v>1453</v>
      </c>
      <c r="AE59" s="459" t="e">
        <f>#REF!</f>
        <v>#REF!</v>
      </c>
      <c r="AF59" s="461" t="e">
        <f>#REF!</f>
        <v>#REF!</v>
      </c>
      <c r="AH59" s="325"/>
      <c r="AI59" s="531"/>
    </row>
    <row r="60" spans="3:40" ht="18.600000000000001" hidden="1" customHeight="1">
      <c r="C60" s="1574" t="e">
        <f>#REF!</f>
        <v>#REF!</v>
      </c>
      <c r="D60" s="1575"/>
      <c r="E60" s="455" t="e">
        <f>IF(#REF!="","",#REF!)</f>
        <v>#REF!</v>
      </c>
      <c r="F60" s="455" t="e">
        <f>IF(#REF!="","",#REF!)</f>
        <v>#REF!</v>
      </c>
      <c r="G60" s="455" t="e">
        <f>IF(#REF!="","",#REF!)</f>
        <v>#REF!</v>
      </c>
      <c r="H60" s="455" t="e">
        <f>IF(#REF!="","",#REF!)</f>
        <v>#REF!</v>
      </c>
      <c r="I60" s="455" t="e">
        <f>IF(#REF!="","",#REF!)</f>
        <v>#REF!</v>
      </c>
      <c r="J60" s="455" t="e">
        <f>IF(#REF!="","",#REF!)</f>
        <v>#REF!</v>
      </c>
      <c r="K60" s="455" t="e">
        <f>IF(#REF!="","",#REF!)</f>
        <v>#REF!</v>
      </c>
      <c r="L60" s="455" t="e">
        <f>IF(#REF!="","",#REF!)</f>
        <v>#REF!</v>
      </c>
      <c r="M60" s="455" t="e">
        <f>IF(#REF!="","",#REF!)</f>
        <v>#REF!</v>
      </c>
      <c r="N60" s="1617" t="s">
        <v>1452</v>
      </c>
      <c r="O60" s="1617"/>
      <c r="P60" s="563">
        <f>'Invoice Log'!W5</f>
        <v>0</v>
      </c>
      <c r="Q60" s="1691" t="s">
        <v>1451</v>
      </c>
      <c r="R60" s="1692"/>
      <c r="S60" s="1692"/>
      <c r="T60" s="564">
        <f>'Invoice Log'!AA5</f>
        <v>49710656</v>
      </c>
      <c r="V60" s="565" t="s">
        <v>1450</v>
      </c>
      <c r="W60" s="566">
        <f>Q6</f>
        <v>307891320</v>
      </c>
      <c r="X60" s="469"/>
      <c r="Y60" s="1603"/>
      <c r="Z60" s="1584" t="e">
        <f>#REF!</f>
        <v>#REF!</v>
      </c>
      <c r="AA60" s="1585"/>
      <c r="AB60" s="1670" t="e">
        <f>#REF!</f>
        <v>#REF!</v>
      </c>
      <c r="AC60" s="1671"/>
      <c r="AD60" s="460" t="e">
        <f>#REF!</f>
        <v>#REF!</v>
      </c>
      <c r="AE60" s="459" t="e">
        <f>#REF!</f>
        <v>#REF!</v>
      </c>
      <c r="AF60" s="461" t="e">
        <f>#REF!</f>
        <v>#REF!</v>
      </c>
      <c r="AH60" s="325"/>
      <c r="AI60" s="531"/>
    </row>
    <row r="61" spans="3:40" ht="18.600000000000001" hidden="1" customHeight="1">
      <c r="C61" s="1628" t="e">
        <f>#REF!</f>
        <v>#REF!</v>
      </c>
      <c r="D61" s="1629"/>
      <c r="E61" s="455" t="e">
        <f>IF(#REF!="","",#REF!)</f>
        <v>#REF!</v>
      </c>
      <c r="F61" s="455" t="e">
        <f>IF(#REF!="","",#REF!)</f>
        <v>#REF!</v>
      </c>
      <c r="G61" s="455" t="e">
        <f>IF(#REF!="","",#REF!)</f>
        <v>#REF!</v>
      </c>
      <c r="H61" s="455" t="e">
        <f>IF(#REF!="","",#REF!)</f>
        <v>#REF!</v>
      </c>
      <c r="I61" s="455" t="e">
        <f>IF(#REF!="","",#REF!)</f>
        <v>#REF!</v>
      </c>
      <c r="J61" s="455" t="e">
        <f>IF(#REF!="","",#REF!)</f>
        <v>#REF!</v>
      </c>
      <c r="K61" s="455" t="e">
        <f>IF(#REF!="","",#REF!)</f>
        <v>#REF!</v>
      </c>
      <c r="L61" s="455" t="e">
        <f>IF(#REF!="","",#REF!)</f>
        <v>#REF!</v>
      </c>
      <c r="M61" s="455" t="e">
        <f>IF(#REF!="","",#REF!)</f>
        <v>#REF!</v>
      </c>
      <c r="N61" s="1617" t="s">
        <v>1449</v>
      </c>
      <c r="O61" s="1617"/>
      <c r="P61" s="563">
        <f>'Invoice Log'!W7</f>
        <v>0</v>
      </c>
      <c r="Q61" s="1691" t="s">
        <v>1448</v>
      </c>
      <c r="R61" s="1692"/>
      <c r="S61" s="1692"/>
      <c r="T61" s="567">
        <f>'Invoice Log'!AA7</f>
        <v>0</v>
      </c>
      <c r="V61" s="365" t="s">
        <v>1447</v>
      </c>
      <c r="W61" s="470">
        <f>J19</f>
        <v>102444343</v>
      </c>
      <c r="X61" s="568"/>
      <c r="Y61" s="1603"/>
      <c r="Z61" s="1584" t="e">
        <f>#REF!</f>
        <v>#REF!</v>
      </c>
      <c r="AA61" s="1585"/>
      <c r="AB61" s="1670" t="e">
        <f>#REF!</f>
        <v>#REF!</v>
      </c>
      <c r="AC61" s="1671"/>
      <c r="AD61" s="460" t="e">
        <f>#REF!</f>
        <v>#REF!</v>
      </c>
      <c r="AE61" s="459" t="e">
        <f>#REF!</f>
        <v>#REF!</v>
      </c>
      <c r="AF61" s="461" t="e">
        <f>#REF!</f>
        <v>#REF!</v>
      </c>
      <c r="AH61" s="325"/>
      <c r="AI61" s="531"/>
    </row>
    <row r="62" spans="3:40" ht="18.600000000000001" hidden="1" customHeight="1">
      <c r="C62" s="1618" t="s">
        <v>1203</v>
      </c>
      <c r="D62" s="1619"/>
      <c r="E62" s="569" t="e">
        <f t="shared" ref="E62:M62" si="15">SUM(E57:E61)</f>
        <v>#REF!</v>
      </c>
      <c r="F62" s="569" t="e">
        <f t="shared" si="15"/>
        <v>#REF!</v>
      </c>
      <c r="G62" s="569" t="e">
        <f t="shared" si="15"/>
        <v>#REF!</v>
      </c>
      <c r="H62" s="569" t="e">
        <f t="shared" si="15"/>
        <v>#REF!</v>
      </c>
      <c r="I62" s="569" t="e">
        <f t="shared" si="15"/>
        <v>#REF!</v>
      </c>
      <c r="J62" s="569" t="e">
        <f t="shared" si="15"/>
        <v>#REF!</v>
      </c>
      <c r="K62" s="569" t="e">
        <f t="shared" si="15"/>
        <v>#REF!</v>
      </c>
      <c r="L62" s="569" t="e">
        <f t="shared" si="15"/>
        <v>#REF!</v>
      </c>
      <c r="M62" s="570" t="e">
        <f t="shared" si="15"/>
        <v>#REF!</v>
      </c>
      <c r="N62" s="1731" t="s">
        <v>1446</v>
      </c>
      <c r="O62" s="1617"/>
      <c r="P62" s="563">
        <f>'Invoice Log'!W8</f>
        <v>0</v>
      </c>
      <c r="Q62" s="1691" t="s">
        <v>1445</v>
      </c>
      <c r="R62" s="1692"/>
      <c r="S62" s="1692"/>
      <c r="T62" s="567">
        <f>'Invoice Log'!AA8</f>
        <v>0</v>
      </c>
      <c r="V62" s="571" t="s">
        <v>1444</v>
      </c>
      <c r="W62" s="470">
        <f>K19</f>
        <v>105915816</v>
      </c>
      <c r="X62" s="568"/>
      <c r="Y62" s="1603"/>
      <c r="Z62" s="1584" t="e">
        <f>#REF!</f>
        <v>#REF!</v>
      </c>
      <c r="AA62" s="1585"/>
      <c r="AB62" s="1670" t="e">
        <f>#REF!</f>
        <v>#REF!</v>
      </c>
      <c r="AC62" s="1671"/>
      <c r="AD62" s="460" t="e">
        <f>#REF!</f>
        <v>#REF!</v>
      </c>
      <c r="AE62" s="459" t="e">
        <f>#REF!</f>
        <v>#REF!</v>
      </c>
      <c r="AF62" s="461" t="e">
        <f>#REF!</f>
        <v>#REF!</v>
      </c>
      <c r="AH62" s="325"/>
      <c r="AI62" s="531"/>
    </row>
    <row r="63" spans="3:40" ht="14.4" hidden="1" customHeight="1">
      <c r="C63" s="553" t="s">
        <v>1215</v>
      </c>
      <c r="D63" s="554"/>
      <c r="E63" s="554"/>
      <c r="F63" s="554"/>
      <c r="G63" s="554"/>
      <c r="H63" s="554"/>
      <c r="I63" s="554"/>
      <c r="J63" s="554"/>
      <c r="K63" s="554"/>
      <c r="L63" s="554"/>
      <c r="M63" s="572"/>
      <c r="N63" s="1617" t="s">
        <v>1443</v>
      </c>
      <c r="O63" s="1617"/>
      <c r="P63" s="563">
        <f>P61-P62</f>
        <v>0</v>
      </c>
      <c r="Q63" s="1691" t="s">
        <v>1442</v>
      </c>
      <c r="R63" s="1692"/>
      <c r="S63" s="1692"/>
      <c r="T63" s="573">
        <f>'Invoice Log'!AD5</f>
        <v>46295</v>
      </c>
      <c r="V63" s="571" t="s">
        <v>1441</v>
      </c>
      <c r="W63" s="574">
        <f>T60</f>
        <v>49710656</v>
      </c>
      <c r="X63" s="575"/>
      <c r="Y63" s="1690"/>
      <c r="Z63" s="1732" t="e">
        <f>#REF!</f>
        <v>#REF!</v>
      </c>
      <c r="AA63" s="1733"/>
      <c r="AB63" s="1688" t="e">
        <f>#REF!</f>
        <v>#REF!</v>
      </c>
      <c r="AC63" s="1689"/>
      <c r="AD63" s="472" t="e">
        <f>#REF!</f>
        <v>#REF!</v>
      </c>
      <c r="AE63" s="471" t="e">
        <f>#REF!</f>
        <v>#REF!</v>
      </c>
      <c r="AF63" s="473" t="e">
        <f>#REF!</f>
        <v>#REF!</v>
      </c>
      <c r="AH63" s="325"/>
      <c r="AI63" s="531"/>
    </row>
    <row r="64" spans="3:40" ht="14.4" hidden="1" customHeight="1">
      <c r="C64" s="1727" t="s">
        <v>1214</v>
      </c>
      <c r="D64" s="1728"/>
      <c r="E64" s="1725" t="s">
        <v>1440</v>
      </c>
      <c r="F64" s="1725" t="s">
        <v>1213</v>
      </c>
      <c r="G64" s="1725" t="s">
        <v>1212</v>
      </c>
      <c r="H64" s="1725" t="s">
        <v>1211</v>
      </c>
      <c r="I64" s="1725" t="s">
        <v>1439</v>
      </c>
      <c r="J64" s="1725" t="s">
        <v>1210</v>
      </c>
      <c r="K64" s="1734" t="s">
        <v>1209</v>
      </c>
      <c r="L64" s="1734"/>
      <c r="M64" s="1734"/>
      <c r="N64" s="1617" t="s">
        <v>1438</v>
      </c>
      <c r="O64" s="1617"/>
      <c r="P64" s="576">
        <f>'Invoice Log'!O5</f>
        <v>0</v>
      </c>
      <c r="Q64" s="1691" t="s">
        <v>1437</v>
      </c>
      <c r="R64" s="1692"/>
      <c r="S64" s="1692"/>
      <c r="T64" s="567">
        <f>'Invoice Log'!S5</f>
        <v>0</v>
      </c>
      <c r="V64" s="571" t="s">
        <v>1436</v>
      </c>
      <c r="W64" s="574">
        <f>T61</f>
        <v>0</v>
      </c>
      <c r="X64" s="577"/>
      <c r="Y64" s="1706" t="s">
        <v>1435</v>
      </c>
      <c r="Z64" s="1707"/>
      <c r="AA64" s="1707"/>
      <c r="AB64" s="1707"/>
      <c r="AC64" s="1707"/>
      <c r="AD64" s="1707"/>
      <c r="AE64" s="1707"/>
      <c r="AF64" s="1707"/>
      <c r="AG64" s="1707"/>
      <c r="AH64" s="1707"/>
      <c r="AI64" s="1708"/>
    </row>
    <row r="65" spans="3:37" ht="14.4" hidden="1" customHeight="1">
      <c r="C65" s="1729"/>
      <c r="D65" s="1730"/>
      <c r="E65" s="1726"/>
      <c r="F65" s="1726" t="s">
        <v>1208</v>
      </c>
      <c r="G65" s="1726" t="s">
        <v>1207</v>
      </c>
      <c r="H65" s="1726" t="s">
        <v>1206</v>
      </c>
      <c r="I65" s="1726" t="s">
        <v>1205</v>
      </c>
      <c r="J65" s="1726" t="s">
        <v>1204</v>
      </c>
      <c r="K65" s="1735"/>
      <c r="L65" s="1735"/>
      <c r="M65" s="1735"/>
      <c r="N65" s="1617" t="s">
        <v>1434</v>
      </c>
      <c r="O65" s="1617"/>
      <c r="P65" s="576">
        <f>'Invoice Log'!O6</f>
        <v>0</v>
      </c>
      <c r="Q65" s="1691" t="s">
        <v>1433</v>
      </c>
      <c r="R65" s="1692"/>
      <c r="S65" s="1692"/>
      <c r="T65" s="567">
        <f>'Invoice Log'!S6</f>
        <v>0</v>
      </c>
      <c r="V65" s="571" t="s">
        <v>1432</v>
      </c>
      <c r="W65" s="574">
        <f>T62</f>
        <v>0</v>
      </c>
      <c r="X65" s="577"/>
      <c r="Y65" s="1709"/>
      <c r="Z65" s="1710"/>
      <c r="AA65" s="1710"/>
      <c r="AB65" s="1710"/>
      <c r="AC65" s="1710"/>
      <c r="AD65" s="1710"/>
      <c r="AE65" s="1710"/>
      <c r="AF65" s="1710"/>
      <c r="AG65" s="1710"/>
      <c r="AH65" s="1710"/>
      <c r="AI65" s="1711"/>
    </row>
    <row r="66" spans="3:37" ht="18.600000000000001" hidden="1" customHeight="1">
      <c r="C66" s="1568" t="e">
        <f>#REF!</f>
        <v>#REF!</v>
      </c>
      <c r="D66" s="1569"/>
      <c r="E66" s="455" t="e">
        <f>IF(#REF!="","",#REF!)</f>
        <v>#REF!</v>
      </c>
      <c r="F66" s="455" t="e">
        <f>IF(#REF!="","",#REF!)</f>
        <v>#REF!</v>
      </c>
      <c r="G66" s="455" t="e">
        <f>IF(#REF!="","",#REF!)</f>
        <v>#REF!</v>
      </c>
      <c r="H66" s="455" t="e">
        <f>IF(#REF!="","",#REF!)</f>
        <v>#REF!</v>
      </c>
      <c r="I66" s="455" t="e">
        <f>IF(#REF!="","",#REF!)</f>
        <v>#REF!</v>
      </c>
      <c r="J66" s="455" t="e">
        <f>IF(#REF!="","",#REF!)</f>
        <v>#REF!</v>
      </c>
      <c r="K66" s="1646" t="e">
        <f>#REF!</f>
        <v>#REF!</v>
      </c>
      <c r="L66" s="1646"/>
      <c r="M66" s="1647"/>
      <c r="N66" s="1617" t="s">
        <v>1431</v>
      </c>
      <c r="O66" s="1617"/>
      <c r="P66" s="578">
        <f>'Invoice Log'!O7</f>
        <v>0</v>
      </c>
      <c r="Q66" s="1691" t="s">
        <v>1430</v>
      </c>
      <c r="R66" s="1692"/>
      <c r="S66" s="1692"/>
      <c r="T66" s="579">
        <f>'Invoice Log'!O8</f>
        <v>111000</v>
      </c>
      <c r="U66" s="580"/>
      <c r="V66" s="474"/>
      <c r="W66" s="581"/>
      <c r="X66" s="582"/>
      <c r="Y66" s="1715" t="s">
        <v>1429</v>
      </c>
      <c r="Z66" s="1684" t="s">
        <v>1428</v>
      </c>
      <c r="AA66" s="1717" t="s">
        <v>1427</v>
      </c>
      <c r="AB66" s="1717"/>
      <c r="AC66" s="1717"/>
      <c r="AD66" s="1717"/>
      <c r="AE66" s="1717"/>
      <c r="AF66" s="1684" t="s">
        <v>1078</v>
      </c>
      <c r="AG66" s="1684" t="s">
        <v>1426</v>
      </c>
      <c r="AH66" s="1684" t="s">
        <v>1425</v>
      </c>
      <c r="AI66" s="1704" t="s">
        <v>1423</v>
      </c>
    </row>
    <row r="67" spans="3:37" ht="18.600000000000001" hidden="1" customHeight="1">
      <c r="C67" s="1574" t="e">
        <f>#REF!</f>
        <v>#REF!</v>
      </c>
      <c r="D67" s="1575"/>
      <c r="E67" s="455" t="e">
        <f>IF(#REF!="","",#REF!)</f>
        <v>#REF!</v>
      </c>
      <c r="F67" s="455" t="e">
        <f>IF(#REF!="","",#REF!)</f>
        <v>#REF!</v>
      </c>
      <c r="G67" s="455" t="e">
        <f>IF(#REF!="","",#REF!)</f>
        <v>#REF!</v>
      </c>
      <c r="H67" s="455" t="e">
        <f>IF(#REF!="","",#REF!)</f>
        <v>#REF!</v>
      </c>
      <c r="I67" s="455" t="e">
        <f>IF(#REF!="","",#REF!)</f>
        <v>#REF!</v>
      </c>
      <c r="J67" s="455" t="e">
        <f>IF(#REF!="","",#REF!)</f>
        <v>#REF!</v>
      </c>
      <c r="K67" s="1646" t="e">
        <f>#REF!</f>
        <v>#REF!</v>
      </c>
      <c r="L67" s="1646"/>
      <c r="M67" s="1647"/>
      <c r="N67" s="1780" t="s">
        <v>1422</v>
      </c>
      <c r="O67" s="1780"/>
      <c r="P67" s="1780"/>
      <c r="Q67" s="1780"/>
      <c r="R67" s="1780"/>
      <c r="S67" s="1780"/>
      <c r="T67" s="1780"/>
      <c r="U67" s="1780"/>
      <c r="V67" s="1780"/>
      <c r="W67" s="1780"/>
      <c r="X67" s="1780"/>
      <c r="Y67" s="1716"/>
      <c r="Z67" s="1685"/>
      <c r="AA67" s="1685"/>
      <c r="AB67" s="1685"/>
      <c r="AC67" s="1685"/>
      <c r="AD67" s="1685"/>
      <c r="AE67" s="1685"/>
      <c r="AF67" s="1685"/>
      <c r="AG67" s="1685"/>
      <c r="AH67" s="1685"/>
      <c r="AI67" s="1705"/>
    </row>
    <row r="68" spans="3:37" ht="18.600000000000001" hidden="1" customHeight="1">
      <c r="C68" s="1574" t="e">
        <f>#REF!</f>
        <v>#REF!</v>
      </c>
      <c r="D68" s="1575"/>
      <c r="E68" s="455" t="e">
        <f>IF(#REF!="","",#REF!)</f>
        <v>#REF!</v>
      </c>
      <c r="F68" s="455" t="e">
        <f>IF(#REF!="","",#REF!)</f>
        <v>#REF!</v>
      </c>
      <c r="G68" s="455" t="e">
        <f>IF(#REF!="","",#REF!)</f>
        <v>#REF!</v>
      </c>
      <c r="H68" s="455" t="e">
        <f>IF(#REF!="","",#REF!)</f>
        <v>#REF!</v>
      </c>
      <c r="I68" s="455" t="e">
        <f>IF(#REF!="","",#REF!)</f>
        <v>#REF!</v>
      </c>
      <c r="J68" s="455" t="e">
        <f>IF(#REF!="","",#REF!)</f>
        <v>#REF!</v>
      </c>
      <c r="K68" s="1646" t="e">
        <f>#REF!</f>
        <v>#REF!</v>
      </c>
      <c r="L68" s="1646"/>
      <c r="M68" s="1647"/>
      <c r="N68" s="475" t="s">
        <v>1421</v>
      </c>
      <c r="O68" s="476"/>
      <c r="P68" s="476"/>
      <c r="Q68" s="476"/>
      <c r="R68" s="477" t="s">
        <v>1420</v>
      </c>
      <c r="S68" s="477"/>
      <c r="T68" s="476"/>
      <c r="U68" s="478"/>
      <c r="V68" s="1644" t="s">
        <v>1419</v>
      </c>
      <c r="W68" s="1645"/>
      <c r="X68" s="1645"/>
      <c r="Y68" s="1714">
        <f>CCO!C6</f>
        <v>0</v>
      </c>
      <c r="Z68" s="1694" t="str">
        <f>CCO!D6</f>
        <v>NA</v>
      </c>
      <c r="AA68" s="1701">
        <f>CCO!E6</f>
        <v>0</v>
      </c>
      <c r="AB68" s="1701"/>
      <c r="AC68" s="1701"/>
      <c r="AD68" s="1701"/>
      <c r="AE68" s="1701"/>
      <c r="AF68" s="1699">
        <f>CCO!F6</f>
        <v>0</v>
      </c>
      <c r="AG68" s="1700">
        <f>CCO!G6</f>
        <v>0</v>
      </c>
      <c r="AH68" s="1699">
        <f>CCO!H6</f>
        <v>0</v>
      </c>
      <c r="AI68" s="1676">
        <f>CCO!J6</f>
        <v>0</v>
      </c>
    </row>
    <row r="69" spans="3:37" ht="18.600000000000001" hidden="1" customHeight="1">
      <c r="C69" s="1574" t="e">
        <f>#REF!</f>
        <v>#REF!</v>
      </c>
      <c r="D69" s="1575"/>
      <c r="E69" s="455" t="e">
        <f>IF(#REF!="","",#REF!)</f>
        <v>#REF!</v>
      </c>
      <c r="F69" s="455" t="e">
        <f>IF(#REF!="","",#REF!)</f>
        <v>#REF!</v>
      </c>
      <c r="G69" s="455" t="e">
        <f>IF(#REF!="","",#REF!)</f>
        <v>#REF!</v>
      </c>
      <c r="H69" s="455" t="e">
        <f>IF(#REF!="","",#REF!)</f>
        <v>#REF!</v>
      </c>
      <c r="I69" s="455" t="e">
        <f>IF(#REF!="","",#REF!)</f>
        <v>#REF!</v>
      </c>
      <c r="J69" s="455" t="e">
        <f>IF(#REF!="","",#REF!)</f>
        <v>#REF!</v>
      </c>
      <c r="K69" s="1646" t="e">
        <f>#REF!</f>
        <v>#REF!</v>
      </c>
      <c r="L69" s="1646"/>
      <c r="M69" s="1647"/>
      <c r="N69" s="583" t="s">
        <v>1397</v>
      </c>
      <c r="O69" s="584" t="s">
        <v>1395</v>
      </c>
      <c r="P69" s="584" t="s">
        <v>1418</v>
      </c>
      <c r="Q69" s="585" t="s">
        <v>1417</v>
      </c>
      <c r="R69" s="584" t="s">
        <v>1397</v>
      </c>
      <c r="S69" s="584" t="s">
        <v>1395</v>
      </c>
      <c r="T69" s="584" t="s">
        <v>1418</v>
      </c>
      <c r="U69" s="585" t="s">
        <v>1417</v>
      </c>
      <c r="V69" s="586" t="s">
        <v>1416</v>
      </c>
      <c r="W69" s="587" t="s">
        <v>1415</v>
      </c>
      <c r="X69" s="588" t="s">
        <v>1064</v>
      </c>
      <c r="Y69" s="1712"/>
      <c r="Z69" s="1669"/>
      <c r="AA69" s="1702"/>
      <c r="AB69" s="1702"/>
      <c r="AC69" s="1702"/>
      <c r="AD69" s="1702"/>
      <c r="AE69" s="1702"/>
      <c r="AF69" s="1686"/>
      <c r="AG69" s="1678"/>
      <c r="AH69" s="1686"/>
      <c r="AI69" s="1674"/>
    </row>
    <row r="70" spans="3:37" ht="18.600000000000001" hidden="1" customHeight="1">
      <c r="C70" s="1628" t="e">
        <f>#REF!</f>
        <v>#REF!</v>
      </c>
      <c r="D70" s="1629"/>
      <c r="E70" s="455" t="e">
        <f>IF(#REF!="","",#REF!)</f>
        <v>#REF!</v>
      </c>
      <c r="F70" s="455" t="e">
        <f>IF(#REF!="","",#REF!)</f>
        <v>#REF!</v>
      </c>
      <c r="G70" s="455" t="e">
        <f>IF(#REF!="","",#REF!)</f>
        <v>#REF!</v>
      </c>
      <c r="H70" s="455" t="e">
        <f>IF(#REF!="","",#REF!)</f>
        <v>#REF!</v>
      </c>
      <c r="I70" s="455" t="e">
        <f>IF(#REF!="","",#REF!)</f>
        <v>#REF!</v>
      </c>
      <c r="J70" s="455" t="e">
        <f>IF(#REF!="","",#REF!)</f>
        <v>#REF!</v>
      </c>
      <c r="K70" s="1646" t="e">
        <f>#REF!</f>
        <v>#REF!</v>
      </c>
      <c r="L70" s="1646"/>
      <c r="M70" s="1647"/>
      <c r="N70" s="483" t="e">
        <f>Manpower!#REF!</f>
        <v>#REF!</v>
      </c>
      <c r="O70" s="484" t="e">
        <f>Manpower!#REF!</f>
        <v>#REF!</v>
      </c>
      <c r="P70" s="484" t="e">
        <f>Manpower!#REF!</f>
        <v>#REF!</v>
      </c>
      <c r="Q70" s="484">
        <v>4</v>
      </c>
      <c r="R70" s="485" t="e">
        <f>O80</f>
        <v>#REF!</v>
      </c>
      <c r="S70" s="484" t="e">
        <f>P80</f>
        <v>#REF!</v>
      </c>
      <c r="T70" s="484" t="e">
        <f>Manpower!#REF!</f>
        <v>#REF!</v>
      </c>
      <c r="U70" s="486" t="e">
        <f>Manpower!#REF!</f>
        <v>#REF!</v>
      </c>
      <c r="V70" s="487" t="e">
        <f>N70+R70</f>
        <v>#REF!</v>
      </c>
      <c r="W70" s="488" t="e">
        <f>O70+S70</f>
        <v>#REF!</v>
      </c>
      <c r="X70" s="489" t="e">
        <f>+W70-V70</f>
        <v>#REF!</v>
      </c>
      <c r="Y70" s="1712" t="str">
        <f>CCO!C7</f>
        <v/>
      </c>
      <c r="Z70" s="1669" t="str">
        <f>CCO!D7</f>
        <v>NA</v>
      </c>
      <c r="AA70" s="1702" t="str">
        <f>CCO!E7</f>
        <v/>
      </c>
      <c r="AB70" s="1702"/>
      <c r="AC70" s="1702"/>
      <c r="AD70" s="1702"/>
      <c r="AE70" s="1702"/>
      <c r="AF70" s="1686" t="str">
        <f>IF(CCO!F7="","",CCO!F7)</f>
        <v/>
      </c>
      <c r="AG70" s="1678" t="str">
        <f>CCO!G7</f>
        <v/>
      </c>
      <c r="AH70" s="1686" t="str">
        <f>CCO!H7</f>
        <v/>
      </c>
      <c r="AI70" s="1674" t="str">
        <f>CCO!J7</f>
        <v/>
      </c>
    </row>
    <row r="71" spans="3:37" ht="18.600000000000001" hidden="1" customHeight="1">
      <c r="C71" s="1618" t="s">
        <v>1203</v>
      </c>
      <c r="D71" s="1619"/>
      <c r="E71" s="569" t="e">
        <f>IF(#REF!="","",#REF!)</f>
        <v>#REF!</v>
      </c>
      <c r="F71" s="569" t="e">
        <f>IF(#REF!="","",#REF!)</f>
        <v>#REF!</v>
      </c>
      <c r="G71" s="569" t="e">
        <f>IF(#REF!="","",#REF!)</f>
        <v>#REF!</v>
      </c>
      <c r="H71" s="569" t="e">
        <f>IF(#REF!="","",#REF!)</f>
        <v>#REF!</v>
      </c>
      <c r="I71" s="569" t="e">
        <f>IF(#REF!="","",#REF!)</f>
        <v>#REF!</v>
      </c>
      <c r="J71" s="569" t="e">
        <f>IF(#REF!="","",#REF!)</f>
        <v>#REF!</v>
      </c>
      <c r="K71" s="1648" t="e">
        <f>MAX(K66:K70)</f>
        <v>#REF!</v>
      </c>
      <c r="L71" s="1649"/>
      <c r="M71" s="1650"/>
      <c r="N71" s="490" t="s">
        <v>1414</v>
      </c>
      <c r="O71" s="491"/>
      <c r="P71" s="491"/>
      <c r="Q71" s="491"/>
      <c r="R71" s="491"/>
      <c r="S71" s="491"/>
      <c r="T71" s="491"/>
      <c r="U71" s="1651" t="s">
        <v>1413</v>
      </c>
      <c r="V71" s="1652"/>
      <c r="W71" s="1652"/>
      <c r="X71" s="1652"/>
      <c r="Y71" s="1712"/>
      <c r="Z71" s="1669"/>
      <c r="AA71" s="1702"/>
      <c r="AB71" s="1702"/>
      <c r="AC71" s="1702"/>
      <c r="AD71" s="1702"/>
      <c r="AE71" s="1702"/>
      <c r="AF71" s="1686"/>
      <c r="AG71" s="1678"/>
      <c r="AH71" s="1686"/>
      <c r="AI71" s="1674"/>
    </row>
    <row r="72" spans="3:37" ht="18.600000000000001" hidden="1" customHeight="1">
      <c r="C72" s="1632" t="e">
        <f>#REF!</f>
        <v>#REF!</v>
      </c>
      <c r="D72" s="1633"/>
      <c r="E72" s="1633"/>
      <c r="F72" s="1633"/>
      <c r="G72" s="1633"/>
      <c r="H72" s="1633"/>
      <c r="I72" s="1633"/>
      <c r="J72" s="1633"/>
      <c r="K72" s="1633"/>
      <c r="L72" s="1633"/>
      <c r="M72" s="1634"/>
      <c r="N72" s="589" t="s">
        <v>1412</v>
      </c>
      <c r="O72" s="492" t="s">
        <v>1397</v>
      </c>
      <c r="P72" s="493" t="s">
        <v>1395</v>
      </c>
      <c r="U72" s="589" t="s">
        <v>1396</v>
      </c>
      <c r="V72" s="492" t="s">
        <v>1397</v>
      </c>
      <c r="W72" s="493" t="s">
        <v>1395</v>
      </c>
      <c r="X72" s="493" t="s">
        <v>1394</v>
      </c>
      <c r="Y72" s="1712" t="str">
        <f>CCO!C12</f>
        <v/>
      </c>
      <c r="Z72" s="1669" t="str">
        <f>CCO!D12</f>
        <v>NA</v>
      </c>
      <c r="AA72" s="1702" t="str">
        <f>CCO!E12</f>
        <v/>
      </c>
      <c r="AB72" s="1702"/>
      <c r="AC72" s="1702"/>
      <c r="AD72" s="1702"/>
      <c r="AE72" s="1702"/>
      <c r="AF72" s="1686" t="str">
        <f>IF(CCO!F12="","",CCO!F12)</f>
        <v/>
      </c>
      <c r="AG72" s="1678" t="str">
        <f>CCO!G12</f>
        <v/>
      </c>
      <c r="AH72" s="1686" t="str">
        <f>CCO!H12</f>
        <v/>
      </c>
      <c r="AI72" s="1674" t="str">
        <f>CCO!J12</f>
        <v/>
      </c>
    </row>
    <row r="73" spans="3:37" ht="18.600000000000001" hidden="1" customHeight="1">
      <c r="C73" s="1635" t="e">
        <f>#REF!</f>
        <v>#REF!</v>
      </c>
      <c r="D73" s="1636"/>
      <c r="E73" s="1636"/>
      <c r="F73" s="1636"/>
      <c r="G73" s="1636"/>
      <c r="H73" s="1636"/>
      <c r="I73" s="1636"/>
      <c r="J73" s="1636"/>
      <c r="K73" s="1636"/>
      <c r="L73" s="1636"/>
      <c r="M73" s="1637"/>
      <c r="N73" s="590" t="e">
        <f>+Manpower!#REF!</f>
        <v>#REF!</v>
      </c>
      <c r="O73" s="455" t="e">
        <f>Manpower!#REF!</f>
        <v>#REF!</v>
      </c>
      <c r="P73" s="455" t="e">
        <f>Manpower!#REF!</f>
        <v>#REF!</v>
      </c>
      <c r="U73" s="590" t="e">
        <f>+Manpower!#REF!</f>
        <v>#REF!</v>
      </c>
      <c r="V73" s="455" t="e">
        <f>+Manpower!#REF!</f>
        <v>#REF!</v>
      </c>
      <c r="W73" s="455" t="e">
        <f>+Manpower!#REF!</f>
        <v>#REF!</v>
      </c>
      <c r="X73" s="494" t="e">
        <f>+Manpower!#REF!</f>
        <v>#REF!</v>
      </c>
      <c r="Y73" s="1713"/>
      <c r="Z73" s="1677"/>
      <c r="AA73" s="1703"/>
      <c r="AB73" s="1703"/>
      <c r="AC73" s="1703"/>
      <c r="AD73" s="1703"/>
      <c r="AE73" s="1703"/>
      <c r="AF73" s="1693"/>
      <c r="AG73" s="1746"/>
      <c r="AH73" s="1693"/>
      <c r="AI73" s="1675"/>
    </row>
    <row r="74" spans="3:37" ht="18.600000000000001" hidden="1" customHeight="1">
      <c r="C74" s="1660" t="e">
        <f>#REF!</f>
        <v>#REF!</v>
      </c>
      <c r="D74" s="1656"/>
      <c r="E74" s="1656"/>
      <c r="F74" s="1656"/>
      <c r="G74" s="1657"/>
      <c r="H74" s="1655" t="e">
        <f>#REF!</f>
        <v>#REF!</v>
      </c>
      <c r="I74" s="1656"/>
      <c r="J74" s="1656"/>
      <c r="K74" s="1656"/>
      <c r="L74" s="1656"/>
      <c r="M74" s="1657"/>
      <c r="N74" s="590" t="e">
        <f>+Manpower!#REF!</f>
        <v>#REF!</v>
      </c>
      <c r="O74" s="455" t="e">
        <f>Manpower!#REF!</f>
        <v>#REF!</v>
      </c>
      <c r="P74" s="455" t="e">
        <f>Manpower!#REF!</f>
        <v>#REF!</v>
      </c>
      <c r="U74" s="590" t="e">
        <f>+Manpower!#REF!</f>
        <v>#REF!</v>
      </c>
      <c r="V74" s="455" t="e">
        <f>+Manpower!#REF!</f>
        <v>#REF!</v>
      </c>
      <c r="W74" s="455" t="e">
        <f>+Manpower!#REF!</f>
        <v>#REF!</v>
      </c>
      <c r="X74" s="494" t="e">
        <f>+Manpower!#REF!</f>
        <v>#REF!</v>
      </c>
      <c r="Y74" s="591" t="s">
        <v>1411</v>
      </c>
      <c r="Z74" s="495"/>
      <c r="AA74" s="495"/>
      <c r="AB74" s="495"/>
      <c r="AC74" s="495"/>
      <c r="AD74" s="495"/>
      <c r="AE74" s="495"/>
      <c r="AF74" s="495"/>
      <c r="AG74" s="495"/>
      <c r="AH74" s="495"/>
      <c r="AI74" s="496"/>
    </row>
    <row r="75" spans="3:37" ht="18.600000000000001" hidden="1" customHeight="1">
      <c r="C75" s="497" t="e">
        <f>#REF!</f>
        <v>#REF!</v>
      </c>
      <c r="D75" s="498" t="e">
        <f>#REF!</f>
        <v>#REF!</v>
      </c>
      <c r="E75" s="498" t="e">
        <f>#REF!</f>
        <v>#REF!</v>
      </c>
      <c r="F75" s="498" t="e">
        <f>#REF!</f>
        <v>#REF!</v>
      </c>
      <c r="G75" s="499" t="e">
        <f>#REF!</f>
        <v>#REF!</v>
      </c>
      <c r="H75" s="500" t="e">
        <f>#REF!</f>
        <v>#REF!</v>
      </c>
      <c r="I75" s="498" t="e">
        <f>#REF!</f>
        <v>#REF!</v>
      </c>
      <c r="J75" s="498" t="e">
        <f>#REF!</f>
        <v>#REF!</v>
      </c>
      <c r="K75" s="498" t="e">
        <f>#REF!</f>
        <v>#REF!</v>
      </c>
      <c r="L75" s="498" t="e">
        <f>#REF!</f>
        <v>#REF!</v>
      </c>
      <c r="M75" s="499" t="e">
        <f>#REF!</f>
        <v>#REF!</v>
      </c>
      <c r="N75" s="590" t="e">
        <f>+Manpower!#REF!</f>
        <v>#REF!</v>
      </c>
      <c r="O75" s="455" t="e">
        <f>+Manpower!#REF!</f>
        <v>#REF!</v>
      </c>
      <c r="P75" s="455" t="e">
        <f>Manpower!#REF!</f>
        <v>#REF!</v>
      </c>
      <c r="U75" s="590" t="e">
        <f>+Manpower!#REF!</f>
        <v>#REF!</v>
      </c>
      <c r="V75" s="455" t="e">
        <f>+Manpower!#REF!</f>
        <v>#REF!</v>
      </c>
      <c r="W75" s="455" t="e">
        <f>+Manpower!#REF!</f>
        <v>#REF!</v>
      </c>
      <c r="X75" s="494" t="e">
        <f>+Manpower!#REF!</f>
        <v>#REF!</v>
      </c>
      <c r="Y75" s="501" t="s">
        <v>1410</v>
      </c>
      <c r="Z75" s="1645" t="s">
        <v>1409</v>
      </c>
      <c r="AA75" s="1645"/>
      <c r="AB75" s="1645"/>
      <c r="AC75" s="1645"/>
      <c r="AD75" s="1645"/>
      <c r="AE75" s="502" t="s">
        <v>1408</v>
      </c>
      <c r="AF75" s="502" t="s">
        <v>1407</v>
      </c>
      <c r="AG75" s="502" t="s">
        <v>1406</v>
      </c>
      <c r="AH75" s="502" t="s">
        <v>1405</v>
      </c>
      <c r="AI75" s="503" t="s">
        <v>1064</v>
      </c>
    </row>
    <row r="76" spans="3:37" ht="18.600000000000001" hidden="1" customHeight="1">
      <c r="C76" s="504" t="e">
        <f>#REF!</f>
        <v>#REF!</v>
      </c>
      <c r="D76" s="505">
        <v>372</v>
      </c>
      <c r="E76" s="505" t="e">
        <f>#REF!</f>
        <v>#REF!</v>
      </c>
      <c r="F76" s="505" t="e">
        <f>#REF!</f>
        <v>#REF!</v>
      </c>
      <c r="G76" s="506" t="e">
        <f>#REF!</f>
        <v>#REF!</v>
      </c>
      <c r="H76" s="507" t="e">
        <f>#REF!</f>
        <v>#REF!</v>
      </c>
      <c r="I76" s="505" t="e">
        <f>#REF!</f>
        <v>#REF!</v>
      </c>
      <c r="J76" s="505" t="e">
        <f>#REF!</f>
        <v>#REF!</v>
      </c>
      <c r="K76" s="508" t="e">
        <f>#REF!</f>
        <v>#REF!</v>
      </c>
      <c r="L76" s="1658" t="e">
        <f>#REF!</f>
        <v>#REF!</v>
      </c>
      <c r="M76" s="1659"/>
      <c r="N76" s="590" t="e">
        <f>+Manpower!#REF!</f>
        <v>#REF!</v>
      </c>
      <c r="O76" s="455" t="e">
        <f>Manpower!#REF!</f>
        <v>#REF!</v>
      </c>
      <c r="P76" s="455" t="e">
        <f>Manpower!#REF!</f>
        <v>#REF!</v>
      </c>
      <c r="U76" s="590" t="e">
        <f>+Manpower!#REF!</f>
        <v>#REF!</v>
      </c>
      <c r="V76" s="455" t="e">
        <f>+Manpower!#REF!</f>
        <v>#REF!</v>
      </c>
      <c r="W76" s="455" t="e">
        <f>+Manpower!#REF!</f>
        <v>#REF!</v>
      </c>
      <c r="X76" s="509" t="e">
        <f>+Manpower!#REF!</f>
        <v>#REF!</v>
      </c>
      <c r="Y76" s="479" t="e">
        <f>#REF!</f>
        <v>#REF!</v>
      </c>
      <c r="Z76" s="1668" t="e">
        <f>#REF!</f>
        <v>#REF!</v>
      </c>
      <c r="AA76" s="1668"/>
      <c r="AB76" s="1668"/>
      <c r="AC76" s="1668"/>
      <c r="AD76" s="1668"/>
      <c r="AE76" s="510" t="e">
        <f>VLOOKUP(Z76,#REF!,2,FALSE)</f>
        <v>#REF!</v>
      </c>
      <c r="AF76" s="510" t="e">
        <f>VLOOKUP(Z76,#REF!,3,FALSE)</f>
        <v>#REF!</v>
      </c>
      <c r="AG76" s="510" t="e">
        <f>VLOOKUP(Z76,#REF!,4,FALSE)</f>
        <v>#REF!</v>
      </c>
      <c r="AH76" s="510" t="e">
        <f>VLOOKUP(Z76,#REF!,5,FALSE)</f>
        <v>#REF!</v>
      </c>
      <c r="AI76" s="510" t="e">
        <f>VLOOKUP(Z76,#REF!,7,FALSE)</f>
        <v>#REF!</v>
      </c>
    </row>
    <row r="77" spans="3:37" ht="18.600000000000001" hidden="1" customHeight="1">
      <c r="C77" s="1638" t="e">
        <f>#REF!</f>
        <v>#REF!</v>
      </c>
      <c r="D77" s="1639"/>
      <c r="E77" s="1640"/>
      <c r="F77" s="1653" t="e">
        <f>#REF!</f>
        <v>#REF!</v>
      </c>
      <c r="G77" s="1639"/>
      <c r="H77" s="1639"/>
      <c r="I77" s="1640"/>
      <c r="J77" s="1653" t="e">
        <f>#REF!</f>
        <v>#REF!</v>
      </c>
      <c r="K77" s="1639"/>
      <c r="L77" s="1639"/>
      <c r="M77" s="1640"/>
      <c r="N77" s="590" t="e">
        <f>+Manpower!#REF!</f>
        <v>#REF!</v>
      </c>
      <c r="O77" s="455" t="e">
        <f>+Manpower!#REF!</f>
        <v>#REF!</v>
      </c>
      <c r="P77" s="455" t="e">
        <f>Manpower!#REF!</f>
        <v>#REF!</v>
      </c>
      <c r="U77" s="590" t="e">
        <f>+Manpower!#REF!</f>
        <v>#REF!</v>
      </c>
      <c r="V77" s="455" t="e">
        <f>+Manpower!#REF!</f>
        <v>#REF!</v>
      </c>
      <c r="W77" s="455" t="e">
        <f>+Manpower!#REF!</f>
        <v>#REF!</v>
      </c>
      <c r="X77" s="509" t="e">
        <f>+Manpower!#REF!</f>
        <v>#REF!</v>
      </c>
      <c r="Y77" s="480" t="e">
        <f>#REF!</f>
        <v>#REF!</v>
      </c>
      <c r="Z77" s="1668" t="e">
        <f>#REF!</f>
        <v>#REF!</v>
      </c>
      <c r="AA77" s="1668"/>
      <c r="AB77" s="1668"/>
      <c r="AC77" s="1668"/>
      <c r="AD77" s="1668"/>
      <c r="AE77" s="510" t="e">
        <f>VLOOKUP(Z77,#REF!,2,FALSE)</f>
        <v>#REF!</v>
      </c>
      <c r="AF77" s="510" t="e">
        <f>VLOOKUP(Z77,#REF!,3,FALSE)</f>
        <v>#REF!</v>
      </c>
      <c r="AG77" s="510" t="e">
        <f>VLOOKUP(Z77,#REF!,4,FALSE)</f>
        <v>#REF!</v>
      </c>
      <c r="AH77" s="510" t="e">
        <f>VLOOKUP(Z77,#REF!,5,FALSE)</f>
        <v>#REF!</v>
      </c>
      <c r="AI77" s="510" t="e">
        <f>VLOOKUP(Z77,#REF!,7,FALSE)</f>
        <v>#REF!</v>
      </c>
    </row>
    <row r="78" spans="3:37" ht="18.600000000000001" hidden="1" customHeight="1">
      <c r="C78" s="1641"/>
      <c r="D78" s="1642"/>
      <c r="E78" s="1643"/>
      <c r="F78" s="1775" t="e">
        <f>#REF!</f>
        <v>#REF!</v>
      </c>
      <c r="G78" s="1776"/>
      <c r="H78" s="1776" t="e">
        <f>#REF!</f>
        <v>#REF!</v>
      </c>
      <c r="I78" s="1777"/>
      <c r="J78" s="1654"/>
      <c r="K78" s="1642"/>
      <c r="L78" s="1642"/>
      <c r="M78" s="1643"/>
      <c r="N78" s="590" t="e">
        <f>+Manpower!#REF!</f>
        <v>#REF!</v>
      </c>
      <c r="O78" s="455" t="e">
        <f>+Manpower!#REF!</f>
        <v>#REF!</v>
      </c>
      <c r="P78" s="455" t="e">
        <f>Manpower!#REF!</f>
        <v>#REF!</v>
      </c>
      <c r="U78" s="590" t="e">
        <f>+Manpower!#REF!</f>
        <v>#REF!</v>
      </c>
      <c r="V78" s="455" t="e">
        <f>+Manpower!#REF!</f>
        <v>#REF!</v>
      </c>
      <c r="W78" s="455" t="e">
        <f>+Manpower!#REF!</f>
        <v>#REF!</v>
      </c>
      <c r="X78" s="509" t="e">
        <f>+Manpower!#REF!</f>
        <v>#REF!</v>
      </c>
      <c r="Y78" s="479" t="e">
        <f>#REF!</f>
        <v>#REF!</v>
      </c>
      <c r="Z78" s="1668" t="e">
        <f>#REF!</f>
        <v>#REF!</v>
      </c>
      <c r="AA78" s="1668"/>
      <c r="AB78" s="1668"/>
      <c r="AC78" s="1668"/>
      <c r="AD78" s="1668"/>
      <c r="AE78" s="510" t="e">
        <f>VLOOKUP(Z78,#REF!,2,FALSE)</f>
        <v>#REF!</v>
      </c>
      <c r="AF78" s="510" t="e">
        <f>VLOOKUP(Z78,#REF!,3,FALSE)</f>
        <v>#REF!</v>
      </c>
      <c r="AG78" s="510" t="e">
        <f>VLOOKUP(Z78,#REF!,4,FALSE)</f>
        <v>#REF!</v>
      </c>
      <c r="AH78" s="510" t="e">
        <f>VLOOKUP(Z78,#REF!,5,FALSE)</f>
        <v>#REF!</v>
      </c>
      <c r="AI78" s="510" t="e">
        <f>VLOOKUP(Z78,#REF!,7,FALSE)</f>
        <v>#REF!</v>
      </c>
    </row>
    <row r="79" spans="3:37" ht="18.600000000000001" hidden="1" customHeight="1">
      <c r="C79" s="497" t="e">
        <f>#REF!</f>
        <v>#REF!</v>
      </c>
      <c r="D79" s="498" t="e">
        <f>#REF!</f>
        <v>#REF!</v>
      </c>
      <c r="E79" s="499" t="e">
        <f>#REF!</f>
        <v>#REF!</v>
      </c>
      <c r="F79" s="500" t="e">
        <f>#REF!</f>
        <v>#REF!</v>
      </c>
      <c r="G79" s="498" t="e">
        <f>#REF!</f>
        <v>#REF!</v>
      </c>
      <c r="H79" s="498" t="e">
        <f>#REF!</f>
        <v>#REF!</v>
      </c>
      <c r="I79" s="499" t="e">
        <f>#REF!</f>
        <v>#REF!</v>
      </c>
      <c r="J79" s="500" t="e">
        <f>#REF!</f>
        <v>#REF!</v>
      </c>
      <c r="K79" s="498" t="e">
        <f>#REF!</f>
        <v>#REF!</v>
      </c>
      <c r="L79" s="498" t="e">
        <f>#REF!</f>
        <v>#REF!</v>
      </c>
      <c r="M79" s="499" t="e">
        <f>#REF!</f>
        <v>#REF!</v>
      </c>
      <c r="N79" s="592" t="e">
        <f>+Manpower!#REF!</f>
        <v>#REF!</v>
      </c>
      <c r="O79" s="484" t="e">
        <f>+Manpower!#REF!</f>
        <v>#REF!</v>
      </c>
      <c r="P79" s="455" t="e">
        <f>Manpower!#REF!</f>
        <v>#REF!</v>
      </c>
      <c r="U79" s="592" t="e">
        <f>+Manpower!#REF!</f>
        <v>#REF!</v>
      </c>
      <c r="V79" s="484" t="e">
        <f>+Manpower!#REF!</f>
        <v>#REF!</v>
      </c>
      <c r="W79" s="484" t="e">
        <f>+Manpower!#REF!</f>
        <v>#REF!</v>
      </c>
      <c r="X79" s="512" t="e">
        <f>+Manpower!#REF!</f>
        <v>#REF!</v>
      </c>
      <c r="Y79" s="480" t="e">
        <f>#REF!</f>
        <v>#REF!</v>
      </c>
      <c r="Z79" s="1668" t="e">
        <f>#REF!</f>
        <v>#REF!</v>
      </c>
      <c r="AA79" s="1668"/>
      <c r="AB79" s="1668"/>
      <c r="AC79" s="1668"/>
      <c r="AD79" s="1668"/>
      <c r="AE79" s="510" t="e">
        <f>VLOOKUP(Z79,#REF!,2,FALSE)</f>
        <v>#REF!</v>
      </c>
      <c r="AF79" s="510" t="e">
        <f>VLOOKUP(Z79,#REF!,3,FALSE)</f>
        <v>#REF!</v>
      </c>
      <c r="AG79" s="510" t="e">
        <f>VLOOKUP(Z79,#REF!,4,FALSE)</f>
        <v>#REF!</v>
      </c>
      <c r="AH79" s="510" t="e">
        <f>VLOOKUP(Z79,#REF!,5,FALSE)</f>
        <v>#REF!</v>
      </c>
      <c r="AI79" s="510" t="e">
        <f>VLOOKUP(Z79,#REF!,7,FALSE)</f>
        <v>#REF!</v>
      </c>
      <c r="AJ79" s="381"/>
      <c r="AK79" s="381"/>
    </row>
    <row r="80" spans="3:37" s="325" customFormat="1" ht="18.600000000000001" hidden="1" customHeight="1">
      <c r="C80" s="513" t="e">
        <f>#REF!</f>
        <v>#REF!</v>
      </c>
      <c r="D80" s="484" t="e">
        <f>#REF!</f>
        <v>#REF!</v>
      </c>
      <c r="E80" s="514" t="e">
        <f>#REF!</f>
        <v>#REF!</v>
      </c>
      <c r="F80" s="515" t="e">
        <f>#REF!</f>
        <v>#REF!</v>
      </c>
      <c r="G80" s="484" t="e">
        <f>#REF!</f>
        <v>#REF!</v>
      </c>
      <c r="H80" s="484" t="e">
        <f>#REF!</f>
        <v>#REF!</v>
      </c>
      <c r="I80" s="516" t="e">
        <f>#REF!</f>
        <v>#REF!</v>
      </c>
      <c r="J80" s="515" t="e">
        <f>#REF!</f>
        <v>#REF!</v>
      </c>
      <c r="K80" s="484" t="e">
        <f>#REF!</f>
        <v>#REF!</v>
      </c>
      <c r="L80" s="1773" t="e">
        <f>#REF!</f>
        <v>#REF!</v>
      </c>
      <c r="M80" s="1774"/>
      <c r="N80" s="517" t="s">
        <v>19</v>
      </c>
      <c r="O80" s="518" t="e">
        <f>SUM(O73:O79)</f>
        <v>#REF!</v>
      </c>
      <c r="P80" s="519" t="e">
        <f>SUM(P73:P79)</f>
        <v>#REF!</v>
      </c>
      <c r="U80" s="517" t="s">
        <v>19</v>
      </c>
      <c r="V80" s="518" t="e">
        <f>SUM(V73:V79)</f>
        <v>#REF!</v>
      </c>
      <c r="W80" s="518" t="e">
        <f>SUM(W73:W79)</f>
        <v>#REF!</v>
      </c>
      <c r="X80" s="518" t="e">
        <f>SUM(X73:X79)</f>
        <v>#REF!</v>
      </c>
      <c r="Y80" s="479" t="e">
        <f>#REF!</f>
        <v>#REF!</v>
      </c>
      <c r="Z80" s="1668" t="e">
        <f>#REF!</f>
        <v>#REF!</v>
      </c>
      <c r="AA80" s="1668"/>
      <c r="AB80" s="1668"/>
      <c r="AC80" s="1668"/>
      <c r="AD80" s="1668"/>
      <c r="AE80" s="510" t="e">
        <f>VLOOKUP(Z80,#REF!,2,FALSE)</f>
        <v>#REF!</v>
      </c>
      <c r="AF80" s="510" t="e">
        <f>VLOOKUP(Z80,#REF!,3,FALSE)</f>
        <v>#REF!</v>
      </c>
      <c r="AG80" s="510" t="e">
        <f>VLOOKUP(Z80,#REF!,4,FALSE)</f>
        <v>#REF!</v>
      </c>
      <c r="AH80" s="510" t="e">
        <f>VLOOKUP(Z80,#REF!,5,FALSE)</f>
        <v>#REF!</v>
      </c>
      <c r="AI80" s="510" t="e">
        <f>VLOOKUP(Z80,#REF!,7,FALSE)</f>
        <v>#REF!</v>
      </c>
    </row>
    <row r="81" spans="3:49" s="325" customFormat="1" ht="18.600000000000001" hidden="1" customHeight="1">
      <c r="C81" s="520"/>
      <c r="D81" s="521"/>
      <c r="E81" s="522"/>
      <c r="F81" s="521"/>
      <c r="G81" s="521"/>
      <c r="H81" s="521"/>
      <c r="I81" s="523"/>
      <c r="J81" s="521"/>
      <c r="K81" s="521"/>
      <c r="L81" s="522"/>
      <c r="M81" s="522"/>
      <c r="N81" s="521"/>
      <c r="O81" s="521"/>
      <c r="P81" s="521"/>
      <c r="U81" s="521"/>
      <c r="V81" s="521"/>
      <c r="W81" s="521"/>
      <c r="X81" s="521"/>
      <c r="Y81" s="480" t="e">
        <f>#REF!</f>
        <v>#REF!</v>
      </c>
      <c r="Z81" s="1668" t="e">
        <f>#REF!</f>
        <v>#REF!</v>
      </c>
      <c r="AA81" s="1668"/>
      <c r="AB81" s="1668"/>
      <c r="AC81" s="1668"/>
      <c r="AD81" s="1668"/>
      <c r="AE81" s="510" t="e">
        <f>VLOOKUP(Z81,#REF!,2,FALSE)</f>
        <v>#REF!</v>
      </c>
      <c r="AF81" s="510" t="e">
        <f>VLOOKUP(Z81,#REF!,3,FALSE)</f>
        <v>#REF!</v>
      </c>
      <c r="AG81" s="510" t="e">
        <f>VLOOKUP(Z81,#REF!,4,FALSE)</f>
        <v>#REF!</v>
      </c>
      <c r="AH81" s="510" t="e">
        <f>VLOOKUP(Z81,#REF!,5,FALSE)</f>
        <v>#REF!</v>
      </c>
      <c r="AI81" s="510" t="e">
        <f>VLOOKUP(Z81,#REF!,7,FALSE)</f>
        <v>#REF!</v>
      </c>
    </row>
    <row r="82" spans="3:49" s="325" customFormat="1" ht="18.600000000000001" hidden="1" customHeight="1">
      <c r="C82" s="520"/>
      <c r="D82" s="521"/>
      <c r="E82" s="522"/>
      <c r="F82" s="521"/>
      <c r="G82" s="521"/>
      <c r="H82" s="521"/>
      <c r="I82" s="523"/>
      <c r="J82" s="521"/>
      <c r="K82" s="521"/>
      <c r="L82" s="522"/>
      <c r="M82" s="522"/>
      <c r="N82" s="521"/>
      <c r="O82" s="521"/>
      <c r="P82" s="521"/>
      <c r="U82" s="521"/>
      <c r="V82" s="521"/>
      <c r="W82" s="521"/>
      <c r="X82" s="521"/>
      <c r="Y82" s="479" t="e">
        <f>#REF!</f>
        <v>#REF!</v>
      </c>
      <c r="Z82" s="1668" t="e">
        <f>#REF!</f>
        <v>#REF!</v>
      </c>
      <c r="AA82" s="1668"/>
      <c r="AB82" s="1668"/>
      <c r="AC82" s="1668"/>
      <c r="AD82" s="1668"/>
      <c r="AE82" s="510" t="e">
        <f>VLOOKUP(Z82,#REF!,2,FALSE)</f>
        <v>#REF!</v>
      </c>
      <c r="AF82" s="510" t="e">
        <f>VLOOKUP(Z82,#REF!,3,FALSE)</f>
        <v>#REF!</v>
      </c>
      <c r="AG82" s="510" t="e">
        <f>VLOOKUP(Z82,#REF!,4,FALSE)</f>
        <v>#REF!</v>
      </c>
      <c r="AH82" s="510" t="e">
        <f>VLOOKUP(Z82,#REF!,5,FALSE)</f>
        <v>#REF!</v>
      </c>
      <c r="AI82" s="510" t="e">
        <f>VLOOKUP(Z82,#REF!,7,FALSE)</f>
        <v>#REF!</v>
      </c>
    </row>
    <row r="83" spans="3:49" s="325" customFormat="1" ht="18.600000000000001" hidden="1" customHeight="1">
      <c r="C83" s="520"/>
      <c r="D83" s="521"/>
      <c r="E83" s="522"/>
      <c r="F83" s="521"/>
      <c r="G83" s="521"/>
      <c r="H83" s="521"/>
      <c r="I83" s="523"/>
      <c r="J83" s="521"/>
      <c r="K83" s="521"/>
      <c r="L83" s="522"/>
      <c r="M83" s="522"/>
      <c r="N83" s="521"/>
      <c r="O83" s="521"/>
      <c r="P83" s="521"/>
      <c r="U83" s="521"/>
      <c r="V83" s="521"/>
      <c r="W83" s="521"/>
      <c r="X83" s="521"/>
      <c r="Y83" s="480" t="e">
        <f>#REF!</f>
        <v>#REF!</v>
      </c>
      <c r="Z83" s="1668" t="e">
        <f>#REF!</f>
        <v>#REF!</v>
      </c>
      <c r="AA83" s="1668"/>
      <c r="AB83" s="1668"/>
      <c r="AC83" s="1668"/>
      <c r="AD83" s="1668"/>
      <c r="AE83" s="510" t="e">
        <f>VLOOKUP(Z83,#REF!,2,FALSE)</f>
        <v>#REF!</v>
      </c>
      <c r="AF83" s="510" t="e">
        <f>VLOOKUP(Z83,#REF!,3,FALSE)</f>
        <v>#REF!</v>
      </c>
      <c r="AG83" s="510" t="e">
        <f>VLOOKUP(Z83,#REF!,4,FALSE)</f>
        <v>#REF!</v>
      </c>
      <c r="AH83" s="510" t="e">
        <f>VLOOKUP(Z83,#REF!,5,FALSE)</f>
        <v>#REF!</v>
      </c>
      <c r="AI83" s="510" t="e">
        <f>VLOOKUP(Z83,#REF!,7,FALSE)</f>
        <v>#REF!</v>
      </c>
    </row>
    <row r="84" spans="3:49" s="325" customFormat="1" ht="18.600000000000001" hidden="1" customHeight="1">
      <c r="C84" s="520"/>
      <c r="D84" s="521"/>
      <c r="E84" s="522"/>
      <c r="F84" s="521"/>
      <c r="G84" s="521"/>
      <c r="H84" s="521"/>
      <c r="I84" s="523"/>
      <c r="J84" s="521"/>
      <c r="K84" s="521"/>
      <c r="L84" s="522"/>
      <c r="M84" s="522"/>
      <c r="N84" s="521"/>
      <c r="O84" s="521"/>
      <c r="P84" s="521"/>
      <c r="U84" s="521"/>
      <c r="V84" s="521"/>
      <c r="W84" s="521"/>
      <c r="X84" s="521"/>
      <c r="Y84" s="479" t="e">
        <f>#REF!</f>
        <v>#REF!</v>
      </c>
      <c r="Z84" s="1668" t="e">
        <f>#REF!</f>
        <v>#REF!</v>
      </c>
      <c r="AA84" s="1668"/>
      <c r="AB84" s="1668"/>
      <c r="AC84" s="1668"/>
      <c r="AD84" s="1668"/>
      <c r="AE84" s="510" t="e">
        <f>VLOOKUP(Z84,#REF!,2,FALSE)</f>
        <v>#REF!</v>
      </c>
      <c r="AF84" s="510" t="e">
        <f>VLOOKUP(Z84,#REF!,3,FALSE)</f>
        <v>#REF!</v>
      </c>
      <c r="AG84" s="510" t="e">
        <f>VLOOKUP(Z84,#REF!,4,FALSE)</f>
        <v>#REF!</v>
      </c>
      <c r="AH84" s="510" t="e">
        <f>VLOOKUP(Z84,#REF!,5,FALSE)</f>
        <v>#REF!</v>
      </c>
      <c r="AI84" s="510" t="e">
        <f>VLOOKUP(Z84,#REF!,7,FALSE)</f>
        <v>#REF!</v>
      </c>
    </row>
    <row r="85" spans="3:49" s="361" customFormat="1" hidden="1">
      <c r="C85" s="548" t="s">
        <v>1404</v>
      </c>
      <c r="D85" s="593"/>
      <c r="E85" s="593"/>
      <c r="F85" s="593"/>
      <c r="G85" s="593"/>
      <c r="H85" s="593"/>
      <c r="I85" s="593"/>
      <c r="J85" s="593"/>
      <c r="K85" s="593"/>
      <c r="L85" s="593"/>
      <c r="M85" s="593"/>
      <c r="N85" s="593"/>
      <c r="O85" s="593"/>
      <c r="P85" s="593"/>
      <c r="Q85" s="593"/>
      <c r="R85" s="593"/>
      <c r="S85" s="594" t="s">
        <v>1403</v>
      </c>
      <c r="T85" s="593"/>
      <c r="U85" s="593"/>
      <c r="V85" s="593"/>
      <c r="W85" s="593"/>
      <c r="X85" s="593"/>
      <c r="Y85" s="593"/>
      <c r="Z85" s="593"/>
      <c r="AA85" s="593"/>
      <c r="AB85" s="593"/>
      <c r="AC85" s="593"/>
      <c r="AD85" s="593"/>
      <c r="AE85" s="593"/>
      <c r="AF85" s="593"/>
      <c r="AG85" s="593"/>
      <c r="AH85" s="593"/>
      <c r="AI85" s="595"/>
      <c r="AM85" s="381"/>
      <c r="AN85" s="381"/>
      <c r="AO85" s="381"/>
      <c r="AP85" s="381"/>
      <c r="AQ85" s="381"/>
      <c r="AR85" s="381"/>
      <c r="AS85" s="381"/>
      <c r="AT85" s="381"/>
      <c r="AU85" s="381"/>
      <c r="AV85" s="381"/>
      <c r="AW85" s="381"/>
    </row>
    <row r="86" spans="3:49" s="364" customFormat="1" ht="16.2" hidden="1" thickBot="1">
      <c r="C86" s="1630" t="str">
        <f>'[61]Weekly Photos'!B23</f>
        <v>Concrete barriers delivery</v>
      </c>
      <c r="D86" s="1631"/>
      <c r="E86" s="1631"/>
      <c r="F86" s="1631"/>
      <c r="G86" s="1631"/>
      <c r="H86" s="1631" t="str">
        <f>'[61]Weekly Photos'!H23</f>
        <v>Temporary mobilization Area</v>
      </c>
      <c r="I86" s="1631"/>
      <c r="J86" s="1631"/>
      <c r="K86" s="1631"/>
      <c r="L86" s="1631"/>
      <c r="M86" s="1631"/>
      <c r="N86" s="1631" t="str">
        <f>'[61]Weekly Photos'!B4</f>
        <v>Start works in Area A</v>
      </c>
      <c r="O86" s="1631"/>
      <c r="P86" s="1631"/>
      <c r="Q86" s="1631"/>
      <c r="R86" s="1739"/>
      <c r="S86" s="596" t="s">
        <v>1402</v>
      </c>
      <c r="T86" s="524"/>
      <c r="U86" s="524"/>
      <c r="V86" s="524"/>
      <c r="W86" s="524"/>
      <c r="X86" s="524"/>
      <c r="Y86" s="524"/>
      <c r="Z86" s="524"/>
      <c r="AA86" s="524"/>
      <c r="AB86" s="524"/>
      <c r="AC86" s="524"/>
      <c r="AD86" s="524"/>
      <c r="AE86" s="524"/>
      <c r="AF86" s="524"/>
      <c r="AG86" s="524"/>
      <c r="AH86" s="524"/>
      <c r="AI86" s="525"/>
      <c r="AJ86" s="381"/>
      <c r="AK86" s="381"/>
    </row>
    <row r="87" spans="3:49" s="361" customFormat="1" ht="41.4" hidden="1" customHeight="1">
      <c r="C87" s="597"/>
      <c r="D87" s="598"/>
      <c r="E87" s="598"/>
      <c r="F87" s="598"/>
      <c r="G87" s="599"/>
      <c r="H87" s="600"/>
      <c r="I87" s="598"/>
      <c r="J87" s="598"/>
      <c r="K87" s="598"/>
      <c r="L87" s="598"/>
      <c r="M87" s="599"/>
      <c r="N87" s="600"/>
      <c r="O87" s="598"/>
      <c r="P87" s="598"/>
      <c r="Q87" s="598"/>
      <c r="R87" s="599"/>
      <c r="S87" s="526" t="s">
        <v>1393</v>
      </c>
      <c r="T87" s="526" t="s">
        <v>1392</v>
      </c>
      <c r="U87" s="1698" t="s">
        <v>1391</v>
      </c>
      <c r="V87" s="1698"/>
      <c r="W87" s="1698"/>
      <c r="X87" s="1698"/>
      <c r="Y87" s="526" t="s">
        <v>1401</v>
      </c>
      <c r="Z87" s="1698" t="s">
        <v>1389</v>
      </c>
      <c r="AA87" s="1698"/>
      <c r="AB87" s="1698"/>
      <c r="AC87" s="1698" t="s">
        <v>1400</v>
      </c>
      <c r="AD87" s="1698"/>
      <c r="AE87" s="1698"/>
      <c r="AF87" s="1698"/>
      <c r="AG87" s="1698"/>
      <c r="AH87" s="526" t="s">
        <v>1388</v>
      </c>
      <c r="AI87" s="527" t="s">
        <v>1386</v>
      </c>
      <c r="AJ87" s="601"/>
      <c r="AK87" s="601"/>
    </row>
    <row r="88" spans="3:49" ht="41.4" hidden="1" customHeight="1">
      <c r="C88" s="530"/>
      <c r="D88" s="325"/>
      <c r="E88" s="325"/>
      <c r="F88" s="325"/>
      <c r="G88" s="602"/>
      <c r="H88" s="603"/>
      <c r="I88" s="325"/>
      <c r="J88" s="325"/>
      <c r="K88" s="325"/>
      <c r="L88" s="325"/>
      <c r="M88" s="602"/>
      <c r="N88" s="603"/>
      <c r="O88" s="325"/>
      <c r="P88" s="325"/>
      <c r="Q88" s="325"/>
      <c r="R88" s="602"/>
      <c r="S88" s="604" t="e">
        <f>IF(+#REF!="","",+#REF!)</f>
        <v>#REF!</v>
      </c>
      <c r="T88" s="528" t="e">
        <f>IF(+#REF!="","",+#REF!)</f>
        <v>#REF!</v>
      </c>
      <c r="U88" s="1736"/>
      <c r="V88" s="1736"/>
      <c r="W88" s="1736"/>
      <c r="X88" s="1736"/>
      <c r="Y88" s="605"/>
      <c r="Z88" s="1695"/>
      <c r="AA88" s="1696"/>
      <c r="AB88" s="1696"/>
      <c r="AC88" s="1696"/>
      <c r="AD88" s="1696"/>
      <c r="AE88" s="1696"/>
      <c r="AF88" s="1696"/>
      <c r="AG88" s="1697"/>
      <c r="AH88" s="481"/>
      <c r="AI88" s="606" t="e">
        <f>IF(+#REF!="","",+#REF!)</f>
        <v>#REF!</v>
      </c>
    </row>
    <row r="89" spans="3:49" ht="41.4" hidden="1" customHeight="1">
      <c r="C89" s="530"/>
      <c r="D89" s="325"/>
      <c r="E89" s="325"/>
      <c r="F89" s="325"/>
      <c r="G89" s="602"/>
      <c r="H89" s="603"/>
      <c r="I89" s="325"/>
      <c r="J89" s="325"/>
      <c r="K89" s="325"/>
      <c r="L89" s="325"/>
      <c r="M89" s="602"/>
      <c r="N89" s="603"/>
      <c r="O89" s="325"/>
      <c r="P89" s="325"/>
      <c r="Q89" s="325"/>
      <c r="R89" s="602"/>
      <c r="S89" s="604" t="e">
        <f>IF(+#REF!="","",+#REF!)</f>
        <v>#REF!</v>
      </c>
      <c r="T89" s="528" t="e">
        <f>IF(+#REF!="","",+#REF!)</f>
        <v>#REF!</v>
      </c>
      <c r="U89" s="1681"/>
      <c r="V89" s="1682"/>
      <c r="W89" s="1682"/>
      <c r="X89" s="1683"/>
      <c r="Y89" s="481"/>
      <c r="Z89" s="1681"/>
      <c r="AA89" s="1682"/>
      <c r="AB89" s="1682"/>
      <c r="AC89" s="1682"/>
      <c r="AD89" s="1682"/>
      <c r="AE89" s="1682"/>
      <c r="AF89" s="1682"/>
      <c r="AG89" s="1683"/>
      <c r="AH89" s="481"/>
      <c r="AI89" s="482" t="e">
        <f>IF(+#REF!="","",+#REF!)</f>
        <v>#REF!</v>
      </c>
    </row>
    <row r="90" spans="3:49" ht="41.4" hidden="1" customHeight="1">
      <c r="C90" s="530"/>
      <c r="D90" s="325"/>
      <c r="E90" s="325"/>
      <c r="F90" s="325"/>
      <c r="G90" s="602"/>
      <c r="H90" s="603"/>
      <c r="I90" s="325"/>
      <c r="J90" s="325"/>
      <c r="K90" s="325"/>
      <c r="L90" s="325"/>
      <c r="M90" s="602"/>
      <c r="N90" s="603"/>
      <c r="O90" s="325"/>
      <c r="P90" s="325"/>
      <c r="Q90" s="325"/>
      <c r="R90" s="602"/>
      <c r="S90" s="604" t="e">
        <f>IF(+#REF!="","",+#REF!)</f>
        <v>#REF!</v>
      </c>
      <c r="T90" s="528" t="e">
        <f>IF(+#REF!="","",+#REF!)</f>
        <v>#REF!</v>
      </c>
      <c r="U90" s="1681"/>
      <c r="V90" s="1682"/>
      <c r="W90" s="1682"/>
      <c r="X90" s="1683"/>
      <c r="Y90" s="481"/>
      <c r="Z90" s="1681"/>
      <c r="AA90" s="1682"/>
      <c r="AB90" s="1682"/>
      <c r="AC90" s="1682"/>
      <c r="AD90" s="1682"/>
      <c r="AE90" s="1682"/>
      <c r="AF90" s="1682"/>
      <c r="AG90" s="1683"/>
      <c r="AH90" s="481"/>
      <c r="AI90" s="482" t="e">
        <f>IF(+#REF!="","",+#REF!)</f>
        <v>#REF!</v>
      </c>
    </row>
    <row r="91" spans="3:49" s="325" customFormat="1" ht="41.4" hidden="1" customHeight="1">
      <c r="C91" s="530"/>
      <c r="G91" s="602"/>
      <c r="H91" s="603"/>
      <c r="M91" s="602"/>
      <c r="N91" s="603"/>
      <c r="R91" s="602"/>
      <c r="S91" s="604" t="e">
        <f>IF(+#REF!="","",+#REF!)</f>
        <v>#REF!</v>
      </c>
      <c r="T91" s="528" t="e">
        <f>IF(+#REF!="","",+#REF!)</f>
        <v>#REF!</v>
      </c>
      <c r="U91" s="1681" t="e">
        <f>IF(+#REF!="","",+#REF!)</f>
        <v>#REF!</v>
      </c>
      <c r="V91" s="1682"/>
      <c r="W91" s="1682"/>
      <c r="X91" s="1683"/>
      <c r="Y91" s="481" t="e">
        <f>IF(+#REF!="","",+#REF!)</f>
        <v>#REF!</v>
      </c>
      <c r="Z91" s="1681" t="e">
        <f>IF(+#REF!="","",+#REF!)</f>
        <v>#REF!</v>
      </c>
      <c r="AA91" s="1682"/>
      <c r="AB91" s="1682"/>
      <c r="AC91" s="1682"/>
      <c r="AD91" s="1682"/>
      <c r="AE91" s="1682"/>
      <c r="AF91" s="1682"/>
      <c r="AG91" s="1683"/>
      <c r="AH91" s="481" t="e">
        <f>IF(+#REF!="","",+#REF!)</f>
        <v>#REF!</v>
      </c>
      <c r="AI91" s="482" t="e">
        <f>IF(+#REF!="","",+#REF!)</f>
        <v>#REF!</v>
      </c>
    </row>
    <row r="92" spans="3:49" s="325" customFormat="1" ht="41.4" hidden="1" customHeight="1">
      <c r="C92" s="607"/>
      <c r="D92" s="608"/>
      <c r="E92" s="608"/>
      <c r="F92" s="608"/>
      <c r="G92" s="609"/>
      <c r="H92" s="610"/>
      <c r="I92" s="608"/>
      <c r="J92" s="608"/>
      <c r="K92" s="608"/>
      <c r="L92" s="608"/>
      <c r="M92" s="609"/>
      <c r="N92" s="610"/>
      <c r="O92" s="608"/>
      <c r="P92" s="608"/>
      <c r="Q92" s="608"/>
      <c r="R92" s="609"/>
      <c r="S92" s="611" t="e">
        <f>IF(+#REF!="","",+#REF!)</f>
        <v>#REF!</v>
      </c>
      <c r="T92" s="612" t="e">
        <f>IF(+#REF!="","",+#REF!)</f>
        <v>#REF!</v>
      </c>
      <c r="U92" s="1661" t="e">
        <f>IF(+#REF!="","",+#REF!)</f>
        <v>#REF!</v>
      </c>
      <c r="V92" s="1662"/>
      <c r="W92" s="1662"/>
      <c r="X92" s="1663"/>
      <c r="Y92" s="613" t="e">
        <f>IF(+#REF!="","",+#REF!)</f>
        <v>#REF!</v>
      </c>
      <c r="Z92" s="1661" t="e">
        <f>IF(+#REF!="","",+#REF!)</f>
        <v>#REF!</v>
      </c>
      <c r="AA92" s="1662"/>
      <c r="AB92" s="1662"/>
      <c r="AC92" s="1662"/>
      <c r="AD92" s="1662"/>
      <c r="AE92" s="1662"/>
      <c r="AF92" s="1662"/>
      <c r="AG92" s="1663"/>
      <c r="AH92" s="613" t="e">
        <f>IF(+#REF!="","",+#REF!)</f>
        <v>#REF!</v>
      </c>
      <c r="AI92" s="614" t="e">
        <f>IF(+#REF!="","",+#REF!)</f>
        <v>#REF!</v>
      </c>
    </row>
    <row r="93" spans="3:49" s="325" customFormat="1"/>
    <row r="94" spans="3:49" s="325" customFormat="1">
      <c r="C94" s="365"/>
      <c r="D94" s="365"/>
      <c r="E94" s="365"/>
      <c r="F94" s="365"/>
      <c r="G94" s="365"/>
      <c r="H94" s="365"/>
      <c r="I94" s="365"/>
      <c r="J94" s="365"/>
      <c r="K94" s="365"/>
      <c r="L94" s="365"/>
      <c r="M94" s="365"/>
      <c r="N94" s="365"/>
    </row>
    <row r="95" spans="3:49" s="325" customFormat="1">
      <c r="C95" s="365"/>
      <c r="D95" s="365"/>
      <c r="E95" s="365"/>
      <c r="F95" s="365"/>
      <c r="G95" s="365"/>
      <c r="H95" s="365"/>
      <c r="I95" s="365"/>
      <c r="J95" s="365"/>
      <c r="K95" s="365"/>
      <c r="L95" s="365"/>
      <c r="M95" s="365"/>
      <c r="N95" s="365"/>
      <c r="Y95" s="419"/>
    </row>
    <row r="96" spans="3:49" s="325" customFormat="1">
      <c r="C96" s="365"/>
      <c r="D96" s="365"/>
      <c r="E96" s="365"/>
      <c r="F96" s="365"/>
      <c r="G96" s="365"/>
      <c r="H96" s="365"/>
      <c r="I96" s="365"/>
      <c r="J96" s="365"/>
      <c r="K96" s="365"/>
      <c r="L96" s="365"/>
      <c r="M96" s="365"/>
      <c r="N96" s="365"/>
      <c r="Y96" s="615"/>
    </row>
    <row r="97" spans="3:14" s="325" customFormat="1">
      <c r="C97" s="365"/>
      <c r="D97" s="365"/>
      <c r="E97" s="365"/>
      <c r="F97" s="365"/>
      <c r="G97" s="365"/>
      <c r="H97" s="365"/>
      <c r="I97" s="365"/>
      <c r="J97" s="365"/>
      <c r="K97" s="365"/>
      <c r="L97" s="365"/>
      <c r="M97" s="365"/>
      <c r="N97" s="365"/>
    </row>
    <row r="98" spans="3:14" s="325" customFormat="1">
      <c r="J98" s="365"/>
      <c r="K98" s="365"/>
      <c r="L98" s="365"/>
      <c r="M98" s="365"/>
    </row>
    <row r="99" spans="3:14" s="325" customFormat="1">
      <c r="J99" s="365"/>
      <c r="K99" s="365"/>
      <c r="L99" s="365"/>
      <c r="M99" s="365"/>
    </row>
    <row r="100" spans="3:14" s="325" customFormat="1">
      <c r="J100" s="365"/>
      <c r="K100" s="365"/>
      <c r="L100" s="365"/>
      <c r="M100" s="365"/>
    </row>
    <row r="101" spans="3:14" s="325" customFormat="1">
      <c r="J101" s="365"/>
      <c r="K101" s="365"/>
      <c r="L101" s="365"/>
      <c r="M101" s="365"/>
    </row>
    <row r="102" spans="3:14" s="325" customFormat="1"/>
    <row r="103" spans="3:14" s="325" customFormat="1"/>
    <row r="104" spans="3:14" s="325" customFormat="1"/>
    <row r="105" spans="3:14" s="325" customFormat="1"/>
    <row r="106" spans="3:14" s="325" customFormat="1"/>
    <row r="107" spans="3:14" s="325" customFormat="1"/>
    <row r="108" spans="3:14" s="325" customFormat="1"/>
    <row r="109" spans="3:14" s="325" customFormat="1"/>
    <row r="110" spans="3:14" s="325" customFormat="1"/>
    <row r="111" spans="3:14" s="325" customFormat="1"/>
    <row r="112" spans="3:14" s="325" customFormat="1"/>
    <row r="113" s="325" customFormat="1"/>
    <row r="114" s="325" customFormat="1"/>
    <row r="115" s="325" customFormat="1"/>
    <row r="116" s="325" customFormat="1"/>
    <row r="117" s="325" customFormat="1"/>
    <row r="118" s="325" customFormat="1"/>
    <row r="119" s="325" customFormat="1"/>
    <row r="120" s="325" customFormat="1"/>
    <row r="121" s="325" customFormat="1"/>
    <row r="122" s="325" customFormat="1"/>
    <row r="123" s="325" customFormat="1"/>
    <row r="124" s="325" customFormat="1"/>
    <row r="125" s="325" customFormat="1"/>
    <row r="126" s="325" customFormat="1"/>
    <row r="127" s="325" customFormat="1"/>
    <row r="128" s="325" customFormat="1"/>
    <row r="129" s="325" customFormat="1"/>
    <row r="130" s="325" customFormat="1"/>
    <row r="131" s="325" customFormat="1"/>
    <row r="132" s="325" customFormat="1"/>
    <row r="133" s="325" customFormat="1"/>
    <row r="134" s="325" customFormat="1"/>
  </sheetData>
  <sheetProtection formatCells="0" formatColumns="0" formatRows="0" insertHyperlinks="0" sort="0" autoFilter="0" pivotTables="0"/>
  <mergeCells count="257">
    <mergeCell ref="Z89:AG89"/>
    <mergeCell ref="N63:O63"/>
    <mergeCell ref="U5:V5"/>
    <mergeCell ref="G12:H12"/>
    <mergeCell ref="L80:M80"/>
    <mergeCell ref="H86:M86"/>
    <mergeCell ref="W55:X55"/>
    <mergeCell ref="W54:X54"/>
    <mergeCell ref="F77:I77"/>
    <mergeCell ref="F78:G78"/>
    <mergeCell ref="H78:I78"/>
    <mergeCell ref="N66:O66"/>
    <mergeCell ref="K67:M67"/>
    <mergeCell ref="N49:O49"/>
    <mergeCell ref="Q55:R55"/>
    <mergeCell ref="Q54:R54"/>
    <mergeCell ref="AB60:AC60"/>
    <mergeCell ref="I64:I65"/>
    <mergeCell ref="J64:J65"/>
    <mergeCell ref="G64:G65"/>
    <mergeCell ref="H64:H65"/>
    <mergeCell ref="Z82:AD82"/>
    <mergeCell ref="AD21:AE21"/>
    <mergeCell ref="N67:X67"/>
    <mergeCell ref="Z90:AG90"/>
    <mergeCell ref="AB61:AC61"/>
    <mergeCell ref="AA70:AE71"/>
    <mergeCell ref="L55:L56"/>
    <mergeCell ref="N64:O64"/>
    <mergeCell ref="Q5:R5"/>
    <mergeCell ref="N65:O65"/>
    <mergeCell ref="S5:T5"/>
    <mergeCell ref="O5:P5"/>
    <mergeCell ref="U6:V6"/>
    <mergeCell ref="AG72:AG73"/>
    <mergeCell ref="AC5:AI8"/>
    <mergeCell ref="AH66:AH67"/>
    <mergeCell ref="AB48:AC48"/>
    <mergeCell ref="R12:R13"/>
    <mergeCell ref="S12:V12"/>
    <mergeCell ref="Z46:AA47"/>
    <mergeCell ref="Y46:Y47"/>
    <mergeCell ref="Z60:AA60"/>
    <mergeCell ref="S46:S48"/>
    <mergeCell ref="AB46:AC47"/>
    <mergeCell ref="W47:W48"/>
    <mergeCell ref="N59:X59"/>
    <mergeCell ref="S54:V54"/>
    <mergeCell ref="U92:X92"/>
    <mergeCell ref="AF66:AF67"/>
    <mergeCell ref="R46:R48"/>
    <mergeCell ref="Q66:S66"/>
    <mergeCell ref="AF72:AF73"/>
    <mergeCell ref="Q63:S63"/>
    <mergeCell ref="Q64:S64"/>
    <mergeCell ref="Z78:AD78"/>
    <mergeCell ref="Z81:AD81"/>
    <mergeCell ref="U89:X89"/>
    <mergeCell ref="U90:X90"/>
    <mergeCell ref="U87:X87"/>
    <mergeCell ref="U88:X88"/>
    <mergeCell ref="U91:X91"/>
    <mergeCell ref="T46:X46"/>
    <mergeCell ref="Q57:R57"/>
    <mergeCell ref="N86:R86"/>
    <mergeCell ref="AB49:AC49"/>
    <mergeCell ref="N56:P56"/>
    <mergeCell ref="AB51:AC51"/>
    <mergeCell ref="AB62:AC62"/>
    <mergeCell ref="Z59:AA59"/>
    <mergeCell ref="Z83:AD83"/>
    <mergeCell ref="X47:X48"/>
    <mergeCell ref="Y66:Y67"/>
    <mergeCell ref="K66:M66"/>
    <mergeCell ref="AA66:AE67"/>
    <mergeCell ref="C60:D60"/>
    <mergeCell ref="C59:D59"/>
    <mergeCell ref="C55:D56"/>
    <mergeCell ref="AG54:AI55"/>
    <mergeCell ref="C66:D66"/>
    <mergeCell ref="C67:D67"/>
    <mergeCell ref="N61:O61"/>
    <mergeCell ref="C61:D61"/>
    <mergeCell ref="Z56:AA56"/>
    <mergeCell ref="E64:E65"/>
    <mergeCell ref="C64:D65"/>
    <mergeCell ref="Q65:S65"/>
    <mergeCell ref="N62:O62"/>
    <mergeCell ref="F64:F65"/>
    <mergeCell ref="C62:D62"/>
    <mergeCell ref="Z63:AA63"/>
    <mergeCell ref="K64:M65"/>
    <mergeCell ref="AH72:AH73"/>
    <mergeCell ref="Z68:Z69"/>
    <mergeCell ref="AB52:AC52"/>
    <mergeCell ref="Z88:AG88"/>
    <mergeCell ref="AC87:AG87"/>
    <mergeCell ref="Z84:AD84"/>
    <mergeCell ref="AI70:AI71"/>
    <mergeCell ref="AH68:AH69"/>
    <mergeCell ref="AF68:AF69"/>
    <mergeCell ref="AG68:AG69"/>
    <mergeCell ref="AA68:AE69"/>
    <mergeCell ref="Z76:AD76"/>
    <mergeCell ref="Z75:AD75"/>
    <mergeCell ref="AH70:AH71"/>
    <mergeCell ref="Z87:AB87"/>
    <mergeCell ref="AA72:AE73"/>
    <mergeCell ref="Z80:AD80"/>
    <mergeCell ref="AG66:AG67"/>
    <mergeCell ref="AI66:AI67"/>
    <mergeCell ref="Z58:AA58"/>
    <mergeCell ref="Y64:AI65"/>
    <mergeCell ref="Y72:Y73"/>
    <mergeCell ref="Y68:Y69"/>
    <mergeCell ref="Y70:Y71"/>
    <mergeCell ref="AD46:AD47"/>
    <mergeCell ref="AD25:AE25"/>
    <mergeCell ref="AD23:AE23"/>
    <mergeCell ref="W56:X56"/>
    <mergeCell ref="V47:V48"/>
    <mergeCell ref="U47:U48"/>
    <mergeCell ref="Y59:Y63"/>
    <mergeCell ref="AB56:AC56"/>
    <mergeCell ref="Z61:AA61"/>
    <mergeCell ref="S57:V57"/>
    <mergeCell ref="Q60:S60"/>
    <mergeCell ref="S56:V56"/>
    <mergeCell ref="S55:V55"/>
    <mergeCell ref="Q56:R56"/>
    <mergeCell ref="Q62:S62"/>
    <mergeCell ref="Q61:S61"/>
    <mergeCell ref="AB58:AC58"/>
    <mergeCell ref="Z50:AA50"/>
    <mergeCell ref="AB54:AC54"/>
    <mergeCell ref="Z57:AA57"/>
    <mergeCell ref="Z54:AA54"/>
    <mergeCell ref="AB57:AC57"/>
    <mergeCell ref="AB55:AC55"/>
    <mergeCell ref="Z52:AA52"/>
    <mergeCell ref="Z92:AG92"/>
    <mergeCell ref="AD24:AE24"/>
    <mergeCell ref="AD22:AE22"/>
    <mergeCell ref="Z79:AD79"/>
    <mergeCell ref="AD26:AE26"/>
    <mergeCell ref="Z70:Z71"/>
    <mergeCell ref="Z77:AD77"/>
    <mergeCell ref="AB59:AC59"/>
    <mergeCell ref="AG45:AI45"/>
    <mergeCell ref="AI72:AI73"/>
    <mergeCell ref="AI68:AI69"/>
    <mergeCell ref="Z72:Z73"/>
    <mergeCell ref="AG70:AG71"/>
    <mergeCell ref="AF46:AF47"/>
    <mergeCell ref="AB50:AC50"/>
    <mergeCell ref="Z62:AA62"/>
    <mergeCell ref="AB53:AC53"/>
    <mergeCell ref="Z49:AA49"/>
    <mergeCell ref="Z91:AG91"/>
    <mergeCell ref="AD27:AE27"/>
    <mergeCell ref="Z66:Z67"/>
    <mergeCell ref="AF70:AF71"/>
    <mergeCell ref="AE46:AE47"/>
    <mergeCell ref="AB63:AC63"/>
    <mergeCell ref="C69:D69"/>
    <mergeCell ref="C70:D70"/>
    <mergeCell ref="C68:D68"/>
    <mergeCell ref="C86:G86"/>
    <mergeCell ref="C72:M72"/>
    <mergeCell ref="C73:M73"/>
    <mergeCell ref="C77:E78"/>
    <mergeCell ref="C71:D71"/>
    <mergeCell ref="V68:X68"/>
    <mergeCell ref="K68:M68"/>
    <mergeCell ref="K71:M71"/>
    <mergeCell ref="K70:M70"/>
    <mergeCell ref="K69:M69"/>
    <mergeCell ref="U71:X71"/>
    <mergeCell ref="J77:M78"/>
    <mergeCell ref="H74:M74"/>
    <mergeCell ref="L76:M76"/>
    <mergeCell ref="C74:G74"/>
    <mergeCell ref="N50:O50"/>
    <mergeCell ref="M46:M47"/>
    <mergeCell ref="C50:D50"/>
    <mergeCell ref="C52:D52"/>
    <mergeCell ref="C48:D48"/>
    <mergeCell ref="K55:K56"/>
    <mergeCell ref="N60:O60"/>
    <mergeCell ref="Y48:Y49"/>
    <mergeCell ref="N51:O51"/>
    <mergeCell ref="C53:D53"/>
    <mergeCell ref="Q58:R58"/>
    <mergeCell ref="N58:P58"/>
    <mergeCell ref="W58:X58"/>
    <mergeCell ref="W57:X57"/>
    <mergeCell ref="N57:P57"/>
    <mergeCell ref="T47:T48"/>
    <mergeCell ref="S58:V58"/>
    <mergeCell ref="Z48:AA48"/>
    <mergeCell ref="C57:D57"/>
    <mergeCell ref="N54:P54"/>
    <mergeCell ref="C51:D51"/>
    <mergeCell ref="C58:D58"/>
    <mergeCell ref="C49:D49"/>
    <mergeCell ref="C11:P11"/>
    <mergeCell ref="C10:AI10"/>
    <mergeCell ref="Q11:AB11"/>
    <mergeCell ref="AC11:AI11"/>
    <mergeCell ref="L46:L47"/>
    <mergeCell ref="N52:O52"/>
    <mergeCell ref="Z53:AA53"/>
    <mergeCell ref="C18:D18"/>
    <mergeCell ref="E46:E47"/>
    <mergeCell ref="E55:E56"/>
    <mergeCell ref="C46:D47"/>
    <mergeCell ref="Q46:Q48"/>
    <mergeCell ref="P46:P48"/>
    <mergeCell ref="N55:P55"/>
    <mergeCell ref="Z55:AA55"/>
    <mergeCell ref="Z51:AA51"/>
    <mergeCell ref="Y50:Y58"/>
    <mergeCell ref="M55:M56"/>
    <mergeCell ref="C17:D17"/>
    <mergeCell ref="C15:D15"/>
    <mergeCell ref="C16:D16"/>
    <mergeCell ref="C14:D14"/>
    <mergeCell ref="F12:F13"/>
    <mergeCell ref="E12:E13"/>
    <mergeCell ref="N46:O48"/>
    <mergeCell ref="K46:K47"/>
    <mergeCell ref="N45:X45"/>
    <mergeCell ref="C12:D13"/>
    <mergeCell ref="I12:P12"/>
    <mergeCell ref="C3:K3"/>
    <mergeCell ref="O8:P8"/>
    <mergeCell ref="AA5:AA6"/>
    <mergeCell ref="U7:V7"/>
    <mergeCell ref="O7:P7"/>
    <mergeCell ref="Q7:R7"/>
    <mergeCell ref="O4:V4"/>
    <mergeCell ref="I4:N4"/>
    <mergeCell ref="W4:AB4"/>
    <mergeCell ref="AB5:AB6"/>
    <mergeCell ref="AB7:AB8"/>
    <mergeCell ref="S8:T8"/>
    <mergeCell ref="Q8:R8"/>
    <mergeCell ref="U8:V8"/>
    <mergeCell ref="D5:H5"/>
    <mergeCell ref="G6:H6"/>
    <mergeCell ref="G7:H7"/>
    <mergeCell ref="G8:H8"/>
    <mergeCell ref="S7:T7"/>
    <mergeCell ref="S6:T6"/>
    <mergeCell ref="Q6:R6"/>
    <mergeCell ref="O6:P6"/>
    <mergeCell ref="AA7:AA8"/>
  </mergeCells>
  <conditionalFormatting sqref="F14:F19">
    <cfRule type="dataBar" priority="139">
      <dataBar>
        <cfvo type="min"/>
        <cfvo type="max"/>
        <color rgb="FF000000"/>
      </dataBar>
      <extLst>
        <ext xmlns:x14="http://schemas.microsoft.com/office/spreadsheetml/2009/9/main" uri="{B025F937-C7B1-47D3-B67F-A62EFF666E3E}">
          <x14:id>{85E61FB9-7DA0-40A0-B653-7E8E015B74BD}</x14:id>
        </ext>
      </extLst>
    </cfRule>
    <cfRule type="dataBar" priority="138">
      <dataBar>
        <cfvo type="min"/>
        <cfvo type="max"/>
        <color rgb="FF53B3DD"/>
      </dataBar>
    </cfRule>
  </conditionalFormatting>
  <conditionalFormatting sqref="K76">
    <cfRule type="cellIs" dxfId="238" priority="8" operator="lessThan">
      <formula>0</formula>
    </cfRule>
  </conditionalFormatting>
  <conditionalFormatting sqref="L14:L18">
    <cfRule type="colorScale" priority="142">
      <colorScale>
        <cfvo type="min"/>
        <cfvo type="percentile" val="50"/>
        <cfvo type="max"/>
        <color theme="5" tint="0.59999389629810485"/>
        <color theme="7" tint="0.79998168889431442"/>
        <color theme="4" tint="0.59999389629810485"/>
      </colorScale>
    </cfRule>
  </conditionalFormatting>
  <conditionalFormatting sqref="L76:M76">
    <cfRule type="dataBar" priority="5">
      <dataBar>
        <cfvo type="min"/>
        <cfvo type="max"/>
        <color rgb="FF63C384"/>
      </dataBar>
    </cfRule>
    <cfRule type="dataBar" priority="53">
      <dataBar>
        <cfvo type="min"/>
        <cfvo type="max"/>
        <color rgb="FF000000"/>
      </dataBar>
      <extLst>
        <ext xmlns:x14="http://schemas.microsoft.com/office/spreadsheetml/2009/9/main" uri="{B025F937-C7B1-47D3-B67F-A62EFF666E3E}">
          <x14:id>{4DBA0D40-E519-4B5B-8378-7AC73906B20C}</x14:id>
        </ext>
      </extLst>
    </cfRule>
  </conditionalFormatting>
  <conditionalFormatting sqref="L80:M84">
    <cfRule type="dataBar" priority="56">
      <dataBar>
        <cfvo type="min"/>
        <cfvo type="max"/>
        <color rgb="FF000000"/>
      </dataBar>
      <extLst>
        <ext xmlns:x14="http://schemas.microsoft.com/office/spreadsheetml/2009/9/main" uri="{B025F937-C7B1-47D3-B67F-A62EFF666E3E}">
          <x14:id>{8A825166-A39D-4B1E-AB1A-85B5DDCD6721}</x14:id>
        </ext>
      </extLst>
    </cfRule>
    <cfRule type="dataBar" priority="6">
      <dataBar>
        <cfvo type="min"/>
        <cfvo type="max"/>
        <color rgb="FF63C384"/>
      </dataBar>
    </cfRule>
  </conditionalFormatting>
  <conditionalFormatting sqref="N14:N18">
    <cfRule type="colorScale" priority="143">
      <colorScale>
        <cfvo type="min"/>
        <cfvo type="percentile" val="50"/>
        <cfvo type="max"/>
        <color theme="5" tint="0.59999389629810485"/>
        <color theme="7" tint="0.79998168889431442"/>
        <color theme="4" tint="0.59999389629810485"/>
      </colorScale>
    </cfRule>
  </conditionalFormatting>
  <conditionalFormatting sqref="O14:O18">
    <cfRule type="dataBar" priority="145">
      <dataBar>
        <cfvo type="min"/>
        <cfvo type="max"/>
        <color theme="0" tint="-0.249977111117893"/>
      </dataBar>
    </cfRule>
    <cfRule type="cellIs" dxfId="237" priority="144" operator="lessThan">
      <formula>0</formula>
    </cfRule>
    <cfRule type="dataBar" priority="146">
      <dataBar>
        <cfvo type="min"/>
        <cfvo type="max"/>
        <color rgb="FF000000"/>
      </dataBar>
      <extLst>
        <ext xmlns:x14="http://schemas.microsoft.com/office/spreadsheetml/2009/9/main" uri="{B025F937-C7B1-47D3-B67F-A62EFF666E3E}">
          <x14:id>{E330C80B-B2E6-4838-BAFF-7FEA60AE4815}</x14:id>
        </ext>
      </extLst>
    </cfRule>
  </conditionalFormatting>
  <conditionalFormatting sqref="P14:P18 AB14:AB18">
    <cfRule type="expression" dxfId="236" priority="37">
      <formula>P14&lt;1</formula>
    </cfRule>
    <cfRule type="expression" dxfId="235" priority="38">
      <formula>P14=1</formula>
    </cfRule>
    <cfRule type="expression" dxfId="234" priority="39">
      <formula>P14&gt;1</formula>
    </cfRule>
  </conditionalFormatting>
  <conditionalFormatting sqref="R14:R19">
    <cfRule type="dataBar" priority="147">
      <dataBar>
        <cfvo type="min"/>
        <cfvo type="max"/>
        <color rgb="FF53B3DD"/>
      </dataBar>
    </cfRule>
    <cfRule type="dataBar" priority="148">
      <dataBar>
        <cfvo type="min"/>
        <cfvo type="max"/>
        <color rgb="FF000000"/>
      </dataBar>
      <extLst>
        <ext xmlns:x14="http://schemas.microsoft.com/office/spreadsheetml/2009/9/main" uri="{B025F937-C7B1-47D3-B67F-A62EFF666E3E}">
          <x14:id>{0D6AAE3A-E9D9-482B-89FA-D49552AD4A89}</x14:id>
        </ext>
      </extLst>
    </cfRule>
  </conditionalFormatting>
  <conditionalFormatting sqref="U14:U19">
    <cfRule type="colorScale" priority="151">
      <colorScale>
        <cfvo type="min"/>
        <cfvo type="percentile" val="50"/>
        <cfvo type="max"/>
        <color theme="5" tint="0.59999389629810485"/>
        <color theme="7" tint="0.79998168889431442"/>
        <color theme="4" tint="0.59999389629810485"/>
      </colorScale>
    </cfRule>
  </conditionalFormatting>
  <conditionalFormatting sqref="U88:U92">
    <cfRule type="cellIs" dxfId="233" priority="16" stopIfTrue="1" operator="equal">
      <formula>"Threat"</formula>
    </cfRule>
    <cfRule type="cellIs" dxfId="232" priority="17" stopIfTrue="1" operator="equal">
      <formula>"Opportunity"</formula>
    </cfRule>
    <cfRule type="cellIs" dxfId="231" priority="18" stopIfTrue="1" operator="equal">
      <formula>"Issue"</formula>
    </cfRule>
  </conditionalFormatting>
  <conditionalFormatting sqref="U8:V8">
    <cfRule type="cellIs" dxfId="230" priority="1" operator="greaterThan">
      <formula>0</formula>
    </cfRule>
  </conditionalFormatting>
  <conditionalFormatting sqref="V14:V19">
    <cfRule type="colorScale" priority="153">
      <colorScale>
        <cfvo type="min"/>
        <cfvo type="percentile" val="50"/>
        <cfvo type="max"/>
        <color theme="5" tint="0.59999389629810485"/>
        <color theme="7" tint="0.79998168889431442"/>
        <color theme="4" tint="0.59999389629810485"/>
      </colorScale>
    </cfRule>
  </conditionalFormatting>
  <conditionalFormatting sqref="X70">
    <cfRule type="dataBar" priority="7">
      <dataBar>
        <cfvo type="min"/>
        <cfvo type="max"/>
        <color rgb="FF63C384"/>
      </dataBar>
    </cfRule>
    <cfRule type="dataBar" priority="55">
      <dataBar>
        <cfvo type="min"/>
        <cfvo type="max"/>
        <color rgb="FF000000"/>
      </dataBar>
      <extLst>
        <ext xmlns:x14="http://schemas.microsoft.com/office/spreadsheetml/2009/9/main" uri="{B025F937-C7B1-47D3-B67F-A62EFF666E3E}">
          <x14:id>{2A819366-8DC0-40A6-A25B-D065AFA1BE84}</x14:id>
        </ext>
      </extLst>
    </cfRule>
  </conditionalFormatting>
  <conditionalFormatting sqref="Y14:Y19">
    <cfRule type="colorScale" priority="155">
      <colorScale>
        <cfvo type="min"/>
        <cfvo type="percentile" val="50"/>
        <cfvo type="max"/>
        <color theme="5" tint="0.59999389629810485"/>
        <color theme="7" tint="0.79998168889431442"/>
        <color theme="4" tint="0.59999389629810485"/>
      </colorScale>
    </cfRule>
  </conditionalFormatting>
  <conditionalFormatting sqref="Y20:Y21 I20 M14:M18">
    <cfRule type="colorScale" priority="15">
      <colorScale>
        <cfvo type="min"/>
        <cfvo type="percentile" val="50"/>
        <cfvo type="max"/>
        <color theme="5" tint="0.59999389629810485"/>
        <color theme="7" tint="0.79998168889431442"/>
        <color theme="4" tint="0.59999389629810485"/>
      </colorScale>
    </cfRule>
  </conditionalFormatting>
  <conditionalFormatting sqref="Z14:Z19">
    <cfRule type="colorScale" priority="157">
      <colorScale>
        <cfvo type="min"/>
        <cfvo type="percentile" val="50"/>
        <cfvo type="max"/>
        <color theme="5" tint="0.59999389629810485"/>
        <color theme="7" tint="0.79998168889431442"/>
        <color theme="4" tint="0.59999389629810485"/>
      </colorScale>
    </cfRule>
  </conditionalFormatting>
  <conditionalFormatting sqref="AA14:AA18">
    <cfRule type="cellIs" dxfId="229" priority="159" operator="lessThan">
      <formula>0</formula>
    </cfRule>
    <cfRule type="dataBar" priority="160">
      <dataBar>
        <cfvo type="min"/>
        <cfvo type="max"/>
        <color theme="0" tint="-0.249977111117893"/>
      </dataBar>
    </cfRule>
    <cfRule type="dataBar" priority="161">
      <dataBar>
        <cfvo type="min"/>
        <cfvo type="max"/>
        <color rgb="FF000000"/>
      </dataBar>
      <extLst>
        <ext xmlns:x14="http://schemas.microsoft.com/office/spreadsheetml/2009/9/main" uri="{B025F937-C7B1-47D3-B67F-A62EFF666E3E}">
          <x14:id>{4FCAE6F5-98F3-4902-AEAB-C015DE95A69A}</x14:id>
        </ext>
      </extLst>
    </cfRule>
  </conditionalFormatting>
  <conditionalFormatting sqref="AB19">
    <cfRule type="expression" dxfId="228" priority="33">
      <formula>AB19&gt;1</formula>
    </cfRule>
    <cfRule type="expression" dxfId="227" priority="32">
      <formula>AB19=1</formula>
    </cfRule>
    <cfRule type="expression" dxfId="226" priority="31">
      <formula>AB19&lt;1</formula>
    </cfRule>
  </conditionalFormatting>
  <dataValidations disablePrompts="1" count="6">
    <dataValidation allowBlank="1" sqref="N50:O50" xr:uid="{00000000-0002-0000-0200-000005000000}"/>
    <dataValidation type="list" allowBlank="1" showInputMessage="1" showErrorMessage="1" prompt="Select as loaded in P6 Schedule" sqref="Q13" xr:uid="{00000000-0002-0000-0200-000004000000}">
      <formula1>"(Manhours),(Mandays)"</formula1>
    </dataValidation>
    <dataValidation allowBlank="1" showInputMessage="1" showErrorMessage="1" prompt="Field Inspection Report" sqref="N52" xr:uid="{00000000-0002-0000-0200-000003000000}"/>
    <dataValidation allowBlank="1" showInputMessage="1" showErrorMessage="1" prompt="Material Inspection Report" sqref="N51" xr:uid="{00000000-0002-0000-0200-000002000000}"/>
    <dataValidation allowBlank="1" showInputMessage="1" showErrorMessage="1" prompt="Non-Conformance Report" sqref="N49" xr:uid="{00000000-0002-0000-0200-000001000000}"/>
    <dataValidation type="date" allowBlank="1" showInputMessage="1" showErrorMessage="1" errorTitle="Date only" error="Please enter only Date" sqref="L5:L8" xr:uid="{00000000-0002-0000-0200-000000000000}">
      <formula1>32874</formula1>
      <formula2>72686</formula2>
    </dataValidation>
  </dataValidations>
  <printOptions horizontalCentered="1" verticalCentered="1"/>
  <pageMargins left="0.15" right="0.15" top="0.15" bottom="0.15" header="0" footer="0"/>
  <pageSetup paperSize="8" scale="37" orientation="landscape" r:id="rId1"/>
  <headerFooter alignWithMargins="0"/>
  <drawing r:id="rId2"/>
  <extLst>
    <ext xmlns:x14="http://schemas.microsoft.com/office/spreadsheetml/2009/9/main" uri="{78C0D931-6437-407d-A8EE-F0AAD7539E65}">
      <x14:conditionalFormattings>
        <x14:conditionalFormatting xmlns:xm="http://schemas.microsoft.com/office/excel/2006/main">
          <x14:cfRule type="dataBar" id="{85E61FB9-7DA0-40A0-B653-7E8E015B74BD}">
            <x14:dataBar minLength="0" maxLength="100" negativeBarColorSameAsPositive="1" axisPosition="none">
              <x14:cfvo type="min"/>
              <x14:cfvo type="max"/>
            </x14:dataBar>
          </x14:cfRule>
          <xm:sqref>F14:F19</xm:sqref>
        </x14:conditionalFormatting>
        <x14:conditionalFormatting xmlns:xm="http://schemas.microsoft.com/office/excel/2006/main">
          <x14:cfRule type="dataBar" id="{4DBA0D40-E519-4B5B-8378-7AC73906B20C}">
            <x14:dataBar minLength="0" maxLength="100" negativeBarColorSameAsPositive="1" axisPosition="none">
              <x14:cfvo type="min"/>
              <x14:cfvo type="max"/>
            </x14:dataBar>
          </x14:cfRule>
          <xm:sqref>L76:M76</xm:sqref>
        </x14:conditionalFormatting>
        <x14:conditionalFormatting xmlns:xm="http://schemas.microsoft.com/office/excel/2006/main">
          <x14:cfRule type="dataBar" id="{8A825166-A39D-4B1E-AB1A-85B5DDCD6721}">
            <x14:dataBar minLength="0" maxLength="100" negativeBarColorSameAsPositive="1" axisPosition="none">
              <x14:cfvo type="min"/>
              <x14:cfvo type="max"/>
            </x14:dataBar>
          </x14:cfRule>
          <xm:sqref>L80:M84</xm:sqref>
        </x14:conditionalFormatting>
        <x14:conditionalFormatting xmlns:xm="http://schemas.microsoft.com/office/excel/2006/main">
          <x14:cfRule type="dataBar" id="{E330C80B-B2E6-4838-BAFF-7FEA60AE4815}">
            <x14:dataBar minLength="0" maxLength="100" negativeBarColorSameAsPositive="1" axisPosition="none">
              <x14:cfvo type="min"/>
              <x14:cfvo type="max"/>
            </x14:dataBar>
          </x14:cfRule>
          <xm:sqref>O14:O18</xm:sqref>
        </x14:conditionalFormatting>
        <x14:conditionalFormatting xmlns:xm="http://schemas.microsoft.com/office/excel/2006/main">
          <x14:cfRule type="dataBar" id="{0D6AAE3A-E9D9-482B-89FA-D49552AD4A89}">
            <x14:dataBar minLength="0" maxLength="100" negativeBarColorSameAsPositive="1" axisPosition="none">
              <x14:cfvo type="min"/>
              <x14:cfvo type="max"/>
            </x14:dataBar>
          </x14:cfRule>
          <xm:sqref>R14:R19</xm:sqref>
        </x14:conditionalFormatting>
        <x14:conditionalFormatting xmlns:xm="http://schemas.microsoft.com/office/excel/2006/main">
          <x14:cfRule type="dataBar" id="{2A819366-8DC0-40A6-A25B-D065AFA1BE84}">
            <x14:dataBar minLength="0" maxLength="100" negativeBarColorSameAsPositive="1" axisPosition="none">
              <x14:cfvo type="min"/>
              <x14:cfvo type="max"/>
            </x14:dataBar>
          </x14:cfRule>
          <xm:sqref>X70</xm:sqref>
        </x14:conditionalFormatting>
        <x14:conditionalFormatting xmlns:xm="http://schemas.microsoft.com/office/excel/2006/main">
          <x14:cfRule type="dataBar" id="{4FCAE6F5-98F3-4902-AEAB-C015DE95A69A}">
            <x14:dataBar minLength="0" maxLength="100" negativeBarColorSameAsPositive="1" axisPosition="none">
              <x14:cfvo type="min"/>
              <x14:cfvo type="max"/>
            </x14:dataBar>
          </x14:cfRule>
          <xm:sqref>AA14:AA18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7F5F4-944C-485F-B2D4-350CB923BB96}">
  <sheetPr>
    <pageSetUpPr fitToPage="1"/>
  </sheetPr>
  <dimension ref="C2:DB34"/>
  <sheetViews>
    <sheetView view="pageBreakPreview" zoomScaleNormal="70" zoomScaleSheetLayoutView="100" workbookViewId="0">
      <selection activeCell="C3" sqref="C3:H25"/>
    </sheetView>
  </sheetViews>
  <sheetFormatPr defaultColWidth="9.109375" defaultRowHeight="23.25" customHeight="1"/>
  <cols>
    <col min="1" max="1" width="9.109375" style="990"/>
    <col min="2" max="2" width="2.88671875" style="990" customWidth="1"/>
    <col min="3" max="3" width="16.109375" style="990" customWidth="1"/>
    <col min="4" max="8" width="21.88671875" style="990" customWidth="1"/>
    <col min="9" max="9" width="3.33203125" style="990" customWidth="1"/>
    <col min="10" max="16384" width="9.109375" style="990"/>
  </cols>
  <sheetData>
    <row r="2" spans="3:16" ht="23.25" customHeight="1" thickBot="1"/>
    <row r="3" spans="3:16" ht="31.5" customHeight="1" thickBot="1">
      <c r="C3" s="1792" t="s">
        <v>1832</v>
      </c>
      <c r="D3" s="1793"/>
      <c r="E3" s="1793"/>
      <c r="F3" s="1793"/>
      <c r="G3" s="1793"/>
      <c r="H3" s="1794"/>
    </row>
    <row r="4" spans="3:16" ht="7.5" customHeight="1" thickBot="1">
      <c r="H4" s="1023"/>
    </row>
    <row r="5" spans="3:16" ht="45.75" customHeight="1" thickBot="1">
      <c r="C5" s="1121"/>
      <c r="D5" s="1104" t="s">
        <v>2291</v>
      </c>
      <c r="E5" s="1105" t="s">
        <v>2292</v>
      </c>
      <c r="F5" s="1106" t="s">
        <v>2293</v>
      </c>
      <c r="G5" s="1122" t="s">
        <v>2294</v>
      </c>
      <c r="H5" s="1122" t="s">
        <v>2295</v>
      </c>
    </row>
    <row r="6" spans="3:16" ht="31.5" customHeight="1" thickBot="1">
      <c r="C6" s="1103" t="s">
        <v>1833</v>
      </c>
      <c r="D6" s="1507">
        <v>0.29699999999999999</v>
      </c>
      <c r="E6" s="1508">
        <v>0.31</v>
      </c>
      <c r="F6" s="1509">
        <v>0.31900000000000001</v>
      </c>
      <c r="G6" s="1510">
        <v>0.32500000000000001</v>
      </c>
      <c r="H6" s="1510">
        <f>+'Weekly Progress Report'!M19</f>
        <v>0.33300000000000002</v>
      </c>
    </row>
    <row r="7" spans="3:16" ht="31.5" customHeight="1" thickBot="1">
      <c r="C7" s="1107" t="s">
        <v>1485</v>
      </c>
      <c r="D7" s="1511">
        <v>0.309</v>
      </c>
      <c r="E7" s="1512">
        <v>0.32</v>
      </c>
      <c r="F7" s="1513">
        <v>0.32900000000000001</v>
      </c>
      <c r="G7" s="1514">
        <v>0.33500000000000002</v>
      </c>
      <c r="H7" s="1514">
        <f>+'Weekly Progress Report'!N19</f>
        <v>0.34399999999999997</v>
      </c>
      <c r="K7" s="1336"/>
      <c r="L7" s="1382">
        <f>+H7-G7</f>
        <v>8.9999999999999993E-3</v>
      </c>
    </row>
    <row r="8" spans="3:16" ht="31.5" customHeight="1" thickBot="1">
      <c r="C8" s="1103" t="s">
        <v>1484</v>
      </c>
      <c r="D8" s="1108">
        <v>1.04</v>
      </c>
      <c r="E8" s="1109">
        <v>1.03</v>
      </c>
      <c r="F8" s="1110">
        <v>1.03</v>
      </c>
      <c r="G8" s="1123">
        <v>1.03</v>
      </c>
      <c r="H8" s="1123">
        <f>H7/H6</f>
        <v>1.03</v>
      </c>
      <c r="K8" s="1337"/>
      <c r="L8" s="1102"/>
      <c r="M8" s="1100"/>
      <c r="N8" s="1100">
        <f>+G7-F7</f>
        <v>6.0000000000000001E-3</v>
      </c>
      <c r="O8" s="1100"/>
    </row>
    <row r="14" spans="3:16" ht="23.25" customHeight="1">
      <c r="N14" s="1098"/>
      <c r="O14" s="1098"/>
      <c r="P14" s="1098"/>
    </row>
    <row r="31" spans="3:106" ht="23.25" customHeight="1">
      <c r="C31" s="990" t="s">
        <v>2153</v>
      </c>
      <c r="D31" s="990" t="s">
        <v>1086</v>
      </c>
      <c r="E31" s="990" t="s">
        <v>2154</v>
      </c>
      <c r="F31" s="990" t="s">
        <v>2155</v>
      </c>
      <c r="G31" s="1381">
        <v>46025</v>
      </c>
      <c r="H31" s="1381">
        <v>46032</v>
      </c>
      <c r="I31" s="1381">
        <v>46039</v>
      </c>
      <c r="J31" s="1381">
        <v>46046</v>
      </c>
      <c r="K31" s="1381">
        <v>46053</v>
      </c>
      <c r="L31" s="1381">
        <v>46060</v>
      </c>
      <c r="M31" s="1381">
        <v>46067</v>
      </c>
      <c r="N31" s="1381">
        <v>46074</v>
      </c>
      <c r="O31" s="1381">
        <v>46081</v>
      </c>
      <c r="P31" s="1381">
        <v>46088</v>
      </c>
      <c r="Q31" s="1381">
        <v>46095</v>
      </c>
      <c r="R31" s="1381">
        <v>46102</v>
      </c>
      <c r="S31" s="1381">
        <v>46109</v>
      </c>
      <c r="T31" s="1381">
        <v>46116</v>
      </c>
      <c r="U31" s="1381">
        <v>46123</v>
      </c>
      <c r="V31" s="1381">
        <v>46130</v>
      </c>
      <c r="W31" s="1381">
        <v>46137</v>
      </c>
      <c r="X31" s="1381">
        <v>46144</v>
      </c>
      <c r="Y31" s="1381">
        <v>46151</v>
      </c>
      <c r="Z31" s="1381">
        <v>46158</v>
      </c>
      <c r="AA31" s="1381">
        <v>46165</v>
      </c>
      <c r="AB31" s="1381">
        <v>46172</v>
      </c>
      <c r="AC31" s="1381">
        <v>46179</v>
      </c>
      <c r="AD31" s="1381">
        <v>46186</v>
      </c>
      <c r="AE31" s="1381">
        <v>46193</v>
      </c>
      <c r="AF31" s="1381">
        <v>46200</v>
      </c>
      <c r="AG31" s="1381">
        <v>46207</v>
      </c>
      <c r="AH31" s="1381">
        <v>46214</v>
      </c>
      <c r="AI31" s="1381">
        <v>46221</v>
      </c>
      <c r="AJ31" s="1381">
        <v>46228</v>
      </c>
      <c r="AK31" s="1381">
        <v>46235</v>
      </c>
      <c r="AL31" s="1381">
        <v>46242</v>
      </c>
      <c r="AM31" s="1381">
        <v>46249</v>
      </c>
      <c r="AN31" s="1381">
        <v>46256</v>
      </c>
      <c r="AO31" s="1381">
        <v>46263</v>
      </c>
      <c r="AP31" s="1381">
        <v>46270</v>
      </c>
      <c r="AQ31" s="1381">
        <v>46277</v>
      </c>
      <c r="AR31" s="1381">
        <v>46284</v>
      </c>
      <c r="AS31" s="1381">
        <v>46291</v>
      </c>
      <c r="AT31" s="1381">
        <v>46298</v>
      </c>
      <c r="AU31" s="1381">
        <v>46305</v>
      </c>
      <c r="AV31" s="1381">
        <v>46312</v>
      </c>
      <c r="AW31" s="1381">
        <v>46319</v>
      </c>
      <c r="AX31" s="1381">
        <v>46326</v>
      </c>
      <c r="AY31" s="1381">
        <v>46333</v>
      </c>
      <c r="AZ31" s="1381">
        <v>46340</v>
      </c>
      <c r="BA31" s="1381">
        <v>46347</v>
      </c>
      <c r="BB31" s="1381">
        <v>46354</v>
      </c>
      <c r="BC31" s="1381">
        <v>46361</v>
      </c>
      <c r="BD31" s="1381">
        <v>46368</v>
      </c>
      <c r="BE31" s="1381">
        <v>46375</v>
      </c>
      <c r="BF31" s="1381">
        <v>46382</v>
      </c>
      <c r="BG31" s="1381">
        <v>46389</v>
      </c>
      <c r="BH31" s="1381">
        <v>46396</v>
      </c>
      <c r="BI31" s="1381">
        <v>46403</v>
      </c>
      <c r="BJ31" s="1381">
        <v>46410</v>
      </c>
      <c r="BK31" s="1381">
        <v>46417</v>
      </c>
      <c r="BL31" s="1381">
        <v>46424</v>
      </c>
      <c r="BM31" s="1381">
        <v>46431</v>
      </c>
      <c r="BN31" s="1381">
        <v>46438</v>
      </c>
      <c r="BO31" s="1381">
        <v>46445</v>
      </c>
      <c r="BP31" s="1381">
        <v>46452</v>
      </c>
      <c r="BQ31" s="1381">
        <v>46459</v>
      </c>
      <c r="BR31" s="1381">
        <v>46466</v>
      </c>
      <c r="BS31" s="1381">
        <v>46473</v>
      </c>
      <c r="BT31" s="1381">
        <v>46480</v>
      </c>
      <c r="BU31" s="1381">
        <v>46487</v>
      </c>
      <c r="BV31" s="1381">
        <v>46494</v>
      </c>
      <c r="BW31" s="1381">
        <v>46501</v>
      </c>
      <c r="BX31" s="1381">
        <v>46508</v>
      </c>
      <c r="BY31" s="1381">
        <v>46515</v>
      </c>
      <c r="BZ31" s="1381">
        <v>46522</v>
      </c>
      <c r="CA31" s="1381">
        <v>46529</v>
      </c>
      <c r="CB31" s="1381">
        <v>46536</v>
      </c>
      <c r="CC31" s="1381">
        <v>46543</v>
      </c>
      <c r="CD31" s="1381">
        <v>46550</v>
      </c>
      <c r="CE31" s="1381">
        <v>46557</v>
      </c>
      <c r="CF31" s="1381">
        <v>46564</v>
      </c>
      <c r="CG31" s="1381">
        <v>46571</v>
      </c>
      <c r="CH31" s="1381">
        <v>46578</v>
      </c>
      <c r="CI31" s="1381">
        <v>46585</v>
      </c>
      <c r="CJ31" s="1381">
        <v>46592</v>
      </c>
      <c r="CK31" s="1381">
        <v>46599</v>
      </c>
      <c r="CL31" s="1381">
        <v>46606</v>
      </c>
      <c r="CM31" s="1381">
        <v>46613</v>
      </c>
      <c r="CN31" s="1381">
        <v>46620</v>
      </c>
      <c r="CO31" s="1381">
        <v>46627</v>
      </c>
      <c r="CP31" s="1381">
        <v>46634</v>
      </c>
      <c r="CQ31" s="1381">
        <v>46641</v>
      </c>
      <c r="CR31" s="1381">
        <v>46648</v>
      </c>
      <c r="CS31" s="1381">
        <v>46655</v>
      </c>
      <c r="CT31" s="1381">
        <v>46662</v>
      </c>
      <c r="CU31" s="1381">
        <v>46669</v>
      </c>
      <c r="CV31" s="1381">
        <v>46676</v>
      </c>
      <c r="CW31" s="1381">
        <v>46683</v>
      </c>
      <c r="CX31" s="1381">
        <v>46690</v>
      </c>
      <c r="CY31" s="1381">
        <v>46697</v>
      </c>
      <c r="CZ31" s="1381">
        <v>46704</v>
      </c>
      <c r="DA31" s="1381">
        <v>46711</v>
      </c>
      <c r="DB31" s="1381">
        <v>46718</v>
      </c>
    </row>
    <row r="32" spans="3:106" ht="23.25" customHeight="1">
      <c r="C32" s="990" t="s">
        <v>2156</v>
      </c>
      <c r="D32" s="1381">
        <v>46025</v>
      </c>
      <c r="E32" s="1381">
        <v>46723</v>
      </c>
      <c r="F32" s="990" t="s">
        <v>2157</v>
      </c>
      <c r="G32" s="990">
        <v>629778.80000000005</v>
      </c>
      <c r="H32" s="990">
        <v>817900.7</v>
      </c>
      <c r="I32" s="990">
        <v>1117672.0900000001</v>
      </c>
      <c r="J32" s="990">
        <v>1784116.5</v>
      </c>
      <c r="K32" s="990">
        <v>2205084.52</v>
      </c>
      <c r="L32" s="990">
        <v>3042911.66</v>
      </c>
      <c r="M32" s="990">
        <v>3538639.32</v>
      </c>
      <c r="N32" s="990">
        <v>2840366.39</v>
      </c>
      <c r="O32" s="990">
        <v>3077668.83</v>
      </c>
      <c r="P32" s="990">
        <v>2799538.98</v>
      </c>
      <c r="Q32" s="990">
        <v>2407878.89</v>
      </c>
      <c r="R32" s="990">
        <v>1910111.43</v>
      </c>
      <c r="S32" s="990">
        <v>2315821.6</v>
      </c>
      <c r="T32" s="990">
        <v>2136115.2200000002</v>
      </c>
      <c r="U32" s="990">
        <v>1765470.3</v>
      </c>
      <c r="V32" s="990">
        <v>2035664.23</v>
      </c>
      <c r="W32" s="990">
        <v>2793013.91</v>
      </c>
      <c r="X32" s="990">
        <v>1763311.51</v>
      </c>
      <c r="Y32" s="990">
        <v>1890899.81</v>
      </c>
      <c r="Z32" s="990">
        <v>1102104.94</v>
      </c>
      <c r="AA32" s="990">
        <v>918553.47</v>
      </c>
      <c r="AB32" s="990">
        <v>1121640.58</v>
      </c>
      <c r="AC32" s="990">
        <v>817572.93</v>
      </c>
      <c r="AD32" s="990">
        <v>642466.71</v>
      </c>
      <c r="AE32" s="990">
        <v>1008995.59</v>
      </c>
      <c r="AF32" s="990">
        <v>1174931</v>
      </c>
      <c r="AG32" s="990">
        <v>1435794.43</v>
      </c>
      <c r="AH32" s="990">
        <v>2239774.91</v>
      </c>
      <c r="AI32" s="990">
        <v>2646690.0099999998</v>
      </c>
      <c r="AJ32" s="990">
        <v>3094900.96</v>
      </c>
      <c r="AK32" s="990">
        <v>3129603.42</v>
      </c>
      <c r="AL32" s="990">
        <v>3592896.68</v>
      </c>
      <c r="AM32" s="990">
        <v>4072913.57</v>
      </c>
      <c r="AN32" s="990">
        <v>4283580.0199999996</v>
      </c>
      <c r="AO32" s="990">
        <v>4325302.09</v>
      </c>
      <c r="AP32" s="990">
        <v>3073364.65</v>
      </c>
      <c r="AQ32" s="990">
        <v>3471431.71</v>
      </c>
      <c r="AR32" s="990">
        <v>1517990.46</v>
      </c>
      <c r="AS32" s="990">
        <v>2124434.92</v>
      </c>
      <c r="AT32" s="990">
        <v>2116641.4900000002</v>
      </c>
      <c r="AU32" s="990">
        <v>2766161.76</v>
      </c>
      <c r="AV32" s="990">
        <v>3036723.69</v>
      </c>
      <c r="AW32" s="990">
        <v>2980679.07</v>
      </c>
      <c r="AX32" s="990">
        <v>3154463.77</v>
      </c>
      <c r="AY32" s="990">
        <v>3361260.25</v>
      </c>
      <c r="AZ32" s="990">
        <v>3092750.6</v>
      </c>
      <c r="BA32" s="990">
        <v>2820097.36</v>
      </c>
      <c r="BB32" s="990">
        <v>1936116.4</v>
      </c>
      <c r="BC32" s="990">
        <v>1689048.51</v>
      </c>
      <c r="BD32" s="990">
        <v>1631346.56</v>
      </c>
      <c r="BE32" s="990">
        <v>1526831.33</v>
      </c>
      <c r="BF32" s="990">
        <v>1100100.45</v>
      </c>
      <c r="BG32" s="990">
        <v>669938.63</v>
      </c>
      <c r="BH32" s="990">
        <v>595679.43999999994</v>
      </c>
      <c r="BI32" s="990">
        <v>1867307.04</v>
      </c>
      <c r="BJ32" s="990">
        <v>2399894.4300000002</v>
      </c>
      <c r="BK32" s="990">
        <v>1702100.45</v>
      </c>
      <c r="BL32" s="990">
        <v>4419281.2300000004</v>
      </c>
      <c r="BM32" s="990">
        <v>5394379.9299999997</v>
      </c>
      <c r="BN32" s="990">
        <v>4040128.22</v>
      </c>
      <c r="BO32" s="990">
        <v>5770854.5999999996</v>
      </c>
      <c r="BP32" s="990">
        <v>5412649.5899999999</v>
      </c>
      <c r="BQ32" s="990">
        <v>6058633.75</v>
      </c>
      <c r="BR32" s="990">
        <v>5925758.5</v>
      </c>
      <c r="BS32" s="990">
        <v>6146311.5499999998</v>
      </c>
      <c r="BT32" s="990">
        <v>4098294.02</v>
      </c>
      <c r="BU32" s="990">
        <v>2791974.4</v>
      </c>
      <c r="BV32" s="990">
        <v>2393701.31</v>
      </c>
      <c r="BW32" s="990">
        <v>2013645.32</v>
      </c>
      <c r="BX32" s="990">
        <v>1392043.12</v>
      </c>
      <c r="BY32" s="990">
        <v>1109050.6000000001</v>
      </c>
      <c r="BZ32" s="990">
        <v>1148278.55</v>
      </c>
      <c r="CA32" s="990">
        <v>1150798.1299999999</v>
      </c>
      <c r="CB32" s="990">
        <v>917220.47</v>
      </c>
      <c r="CC32" s="990">
        <v>1953712.53</v>
      </c>
      <c r="CD32" s="990">
        <v>2600851.42</v>
      </c>
      <c r="CE32" s="990">
        <v>1922527.92</v>
      </c>
      <c r="CF32" s="990">
        <v>2010710.95</v>
      </c>
      <c r="CG32" s="990">
        <v>1876874.42</v>
      </c>
      <c r="CH32" s="990">
        <v>1711927.2</v>
      </c>
      <c r="CI32" s="990">
        <v>2346170.56</v>
      </c>
      <c r="CJ32" s="990">
        <v>1162975.55</v>
      </c>
      <c r="CK32" s="990">
        <v>1496899.51</v>
      </c>
      <c r="CL32" s="990">
        <v>2137249.2999999998</v>
      </c>
      <c r="CM32" s="990">
        <v>1766195</v>
      </c>
      <c r="CN32" s="990">
        <v>576780.31000000006</v>
      </c>
      <c r="CO32" s="990">
        <v>457950</v>
      </c>
      <c r="CP32" s="990">
        <v>429942.57</v>
      </c>
      <c r="CQ32" s="990">
        <v>203059.3</v>
      </c>
      <c r="CR32" s="990">
        <v>154448.87</v>
      </c>
      <c r="CS32" s="990">
        <v>70202.61</v>
      </c>
      <c r="CT32" s="990">
        <v>8712.77</v>
      </c>
      <c r="DA32" s="990">
        <v>19849112.989999998</v>
      </c>
      <c r="DB32" s="990">
        <v>39698225.979999997</v>
      </c>
    </row>
    <row r="33" spans="7:106" ht="23.25" customHeight="1">
      <c r="G33" s="990">
        <f>+G32+F33</f>
        <v>629778.80000000005</v>
      </c>
      <c r="H33" s="990">
        <f t="shared" ref="H33:BS33" si="0">+H32+G33</f>
        <v>1447679.5</v>
      </c>
      <c r="I33" s="990">
        <f t="shared" si="0"/>
        <v>2565351.59</v>
      </c>
      <c r="J33" s="990">
        <f t="shared" si="0"/>
        <v>4349468.09</v>
      </c>
      <c r="K33" s="990">
        <f t="shared" si="0"/>
        <v>6554552.6100000003</v>
      </c>
      <c r="L33" s="990">
        <f t="shared" si="0"/>
        <v>9597464.2699999996</v>
      </c>
      <c r="M33" s="990">
        <f t="shared" si="0"/>
        <v>13136103.59</v>
      </c>
      <c r="N33" s="990">
        <f t="shared" si="0"/>
        <v>15976469.98</v>
      </c>
      <c r="O33" s="990">
        <f t="shared" si="0"/>
        <v>19054138.809999999</v>
      </c>
      <c r="P33" s="990">
        <f t="shared" si="0"/>
        <v>21853677.789999999</v>
      </c>
      <c r="Q33" s="990">
        <f t="shared" si="0"/>
        <v>24261556.68</v>
      </c>
      <c r="R33" s="990">
        <f t="shared" si="0"/>
        <v>26171668.109999999</v>
      </c>
      <c r="S33" s="990">
        <f t="shared" si="0"/>
        <v>28487489.710000001</v>
      </c>
      <c r="T33" s="990">
        <f t="shared" si="0"/>
        <v>30623604.93</v>
      </c>
      <c r="U33" s="990">
        <f t="shared" si="0"/>
        <v>32389075.23</v>
      </c>
      <c r="V33" s="990">
        <f t="shared" si="0"/>
        <v>34424739.460000001</v>
      </c>
      <c r="W33" s="990">
        <f t="shared" si="0"/>
        <v>37217753.369999997</v>
      </c>
      <c r="X33" s="990">
        <f t="shared" si="0"/>
        <v>38981064.880000003</v>
      </c>
      <c r="Y33" s="990">
        <f t="shared" si="0"/>
        <v>40871964.689999998</v>
      </c>
      <c r="Z33" s="990">
        <f t="shared" si="0"/>
        <v>41974069.630000003</v>
      </c>
      <c r="AA33" s="990">
        <f t="shared" si="0"/>
        <v>42892623.100000001</v>
      </c>
      <c r="AB33" s="990">
        <f t="shared" si="0"/>
        <v>44014263.68</v>
      </c>
      <c r="AC33" s="990">
        <f t="shared" si="0"/>
        <v>44831836.609999999</v>
      </c>
      <c r="AD33" s="990">
        <f t="shared" si="0"/>
        <v>45474303.32</v>
      </c>
      <c r="AE33" s="990">
        <f t="shared" si="0"/>
        <v>46483298.909999996</v>
      </c>
      <c r="AF33" s="990">
        <f t="shared" si="0"/>
        <v>47658229.909999996</v>
      </c>
      <c r="AG33" s="990">
        <f t="shared" si="0"/>
        <v>49094024.340000004</v>
      </c>
      <c r="AH33" s="990">
        <f t="shared" si="0"/>
        <v>51333799.25</v>
      </c>
      <c r="AI33" s="990">
        <f t="shared" si="0"/>
        <v>53980489.259999998</v>
      </c>
      <c r="AJ33" s="990">
        <f t="shared" si="0"/>
        <v>57075390.219999999</v>
      </c>
      <c r="AK33" s="990">
        <f t="shared" si="0"/>
        <v>60204993.640000001</v>
      </c>
      <c r="AL33" s="990">
        <f t="shared" si="0"/>
        <v>63797890.32</v>
      </c>
      <c r="AM33" s="990">
        <f t="shared" si="0"/>
        <v>67870803.890000001</v>
      </c>
      <c r="AN33" s="990">
        <f t="shared" si="0"/>
        <v>72154383.909999996</v>
      </c>
      <c r="AO33" s="990">
        <f t="shared" si="0"/>
        <v>76479686</v>
      </c>
      <c r="AP33" s="990">
        <f t="shared" si="0"/>
        <v>79553050.650000006</v>
      </c>
      <c r="AQ33" s="990">
        <f t="shared" si="0"/>
        <v>83024482.359999999</v>
      </c>
      <c r="AR33" s="990">
        <f t="shared" si="0"/>
        <v>84542472.819999993</v>
      </c>
      <c r="AS33" s="990">
        <f t="shared" si="0"/>
        <v>86666907.739999995</v>
      </c>
      <c r="AT33" s="990">
        <f t="shared" si="0"/>
        <v>88783549.230000004</v>
      </c>
      <c r="AU33" s="990">
        <f t="shared" si="0"/>
        <v>91549710.989999995</v>
      </c>
      <c r="AV33" s="990">
        <f t="shared" si="0"/>
        <v>94586434.680000007</v>
      </c>
      <c r="AW33" s="990">
        <f t="shared" si="0"/>
        <v>97567113.75</v>
      </c>
      <c r="AX33" s="990">
        <f t="shared" si="0"/>
        <v>100721577.52</v>
      </c>
      <c r="AY33" s="990">
        <f t="shared" si="0"/>
        <v>104082837.77</v>
      </c>
      <c r="AZ33" s="990">
        <f t="shared" si="0"/>
        <v>107175588.37</v>
      </c>
      <c r="BA33" s="990">
        <f t="shared" si="0"/>
        <v>109995685.73</v>
      </c>
      <c r="BB33" s="990">
        <f t="shared" si="0"/>
        <v>111931802.13</v>
      </c>
      <c r="BC33" s="990">
        <f t="shared" si="0"/>
        <v>113620850.64</v>
      </c>
      <c r="BD33" s="990">
        <f t="shared" si="0"/>
        <v>115252197.2</v>
      </c>
      <c r="BE33" s="990">
        <f t="shared" si="0"/>
        <v>116779028.53</v>
      </c>
      <c r="BF33" s="990">
        <f t="shared" si="0"/>
        <v>117879128.98</v>
      </c>
      <c r="BG33" s="990">
        <f t="shared" si="0"/>
        <v>118549067.61</v>
      </c>
      <c r="BH33" s="990">
        <f t="shared" si="0"/>
        <v>119144747.05</v>
      </c>
      <c r="BI33" s="990">
        <f t="shared" si="0"/>
        <v>121012054.09</v>
      </c>
      <c r="BJ33" s="990">
        <f t="shared" si="0"/>
        <v>123411948.52</v>
      </c>
      <c r="BK33" s="990">
        <f t="shared" si="0"/>
        <v>125114048.97</v>
      </c>
      <c r="BL33" s="990">
        <f t="shared" si="0"/>
        <v>129533330.2</v>
      </c>
      <c r="BM33" s="990">
        <f t="shared" si="0"/>
        <v>134927710.13</v>
      </c>
      <c r="BN33" s="990">
        <f t="shared" si="0"/>
        <v>138967838.34999999</v>
      </c>
      <c r="BO33" s="990">
        <f t="shared" si="0"/>
        <v>144738692.94999999</v>
      </c>
      <c r="BP33" s="990">
        <f t="shared" si="0"/>
        <v>150151342.53999999</v>
      </c>
      <c r="BQ33" s="990">
        <f t="shared" si="0"/>
        <v>156209976.28999999</v>
      </c>
      <c r="BR33" s="990">
        <f t="shared" si="0"/>
        <v>162135734.78999999</v>
      </c>
      <c r="BS33" s="990">
        <f t="shared" si="0"/>
        <v>168282046.34</v>
      </c>
      <c r="BT33" s="990">
        <f t="shared" ref="BT33:DB33" si="1">+BT32+BS33</f>
        <v>172380340.36000001</v>
      </c>
      <c r="BU33" s="990">
        <f t="shared" si="1"/>
        <v>175172314.75999999</v>
      </c>
      <c r="BV33" s="990">
        <f t="shared" si="1"/>
        <v>177566016.06999999</v>
      </c>
      <c r="BW33" s="990">
        <f t="shared" si="1"/>
        <v>179579661.38999999</v>
      </c>
      <c r="BX33" s="990">
        <f t="shared" si="1"/>
        <v>180971704.50999999</v>
      </c>
      <c r="BY33" s="990">
        <f t="shared" si="1"/>
        <v>182080755.11000001</v>
      </c>
      <c r="BZ33" s="990">
        <f t="shared" si="1"/>
        <v>183229033.66</v>
      </c>
      <c r="CA33" s="990">
        <f t="shared" si="1"/>
        <v>184379831.78999999</v>
      </c>
      <c r="CB33" s="990">
        <f t="shared" si="1"/>
        <v>185297052.25999999</v>
      </c>
      <c r="CC33" s="990">
        <f t="shared" si="1"/>
        <v>187250764.78999999</v>
      </c>
      <c r="CD33" s="990">
        <f t="shared" si="1"/>
        <v>189851616.21000001</v>
      </c>
      <c r="CE33" s="990">
        <f t="shared" si="1"/>
        <v>191774144.13</v>
      </c>
      <c r="CF33" s="990">
        <f t="shared" si="1"/>
        <v>193784855.08000001</v>
      </c>
      <c r="CG33" s="990">
        <f t="shared" si="1"/>
        <v>195661729.5</v>
      </c>
      <c r="CH33" s="990">
        <f t="shared" si="1"/>
        <v>197373656.69999999</v>
      </c>
      <c r="CI33" s="990">
        <f t="shared" si="1"/>
        <v>199719827.25999999</v>
      </c>
      <c r="CJ33" s="990">
        <f t="shared" si="1"/>
        <v>200882802.81</v>
      </c>
      <c r="CK33" s="990">
        <f t="shared" si="1"/>
        <v>202379702.31999999</v>
      </c>
      <c r="CL33" s="990">
        <f t="shared" si="1"/>
        <v>204516951.62</v>
      </c>
      <c r="CM33" s="990">
        <f t="shared" si="1"/>
        <v>206283146.62</v>
      </c>
      <c r="CN33" s="990">
        <f t="shared" si="1"/>
        <v>206859926.93000001</v>
      </c>
      <c r="CO33" s="990">
        <f t="shared" si="1"/>
        <v>207317876.93000001</v>
      </c>
      <c r="CP33" s="990">
        <f t="shared" si="1"/>
        <v>207747819.5</v>
      </c>
      <c r="CQ33" s="990">
        <f t="shared" si="1"/>
        <v>207950878.80000001</v>
      </c>
      <c r="CR33" s="990">
        <f t="shared" si="1"/>
        <v>208105327.66999999</v>
      </c>
      <c r="CS33" s="990">
        <f t="shared" si="1"/>
        <v>208175530.28</v>
      </c>
      <c r="CT33" s="990">
        <f t="shared" si="1"/>
        <v>208184243.05000001</v>
      </c>
      <c r="CU33" s="990">
        <f t="shared" si="1"/>
        <v>208184243.05000001</v>
      </c>
      <c r="CV33" s="990">
        <f t="shared" si="1"/>
        <v>208184243.05000001</v>
      </c>
      <c r="CW33" s="990">
        <f t="shared" si="1"/>
        <v>208184243.05000001</v>
      </c>
      <c r="CX33" s="990">
        <f t="shared" si="1"/>
        <v>208184243.05000001</v>
      </c>
      <c r="CY33" s="990">
        <f t="shared" si="1"/>
        <v>208184243.05000001</v>
      </c>
      <c r="CZ33" s="990">
        <f t="shared" si="1"/>
        <v>208184243.05000001</v>
      </c>
      <c r="DA33" s="990">
        <f t="shared" si="1"/>
        <v>228033356.03999999</v>
      </c>
      <c r="DB33" s="990">
        <f t="shared" si="1"/>
        <v>267731582.02000001</v>
      </c>
    </row>
    <row r="34" spans="7:106" ht="23.25" customHeight="1">
      <c r="G34" s="990">
        <f>+G33/267731582</f>
        <v>2.3522768412132999E-3</v>
      </c>
      <c r="H34" s="990">
        <f t="shared" ref="H34:BS34" si="2">+H33/267731582</f>
        <v>5.4072048175474504E-3</v>
      </c>
      <c r="I34" s="990">
        <f t="shared" si="2"/>
        <v>9.5818041743017095E-3</v>
      </c>
      <c r="J34" s="990">
        <f t="shared" si="2"/>
        <v>1.6245629512621301E-2</v>
      </c>
      <c r="K34" s="990">
        <f t="shared" si="2"/>
        <v>2.44818058483664E-2</v>
      </c>
      <c r="L34" s="990">
        <f t="shared" si="2"/>
        <v>3.5847337091520298E-2</v>
      </c>
      <c r="M34" s="990">
        <f t="shared" si="2"/>
        <v>4.9064452881767202E-2</v>
      </c>
      <c r="N34" s="990">
        <f t="shared" si="2"/>
        <v>5.9673460488497802E-2</v>
      </c>
      <c r="O34" s="990">
        <f t="shared" si="2"/>
        <v>7.1168812687925603E-2</v>
      </c>
      <c r="P34" s="990">
        <f t="shared" si="2"/>
        <v>8.1625326480908006E-2</v>
      </c>
      <c r="Q34" s="990">
        <f t="shared" si="2"/>
        <v>9.0618956862549005E-2</v>
      </c>
      <c r="R34" s="990">
        <f t="shared" si="2"/>
        <v>9.7753383872359101E-2</v>
      </c>
      <c r="S34" s="990">
        <f t="shared" si="2"/>
        <v>0.106403172525235</v>
      </c>
      <c r="T34" s="990">
        <f t="shared" si="2"/>
        <v>0.11438174271871999</v>
      </c>
      <c r="U34" s="990">
        <f t="shared" si="2"/>
        <v>0.120975922930153</v>
      </c>
      <c r="V34" s="990">
        <f t="shared" si="2"/>
        <v>0.128579300218679</v>
      </c>
      <c r="W34" s="990">
        <f t="shared" si="2"/>
        <v>0.139011442325844</v>
      </c>
      <c r="X34" s="990">
        <f t="shared" si="2"/>
        <v>0.145597559274871</v>
      </c>
      <c r="Y34" s="990">
        <f t="shared" si="2"/>
        <v>0.15266022926649001</v>
      </c>
      <c r="Z34" s="990">
        <f t="shared" si="2"/>
        <v>0.15677668400734299</v>
      </c>
      <c r="AA34" s="990">
        <f t="shared" si="2"/>
        <v>0.16020755855392499</v>
      </c>
      <c r="AB34" s="990">
        <f t="shared" si="2"/>
        <v>0.16439698055495</v>
      </c>
      <c r="AC34" s="990">
        <f t="shared" si="2"/>
        <v>0.16745068428273799</v>
      </c>
      <c r="AD34" s="990">
        <f t="shared" si="2"/>
        <v>0.16985035153604</v>
      </c>
      <c r="AE34" s="990">
        <f t="shared" si="2"/>
        <v>0.17361903501545101</v>
      </c>
      <c r="AF34" s="990">
        <f t="shared" si="2"/>
        <v>0.178007501221877</v>
      </c>
      <c r="AG34" s="990">
        <f t="shared" si="2"/>
        <v>0.18337031430233</v>
      </c>
      <c r="AH34" s="990">
        <f t="shared" si="2"/>
        <v>0.19173606216542699</v>
      </c>
      <c r="AI34" s="990">
        <f t="shared" si="2"/>
        <v>0.201621672186586</v>
      </c>
      <c r="AJ34" s="990">
        <f t="shared" si="2"/>
        <v>0.21318138784239499</v>
      </c>
      <c r="AK34" s="990">
        <f t="shared" si="2"/>
        <v>0.224870720108022</v>
      </c>
      <c r="AL34" s="990">
        <f t="shared" si="2"/>
        <v>0.23829049170597999</v>
      </c>
      <c r="AM34" s="990">
        <f t="shared" si="2"/>
        <v>0.25350316680233898</v>
      </c>
      <c r="AN34" s="990">
        <f t="shared" si="2"/>
        <v>0.26950269882617001</v>
      </c>
      <c r="AO34" s="990">
        <f t="shared" si="2"/>
        <v>0.28565806629417401</v>
      </c>
      <c r="AP34" s="990">
        <f t="shared" si="2"/>
        <v>0.297137342018918</v>
      </c>
      <c r="AQ34" s="990">
        <f t="shared" si="2"/>
        <v>0.31010343172737798</v>
      </c>
      <c r="AR34" s="990">
        <f t="shared" si="2"/>
        <v>0.31577325390024402</v>
      </c>
      <c r="AS34" s="990">
        <f t="shared" si="2"/>
        <v>0.32370819718982602</v>
      </c>
      <c r="AT34" s="990">
        <f t="shared" si="2"/>
        <v>0.33161403136220202</v>
      </c>
      <c r="AU34" s="990">
        <f t="shared" si="2"/>
        <v>0.34194587842834301</v>
      </c>
      <c r="AV34" s="990">
        <f t="shared" si="2"/>
        <v>0.35328829708256099</v>
      </c>
      <c r="AW34" s="990">
        <f t="shared" si="2"/>
        <v>0.364421384362492</v>
      </c>
      <c r="AX34" s="990">
        <f t="shared" si="2"/>
        <v>0.37620357212844602</v>
      </c>
      <c r="AY34" s="990">
        <f t="shared" si="2"/>
        <v>0.388758162158098</v>
      </c>
      <c r="AZ34" s="990">
        <f t="shared" si="2"/>
        <v>0.40030984603826097</v>
      </c>
      <c r="BA34" s="990">
        <f t="shared" si="2"/>
        <v>0.410843147111423</v>
      </c>
      <c r="BB34" s="990">
        <f t="shared" si="2"/>
        <v>0.41807470487363002</v>
      </c>
      <c r="BC34" s="990">
        <f t="shared" si="2"/>
        <v>0.424383443265203</v>
      </c>
      <c r="BD34" s="990">
        <f t="shared" si="2"/>
        <v>0.43047666001540302</v>
      </c>
      <c r="BE34" s="990">
        <f t="shared" si="2"/>
        <v>0.43617950358206198</v>
      </c>
      <c r="BF34" s="990">
        <f t="shared" si="2"/>
        <v>0.44028847138400001</v>
      </c>
      <c r="BG34" s="990">
        <f t="shared" si="2"/>
        <v>0.44279074857145501</v>
      </c>
      <c r="BH34" s="990">
        <f t="shared" si="2"/>
        <v>0.44501566143212801</v>
      </c>
      <c r="BI34" s="990">
        <f t="shared" si="2"/>
        <v>0.451990210441441</v>
      </c>
      <c r="BJ34" s="990">
        <f t="shared" si="2"/>
        <v>0.46095401819274401</v>
      </c>
      <c r="BK34" s="990">
        <f t="shared" si="2"/>
        <v>0.46731150667910398</v>
      </c>
      <c r="BL34" s="990">
        <f t="shared" si="2"/>
        <v>0.48381789414742998</v>
      </c>
      <c r="BM34" s="990">
        <f t="shared" si="2"/>
        <v>0.50396635735712303</v>
      </c>
      <c r="BN34" s="990">
        <f t="shared" si="2"/>
        <v>0.51905657641092195</v>
      </c>
      <c r="BO34" s="990">
        <f t="shared" si="2"/>
        <v>0.54061120420974496</v>
      </c>
      <c r="BP34" s="990">
        <f t="shared" si="2"/>
        <v>0.56082790613772304</v>
      </c>
      <c r="BQ34" s="990">
        <f t="shared" si="2"/>
        <v>0.58345741329089795</v>
      </c>
      <c r="BR34" s="990">
        <f t="shared" si="2"/>
        <v>0.60559062019810606</v>
      </c>
      <c r="BS34" s="990">
        <f t="shared" si="2"/>
        <v>0.62854761131617298</v>
      </c>
      <c r="BT34" s="990">
        <f t="shared" ref="BT34:DB34" si="3">+BT33/267731582</f>
        <v>0.64385508453014695</v>
      </c>
      <c r="BU34" s="990">
        <f t="shared" si="3"/>
        <v>0.65428334397994203</v>
      </c>
      <c r="BV34" s="990">
        <f t="shared" si="3"/>
        <v>0.66322401990662405</v>
      </c>
      <c r="BW34" s="990">
        <f t="shared" si="3"/>
        <v>0.67074515471245399</v>
      </c>
      <c r="BX34" s="990">
        <f t="shared" si="3"/>
        <v>0.67594455296648603</v>
      </c>
      <c r="BY34" s="990">
        <f t="shared" si="3"/>
        <v>0.680086950332217</v>
      </c>
      <c r="BZ34" s="990">
        <f t="shared" si="3"/>
        <v>0.68437586739393297</v>
      </c>
      <c r="CA34" s="990">
        <f t="shared" si="3"/>
        <v>0.68867419529908103</v>
      </c>
      <c r="CB34" s="990">
        <f t="shared" si="3"/>
        <v>0.69210009097843395</v>
      </c>
      <c r="CC34" s="990">
        <f t="shared" si="3"/>
        <v>0.69939737176766803</v>
      </c>
      <c r="CD34" s="990">
        <f t="shared" si="3"/>
        <v>0.70911177079587095</v>
      </c>
      <c r="CE34" s="990">
        <f t="shared" si="3"/>
        <v>0.71629257444121797</v>
      </c>
      <c r="CF34" s="990">
        <f t="shared" si="3"/>
        <v>0.72380274912804299</v>
      </c>
      <c r="CG34" s="990">
        <f t="shared" si="3"/>
        <v>0.73081303310716605</v>
      </c>
      <c r="CH34" s="990">
        <f t="shared" si="3"/>
        <v>0.73720722533212402</v>
      </c>
      <c r="CI34" s="990">
        <f t="shared" si="3"/>
        <v>0.74597036990578103</v>
      </c>
      <c r="CJ34" s="990">
        <f t="shared" si="3"/>
        <v>0.75031418149988705</v>
      </c>
      <c r="CK34" s="990">
        <f t="shared" si="3"/>
        <v>0.75590522719878495</v>
      </c>
      <c r="CL34" s="990">
        <f t="shared" si="3"/>
        <v>0.76388803327655197</v>
      </c>
      <c r="CM34" s="990">
        <f t="shared" si="3"/>
        <v>0.77048492030350002</v>
      </c>
      <c r="CN34" s="990">
        <f t="shared" si="3"/>
        <v>0.77263924332244105</v>
      </c>
      <c r="CO34" s="990">
        <f t="shared" si="3"/>
        <v>0.77434972512880496</v>
      </c>
      <c r="CP34" s="990">
        <f t="shared" si="3"/>
        <v>0.77595559682607795</v>
      </c>
      <c r="CQ34" s="990">
        <f t="shared" si="3"/>
        <v>0.77671404040782899</v>
      </c>
      <c r="CR34" s="990">
        <f t="shared" si="3"/>
        <v>0.77729091994085298</v>
      </c>
      <c r="CS34" s="990">
        <f t="shared" si="3"/>
        <v>0.77755313259979897</v>
      </c>
      <c r="CT34" s="990">
        <f t="shared" si="3"/>
        <v>0.77758567552930702</v>
      </c>
      <c r="CU34" s="990">
        <f t="shared" si="3"/>
        <v>0.77758567552930702</v>
      </c>
      <c r="CV34" s="990">
        <f t="shared" si="3"/>
        <v>0.77758567552930702</v>
      </c>
      <c r="CW34" s="990">
        <f t="shared" si="3"/>
        <v>0.77758567552930702</v>
      </c>
      <c r="CX34" s="990">
        <f t="shared" si="3"/>
        <v>0.77758567552930702</v>
      </c>
      <c r="CY34" s="990">
        <f t="shared" si="3"/>
        <v>0.77758567552930702</v>
      </c>
      <c r="CZ34" s="990">
        <f t="shared" si="3"/>
        <v>0.77758567552930702</v>
      </c>
      <c r="DA34" s="990">
        <f t="shared" si="3"/>
        <v>0.85172378371110502</v>
      </c>
      <c r="DB34" s="990">
        <f t="shared" si="3"/>
        <v>1.0000000000747</v>
      </c>
    </row>
  </sheetData>
  <mergeCells count="1">
    <mergeCell ref="C3:H3"/>
  </mergeCells>
  <printOptions horizontalCentered="1"/>
  <pageMargins left="0" right="0" top="0.25" bottom="0" header="0" footer="0"/>
  <pageSetup fitToWidth="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79FA0-791E-467B-9908-0B39D9535EE9}">
  <sheetPr>
    <pageSetUpPr fitToPage="1"/>
  </sheetPr>
  <dimension ref="C2:L28"/>
  <sheetViews>
    <sheetView view="pageBreakPreview" zoomScale="40" zoomScaleNormal="55" zoomScaleSheetLayoutView="55" workbookViewId="0">
      <selection activeCell="R18" sqref="R18"/>
    </sheetView>
  </sheetViews>
  <sheetFormatPr defaultColWidth="8.88671875" defaultRowHeight="14.4"/>
  <cols>
    <col min="1" max="1" width="8.88671875" style="852"/>
    <col min="2" max="2" width="3.5546875" style="852" customWidth="1"/>
    <col min="3" max="3" width="15" style="852" customWidth="1"/>
    <col min="4" max="7" width="13.5546875" style="852" customWidth="1"/>
    <col min="8" max="8" width="14.6640625" style="852" customWidth="1"/>
    <col min="9" max="9" width="28.5546875" style="852" customWidth="1"/>
    <col min="10" max="10" width="24.6640625" style="852" customWidth="1"/>
    <col min="11" max="11" width="14.6640625" style="852" customWidth="1"/>
    <col min="12" max="12" width="7.33203125" style="852" customWidth="1"/>
    <col min="13" max="13" width="3" style="852" customWidth="1"/>
    <col min="14" max="16" width="8.88671875" style="852"/>
    <col min="17" max="17" width="9.109375" style="852" customWidth="1"/>
    <col min="18" max="16384" width="8.88671875" style="852"/>
  </cols>
  <sheetData>
    <row r="2" spans="3:12" ht="15" thickBot="1"/>
    <row r="3" spans="3:12" s="851" customFormat="1" ht="49.2" customHeight="1" thickBot="1">
      <c r="C3" s="1797" t="s">
        <v>1635</v>
      </c>
      <c r="D3" s="1798"/>
      <c r="E3" s="1798"/>
      <c r="F3" s="1798"/>
      <c r="G3" s="1798"/>
      <c r="H3" s="1798"/>
      <c r="I3" s="1799"/>
      <c r="J3" s="862" t="s">
        <v>1279</v>
      </c>
      <c r="K3" s="1795">
        <f>'General Information'!E3</f>
        <v>46307</v>
      </c>
      <c r="L3" s="1796"/>
    </row>
    <row r="4" spans="3:12" ht="21">
      <c r="C4" s="861"/>
    </row>
    <row r="5" spans="3:12" ht="15" thickBot="1"/>
    <row r="6" spans="3:12">
      <c r="C6" s="853"/>
      <c r="D6" s="854"/>
      <c r="E6" s="854"/>
      <c r="F6" s="854"/>
      <c r="G6" s="854"/>
      <c r="H6" s="854"/>
      <c r="I6" s="854"/>
      <c r="J6" s="854"/>
      <c r="K6" s="854"/>
      <c r="L6" s="855"/>
    </row>
    <row r="7" spans="3:12" ht="24" customHeight="1">
      <c r="C7" s="856"/>
      <c r="L7" s="857"/>
    </row>
    <row r="8" spans="3:12" ht="24" customHeight="1">
      <c r="C8" s="856"/>
      <c r="L8" s="857"/>
    </row>
    <row r="9" spans="3:12" ht="24" customHeight="1">
      <c r="C9" s="856"/>
      <c r="L9" s="857"/>
    </row>
    <row r="10" spans="3:12" ht="24" customHeight="1">
      <c r="C10" s="856"/>
      <c r="L10" s="857"/>
    </row>
    <row r="11" spans="3:12" ht="24" customHeight="1">
      <c r="C11" s="856"/>
      <c r="L11" s="857"/>
    </row>
    <row r="12" spans="3:12" ht="24" customHeight="1">
      <c r="C12" s="856"/>
      <c r="L12" s="857"/>
    </row>
    <row r="13" spans="3:12" ht="24" customHeight="1">
      <c r="C13" s="856"/>
      <c r="L13" s="857"/>
    </row>
    <row r="14" spans="3:12" ht="24" customHeight="1">
      <c r="C14" s="856"/>
      <c r="L14" s="857"/>
    </row>
    <row r="15" spans="3:12" ht="24" customHeight="1">
      <c r="C15" s="856"/>
      <c r="L15" s="857"/>
    </row>
    <row r="16" spans="3:12" ht="24" customHeight="1">
      <c r="C16" s="856"/>
      <c r="L16" s="857"/>
    </row>
    <row r="17" spans="3:12" ht="24" customHeight="1">
      <c r="C17" s="856"/>
      <c r="L17" s="857"/>
    </row>
    <row r="18" spans="3:12" ht="24" customHeight="1">
      <c r="C18" s="856"/>
      <c r="L18" s="857"/>
    </row>
    <row r="19" spans="3:12" ht="24" customHeight="1">
      <c r="C19" s="856"/>
      <c r="L19" s="857"/>
    </row>
    <row r="20" spans="3:12" ht="24" customHeight="1">
      <c r="C20" s="856"/>
      <c r="L20" s="857"/>
    </row>
    <row r="21" spans="3:12" ht="24" customHeight="1">
      <c r="C21" s="856"/>
      <c r="L21" s="857"/>
    </row>
    <row r="22" spans="3:12" ht="258.75" customHeight="1">
      <c r="C22" s="856"/>
      <c r="L22" s="857"/>
    </row>
    <row r="23" spans="3:12" ht="24" customHeight="1">
      <c r="C23" s="856"/>
      <c r="L23" s="857"/>
    </row>
    <row r="24" spans="3:12" ht="186" customHeight="1">
      <c r="C24" s="856"/>
      <c r="L24" s="857"/>
    </row>
    <row r="25" spans="3:12" ht="24" customHeight="1">
      <c r="C25" s="856"/>
      <c r="L25" s="857"/>
    </row>
    <row r="26" spans="3:12" ht="125.25" customHeight="1">
      <c r="C26" s="856"/>
      <c r="L26" s="857"/>
    </row>
    <row r="27" spans="3:12" ht="27" customHeight="1">
      <c r="C27" s="856"/>
      <c r="L27" s="857"/>
    </row>
    <row r="28" spans="3:12" ht="9.6" customHeight="1" thickBot="1">
      <c r="C28" s="858"/>
      <c r="D28" s="859"/>
      <c r="E28" s="859"/>
      <c r="F28" s="859"/>
      <c r="G28" s="859"/>
      <c r="H28" s="859"/>
      <c r="I28" s="859"/>
      <c r="J28" s="859"/>
      <c r="K28" s="859"/>
      <c r="L28" s="860"/>
    </row>
  </sheetData>
  <mergeCells count="2">
    <mergeCell ref="K3:L3"/>
    <mergeCell ref="C3:I3"/>
  </mergeCells>
  <printOptions horizontalCentered="1" verticalCentered="1"/>
  <pageMargins left="0" right="0" top="0" bottom="0" header="0" footer="0"/>
  <pageSetup scale="57"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67F4B-1FC0-4CBC-B95E-7F4E1AB9B2C5}">
  <sheetPr>
    <pageSetUpPr fitToPage="1"/>
  </sheetPr>
  <dimension ref="C2:CB30"/>
  <sheetViews>
    <sheetView view="pageBreakPreview" topLeftCell="A3" zoomScale="85" zoomScaleNormal="115" zoomScaleSheetLayoutView="85" workbookViewId="0">
      <selection activeCell="F5" sqref="F5:L5"/>
    </sheetView>
  </sheetViews>
  <sheetFormatPr defaultColWidth="9.44140625" defaultRowHeight="15.6"/>
  <cols>
    <col min="1" max="1" width="6.33203125" style="369" customWidth="1"/>
    <col min="2" max="2" width="2.33203125" style="369" customWidth="1"/>
    <col min="3" max="3" width="3.6640625" style="369" customWidth="1"/>
    <col min="4" max="4" width="4.44140625" style="369" customWidth="1"/>
    <col min="5" max="5" width="7" style="369" customWidth="1"/>
    <col min="6" max="6" width="6.44140625" style="369" customWidth="1"/>
    <col min="7" max="7" width="5.44140625" style="369" customWidth="1"/>
    <col min="8" max="11" width="4.44140625" style="369" customWidth="1"/>
    <col min="12" max="12" width="5.6640625" style="369" customWidth="1"/>
    <col min="13" max="15" width="1.44140625" style="369" customWidth="1"/>
    <col min="16" max="16" width="2" style="369" customWidth="1"/>
    <col min="17" max="17" width="4.33203125" style="369" customWidth="1"/>
    <col min="18" max="18" width="1.44140625" style="369" customWidth="1"/>
    <col min="19" max="19" width="2" style="369" customWidth="1"/>
    <col min="20" max="20" width="5" style="369" customWidth="1"/>
    <col min="21" max="21" width="5.44140625" style="369" customWidth="1"/>
    <col min="22" max="22" width="14.33203125" style="369" customWidth="1"/>
    <col min="23" max="23" width="6.44140625" style="369" customWidth="1"/>
    <col min="24" max="24" width="4.44140625" style="369" customWidth="1"/>
    <col min="25" max="25" width="5.44140625" style="369" customWidth="1"/>
    <col min="26" max="26" width="4.44140625" style="369" customWidth="1"/>
    <col min="27" max="28" width="3.44140625" style="369" customWidth="1"/>
    <col min="29" max="29" width="3.44140625" style="369" hidden="1" customWidth="1"/>
    <col min="30" max="33" width="1.44140625" style="369" customWidth="1"/>
    <col min="34" max="34" width="5.44140625" style="369" customWidth="1"/>
    <col min="35" max="35" width="0.6640625" style="369" customWidth="1"/>
    <col min="36" max="36" width="2.44140625" style="369" customWidth="1"/>
    <col min="37" max="37" width="3.44140625" style="369" customWidth="1"/>
    <col min="38" max="38" width="9.44140625" style="369" customWidth="1"/>
    <col min="39" max="50" width="9.44140625" style="369" hidden="1" customWidth="1"/>
    <col min="51" max="16384" width="9.44140625" style="369"/>
  </cols>
  <sheetData>
    <row r="2" spans="3:80" ht="11.7" customHeight="1" thickBot="1"/>
    <row r="3" spans="3:80" ht="31.95" customHeight="1" thickBot="1">
      <c r="C3" s="1877" t="s">
        <v>1280</v>
      </c>
      <c r="D3" s="1878"/>
      <c r="E3" s="1878"/>
      <c r="F3" s="1878"/>
      <c r="G3" s="1878"/>
      <c r="H3" s="1878"/>
      <c r="I3" s="1878"/>
      <c r="J3" s="1878"/>
      <c r="K3" s="1878"/>
      <c r="L3" s="1878"/>
      <c r="M3" s="1878"/>
      <c r="N3" s="1878"/>
      <c r="O3" s="1878"/>
      <c r="P3" s="1878"/>
      <c r="Q3" s="1878"/>
      <c r="R3" s="1878"/>
      <c r="S3" s="1878"/>
      <c r="T3" s="1878"/>
      <c r="U3" s="1878"/>
      <c r="V3" s="1878"/>
      <c r="W3" s="1878"/>
      <c r="X3" s="1878"/>
      <c r="Y3" s="1878"/>
      <c r="Z3" s="1878"/>
      <c r="AA3" s="1878"/>
      <c r="AB3" s="1878"/>
      <c r="AC3" s="1878"/>
      <c r="AD3" s="1878"/>
      <c r="AE3" s="1878"/>
      <c r="AF3" s="1878"/>
      <c r="AG3" s="1878"/>
      <c r="AH3" s="1878"/>
      <c r="AI3" s="1879"/>
    </row>
    <row r="4" spans="3:80" ht="31.2" customHeight="1" thickBot="1">
      <c r="C4" s="1880" t="s">
        <v>1279</v>
      </c>
      <c r="D4" s="1881"/>
      <c r="E4" s="1881"/>
      <c r="F4" s="1882">
        <f>+'General Information'!E3</f>
        <v>46307</v>
      </c>
      <c r="G4" s="1883"/>
      <c r="H4" s="1883"/>
      <c r="I4" s="1883"/>
      <c r="J4" s="1883"/>
      <c r="K4" s="1883"/>
      <c r="L4" s="1884"/>
      <c r="M4" s="1885" t="s">
        <v>1615</v>
      </c>
      <c r="N4" s="1886"/>
      <c r="O4" s="1886"/>
      <c r="P4" s="1886"/>
      <c r="Q4" s="1886"/>
      <c r="R4" s="1886"/>
      <c r="S4" s="1887"/>
      <c r="T4" s="1888"/>
      <c r="U4" s="1889"/>
      <c r="V4" s="1889"/>
      <c r="W4" s="1890"/>
      <c r="X4" s="1891" t="s">
        <v>1275</v>
      </c>
      <c r="Y4" s="1891"/>
      <c r="Z4" s="1891"/>
      <c r="AA4" s="1891"/>
      <c r="AB4" s="1893" t="s">
        <v>2112</v>
      </c>
      <c r="AC4" s="1894"/>
      <c r="AD4" s="1894"/>
      <c r="AE4" s="1894"/>
      <c r="AF4" s="1894"/>
      <c r="AG4" s="1894"/>
      <c r="AH4" s="1895"/>
      <c r="AI4" s="1168"/>
    </row>
    <row r="5" spans="3:80" ht="31.2" customHeight="1" thickBot="1">
      <c r="C5" s="1899" t="s">
        <v>1278</v>
      </c>
      <c r="D5" s="1900"/>
      <c r="E5" s="1901"/>
      <c r="F5" s="1902" t="s">
        <v>1609</v>
      </c>
      <c r="G5" s="1903"/>
      <c r="H5" s="1903"/>
      <c r="I5" s="1903"/>
      <c r="J5" s="1903"/>
      <c r="K5" s="1903"/>
      <c r="L5" s="1904"/>
      <c r="M5" s="1880" t="s">
        <v>1276</v>
      </c>
      <c r="N5" s="1881"/>
      <c r="O5" s="1881"/>
      <c r="P5" s="1881"/>
      <c r="Q5" s="1881"/>
      <c r="R5" s="1881"/>
      <c r="S5" s="1881"/>
      <c r="T5" s="1905" t="s">
        <v>2111</v>
      </c>
      <c r="U5" s="1906"/>
      <c r="V5" s="1906"/>
      <c r="W5" s="1907"/>
      <c r="X5" s="1892"/>
      <c r="Y5" s="1892"/>
      <c r="Z5" s="1892"/>
      <c r="AA5" s="1892"/>
      <c r="AB5" s="1896"/>
      <c r="AC5" s="1897"/>
      <c r="AD5" s="1897"/>
      <c r="AE5" s="1897"/>
      <c r="AF5" s="1897"/>
      <c r="AG5" s="1897"/>
      <c r="AH5" s="1898"/>
      <c r="AI5" s="1169"/>
    </row>
    <row r="6" spans="3:80" ht="31.2" customHeight="1" thickBot="1">
      <c r="C6" s="1170" t="s">
        <v>1274</v>
      </c>
      <c r="D6" s="1171"/>
      <c r="E6" s="1172"/>
      <c r="F6" s="1863" t="s">
        <v>1610</v>
      </c>
      <c r="G6" s="1864"/>
      <c r="H6" s="1864"/>
      <c r="I6" s="1864"/>
      <c r="J6" s="1864"/>
      <c r="K6" s="1864"/>
      <c r="L6" s="1865"/>
      <c r="M6" s="1866" t="s">
        <v>1081</v>
      </c>
      <c r="N6" s="1867"/>
      <c r="O6" s="1867"/>
      <c r="P6" s="1867"/>
      <c r="Q6" s="1867"/>
      <c r="R6" s="1867"/>
      <c r="S6" s="1867"/>
      <c r="T6" s="1868" t="s">
        <v>1273</v>
      </c>
      <c r="U6" s="1869"/>
      <c r="V6" s="1869"/>
      <c r="W6" s="1869"/>
      <c r="X6" s="1870"/>
      <c r="Y6" s="1871" t="s">
        <v>1272</v>
      </c>
      <c r="Z6" s="1871"/>
      <c r="AA6" s="1872"/>
      <c r="AB6" s="1876">
        <f>IF(X29&gt;0,3,IF(M29&gt;6,AD133,IF(E29&gt;0,2,1)*1)*1)</f>
        <v>2</v>
      </c>
      <c r="AC6" s="1876"/>
      <c r="AD6" s="1876"/>
      <c r="AE6" s="1876"/>
      <c r="AF6" s="1873">
        <f>(((COUNTIF(M13:R25,"1")+COUNTIF(AD13:AI25,"1"))*AS13)+(COUNTIF(M13:R25,"2")+COUNTIF(AD13:AI25,"2"))*AS14+(COUNTIF(M13:R25,"3")+COUNTIF(AD13:AI25,"3"))*AS15)/((COUNT(M13:R25)+COUNT(AD13:AI25))*100)</f>
        <v>0.93</v>
      </c>
      <c r="AG6" s="1874"/>
      <c r="AH6" s="1874"/>
      <c r="AI6" s="1875"/>
    </row>
    <row r="7" spans="3:80" ht="5.0999999999999996" customHeight="1" thickBot="1">
      <c r="C7" s="1811"/>
      <c r="D7" s="1812"/>
      <c r="E7" s="1812"/>
      <c r="F7" s="1812"/>
      <c r="G7" s="1812"/>
      <c r="H7" s="1812"/>
      <c r="I7" s="1812"/>
      <c r="J7" s="1812"/>
      <c r="K7" s="1812"/>
      <c r="L7" s="1812"/>
      <c r="M7" s="1812"/>
      <c r="N7" s="1812"/>
      <c r="O7" s="1812"/>
      <c r="P7" s="1812"/>
      <c r="Q7" s="1812"/>
      <c r="R7" s="1812"/>
      <c r="S7" s="1812"/>
      <c r="T7" s="1812"/>
      <c r="U7" s="1812"/>
      <c r="V7" s="1812"/>
      <c r="W7" s="1812"/>
      <c r="X7" s="1812"/>
      <c r="Y7" s="1812"/>
      <c r="Z7" s="1812"/>
      <c r="AA7" s="1812"/>
      <c r="AB7" s="1812"/>
      <c r="AC7" s="1812"/>
      <c r="AD7" s="1812"/>
      <c r="AE7" s="1812"/>
      <c r="AF7" s="1812"/>
      <c r="AG7" s="1812"/>
      <c r="AH7" s="1812"/>
      <c r="AI7" s="1813"/>
    </row>
    <row r="8" spans="3:80" ht="36" customHeight="1" thickBot="1">
      <c r="C8" s="1814" t="s">
        <v>1271</v>
      </c>
      <c r="D8" s="1815"/>
      <c r="E8" s="1815"/>
      <c r="F8" s="1815"/>
      <c r="G8" s="1815"/>
      <c r="H8" s="1815"/>
      <c r="I8" s="1815"/>
      <c r="J8" s="1815"/>
      <c r="K8" s="1815"/>
      <c r="L8" s="1815"/>
      <c r="M8" s="1815"/>
      <c r="N8" s="1815"/>
      <c r="O8" s="1815"/>
      <c r="P8" s="1815"/>
      <c r="Q8" s="1815"/>
      <c r="R8" s="1815"/>
      <c r="S8" s="1815"/>
      <c r="T8" s="1815"/>
      <c r="U8" s="1815"/>
      <c r="V8" s="1815"/>
      <c r="W8" s="1815"/>
      <c r="X8" s="1815"/>
      <c r="Y8" s="1815"/>
      <c r="Z8" s="1815"/>
      <c r="AA8" s="1815"/>
      <c r="AB8" s="1815"/>
      <c r="AC8" s="1815"/>
      <c r="AD8" s="1815"/>
      <c r="AE8" s="1815"/>
      <c r="AF8" s="1815"/>
      <c r="AG8" s="1815"/>
      <c r="AH8" s="1815"/>
      <c r="AI8" s="1816"/>
    </row>
    <row r="9" spans="3:80" ht="31.35" customHeight="1" thickBot="1">
      <c r="C9" s="1817">
        <v>1</v>
      </c>
      <c r="D9" s="1818"/>
      <c r="E9" s="1819" t="s">
        <v>1270</v>
      </c>
      <c r="F9" s="1820"/>
      <c r="G9" s="1820"/>
      <c r="H9" s="1821"/>
      <c r="I9" s="1163">
        <v>2</v>
      </c>
      <c r="J9" s="1819" t="s">
        <v>1269</v>
      </c>
      <c r="K9" s="1820"/>
      <c r="L9" s="1820"/>
      <c r="M9" s="1820"/>
      <c r="N9" s="1820"/>
      <c r="O9" s="1820"/>
      <c r="P9" s="1820"/>
      <c r="Q9" s="1820"/>
      <c r="R9" s="1820"/>
      <c r="S9" s="1820"/>
      <c r="T9" s="1821"/>
      <c r="U9" s="1164">
        <v>3</v>
      </c>
      <c r="V9" s="1819" t="s">
        <v>1268</v>
      </c>
      <c r="W9" s="1820"/>
      <c r="X9" s="1821"/>
      <c r="Y9" s="1163" t="s">
        <v>1152</v>
      </c>
      <c r="Z9" s="1819" t="s">
        <v>1267</v>
      </c>
      <c r="AA9" s="1820"/>
      <c r="AB9" s="1820"/>
      <c r="AC9" s="1820"/>
      <c r="AD9" s="1820"/>
      <c r="AE9" s="1820"/>
      <c r="AF9" s="1820"/>
      <c r="AG9" s="1820"/>
      <c r="AH9" s="1820"/>
      <c r="AI9" s="1821"/>
    </row>
    <row r="10" spans="3:80" ht="5.0999999999999996" hidden="1" customHeight="1">
      <c r="C10" s="1800"/>
      <c r="D10" s="1801"/>
      <c r="E10" s="1801"/>
      <c r="F10" s="1801"/>
      <c r="G10" s="1801"/>
      <c r="H10" s="1801"/>
      <c r="I10" s="1801"/>
      <c r="J10" s="1801"/>
      <c r="K10" s="1801"/>
      <c r="L10" s="1801"/>
      <c r="M10" s="1801"/>
      <c r="N10" s="1801"/>
      <c r="O10" s="1801"/>
      <c r="P10" s="1801"/>
      <c r="Q10" s="1801"/>
      <c r="R10" s="1801"/>
      <c r="S10" s="1801"/>
      <c r="T10" s="1801"/>
      <c r="U10" s="1801"/>
      <c r="V10" s="1801"/>
      <c r="W10" s="1801"/>
      <c r="X10" s="1801"/>
      <c r="Y10" s="1801"/>
      <c r="Z10" s="1801"/>
      <c r="AA10" s="1801"/>
      <c r="AB10" s="1801"/>
      <c r="AC10" s="1801"/>
      <c r="AD10" s="1801"/>
      <c r="AE10" s="1801"/>
      <c r="AF10" s="1801"/>
      <c r="AG10" s="1801"/>
      <c r="AH10" s="1801"/>
      <c r="AI10" s="1802"/>
    </row>
    <row r="11" spans="3:80" ht="16.350000000000001" customHeight="1">
      <c r="C11" s="1803" t="s">
        <v>1182</v>
      </c>
      <c r="D11" s="1805" t="s">
        <v>1181</v>
      </c>
      <c r="E11" s="1805"/>
      <c r="F11" s="1805"/>
      <c r="G11" s="1805"/>
      <c r="H11" s="1805"/>
      <c r="I11" s="1805"/>
      <c r="J11" s="1805"/>
      <c r="K11" s="1805"/>
      <c r="L11" s="1805" t="s">
        <v>1266</v>
      </c>
      <c r="M11" s="1807" t="s">
        <v>1265</v>
      </c>
      <c r="N11" s="1807"/>
      <c r="O11" s="1807"/>
      <c r="P11" s="1807"/>
      <c r="Q11" s="1807"/>
      <c r="R11" s="1808"/>
      <c r="S11" s="1173"/>
      <c r="T11" s="1803" t="s">
        <v>1182</v>
      </c>
      <c r="U11" s="1805" t="s">
        <v>1696</v>
      </c>
      <c r="V11" s="1805"/>
      <c r="W11" s="1805"/>
      <c r="X11" s="1805"/>
      <c r="Y11" s="1805"/>
      <c r="Z11" s="1805"/>
      <c r="AA11" s="1805"/>
      <c r="AB11" s="1805"/>
      <c r="AC11" s="1805" t="s">
        <v>1266</v>
      </c>
      <c r="AD11" s="1807" t="s">
        <v>1265</v>
      </c>
      <c r="AE11" s="1807"/>
      <c r="AF11" s="1807"/>
      <c r="AG11" s="1807"/>
      <c r="AH11" s="1807"/>
      <c r="AI11" s="1808"/>
      <c r="AM11" s="1174"/>
      <c r="AN11" s="1175"/>
    </row>
    <row r="12" spans="3:80" ht="20.100000000000001" customHeight="1" thickBot="1">
      <c r="C12" s="1804"/>
      <c r="D12" s="1806"/>
      <c r="E12" s="1806"/>
      <c r="F12" s="1806"/>
      <c r="G12" s="1806"/>
      <c r="H12" s="1806"/>
      <c r="I12" s="1806"/>
      <c r="J12" s="1806"/>
      <c r="K12" s="1806"/>
      <c r="L12" s="1806"/>
      <c r="M12" s="1809"/>
      <c r="N12" s="1809"/>
      <c r="O12" s="1809"/>
      <c r="P12" s="1809"/>
      <c r="Q12" s="1809"/>
      <c r="R12" s="1810"/>
      <c r="S12" s="1173"/>
      <c r="T12" s="1804"/>
      <c r="U12" s="1806"/>
      <c r="V12" s="1806"/>
      <c r="W12" s="1806"/>
      <c r="X12" s="1806"/>
      <c r="Y12" s="1806"/>
      <c r="Z12" s="1806"/>
      <c r="AA12" s="1806"/>
      <c r="AB12" s="1806"/>
      <c r="AC12" s="1806"/>
      <c r="AD12" s="1809"/>
      <c r="AE12" s="1809"/>
      <c r="AF12" s="1809"/>
      <c r="AG12" s="1809"/>
      <c r="AH12" s="1809"/>
      <c r="AI12" s="1810"/>
      <c r="AP12" s="1175"/>
    </row>
    <row r="13" spans="3:80" ht="99.6" customHeight="1">
      <c r="C13" s="1176">
        <v>1</v>
      </c>
      <c r="D13" s="1855" t="s">
        <v>1611</v>
      </c>
      <c r="E13" s="1856"/>
      <c r="F13" s="1856"/>
      <c r="G13" s="1856"/>
      <c r="H13" s="1856"/>
      <c r="I13" s="1856"/>
      <c r="J13" s="1856"/>
      <c r="K13" s="1857"/>
      <c r="L13" s="1177">
        <v>0.05</v>
      </c>
      <c r="M13" s="1858">
        <v>2</v>
      </c>
      <c r="N13" s="1859"/>
      <c r="O13" s="1859"/>
      <c r="P13" s="1859"/>
      <c r="Q13" s="1859"/>
      <c r="R13" s="1860"/>
      <c r="S13" s="1173"/>
      <c r="T13" s="1176">
        <v>14</v>
      </c>
      <c r="U13" s="1861" t="s">
        <v>1263</v>
      </c>
      <c r="V13" s="1862"/>
      <c r="W13" s="1862"/>
      <c r="X13" s="1862"/>
      <c r="Y13" s="1862"/>
      <c r="Z13" s="1862"/>
      <c r="AA13" s="1862"/>
      <c r="AB13" s="1862"/>
      <c r="AC13" s="1178">
        <v>0.05</v>
      </c>
      <c r="AD13" s="1858">
        <v>1</v>
      </c>
      <c r="AE13" s="1859"/>
      <c r="AF13" s="1859"/>
      <c r="AG13" s="1859"/>
      <c r="AH13" s="1859"/>
      <c r="AI13" s="1860"/>
      <c r="AL13" s="1179"/>
      <c r="AM13" s="1179"/>
      <c r="AQ13" s="1852">
        <v>1</v>
      </c>
      <c r="AR13" s="1853"/>
      <c r="AS13" s="1180">
        <v>100</v>
      </c>
      <c r="AV13" s="1181">
        <v>1</v>
      </c>
    </row>
    <row r="14" spans="3:80" s="370" customFormat="1" ht="80.7" customHeight="1">
      <c r="C14" s="1182">
        <v>2</v>
      </c>
      <c r="D14" s="1846" t="s">
        <v>1264</v>
      </c>
      <c r="E14" s="1847"/>
      <c r="F14" s="1847"/>
      <c r="G14" s="1847"/>
      <c r="H14" s="1847"/>
      <c r="I14" s="1847"/>
      <c r="J14" s="1847"/>
      <c r="K14" s="1847"/>
      <c r="L14" s="1183">
        <v>0.02</v>
      </c>
      <c r="M14" s="1848">
        <v>1</v>
      </c>
      <c r="N14" s="1849"/>
      <c r="O14" s="1849"/>
      <c r="P14" s="1849"/>
      <c r="Q14" s="1849"/>
      <c r="R14" s="1850"/>
      <c r="S14" s="1173"/>
      <c r="T14" s="1182">
        <v>15</v>
      </c>
      <c r="U14" s="1846" t="s">
        <v>1263</v>
      </c>
      <c r="V14" s="1847"/>
      <c r="W14" s="1847"/>
      <c r="X14" s="1847"/>
      <c r="Y14" s="1847"/>
      <c r="Z14" s="1847"/>
      <c r="AA14" s="1847"/>
      <c r="AB14" s="1847"/>
      <c r="AC14" s="1184">
        <v>0.04</v>
      </c>
      <c r="AD14" s="1848" t="s">
        <v>1152</v>
      </c>
      <c r="AE14" s="1849"/>
      <c r="AF14" s="1849"/>
      <c r="AG14" s="1849"/>
      <c r="AH14" s="1849"/>
      <c r="AI14" s="1850"/>
      <c r="AJ14" s="369"/>
      <c r="AK14" s="369"/>
      <c r="AL14" s="1179"/>
      <c r="AM14" s="1179"/>
      <c r="AN14" s="369"/>
      <c r="AO14" s="369"/>
      <c r="AP14" s="369"/>
      <c r="AQ14" s="1852">
        <v>2</v>
      </c>
      <c r="AR14" s="1853"/>
      <c r="AS14" s="1180">
        <v>75</v>
      </c>
      <c r="AT14" s="369"/>
      <c r="AU14" s="369"/>
      <c r="AV14" s="1181">
        <v>2</v>
      </c>
      <c r="AW14" s="369"/>
      <c r="AX14" s="369"/>
      <c r="AY14" s="369"/>
      <c r="AZ14" s="369"/>
      <c r="BA14" s="369"/>
      <c r="BB14" s="369"/>
      <c r="BC14" s="369"/>
      <c r="BD14" s="369"/>
      <c r="BE14" s="369"/>
      <c r="BF14" s="369"/>
      <c r="BG14" s="369"/>
      <c r="BH14" s="369"/>
      <c r="BI14" s="369"/>
      <c r="BJ14" s="369"/>
      <c r="BK14" s="369"/>
      <c r="BL14" s="369"/>
      <c r="BM14" s="369"/>
      <c r="BN14" s="369"/>
      <c r="BO14" s="369"/>
      <c r="BP14" s="369"/>
      <c r="BQ14" s="369"/>
      <c r="BR14" s="369"/>
      <c r="BS14" s="369"/>
      <c r="BT14" s="369"/>
      <c r="BU14" s="369"/>
      <c r="BV14" s="369"/>
      <c r="BW14" s="369"/>
      <c r="BX14" s="369"/>
      <c r="BY14" s="369"/>
      <c r="BZ14" s="369"/>
      <c r="CA14" s="369"/>
      <c r="CB14" s="369"/>
    </row>
    <row r="15" spans="3:80" s="370" customFormat="1" ht="80.7" customHeight="1">
      <c r="C15" s="1182">
        <v>3</v>
      </c>
      <c r="D15" s="1846" t="s">
        <v>1262</v>
      </c>
      <c r="E15" s="1847"/>
      <c r="F15" s="1847"/>
      <c r="G15" s="1847"/>
      <c r="H15" s="1847"/>
      <c r="I15" s="1847"/>
      <c r="J15" s="1847"/>
      <c r="K15" s="1847"/>
      <c r="L15" s="1183">
        <v>0.02</v>
      </c>
      <c r="M15" s="1848">
        <v>1</v>
      </c>
      <c r="N15" s="1849"/>
      <c r="O15" s="1849"/>
      <c r="P15" s="1849"/>
      <c r="Q15" s="1849"/>
      <c r="R15" s="1850"/>
      <c r="S15" s="1173"/>
      <c r="T15" s="1182">
        <v>16</v>
      </c>
      <c r="U15" s="1846" t="s">
        <v>1261</v>
      </c>
      <c r="V15" s="1846"/>
      <c r="W15" s="1846"/>
      <c r="X15" s="1846"/>
      <c r="Y15" s="1846"/>
      <c r="Z15" s="1846"/>
      <c r="AA15" s="1846"/>
      <c r="AB15" s="1846"/>
      <c r="AC15" s="1184">
        <v>0.04</v>
      </c>
      <c r="AD15" s="1848" t="s">
        <v>1152</v>
      </c>
      <c r="AE15" s="1849"/>
      <c r="AF15" s="1849"/>
      <c r="AG15" s="1849"/>
      <c r="AH15" s="1849"/>
      <c r="AI15" s="1850"/>
      <c r="AJ15" s="369"/>
      <c r="AK15" s="369"/>
      <c r="AL15" s="1179"/>
      <c r="AM15" s="1179"/>
      <c r="AN15" s="369"/>
      <c r="AO15" s="369"/>
      <c r="AP15" s="369"/>
      <c r="AQ15" s="1852">
        <v>3</v>
      </c>
      <c r="AR15" s="1853"/>
      <c r="AS15" s="1180">
        <v>0</v>
      </c>
      <c r="AT15" s="369"/>
      <c r="AU15" s="369"/>
      <c r="AV15" s="1181">
        <v>3</v>
      </c>
      <c r="AW15" s="369"/>
      <c r="AX15" s="369"/>
      <c r="AY15" s="369"/>
      <c r="AZ15" s="369"/>
      <c r="BA15" s="369"/>
      <c r="BB15" s="369"/>
      <c r="BC15" s="369"/>
      <c r="BD15" s="369"/>
      <c r="BE15" s="369"/>
      <c r="BF15" s="369"/>
      <c r="BG15" s="369"/>
      <c r="BH15" s="369"/>
      <c r="BI15" s="369"/>
      <c r="BJ15" s="369"/>
      <c r="BK15" s="369"/>
      <c r="BL15" s="369"/>
      <c r="BM15" s="369"/>
      <c r="BN15" s="369"/>
      <c r="BO15" s="369"/>
      <c r="BP15" s="369"/>
      <c r="BQ15" s="369"/>
      <c r="BR15" s="369"/>
      <c r="BS15" s="369"/>
      <c r="BT15" s="369"/>
      <c r="BU15" s="369"/>
      <c r="BV15" s="369"/>
      <c r="BW15" s="369"/>
      <c r="BX15" s="369"/>
      <c r="BY15" s="369"/>
      <c r="BZ15" s="369"/>
      <c r="CA15" s="369"/>
      <c r="CB15" s="369"/>
    </row>
    <row r="16" spans="3:80" s="370" customFormat="1" ht="91.95" customHeight="1">
      <c r="C16" s="1182">
        <v>4</v>
      </c>
      <c r="D16" s="1846" t="s">
        <v>1260</v>
      </c>
      <c r="E16" s="1847"/>
      <c r="F16" s="1847"/>
      <c r="G16" s="1847"/>
      <c r="H16" s="1847"/>
      <c r="I16" s="1847"/>
      <c r="J16" s="1847"/>
      <c r="K16" s="1847"/>
      <c r="L16" s="1183">
        <v>0.05</v>
      </c>
      <c r="M16" s="1848">
        <v>1</v>
      </c>
      <c r="N16" s="1849"/>
      <c r="O16" s="1849"/>
      <c r="P16" s="1849"/>
      <c r="Q16" s="1849"/>
      <c r="R16" s="1850"/>
      <c r="S16" s="1173"/>
      <c r="T16" s="1182">
        <v>17</v>
      </c>
      <c r="U16" s="1846" t="s">
        <v>1259</v>
      </c>
      <c r="V16" s="1847"/>
      <c r="W16" s="1847"/>
      <c r="X16" s="1847"/>
      <c r="Y16" s="1847"/>
      <c r="Z16" s="1847"/>
      <c r="AA16" s="1847"/>
      <c r="AB16" s="1847"/>
      <c r="AC16" s="1184">
        <v>0.03</v>
      </c>
      <c r="AD16" s="1848">
        <v>2</v>
      </c>
      <c r="AE16" s="1849"/>
      <c r="AF16" s="1849"/>
      <c r="AG16" s="1849"/>
      <c r="AH16" s="1849"/>
      <c r="AI16" s="1850"/>
      <c r="AJ16" s="369"/>
      <c r="AK16" s="369"/>
      <c r="AL16" s="1179"/>
      <c r="AM16" s="1179"/>
      <c r="AN16" s="369"/>
      <c r="AO16" s="369"/>
      <c r="AP16" s="369"/>
      <c r="AQ16" s="1854"/>
      <c r="AR16" s="1854"/>
      <c r="AS16" s="1185"/>
      <c r="AT16" s="1185"/>
      <c r="AU16" s="369"/>
      <c r="AV16" s="1181" t="s">
        <v>1152</v>
      </c>
      <c r="AW16" s="369"/>
      <c r="AX16" s="369"/>
      <c r="AY16" s="369"/>
      <c r="AZ16" s="369"/>
      <c r="BA16" s="369"/>
      <c r="BB16" s="369"/>
      <c r="BC16" s="369"/>
      <c r="BD16" s="369"/>
      <c r="BE16" s="369"/>
      <c r="BF16" s="369"/>
      <c r="BG16" s="369"/>
      <c r="BH16" s="369"/>
      <c r="BI16" s="369"/>
      <c r="BJ16" s="369"/>
      <c r="BK16" s="369"/>
      <c r="BL16" s="369"/>
      <c r="BM16" s="369"/>
      <c r="BN16" s="369"/>
      <c r="BO16" s="369"/>
      <c r="BP16" s="369"/>
      <c r="BQ16" s="369"/>
      <c r="BR16" s="369"/>
      <c r="BS16" s="369"/>
      <c r="BT16" s="369"/>
      <c r="BU16" s="369"/>
      <c r="BV16" s="369"/>
      <c r="BW16" s="369"/>
      <c r="BX16" s="369"/>
      <c r="BY16" s="369"/>
      <c r="BZ16" s="369"/>
      <c r="CA16" s="369"/>
      <c r="CB16" s="369"/>
    </row>
    <row r="17" spans="3:80" s="370" customFormat="1" ht="80.7" customHeight="1">
      <c r="C17" s="1182">
        <v>5</v>
      </c>
      <c r="D17" s="1851" t="s">
        <v>1258</v>
      </c>
      <c r="E17" s="1851"/>
      <c r="F17" s="1851"/>
      <c r="G17" s="1851"/>
      <c r="H17" s="1851"/>
      <c r="I17" s="1851"/>
      <c r="J17" s="1851"/>
      <c r="K17" s="1851"/>
      <c r="L17" s="1183">
        <v>0.03</v>
      </c>
      <c r="M17" s="1848">
        <v>1</v>
      </c>
      <c r="N17" s="1849"/>
      <c r="O17" s="1849"/>
      <c r="P17" s="1849"/>
      <c r="Q17" s="1849"/>
      <c r="R17" s="1850"/>
      <c r="S17" s="1173"/>
      <c r="T17" s="1182">
        <v>18</v>
      </c>
      <c r="U17" s="1846" t="s">
        <v>1257</v>
      </c>
      <c r="V17" s="1846"/>
      <c r="W17" s="1846"/>
      <c r="X17" s="1846"/>
      <c r="Y17" s="1846"/>
      <c r="Z17" s="1846"/>
      <c r="AA17" s="1846"/>
      <c r="AB17" s="1846"/>
      <c r="AC17" s="1184">
        <v>0.05</v>
      </c>
      <c r="AD17" s="1848" t="s">
        <v>1152</v>
      </c>
      <c r="AE17" s="1849"/>
      <c r="AF17" s="1849"/>
      <c r="AG17" s="1849"/>
      <c r="AH17" s="1849"/>
      <c r="AI17" s="1850"/>
      <c r="AJ17" s="369"/>
      <c r="AK17" s="369"/>
      <c r="AL17" s="1179"/>
      <c r="AM17" s="1179"/>
      <c r="AN17" s="369"/>
      <c r="AO17" s="1186"/>
      <c r="AP17" s="1186"/>
      <c r="AQ17" s="1186"/>
      <c r="AR17" s="1186"/>
      <c r="AS17" s="1186"/>
      <c r="AT17" s="1186"/>
      <c r="AU17" s="1186"/>
      <c r="AV17" s="1186"/>
      <c r="AW17" s="369"/>
      <c r="AX17" s="369"/>
      <c r="AY17" s="369"/>
      <c r="AZ17" s="369"/>
      <c r="BA17" s="369"/>
      <c r="BB17" s="369"/>
      <c r="BC17" s="369"/>
      <c r="BD17" s="369"/>
      <c r="BE17" s="369"/>
      <c r="BF17" s="369"/>
      <c r="BG17" s="369"/>
      <c r="BH17" s="369"/>
      <c r="BI17" s="369"/>
      <c r="BJ17" s="369"/>
      <c r="BK17" s="369"/>
      <c r="BL17" s="369"/>
      <c r="BM17" s="369"/>
      <c r="BN17" s="369"/>
      <c r="BO17" s="369"/>
      <c r="BP17" s="369"/>
      <c r="BQ17" s="369"/>
      <c r="BR17" s="369"/>
      <c r="BS17" s="369"/>
      <c r="BT17" s="369"/>
      <c r="BU17" s="369"/>
      <c r="BV17" s="369"/>
      <c r="BW17" s="369"/>
      <c r="BX17" s="369"/>
      <c r="BY17" s="369"/>
      <c r="BZ17" s="369"/>
      <c r="CA17" s="369"/>
      <c r="CB17" s="369"/>
    </row>
    <row r="18" spans="3:80" s="370" customFormat="1" ht="80.7" customHeight="1">
      <c r="C18" s="1182">
        <v>6</v>
      </c>
      <c r="D18" s="1851" t="s">
        <v>1256</v>
      </c>
      <c r="E18" s="1851"/>
      <c r="F18" s="1851"/>
      <c r="G18" s="1851"/>
      <c r="H18" s="1851"/>
      <c r="I18" s="1851"/>
      <c r="J18" s="1851"/>
      <c r="K18" s="1851"/>
      <c r="L18" s="1183"/>
      <c r="M18" s="1848" t="s">
        <v>1152</v>
      </c>
      <c r="N18" s="1849"/>
      <c r="O18" s="1849"/>
      <c r="P18" s="1849"/>
      <c r="Q18" s="1849"/>
      <c r="R18" s="1850"/>
      <c r="S18" s="1173"/>
      <c r="T18" s="1182">
        <v>19</v>
      </c>
      <c r="U18" s="1846" t="s">
        <v>1255</v>
      </c>
      <c r="V18" s="1846"/>
      <c r="W18" s="1846"/>
      <c r="X18" s="1846"/>
      <c r="Y18" s="1846"/>
      <c r="Z18" s="1846"/>
      <c r="AA18" s="1846"/>
      <c r="AB18" s="1846"/>
      <c r="AC18" s="1184"/>
      <c r="AD18" s="1848">
        <v>1</v>
      </c>
      <c r="AE18" s="1849"/>
      <c r="AF18" s="1849"/>
      <c r="AG18" s="1849"/>
      <c r="AH18" s="1849"/>
      <c r="AI18" s="1850"/>
      <c r="AJ18" s="369"/>
      <c r="AK18" s="369"/>
      <c r="AL18" s="1179"/>
      <c r="AM18" s="1179" t="s">
        <v>1254</v>
      </c>
      <c r="AN18" s="369" t="s">
        <v>1253</v>
      </c>
      <c r="AO18" s="1187"/>
      <c r="AP18" s="1187"/>
      <c r="AQ18" s="1187"/>
      <c r="AR18" s="1187"/>
      <c r="AS18" s="1187"/>
      <c r="AT18" s="1187"/>
      <c r="AU18" s="1187"/>
      <c r="AV18" s="1187"/>
      <c r="AW18" s="369"/>
      <c r="AX18" s="369"/>
      <c r="AY18" s="369"/>
      <c r="AZ18" s="369"/>
      <c r="BA18" s="369"/>
      <c r="BB18" s="369"/>
      <c r="BC18" s="369"/>
      <c r="BD18" s="369"/>
      <c r="BE18" s="369"/>
      <c r="BF18" s="369"/>
      <c r="BG18" s="369"/>
      <c r="BH18" s="369"/>
      <c r="BI18" s="369"/>
      <c r="BJ18" s="369"/>
      <c r="BK18" s="369"/>
      <c r="BL18" s="369"/>
      <c r="BM18" s="369"/>
      <c r="BN18" s="369"/>
      <c r="BO18" s="369"/>
      <c r="BP18" s="369"/>
      <c r="BQ18" s="369"/>
      <c r="BR18" s="369"/>
      <c r="BS18" s="369"/>
      <c r="BT18" s="369"/>
      <c r="BU18" s="369"/>
      <c r="BV18" s="369"/>
      <c r="BW18" s="369"/>
      <c r="BX18" s="369"/>
      <c r="BY18" s="369"/>
      <c r="BZ18" s="369"/>
      <c r="CA18" s="369"/>
      <c r="CB18" s="369"/>
    </row>
    <row r="19" spans="3:80" s="370" customFormat="1" ht="80.7" customHeight="1">
      <c r="C19" s="1182">
        <v>7</v>
      </c>
      <c r="D19" s="1851" t="s">
        <v>1252</v>
      </c>
      <c r="E19" s="1851"/>
      <c r="F19" s="1851"/>
      <c r="G19" s="1851"/>
      <c r="H19" s="1851"/>
      <c r="I19" s="1851"/>
      <c r="J19" s="1851"/>
      <c r="K19" s="1851"/>
      <c r="L19" s="1183">
        <v>0.03</v>
      </c>
      <c r="M19" s="1848">
        <v>1</v>
      </c>
      <c r="N19" s="1849"/>
      <c r="O19" s="1849"/>
      <c r="P19" s="1849"/>
      <c r="Q19" s="1849"/>
      <c r="R19" s="1850"/>
      <c r="S19" s="1173"/>
      <c r="T19" s="1182">
        <v>20</v>
      </c>
      <c r="U19" s="1846" t="s">
        <v>1251</v>
      </c>
      <c r="V19" s="1846"/>
      <c r="W19" s="1846"/>
      <c r="X19" s="1846"/>
      <c r="Y19" s="1846"/>
      <c r="Z19" s="1846"/>
      <c r="AA19" s="1846"/>
      <c r="AB19" s="1846"/>
      <c r="AC19" s="1184"/>
      <c r="AD19" s="1848">
        <v>2</v>
      </c>
      <c r="AE19" s="1849"/>
      <c r="AF19" s="1849"/>
      <c r="AG19" s="1849"/>
      <c r="AH19" s="1849"/>
      <c r="AI19" s="1850"/>
      <c r="AJ19" s="369"/>
      <c r="AK19" s="369"/>
      <c r="AL19" s="1179"/>
      <c r="AM19" s="1179" t="s">
        <v>1250</v>
      </c>
      <c r="AN19" s="369" t="s">
        <v>1249</v>
      </c>
      <c r="AO19" s="1187"/>
      <c r="AP19" s="1187"/>
      <c r="AQ19" s="1187"/>
      <c r="AR19" s="1187"/>
      <c r="AS19" s="1187"/>
      <c r="AT19" s="1187"/>
      <c r="AU19" s="1187"/>
      <c r="AV19" s="1187"/>
      <c r="AW19" s="369"/>
      <c r="AX19" s="369"/>
      <c r="AY19" s="369"/>
      <c r="AZ19" s="369"/>
      <c r="BA19" s="369"/>
      <c r="BB19" s="369"/>
      <c r="BC19" s="369"/>
      <c r="BD19" s="369"/>
      <c r="BE19" s="369"/>
      <c r="BF19" s="369"/>
      <c r="BG19" s="369"/>
      <c r="BH19" s="369"/>
      <c r="BI19" s="369"/>
      <c r="BJ19" s="369"/>
      <c r="BK19" s="369"/>
      <c r="BL19" s="369"/>
      <c r="BM19" s="369"/>
      <c r="BN19" s="369"/>
      <c r="BO19" s="369"/>
      <c r="BP19" s="369"/>
      <c r="BQ19" s="369"/>
      <c r="BR19" s="369"/>
      <c r="BS19" s="369"/>
      <c r="BT19" s="369"/>
      <c r="BU19" s="369"/>
      <c r="BV19" s="369"/>
      <c r="BW19" s="369"/>
      <c r="BX19" s="369"/>
      <c r="BY19" s="369"/>
      <c r="BZ19" s="369"/>
      <c r="CA19" s="369"/>
      <c r="CB19" s="369"/>
    </row>
    <row r="20" spans="3:80" s="370" customFormat="1" ht="80.7" customHeight="1">
      <c r="C20" s="1182">
        <v>8</v>
      </c>
      <c r="D20" s="1846" t="s">
        <v>1248</v>
      </c>
      <c r="E20" s="1846"/>
      <c r="F20" s="1846"/>
      <c r="G20" s="1846"/>
      <c r="H20" s="1846"/>
      <c r="I20" s="1846"/>
      <c r="J20" s="1846"/>
      <c r="K20" s="1846"/>
      <c r="L20" s="1183">
        <v>0.03</v>
      </c>
      <c r="M20" s="1848">
        <v>1</v>
      </c>
      <c r="N20" s="1849"/>
      <c r="O20" s="1849"/>
      <c r="P20" s="1849"/>
      <c r="Q20" s="1849"/>
      <c r="R20" s="1850"/>
      <c r="S20" s="1173"/>
      <c r="T20" s="1182">
        <v>21</v>
      </c>
      <c r="U20" s="1846" t="s">
        <v>1247</v>
      </c>
      <c r="V20" s="1846"/>
      <c r="W20" s="1846"/>
      <c r="X20" s="1846"/>
      <c r="Y20" s="1846"/>
      <c r="Z20" s="1846"/>
      <c r="AA20" s="1846"/>
      <c r="AB20" s="1846"/>
      <c r="AC20" s="1184">
        <v>0.05</v>
      </c>
      <c r="AD20" s="1848">
        <v>2</v>
      </c>
      <c r="AE20" s="1849"/>
      <c r="AF20" s="1849"/>
      <c r="AG20" s="1849"/>
      <c r="AH20" s="1849"/>
      <c r="AI20" s="1850"/>
      <c r="AJ20" s="369"/>
      <c r="AK20" s="369"/>
      <c r="AL20" s="1179"/>
      <c r="AM20" s="1179" t="s">
        <v>1246</v>
      </c>
      <c r="AN20" s="369" t="s">
        <v>1245</v>
      </c>
      <c r="AO20" s="369"/>
      <c r="AP20" s="369"/>
      <c r="AQ20" s="369"/>
      <c r="AR20" s="369"/>
      <c r="AS20" s="369"/>
      <c r="AT20" s="369"/>
      <c r="AU20" s="369"/>
      <c r="AV20" s="369"/>
      <c r="AW20" s="369"/>
      <c r="AX20" s="369"/>
      <c r="AY20" s="369"/>
      <c r="AZ20" s="369"/>
      <c r="BA20" s="369"/>
      <c r="BB20" s="369"/>
      <c r="BC20" s="369"/>
      <c r="BD20" s="369"/>
      <c r="BE20" s="369"/>
      <c r="BF20" s="369"/>
      <c r="BG20" s="369"/>
      <c r="BH20" s="369"/>
      <c r="BI20" s="369"/>
      <c r="BJ20" s="369"/>
      <c r="BK20" s="369"/>
      <c r="BL20" s="369"/>
      <c r="BM20" s="369"/>
      <c r="BN20" s="369"/>
      <c r="BO20" s="369"/>
      <c r="BP20" s="369"/>
      <c r="BQ20" s="369"/>
      <c r="BR20" s="369"/>
      <c r="BS20" s="369"/>
      <c r="BT20" s="369"/>
      <c r="BU20" s="369"/>
      <c r="BV20" s="369"/>
      <c r="BW20" s="369"/>
      <c r="BX20" s="369"/>
      <c r="BY20" s="369"/>
      <c r="BZ20" s="369"/>
      <c r="CA20" s="369"/>
      <c r="CB20" s="369"/>
    </row>
    <row r="21" spans="3:80" s="370" customFormat="1" ht="80.7" customHeight="1">
      <c r="C21" s="1182">
        <v>9</v>
      </c>
      <c r="D21" s="1846" t="s">
        <v>1244</v>
      </c>
      <c r="E21" s="1847"/>
      <c r="F21" s="1847"/>
      <c r="G21" s="1847"/>
      <c r="H21" s="1847"/>
      <c r="I21" s="1847"/>
      <c r="J21" s="1847"/>
      <c r="K21" s="1847"/>
      <c r="L21" s="1183">
        <v>0.03</v>
      </c>
      <c r="M21" s="1848">
        <v>1</v>
      </c>
      <c r="N21" s="1849"/>
      <c r="O21" s="1849"/>
      <c r="P21" s="1849"/>
      <c r="Q21" s="1849"/>
      <c r="R21" s="1850"/>
      <c r="S21" s="1173"/>
      <c r="T21" s="1182">
        <v>22</v>
      </c>
      <c r="U21" s="1846" t="s">
        <v>1243</v>
      </c>
      <c r="V21" s="1846"/>
      <c r="W21" s="1846"/>
      <c r="X21" s="1846"/>
      <c r="Y21" s="1846"/>
      <c r="Z21" s="1846"/>
      <c r="AA21" s="1846"/>
      <c r="AB21" s="1846"/>
      <c r="AC21" s="1184">
        <v>0.05</v>
      </c>
      <c r="AD21" s="1848">
        <v>1</v>
      </c>
      <c r="AE21" s="1849"/>
      <c r="AF21" s="1849"/>
      <c r="AG21" s="1849"/>
      <c r="AH21" s="1849"/>
      <c r="AI21" s="1850"/>
      <c r="AJ21" s="369"/>
      <c r="AK21" s="369"/>
      <c r="AL21" s="1179"/>
      <c r="AM21" s="1179"/>
      <c r="AN21" s="369"/>
      <c r="AO21" s="369"/>
      <c r="AP21" s="369"/>
      <c r="AQ21" s="369"/>
      <c r="AR21" s="369"/>
      <c r="AS21" s="369"/>
      <c r="AT21" s="369"/>
      <c r="AU21" s="369"/>
      <c r="AV21" s="369"/>
      <c r="AW21" s="369"/>
      <c r="AX21" s="369"/>
      <c r="AY21" s="369"/>
      <c r="AZ21" s="369"/>
      <c r="BA21" s="369"/>
      <c r="BB21" s="369"/>
      <c r="BC21" s="369"/>
      <c r="BD21" s="369"/>
      <c r="BE21" s="369"/>
      <c r="BF21" s="369"/>
      <c r="BG21" s="369"/>
      <c r="BH21" s="369"/>
      <c r="BI21" s="369"/>
      <c r="BJ21" s="369"/>
      <c r="BK21" s="369"/>
      <c r="BL21" s="369"/>
      <c r="BM21" s="369"/>
      <c r="BN21" s="369"/>
      <c r="BO21" s="369"/>
      <c r="BP21" s="369"/>
      <c r="BQ21" s="369"/>
      <c r="BR21" s="369"/>
      <c r="BS21" s="369"/>
      <c r="BT21" s="369"/>
      <c r="BU21" s="369"/>
      <c r="BV21" s="369"/>
      <c r="BW21" s="369"/>
    </row>
    <row r="22" spans="3:80" s="370" customFormat="1" ht="80.7" customHeight="1">
      <c r="C22" s="1182">
        <v>10</v>
      </c>
      <c r="D22" s="1846" t="s">
        <v>1242</v>
      </c>
      <c r="E22" s="1847"/>
      <c r="F22" s="1847"/>
      <c r="G22" s="1847"/>
      <c r="H22" s="1847"/>
      <c r="I22" s="1847"/>
      <c r="J22" s="1847"/>
      <c r="K22" s="1847"/>
      <c r="L22" s="1183">
        <v>0.03</v>
      </c>
      <c r="M22" s="1848">
        <v>2</v>
      </c>
      <c r="N22" s="1849"/>
      <c r="O22" s="1849"/>
      <c r="P22" s="1849"/>
      <c r="Q22" s="1849"/>
      <c r="R22" s="1850"/>
      <c r="S22" s="1173"/>
      <c r="T22" s="1182">
        <v>23</v>
      </c>
      <c r="U22" s="1846" t="s">
        <v>1241</v>
      </c>
      <c r="V22" s="1846"/>
      <c r="W22" s="1846"/>
      <c r="X22" s="1846"/>
      <c r="Y22" s="1846"/>
      <c r="Z22" s="1846"/>
      <c r="AA22" s="1846"/>
      <c r="AB22" s="1846"/>
      <c r="AC22" s="1184">
        <v>0.03</v>
      </c>
      <c r="AD22" s="1848">
        <v>1</v>
      </c>
      <c r="AE22" s="1849"/>
      <c r="AF22" s="1849"/>
      <c r="AG22" s="1849"/>
      <c r="AH22" s="1849"/>
      <c r="AI22" s="1850"/>
      <c r="AJ22" s="369"/>
      <c r="AK22" s="369"/>
      <c r="AL22" s="1179"/>
      <c r="AM22" s="1179" t="s">
        <v>1240</v>
      </c>
      <c r="AN22" s="369"/>
      <c r="AO22" s="1188"/>
      <c r="AP22" s="1189"/>
      <c r="AQ22" s="1189"/>
      <c r="AR22" s="1189"/>
      <c r="AS22" s="1189"/>
      <c r="AT22" s="1189"/>
      <c r="AU22" s="1189"/>
      <c r="AV22" s="1189"/>
      <c r="AW22" s="369"/>
      <c r="AX22" s="369"/>
      <c r="AY22" s="369"/>
      <c r="AZ22" s="369"/>
      <c r="BA22" s="369"/>
      <c r="BB22" s="369"/>
      <c r="BC22" s="369"/>
      <c r="BD22" s="369"/>
      <c r="BE22" s="369"/>
      <c r="BF22" s="369"/>
      <c r="BG22" s="369"/>
      <c r="BH22" s="369"/>
      <c r="BI22" s="369"/>
      <c r="BJ22" s="369"/>
      <c r="BK22" s="369"/>
      <c r="BL22" s="369"/>
      <c r="BM22" s="369"/>
      <c r="BN22" s="369"/>
      <c r="BO22" s="369"/>
      <c r="BP22" s="369"/>
      <c r="BQ22" s="369"/>
      <c r="BR22" s="369"/>
      <c r="BS22" s="369"/>
      <c r="BT22" s="369"/>
      <c r="BU22" s="369"/>
      <c r="BV22" s="369"/>
      <c r="BW22" s="369"/>
    </row>
    <row r="23" spans="3:80" s="370" customFormat="1" ht="80.7" customHeight="1">
      <c r="C23" s="1182">
        <v>11</v>
      </c>
      <c r="D23" s="1846" t="s">
        <v>1239</v>
      </c>
      <c r="E23" s="1847"/>
      <c r="F23" s="1847"/>
      <c r="G23" s="1847"/>
      <c r="H23" s="1847"/>
      <c r="I23" s="1847"/>
      <c r="J23" s="1847"/>
      <c r="K23" s="1847"/>
      <c r="L23" s="1183">
        <v>0.03</v>
      </c>
      <c r="M23" s="1848">
        <v>1</v>
      </c>
      <c r="N23" s="1849"/>
      <c r="O23" s="1849"/>
      <c r="P23" s="1849"/>
      <c r="Q23" s="1849"/>
      <c r="R23" s="1850"/>
      <c r="S23" s="1173"/>
      <c r="T23" s="1182">
        <v>24</v>
      </c>
      <c r="U23" s="1846" t="s">
        <v>1238</v>
      </c>
      <c r="V23" s="1846"/>
      <c r="W23" s="1846"/>
      <c r="X23" s="1846"/>
      <c r="Y23" s="1846"/>
      <c r="Z23" s="1846"/>
      <c r="AA23" s="1846"/>
      <c r="AB23" s="1846"/>
      <c r="AC23" s="1184">
        <v>0.03</v>
      </c>
      <c r="AD23" s="1848" t="s">
        <v>1152</v>
      </c>
      <c r="AE23" s="1849"/>
      <c r="AF23" s="1849"/>
      <c r="AG23" s="1849"/>
      <c r="AH23" s="1849"/>
      <c r="AI23" s="1850"/>
      <c r="AJ23" s="369"/>
      <c r="AK23" s="369"/>
      <c r="AL23" s="1179"/>
      <c r="AM23" s="1179"/>
      <c r="AN23" s="369"/>
      <c r="AO23" s="369"/>
      <c r="AP23" s="369"/>
      <c r="AQ23" s="1174"/>
      <c r="AR23" s="1174"/>
      <c r="AS23" s="369"/>
      <c r="AT23" s="369"/>
      <c r="AU23" s="369"/>
      <c r="AV23" s="369"/>
      <c r="AW23" s="369"/>
      <c r="AX23" s="369"/>
      <c r="AY23" s="369"/>
      <c r="AZ23" s="369"/>
      <c r="BA23" s="369"/>
      <c r="BB23" s="369"/>
      <c r="BC23" s="369"/>
      <c r="BD23" s="369"/>
      <c r="BE23" s="369"/>
      <c r="BF23" s="369"/>
      <c r="BG23" s="369"/>
      <c r="BH23" s="369"/>
      <c r="BI23" s="369"/>
      <c r="BJ23" s="369"/>
      <c r="BK23" s="369"/>
      <c r="BL23" s="369"/>
      <c r="BM23" s="369"/>
      <c r="BN23" s="369"/>
      <c r="BO23" s="369"/>
      <c r="BP23" s="369"/>
      <c r="BQ23" s="369"/>
      <c r="BR23" s="369"/>
      <c r="BS23" s="369"/>
      <c r="BT23" s="369"/>
      <c r="BU23" s="369"/>
      <c r="BV23" s="369"/>
      <c r="BW23" s="369"/>
    </row>
    <row r="24" spans="3:80" s="370" customFormat="1" ht="80.7" customHeight="1">
      <c r="C24" s="1182">
        <v>12</v>
      </c>
      <c r="D24" s="1846" t="s">
        <v>1237</v>
      </c>
      <c r="E24" s="1847"/>
      <c r="F24" s="1847"/>
      <c r="G24" s="1847"/>
      <c r="H24" s="1847"/>
      <c r="I24" s="1847"/>
      <c r="J24" s="1847"/>
      <c r="K24" s="1847"/>
      <c r="L24" s="1183">
        <v>0.03</v>
      </c>
      <c r="M24" s="1848">
        <v>1</v>
      </c>
      <c r="N24" s="1849"/>
      <c r="O24" s="1849"/>
      <c r="P24" s="1849"/>
      <c r="Q24" s="1849"/>
      <c r="R24" s="1850"/>
      <c r="S24" s="1173"/>
      <c r="T24" s="1182">
        <v>25</v>
      </c>
      <c r="U24" s="1846" t="s">
        <v>1236</v>
      </c>
      <c r="V24" s="1846"/>
      <c r="W24" s="1846"/>
      <c r="X24" s="1846"/>
      <c r="Y24" s="1846"/>
      <c r="Z24" s="1846"/>
      <c r="AA24" s="1846"/>
      <c r="AB24" s="1846"/>
      <c r="AC24" s="1184">
        <v>0.04</v>
      </c>
      <c r="AD24" s="1848">
        <v>1</v>
      </c>
      <c r="AE24" s="1849"/>
      <c r="AF24" s="1849"/>
      <c r="AG24" s="1849"/>
      <c r="AH24" s="1849"/>
      <c r="AI24" s="1850"/>
      <c r="AJ24" s="369"/>
      <c r="AK24" s="369"/>
      <c r="AL24" s="1179"/>
      <c r="AM24" s="1179"/>
      <c r="AN24" s="369"/>
      <c r="AO24" s="1188"/>
      <c r="AP24" s="1189"/>
      <c r="AQ24" s="1189"/>
      <c r="AR24" s="1189"/>
      <c r="AS24" s="1189"/>
      <c r="AT24" s="1189"/>
      <c r="AU24" s="1189"/>
      <c r="AV24" s="1189"/>
      <c r="AW24" s="369"/>
      <c r="AX24" s="369"/>
      <c r="AY24" s="369"/>
      <c r="AZ24" s="369"/>
      <c r="BA24" s="369"/>
      <c r="BB24" s="369"/>
      <c r="BC24" s="369"/>
      <c r="BD24" s="369"/>
      <c r="BE24" s="369"/>
      <c r="BF24" s="369"/>
      <c r="BG24" s="369"/>
      <c r="BH24" s="369"/>
      <c r="BI24" s="369"/>
      <c r="BJ24" s="369"/>
      <c r="BK24" s="369"/>
      <c r="BL24" s="369"/>
      <c r="BM24" s="369"/>
      <c r="BN24" s="369"/>
      <c r="BO24" s="369"/>
      <c r="BP24" s="369"/>
      <c r="BQ24" s="369"/>
      <c r="BR24" s="369"/>
      <c r="BS24" s="369"/>
      <c r="BT24" s="369"/>
      <c r="BU24" s="369"/>
      <c r="BV24" s="369"/>
      <c r="BW24" s="369"/>
    </row>
    <row r="25" spans="3:80" s="370" customFormat="1" ht="93" customHeight="1" thickBot="1">
      <c r="C25" s="1190">
        <v>13</v>
      </c>
      <c r="D25" s="1833" t="s">
        <v>1235</v>
      </c>
      <c r="E25" s="1833"/>
      <c r="F25" s="1833"/>
      <c r="G25" s="1833"/>
      <c r="H25" s="1833"/>
      <c r="I25" s="1833"/>
      <c r="J25" s="1833"/>
      <c r="K25" s="1833"/>
      <c r="L25" s="1191">
        <v>0.03</v>
      </c>
      <c r="M25" s="1834">
        <v>1</v>
      </c>
      <c r="N25" s="1835"/>
      <c r="O25" s="1835"/>
      <c r="P25" s="1835"/>
      <c r="Q25" s="1835"/>
      <c r="R25" s="1836"/>
      <c r="S25" s="1173"/>
      <c r="T25" s="1190">
        <v>26</v>
      </c>
      <c r="U25" s="1833" t="s">
        <v>1234</v>
      </c>
      <c r="V25" s="1833"/>
      <c r="W25" s="1833"/>
      <c r="X25" s="1833"/>
      <c r="Y25" s="1833"/>
      <c r="Z25" s="1833"/>
      <c r="AA25" s="1833"/>
      <c r="AB25" s="1833"/>
      <c r="AC25" s="1192"/>
      <c r="AD25" s="1834">
        <v>2</v>
      </c>
      <c r="AE25" s="1835"/>
      <c r="AF25" s="1835"/>
      <c r="AG25" s="1835"/>
      <c r="AH25" s="1835"/>
      <c r="AI25" s="1836"/>
      <c r="AJ25" s="369"/>
      <c r="AK25" s="369"/>
      <c r="AL25" s="1179"/>
      <c r="AM25" s="1179"/>
      <c r="AN25" s="369"/>
      <c r="AO25" s="1193"/>
      <c r="AP25" s="1189"/>
      <c r="AQ25" s="1189"/>
      <c r="AR25" s="1189"/>
      <c r="AS25" s="1189"/>
      <c r="AT25" s="1189"/>
      <c r="AU25" s="1189"/>
      <c r="AV25" s="1189"/>
      <c r="AW25" s="369"/>
      <c r="AX25" s="369"/>
      <c r="AY25" s="369"/>
      <c r="AZ25" s="369"/>
      <c r="BA25" s="369"/>
      <c r="BB25" s="369"/>
      <c r="BC25" s="369"/>
      <c r="BD25" s="369"/>
      <c r="BE25" s="369"/>
      <c r="BF25" s="369"/>
      <c r="BG25" s="369"/>
      <c r="BH25" s="369"/>
      <c r="BI25" s="369"/>
      <c r="BJ25" s="369"/>
      <c r="BK25" s="369"/>
      <c r="BL25" s="369"/>
      <c r="BM25" s="369"/>
      <c r="BN25" s="369"/>
      <c r="BO25" s="369"/>
      <c r="BP25" s="369"/>
      <c r="BQ25" s="369"/>
      <c r="BR25" s="369"/>
      <c r="BS25" s="369"/>
      <c r="BT25" s="369"/>
      <c r="BU25" s="369"/>
      <c r="BV25" s="369"/>
      <c r="BW25" s="369"/>
    </row>
    <row r="26" spans="3:80" s="370" customFormat="1" ht="2.1" customHeight="1" thickBot="1">
      <c r="C26" s="1194"/>
      <c r="AI26" s="1195"/>
      <c r="AJ26" s="369"/>
      <c r="AK26" s="369"/>
      <c r="AL26" s="369"/>
      <c r="AM26" s="369"/>
      <c r="AN26" s="369"/>
      <c r="AO26" s="369"/>
      <c r="AP26" s="369"/>
      <c r="AQ26" s="369"/>
      <c r="AR26" s="369"/>
      <c r="AS26" s="369"/>
      <c r="AT26" s="369"/>
      <c r="AU26" s="369"/>
      <c r="AV26" s="369"/>
      <c r="AW26" s="369"/>
      <c r="AX26" s="369"/>
      <c r="AY26" s="369"/>
      <c r="AZ26" s="369"/>
      <c r="BA26" s="369"/>
      <c r="BB26" s="369"/>
      <c r="BC26" s="369"/>
      <c r="BD26" s="369"/>
      <c r="BE26" s="369"/>
      <c r="BF26" s="369"/>
      <c r="BG26" s="369"/>
      <c r="BH26" s="369"/>
      <c r="BI26" s="369"/>
      <c r="BJ26" s="369"/>
      <c r="BK26" s="369"/>
      <c r="BL26" s="369"/>
      <c r="BM26" s="369"/>
      <c r="BN26" s="369"/>
      <c r="BO26" s="369"/>
      <c r="BP26" s="369"/>
      <c r="BQ26" s="369"/>
      <c r="BR26" s="369"/>
      <c r="BS26" s="369"/>
      <c r="BT26" s="369"/>
      <c r="BU26" s="369"/>
      <c r="BV26" s="369"/>
      <c r="BW26" s="369"/>
    </row>
    <row r="27" spans="3:80" s="370" customFormat="1" ht="22.35" customHeight="1" thickBot="1">
      <c r="C27" s="1837" t="s">
        <v>1099</v>
      </c>
      <c r="D27" s="1825"/>
      <c r="E27" s="1825"/>
      <c r="F27" s="1825"/>
      <c r="G27" s="1825"/>
      <c r="H27" s="1838" t="s">
        <v>1612</v>
      </c>
      <c r="I27" s="1839"/>
      <c r="J27" s="1839"/>
      <c r="K27" s="1839"/>
      <c r="L27" s="1839"/>
      <c r="M27" s="1839"/>
      <c r="N27" s="1839"/>
      <c r="O27" s="1839"/>
      <c r="P27" s="1839"/>
      <c r="Q27" s="1839"/>
      <c r="R27" s="1840"/>
      <c r="S27" s="1196"/>
      <c r="T27" s="1841" t="s">
        <v>1233</v>
      </c>
      <c r="U27" s="1842"/>
      <c r="V27" s="1842"/>
      <c r="W27" s="1842"/>
      <c r="X27" s="1842"/>
      <c r="Y27" s="1843" t="str">
        <f>AB4</f>
        <v>Eng\Rakan</v>
      </c>
      <c r="Z27" s="1844"/>
      <c r="AA27" s="1844"/>
      <c r="AB27" s="1844"/>
      <c r="AC27" s="1844"/>
      <c r="AD27" s="1844"/>
      <c r="AE27" s="1844"/>
      <c r="AF27" s="1844"/>
      <c r="AG27" s="1844"/>
      <c r="AH27" s="1844"/>
      <c r="AI27" s="1845"/>
      <c r="AJ27" s="369"/>
      <c r="AK27" s="369"/>
      <c r="AL27" s="369"/>
      <c r="AM27" s="369"/>
      <c r="AN27" s="369"/>
      <c r="AO27" s="369"/>
      <c r="AP27" s="369"/>
      <c r="AQ27" s="369"/>
      <c r="AR27" s="369"/>
      <c r="AS27" s="369"/>
      <c r="AT27" s="369"/>
      <c r="AU27" s="369"/>
      <c r="AV27" s="369"/>
      <c r="AW27" s="369"/>
      <c r="AX27" s="369"/>
      <c r="AY27" s="369"/>
      <c r="AZ27" s="369"/>
      <c r="BA27" s="369"/>
      <c r="BB27" s="369"/>
      <c r="BC27" s="369"/>
      <c r="BD27" s="369"/>
      <c r="BE27" s="369"/>
      <c r="BF27" s="369"/>
      <c r="BG27" s="369"/>
      <c r="BH27" s="369"/>
      <c r="BI27" s="369"/>
      <c r="BJ27" s="369"/>
      <c r="BK27" s="369"/>
      <c r="BL27" s="369"/>
      <c r="BM27" s="369"/>
      <c r="BN27" s="369"/>
      <c r="BO27" s="369"/>
      <c r="BP27" s="369"/>
      <c r="BQ27" s="369"/>
      <c r="BR27" s="369"/>
      <c r="BS27" s="369"/>
      <c r="BT27" s="369"/>
      <c r="BU27" s="369"/>
      <c r="BV27" s="369"/>
      <c r="BW27" s="369"/>
    </row>
    <row r="28" spans="3:80" ht="14.85" customHeight="1" thickBot="1">
      <c r="C28" s="1822" t="s">
        <v>1232</v>
      </c>
      <c r="D28" s="1823"/>
      <c r="E28" s="1823"/>
      <c r="F28" s="1823"/>
      <c r="G28" s="1823"/>
      <c r="H28" s="1823"/>
      <c r="I28" s="1823"/>
      <c r="J28" s="1823"/>
      <c r="K28" s="1823"/>
      <c r="L28" s="1823"/>
      <c r="M28" s="1823"/>
      <c r="N28" s="1823"/>
      <c r="O28" s="1823"/>
      <c r="P28" s="1823"/>
      <c r="Q28" s="1823"/>
      <c r="R28" s="1823"/>
      <c r="S28" s="1823"/>
      <c r="T28" s="1823"/>
      <c r="U28" s="1823"/>
      <c r="V28" s="1823"/>
      <c r="W28" s="1823"/>
      <c r="X28" s="1823"/>
      <c r="Y28" s="1823"/>
      <c r="Z28" s="1823"/>
      <c r="AA28" s="1823"/>
      <c r="AB28" s="1823"/>
      <c r="AC28" s="1823"/>
      <c r="AD28" s="1823"/>
      <c r="AE28" s="1823"/>
      <c r="AF28" s="1823"/>
      <c r="AG28" s="1823"/>
      <c r="AH28" s="1823"/>
      <c r="AI28" s="1823"/>
    </row>
    <row r="29" spans="3:80" ht="18" customHeight="1" thickBot="1">
      <c r="C29" s="1824">
        <v>1</v>
      </c>
      <c r="D29" s="1825"/>
      <c r="E29" s="1826">
        <f>COUNTIF(M13:R26,"1")+COUNTIF(AC13:AH26,"1")</f>
        <v>15</v>
      </c>
      <c r="F29" s="1826"/>
      <c r="G29" s="1826"/>
      <c r="H29" s="1826"/>
      <c r="I29" s="1826"/>
      <c r="J29" s="1827">
        <v>2</v>
      </c>
      <c r="K29" s="1828"/>
      <c r="M29" s="1829">
        <f>COUNTIF(M13:R26,"2")+COUNTIF(AC13:AH26,"2")</f>
        <v>6</v>
      </c>
      <c r="N29" s="1826"/>
      <c r="O29" s="1826"/>
      <c r="P29" s="1826"/>
      <c r="Q29" s="1826"/>
      <c r="R29" s="1826"/>
      <c r="S29" s="1826"/>
      <c r="T29" s="1826"/>
      <c r="U29" s="1826"/>
      <c r="V29" s="1827">
        <v>3</v>
      </c>
      <c r="W29" s="1827"/>
      <c r="X29" s="1830">
        <f>COUNTIF(M13:R26,"3")+COUNTIF(AC13:AH26,"3")</f>
        <v>0</v>
      </c>
      <c r="Y29" s="1831"/>
      <c r="Z29" s="1831"/>
      <c r="AA29" s="1831"/>
      <c r="AB29" s="1831"/>
      <c r="AC29" s="1831"/>
      <c r="AD29" s="1831"/>
      <c r="AE29" s="1831"/>
      <c r="AF29" s="1831"/>
      <c r="AG29" s="1831"/>
      <c r="AH29" s="1831"/>
      <c r="AI29" s="1832"/>
    </row>
    <row r="30" spans="3:80" ht="12.6" customHeight="1"/>
  </sheetData>
  <sheetProtection selectLockedCells="1"/>
  <mergeCells count="100">
    <mergeCell ref="C3:AI3"/>
    <mergeCell ref="C4:E4"/>
    <mergeCell ref="F4:L4"/>
    <mergeCell ref="M4:S4"/>
    <mergeCell ref="T4:W4"/>
    <mergeCell ref="X4:AA5"/>
    <mergeCell ref="AB4:AH5"/>
    <mergeCell ref="C5:E5"/>
    <mergeCell ref="F5:L5"/>
    <mergeCell ref="M5:S5"/>
    <mergeCell ref="T5:W5"/>
    <mergeCell ref="F6:L6"/>
    <mergeCell ref="M6:S6"/>
    <mergeCell ref="T6:X6"/>
    <mergeCell ref="Y6:AA6"/>
    <mergeCell ref="AF6:AI6"/>
    <mergeCell ref="AB6:AE6"/>
    <mergeCell ref="D14:K14"/>
    <mergeCell ref="M14:R14"/>
    <mergeCell ref="U14:AB14"/>
    <mergeCell ref="AD14:AI14"/>
    <mergeCell ref="AQ14:AR14"/>
    <mergeCell ref="D13:K13"/>
    <mergeCell ref="M13:R13"/>
    <mergeCell ref="U13:AB13"/>
    <mergeCell ref="AD13:AI13"/>
    <mergeCell ref="AQ13:AR13"/>
    <mergeCell ref="D16:K16"/>
    <mergeCell ref="M16:R16"/>
    <mergeCell ref="U16:AB16"/>
    <mergeCell ref="AD16:AI16"/>
    <mergeCell ref="AQ16:AR16"/>
    <mergeCell ref="D15:K15"/>
    <mergeCell ref="M15:R15"/>
    <mergeCell ref="U15:AB15"/>
    <mergeCell ref="AD15:AI15"/>
    <mergeCell ref="AQ15:AR15"/>
    <mergeCell ref="D17:K17"/>
    <mergeCell ref="M17:R17"/>
    <mergeCell ref="U17:AB17"/>
    <mergeCell ref="AD17:AI17"/>
    <mergeCell ref="D18:K18"/>
    <mergeCell ref="M18:R18"/>
    <mergeCell ref="U18:AB18"/>
    <mergeCell ref="AD18:AI18"/>
    <mergeCell ref="D19:K19"/>
    <mergeCell ref="M19:R19"/>
    <mergeCell ref="U19:AB19"/>
    <mergeCell ref="AD19:AI19"/>
    <mergeCell ref="D20:K20"/>
    <mergeCell ref="M20:R20"/>
    <mergeCell ref="U20:AB20"/>
    <mergeCell ref="AD20:AI20"/>
    <mergeCell ref="D21:K21"/>
    <mergeCell ref="M21:R21"/>
    <mergeCell ref="U21:AB21"/>
    <mergeCell ref="AD21:AI21"/>
    <mergeCell ref="D22:K22"/>
    <mergeCell ref="M22:R22"/>
    <mergeCell ref="U22:AB22"/>
    <mergeCell ref="AD22:AI22"/>
    <mergeCell ref="D23:K23"/>
    <mergeCell ref="M23:R23"/>
    <mergeCell ref="U23:AB23"/>
    <mergeCell ref="AD23:AI23"/>
    <mergeCell ref="D24:K24"/>
    <mergeCell ref="M24:R24"/>
    <mergeCell ref="U24:AB24"/>
    <mergeCell ref="AD24:AI24"/>
    <mergeCell ref="D25:K25"/>
    <mergeCell ref="M25:R25"/>
    <mergeCell ref="U25:AB25"/>
    <mergeCell ref="AD25:AI25"/>
    <mergeCell ref="C27:G27"/>
    <mergeCell ref="H27:R27"/>
    <mergeCell ref="T27:X27"/>
    <mergeCell ref="Y27:AI27"/>
    <mergeCell ref="C28:AI28"/>
    <mergeCell ref="C29:D29"/>
    <mergeCell ref="E29:I29"/>
    <mergeCell ref="J29:K29"/>
    <mergeCell ref="M29:U29"/>
    <mergeCell ref="V29:W29"/>
    <mergeCell ref="X29:AI29"/>
    <mergeCell ref="C7:AI7"/>
    <mergeCell ref="C8:AI8"/>
    <mergeCell ref="C9:D9"/>
    <mergeCell ref="E9:H9"/>
    <mergeCell ref="J9:T9"/>
    <mergeCell ref="V9:X9"/>
    <mergeCell ref="Z9:AI9"/>
    <mergeCell ref="C10:AI10"/>
    <mergeCell ref="C11:C12"/>
    <mergeCell ref="D11:K12"/>
    <mergeCell ref="L11:L12"/>
    <mergeCell ref="M11:R12"/>
    <mergeCell ref="T11:T12"/>
    <mergeCell ref="U11:AB12"/>
    <mergeCell ref="AC11:AC12"/>
    <mergeCell ref="AD11:AI12"/>
  </mergeCells>
  <conditionalFormatting sqref="C9:D9">
    <cfRule type="iconSet" priority="14">
      <iconSet showValue="0" reverse="1">
        <cfvo type="percent" val="0"/>
        <cfvo type="num" val="1" gte="0"/>
        <cfvo type="num" val="2" gte="0"/>
      </iconSet>
    </cfRule>
  </conditionalFormatting>
  <conditionalFormatting sqref="C29:D29">
    <cfRule type="iconSet" priority="82">
      <iconSet showValue="0" reverse="1">
        <cfvo type="percent" val="0"/>
        <cfvo type="num" val="1" gte="0"/>
        <cfvo type="num" val="2" gte="0"/>
      </iconSet>
    </cfRule>
  </conditionalFormatting>
  <conditionalFormatting sqref="I9">
    <cfRule type="iconSet" priority="13">
      <iconSet showValue="0" reverse="1">
        <cfvo type="percent" val="0"/>
        <cfvo type="num" val="1" gte="0"/>
        <cfvo type="num" val="2" gte="0"/>
      </iconSet>
    </cfRule>
  </conditionalFormatting>
  <conditionalFormatting sqref="J29:K29">
    <cfRule type="iconSet" priority="81">
      <iconSet showValue="0" reverse="1">
        <cfvo type="percent" val="0"/>
        <cfvo type="num" val="1" gte="0"/>
        <cfvo type="num" val="2" gte="0"/>
      </iconSet>
    </cfRule>
  </conditionalFormatting>
  <conditionalFormatting sqref="U9">
    <cfRule type="iconSet" priority="12">
      <iconSet showValue="0" reverse="1">
        <cfvo type="percent" val="0"/>
        <cfvo type="num" val="1"/>
        <cfvo type="num" val="2"/>
      </iconSet>
    </cfRule>
  </conditionalFormatting>
  <conditionalFormatting sqref="V29:W29">
    <cfRule type="iconSet" priority="80">
      <iconSet showValue="0" reverse="1">
        <cfvo type="percent" val="0"/>
        <cfvo type="num" val="1"/>
        <cfvo type="num" val="2"/>
      </iconSet>
    </cfRule>
  </conditionalFormatting>
  <conditionalFormatting sqref="AQ13:AR13">
    <cfRule type="iconSet" priority="88">
      <iconSet showValue="0" reverse="1">
        <cfvo type="percent" val="0"/>
        <cfvo type="num" val="1" gte="0"/>
        <cfvo type="num" val="2" gte="0"/>
      </iconSet>
    </cfRule>
  </conditionalFormatting>
  <conditionalFormatting sqref="AQ14:AR14">
    <cfRule type="iconSet" priority="87">
      <iconSet showValue="0" reverse="1">
        <cfvo type="percent" val="0"/>
        <cfvo type="num" val="1" gte="0"/>
        <cfvo type="num" val="2" gte="0"/>
      </iconSet>
    </cfRule>
  </conditionalFormatting>
  <conditionalFormatting sqref="AQ15:AR15">
    <cfRule type="iconSet" priority="86">
      <iconSet showValue="0" reverse="1">
        <cfvo type="percent" val="0"/>
        <cfvo type="num" val="1"/>
        <cfvo type="num" val="2"/>
      </iconSet>
    </cfRule>
  </conditionalFormatting>
  <dataValidations disablePrompts="1" count="3">
    <dataValidation type="whole" errorStyle="information" operator="greaterThan" showInputMessage="1" showErrorMessage="1" errorTitle="Error - review score" error="Only one score can be given for each subject, please revise." sqref="S11:S25" xr:uid="{E03AF7ED-D4DA-4872-B1BA-CBE6466A7DF5}">
      <formula1>1</formula1>
    </dataValidation>
    <dataValidation type="whole" operator="greaterThan" allowBlank="1" showErrorMessage="1" sqref="J26" xr:uid="{7FB016B7-3748-4DC1-A4B1-B7B3AA388562}">
      <formula1>120</formula1>
    </dataValidation>
    <dataValidation type="list" allowBlank="1" showErrorMessage="1" error="Number Should be from 1 to 3" sqref="AD13:AD14 AD18:AD25 AD17:AI17 AD15:AI15 AD16 M13:M25" xr:uid="{DE459837-E63E-43A1-BB86-B1A9E88B89E3}">
      <formula1>$AV$13:$AV$16</formula1>
    </dataValidation>
  </dataValidations>
  <printOptions horizontalCentered="1"/>
  <pageMargins left="0" right="0" top="0.25" bottom="0" header="0.3" footer="0.3"/>
  <pageSetup paperSize="9" scale="62"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6" id="{CFE03E8F-EB05-49B4-898A-57D9094DD692}">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M13:M16</xm:sqref>
        </x14:conditionalFormatting>
        <x14:conditionalFormatting xmlns:xm="http://schemas.microsoft.com/office/excel/2006/main">
          <x14:cfRule type="iconSet" priority="9" id="{6DAFFCF7-3F8D-4374-B7DD-4647902FA9DC}">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M17</xm:sqref>
        </x14:conditionalFormatting>
        <x14:conditionalFormatting xmlns:xm="http://schemas.microsoft.com/office/excel/2006/main">
          <x14:cfRule type="iconSet" priority="5" id="{8C105208-21DE-428A-8F71-72A9FDB73CA0}">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M18:M25</xm:sqref>
        </x14:conditionalFormatting>
        <x14:conditionalFormatting xmlns:xm="http://schemas.microsoft.com/office/excel/2006/main">
          <x14:cfRule type="iconSet" priority="11" id="{89875EB5-AC52-4043-AB25-977084A11CAF}">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AB6</xm:sqref>
        </x14:conditionalFormatting>
        <x14:conditionalFormatting xmlns:xm="http://schemas.microsoft.com/office/excel/2006/main">
          <x14:cfRule type="iconSet" priority="3" id="{5A66DDC3-9E3D-40AB-9E32-C74281DEF4C4}">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AD13:AD14</xm:sqref>
        </x14:conditionalFormatting>
        <x14:conditionalFormatting xmlns:xm="http://schemas.microsoft.com/office/excel/2006/main">
          <x14:cfRule type="iconSet" priority="10" id="{04508B2D-040A-476F-8C78-CE86C2C943D8}">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AD15 AD17</xm:sqref>
        </x14:conditionalFormatting>
        <x14:conditionalFormatting xmlns:xm="http://schemas.microsoft.com/office/excel/2006/main">
          <x14:cfRule type="iconSet" priority="2" id="{C7858C8F-BF92-4D03-8E6D-55F02091D7E5}">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AD16</xm:sqref>
        </x14:conditionalFormatting>
        <x14:conditionalFormatting xmlns:xm="http://schemas.microsoft.com/office/excel/2006/main">
          <x14:cfRule type="iconSet" priority="1" id="{4C4173E6-8864-4FDF-B74F-A43645C53513}">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AD18</xm:sqref>
        </x14:conditionalFormatting>
        <x14:conditionalFormatting xmlns:xm="http://schemas.microsoft.com/office/excel/2006/main">
          <x14:cfRule type="iconSet" priority="7" id="{025C09A7-478C-4B34-914A-0A1E1F4CFD3F}">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AD19 AD21 AD23</xm:sqref>
        </x14:conditionalFormatting>
        <x14:conditionalFormatting xmlns:xm="http://schemas.microsoft.com/office/excel/2006/main">
          <x14:cfRule type="iconSet" priority="8" id="{2361B847-77BE-4A04-A999-C48BEE4C6490}">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AD20 AD22 AD24</xm:sqref>
        </x14:conditionalFormatting>
        <x14:conditionalFormatting xmlns:xm="http://schemas.microsoft.com/office/excel/2006/main">
          <x14:cfRule type="iconSet" priority="4" id="{97248836-8D5A-4D4C-83AA-DCDB11D6240E}">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AD25</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AD8C8-16D6-4B55-92D3-446C4AC3BEA6}">
  <dimension ref="C2:J22"/>
  <sheetViews>
    <sheetView view="pageBreakPreview" topLeftCell="A2" zoomScaleNormal="100" zoomScaleSheetLayoutView="100" workbookViewId="0">
      <selection activeCell="F6" sqref="F6:I21"/>
    </sheetView>
  </sheetViews>
  <sheetFormatPr defaultColWidth="8.6640625" defaultRowHeight="14.4"/>
  <cols>
    <col min="1" max="1" width="8.6640625" style="1197"/>
    <col min="2" max="2" width="2.44140625" style="1197" customWidth="1"/>
    <col min="3" max="3" width="13.44140625" style="1197" bestFit="1" customWidth="1"/>
    <col min="4" max="4" width="12.44140625" style="1197" customWidth="1"/>
    <col min="5" max="5" width="24.44140625" style="1197" customWidth="1"/>
    <col min="6" max="6" width="12.33203125" style="1197" customWidth="1"/>
    <col min="7" max="8" width="14.44140625" style="1197" customWidth="1"/>
    <col min="9" max="9" width="17.5546875" style="1197" bestFit="1" customWidth="1"/>
    <col min="10" max="10" width="1.5546875" style="1197" customWidth="1"/>
    <col min="11" max="16384" width="8.6640625" style="1197"/>
  </cols>
  <sheetData>
    <row r="2" spans="3:10" ht="15" thickBot="1"/>
    <row r="3" spans="3:10" ht="31.95" customHeight="1" thickBot="1">
      <c r="C3" s="1910" t="s">
        <v>1613</v>
      </c>
      <c r="D3" s="1911"/>
      <c r="E3" s="1911"/>
      <c r="F3" s="1911"/>
      <c r="G3" s="1911"/>
      <c r="H3" s="1912"/>
      <c r="I3" s="1198"/>
      <c r="J3" s="1199"/>
    </row>
    <row r="4" spans="3:10" ht="11.4" customHeight="1" thickBot="1">
      <c r="D4" s="1200"/>
      <c r="E4" s="1200"/>
      <c r="F4" s="1200"/>
      <c r="G4" s="1200"/>
      <c r="H4" s="1201"/>
      <c r="J4" s="1199"/>
    </row>
    <row r="5" spans="3:10" ht="30" customHeight="1" thickBot="1">
      <c r="C5" s="1202" t="s">
        <v>1285</v>
      </c>
      <c r="D5" s="1913" t="s">
        <v>1230</v>
      </c>
      <c r="E5" s="1914"/>
      <c r="F5" s="1203" t="s">
        <v>1284</v>
      </c>
      <c r="G5" s="1203" t="s">
        <v>1283</v>
      </c>
      <c r="H5" s="1203" t="s">
        <v>1282</v>
      </c>
      <c r="I5" s="1204" t="s">
        <v>1281</v>
      </c>
      <c r="J5" s="1199"/>
    </row>
    <row r="6" spans="3:10" ht="21" customHeight="1" thickBot="1">
      <c r="C6" s="1915" t="s">
        <v>1301</v>
      </c>
      <c r="D6" s="1918" t="s">
        <v>1303</v>
      </c>
      <c r="E6" s="1918"/>
      <c r="F6" s="1205">
        <v>32130</v>
      </c>
      <c r="G6" s="1205">
        <v>32130</v>
      </c>
      <c r="H6" s="1205">
        <v>1073075</v>
      </c>
      <c r="I6" s="1205">
        <v>1073075</v>
      </c>
      <c r="J6" s="1206"/>
    </row>
    <row r="7" spans="3:10" ht="21" customHeight="1">
      <c r="C7" s="1916"/>
      <c r="D7" s="1908" t="s">
        <v>1302</v>
      </c>
      <c r="E7" s="1908"/>
      <c r="F7" s="1205">
        <v>32130</v>
      </c>
      <c r="G7" s="1205">
        <v>32130</v>
      </c>
      <c r="H7" s="1205">
        <v>1073075</v>
      </c>
      <c r="I7" s="1205">
        <v>1073075</v>
      </c>
      <c r="J7" s="1199"/>
    </row>
    <row r="8" spans="3:10" ht="21" customHeight="1">
      <c r="C8" s="1916"/>
      <c r="D8" s="1908" t="s">
        <v>1300</v>
      </c>
      <c r="E8" s="1908"/>
      <c r="F8" s="1207">
        <v>0</v>
      </c>
      <c r="G8" s="1207">
        <v>0</v>
      </c>
      <c r="H8" s="1207">
        <v>0</v>
      </c>
      <c r="I8" s="1207">
        <v>0</v>
      </c>
      <c r="J8" s="1199"/>
    </row>
    <row r="9" spans="3:10" ht="21" customHeight="1">
      <c r="C9" s="1916"/>
      <c r="D9" s="1908" t="s">
        <v>1299</v>
      </c>
      <c r="E9" s="1908"/>
      <c r="F9" s="1207">
        <v>0</v>
      </c>
      <c r="G9" s="1207">
        <v>0</v>
      </c>
      <c r="H9" s="1207">
        <v>0</v>
      </c>
      <c r="I9" s="1207">
        <v>0</v>
      </c>
      <c r="J9" s="1208"/>
    </row>
    <row r="10" spans="3:10" ht="21" customHeight="1">
      <c r="C10" s="1916"/>
      <c r="D10" s="1908" t="s">
        <v>1298</v>
      </c>
      <c r="E10" s="1908"/>
      <c r="F10" s="1207">
        <v>0</v>
      </c>
      <c r="G10" s="1207">
        <v>0</v>
      </c>
      <c r="H10" s="1207">
        <v>0</v>
      </c>
      <c r="I10" s="1207">
        <v>0</v>
      </c>
      <c r="J10" s="1199"/>
    </row>
    <row r="11" spans="3:10" ht="21" customHeight="1">
      <c r="C11" s="1916"/>
      <c r="D11" s="1908" t="s">
        <v>1297</v>
      </c>
      <c r="E11" s="1908"/>
      <c r="F11" s="1207">
        <v>0</v>
      </c>
      <c r="G11" s="1207">
        <v>0</v>
      </c>
      <c r="H11" s="1207">
        <v>2</v>
      </c>
      <c r="I11" s="1207">
        <v>2</v>
      </c>
      <c r="J11" s="1199"/>
    </row>
    <row r="12" spans="3:10" ht="21" customHeight="1">
      <c r="C12" s="1916"/>
      <c r="D12" s="1908" t="s">
        <v>1296</v>
      </c>
      <c r="E12" s="1908"/>
      <c r="F12" s="1207">
        <v>0</v>
      </c>
      <c r="G12" s="1207">
        <v>1</v>
      </c>
      <c r="H12" s="1207">
        <v>6</v>
      </c>
      <c r="I12" s="1207">
        <v>6</v>
      </c>
      <c r="J12" s="1199"/>
    </row>
    <row r="13" spans="3:10" ht="21" customHeight="1">
      <c r="C13" s="1916"/>
      <c r="D13" s="1908" t="s">
        <v>1295</v>
      </c>
      <c r="E13" s="1908"/>
      <c r="F13" s="1207">
        <v>0</v>
      </c>
      <c r="G13" s="1207">
        <v>0</v>
      </c>
      <c r="H13" s="1207">
        <v>0</v>
      </c>
      <c r="I13" s="1207">
        <v>0</v>
      </c>
      <c r="J13" s="1199"/>
    </row>
    <row r="14" spans="3:10" ht="21" customHeight="1">
      <c r="C14" s="1916"/>
      <c r="D14" s="1908" t="s">
        <v>1294</v>
      </c>
      <c r="E14" s="1908"/>
      <c r="F14" s="1207">
        <v>0</v>
      </c>
      <c r="G14" s="1207">
        <v>0</v>
      </c>
      <c r="H14" s="1207">
        <v>0</v>
      </c>
      <c r="I14" s="1207">
        <v>0</v>
      </c>
      <c r="J14" s="1199"/>
    </row>
    <row r="15" spans="3:10" ht="21" customHeight="1">
      <c r="C15" s="1916"/>
      <c r="D15" s="1908" t="s">
        <v>1293</v>
      </c>
      <c r="E15" s="1908"/>
      <c r="F15" s="1207">
        <v>0</v>
      </c>
      <c r="G15" s="1207">
        <v>0</v>
      </c>
      <c r="H15" s="1207">
        <v>0</v>
      </c>
      <c r="I15" s="1207">
        <v>0</v>
      </c>
      <c r="J15" s="1199"/>
    </row>
    <row r="16" spans="3:10" ht="21" customHeight="1" thickBot="1">
      <c r="C16" s="1917"/>
      <c r="D16" s="1909" t="s">
        <v>1292</v>
      </c>
      <c r="E16" s="1909"/>
      <c r="F16" s="1209">
        <v>0</v>
      </c>
      <c r="G16" s="1209">
        <v>0</v>
      </c>
      <c r="H16" s="1209">
        <v>3</v>
      </c>
      <c r="I16" s="1209">
        <v>3</v>
      </c>
      <c r="J16" s="1199"/>
    </row>
    <row r="17" spans="3:10" ht="21" customHeight="1">
      <c r="C17" s="1916" t="s">
        <v>1291</v>
      </c>
      <c r="D17" s="1919" t="s">
        <v>1290</v>
      </c>
      <c r="E17" s="1919"/>
      <c r="F17" s="1210" t="s">
        <v>2296</v>
      </c>
      <c r="G17" s="1210" t="s">
        <v>2296</v>
      </c>
      <c r="H17" s="1210" t="s">
        <v>2297</v>
      </c>
      <c r="I17" s="1210" t="s">
        <v>2297</v>
      </c>
      <c r="J17" s="1199"/>
    </row>
    <row r="18" spans="3:10" ht="21" customHeight="1">
      <c r="C18" s="1916"/>
      <c r="D18" s="1908" t="s">
        <v>1289</v>
      </c>
      <c r="E18" s="1908"/>
      <c r="F18" s="1211" t="s">
        <v>1992</v>
      </c>
      <c r="G18" s="1211" t="s">
        <v>1992</v>
      </c>
      <c r="H18" s="1211" t="s">
        <v>2298</v>
      </c>
      <c r="I18" s="1211" t="s">
        <v>2298</v>
      </c>
      <c r="J18" s="1199"/>
    </row>
    <row r="19" spans="3:10" ht="21" customHeight="1">
      <c r="C19" s="1916"/>
      <c r="D19" s="1908" t="s">
        <v>1288</v>
      </c>
      <c r="E19" s="1908"/>
      <c r="F19" s="1211" t="s">
        <v>1614</v>
      </c>
      <c r="G19" s="1211" t="s">
        <v>1614</v>
      </c>
      <c r="H19" s="1211" t="s">
        <v>1614</v>
      </c>
      <c r="I19" s="1211" t="s">
        <v>1614</v>
      </c>
      <c r="J19" s="1199"/>
    </row>
    <row r="20" spans="3:10" ht="21" customHeight="1">
      <c r="C20" s="1916"/>
      <c r="D20" s="1908" t="s">
        <v>1287</v>
      </c>
      <c r="E20" s="1908"/>
      <c r="F20" s="1211" t="s">
        <v>1992</v>
      </c>
      <c r="G20" s="1211" t="s">
        <v>1992</v>
      </c>
      <c r="H20" s="1211" t="s">
        <v>2299</v>
      </c>
      <c r="I20" s="1211" t="s">
        <v>2299</v>
      </c>
      <c r="J20" s="1199"/>
    </row>
    <row r="21" spans="3:10" ht="21" customHeight="1" thickBot="1">
      <c r="C21" s="1917"/>
      <c r="D21" s="1920" t="s">
        <v>1286</v>
      </c>
      <c r="E21" s="1920"/>
      <c r="F21" s="1212" t="s">
        <v>1614</v>
      </c>
      <c r="G21" s="1212" t="s">
        <v>1614</v>
      </c>
      <c r="H21" s="1212" t="s">
        <v>1837</v>
      </c>
      <c r="I21" s="1212" t="s">
        <v>1837</v>
      </c>
      <c r="J21" s="1199"/>
    </row>
    <row r="22" spans="3:10" ht="9" customHeight="1"/>
  </sheetData>
  <mergeCells count="20">
    <mergeCell ref="C17:C21"/>
    <mergeCell ref="D17:E17"/>
    <mergeCell ref="D18:E18"/>
    <mergeCell ref="D19:E19"/>
    <mergeCell ref="D20:E20"/>
    <mergeCell ref="D21:E21"/>
    <mergeCell ref="D13:E13"/>
    <mergeCell ref="D14:E14"/>
    <mergeCell ref="D15:E15"/>
    <mergeCell ref="D16:E16"/>
    <mergeCell ref="C3:H3"/>
    <mergeCell ref="D5:E5"/>
    <mergeCell ref="C6:C16"/>
    <mergeCell ref="D6:E6"/>
    <mergeCell ref="D7:E7"/>
    <mergeCell ref="D8:E8"/>
    <mergeCell ref="D9:E9"/>
    <mergeCell ref="D10:E10"/>
    <mergeCell ref="D11:E11"/>
    <mergeCell ref="D12:E12"/>
  </mergeCells>
  <dataValidations count="1">
    <dataValidation allowBlank="1" showInputMessage="1" showErrorMessage="1" prompt="Medical Treatment Cases (Healed without Disabilities)" sqref="D9:E10" xr:uid="{F8E6B38C-7DE7-4EA5-9102-C6EF11AF5980}"/>
  </dataValidations>
  <printOptions horizontalCentered="1"/>
  <pageMargins left="0" right="0" top="0.62992125984251968" bottom="0" header="0" footer="0"/>
  <pageSetup paperSize="9" scale="125"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C1E90-37CE-4AD7-AD4A-FD66BBBAC173}">
  <sheetPr>
    <pageSetUpPr fitToPage="1"/>
  </sheetPr>
  <dimension ref="A1:DW147"/>
  <sheetViews>
    <sheetView view="pageBreakPreview" topLeftCell="A27" zoomScaleNormal="130" zoomScaleSheetLayoutView="100" workbookViewId="0">
      <selection activeCell="L30" sqref="L30"/>
    </sheetView>
  </sheetViews>
  <sheetFormatPr defaultColWidth="9.21875" defaultRowHeight="13.2"/>
  <cols>
    <col min="1" max="1" width="1.5546875" style="1025" customWidth="1"/>
    <col min="2" max="9" width="3.77734375" style="1025" customWidth="1"/>
    <col min="10" max="10" width="2.21875" style="1025" customWidth="1"/>
    <col min="11" max="15" width="4.44140625" style="1025" customWidth="1"/>
    <col min="16" max="16" width="2.44140625" style="1025" customWidth="1"/>
    <col min="17" max="25" width="3.77734375" style="1025" customWidth="1"/>
    <col min="26" max="28" width="4.44140625" style="1025" customWidth="1"/>
    <col min="29" max="29" width="4.44140625" style="1025" bestFit="1" customWidth="1"/>
    <col min="30" max="30" width="13.109375" style="1025" customWidth="1"/>
    <col min="31" max="31" width="12.44140625" style="1026" hidden="1" customWidth="1"/>
    <col min="32" max="32" width="11.44140625" style="1026" hidden="1" customWidth="1"/>
    <col min="33" max="33" width="6.44140625" style="1026" hidden="1" customWidth="1"/>
    <col min="34" max="39" width="3.44140625" style="1026" hidden="1" customWidth="1"/>
    <col min="40" max="40" width="2.5546875" style="1025" hidden="1" customWidth="1"/>
    <col min="41" max="41" width="1.44140625" style="1025" hidden="1" customWidth="1"/>
    <col min="42" max="42" width="5.21875" style="1025" hidden="1" customWidth="1"/>
    <col min="43" max="43" width="2.5546875" style="1025" hidden="1" customWidth="1"/>
    <col min="44" max="44" width="3.21875" style="1025" hidden="1" customWidth="1"/>
    <col min="45" max="45" width="4.44140625" style="1025" hidden="1" customWidth="1"/>
    <col min="46" max="46" width="3" style="1025" hidden="1" customWidth="1"/>
    <col min="47" max="47" width="4.5546875" style="1025" hidden="1" customWidth="1"/>
    <col min="48" max="48" width="4.44140625" style="1025" hidden="1" customWidth="1"/>
    <col min="49" max="49" width="2.44140625" style="1025" hidden="1" customWidth="1"/>
    <col min="50" max="50" width="19.21875" style="1025" hidden="1" customWidth="1"/>
    <col min="51" max="51" width="9.21875" style="1025" hidden="1" customWidth="1"/>
    <col min="52" max="52" width="2.5546875" style="1025" hidden="1" customWidth="1"/>
    <col min="53" max="53" width="9.21875" style="1025" hidden="1" customWidth="1"/>
    <col min="54" max="54" width="10.21875" style="1025" customWidth="1"/>
    <col min="55" max="58" width="9.21875" style="1025"/>
    <col min="59" max="59" width="17.44140625" style="1025" bestFit="1" customWidth="1"/>
    <col min="60" max="67" width="9.21875" style="1025"/>
    <col min="68" max="68" width="0" style="1025" hidden="1" customWidth="1"/>
    <col min="69" max="16384" width="9.21875" style="1025"/>
  </cols>
  <sheetData>
    <row r="1" spans="2:72" ht="7.35" customHeight="1" thickBot="1"/>
    <row r="2" spans="2:72" ht="14.1" customHeight="1">
      <c r="B2" s="1921" t="s">
        <v>1201</v>
      </c>
      <c r="C2" s="1922"/>
      <c r="D2" s="1923"/>
      <c r="E2" s="1923"/>
      <c r="F2" s="1923"/>
      <c r="G2" s="1923"/>
      <c r="H2" s="1923"/>
      <c r="I2" s="1923"/>
      <c r="J2" s="1923"/>
      <c r="K2" s="1923"/>
      <c r="L2" s="1923"/>
      <c r="M2" s="1924"/>
      <c r="N2" s="1924"/>
      <c r="O2" s="1924"/>
      <c r="P2" s="1924"/>
      <c r="Q2" s="1924"/>
      <c r="R2" s="1924"/>
      <c r="S2" s="1924"/>
      <c r="T2" s="1924"/>
      <c r="U2" s="1924"/>
      <c r="V2" s="1924"/>
      <c r="W2" s="1924"/>
      <c r="X2" s="1924"/>
      <c r="Y2" s="1924"/>
      <c r="Z2" s="1924"/>
      <c r="AA2" s="1924"/>
      <c r="AB2" s="1924"/>
      <c r="AC2" s="1924"/>
      <c r="AD2" s="1925"/>
      <c r="AE2" s="1025"/>
      <c r="AF2" s="1025"/>
      <c r="AG2" s="1025"/>
      <c r="AH2" s="1025"/>
      <c r="AI2" s="1025"/>
      <c r="AJ2" s="1025"/>
      <c r="AK2" s="1025"/>
      <c r="AL2" s="1025"/>
      <c r="AM2" s="1025"/>
    </row>
    <row r="3" spans="2:72" ht="14.1" customHeight="1">
      <c r="B3" s="1926"/>
      <c r="C3" s="1927"/>
      <c r="D3" s="1927"/>
      <c r="E3" s="1927"/>
      <c r="F3" s="1927"/>
      <c r="G3" s="1927"/>
      <c r="H3" s="1927"/>
      <c r="I3" s="1927"/>
      <c r="J3" s="1927"/>
      <c r="K3" s="1927"/>
      <c r="L3" s="1927"/>
      <c r="M3" s="1928"/>
      <c r="N3" s="1928"/>
      <c r="O3" s="1928"/>
      <c r="P3" s="1928"/>
      <c r="Q3" s="1928"/>
      <c r="R3" s="1928"/>
      <c r="S3" s="1928"/>
      <c r="T3" s="1928"/>
      <c r="U3" s="1928"/>
      <c r="V3" s="1928"/>
      <c r="W3" s="1928"/>
      <c r="X3" s="1928"/>
      <c r="Y3" s="1928"/>
      <c r="Z3" s="1928"/>
      <c r="AA3" s="1928"/>
      <c r="AB3" s="1928"/>
      <c r="AC3" s="1928"/>
      <c r="AD3" s="1929"/>
      <c r="AE3" s="1025"/>
      <c r="AF3" s="1025"/>
      <c r="AG3" s="1025"/>
      <c r="AH3" s="1025"/>
      <c r="AI3" s="1025"/>
      <c r="AJ3" s="1025"/>
      <c r="AK3" s="1025"/>
      <c r="AL3" s="1025"/>
      <c r="AM3" s="1025"/>
    </row>
    <row r="4" spans="2:72" ht="14.55" customHeight="1" thickBot="1">
      <c r="B4" s="1930"/>
      <c r="C4" s="1931"/>
      <c r="D4" s="1931"/>
      <c r="E4" s="1931"/>
      <c r="F4" s="1931"/>
      <c r="G4" s="1931"/>
      <c r="H4" s="1931"/>
      <c r="I4" s="1931"/>
      <c r="J4" s="1931"/>
      <c r="K4" s="1931"/>
      <c r="L4" s="1931"/>
      <c r="M4" s="1932"/>
      <c r="N4" s="1932"/>
      <c r="O4" s="1932"/>
      <c r="P4" s="1932"/>
      <c r="Q4" s="1932"/>
      <c r="R4" s="1932"/>
      <c r="S4" s="1932"/>
      <c r="T4" s="1932"/>
      <c r="U4" s="1932"/>
      <c r="V4" s="1932"/>
      <c r="W4" s="1932"/>
      <c r="X4" s="1932"/>
      <c r="Y4" s="1932"/>
      <c r="Z4" s="1932"/>
      <c r="AA4" s="1932"/>
      <c r="AB4" s="1932"/>
      <c r="AC4" s="1932"/>
      <c r="AD4" s="1933"/>
      <c r="AE4" s="1025"/>
      <c r="AF4" s="1025"/>
      <c r="AG4" s="1025"/>
      <c r="AH4" s="1025"/>
      <c r="AI4" s="1025"/>
      <c r="AJ4" s="1025"/>
      <c r="AK4" s="1025"/>
      <c r="AL4" s="1025"/>
      <c r="AM4" s="1025"/>
      <c r="BB4" s="1027">
        <f>'[62]General Information'!C14</f>
        <v>45720</v>
      </c>
    </row>
    <row r="5" spans="2:72" ht="5.0999999999999996" customHeight="1" thickBot="1">
      <c r="B5" s="1934"/>
      <c r="C5" s="1934"/>
      <c r="D5" s="1934"/>
      <c r="E5" s="1934"/>
      <c r="F5" s="1934"/>
      <c r="G5" s="1934"/>
      <c r="H5" s="1934"/>
      <c r="I5" s="1934"/>
      <c r="J5" s="1934"/>
      <c r="K5" s="1934"/>
      <c r="L5" s="1934"/>
      <c r="M5" s="1934"/>
      <c r="N5" s="1934"/>
      <c r="O5" s="1934"/>
      <c r="P5" s="1934"/>
      <c r="Q5" s="1934"/>
      <c r="R5" s="1934"/>
      <c r="S5" s="1934"/>
      <c r="T5" s="1934"/>
      <c r="U5" s="1934"/>
      <c r="V5" s="1934"/>
      <c r="W5" s="1934"/>
      <c r="X5" s="1934"/>
      <c r="Y5" s="1934"/>
      <c r="Z5" s="1934"/>
      <c r="AA5" s="1934"/>
      <c r="AB5" s="1934"/>
      <c r="AC5" s="1934"/>
      <c r="AD5" s="1934"/>
      <c r="AE5" s="1025"/>
      <c r="AF5" s="1025"/>
      <c r="AG5" s="1025"/>
      <c r="AH5" s="1025"/>
      <c r="AI5" s="1025"/>
      <c r="AJ5" s="1025"/>
      <c r="AK5" s="1025"/>
      <c r="AL5" s="1025"/>
      <c r="AM5" s="1025"/>
    </row>
    <row r="6" spans="2:72" ht="35.1" customHeight="1" thickBot="1">
      <c r="B6" s="1940" t="s">
        <v>1200</v>
      </c>
      <c r="C6" s="1941"/>
      <c r="D6" s="1942"/>
      <c r="E6" s="1943" t="s">
        <v>1277</v>
      </c>
      <c r="F6" s="1944"/>
      <c r="G6" s="1944"/>
      <c r="H6" s="1944"/>
      <c r="I6" s="1944"/>
      <c r="J6" s="1945"/>
      <c r="K6" s="1940" t="s">
        <v>1199</v>
      </c>
      <c r="L6" s="1941"/>
      <c r="M6" s="1941"/>
      <c r="N6" s="1942"/>
      <c r="O6" s="1946">
        <v>44</v>
      </c>
      <c r="P6" s="1947"/>
      <c r="Q6" s="1947"/>
      <c r="R6" s="1947"/>
      <c r="S6" s="1947"/>
      <c r="T6" s="1948"/>
      <c r="U6" s="1940" t="s">
        <v>1198</v>
      </c>
      <c r="V6" s="1941"/>
      <c r="W6" s="1942"/>
      <c r="X6" s="1949" t="s">
        <v>2300</v>
      </c>
      <c r="Y6" s="1950"/>
      <c r="Z6" s="1950"/>
      <c r="AA6" s="1950"/>
      <c r="AB6" s="1950"/>
      <c r="AC6" s="1950"/>
      <c r="AD6" s="1951"/>
    </row>
    <row r="7" spans="2:72" ht="5.0999999999999996" customHeight="1" thickBot="1">
      <c r="B7" s="1952"/>
      <c r="C7" s="1952"/>
      <c r="D7" s="1952"/>
      <c r="E7" s="1952"/>
      <c r="F7" s="1952"/>
      <c r="G7" s="1952"/>
      <c r="H7" s="1952"/>
      <c r="I7" s="1952"/>
      <c r="J7" s="1952"/>
      <c r="K7" s="1952"/>
      <c r="L7" s="1952"/>
      <c r="M7" s="1952"/>
      <c r="N7" s="1952"/>
      <c r="O7" s="1952"/>
      <c r="P7" s="1952"/>
      <c r="Q7" s="1952"/>
      <c r="R7" s="1952"/>
      <c r="S7" s="1952"/>
      <c r="T7" s="1952"/>
      <c r="U7" s="1952"/>
      <c r="V7" s="1952"/>
      <c r="W7" s="1952"/>
      <c r="X7" s="1952"/>
      <c r="Y7" s="1952"/>
      <c r="Z7" s="1952"/>
      <c r="AA7" s="1952"/>
      <c r="AB7" s="1952"/>
      <c r="AC7" s="1952"/>
      <c r="AD7" s="1952"/>
    </row>
    <row r="8" spans="2:72" ht="46.2" customHeight="1" thickBot="1">
      <c r="B8" s="1953" t="s">
        <v>1197</v>
      </c>
      <c r="C8" s="1954"/>
      <c r="D8" s="1955"/>
      <c r="E8" s="1956" t="s">
        <v>1679</v>
      </c>
      <c r="F8" s="1957"/>
      <c r="G8" s="1957"/>
      <c r="H8" s="1957"/>
      <c r="I8" s="1957"/>
      <c r="J8" s="1957"/>
      <c r="K8" s="1957"/>
      <c r="L8" s="1957"/>
      <c r="M8" s="1957"/>
      <c r="N8" s="1958"/>
      <c r="O8" s="1940" t="s">
        <v>1196</v>
      </c>
      <c r="P8" s="1941"/>
      <c r="Q8" s="1941"/>
      <c r="R8" s="1941"/>
      <c r="S8" s="1941"/>
      <c r="T8" s="1942"/>
      <c r="U8" s="1956" t="s">
        <v>1680</v>
      </c>
      <c r="V8" s="1957"/>
      <c r="W8" s="1957"/>
      <c r="X8" s="1957"/>
      <c r="Y8" s="1957"/>
      <c r="Z8" s="1957"/>
      <c r="AA8" s="1957"/>
      <c r="AB8" s="1957"/>
      <c r="AC8" s="1957"/>
      <c r="AD8" s="1958"/>
    </row>
    <row r="9" spans="2:72" ht="5.0999999999999996" customHeight="1" thickBot="1">
      <c r="B9" s="1959"/>
      <c r="C9" s="1959"/>
      <c r="D9" s="1960"/>
      <c r="E9" s="1960"/>
      <c r="F9" s="1960"/>
      <c r="G9" s="1960"/>
      <c r="H9" s="1960"/>
      <c r="I9" s="1960"/>
      <c r="J9" s="1960"/>
      <c r="K9" s="1960"/>
      <c r="L9" s="1960"/>
      <c r="M9" s="1960"/>
      <c r="N9" s="1960"/>
      <c r="O9" s="1960"/>
      <c r="P9" s="1960"/>
      <c r="Q9" s="1960"/>
      <c r="R9" s="1960"/>
      <c r="S9" s="1960"/>
      <c r="T9" s="1960"/>
      <c r="U9" s="1960"/>
      <c r="V9" s="1960"/>
      <c r="W9" s="1960"/>
      <c r="X9" s="1960"/>
      <c r="Y9" s="1960"/>
      <c r="Z9" s="1959"/>
      <c r="AA9" s="1959"/>
      <c r="AB9" s="1959"/>
      <c r="AC9" s="1959"/>
      <c r="AD9" s="1959"/>
    </row>
    <row r="10" spans="2:72" ht="20.100000000000001" customHeight="1">
      <c r="B10" s="1961">
        <v>4</v>
      </c>
      <c r="C10" s="1962"/>
      <c r="D10" s="1963" t="s">
        <v>1165</v>
      </c>
      <c r="E10" s="1964"/>
      <c r="F10" s="1965"/>
      <c r="G10" s="2004" t="s">
        <v>1194</v>
      </c>
      <c r="H10" s="2005"/>
      <c r="I10" s="2005"/>
      <c r="J10" s="2005"/>
      <c r="K10" s="2005"/>
      <c r="L10" s="2005"/>
      <c r="M10" s="2005"/>
      <c r="N10" s="2005"/>
      <c r="O10" s="2005"/>
      <c r="P10" s="2005"/>
      <c r="Q10" s="2005"/>
      <c r="R10" s="2005"/>
      <c r="S10" s="2005"/>
      <c r="T10" s="2005"/>
      <c r="U10" s="2005"/>
      <c r="V10" s="2005"/>
      <c r="W10" s="2005"/>
      <c r="X10" s="2005"/>
      <c r="Y10" s="2006"/>
      <c r="Z10" s="2007" t="s">
        <v>1193</v>
      </c>
      <c r="AA10" s="2008"/>
      <c r="AB10" s="2009" t="s">
        <v>1192</v>
      </c>
      <c r="AC10" s="1966">
        <f>Q49</f>
        <v>0.91</v>
      </c>
      <c r="AD10" s="1967"/>
      <c r="AE10" s="1025"/>
      <c r="AF10" s="1025"/>
      <c r="AG10" s="1025"/>
      <c r="AH10" s="1025"/>
      <c r="AI10" s="1025"/>
      <c r="AJ10" s="1025"/>
      <c r="AK10" s="1025"/>
      <c r="AL10" s="1025"/>
      <c r="AN10" s="1028">
        <f>SUM(Z10:Z13)</f>
        <v>0</v>
      </c>
      <c r="AO10" s="1025">
        <v>100</v>
      </c>
      <c r="AP10" s="1025">
        <v>0.22883295194507999</v>
      </c>
    </row>
    <row r="11" spans="2:72" ht="20.100000000000001" customHeight="1">
      <c r="B11" s="2012">
        <v>3</v>
      </c>
      <c r="C11" s="2013"/>
      <c r="D11" s="2014" t="s">
        <v>1191</v>
      </c>
      <c r="E11" s="2015"/>
      <c r="F11" s="2016"/>
      <c r="G11" s="2017" t="s">
        <v>1190</v>
      </c>
      <c r="H11" s="2018"/>
      <c r="I11" s="2018"/>
      <c r="J11" s="2018"/>
      <c r="K11" s="2018"/>
      <c r="L11" s="2018"/>
      <c r="M11" s="2018"/>
      <c r="N11" s="2018"/>
      <c r="O11" s="2018"/>
      <c r="P11" s="2018"/>
      <c r="Q11" s="2018"/>
      <c r="R11" s="2018"/>
      <c r="S11" s="2018"/>
      <c r="T11" s="2018"/>
      <c r="U11" s="2018"/>
      <c r="V11" s="2018"/>
      <c r="W11" s="2018"/>
      <c r="X11" s="2018"/>
      <c r="Y11" s="2019"/>
      <c r="Z11" s="2020" t="s">
        <v>1189</v>
      </c>
      <c r="AA11" s="2021"/>
      <c r="AB11" s="2010"/>
      <c r="AC11" s="1968"/>
      <c r="AD11" s="1969"/>
      <c r="AE11" s="1025"/>
      <c r="AF11" s="1025"/>
      <c r="AG11" s="1025"/>
      <c r="AH11" s="1025"/>
      <c r="AI11" s="1025"/>
      <c r="AJ11" s="1025"/>
      <c r="AK11" s="1025"/>
      <c r="AL11" s="1025"/>
      <c r="AN11" s="1029">
        <f>SUM(Y10:Y14)</f>
        <v>0</v>
      </c>
      <c r="AO11" s="1025">
        <v>89</v>
      </c>
      <c r="AP11" s="1025">
        <v>0.20366132723112099</v>
      </c>
    </row>
    <row r="12" spans="2:72" ht="20.100000000000001" customHeight="1">
      <c r="B12" s="2012">
        <v>2</v>
      </c>
      <c r="C12" s="2013"/>
      <c r="D12" s="2014" t="s">
        <v>1159</v>
      </c>
      <c r="E12" s="2015"/>
      <c r="F12" s="2016"/>
      <c r="G12" s="2017" t="s">
        <v>1188</v>
      </c>
      <c r="H12" s="2018"/>
      <c r="I12" s="2018"/>
      <c r="J12" s="2018"/>
      <c r="K12" s="2018"/>
      <c r="L12" s="2018"/>
      <c r="M12" s="2018"/>
      <c r="N12" s="2018"/>
      <c r="O12" s="2018"/>
      <c r="P12" s="2018"/>
      <c r="Q12" s="2018"/>
      <c r="R12" s="2018"/>
      <c r="S12" s="2018"/>
      <c r="T12" s="2018"/>
      <c r="U12" s="2018"/>
      <c r="V12" s="2018"/>
      <c r="W12" s="2018"/>
      <c r="X12" s="2018"/>
      <c r="Y12" s="2019"/>
      <c r="Z12" s="2020" t="s">
        <v>1187</v>
      </c>
      <c r="AA12" s="2021"/>
      <c r="AB12" s="2010"/>
      <c r="AC12" s="1968"/>
      <c r="AD12" s="1969"/>
      <c r="AE12" s="1025"/>
      <c r="AF12" s="1025"/>
      <c r="AG12" s="1025"/>
      <c r="AH12" s="1025"/>
      <c r="AI12" s="1025"/>
      <c r="AJ12" s="1025"/>
      <c r="AK12" s="1025"/>
      <c r="AL12" s="1025"/>
      <c r="AO12" s="1025">
        <v>79</v>
      </c>
      <c r="AP12" s="1025">
        <v>0.180778032036613</v>
      </c>
    </row>
    <row r="13" spans="2:72" ht="20.100000000000001" customHeight="1">
      <c r="B13" s="2012">
        <v>1</v>
      </c>
      <c r="C13" s="2013"/>
      <c r="D13" s="2014" t="s">
        <v>1156</v>
      </c>
      <c r="E13" s="2015"/>
      <c r="F13" s="2016"/>
      <c r="G13" s="2017" t="s">
        <v>1186</v>
      </c>
      <c r="H13" s="2018"/>
      <c r="I13" s="2018"/>
      <c r="J13" s="2018"/>
      <c r="K13" s="2018"/>
      <c r="L13" s="2018"/>
      <c r="M13" s="2018"/>
      <c r="N13" s="2018"/>
      <c r="O13" s="2018"/>
      <c r="P13" s="2018"/>
      <c r="Q13" s="2018"/>
      <c r="R13" s="2018"/>
      <c r="S13" s="2018"/>
      <c r="T13" s="2018"/>
      <c r="U13" s="2018"/>
      <c r="V13" s="2018"/>
      <c r="W13" s="2018"/>
      <c r="X13" s="2018"/>
      <c r="Y13" s="2019"/>
      <c r="Z13" s="2022" t="s">
        <v>1185</v>
      </c>
      <c r="AA13" s="2023"/>
      <c r="AB13" s="2010"/>
      <c r="AC13" s="1968"/>
      <c r="AD13" s="1969"/>
      <c r="AE13" s="1025"/>
      <c r="AF13" s="1025"/>
      <c r="AG13" s="1025"/>
      <c r="AH13" s="1025"/>
      <c r="AI13" s="1025"/>
      <c r="AJ13" s="1025"/>
      <c r="AK13" s="1025"/>
      <c r="AL13" s="1025"/>
      <c r="AM13" s="1025"/>
      <c r="AO13" s="1025">
        <v>69</v>
      </c>
      <c r="AP13" s="1025">
        <v>0.157894736842105</v>
      </c>
    </row>
    <row r="14" spans="2:72" ht="20.100000000000001" customHeight="1" thickBot="1">
      <c r="B14" s="2024">
        <v>0</v>
      </c>
      <c r="C14" s="2025"/>
      <c r="D14" s="2026" t="s">
        <v>1152</v>
      </c>
      <c r="E14" s="2027"/>
      <c r="F14" s="2028"/>
      <c r="G14" s="2029" t="s">
        <v>1184</v>
      </c>
      <c r="H14" s="2030"/>
      <c r="I14" s="2030"/>
      <c r="J14" s="2030"/>
      <c r="K14" s="2030"/>
      <c r="L14" s="2030"/>
      <c r="M14" s="2030"/>
      <c r="N14" s="2030"/>
      <c r="O14" s="2030"/>
      <c r="P14" s="2030"/>
      <c r="Q14" s="2030"/>
      <c r="R14" s="2030"/>
      <c r="S14" s="2030"/>
      <c r="T14" s="2030"/>
      <c r="U14" s="2030"/>
      <c r="V14" s="2030"/>
      <c r="W14" s="2030"/>
      <c r="X14" s="2030"/>
      <c r="Y14" s="2031"/>
      <c r="Z14" s="1972" t="s">
        <v>1183</v>
      </c>
      <c r="AA14" s="1973"/>
      <c r="AB14" s="2011"/>
      <c r="AC14" s="1970"/>
      <c r="AD14" s="1971"/>
      <c r="AO14" s="1025">
        <v>100</v>
      </c>
      <c r="AP14" s="1025">
        <v>0.22883295194507999</v>
      </c>
    </row>
    <row r="15" spans="2:72" ht="5.0999999999999996" customHeight="1" thickBot="1">
      <c r="B15" s="1959"/>
      <c r="C15" s="1959"/>
      <c r="D15" s="1974"/>
      <c r="E15" s="1974"/>
      <c r="F15" s="1974"/>
      <c r="G15" s="1974"/>
      <c r="H15" s="1974"/>
      <c r="I15" s="1974"/>
      <c r="J15" s="1974"/>
      <c r="K15" s="1974"/>
      <c r="L15" s="1974"/>
      <c r="M15" s="1974"/>
      <c r="N15" s="1974"/>
      <c r="O15" s="1974"/>
      <c r="P15" s="1974"/>
      <c r="Q15" s="1974"/>
      <c r="R15" s="1974"/>
      <c r="S15" s="1974"/>
      <c r="T15" s="1974"/>
      <c r="U15" s="1974"/>
      <c r="V15" s="1974"/>
      <c r="W15" s="1974"/>
      <c r="X15" s="1974"/>
      <c r="Y15" s="1974"/>
      <c r="Z15" s="1959"/>
      <c r="AA15" s="1959"/>
      <c r="AB15" s="1959"/>
      <c r="AC15" s="1959"/>
      <c r="AD15" s="1959"/>
    </row>
    <row r="16" spans="2:72" ht="32.1" customHeight="1" thickBot="1">
      <c r="B16" s="889" t="s">
        <v>1182</v>
      </c>
      <c r="C16" s="1975" t="s">
        <v>1181</v>
      </c>
      <c r="D16" s="1975"/>
      <c r="E16" s="1975"/>
      <c r="F16" s="1975"/>
      <c r="G16" s="1975"/>
      <c r="H16" s="1975"/>
      <c r="I16" s="1975"/>
      <c r="J16" s="1975"/>
      <c r="K16" s="890" t="s">
        <v>1180</v>
      </c>
      <c r="L16" s="890" t="s">
        <v>1179</v>
      </c>
      <c r="M16" s="890" t="s">
        <v>1178</v>
      </c>
      <c r="N16" s="890" t="s">
        <v>1177</v>
      </c>
      <c r="O16" s="891" t="s">
        <v>1176</v>
      </c>
      <c r="P16" s="1030"/>
      <c r="Q16" s="892" t="s">
        <v>1182</v>
      </c>
      <c r="R16" s="1976" t="s">
        <v>1181</v>
      </c>
      <c r="S16" s="1977"/>
      <c r="T16" s="1977"/>
      <c r="U16" s="1977"/>
      <c r="V16" s="1977"/>
      <c r="W16" s="1977"/>
      <c r="X16" s="1977"/>
      <c r="Y16" s="1978"/>
      <c r="Z16" s="890" t="s">
        <v>1180</v>
      </c>
      <c r="AA16" s="890" t="s">
        <v>1179</v>
      </c>
      <c r="AB16" s="890" t="s">
        <v>1178</v>
      </c>
      <c r="AC16" s="890" t="s">
        <v>1177</v>
      </c>
      <c r="AD16" s="891" t="s">
        <v>1176</v>
      </c>
      <c r="AE16" s="1025"/>
      <c r="AF16" s="1025"/>
      <c r="AG16" s="1025"/>
      <c r="AH16" s="1025"/>
      <c r="AI16" s="1025"/>
      <c r="AJ16" s="1025"/>
      <c r="AK16" s="1025"/>
      <c r="AL16" s="1025"/>
      <c r="AO16" s="1025">
        <f>SUM(AO10:AO15)</f>
        <v>437</v>
      </c>
      <c r="BQ16" s="1031"/>
      <c r="BR16" s="1031"/>
      <c r="BS16" s="1031"/>
      <c r="BT16" s="1031"/>
    </row>
    <row r="17" spans="1:127" ht="17.55" customHeight="1">
      <c r="B17" s="893"/>
      <c r="C17" s="894"/>
      <c r="D17" s="894"/>
      <c r="E17" s="894"/>
      <c r="F17" s="894"/>
      <c r="G17" s="894"/>
      <c r="H17" s="894"/>
      <c r="I17" s="894"/>
      <c r="J17" s="894"/>
      <c r="K17" s="895">
        <v>1</v>
      </c>
      <c r="L17" s="895">
        <v>0.89</v>
      </c>
      <c r="M17" s="895">
        <v>0.79</v>
      </c>
      <c r="N17" s="895">
        <v>0.69</v>
      </c>
      <c r="O17" s="896">
        <v>1</v>
      </c>
      <c r="P17" s="1032"/>
      <c r="Q17" s="897"/>
      <c r="R17" s="898"/>
      <c r="S17" s="898"/>
      <c r="T17" s="898"/>
      <c r="U17" s="898"/>
      <c r="V17" s="898"/>
      <c r="W17" s="898"/>
      <c r="X17" s="898"/>
      <c r="Y17" s="898"/>
      <c r="Z17" s="895">
        <v>1</v>
      </c>
      <c r="AA17" s="895">
        <v>0.89</v>
      </c>
      <c r="AB17" s="895">
        <v>0.79</v>
      </c>
      <c r="AC17" s="895">
        <v>0.69</v>
      </c>
      <c r="AD17" s="896">
        <v>1</v>
      </c>
      <c r="AE17" s="1025"/>
      <c r="AF17" s="1392">
        <f>SUM(AF18:AG46)/COUNT(AF18:AG46)</f>
        <v>0.91</v>
      </c>
      <c r="AG17" s="1025"/>
      <c r="AH17" s="1025"/>
      <c r="AI17" s="1025"/>
      <c r="AJ17" s="1025"/>
      <c r="AK17" s="1025"/>
      <c r="AL17" s="1025"/>
      <c r="AV17" s="1033"/>
      <c r="AW17" s="1033"/>
      <c r="AX17" s="1033"/>
      <c r="AY17" s="1033"/>
      <c r="BQ17" s="899"/>
      <c r="BR17" s="899"/>
      <c r="BS17" s="899"/>
      <c r="BT17" s="899"/>
    </row>
    <row r="18" spans="1:127" ht="21" customHeight="1">
      <c r="B18" s="900">
        <v>1</v>
      </c>
      <c r="C18" s="1936" t="s">
        <v>1175</v>
      </c>
      <c r="D18" s="1936"/>
      <c r="E18" s="1936"/>
      <c r="F18" s="1936"/>
      <c r="G18" s="1936"/>
      <c r="H18" s="1936"/>
      <c r="I18" s="1936"/>
      <c r="J18" s="1936"/>
      <c r="K18" s="1034"/>
      <c r="L18" s="1035">
        <v>1</v>
      </c>
      <c r="M18" s="1036"/>
      <c r="N18" s="1036"/>
      <c r="O18" s="1034"/>
      <c r="P18" s="1030"/>
      <c r="Q18" s="900">
        <v>30</v>
      </c>
      <c r="R18" s="1936" t="s">
        <v>1174</v>
      </c>
      <c r="S18" s="1936"/>
      <c r="T18" s="1936"/>
      <c r="U18" s="1936"/>
      <c r="V18" s="1936"/>
      <c r="W18" s="1936"/>
      <c r="X18" s="1936"/>
      <c r="Y18" s="1936"/>
      <c r="Z18" s="1037"/>
      <c r="AA18" s="1035">
        <v>1</v>
      </c>
      <c r="AB18" s="1037"/>
      <c r="AC18" s="1037"/>
      <c r="AD18" s="1037"/>
      <c r="AE18" s="1037"/>
      <c r="AF18" s="1391">
        <f t="shared" ref="AF18:AF46" si="0">SUMPRODUCT($K$17:$O$17,K18:O18)</f>
        <v>0.89</v>
      </c>
      <c r="AG18" s="1391">
        <f t="shared" ref="AG18:AG46" si="1">SUMPRODUCT($Z$17:$AD$17,Z18:AD18)</f>
        <v>0.89</v>
      </c>
      <c r="AH18" s="1025"/>
      <c r="AI18" s="1025"/>
      <c r="AJ18" s="1025"/>
      <c r="AK18" s="1025"/>
      <c r="AL18" s="1025"/>
      <c r="AV18" s="2032" t="s">
        <v>1173</v>
      </c>
      <c r="AW18" s="2032" t="s">
        <v>1101</v>
      </c>
      <c r="AX18" s="2034" t="s">
        <v>1172</v>
      </c>
      <c r="AY18" s="2035"/>
      <c r="BQ18" s="899"/>
      <c r="BR18" s="899"/>
      <c r="BS18" s="899"/>
      <c r="BT18" s="899"/>
    </row>
    <row r="19" spans="1:127" s="1039" customFormat="1" ht="21" customHeight="1">
      <c r="A19" s="1025"/>
      <c r="B19" s="900">
        <v>2</v>
      </c>
      <c r="C19" s="1935" t="s">
        <v>1171</v>
      </c>
      <c r="D19" s="1935"/>
      <c r="E19" s="1935"/>
      <c r="F19" s="1935"/>
      <c r="G19" s="1935"/>
      <c r="H19" s="1935"/>
      <c r="I19" s="1935"/>
      <c r="J19" s="1935"/>
      <c r="K19" s="1034"/>
      <c r="L19" s="1035">
        <v>1</v>
      </c>
      <c r="M19" s="1036"/>
      <c r="N19" s="1036"/>
      <c r="O19" s="1034"/>
      <c r="P19" s="1030"/>
      <c r="Q19" s="900">
        <v>31</v>
      </c>
      <c r="R19" s="1936" t="s">
        <v>1170</v>
      </c>
      <c r="S19" s="1936"/>
      <c r="T19" s="1936"/>
      <c r="U19" s="1936"/>
      <c r="V19" s="1936"/>
      <c r="W19" s="1936"/>
      <c r="X19" s="1936"/>
      <c r="Y19" s="1936"/>
      <c r="Z19" s="1037"/>
      <c r="AA19" s="1035">
        <v>1</v>
      </c>
      <c r="AB19" s="1037"/>
      <c r="AC19" s="1037"/>
      <c r="AD19" s="1037"/>
      <c r="AE19" s="1037"/>
      <c r="AF19" s="1391">
        <f t="shared" si="0"/>
        <v>0.89</v>
      </c>
      <c r="AG19" s="1391">
        <f t="shared" si="1"/>
        <v>0.89</v>
      </c>
      <c r="AH19" s="1025"/>
      <c r="AI19" s="1025"/>
      <c r="AJ19" s="1025"/>
      <c r="AK19" s="1025"/>
      <c r="AL19" s="1025"/>
      <c r="AM19" s="1025"/>
      <c r="AN19" s="1025"/>
      <c r="AO19" s="1025"/>
      <c r="AP19" s="899"/>
      <c r="AQ19" s="899"/>
      <c r="AR19" s="899"/>
      <c r="AS19" s="899"/>
      <c r="AT19" s="899"/>
      <c r="AU19" s="899"/>
      <c r="AV19" s="2033"/>
      <c r="AW19" s="2033"/>
      <c r="AX19" s="1038" t="s">
        <v>1169</v>
      </c>
      <c r="AY19" s="1038" t="s">
        <v>1168</v>
      </c>
      <c r="AZ19" s="1025"/>
      <c r="BA19" s="1025"/>
      <c r="BB19" s="1025"/>
      <c r="BC19" s="1025"/>
      <c r="BD19" s="1025"/>
      <c r="BE19" s="1025"/>
      <c r="BF19" s="1025"/>
      <c r="BG19" s="1025"/>
      <c r="BH19" s="1025"/>
      <c r="BI19" s="1025"/>
      <c r="BJ19" s="1025"/>
      <c r="BK19" s="1025"/>
      <c r="BL19" s="1025"/>
      <c r="BM19" s="1025"/>
      <c r="BN19" s="1025"/>
      <c r="BO19" s="1025"/>
      <c r="BP19" s="1025"/>
      <c r="BQ19" s="899"/>
      <c r="BR19" s="899"/>
      <c r="BS19" s="899"/>
      <c r="BT19" s="899"/>
      <c r="BU19" s="899"/>
      <c r="BV19" s="899"/>
      <c r="BW19" s="899"/>
      <c r="BX19" s="899"/>
      <c r="BY19" s="899"/>
      <c r="BZ19" s="899"/>
      <c r="CA19" s="899"/>
      <c r="CB19" s="899"/>
      <c r="CC19" s="899"/>
      <c r="CD19" s="899"/>
      <c r="CE19" s="899"/>
      <c r="CF19" s="899"/>
      <c r="CG19" s="899"/>
      <c r="CH19" s="899"/>
      <c r="CI19" s="899"/>
      <c r="CJ19" s="899"/>
      <c r="CK19" s="899"/>
      <c r="CL19" s="899"/>
      <c r="CM19" s="899"/>
      <c r="CN19" s="899"/>
      <c r="CO19" s="899"/>
      <c r="CP19" s="899"/>
      <c r="CQ19" s="899"/>
      <c r="CR19" s="899"/>
      <c r="CS19" s="899"/>
      <c r="CT19" s="899"/>
      <c r="CU19" s="899"/>
      <c r="CV19" s="899"/>
      <c r="CW19" s="899"/>
      <c r="CX19" s="899"/>
      <c r="CY19" s="899"/>
      <c r="CZ19" s="899"/>
      <c r="DA19" s="899"/>
      <c r="DB19" s="899"/>
      <c r="DC19" s="899"/>
      <c r="DD19" s="899"/>
      <c r="DE19" s="899"/>
      <c r="DF19" s="899"/>
      <c r="DG19" s="899"/>
      <c r="DH19" s="899"/>
      <c r="DI19" s="899"/>
      <c r="DJ19" s="899"/>
      <c r="DK19" s="899"/>
      <c r="DL19" s="899"/>
      <c r="DM19" s="899"/>
      <c r="DN19" s="899"/>
      <c r="DO19" s="899"/>
      <c r="DP19" s="899"/>
      <c r="DQ19" s="899"/>
      <c r="DR19" s="899"/>
      <c r="DS19" s="899"/>
      <c r="DT19" s="899"/>
      <c r="DU19" s="899"/>
      <c r="DV19" s="899"/>
      <c r="DW19" s="899"/>
    </row>
    <row r="20" spans="1:127" s="1039" customFormat="1" ht="21" customHeight="1">
      <c r="A20" s="1025"/>
      <c r="B20" s="900">
        <v>3</v>
      </c>
      <c r="C20" s="1935" t="s">
        <v>1167</v>
      </c>
      <c r="D20" s="1935"/>
      <c r="E20" s="1935"/>
      <c r="F20" s="1935"/>
      <c r="G20" s="1935"/>
      <c r="H20" s="1935"/>
      <c r="I20" s="1935"/>
      <c r="J20" s="1935"/>
      <c r="K20" s="1034"/>
      <c r="L20" s="1035">
        <v>1</v>
      </c>
      <c r="M20" s="1036"/>
      <c r="N20" s="1036"/>
      <c r="O20" s="1034"/>
      <c r="P20" s="1030"/>
      <c r="Q20" s="900">
        <v>32</v>
      </c>
      <c r="R20" s="1936" t="s">
        <v>1166</v>
      </c>
      <c r="S20" s="1936"/>
      <c r="T20" s="1936"/>
      <c r="U20" s="1936"/>
      <c r="V20" s="1936"/>
      <c r="W20" s="1936"/>
      <c r="X20" s="1936"/>
      <c r="Y20" s="1936"/>
      <c r="Z20" s="1037"/>
      <c r="AA20" s="1035">
        <v>1</v>
      </c>
      <c r="AB20" s="1037"/>
      <c r="AC20" s="1037"/>
      <c r="AD20" s="1037"/>
      <c r="AE20" s="1035"/>
      <c r="AF20" s="1391">
        <f t="shared" si="0"/>
        <v>0.89</v>
      </c>
      <c r="AG20" s="1391">
        <f t="shared" si="1"/>
        <v>0.89</v>
      </c>
      <c r="AH20" s="1025"/>
      <c r="AI20" s="1025"/>
      <c r="AJ20" s="1025"/>
      <c r="AK20" s="1025"/>
      <c r="AL20" s="1025"/>
      <c r="AM20" s="1040">
        <v>4</v>
      </c>
      <c r="AN20" s="1040">
        <f>58</f>
        <v>58</v>
      </c>
      <c r="AO20" s="1040" t="s">
        <v>1153</v>
      </c>
      <c r="AP20" s="899"/>
      <c r="AQ20" s="901">
        <v>4</v>
      </c>
      <c r="AR20" s="1937" t="s">
        <v>1165</v>
      </c>
      <c r="AS20" s="1938"/>
      <c r="AT20" s="1938"/>
      <c r="AU20" s="1939"/>
      <c r="AV20" s="1041">
        <f>SUM(Z18:Z46,K18:K46)</f>
        <v>1</v>
      </c>
      <c r="AW20" s="1041">
        <f>AQ20*AV20</f>
        <v>4</v>
      </c>
      <c r="AX20" s="1042">
        <f>AV20/$AV$25</f>
        <v>1.72E-2</v>
      </c>
      <c r="AY20" s="1042">
        <f>AV20/SUM($AV$20:$AV$23)</f>
        <v>2.1299999999999999E-2</v>
      </c>
      <c r="AZ20" s="1043"/>
      <c r="BA20" s="1025"/>
      <c r="BB20" s="1025"/>
      <c r="BC20" s="1025"/>
      <c r="BD20" s="1025"/>
      <c r="BE20" s="1025"/>
      <c r="BF20" s="1025"/>
      <c r="BG20" s="1025"/>
      <c r="BH20" s="1025"/>
      <c r="BI20" s="1025"/>
      <c r="BJ20" s="1025"/>
      <c r="BK20" s="1025"/>
      <c r="BL20" s="1025"/>
      <c r="BM20" s="1025"/>
      <c r="BN20" s="1025"/>
      <c r="BO20" s="1025"/>
      <c r="BP20" s="1025"/>
      <c r="BQ20" s="899"/>
      <c r="BR20" s="899"/>
      <c r="BS20" s="899"/>
      <c r="BT20" s="899"/>
      <c r="BU20" s="899"/>
      <c r="BV20" s="899"/>
      <c r="BW20" s="899"/>
      <c r="BX20" s="899"/>
      <c r="BY20" s="899"/>
      <c r="BZ20" s="899"/>
      <c r="CA20" s="899"/>
      <c r="CB20" s="899"/>
      <c r="CC20" s="899"/>
      <c r="CD20" s="899"/>
      <c r="CE20" s="899"/>
      <c r="CF20" s="899"/>
      <c r="CG20" s="899"/>
      <c r="CH20" s="899"/>
      <c r="CI20" s="899"/>
      <c r="CJ20" s="899"/>
      <c r="CK20" s="899"/>
      <c r="CL20" s="899"/>
      <c r="CM20" s="899"/>
      <c r="CN20" s="899"/>
      <c r="CO20" s="899"/>
      <c r="CP20" s="899"/>
      <c r="CQ20" s="899"/>
      <c r="CR20" s="899"/>
      <c r="CS20" s="899"/>
      <c r="CT20" s="899"/>
      <c r="CU20" s="899"/>
      <c r="CV20" s="899"/>
      <c r="CW20" s="899"/>
      <c r="CX20" s="899"/>
      <c r="CY20" s="899"/>
      <c r="CZ20" s="899"/>
      <c r="DA20" s="899"/>
      <c r="DB20" s="899"/>
      <c r="DC20" s="899"/>
      <c r="DD20" s="899"/>
      <c r="DE20" s="899"/>
      <c r="DF20" s="899"/>
      <c r="DG20" s="899"/>
      <c r="DH20" s="899"/>
      <c r="DI20" s="899"/>
      <c r="DJ20" s="899"/>
      <c r="DK20" s="899"/>
      <c r="DL20" s="899"/>
      <c r="DM20" s="899"/>
      <c r="DN20" s="899"/>
      <c r="DO20" s="899"/>
      <c r="DP20" s="899"/>
      <c r="DQ20" s="899"/>
      <c r="DR20" s="899"/>
      <c r="DS20" s="899"/>
      <c r="DT20" s="899"/>
      <c r="DU20" s="899"/>
      <c r="DV20" s="899"/>
      <c r="DW20" s="899"/>
    </row>
    <row r="21" spans="1:127" s="1039" customFormat="1" ht="21" customHeight="1">
      <c r="A21" s="1025"/>
      <c r="B21" s="900">
        <v>4</v>
      </c>
      <c r="C21" s="1936" t="s">
        <v>1164</v>
      </c>
      <c r="D21" s="1936"/>
      <c r="E21" s="1936"/>
      <c r="F21" s="1936"/>
      <c r="G21" s="1936"/>
      <c r="H21" s="1936"/>
      <c r="I21" s="1936"/>
      <c r="J21" s="1936"/>
      <c r="K21" s="1036"/>
      <c r="L21" s="1035">
        <v>1</v>
      </c>
      <c r="M21" s="1034"/>
      <c r="N21" s="1036"/>
      <c r="O21" s="1034"/>
      <c r="P21" s="1030"/>
      <c r="Q21" s="900">
        <v>33</v>
      </c>
      <c r="R21" s="1979" t="s">
        <v>1163</v>
      </c>
      <c r="S21" s="1979"/>
      <c r="T21" s="1979"/>
      <c r="U21" s="1979"/>
      <c r="V21" s="1979"/>
      <c r="W21" s="1979"/>
      <c r="X21" s="1979"/>
      <c r="Y21" s="1979"/>
      <c r="Z21" s="1037"/>
      <c r="AA21" s="1035">
        <v>1</v>
      </c>
      <c r="AB21" s="1037"/>
      <c r="AC21" s="1037"/>
      <c r="AD21" s="1037"/>
      <c r="AE21" s="1037"/>
      <c r="AF21" s="1391">
        <f t="shared" si="0"/>
        <v>0.89</v>
      </c>
      <c r="AG21" s="1391">
        <f t="shared" si="1"/>
        <v>0.89</v>
      </c>
      <c r="AH21" s="1025"/>
      <c r="AI21" s="1025"/>
      <c r="AJ21" s="1025"/>
      <c r="AK21" s="1025"/>
      <c r="AL21" s="1025"/>
      <c r="AM21" s="1040">
        <v>3</v>
      </c>
      <c r="AN21" s="1040">
        <f>58</f>
        <v>58</v>
      </c>
      <c r="AO21" s="1040" t="s">
        <v>1153</v>
      </c>
      <c r="AP21" s="1040"/>
      <c r="AQ21" s="901">
        <v>3</v>
      </c>
      <c r="AR21" s="1937" t="s">
        <v>1162</v>
      </c>
      <c r="AS21" s="1938"/>
      <c r="AT21" s="1938"/>
      <c r="AU21" s="1939"/>
      <c r="AV21" s="1041">
        <f>SUM(L18:L46,AA18:AA46)</f>
        <v>43</v>
      </c>
      <c r="AW21" s="1041">
        <f>AQ21*AV21</f>
        <v>129</v>
      </c>
      <c r="AX21" s="1042">
        <f>AV21/$AV$25</f>
        <v>0.74139999999999995</v>
      </c>
      <c r="AY21" s="1042">
        <f>AV21/SUM($AV$20:$AV$23)</f>
        <v>0.91490000000000005</v>
      </c>
      <c r="AZ21" s="1043"/>
      <c r="BA21" s="1025"/>
      <c r="BB21" s="1025"/>
      <c r="BC21" s="1025"/>
      <c r="BD21" s="1025"/>
      <c r="BE21" s="1025"/>
      <c r="BF21" s="1025"/>
      <c r="BG21" s="1025"/>
      <c r="BH21" s="1025"/>
      <c r="BI21" s="1025"/>
      <c r="BJ21" s="1025"/>
      <c r="BK21" s="1025"/>
      <c r="BL21" s="1025"/>
      <c r="BM21" s="1025"/>
      <c r="BN21" s="1025"/>
      <c r="BO21" s="1025"/>
      <c r="BP21" s="1025"/>
      <c r="BQ21" s="899"/>
      <c r="BR21" s="1044"/>
      <c r="BS21" s="1044"/>
      <c r="BT21" s="1044"/>
      <c r="BU21" s="1044"/>
      <c r="BV21" s="1044"/>
      <c r="BW21" s="1044"/>
      <c r="BX21" s="1044"/>
      <c r="BY21" s="899"/>
      <c r="BZ21" s="899"/>
      <c r="CA21" s="899"/>
      <c r="CB21" s="899"/>
      <c r="CC21" s="899"/>
      <c r="CD21" s="899"/>
      <c r="CE21" s="899"/>
      <c r="CF21" s="899"/>
      <c r="CG21" s="899"/>
      <c r="CH21" s="899"/>
      <c r="CI21" s="899"/>
      <c r="CJ21" s="899"/>
      <c r="CK21" s="899"/>
      <c r="CL21" s="899"/>
      <c r="CM21" s="899"/>
      <c r="CN21" s="899"/>
      <c r="CO21" s="899"/>
      <c r="CP21" s="899"/>
      <c r="CQ21" s="899"/>
      <c r="CR21" s="899"/>
      <c r="CS21" s="899"/>
      <c r="CT21" s="899"/>
      <c r="CU21" s="899"/>
      <c r="CV21" s="899"/>
      <c r="CW21" s="899"/>
      <c r="CX21" s="899"/>
      <c r="CY21" s="899"/>
      <c r="CZ21" s="899"/>
      <c r="DA21" s="899"/>
      <c r="DB21" s="899"/>
      <c r="DC21" s="899"/>
      <c r="DD21" s="899"/>
      <c r="DE21" s="899"/>
      <c r="DF21" s="899"/>
      <c r="DG21" s="899"/>
      <c r="DH21" s="899"/>
      <c r="DI21" s="899"/>
      <c r="DJ21" s="899"/>
      <c r="DK21" s="899"/>
      <c r="DL21" s="899"/>
      <c r="DM21" s="899"/>
      <c r="DN21" s="899"/>
      <c r="DO21" s="899"/>
      <c r="DP21" s="899"/>
      <c r="DQ21" s="899"/>
      <c r="DR21" s="899"/>
      <c r="DS21" s="899"/>
      <c r="DT21" s="899"/>
      <c r="DU21" s="899"/>
      <c r="DV21" s="899"/>
      <c r="DW21" s="899"/>
    </row>
    <row r="22" spans="1:127" s="1039" customFormat="1" ht="21" customHeight="1">
      <c r="A22" s="1025"/>
      <c r="B22" s="900">
        <v>5</v>
      </c>
      <c r="C22" s="1936" t="s">
        <v>1161</v>
      </c>
      <c r="D22" s="1936"/>
      <c r="E22" s="1936"/>
      <c r="F22" s="1936"/>
      <c r="G22" s="1936"/>
      <c r="H22" s="1936"/>
      <c r="I22" s="1936"/>
      <c r="J22" s="1936"/>
      <c r="K22" s="1034"/>
      <c r="L22" s="1035">
        <v>1</v>
      </c>
      <c r="M22" s="1036"/>
      <c r="N22" s="1036"/>
      <c r="O22" s="1034"/>
      <c r="P22" s="1030"/>
      <c r="Q22" s="900">
        <v>34</v>
      </c>
      <c r="R22" s="1936" t="s">
        <v>1160</v>
      </c>
      <c r="S22" s="1936"/>
      <c r="T22" s="1936"/>
      <c r="U22" s="1936"/>
      <c r="V22" s="1936"/>
      <c r="W22" s="1936"/>
      <c r="X22" s="1936"/>
      <c r="Y22" s="1936"/>
      <c r="Z22" s="1037"/>
      <c r="AA22" s="1037"/>
      <c r="AB22" s="1037"/>
      <c r="AC22" s="1037"/>
      <c r="AD22" s="1035">
        <v>1</v>
      </c>
      <c r="AE22" s="1035"/>
      <c r="AF22" s="1391">
        <f t="shared" si="0"/>
        <v>0.89</v>
      </c>
      <c r="AG22" s="1391">
        <f t="shared" si="1"/>
        <v>1</v>
      </c>
      <c r="AH22" s="1025"/>
      <c r="AI22" s="1025"/>
      <c r="AJ22" s="1025"/>
      <c r="AK22" s="1025"/>
      <c r="AL22" s="1025"/>
      <c r="AM22" s="1040">
        <v>2</v>
      </c>
      <c r="AN22" s="1040">
        <f>58</f>
        <v>58</v>
      </c>
      <c r="AO22" s="1040" t="s">
        <v>1153</v>
      </c>
      <c r="AP22" s="901"/>
      <c r="AQ22" s="901">
        <v>2</v>
      </c>
      <c r="AR22" s="1937" t="s">
        <v>1159</v>
      </c>
      <c r="AS22" s="1938"/>
      <c r="AT22" s="1938"/>
      <c r="AU22" s="1939"/>
      <c r="AV22" s="1041">
        <f>SUM(M18:M46,AB18:AB46)</f>
        <v>3</v>
      </c>
      <c r="AW22" s="1041">
        <f>AQ22*AV22</f>
        <v>6</v>
      </c>
      <c r="AX22" s="1042">
        <f>AV22/$AV$25</f>
        <v>5.1700000000000003E-2</v>
      </c>
      <c r="AY22" s="1042">
        <f>AV22/SUM($AV$20:$AV$23)</f>
        <v>6.3799999999999996E-2</v>
      </c>
      <c r="AZ22" s="1043"/>
      <c r="BA22" s="1025"/>
      <c r="BB22" s="1025"/>
      <c r="BC22" s="1025" t="s">
        <v>2071</v>
      </c>
      <c r="BD22" s="1025"/>
      <c r="BE22" s="1025"/>
      <c r="BF22" s="1025"/>
      <c r="BG22" s="1025"/>
      <c r="BH22" s="1025"/>
      <c r="BI22" s="1025"/>
      <c r="BJ22" s="1025"/>
      <c r="BK22" s="1025"/>
      <c r="BL22" s="1025"/>
      <c r="BM22" s="1025"/>
      <c r="BN22" s="1025"/>
      <c r="BO22" s="1025"/>
      <c r="BP22" s="1025"/>
      <c r="BQ22" s="899"/>
      <c r="BR22" s="1044"/>
      <c r="BS22" s="1044"/>
      <c r="BT22" s="1044"/>
      <c r="BU22" s="1044"/>
      <c r="BV22" s="1044"/>
      <c r="BW22" s="1044"/>
      <c r="BX22" s="1044"/>
      <c r="BY22" s="899"/>
      <c r="BZ22" s="899"/>
      <c r="CA22" s="899"/>
      <c r="CB22" s="899"/>
      <c r="CC22" s="899"/>
      <c r="CD22" s="899"/>
      <c r="CE22" s="899"/>
      <c r="CF22" s="899"/>
      <c r="CG22" s="899"/>
      <c r="CH22" s="899"/>
      <c r="CI22" s="899"/>
      <c r="CJ22" s="899"/>
      <c r="CK22" s="899"/>
      <c r="CL22" s="899"/>
      <c r="CM22" s="899"/>
      <c r="CN22" s="899"/>
      <c r="CO22" s="899"/>
      <c r="CP22" s="899"/>
      <c r="CQ22" s="899"/>
      <c r="CR22" s="899"/>
      <c r="CS22" s="899"/>
      <c r="CT22" s="899"/>
      <c r="CU22" s="899"/>
      <c r="CV22" s="899"/>
      <c r="CW22" s="899"/>
      <c r="CX22" s="899"/>
      <c r="CY22" s="899"/>
      <c r="CZ22" s="899"/>
      <c r="DA22" s="899"/>
      <c r="DB22" s="899"/>
      <c r="DC22" s="899"/>
      <c r="DD22" s="899"/>
      <c r="DE22" s="899"/>
      <c r="DF22" s="899"/>
      <c r="DG22" s="899"/>
      <c r="DH22" s="899"/>
      <c r="DI22" s="899"/>
      <c r="DJ22" s="899"/>
      <c r="DK22" s="899"/>
      <c r="DL22" s="899"/>
      <c r="DM22" s="899"/>
      <c r="DN22" s="899"/>
      <c r="DO22" s="899"/>
      <c r="DP22" s="899"/>
      <c r="DQ22" s="899"/>
      <c r="DR22" s="899"/>
      <c r="DS22" s="899"/>
      <c r="DT22" s="899"/>
      <c r="DU22" s="899"/>
      <c r="DV22" s="899"/>
      <c r="DW22" s="899"/>
    </row>
    <row r="23" spans="1:127" s="1039" customFormat="1" ht="21" customHeight="1">
      <c r="A23" s="1025"/>
      <c r="B23" s="900">
        <v>6</v>
      </c>
      <c r="C23" s="1936" t="s">
        <v>1158</v>
      </c>
      <c r="D23" s="1936"/>
      <c r="E23" s="1936"/>
      <c r="F23" s="1936"/>
      <c r="G23" s="1936"/>
      <c r="H23" s="1936"/>
      <c r="I23" s="1936"/>
      <c r="J23" s="1936"/>
      <c r="K23" s="1034"/>
      <c r="L23" s="1035">
        <v>1</v>
      </c>
      <c r="M23" s="1036"/>
      <c r="N23" s="1036"/>
      <c r="O23" s="1034"/>
      <c r="P23" s="1030"/>
      <c r="Q23" s="900">
        <v>35</v>
      </c>
      <c r="R23" s="1979" t="s">
        <v>1157</v>
      </c>
      <c r="S23" s="1979"/>
      <c r="T23" s="1979"/>
      <c r="U23" s="1979"/>
      <c r="V23" s="1979"/>
      <c r="W23" s="1979"/>
      <c r="X23" s="1979"/>
      <c r="Y23" s="1979"/>
      <c r="Z23" s="1037"/>
      <c r="AA23" s="1035">
        <v>1</v>
      </c>
      <c r="AB23" s="1037"/>
      <c r="AC23" s="1037"/>
      <c r="AD23" s="1037"/>
      <c r="AE23" s="1037"/>
      <c r="AF23" s="1391">
        <f t="shared" si="0"/>
        <v>0.89</v>
      </c>
      <c r="AG23" s="1391">
        <f t="shared" si="1"/>
        <v>0.89</v>
      </c>
      <c r="AH23" s="1025"/>
      <c r="AI23" s="1025"/>
      <c r="AJ23" s="1025"/>
      <c r="AK23" s="1025"/>
      <c r="AL23" s="1025"/>
      <c r="AM23" s="1040">
        <v>1</v>
      </c>
      <c r="AN23" s="1040">
        <f>58</f>
        <v>58</v>
      </c>
      <c r="AO23" s="1040" t="s">
        <v>1153</v>
      </c>
      <c r="AP23" s="901"/>
      <c r="AQ23" s="901">
        <v>1</v>
      </c>
      <c r="AR23" s="1937" t="s">
        <v>1156</v>
      </c>
      <c r="AS23" s="1938"/>
      <c r="AT23" s="1938"/>
      <c r="AU23" s="1939"/>
      <c r="AV23" s="1041">
        <f>SUM(N18:N46,AC18:AC46)</f>
        <v>0</v>
      </c>
      <c r="AW23" s="1041">
        <f>AQ23*AV23</f>
        <v>0</v>
      </c>
      <c r="AX23" s="1042">
        <f>AV23/$AV$25</f>
        <v>0</v>
      </c>
      <c r="AY23" s="1042">
        <f>AV23/SUM($AV$20:$AV$23)</f>
        <v>0</v>
      </c>
      <c r="AZ23" s="1043"/>
      <c r="BA23" s="1025"/>
      <c r="BB23" s="1025"/>
      <c r="BC23" s="1025"/>
      <c r="BD23" s="1025"/>
      <c r="BE23" s="1025"/>
      <c r="BF23" s="1025"/>
      <c r="BG23" s="1025"/>
      <c r="BH23" s="1025"/>
      <c r="BI23" s="1025"/>
      <c r="BJ23" s="1025"/>
      <c r="BK23" s="1025"/>
      <c r="BL23" s="1025"/>
      <c r="BM23" s="1025"/>
      <c r="BN23" s="1025"/>
      <c r="BO23" s="1025"/>
      <c r="BP23" s="1025"/>
      <c r="BQ23" s="899"/>
      <c r="BR23" s="1044"/>
      <c r="BS23" s="1044"/>
      <c r="BT23" s="1044"/>
      <c r="BU23" s="1044"/>
      <c r="BV23" s="1044"/>
      <c r="BW23" s="1044"/>
      <c r="BX23" s="1044"/>
      <c r="BY23" s="899"/>
      <c r="BZ23" s="899"/>
      <c r="CA23" s="899"/>
      <c r="CB23" s="899"/>
      <c r="CC23" s="899"/>
      <c r="CD23" s="899"/>
      <c r="CE23" s="899"/>
      <c r="CF23" s="899"/>
      <c r="CG23" s="899"/>
      <c r="CH23" s="899"/>
      <c r="CI23" s="899"/>
      <c r="CJ23" s="899"/>
      <c r="CK23" s="899"/>
      <c r="CL23" s="899"/>
      <c r="CM23" s="899"/>
      <c r="CN23" s="899"/>
      <c r="CO23" s="899"/>
      <c r="CP23" s="899"/>
      <c r="CQ23" s="899"/>
      <c r="CR23" s="899"/>
      <c r="CS23" s="899"/>
      <c r="CT23" s="899"/>
      <c r="CU23" s="899"/>
      <c r="CV23" s="899"/>
      <c r="CW23" s="899"/>
      <c r="CX23" s="899"/>
      <c r="CY23" s="899"/>
      <c r="CZ23" s="899"/>
      <c r="DA23" s="899"/>
      <c r="DB23" s="899"/>
      <c r="DC23" s="899"/>
      <c r="DD23" s="899"/>
      <c r="DE23" s="899"/>
      <c r="DF23" s="899"/>
      <c r="DG23" s="899"/>
      <c r="DH23" s="899"/>
      <c r="DI23" s="899"/>
      <c r="DJ23" s="899"/>
      <c r="DK23" s="899"/>
      <c r="DL23" s="899"/>
      <c r="DM23" s="899"/>
      <c r="DN23" s="899"/>
      <c r="DO23" s="899"/>
      <c r="DP23" s="899"/>
      <c r="DQ23" s="899"/>
      <c r="DR23" s="899"/>
      <c r="DS23" s="899"/>
      <c r="DT23" s="899"/>
      <c r="DU23" s="899"/>
      <c r="DV23" s="899"/>
      <c r="DW23" s="899"/>
    </row>
    <row r="24" spans="1:127" s="1039" customFormat="1" ht="21" customHeight="1" thickBot="1">
      <c r="A24" s="1025"/>
      <c r="B24" s="900">
        <v>7</v>
      </c>
      <c r="C24" s="1936" t="s">
        <v>1155</v>
      </c>
      <c r="D24" s="1936"/>
      <c r="E24" s="1936"/>
      <c r="F24" s="1936"/>
      <c r="G24" s="1936"/>
      <c r="H24" s="1936"/>
      <c r="I24" s="1936"/>
      <c r="J24" s="1936"/>
      <c r="K24" s="1034"/>
      <c r="L24" s="1035">
        <v>1</v>
      </c>
      <c r="M24" s="1034"/>
      <c r="N24" s="1036"/>
      <c r="O24" s="1034"/>
      <c r="P24" s="1030"/>
      <c r="Q24" s="900">
        <v>36</v>
      </c>
      <c r="R24" s="1936" t="s">
        <v>1154</v>
      </c>
      <c r="S24" s="1936"/>
      <c r="T24" s="1936"/>
      <c r="U24" s="1936"/>
      <c r="V24" s="1936"/>
      <c r="W24" s="1936"/>
      <c r="X24" s="1936"/>
      <c r="Y24" s="1936"/>
      <c r="Z24" s="1037"/>
      <c r="AA24" s="1037"/>
      <c r="AB24" s="1037"/>
      <c r="AC24" s="1037"/>
      <c r="AD24" s="1035">
        <v>1</v>
      </c>
      <c r="AE24" s="1035"/>
      <c r="AF24" s="1391">
        <f t="shared" si="0"/>
        <v>0.89</v>
      </c>
      <c r="AG24" s="1391">
        <f t="shared" si="1"/>
        <v>1</v>
      </c>
      <c r="AH24" s="1025"/>
      <c r="AI24" s="1025"/>
      <c r="AJ24" s="1025"/>
      <c r="AK24" s="1025"/>
      <c r="AL24" s="1025"/>
      <c r="AM24" s="1040">
        <v>0</v>
      </c>
      <c r="AN24" s="1040">
        <f>58</f>
        <v>58</v>
      </c>
      <c r="AO24" s="1040" t="s">
        <v>1153</v>
      </c>
      <c r="AP24" s="901"/>
      <c r="AQ24" s="901">
        <v>0</v>
      </c>
      <c r="AR24" s="1980" t="s">
        <v>1152</v>
      </c>
      <c r="AS24" s="1981"/>
      <c r="AT24" s="1981"/>
      <c r="AU24" s="1982"/>
      <c r="AV24" s="1045">
        <f>SUM(O18:O46,AD18:AD46)</f>
        <v>11</v>
      </c>
      <c r="AW24" s="1045">
        <f>AQ24*AV24</f>
        <v>0</v>
      </c>
      <c r="AX24" s="1046">
        <f>AV24/$AV$25</f>
        <v>0.18970000000000001</v>
      </c>
      <c r="AY24" s="1046" t="s">
        <v>143</v>
      </c>
      <c r="AZ24" s="1043"/>
      <c r="BA24" s="1025"/>
      <c r="BB24" s="1025"/>
      <c r="BC24" s="1025"/>
      <c r="BD24" s="1025"/>
      <c r="BE24" s="1025"/>
      <c r="BF24" s="1025"/>
      <c r="BG24" s="1025"/>
      <c r="BH24" s="1025"/>
      <c r="BI24" s="1025"/>
      <c r="BJ24" s="1025"/>
      <c r="BK24" s="1025"/>
      <c r="BL24" s="1025"/>
      <c r="BM24" s="1025"/>
      <c r="BN24" s="1025"/>
      <c r="BO24" s="1025"/>
      <c r="BP24" s="1025"/>
      <c r="BQ24" s="902"/>
      <c r="BR24" s="902"/>
      <c r="BS24" s="902"/>
      <c r="BT24" s="902"/>
      <c r="BU24" s="902"/>
      <c r="BV24" s="902"/>
      <c r="BW24" s="902"/>
      <c r="BX24" s="902"/>
      <c r="BY24" s="902"/>
      <c r="BZ24" s="902"/>
      <c r="CA24" s="902"/>
      <c r="CB24" s="902"/>
      <c r="CC24" s="902"/>
      <c r="CD24" s="902"/>
      <c r="CE24" s="902"/>
      <c r="CF24" s="902"/>
      <c r="CG24" s="902"/>
      <c r="CH24" s="902"/>
      <c r="CI24" s="902"/>
      <c r="CJ24" s="902"/>
      <c r="CK24" s="902"/>
      <c r="CL24" s="902"/>
      <c r="CM24" s="902"/>
      <c r="CN24" s="902"/>
      <c r="CO24" s="902"/>
      <c r="CP24" s="902"/>
      <c r="CQ24" s="902"/>
      <c r="CR24" s="902"/>
      <c r="CS24" s="902"/>
      <c r="CT24" s="902"/>
      <c r="CU24" s="902"/>
      <c r="CV24" s="902"/>
      <c r="CW24" s="902"/>
      <c r="CX24" s="902"/>
      <c r="CY24" s="902"/>
      <c r="CZ24" s="902"/>
      <c r="DA24" s="902"/>
      <c r="DB24" s="902"/>
      <c r="DC24" s="902"/>
      <c r="DD24" s="902"/>
      <c r="DE24" s="902"/>
      <c r="DF24" s="902"/>
      <c r="DG24" s="902"/>
      <c r="DH24" s="902"/>
      <c r="DI24" s="902"/>
      <c r="DJ24" s="902"/>
      <c r="DK24" s="902"/>
      <c r="DL24" s="902"/>
      <c r="DM24" s="902"/>
      <c r="DN24" s="902"/>
      <c r="DO24" s="902"/>
      <c r="DP24" s="902"/>
      <c r="DQ24" s="902"/>
      <c r="DR24" s="902"/>
      <c r="DS24" s="902"/>
      <c r="DT24" s="902"/>
      <c r="DU24" s="902"/>
      <c r="DV24" s="902"/>
      <c r="DW24" s="902"/>
    </row>
    <row r="25" spans="1:127" s="1039" customFormat="1" ht="21" customHeight="1" thickTop="1">
      <c r="A25" s="1025"/>
      <c r="B25" s="900">
        <v>8</v>
      </c>
      <c r="C25" s="1936" t="s">
        <v>1151</v>
      </c>
      <c r="D25" s="1936"/>
      <c r="E25" s="1936"/>
      <c r="F25" s="1936"/>
      <c r="G25" s="1936"/>
      <c r="H25" s="1936"/>
      <c r="I25" s="1936"/>
      <c r="J25" s="1936"/>
      <c r="K25" s="1034"/>
      <c r="L25" s="1035">
        <v>1</v>
      </c>
      <c r="M25" s="1034"/>
      <c r="N25" s="1034"/>
      <c r="O25" s="1034"/>
      <c r="P25" s="1030"/>
      <c r="Q25" s="900">
        <v>37</v>
      </c>
      <c r="R25" s="1936" t="s">
        <v>1150</v>
      </c>
      <c r="S25" s="1936"/>
      <c r="T25" s="1936"/>
      <c r="U25" s="1936"/>
      <c r="V25" s="1936"/>
      <c r="W25" s="1936"/>
      <c r="X25" s="1936"/>
      <c r="Y25" s="1936"/>
      <c r="Z25" s="1047"/>
      <c r="AA25" s="1035">
        <v>1</v>
      </c>
      <c r="AB25" s="1037"/>
      <c r="AC25" s="1037"/>
      <c r="AD25" s="1037"/>
      <c r="AE25" s="1037"/>
      <c r="AF25" s="1391">
        <f t="shared" si="0"/>
        <v>0.89</v>
      </c>
      <c r="AG25" s="1391">
        <f t="shared" si="1"/>
        <v>0.89</v>
      </c>
      <c r="AH25" s="1025"/>
      <c r="AI25" s="1025"/>
      <c r="AJ25" s="1025"/>
      <c r="AK25" s="1025"/>
      <c r="AL25" s="1025"/>
      <c r="AM25" s="1043"/>
      <c r="AN25" s="1043"/>
      <c r="AO25" s="1043"/>
      <c r="AP25" s="1043"/>
      <c r="AQ25" s="1043"/>
      <c r="AR25" s="1983" t="s">
        <v>19</v>
      </c>
      <c r="AS25" s="1984"/>
      <c r="AT25" s="1984"/>
      <c r="AU25" s="1985"/>
      <c r="AV25" s="1048">
        <f>SUM(AV20:AV24)</f>
        <v>58</v>
      </c>
      <c r="AW25" s="1048">
        <f>SUM(AW20:AW24)</f>
        <v>139</v>
      </c>
      <c r="AX25" s="1049">
        <f>SUM(AX20:AX24)</f>
        <v>1</v>
      </c>
      <c r="AY25" s="1049">
        <f>SUM(AY20:AY24)</f>
        <v>1</v>
      </c>
      <c r="AZ25" s="1043"/>
      <c r="BA25" s="1025"/>
      <c r="BB25" s="1025"/>
      <c r="BC25" s="1025"/>
      <c r="BD25" s="1025"/>
      <c r="BE25" s="1025"/>
      <c r="BF25" s="1025"/>
      <c r="BG25" s="1025"/>
      <c r="BH25" s="1025"/>
      <c r="BI25" s="1025"/>
      <c r="BJ25" s="1025"/>
      <c r="BK25" s="1025"/>
      <c r="BL25" s="1025"/>
      <c r="BM25" s="1025"/>
      <c r="BN25" s="1025"/>
      <c r="BO25" s="1025"/>
      <c r="BP25" s="1025"/>
      <c r="BQ25" s="899"/>
      <c r="BR25" s="899"/>
      <c r="BS25" s="899"/>
      <c r="BT25" s="899"/>
      <c r="BU25" s="899"/>
      <c r="BV25" s="899"/>
      <c r="BW25" s="899"/>
      <c r="BX25" s="899"/>
      <c r="BY25" s="899"/>
      <c r="BZ25" s="899"/>
      <c r="CA25" s="899"/>
      <c r="CB25" s="899"/>
      <c r="CC25" s="899"/>
      <c r="CD25" s="899"/>
      <c r="CE25" s="899"/>
      <c r="CF25" s="899"/>
      <c r="CG25" s="899"/>
      <c r="CH25" s="899"/>
      <c r="CI25" s="899"/>
      <c r="CJ25" s="899"/>
      <c r="CK25" s="899"/>
      <c r="CL25" s="899"/>
      <c r="CM25" s="899"/>
      <c r="CN25" s="899"/>
      <c r="CO25" s="899"/>
      <c r="CP25" s="899"/>
      <c r="CQ25" s="899"/>
      <c r="CR25" s="899"/>
      <c r="CS25" s="899"/>
      <c r="CT25" s="899"/>
      <c r="CU25" s="899"/>
      <c r="CV25" s="899"/>
      <c r="CW25" s="899"/>
      <c r="CX25" s="899"/>
      <c r="CY25" s="899"/>
      <c r="CZ25" s="899"/>
      <c r="DA25" s="899"/>
      <c r="DB25" s="899"/>
      <c r="DC25" s="899"/>
      <c r="DD25" s="899"/>
      <c r="DE25" s="899"/>
      <c r="DF25" s="899"/>
      <c r="DG25" s="899"/>
      <c r="DH25" s="899"/>
      <c r="DI25" s="899"/>
      <c r="DJ25" s="899"/>
      <c r="DK25" s="899"/>
      <c r="DL25" s="899"/>
      <c r="DM25" s="899"/>
      <c r="DN25" s="899"/>
      <c r="DO25" s="899"/>
      <c r="DP25" s="899"/>
      <c r="DQ25" s="899"/>
      <c r="DR25" s="899"/>
      <c r="DS25" s="899"/>
      <c r="DT25" s="899"/>
      <c r="DU25" s="899"/>
      <c r="DV25" s="899"/>
      <c r="DW25" s="899"/>
    </row>
    <row r="26" spans="1:127" s="1039" customFormat="1" ht="21" customHeight="1">
      <c r="A26" s="1025"/>
      <c r="B26" s="900">
        <v>9</v>
      </c>
      <c r="C26" s="1935" t="s">
        <v>1149</v>
      </c>
      <c r="D26" s="1935"/>
      <c r="E26" s="1935"/>
      <c r="F26" s="1935"/>
      <c r="G26" s="1935"/>
      <c r="H26" s="1935"/>
      <c r="I26" s="1935"/>
      <c r="J26" s="1935"/>
      <c r="K26" s="1034"/>
      <c r="L26" s="1035">
        <v>1</v>
      </c>
      <c r="M26" s="1034"/>
      <c r="N26" s="1034"/>
      <c r="O26" s="1034"/>
      <c r="P26" s="1030"/>
      <c r="Q26" s="900">
        <v>38</v>
      </c>
      <c r="R26" s="1936" t="s">
        <v>1148</v>
      </c>
      <c r="S26" s="1936"/>
      <c r="T26" s="1936"/>
      <c r="U26" s="1936"/>
      <c r="V26" s="1936"/>
      <c r="W26" s="1936"/>
      <c r="X26" s="1936"/>
      <c r="Y26" s="1936"/>
      <c r="Z26" s="1047"/>
      <c r="AA26" s="1035">
        <v>1</v>
      </c>
      <c r="AB26" s="1037"/>
      <c r="AC26" s="1037"/>
      <c r="AD26" s="1037"/>
      <c r="AE26" s="1037"/>
      <c r="AF26" s="1391">
        <f t="shared" si="0"/>
        <v>0.89</v>
      </c>
      <c r="AG26" s="1391">
        <f t="shared" si="1"/>
        <v>0.89</v>
      </c>
      <c r="AH26" s="1025"/>
      <c r="AI26" s="1025"/>
      <c r="AJ26" s="1025"/>
      <c r="AK26" s="1025"/>
      <c r="AL26" s="1025"/>
      <c r="AM26" s="1043"/>
      <c r="AN26" s="1043"/>
      <c r="AO26" s="1043"/>
      <c r="AP26" s="1043"/>
      <c r="AQ26" s="1043"/>
      <c r="AR26" s="1043"/>
      <c r="AS26" s="1043"/>
      <c r="AT26" s="1043"/>
      <c r="AU26" s="1043"/>
      <c r="AX26" s="1043"/>
      <c r="AY26" s="1043"/>
      <c r="AZ26" s="1043"/>
      <c r="BA26" s="1025"/>
      <c r="BB26" s="1025"/>
      <c r="BC26" s="1025"/>
      <c r="BD26" s="1025"/>
      <c r="BE26" s="1025"/>
      <c r="BF26" s="1025"/>
      <c r="BG26" s="1025"/>
      <c r="BH26" s="1025"/>
      <c r="BI26" s="1025"/>
      <c r="BJ26" s="1025"/>
      <c r="BK26" s="1025"/>
      <c r="BL26" s="1025"/>
      <c r="BM26" s="1025"/>
      <c r="BN26" s="1025"/>
      <c r="BO26" s="1025"/>
      <c r="BP26" s="1025"/>
      <c r="BQ26" s="899"/>
      <c r="BR26" s="899"/>
      <c r="BS26" s="899"/>
      <c r="BT26" s="899"/>
      <c r="BU26" s="899"/>
      <c r="BV26" s="899"/>
      <c r="BW26" s="899"/>
      <c r="BX26" s="899"/>
      <c r="BY26" s="899"/>
      <c r="BZ26" s="899"/>
      <c r="CA26" s="899"/>
      <c r="CB26" s="899"/>
      <c r="CC26" s="899"/>
      <c r="CD26" s="899"/>
      <c r="CE26" s="899"/>
      <c r="CF26" s="899"/>
      <c r="CG26" s="899"/>
      <c r="CH26" s="899"/>
      <c r="CI26" s="899"/>
      <c r="CJ26" s="899"/>
      <c r="CK26" s="899"/>
      <c r="CL26" s="899"/>
      <c r="CM26" s="899"/>
      <c r="CN26" s="899"/>
      <c r="CO26" s="899"/>
      <c r="CP26" s="899"/>
      <c r="CQ26" s="899"/>
      <c r="CR26" s="899"/>
      <c r="CS26" s="899"/>
      <c r="CT26" s="899"/>
      <c r="CU26" s="899"/>
      <c r="CV26" s="899"/>
      <c r="CW26" s="899"/>
      <c r="CX26" s="899"/>
      <c r="CY26" s="899"/>
      <c r="CZ26" s="899"/>
      <c r="DA26" s="899"/>
      <c r="DB26" s="899"/>
      <c r="DC26" s="899"/>
      <c r="DD26" s="899"/>
      <c r="DE26" s="899"/>
      <c r="DF26" s="899"/>
      <c r="DG26" s="899"/>
      <c r="DH26" s="899"/>
      <c r="DI26" s="899"/>
      <c r="DJ26" s="899"/>
      <c r="DK26" s="899"/>
      <c r="DL26" s="899"/>
      <c r="DM26" s="899"/>
      <c r="DN26" s="899"/>
      <c r="DO26" s="899"/>
      <c r="DP26" s="899"/>
      <c r="DQ26" s="899"/>
      <c r="DR26" s="899"/>
      <c r="DS26" s="899"/>
      <c r="DT26" s="899"/>
      <c r="DU26" s="899"/>
      <c r="DV26" s="899"/>
      <c r="DW26" s="899"/>
    </row>
    <row r="27" spans="1:127" s="1039" customFormat="1" ht="21" customHeight="1">
      <c r="A27" s="1025"/>
      <c r="B27" s="900">
        <v>10</v>
      </c>
      <c r="C27" s="1935" t="s">
        <v>1147</v>
      </c>
      <c r="D27" s="1935"/>
      <c r="E27" s="1935"/>
      <c r="F27" s="1935"/>
      <c r="G27" s="1935"/>
      <c r="H27" s="1935"/>
      <c r="I27" s="1935"/>
      <c r="J27" s="1935"/>
      <c r="K27" s="1034"/>
      <c r="L27" s="1035">
        <v>1</v>
      </c>
      <c r="M27" s="1034"/>
      <c r="N27" s="1050"/>
      <c r="O27" s="1034"/>
      <c r="P27" s="1030"/>
      <c r="Q27" s="900">
        <v>39</v>
      </c>
      <c r="R27" s="1936" t="s">
        <v>1146</v>
      </c>
      <c r="S27" s="1936"/>
      <c r="T27" s="1936"/>
      <c r="U27" s="1936"/>
      <c r="V27" s="1936"/>
      <c r="W27" s="1936"/>
      <c r="X27" s="1936"/>
      <c r="Y27" s="1936"/>
      <c r="Z27" s="1047"/>
      <c r="AA27" s="1035">
        <v>1</v>
      </c>
      <c r="AB27" s="1037"/>
      <c r="AC27" s="1052"/>
      <c r="AD27" s="1037"/>
      <c r="AE27" s="1035"/>
      <c r="AF27" s="1391">
        <f t="shared" si="0"/>
        <v>0.89</v>
      </c>
      <c r="AG27" s="1391">
        <f t="shared" si="1"/>
        <v>0.89</v>
      </c>
      <c r="AH27" s="1025"/>
      <c r="AI27" s="1025"/>
      <c r="AJ27" s="1025"/>
      <c r="AK27" s="1025"/>
      <c r="AL27" s="1025"/>
      <c r="AM27" s="1043"/>
      <c r="AN27" s="1043"/>
      <c r="AO27" s="1043"/>
      <c r="AP27" s="1043"/>
      <c r="AQ27" s="1043"/>
      <c r="AR27" s="1043"/>
      <c r="AS27" s="1043"/>
      <c r="AT27" s="1043"/>
      <c r="AU27" s="1043"/>
      <c r="AV27" s="1051" t="s">
        <v>1145</v>
      </c>
      <c r="AW27" s="1040">
        <f>SUM(AV20:AV23)*AQ20</f>
        <v>188</v>
      </c>
      <c r="AX27" s="1043" t="s">
        <v>1144</v>
      </c>
      <c r="AY27" s="1043"/>
      <c r="AZ27" s="1043"/>
      <c r="BA27" s="1025"/>
      <c r="BB27" s="1025"/>
      <c r="BC27" s="1025"/>
      <c r="BD27" s="1025"/>
      <c r="BE27" s="1025"/>
      <c r="BF27" s="1025"/>
      <c r="BG27" s="1025"/>
      <c r="BH27" s="1025"/>
      <c r="BI27" s="1025"/>
      <c r="BJ27" s="1025"/>
      <c r="BK27" s="1025"/>
      <c r="BL27" s="1025"/>
      <c r="BM27" s="1025"/>
      <c r="BN27" s="1025"/>
      <c r="BO27" s="1025"/>
      <c r="BP27" s="1025"/>
      <c r="BQ27" s="899"/>
      <c r="BR27" s="899"/>
      <c r="BS27" s="899"/>
      <c r="BT27" s="899"/>
      <c r="BU27" s="899"/>
      <c r="BV27" s="899"/>
      <c r="BW27" s="899"/>
      <c r="BX27" s="899"/>
      <c r="BY27" s="899"/>
      <c r="BZ27" s="899"/>
      <c r="CA27" s="899"/>
      <c r="CB27" s="899"/>
      <c r="CC27" s="899"/>
      <c r="CD27" s="899"/>
      <c r="CE27" s="899"/>
      <c r="CF27" s="899"/>
      <c r="CG27" s="899"/>
      <c r="CH27" s="899"/>
      <c r="CI27" s="899"/>
      <c r="CJ27" s="899"/>
      <c r="CK27" s="899"/>
      <c r="CL27" s="899"/>
      <c r="CM27" s="899"/>
      <c r="CN27" s="899"/>
      <c r="CO27" s="899"/>
      <c r="CP27" s="899"/>
      <c r="CQ27" s="899"/>
      <c r="CR27" s="899"/>
      <c r="CS27" s="899"/>
      <c r="CT27" s="899"/>
      <c r="CU27" s="899"/>
      <c r="CV27" s="899"/>
      <c r="CW27" s="899"/>
      <c r="CX27" s="899"/>
      <c r="CY27" s="899"/>
      <c r="CZ27" s="899"/>
      <c r="DA27" s="899"/>
      <c r="DB27" s="899"/>
      <c r="DC27" s="899"/>
      <c r="DD27" s="899"/>
      <c r="DE27" s="899"/>
      <c r="DF27" s="899"/>
      <c r="DG27" s="899"/>
      <c r="DH27" s="899"/>
      <c r="DI27" s="899"/>
      <c r="DJ27" s="899"/>
      <c r="DK27" s="899"/>
      <c r="DL27" s="899"/>
      <c r="DM27" s="899"/>
      <c r="DN27" s="899"/>
      <c r="DO27" s="899"/>
      <c r="DP27" s="899"/>
      <c r="DQ27" s="899"/>
      <c r="DR27" s="899"/>
      <c r="DS27" s="899"/>
      <c r="DT27" s="899"/>
      <c r="DU27" s="899"/>
      <c r="DV27" s="899"/>
      <c r="DW27" s="899"/>
    </row>
    <row r="28" spans="1:127" s="1039" customFormat="1" ht="21" customHeight="1">
      <c r="A28" s="1025"/>
      <c r="B28" s="900">
        <v>11</v>
      </c>
      <c r="C28" s="1936" t="s">
        <v>1143</v>
      </c>
      <c r="D28" s="1936"/>
      <c r="E28" s="1936"/>
      <c r="F28" s="1936"/>
      <c r="G28" s="1936"/>
      <c r="H28" s="1936"/>
      <c r="I28" s="1936"/>
      <c r="J28" s="1936"/>
      <c r="K28" s="1034"/>
      <c r="L28" s="1035">
        <v>1</v>
      </c>
      <c r="M28" s="1034"/>
      <c r="N28" s="1050"/>
      <c r="O28" s="1034"/>
      <c r="P28" s="1030"/>
      <c r="Q28" s="900">
        <v>40</v>
      </c>
      <c r="R28" s="1936" t="s">
        <v>1142</v>
      </c>
      <c r="S28" s="1936"/>
      <c r="T28" s="1936"/>
      <c r="U28" s="1936"/>
      <c r="V28" s="1936"/>
      <c r="W28" s="1936"/>
      <c r="X28" s="1936"/>
      <c r="Y28" s="1936"/>
      <c r="Z28" s="1037"/>
      <c r="AA28" s="1052"/>
      <c r="AB28" s="1035">
        <v>1</v>
      </c>
      <c r="AC28" s="1037"/>
      <c r="AD28" s="1037"/>
      <c r="AE28" s="1035"/>
      <c r="AF28" s="1391">
        <f t="shared" si="0"/>
        <v>0.89</v>
      </c>
      <c r="AG28" s="1391">
        <f t="shared" si="1"/>
        <v>0.79</v>
      </c>
      <c r="AH28" s="1025"/>
      <c r="AI28" s="1025"/>
      <c r="AJ28" s="1025"/>
      <c r="AK28" s="1025"/>
      <c r="AL28" s="1025"/>
      <c r="AM28" s="1043"/>
      <c r="AN28" s="1043"/>
      <c r="AO28" s="1043"/>
      <c r="AP28" s="1043"/>
      <c r="AQ28" s="1043"/>
      <c r="AR28" s="1043"/>
      <c r="AS28" s="1043"/>
      <c r="AT28" s="1043"/>
      <c r="AU28" s="1051"/>
      <c r="AV28" s="1043"/>
      <c r="AW28" s="1043"/>
      <c r="AX28" s="1043"/>
      <c r="AY28" s="1043"/>
      <c r="AZ28" s="1043"/>
      <c r="BA28" s="1025"/>
      <c r="BB28" s="1025"/>
      <c r="BC28" s="1025"/>
      <c r="BD28" s="1025"/>
      <c r="BE28" s="1025"/>
      <c r="BF28" s="1025"/>
      <c r="BG28" s="1025"/>
      <c r="BH28" s="1025"/>
      <c r="BI28" s="1025"/>
      <c r="BJ28" s="1025"/>
      <c r="BK28" s="1025"/>
      <c r="BL28" s="1025"/>
      <c r="BM28" s="1025"/>
      <c r="BN28" s="1025"/>
      <c r="BO28" s="1025"/>
      <c r="BP28" s="1025"/>
      <c r="BQ28" s="899"/>
      <c r="BR28" s="899"/>
      <c r="BS28" s="899"/>
      <c r="BT28" s="899"/>
      <c r="BU28" s="899"/>
      <c r="BV28" s="899"/>
      <c r="BW28" s="899"/>
      <c r="BX28" s="899"/>
      <c r="BY28" s="899"/>
      <c r="BZ28" s="899"/>
      <c r="CA28" s="899"/>
      <c r="CB28" s="899"/>
      <c r="CC28" s="899"/>
      <c r="CD28" s="899"/>
      <c r="CE28" s="899"/>
      <c r="CF28" s="899"/>
      <c r="CG28" s="899"/>
      <c r="CH28" s="899"/>
      <c r="CI28" s="899"/>
      <c r="CJ28" s="899"/>
      <c r="CK28" s="899"/>
      <c r="CL28" s="899"/>
      <c r="CM28" s="899"/>
      <c r="CN28" s="899"/>
      <c r="CO28" s="899"/>
      <c r="CP28" s="899"/>
      <c r="CQ28" s="899"/>
      <c r="CR28" s="899"/>
      <c r="CS28" s="899"/>
      <c r="CT28" s="899"/>
      <c r="CU28" s="899"/>
      <c r="CV28" s="899"/>
      <c r="CW28" s="899"/>
      <c r="CX28" s="899"/>
      <c r="CY28" s="899"/>
      <c r="CZ28" s="899"/>
      <c r="DA28" s="899"/>
      <c r="DB28" s="899"/>
      <c r="DC28" s="899"/>
      <c r="DD28" s="899"/>
      <c r="DE28" s="899"/>
      <c r="DF28" s="899"/>
      <c r="DG28" s="899"/>
      <c r="DH28" s="899"/>
      <c r="DI28" s="899"/>
      <c r="DJ28" s="899"/>
      <c r="DK28" s="899"/>
      <c r="DL28" s="899"/>
      <c r="DM28" s="899"/>
      <c r="DN28" s="899"/>
      <c r="DO28" s="899"/>
      <c r="DP28" s="899"/>
      <c r="DQ28" s="899"/>
      <c r="DR28" s="899"/>
      <c r="DS28" s="899"/>
      <c r="DT28" s="899"/>
      <c r="DU28" s="899"/>
      <c r="DV28" s="899"/>
      <c r="DW28" s="899"/>
    </row>
    <row r="29" spans="1:127" s="1039" customFormat="1" ht="21" customHeight="1" thickBot="1">
      <c r="A29" s="1025"/>
      <c r="B29" s="900">
        <v>12</v>
      </c>
      <c r="C29" s="1936" t="s">
        <v>1141</v>
      </c>
      <c r="D29" s="1936"/>
      <c r="E29" s="1936"/>
      <c r="F29" s="1936"/>
      <c r="G29" s="1936"/>
      <c r="H29" s="1936"/>
      <c r="I29" s="1936"/>
      <c r="J29" s="1936"/>
      <c r="K29" s="1034"/>
      <c r="L29" s="1035">
        <v>1</v>
      </c>
      <c r="M29" s="1034"/>
      <c r="N29" s="1034"/>
      <c r="O29" s="1034"/>
      <c r="P29" s="1030"/>
      <c r="Q29" s="900">
        <v>41</v>
      </c>
      <c r="R29" s="1936" t="s">
        <v>1140</v>
      </c>
      <c r="S29" s="1936"/>
      <c r="T29" s="1936"/>
      <c r="U29" s="1936"/>
      <c r="V29" s="1936"/>
      <c r="W29" s="1936"/>
      <c r="X29" s="1936"/>
      <c r="Y29" s="1936"/>
      <c r="Z29" s="1037"/>
      <c r="AA29" s="1052"/>
      <c r="AB29" s="1037"/>
      <c r="AC29" s="1037"/>
      <c r="AD29" s="1035">
        <v>1</v>
      </c>
      <c r="AE29" s="1035"/>
      <c r="AF29" s="1391">
        <f t="shared" si="0"/>
        <v>0.89</v>
      </c>
      <c r="AG29" s="1391">
        <f t="shared" si="1"/>
        <v>1</v>
      </c>
      <c r="AH29" s="1025"/>
      <c r="AI29" s="1025"/>
      <c r="AJ29" s="1025"/>
      <c r="AK29" s="1025"/>
      <c r="AL29" s="1025"/>
      <c r="AM29" s="1043"/>
      <c r="AN29" s="1043"/>
      <c r="AO29" s="1040"/>
      <c r="AP29" s="901"/>
      <c r="AQ29" s="899"/>
      <c r="AR29" s="899"/>
      <c r="AS29" s="899"/>
      <c r="AT29" s="899"/>
      <c r="AU29" s="899"/>
      <c r="AV29" s="899"/>
      <c r="AW29" s="899"/>
      <c r="AX29" s="1043"/>
      <c r="AY29" s="1043"/>
      <c r="AZ29" s="1043"/>
      <c r="BA29" s="1025"/>
      <c r="BB29" s="1025"/>
      <c r="BC29" s="1025"/>
      <c r="BD29" s="1025"/>
      <c r="BE29" s="1025"/>
      <c r="BF29" s="1025"/>
      <c r="BG29" s="1025"/>
      <c r="BH29" s="1025"/>
      <c r="BI29" s="1025"/>
      <c r="BJ29" s="1025"/>
      <c r="BK29" s="1025"/>
      <c r="BL29" s="1025"/>
      <c r="BM29" s="1025"/>
      <c r="BN29" s="1025"/>
      <c r="BO29" s="1025"/>
      <c r="BP29" s="1025"/>
      <c r="BQ29" s="899"/>
      <c r="BR29" s="899"/>
      <c r="BS29" s="899"/>
      <c r="BT29" s="899"/>
      <c r="BU29" s="899"/>
      <c r="BV29" s="899"/>
      <c r="BW29" s="899"/>
      <c r="BX29" s="899"/>
      <c r="BY29" s="899"/>
      <c r="BZ29" s="899"/>
      <c r="CA29" s="899"/>
      <c r="CB29" s="899"/>
      <c r="CC29" s="899"/>
      <c r="CD29" s="899"/>
      <c r="CE29" s="899"/>
      <c r="CF29" s="899"/>
      <c r="CG29" s="899"/>
      <c r="CH29" s="899"/>
      <c r="CI29" s="899"/>
      <c r="CJ29" s="899"/>
      <c r="CK29" s="899"/>
      <c r="CL29" s="899"/>
      <c r="CM29" s="899"/>
      <c r="CN29" s="899"/>
      <c r="CO29" s="899"/>
      <c r="CP29" s="899"/>
      <c r="CQ29" s="899"/>
      <c r="CR29" s="899"/>
      <c r="CS29" s="899"/>
      <c r="CT29" s="899"/>
      <c r="CU29" s="899"/>
      <c r="CV29" s="899"/>
      <c r="CW29" s="899"/>
      <c r="CX29" s="899"/>
      <c r="CY29" s="899"/>
      <c r="CZ29" s="899"/>
      <c r="DA29" s="899"/>
      <c r="DB29" s="899"/>
      <c r="DC29" s="899"/>
      <c r="DD29" s="899"/>
      <c r="DE29" s="899"/>
      <c r="DF29" s="899"/>
      <c r="DG29" s="899"/>
      <c r="DH29" s="899"/>
      <c r="DI29" s="899"/>
      <c r="DJ29" s="899"/>
      <c r="DK29" s="899"/>
      <c r="DL29" s="899"/>
      <c r="DM29" s="899"/>
      <c r="DN29" s="899"/>
      <c r="DO29" s="899"/>
      <c r="DP29" s="899"/>
      <c r="DQ29" s="899"/>
      <c r="DR29" s="899"/>
      <c r="DS29" s="899"/>
      <c r="DT29" s="899"/>
      <c r="DU29" s="899"/>
      <c r="DV29" s="899"/>
      <c r="DW29" s="899"/>
    </row>
    <row r="30" spans="1:127" s="1039" customFormat="1" ht="21" customHeight="1" thickBot="1">
      <c r="A30" s="1025"/>
      <c r="B30" s="900">
        <v>13</v>
      </c>
      <c r="C30" s="1935" t="s">
        <v>1139</v>
      </c>
      <c r="D30" s="1935"/>
      <c r="E30" s="1935"/>
      <c r="F30" s="1935"/>
      <c r="G30" s="1935"/>
      <c r="H30" s="1935"/>
      <c r="I30" s="1935"/>
      <c r="J30" s="1935"/>
      <c r="K30" s="1035">
        <v>1</v>
      </c>
      <c r="L30" s="1034"/>
      <c r="M30" s="1034"/>
      <c r="N30" s="1034"/>
      <c r="O30" s="1034"/>
      <c r="P30" s="1030"/>
      <c r="Q30" s="900">
        <v>42</v>
      </c>
      <c r="R30" s="1936" t="s">
        <v>1138</v>
      </c>
      <c r="S30" s="1936"/>
      <c r="T30" s="1936"/>
      <c r="U30" s="1936"/>
      <c r="V30" s="1936"/>
      <c r="W30" s="1936"/>
      <c r="X30" s="1936"/>
      <c r="Y30" s="1936"/>
      <c r="Z30" s="1037"/>
      <c r="AA30" s="1052"/>
      <c r="AB30" s="1037"/>
      <c r="AC30" s="1037"/>
      <c r="AD30" s="1035">
        <v>1</v>
      </c>
      <c r="AE30" s="1035"/>
      <c r="AF30" s="1391">
        <f t="shared" si="0"/>
        <v>1</v>
      </c>
      <c r="AG30" s="1391">
        <f t="shared" si="1"/>
        <v>1</v>
      </c>
      <c r="AH30" s="1025"/>
      <c r="AI30" s="1025"/>
      <c r="AJ30" s="1025"/>
      <c r="AK30" s="1025"/>
      <c r="AL30" s="1025"/>
      <c r="AM30" s="1043"/>
      <c r="AN30" s="1043"/>
      <c r="AO30" s="1040"/>
      <c r="AP30" s="899"/>
      <c r="AQ30" s="899"/>
      <c r="AR30" s="1986" t="s">
        <v>1137</v>
      </c>
      <c r="AS30" s="1987"/>
      <c r="AT30" s="1987"/>
      <c r="AU30" s="1987"/>
      <c r="AV30" s="1988"/>
      <c r="AW30" s="1989" t="s">
        <v>1136</v>
      </c>
      <c r="AX30" s="1990"/>
      <c r="AY30" s="1991"/>
      <c r="AZ30" s="1031"/>
      <c r="BA30" s="1025"/>
      <c r="BB30" s="1025"/>
      <c r="BC30" s="1025"/>
      <c r="BD30" s="1025"/>
      <c r="BE30" s="1025"/>
      <c r="BF30" s="1025"/>
      <c r="BG30" s="1025"/>
      <c r="BH30" s="1025"/>
      <c r="BI30" s="1025"/>
      <c r="BJ30" s="1025"/>
      <c r="BK30" s="1025"/>
      <c r="BL30" s="1025"/>
      <c r="BM30" s="1025"/>
      <c r="BN30" s="1025"/>
      <c r="BO30" s="1025"/>
      <c r="BP30" s="1025"/>
      <c r="BQ30" s="899"/>
      <c r="BR30" s="899"/>
      <c r="BS30" s="899"/>
      <c r="BT30" s="899"/>
      <c r="BU30" s="899"/>
      <c r="BV30" s="899"/>
      <c r="BW30" s="899"/>
      <c r="BX30" s="899"/>
      <c r="BY30" s="899"/>
      <c r="BZ30" s="899"/>
      <c r="CA30" s="899"/>
      <c r="CB30" s="899"/>
      <c r="CC30" s="899"/>
      <c r="CD30" s="899"/>
      <c r="CE30" s="899"/>
      <c r="CF30" s="899"/>
      <c r="CG30" s="899"/>
      <c r="CH30" s="899"/>
      <c r="CI30" s="899"/>
      <c r="CJ30" s="899"/>
      <c r="CK30" s="899"/>
      <c r="CL30" s="899"/>
      <c r="CM30" s="899"/>
      <c r="CN30" s="899"/>
      <c r="CO30" s="899"/>
      <c r="CP30" s="899"/>
      <c r="CQ30" s="899"/>
      <c r="CR30" s="899"/>
      <c r="CS30" s="899"/>
      <c r="CT30" s="899"/>
      <c r="CU30" s="899"/>
      <c r="CV30" s="899"/>
      <c r="CW30" s="899"/>
      <c r="CX30" s="899"/>
      <c r="CY30" s="899"/>
      <c r="CZ30" s="899"/>
      <c r="DA30" s="899"/>
      <c r="DB30" s="899"/>
      <c r="DC30" s="899"/>
      <c r="DD30" s="899"/>
      <c r="DE30" s="899"/>
      <c r="DF30" s="899"/>
      <c r="DG30" s="899"/>
      <c r="DH30" s="899"/>
      <c r="DI30" s="899"/>
      <c r="DJ30" s="899"/>
      <c r="DK30" s="899"/>
      <c r="DL30" s="899"/>
      <c r="DM30" s="899"/>
      <c r="DN30" s="899"/>
      <c r="DO30" s="899"/>
      <c r="DP30" s="899"/>
      <c r="DQ30" s="899"/>
      <c r="DR30" s="899"/>
      <c r="DS30" s="899"/>
      <c r="DT30" s="899"/>
      <c r="DU30" s="899"/>
      <c r="DV30" s="899"/>
      <c r="DW30" s="899"/>
    </row>
    <row r="31" spans="1:127" s="1039" customFormat="1" ht="21" customHeight="1" thickBot="1">
      <c r="A31" s="1025"/>
      <c r="B31" s="900">
        <v>14</v>
      </c>
      <c r="C31" s="1935" t="s">
        <v>1135</v>
      </c>
      <c r="D31" s="1935"/>
      <c r="E31" s="1935"/>
      <c r="F31" s="1935"/>
      <c r="G31" s="1935"/>
      <c r="H31" s="1935"/>
      <c r="I31" s="1935"/>
      <c r="J31" s="1935"/>
      <c r="K31" s="1034"/>
      <c r="L31" s="1035">
        <v>1</v>
      </c>
      <c r="M31" s="1034"/>
      <c r="N31" s="1034"/>
      <c r="O31" s="1034"/>
      <c r="P31" s="1030"/>
      <c r="Q31" s="900">
        <v>43</v>
      </c>
      <c r="R31" s="1936" t="s">
        <v>1134</v>
      </c>
      <c r="S31" s="1936"/>
      <c r="T31" s="1936"/>
      <c r="U31" s="1936"/>
      <c r="V31" s="1936"/>
      <c r="W31" s="1936"/>
      <c r="X31" s="1936"/>
      <c r="Y31" s="1936"/>
      <c r="Z31" s="1037"/>
      <c r="AA31" s="1037"/>
      <c r="AB31" s="1037"/>
      <c r="AC31" s="1037"/>
      <c r="AD31" s="1035">
        <v>1</v>
      </c>
      <c r="AE31" s="1035"/>
      <c r="AF31" s="1391">
        <f t="shared" si="0"/>
        <v>0.89</v>
      </c>
      <c r="AG31" s="1391">
        <f t="shared" si="1"/>
        <v>1</v>
      </c>
      <c r="AH31" s="1025"/>
      <c r="AI31" s="1025"/>
      <c r="AJ31" s="1025"/>
      <c r="AK31" s="1025"/>
      <c r="AL31" s="1025"/>
      <c r="AM31" s="1043"/>
      <c r="AN31" s="1040">
        <f>MAX(AN20:AN24)</f>
        <v>58</v>
      </c>
      <c r="AO31" s="1043"/>
      <c r="AP31" s="899"/>
      <c r="AQ31" s="899"/>
      <c r="AR31" s="1992">
        <f>AW25</f>
        <v>139</v>
      </c>
      <c r="AS31" s="1993"/>
      <c r="AT31" s="1993"/>
      <c r="AU31" s="1993"/>
      <c r="AV31" s="1994"/>
      <c r="AW31" s="1995">
        <f>SUM(100/AR33*AR31)</f>
        <v>73.94</v>
      </c>
      <c r="AX31" s="1996"/>
      <c r="AY31" s="2001" t="s">
        <v>1133</v>
      </c>
      <c r="AZ31" s="1053"/>
      <c r="BA31" s="1025"/>
      <c r="BB31" s="1025"/>
      <c r="BC31" s="1025"/>
      <c r="BD31" s="1025"/>
      <c r="BE31" s="1025"/>
      <c r="BF31" s="1025"/>
      <c r="BG31" s="1025"/>
      <c r="BH31" s="1025"/>
      <c r="BI31" s="1025"/>
      <c r="BJ31" s="1025"/>
      <c r="BK31" s="1025"/>
      <c r="BL31" s="1025"/>
      <c r="BM31" s="1025"/>
      <c r="BN31" s="1025"/>
      <c r="BO31" s="1025"/>
      <c r="BP31" s="1025"/>
      <c r="BQ31" s="899"/>
      <c r="BR31" s="899"/>
      <c r="BS31" s="899"/>
      <c r="BT31" s="899"/>
      <c r="BU31" s="899"/>
      <c r="BV31" s="899"/>
      <c r="BW31" s="899"/>
      <c r="BX31" s="899"/>
      <c r="BY31" s="899"/>
      <c r="BZ31" s="899"/>
      <c r="CA31" s="899"/>
      <c r="CB31" s="899"/>
      <c r="CC31" s="899"/>
      <c r="CD31" s="899"/>
      <c r="CE31" s="899"/>
      <c r="CF31" s="899"/>
      <c r="CG31" s="899"/>
      <c r="CH31" s="899"/>
      <c r="CI31" s="899"/>
      <c r="CJ31" s="899"/>
      <c r="CK31" s="899"/>
      <c r="CL31" s="899"/>
      <c r="CM31" s="899"/>
      <c r="CN31" s="899"/>
      <c r="CO31" s="899"/>
      <c r="CP31" s="899"/>
      <c r="CQ31" s="899"/>
      <c r="CR31" s="899"/>
      <c r="CS31" s="899"/>
      <c r="CT31" s="899"/>
      <c r="CU31" s="899"/>
      <c r="CV31" s="899"/>
      <c r="CW31" s="899"/>
      <c r="CX31" s="899"/>
      <c r="CY31" s="899"/>
      <c r="CZ31" s="899"/>
      <c r="DA31" s="899"/>
      <c r="DB31" s="899"/>
      <c r="DC31" s="899"/>
      <c r="DD31" s="899"/>
      <c r="DE31" s="899"/>
      <c r="DF31" s="899"/>
      <c r="DG31" s="899"/>
      <c r="DH31" s="899"/>
      <c r="DI31" s="899"/>
      <c r="DJ31" s="899"/>
      <c r="DK31" s="899"/>
      <c r="DL31" s="899"/>
      <c r="DM31" s="899"/>
      <c r="DN31" s="899"/>
      <c r="DO31" s="899"/>
      <c r="DP31" s="899"/>
      <c r="DQ31" s="899"/>
      <c r="DR31" s="899"/>
      <c r="DS31" s="899"/>
      <c r="DT31" s="899"/>
      <c r="DU31" s="899"/>
      <c r="DV31" s="899"/>
      <c r="DW31" s="899"/>
    </row>
    <row r="32" spans="1:127" s="1039" customFormat="1" ht="21" customHeight="1">
      <c r="A32" s="1025"/>
      <c r="B32" s="900">
        <v>15</v>
      </c>
      <c r="C32" s="1936" t="s">
        <v>1132</v>
      </c>
      <c r="D32" s="2040"/>
      <c r="E32" s="2040"/>
      <c r="F32" s="2040"/>
      <c r="G32" s="2040"/>
      <c r="H32" s="2040"/>
      <c r="I32" s="2040"/>
      <c r="J32" s="2040"/>
      <c r="K32" s="1034"/>
      <c r="L32" s="1034"/>
      <c r="M32" s="1035">
        <v>1</v>
      </c>
      <c r="N32" s="1054"/>
      <c r="O32" s="1054"/>
      <c r="P32" s="1030"/>
      <c r="Q32" s="900">
        <v>44</v>
      </c>
      <c r="R32" s="1979" t="s">
        <v>1131</v>
      </c>
      <c r="S32" s="1979"/>
      <c r="T32" s="1979"/>
      <c r="U32" s="1979"/>
      <c r="V32" s="1979"/>
      <c r="W32" s="1979"/>
      <c r="X32" s="1979"/>
      <c r="Y32" s="1979"/>
      <c r="Z32" s="1037"/>
      <c r="AA32" s="1037"/>
      <c r="AB32" s="1037"/>
      <c r="AC32" s="1037"/>
      <c r="AD32" s="1035">
        <v>1</v>
      </c>
      <c r="AE32" s="1035"/>
      <c r="AF32" s="1391">
        <f t="shared" si="0"/>
        <v>0.79</v>
      </c>
      <c r="AG32" s="1391">
        <f t="shared" si="1"/>
        <v>1</v>
      </c>
      <c r="AH32" s="1025"/>
      <c r="AI32" s="1025"/>
      <c r="AJ32" s="1025"/>
      <c r="AK32" s="1025"/>
      <c r="AL32" s="1025"/>
      <c r="AM32" s="1043"/>
      <c r="AN32" s="1043"/>
      <c r="AO32" s="1043"/>
      <c r="AP32" s="899"/>
      <c r="AQ32" s="899"/>
      <c r="AR32" s="1986" t="s">
        <v>1130</v>
      </c>
      <c r="AS32" s="1987"/>
      <c r="AT32" s="1987"/>
      <c r="AU32" s="1987"/>
      <c r="AV32" s="1988"/>
      <c r="AW32" s="1997"/>
      <c r="AX32" s="1998"/>
      <c r="AY32" s="2002"/>
      <c r="AZ32" s="1053"/>
      <c r="BA32" s="1025"/>
      <c r="BB32" s="903"/>
      <c r="BC32" s="899"/>
      <c r="BD32" s="899"/>
      <c r="BE32" s="899"/>
      <c r="BF32" s="899"/>
      <c r="BG32" s="899"/>
      <c r="BH32" s="899"/>
      <c r="BI32" s="899"/>
      <c r="BJ32" s="899"/>
      <c r="BK32" s="899"/>
      <c r="BL32" s="899"/>
      <c r="BM32" s="899"/>
      <c r="BN32" s="899"/>
      <c r="BO32" s="1043"/>
      <c r="BP32" s="904">
        <v>31</v>
      </c>
      <c r="BQ32" s="899"/>
      <c r="BR32" s="899"/>
      <c r="BS32" s="899"/>
      <c r="BT32" s="899"/>
      <c r="BU32" s="899"/>
      <c r="BV32" s="899"/>
      <c r="BW32" s="899"/>
      <c r="BX32" s="899"/>
      <c r="BY32" s="902"/>
      <c r="BZ32" s="902"/>
      <c r="CA32" s="902"/>
      <c r="CB32" s="902"/>
      <c r="CC32" s="902"/>
      <c r="CD32" s="902"/>
      <c r="CE32" s="902"/>
      <c r="CF32" s="902"/>
      <c r="CG32" s="902"/>
      <c r="CH32" s="902"/>
      <c r="CI32" s="902"/>
      <c r="CJ32" s="902"/>
      <c r="CK32" s="902"/>
      <c r="CL32" s="902"/>
      <c r="CM32" s="902"/>
      <c r="CN32" s="902"/>
      <c r="CO32" s="902"/>
      <c r="CP32" s="902"/>
      <c r="CQ32" s="902"/>
      <c r="CR32" s="902"/>
      <c r="CS32" s="902"/>
      <c r="CT32" s="902"/>
      <c r="CU32" s="902"/>
      <c r="CV32" s="902"/>
      <c r="CW32" s="902"/>
      <c r="CX32" s="902"/>
      <c r="CY32" s="902"/>
      <c r="CZ32" s="902"/>
      <c r="DA32" s="902"/>
      <c r="DB32" s="902"/>
      <c r="DC32" s="902"/>
      <c r="DD32" s="902"/>
      <c r="DE32" s="902"/>
      <c r="DF32" s="902"/>
      <c r="DG32" s="902"/>
      <c r="DH32" s="902"/>
      <c r="DI32" s="902"/>
      <c r="DJ32" s="902"/>
      <c r="DK32" s="902"/>
      <c r="DL32" s="902"/>
      <c r="DM32" s="902"/>
      <c r="DN32" s="902"/>
      <c r="DO32" s="902"/>
      <c r="DP32" s="902"/>
      <c r="DQ32" s="902"/>
      <c r="DR32" s="902"/>
      <c r="DS32" s="902"/>
      <c r="DT32" s="902"/>
      <c r="DU32" s="902"/>
      <c r="DV32" s="902"/>
      <c r="DW32" s="902"/>
    </row>
    <row r="33" spans="1:127" s="1039" customFormat="1" ht="21" customHeight="1" thickBot="1">
      <c r="A33" s="1025"/>
      <c r="B33" s="900">
        <v>16</v>
      </c>
      <c r="C33" s="1935" t="s">
        <v>1129</v>
      </c>
      <c r="D33" s="1935"/>
      <c r="E33" s="1935"/>
      <c r="F33" s="1935"/>
      <c r="G33" s="1935"/>
      <c r="H33" s="1935"/>
      <c r="I33" s="1935"/>
      <c r="J33" s="1935"/>
      <c r="K33" s="1034"/>
      <c r="L33" s="1035">
        <v>1</v>
      </c>
      <c r="M33" s="1054"/>
      <c r="N33" s="1054"/>
      <c r="O33" s="1054"/>
      <c r="P33" s="1030"/>
      <c r="Q33" s="900">
        <v>45</v>
      </c>
      <c r="R33" s="1935" t="s">
        <v>1128</v>
      </c>
      <c r="S33" s="1935"/>
      <c r="T33" s="1935"/>
      <c r="U33" s="1935"/>
      <c r="V33" s="1935"/>
      <c r="W33" s="1935"/>
      <c r="X33" s="1935"/>
      <c r="Y33" s="1935"/>
      <c r="Z33" s="1037"/>
      <c r="AA33" s="1035">
        <v>1</v>
      </c>
      <c r="AB33" s="1037"/>
      <c r="AC33" s="1037"/>
      <c r="AD33" s="1037"/>
      <c r="AE33" s="1035"/>
      <c r="AF33" s="1391">
        <f t="shared" si="0"/>
        <v>0.89</v>
      </c>
      <c r="AG33" s="1391">
        <f t="shared" si="1"/>
        <v>0.89</v>
      </c>
      <c r="AH33" s="1025"/>
      <c r="AI33" s="1025"/>
      <c r="AJ33" s="1025"/>
      <c r="AK33" s="1025"/>
      <c r="AL33" s="1025"/>
      <c r="AM33" s="1043"/>
      <c r="AN33" s="1043"/>
      <c r="AO33" s="1043"/>
      <c r="AP33" s="899"/>
      <c r="AQ33" s="899"/>
      <c r="AR33" s="1992">
        <f>AW27</f>
        <v>188</v>
      </c>
      <c r="AS33" s="1993"/>
      <c r="AT33" s="1993"/>
      <c r="AU33" s="1993"/>
      <c r="AV33" s="1994"/>
      <c r="AW33" s="1999"/>
      <c r="AX33" s="2000"/>
      <c r="AY33" s="2003"/>
      <c r="AZ33" s="1055"/>
      <c r="BA33" s="1025"/>
      <c r="BB33" s="903"/>
      <c r="BC33" s="899"/>
      <c r="BD33" s="899"/>
      <c r="BE33" s="899"/>
      <c r="BF33" s="899"/>
      <c r="BG33" s="899"/>
      <c r="BH33" s="899"/>
      <c r="BI33" s="899"/>
      <c r="BJ33" s="899"/>
      <c r="BK33" s="899"/>
      <c r="BL33" s="899"/>
      <c r="BM33" s="899"/>
      <c r="BN33" s="899"/>
      <c r="BO33" s="1043"/>
      <c r="BP33" s="904">
        <v>32</v>
      </c>
      <c r="BQ33" s="899"/>
      <c r="BR33" s="899"/>
      <c r="BS33" s="899"/>
      <c r="BT33" s="899"/>
      <c r="BU33" s="899"/>
      <c r="BV33" s="899"/>
      <c r="BW33" s="899"/>
      <c r="BX33" s="899"/>
      <c r="BY33" s="899"/>
      <c r="BZ33" s="899"/>
      <c r="CA33" s="899"/>
      <c r="CB33" s="899"/>
      <c r="CC33" s="899"/>
      <c r="CD33" s="899"/>
      <c r="CE33" s="899"/>
      <c r="CF33" s="899"/>
      <c r="CG33" s="899"/>
      <c r="CH33" s="899"/>
      <c r="CI33" s="899"/>
      <c r="CJ33" s="899"/>
      <c r="CK33" s="899"/>
      <c r="CL33" s="899"/>
      <c r="CM33" s="899"/>
      <c r="CN33" s="899"/>
      <c r="CO33" s="899"/>
      <c r="CP33" s="899"/>
      <c r="CQ33" s="899"/>
      <c r="CR33" s="899"/>
      <c r="CS33" s="899"/>
      <c r="CT33" s="899"/>
      <c r="CU33" s="899"/>
      <c r="CV33" s="899"/>
      <c r="CW33" s="899"/>
      <c r="CX33" s="899"/>
      <c r="CY33" s="899"/>
      <c r="CZ33" s="899"/>
      <c r="DA33" s="899"/>
      <c r="DB33" s="899"/>
      <c r="DC33" s="899"/>
      <c r="DD33" s="899"/>
      <c r="DE33" s="899"/>
      <c r="DF33" s="899"/>
      <c r="DG33" s="899"/>
      <c r="DH33" s="899"/>
      <c r="DI33" s="899"/>
      <c r="DJ33" s="899"/>
      <c r="DK33" s="899"/>
      <c r="DL33" s="899"/>
      <c r="DM33" s="899"/>
      <c r="DN33" s="899"/>
      <c r="DO33" s="899"/>
      <c r="DP33" s="899"/>
      <c r="DQ33" s="899"/>
      <c r="DR33" s="899"/>
      <c r="DS33" s="899"/>
      <c r="DT33" s="899"/>
      <c r="DU33" s="899"/>
      <c r="DV33" s="899"/>
      <c r="DW33" s="899"/>
    </row>
    <row r="34" spans="1:127" s="1039" customFormat="1" ht="21" customHeight="1">
      <c r="A34" s="1025"/>
      <c r="B34" s="900">
        <v>17</v>
      </c>
      <c r="C34" s="1936" t="s">
        <v>1127</v>
      </c>
      <c r="D34" s="1936"/>
      <c r="E34" s="1936"/>
      <c r="F34" s="1936"/>
      <c r="G34" s="1936"/>
      <c r="H34" s="1936"/>
      <c r="I34" s="1936"/>
      <c r="J34" s="1936"/>
      <c r="K34" s="1034"/>
      <c r="L34" s="1035">
        <v>1</v>
      </c>
      <c r="M34" s="1054"/>
      <c r="N34" s="1054"/>
      <c r="O34" s="1034"/>
      <c r="P34" s="1054"/>
      <c r="Q34" s="900">
        <v>46</v>
      </c>
      <c r="R34" s="1936" t="s">
        <v>1126</v>
      </c>
      <c r="S34" s="1936"/>
      <c r="T34" s="1936"/>
      <c r="U34" s="1936"/>
      <c r="V34" s="1936"/>
      <c r="W34" s="1936"/>
      <c r="X34" s="1936"/>
      <c r="Y34" s="1936"/>
      <c r="Z34" s="1037"/>
      <c r="AA34" s="1037"/>
      <c r="AB34" s="1037"/>
      <c r="AC34" s="1037"/>
      <c r="AD34" s="1035">
        <v>1</v>
      </c>
      <c r="AE34" s="1035"/>
      <c r="AF34" s="1391">
        <f t="shared" si="0"/>
        <v>0.89</v>
      </c>
      <c r="AG34" s="1391">
        <f t="shared" si="1"/>
        <v>1</v>
      </c>
      <c r="AH34" s="1025"/>
      <c r="AI34" s="1025"/>
      <c r="AJ34" s="1025"/>
      <c r="AK34" s="1025"/>
      <c r="AL34" s="1025"/>
      <c r="AM34" s="1025"/>
      <c r="AN34" s="1025"/>
      <c r="AO34" s="1025"/>
      <c r="AP34" s="1025"/>
      <c r="AQ34" s="1025"/>
      <c r="AR34" s="1025"/>
      <c r="AS34" s="1025"/>
      <c r="AT34" s="1056"/>
      <c r="AU34" s="1025"/>
      <c r="AV34" s="1025"/>
      <c r="AW34" s="1025"/>
      <c r="AX34" s="1025"/>
      <c r="AY34" s="1025"/>
      <c r="AZ34" s="1025"/>
      <c r="BA34" s="1025"/>
      <c r="BB34" s="903"/>
      <c r="BC34" s="899"/>
      <c r="BD34" s="899"/>
      <c r="BE34" s="899"/>
      <c r="BF34" s="899"/>
      <c r="BG34" s="899"/>
      <c r="BH34" s="899"/>
      <c r="BI34" s="899"/>
      <c r="BJ34" s="899"/>
      <c r="BK34" s="899"/>
      <c r="BL34" s="899"/>
      <c r="BM34" s="899"/>
      <c r="BN34" s="899"/>
      <c r="BO34" s="1043"/>
      <c r="BP34" s="904">
        <v>33</v>
      </c>
      <c r="BQ34" s="899"/>
      <c r="BR34" s="899"/>
      <c r="BS34" s="899"/>
      <c r="BT34" s="899"/>
      <c r="BU34" s="899"/>
      <c r="BV34" s="899"/>
      <c r="BW34" s="899"/>
      <c r="BX34" s="899"/>
      <c r="BY34" s="899"/>
      <c r="BZ34" s="899"/>
      <c r="CA34" s="899"/>
      <c r="CB34" s="899"/>
      <c r="CC34" s="899"/>
      <c r="CD34" s="899"/>
      <c r="CE34" s="899"/>
      <c r="CF34" s="899"/>
      <c r="CG34" s="899"/>
      <c r="CH34" s="899"/>
      <c r="CI34" s="899"/>
      <c r="CJ34" s="899"/>
      <c r="CK34" s="899"/>
      <c r="CL34" s="899"/>
      <c r="CM34" s="899"/>
      <c r="CN34" s="899"/>
      <c r="CO34" s="899"/>
      <c r="CP34" s="899"/>
      <c r="CQ34" s="899"/>
      <c r="CR34" s="899"/>
      <c r="CS34" s="899"/>
      <c r="CT34" s="899"/>
      <c r="CU34" s="899"/>
      <c r="CV34" s="899"/>
      <c r="CW34" s="899"/>
      <c r="CX34" s="899"/>
      <c r="CY34" s="899"/>
      <c r="CZ34" s="899"/>
      <c r="DA34" s="899"/>
      <c r="DB34" s="899"/>
      <c r="DC34" s="899"/>
      <c r="DD34" s="899"/>
      <c r="DE34" s="899"/>
      <c r="DF34" s="899"/>
      <c r="DG34" s="899"/>
      <c r="DH34" s="899"/>
      <c r="DI34" s="899"/>
      <c r="DJ34" s="899"/>
      <c r="DK34" s="899"/>
      <c r="DL34" s="899"/>
      <c r="DM34" s="899"/>
      <c r="DN34" s="899"/>
      <c r="DO34" s="899"/>
      <c r="DP34" s="899"/>
      <c r="DQ34" s="899"/>
      <c r="DR34" s="899"/>
      <c r="DS34" s="899"/>
      <c r="DT34" s="899"/>
      <c r="DU34" s="899"/>
      <c r="DV34" s="899"/>
      <c r="DW34" s="899"/>
    </row>
    <row r="35" spans="1:127" s="1039" customFormat="1" ht="21" customHeight="1">
      <c r="A35" s="1025"/>
      <c r="B35" s="900">
        <v>18</v>
      </c>
      <c r="C35" s="1936" t="s">
        <v>1125</v>
      </c>
      <c r="D35" s="1936"/>
      <c r="E35" s="1936"/>
      <c r="F35" s="1936"/>
      <c r="G35" s="1936"/>
      <c r="H35" s="1936"/>
      <c r="I35" s="1936"/>
      <c r="J35" s="1936"/>
      <c r="K35" s="1034"/>
      <c r="L35" s="1035">
        <v>1</v>
      </c>
      <c r="M35" s="1054"/>
      <c r="N35" s="1054"/>
      <c r="O35" s="1034"/>
      <c r="P35" s="1030"/>
      <c r="Q35" s="900">
        <v>47</v>
      </c>
      <c r="R35" s="1936" t="s">
        <v>1124</v>
      </c>
      <c r="S35" s="1936"/>
      <c r="T35" s="1936"/>
      <c r="U35" s="1936"/>
      <c r="V35" s="1936"/>
      <c r="W35" s="1936"/>
      <c r="X35" s="1936"/>
      <c r="Y35" s="1936"/>
      <c r="Z35" s="1037"/>
      <c r="AA35" s="1037"/>
      <c r="AB35" s="1037"/>
      <c r="AC35" s="1037"/>
      <c r="AD35" s="1035">
        <v>1</v>
      </c>
      <c r="AE35" s="1035"/>
      <c r="AF35" s="1391">
        <f t="shared" si="0"/>
        <v>0.89</v>
      </c>
      <c r="AG35" s="1391">
        <f t="shared" si="1"/>
        <v>1</v>
      </c>
      <c r="AH35" s="1025"/>
      <c r="AI35" s="1025"/>
      <c r="AJ35" s="1025"/>
      <c r="AK35" s="1025"/>
      <c r="AL35" s="1025"/>
      <c r="AM35" s="1025"/>
      <c r="AN35" s="1025"/>
      <c r="AO35" s="1025"/>
      <c r="AP35" s="1025"/>
      <c r="AQ35" s="1025"/>
      <c r="AR35" s="1025"/>
      <c r="AS35" s="1025"/>
      <c r="AT35" s="1025"/>
      <c r="AU35" s="1025"/>
      <c r="AV35" s="1025"/>
      <c r="AW35" s="1025"/>
      <c r="AX35" s="1025"/>
      <c r="AY35" s="1025"/>
      <c r="AZ35" s="1025"/>
      <c r="BA35" s="1025"/>
      <c r="BB35" s="903"/>
      <c r="BC35" s="899"/>
      <c r="BD35" s="899"/>
      <c r="BE35" s="899"/>
      <c r="BF35" s="899"/>
      <c r="BG35" s="899"/>
      <c r="BH35" s="899"/>
      <c r="BI35" s="899"/>
      <c r="BJ35" s="899"/>
      <c r="BK35" s="899"/>
      <c r="BL35" s="899"/>
      <c r="BM35" s="899"/>
      <c r="BN35" s="899"/>
      <c r="BO35" s="1043"/>
      <c r="BP35" s="904">
        <v>34</v>
      </c>
      <c r="BQ35" s="899"/>
      <c r="BR35" s="899"/>
      <c r="BS35" s="899"/>
      <c r="BT35" s="899"/>
      <c r="BU35" s="899"/>
      <c r="BV35" s="899"/>
      <c r="BW35" s="899"/>
      <c r="BX35" s="899"/>
      <c r="BY35" s="905"/>
      <c r="BZ35" s="905"/>
      <c r="CA35" s="905"/>
      <c r="CB35" s="905"/>
      <c r="CC35" s="905"/>
      <c r="CD35" s="905"/>
      <c r="CE35" s="905"/>
      <c r="CF35" s="905"/>
      <c r="CG35" s="905"/>
      <c r="CH35" s="905"/>
      <c r="CI35" s="905"/>
      <c r="CJ35" s="905"/>
      <c r="CK35" s="905"/>
      <c r="CL35" s="905"/>
      <c r="CM35" s="905"/>
      <c r="CN35" s="905"/>
      <c r="CO35" s="905"/>
      <c r="CP35" s="905"/>
      <c r="CQ35" s="905"/>
      <c r="CR35" s="905"/>
      <c r="CS35" s="905"/>
      <c r="CT35" s="905"/>
      <c r="CU35" s="905"/>
      <c r="CV35" s="905"/>
      <c r="CW35" s="905"/>
      <c r="CX35" s="905"/>
      <c r="CY35" s="905"/>
      <c r="CZ35" s="905"/>
      <c r="DA35" s="905"/>
      <c r="DB35" s="905"/>
      <c r="DC35" s="905"/>
      <c r="DD35" s="905"/>
      <c r="DE35" s="905"/>
      <c r="DF35" s="905"/>
      <c r="DG35" s="905"/>
      <c r="DH35" s="905"/>
      <c r="DI35" s="905"/>
      <c r="DJ35" s="905"/>
      <c r="DK35" s="905"/>
      <c r="DL35" s="905"/>
      <c r="DM35" s="905"/>
      <c r="DN35" s="905"/>
      <c r="DO35" s="905"/>
      <c r="DP35" s="905"/>
      <c r="DQ35" s="905"/>
      <c r="DR35" s="905"/>
      <c r="DS35" s="905"/>
      <c r="DT35" s="905"/>
      <c r="DU35" s="905"/>
      <c r="DV35" s="905"/>
      <c r="DW35" s="905"/>
    </row>
    <row r="36" spans="1:127" s="1039" customFormat="1" ht="21" customHeight="1">
      <c r="A36" s="1025"/>
      <c r="B36" s="900">
        <v>19</v>
      </c>
      <c r="C36" s="1936" t="s">
        <v>1123</v>
      </c>
      <c r="D36" s="1936"/>
      <c r="E36" s="1936"/>
      <c r="F36" s="1936"/>
      <c r="G36" s="1936"/>
      <c r="H36" s="1936"/>
      <c r="I36" s="1936"/>
      <c r="J36" s="1936"/>
      <c r="K36" s="1034"/>
      <c r="L36" s="1035">
        <v>1</v>
      </c>
      <c r="M36" s="1054"/>
      <c r="N36" s="1054"/>
      <c r="O36" s="1036"/>
      <c r="P36" s="1030"/>
      <c r="Q36" s="900">
        <v>48</v>
      </c>
      <c r="R36" s="1936" t="s">
        <v>1122</v>
      </c>
      <c r="S36" s="1936"/>
      <c r="T36" s="1936"/>
      <c r="U36" s="1936"/>
      <c r="V36" s="1936"/>
      <c r="W36" s="1936"/>
      <c r="X36" s="1936"/>
      <c r="Y36" s="1936"/>
      <c r="Z36" s="1037"/>
      <c r="AA36" s="1037"/>
      <c r="AB36" s="1037"/>
      <c r="AC36" s="1037"/>
      <c r="AD36" s="1035">
        <v>1</v>
      </c>
      <c r="AE36" s="1035"/>
      <c r="AF36" s="1391">
        <f t="shared" si="0"/>
        <v>0.89</v>
      </c>
      <c r="AG36" s="1391">
        <f t="shared" si="1"/>
        <v>1</v>
      </c>
      <c r="AH36" s="1025"/>
      <c r="AI36" s="1025"/>
      <c r="AJ36" s="1025"/>
      <c r="AK36" s="1025"/>
      <c r="AL36" s="1025"/>
      <c r="AM36" s="1025"/>
      <c r="AN36" s="1025"/>
      <c r="AO36" s="1025"/>
      <c r="AP36" s="1025"/>
      <c r="AQ36" s="1025"/>
      <c r="AR36" s="1025"/>
      <c r="AS36" s="1025"/>
      <c r="AT36" s="1025"/>
      <c r="AU36" s="1025"/>
      <c r="AV36" s="1025"/>
      <c r="AW36" s="1025"/>
      <c r="AX36" s="1025"/>
      <c r="AY36" s="1025"/>
      <c r="AZ36" s="1025"/>
      <c r="BA36" s="1025"/>
      <c r="BB36" s="903"/>
      <c r="BC36" s="899"/>
      <c r="BD36" s="899"/>
      <c r="BE36" s="899"/>
      <c r="BF36" s="899"/>
      <c r="BG36" s="899"/>
      <c r="BH36" s="899"/>
      <c r="BI36" s="899"/>
      <c r="BJ36" s="899"/>
      <c r="BK36" s="899"/>
      <c r="BL36" s="899"/>
      <c r="BM36" s="899"/>
      <c r="BN36" s="899"/>
      <c r="BO36" s="1043"/>
      <c r="BP36" s="904">
        <v>35</v>
      </c>
      <c r="BQ36" s="899"/>
      <c r="BR36" s="899"/>
      <c r="BS36" s="899"/>
      <c r="BT36" s="899"/>
      <c r="BU36" s="899"/>
      <c r="BV36" s="899"/>
      <c r="BW36" s="899"/>
      <c r="BX36" s="899"/>
      <c r="BY36" s="905"/>
      <c r="BZ36" s="905"/>
      <c r="CA36" s="905"/>
      <c r="CB36" s="905"/>
      <c r="CC36" s="905"/>
      <c r="CD36" s="905"/>
      <c r="CE36" s="905"/>
      <c r="CF36" s="905"/>
      <c r="CG36" s="905"/>
      <c r="CH36" s="905"/>
      <c r="CI36" s="905"/>
      <c r="CJ36" s="905"/>
      <c r="CK36" s="905"/>
      <c r="CL36" s="905"/>
      <c r="CM36" s="905"/>
      <c r="CN36" s="905"/>
      <c r="CO36" s="905"/>
      <c r="CP36" s="905"/>
      <c r="CQ36" s="905"/>
      <c r="CR36" s="905"/>
      <c r="CS36" s="905"/>
      <c r="CT36" s="905"/>
      <c r="CU36" s="905"/>
      <c r="CV36" s="905"/>
      <c r="CW36" s="905"/>
      <c r="CX36" s="905"/>
      <c r="CY36" s="905"/>
      <c r="CZ36" s="905"/>
      <c r="DA36" s="905"/>
      <c r="DB36" s="905"/>
      <c r="DC36" s="905"/>
      <c r="DD36" s="905"/>
      <c r="DE36" s="905"/>
      <c r="DF36" s="905"/>
      <c r="DG36" s="905"/>
      <c r="DH36" s="905"/>
      <c r="DI36" s="905"/>
      <c r="DJ36" s="905"/>
      <c r="DK36" s="905"/>
      <c r="DL36" s="905"/>
      <c r="DM36" s="905"/>
      <c r="DN36" s="905"/>
      <c r="DO36" s="905"/>
      <c r="DP36" s="905"/>
      <c r="DQ36" s="905"/>
      <c r="DR36" s="905"/>
      <c r="DS36" s="905"/>
      <c r="DT36" s="905"/>
      <c r="DU36" s="905"/>
      <c r="DV36" s="905"/>
      <c r="DW36" s="905"/>
    </row>
    <row r="37" spans="1:127" s="1039" customFormat="1" ht="21" customHeight="1">
      <c r="A37" s="1025"/>
      <c r="B37" s="900">
        <v>20</v>
      </c>
      <c r="C37" s="1936" t="s">
        <v>1121</v>
      </c>
      <c r="D37" s="1936"/>
      <c r="E37" s="1936"/>
      <c r="F37" s="1936"/>
      <c r="G37" s="1936"/>
      <c r="H37" s="1936"/>
      <c r="I37" s="1936"/>
      <c r="J37" s="1936"/>
      <c r="K37" s="1034"/>
      <c r="L37" s="1035">
        <v>1</v>
      </c>
      <c r="M37" s="1054"/>
      <c r="N37" s="1054"/>
      <c r="O37" s="1034"/>
      <c r="P37" s="1030"/>
      <c r="Q37" s="900">
        <v>49</v>
      </c>
      <c r="R37" s="1936" t="s">
        <v>1120</v>
      </c>
      <c r="S37" s="1936"/>
      <c r="T37" s="1936"/>
      <c r="U37" s="1936"/>
      <c r="V37" s="1936"/>
      <c r="W37" s="1936"/>
      <c r="X37" s="1936"/>
      <c r="Y37" s="1936"/>
      <c r="Z37" s="1037"/>
      <c r="AA37" s="1035">
        <v>1</v>
      </c>
      <c r="AB37" s="1037"/>
      <c r="AC37" s="1037"/>
      <c r="AD37" s="1037"/>
      <c r="AE37" s="1035"/>
      <c r="AF37" s="1391">
        <f t="shared" si="0"/>
        <v>0.89</v>
      </c>
      <c r="AG37" s="1391">
        <f t="shared" si="1"/>
        <v>0.89</v>
      </c>
      <c r="AH37" s="1025"/>
      <c r="AI37" s="1025"/>
      <c r="AJ37" s="1025"/>
      <c r="AK37" s="1025"/>
      <c r="AL37" s="1025"/>
      <c r="AM37" s="1025"/>
      <c r="AN37" s="1025"/>
      <c r="AO37" s="1025"/>
      <c r="AP37" s="1025"/>
      <c r="AQ37" s="1025"/>
      <c r="AR37" s="1025"/>
      <c r="AS37" s="1025"/>
      <c r="AT37" s="1025"/>
      <c r="AU37" s="1025"/>
      <c r="AV37" s="1025"/>
      <c r="AW37" s="1025"/>
      <c r="AX37" s="1025"/>
      <c r="AY37" s="1025"/>
      <c r="AZ37" s="1025"/>
      <c r="BA37" s="1025"/>
      <c r="BB37" s="903"/>
      <c r="BC37" s="899"/>
      <c r="BD37" s="899"/>
      <c r="BE37" s="899"/>
      <c r="BF37" s="899"/>
      <c r="BG37" s="899"/>
      <c r="BH37" s="899"/>
      <c r="BI37" s="899"/>
      <c r="BJ37" s="899"/>
      <c r="BK37" s="899"/>
      <c r="BL37" s="899"/>
      <c r="BM37" s="899"/>
      <c r="BN37" s="899"/>
      <c r="BO37" s="1043"/>
      <c r="BP37" s="904">
        <v>36</v>
      </c>
      <c r="BQ37" s="899"/>
      <c r="BR37" s="899"/>
      <c r="BS37" s="899"/>
      <c r="BT37" s="899"/>
      <c r="BU37" s="899"/>
      <c r="BV37" s="899"/>
      <c r="BW37" s="899"/>
      <c r="BX37" s="899"/>
      <c r="BY37" s="905"/>
      <c r="BZ37" s="905"/>
      <c r="CA37" s="905"/>
      <c r="CB37" s="905"/>
      <c r="CC37" s="905"/>
      <c r="CD37" s="905"/>
      <c r="CE37" s="905"/>
      <c r="CF37" s="905"/>
      <c r="CG37" s="905"/>
      <c r="CH37" s="905"/>
      <c r="CI37" s="905"/>
      <c r="CJ37" s="905"/>
      <c r="CK37" s="905"/>
      <c r="CL37" s="905"/>
      <c r="CM37" s="905"/>
      <c r="CN37" s="905"/>
      <c r="CO37" s="905"/>
      <c r="CP37" s="905"/>
      <c r="CQ37" s="905"/>
      <c r="CR37" s="905"/>
      <c r="CS37" s="905"/>
      <c r="CT37" s="905"/>
      <c r="CU37" s="905"/>
      <c r="CV37" s="905"/>
      <c r="CW37" s="905"/>
      <c r="CX37" s="905"/>
      <c r="CY37" s="905"/>
      <c r="CZ37" s="905"/>
      <c r="DA37" s="905"/>
      <c r="DB37" s="905"/>
      <c r="DC37" s="905"/>
      <c r="DD37" s="905"/>
      <c r="DE37" s="905"/>
      <c r="DF37" s="905"/>
      <c r="DG37" s="905"/>
      <c r="DH37" s="905"/>
      <c r="DI37" s="905"/>
      <c r="DJ37" s="905"/>
      <c r="DK37" s="905"/>
      <c r="DL37" s="905"/>
      <c r="DM37" s="905"/>
      <c r="DN37" s="905"/>
      <c r="DO37" s="905"/>
      <c r="DP37" s="905"/>
      <c r="DQ37" s="905"/>
      <c r="DR37" s="905"/>
      <c r="DS37" s="905"/>
      <c r="DT37" s="905"/>
      <c r="DU37" s="905"/>
      <c r="DV37" s="905"/>
      <c r="DW37" s="905"/>
    </row>
    <row r="38" spans="1:127" s="1039" customFormat="1" ht="21" customHeight="1">
      <c r="A38" s="1025"/>
      <c r="B38" s="900">
        <v>21</v>
      </c>
      <c r="C38" s="1936" t="s">
        <v>1119</v>
      </c>
      <c r="D38" s="1936"/>
      <c r="E38" s="1936"/>
      <c r="F38" s="1936"/>
      <c r="G38" s="1936"/>
      <c r="H38" s="1936"/>
      <c r="I38" s="1936"/>
      <c r="J38" s="1936"/>
      <c r="K38" s="1034"/>
      <c r="L38" s="1034"/>
      <c r="M38" s="1035">
        <v>1</v>
      </c>
      <c r="N38" s="1047"/>
      <c r="O38" s="1047"/>
      <c r="P38" s="1030"/>
      <c r="Q38" s="900">
        <v>50</v>
      </c>
      <c r="R38" s="1936" t="s">
        <v>1118</v>
      </c>
      <c r="S38" s="1936"/>
      <c r="T38" s="1936"/>
      <c r="U38" s="1936"/>
      <c r="V38" s="1936"/>
      <c r="W38" s="1936"/>
      <c r="X38" s="1936"/>
      <c r="Y38" s="1936"/>
      <c r="Z38" s="1037"/>
      <c r="AA38" s="1035">
        <v>1</v>
      </c>
      <c r="AB38" s="1037"/>
      <c r="AC38" s="1037"/>
      <c r="AD38" s="1037"/>
      <c r="AE38" s="1035"/>
      <c r="AF38" s="1391">
        <f t="shared" si="0"/>
        <v>0.79</v>
      </c>
      <c r="AG38" s="1391">
        <f t="shared" si="1"/>
        <v>0.89</v>
      </c>
      <c r="AH38" s="1025"/>
      <c r="AI38" s="1025"/>
      <c r="AJ38" s="1025"/>
      <c r="AK38" s="1025"/>
      <c r="AL38" s="1025"/>
      <c r="AM38" s="1025"/>
      <c r="AN38" s="1025"/>
      <c r="AO38" s="1025"/>
      <c r="AP38" s="1025"/>
      <c r="AQ38" s="1025"/>
      <c r="AR38" s="1025"/>
      <c r="AS38" s="1025"/>
      <c r="AT38" s="1025"/>
      <c r="AU38" s="1025"/>
      <c r="AV38" s="1025"/>
      <c r="AW38" s="1025"/>
      <c r="AX38" s="1025"/>
      <c r="AY38" s="1025"/>
      <c r="AZ38" s="1025"/>
      <c r="BA38" s="1025"/>
      <c r="BB38" s="903"/>
      <c r="BC38" s="899"/>
      <c r="BD38" s="899"/>
      <c r="BE38" s="899"/>
      <c r="BF38" s="899"/>
      <c r="BG38" s="899"/>
      <c r="BH38" s="899"/>
      <c r="BI38" s="899"/>
      <c r="BJ38" s="899"/>
      <c r="BK38" s="899"/>
      <c r="BL38" s="899"/>
      <c r="BM38" s="899"/>
      <c r="BN38" s="899"/>
      <c r="BO38" s="1043"/>
      <c r="BP38" s="904">
        <v>37</v>
      </c>
      <c r="BQ38" s="899"/>
      <c r="BR38" s="899"/>
      <c r="BS38" s="899"/>
      <c r="BT38" s="899"/>
      <c r="BU38" s="899"/>
      <c r="BV38" s="899"/>
      <c r="BW38" s="899"/>
      <c r="BX38" s="899"/>
      <c r="BY38" s="905"/>
      <c r="BZ38" s="905"/>
      <c r="CA38" s="905"/>
      <c r="CB38" s="905"/>
      <c r="CC38" s="905"/>
      <c r="CD38" s="905"/>
      <c r="CE38" s="905"/>
      <c r="CF38" s="905"/>
      <c r="CG38" s="905"/>
      <c r="CH38" s="905"/>
      <c r="CI38" s="905"/>
      <c r="CJ38" s="905"/>
      <c r="CK38" s="905"/>
      <c r="CL38" s="905"/>
      <c r="CM38" s="905"/>
      <c r="CN38" s="905"/>
      <c r="CO38" s="905"/>
      <c r="CP38" s="905"/>
      <c r="CQ38" s="905"/>
      <c r="CR38" s="905"/>
      <c r="CS38" s="905"/>
      <c r="CT38" s="905"/>
      <c r="CU38" s="905"/>
      <c r="CV38" s="905"/>
      <c r="CW38" s="905"/>
      <c r="CX38" s="905"/>
      <c r="CY38" s="905"/>
      <c r="CZ38" s="905"/>
      <c r="DA38" s="905"/>
      <c r="DB38" s="905"/>
      <c r="DC38" s="905"/>
      <c r="DD38" s="905"/>
      <c r="DE38" s="905"/>
      <c r="DF38" s="905"/>
      <c r="DG38" s="905"/>
      <c r="DH38" s="905"/>
      <c r="DI38" s="905"/>
      <c r="DJ38" s="905"/>
      <c r="DK38" s="905"/>
      <c r="DL38" s="905"/>
      <c r="DM38" s="905"/>
      <c r="DN38" s="905"/>
      <c r="DO38" s="905"/>
      <c r="DP38" s="905"/>
      <c r="DQ38" s="905"/>
      <c r="DR38" s="905"/>
      <c r="DS38" s="905"/>
      <c r="DT38" s="905"/>
      <c r="DU38" s="905"/>
      <c r="DV38" s="905"/>
      <c r="DW38" s="905"/>
    </row>
    <row r="39" spans="1:127" s="1039" customFormat="1" ht="21" customHeight="1">
      <c r="A39" s="1025"/>
      <c r="B39" s="900">
        <v>22</v>
      </c>
      <c r="C39" s="1936" t="s">
        <v>1117</v>
      </c>
      <c r="D39" s="1936"/>
      <c r="E39" s="1936"/>
      <c r="F39" s="1936"/>
      <c r="G39" s="1936"/>
      <c r="H39" s="1936"/>
      <c r="I39" s="1936"/>
      <c r="J39" s="1936"/>
      <c r="K39" s="1034"/>
      <c r="M39" s="1034"/>
      <c r="N39" s="1034"/>
      <c r="O39" s="1035">
        <v>1</v>
      </c>
      <c r="P39" s="1030"/>
      <c r="Q39" s="900">
        <v>51</v>
      </c>
      <c r="R39" s="1979" t="s">
        <v>1116</v>
      </c>
      <c r="S39" s="1979"/>
      <c r="T39" s="1979"/>
      <c r="U39" s="1979"/>
      <c r="V39" s="1979"/>
      <c r="W39" s="1979"/>
      <c r="X39" s="1979"/>
      <c r="Y39" s="1979"/>
      <c r="Z39" s="1037"/>
      <c r="AA39" s="1035">
        <v>1</v>
      </c>
      <c r="AB39" s="1037"/>
      <c r="AC39" s="1037"/>
      <c r="AD39" s="1037"/>
      <c r="AE39" s="1035"/>
      <c r="AF39" s="1391">
        <f t="shared" si="0"/>
        <v>1</v>
      </c>
      <c r="AG39" s="1391">
        <f t="shared" si="1"/>
        <v>0.89</v>
      </c>
      <c r="AH39" s="1025"/>
      <c r="AI39" s="1025"/>
      <c r="AJ39" s="1025"/>
      <c r="AK39" s="1025"/>
      <c r="AL39" s="1025"/>
      <c r="AM39" s="1025"/>
      <c r="AN39" s="1025"/>
      <c r="AO39" s="1025"/>
      <c r="AP39" s="1025"/>
      <c r="AQ39" s="1025"/>
      <c r="AR39" s="1025"/>
      <c r="AS39" s="1025"/>
      <c r="AT39" s="1025"/>
      <c r="AU39" s="1025"/>
      <c r="AV39" s="1025"/>
      <c r="AW39" s="1025"/>
      <c r="AX39" s="1025"/>
      <c r="AY39" s="1025"/>
      <c r="AZ39" s="1025"/>
      <c r="BA39" s="1025"/>
      <c r="BB39" s="903"/>
      <c r="BC39" s="899"/>
      <c r="BD39" s="899"/>
      <c r="BE39" s="899"/>
      <c r="BF39" s="899"/>
      <c r="BG39" s="899"/>
      <c r="BH39" s="899"/>
      <c r="BI39" s="899"/>
      <c r="BJ39" s="899"/>
      <c r="BK39" s="899"/>
      <c r="BL39" s="899"/>
      <c r="BM39" s="899"/>
      <c r="BN39" s="899"/>
      <c r="BO39" s="1043"/>
      <c r="BP39" s="904">
        <v>38</v>
      </c>
      <c r="BQ39" s="899"/>
      <c r="BR39" s="899"/>
      <c r="BS39" s="899"/>
      <c r="BT39" s="899"/>
      <c r="BU39" s="899"/>
      <c r="BV39" s="899"/>
      <c r="BW39" s="899"/>
      <c r="BX39" s="899"/>
      <c r="BY39" s="905"/>
      <c r="BZ39" s="905"/>
      <c r="CA39" s="905"/>
      <c r="CB39" s="905"/>
      <c r="CC39" s="905"/>
      <c r="CD39" s="905"/>
      <c r="CE39" s="905"/>
      <c r="CF39" s="905"/>
      <c r="CG39" s="905"/>
      <c r="CH39" s="905"/>
      <c r="CI39" s="905"/>
      <c r="CJ39" s="905"/>
      <c r="CK39" s="905"/>
      <c r="CL39" s="905"/>
      <c r="CM39" s="905"/>
      <c r="CN39" s="905"/>
      <c r="CO39" s="905"/>
      <c r="CP39" s="905"/>
      <c r="CQ39" s="905"/>
      <c r="CR39" s="905"/>
      <c r="CS39" s="905"/>
      <c r="CT39" s="905"/>
      <c r="CU39" s="905"/>
      <c r="CV39" s="905"/>
      <c r="CW39" s="905"/>
      <c r="CX39" s="905"/>
      <c r="CY39" s="905"/>
      <c r="CZ39" s="905"/>
      <c r="DA39" s="905"/>
      <c r="DB39" s="905"/>
      <c r="DC39" s="905"/>
      <c r="DD39" s="905"/>
      <c r="DE39" s="905"/>
      <c r="DF39" s="905"/>
      <c r="DG39" s="905"/>
      <c r="DH39" s="905"/>
      <c r="DI39" s="905"/>
      <c r="DJ39" s="905"/>
      <c r="DK39" s="905"/>
      <c r="DL39" s="905"/>
      <c r="DM39" s="905"/>
      <c r="DN39" s="905"/>
      <c r="DO39" s="905"/>
      <c r="DP39" s="905"/>
      <c r="DQ39" s="905"/>
      <c r="DR39" s="905"/>
      <c r="DS39" s="905"/>
      <c r="DT39" s="905"/>
      <c r="DU39" s="905"/>
      <c r="DV39" s="905"/>
      <c r="DW39" s="905"/>
    </row>
    <row r="40" spans="1:127" s="1039" customFormat="1" ht="21" customHeight="1">
      <c r="A40" s="1025"/>
      <c r="B40" s="900">
        <v>23</v>
      </c>
      <c r="C40" s="1936" t="s">
        <v>1115</v>
      </c>
      <c r="D40" s="1936"/>
      <c r="E40" s="1936"/>
      <c r="F40" s="1936"/>
      <c r="G40" s="1936"/>
      <c r="H40" s="1936"/>
      <c r="I40" s="1936"/>
      <c r="J40" s="1936"/>
      <c r="K40" s="1034"/>
      <c r="L40" s="1035">
        <v>1</v>
      </c>
      <c r="M40" s="1034"/>
      <c r="N40" s="1034"/>
      <c r="O40" s="1034"/>
      <c r="P40" s="1030"/>
      <c r="Q40" s="900">
        <v>52</v>
      </c>
      <c r="R40" s="1935" t="s">
        <v>1114</v>
      </c>
      <c r="S40" s="1935"/>
      <c r="T40" s="1935"/>
      <c r="U40" s="1935"/>
      <c r="V40" s="1935"/>
      <c r="W40" s="1935"/>
      <c r="X40" s="1935"/>
      <c r="Y40" s="1935"/>
      <c r="Z40" s="1037"/>
      <c r="AA40" s="1035">
        <v>1</v>
      </c>
      <c r="AB40" s="1047"/>
      <c r="AC40" s="1047"/>
      <c r="AD40" s="1047"/>
      <c r="AE40" s="1035"/>
      <c r="AF40" s="1391">
        <f t="shared" si="0"/>
        <v>0.89</v>
      </c>
      <c r="AG40" s="1391">
        <f t="shared" si="1"/>
        <v>0.89</v>
      </c>
      <c r="AH40" s="1025"/>
      <c r="AI40" s="1025"/>
      <c r="AJ40" s="1025"/>
      <c r="AK40" s="1025"/>
      <c r="AL40" s="1025"/>
      <c r="AM40" s="1025"/>
      <c r="AN40" s="1025"/>
      <c r="AO40" s="1025"/>
      <c r="AP40" s="1025"/>
      <c r="AQ40" s="1025"/>
      <c r="AR40" s="1025"/>
      <c r="AS40" s="1025"/>
      <c r="AT40" s="1025"/>
      <c r="AU40" s="1025"/>
      <c r="AV40" s="1025"/>
      <c r="AW40" s="1025"/>
      <c r="AX40" s="1025"/>
      <c r="AY40" s="1025"/>
      <c r="AZ40" s="1025"/>
      <c r="BA40" s="1025"/>
      <c r="BB40" s="903"/>
      <c r="BC40" s="905"/>
      <c r="BD40" s="905"/>
      <c r="BE40" s="905"/>
      <c r="BF40" s="905"/>
      <c r="BG40" s="905"/>
      <c r="BH40" s="905"/>
      <c r="BI40" s="905"/>
      <c r="BJ40" s="905"/>
      <c r="BK40" s="1043"/>
      <c r="BL40" s="903"/>
      <c r="BM40" s="905"/>
      <c r="BN40" s="905"/>
      <c r="BO40" s="905"/>
      <c r="BP40" s="905"/>
      <c r="BQ40" s="905"/>
      <c r="BR40" s="905"/>
      <c r="BS40" s="905"/>
      <c r="BT40" s="905"/>
      <c r="BU40" s="905"/>
      <c r="BV40" s="905"/>
      <c r="BW40" s="905"/>
      <c r="BX40" s="905"/>
      <c r="BY40" s="905"/>
      <c r="BZ40" s="905"/>
      <c r="CA40" s="905"/>
      <c r="CB40" s="905"/>
      <c r="CC40" s="905"/>
      <c r="CD40" s="905"/>
      <c r="CE40" s="905"/>
      <c r="CF40" s="905"/>
      <c r="CG40" s="905"/>
      <c r="CH40" s="905"/>
      <c r="CI40" s="905"/>
      <c r="CJ40" s="905"/>
      <c r="CK40" s="905"/>
      <c r="CL40" s="905"/>
      <c r="CM40" s="905"/>
      <c r="CN40" s="905"/>
      <c r="CO40" s="905"/>
      <c r="CP40" s="905"/>
      <c r="CQ40" s="905"/>
      <c r="CR40" s="905"/>
      <c r="CS40" s="905"/>
      <c r="CT40" s="905"/>
      <c r="CU40" s="905"/>
      <c r="CV40" s="905"/>
      <c r="CW40" s="905"/>
      <c r="CX40" s="905"/>
      <c r="CY40" s="905"/>
      <c r="CZ40" s="905"/>
      <c r="DA40" s="905"/>
      <c r="DB40" s="905"/>
      <c r="DC40" s="905"/>
      <c r="DD40" s="905"/>
      <c r="DE40" s="905"/>
      <c r="DF40" s="905"/>
      <c r="DG40" s="905"/>
      <c r="DH40" s="905"/>
      <c r="DI40" s="905"/>
      <c r="DJ40" s="905"/>
      <c r="DK40" s="905"/>
      <c r="DL40" s="905"/>
      <c r="DM40" s="905"/>
      <c r="DN40" s="905"/>
      <c r="DO40" s="905"/>
      <c r="DP40" s="905"/>
      <c r="DQ40" s="905"/>
      <c r="DR40" s="905"/>
      <c r="DS40" s="905"/>
      <c r="DT40" s="905"/>
      <c r="DU40" s="905"/>
      <c r="DV40" s="905"/>
      <c r="DW40" s="905"/>
    </row>
    <row r="41" spans="1:127" s="1039" customFormat="1" ht="21" customHeight="1">
      <c r="A41" s="1025"/>
      <c r="B41" s="900">
        <v>24</v>
      </c>
      <c r="C41" s="1936" t="s">
        <v>1113</v>
      </c>
      <c r="D41" s="1936"/>
      <c r="E41" s="1936"/>
      <c r="F41" s="1936"/>
      <c r="G41" s="1936"/>
      <c r="H41" s="1936"/>
      <c r="I41" s="1936"/>
      <c r="J41" s="1936"/>
      <c r="K41" s="1034"/>
      <c r="L41" s="1034"/>
      <c r="M41" s="1034"/>
      <c r="N41" s="1034"/>
      <c r="O41" s="1035">
        <v>1</v>
      </c>
      <c r="P41" s="1030"/>
      <c r="Q41" s="900">
        <v>53</v>
      </c>
      <c r="R41" s="1936" t="s">
        <v>1112</v>
      </c>
      <c r="S41" s="1936"/>
      <c r="T41" s="1936"/>
      <c r="U41" s="1936"/>
      <c r="V41" s="1936"/>
      <c r="W41" s="1936"/>
      <c r="X41" s="1936"/>
      <c r="Y41" s="1936"/>
      <c r="Z41" s="1037"/>
      <c r="AA41" s="1035">
        <v>1</v>
      </c>
      <c r="AB41" s="1047"/>
      <c r="AC41" s="1037"/>
      <c r="AD41" s="1037"/>
      <c r="AE41" s="1037"/>
      <c r="AF41" s="1391">
        <f t="shared" si="0"/>
        <v>1</v>
      </c>
      <c r="AG41" s="1391">
        <f t="shared" si="1"/>
        <v>0.89</v>
      </c>
      <c r="AH41" s="1025"/>
      <c r="AI41" s="1025"/>
      <c r="AJ41" s="1025"/>
      <c r="AK41" s="1025"/>
      <c r="AL41" s="1025"/>
      <c r="AM41" s="1025"/>
      <c r="AN41" s="1025"/>
      <c r="AO41" s="1025"/>
      <c r="AP41" s="1025"/>
      <c r="AQ41" s="1025"/>
      <c r="AR41" s="1025"/>
      <c r="AS41" s="1025"/>
      <c r="AT41" s="1025"/>
      <c r="AU41" s="1025"/>
      <c r="AV41" s="1025"/>
      <c r="AW41" s="1025"/>
      <c r="AX41" s="1025"/>
      <c r="AY41" s="1025"/>
      <c r="AZ41" s="1025"/>
      <c r="BA41" s="1025"/>
      <c r="BB41" s="903"/>
      <c r="BC41" s="905"/>
      <c r="BD41" s="905"/>
      <c r="BE41" s="905"/>
      <c r="BF41" s="905"/>
      <c r="BG41" s="905"/>
      <c r="BH41" s="905"/>
      <c r="BI41" s="905"/>
      <c r="BJ41" s="905"/>
      <c r="BK41" s="1043"/>
      <c r="BL41" s="903"/>
      <c r="BM41" s="905"/>
      <c r="BN41" s="905"/>
      <c r="BO41" s="905"/>
      <c r="BP41" s="905"/>
      <c r="BQ41" s="905"/>
      <c r="BR41" s="905"/>
      <c r="BS41" s="905"/>
      <c r="BT41" s="905"/>
      <c r="BU41" s="905"/>
      <c r="BV41" s="905"/>
      <c r="BW41" s="905"/>
      <c r="BX41" s="905"/>
      <c r="BY41" s="905"/>
      <c r="BZ41" s="905"/>
      <c r="CA41" s="905"/>
      <c r="CB41" s="905"/>
      <c r="CC41" s="905"/>
      <c r="CD41" s="905"/>
      <c r="CE41" s="905"/>
      <c r="CF41" s="905"/>
      <c r="CG41" s="905"/>
      <c r="CH41" s="905"/>
      <c r="CI41" s="905"/>
      <c r="CJ41" s="905"/>
      <c r="CK41" s="905"/>
      <c r="CL41" s="905"/>
      <c r="CM41" s="905"/>
      <c r="CN41" s="905"/>
      <c r="CO41" s="905"/>
      <c r="CP41" s="905"/>
      <c r="CQ41" s="905"/>
      <c r="CR41" s="905"/>
      <c r="CS41" s="905"/>
      <c r="CT41" s="905"/>
      <c r="CU41" s="905"/>
      <c r="CV41" s="905"/>
      <c r="CW41" s="905"/>
      <c r="CX41" s="905"/>
      <c r="CY41" s="905"/>
      <c r="CZ41" s="905"/>
      <c r="DA41" s="905"/>
      <c r="DB41" s="905"/>
      <c r="DC41" s="905"/>
      <c r="DD41" s="905"/>
      <c r="DE41" s="905"/>
      <c r="DF41" s="905"/>
      <c r="DG41" s="905"/>
      <c r="DH41" s="905"/>
      <c r="DI41" s="905"/>
      <c r="DJ41" s="905"/>
      <c r="DK41" s="905"/>
      <c r="DL41" s="905"/>
      <c r="DM41" s="905"/>
      <c r="DN41" s="905"/>
      <c r="DO41" s="905"/>
      <c r="DP41" s="905"/>
      <c r="DQ41" s="905"/>
      <c r="DR41" s="905"/>
      <c r="DS41" s="905"/>
      <c r="DT41" s="905"/>
      <c r="DU41" s="905"/>
      <c r="DV41" s="905"/>
      <c r="DW41" s="905"/>
    </row>
    <row r="42" spans="1:127" s="1039" customFormat="1" ht="21" customHeight="1">
      <c r="A42" s="1025"/>
      <c r="B42" s="900">
        <v>25</v>
      </c>
      <c r="C42" s="1936" t="s">
        <v>1111</v>
      </c>
      <c r="D42" s="1936"/>
      <c r="E42" s="1936"/>
      <c r="F42" s="1936"/>
      <c r="G42" s="1936"/>
      <c r="H42" s="1936"/>
      <c r="I42" s="1936"/>
      <c r="J42" s="1936"/>
      <c r="K42" s="1034"/>
      <c r="L42" s="1035">
        <v>1</v>
      </c>
      <c r="M42" s="1034"/>
      <c r="N42" s="1034"/>
      <c r="O42" s="1034"/>
      <c r="P42" s="1030"/>
      <c r="Q42" s="900">
        <v>54</v>
      </c>
      <c r="R42" s="1936" t="s">
        <v>1110</v>
      </c>
      <c r="S42" s="1936"/>
      <c r="T42" s="1936"/>
      <c r="U42" s="1936"/>
      <c r="V42" s="1936"/>
      <c r="W42" s="1936"/>
      <c r="X42" s="1936"/>
      <c r="Y42" s="1936"/>
      <c r="Z42" s="1037"/>
      <c r="AA42" s="1035">
        <v>1</v>
      </c>
      <c r="AB42" s="1037"/>
      <c r="AC42" s="1037"/>
      <c r="AD42" s="1037"/>
      <c r="AE42" s="1037"/>
      <c r="AF42" s="1391">
        <f t="shared" si="0"/>
        <v>0.89</v>
      </c>
      <c r="AG42" s="1391">
        <f t="shared" si="1"/>
        <v>0.89</v>
      </c>
      <c r="AH42" s="1025"/>
      <c r="AI42" s="1025"/>
      <c r="AJ42" s="1025"/>
      <c r="AK42" s="1025"/>
      <c r="AL42" s="1025"/>
      <c r="AM42" s="1025"/>
      <c r="AN42" s="1025"/>
      <c r="AO42" s="1025"/>
      <c r="AP42" s="1025"/>
      <c r="AQ42" s="1025"/>
      <c r="AR42" s="1025"/>
      <c r="AS42" s="1025"/>
      <c r="AT42" s="1025"/>
      <c r="AU42" s="1025"/>
      <c r="AV42" s="1025"/>
      <c r="AW42" s="1025"/>
      <c r="AX42" s="1025"/>
      <c r="AY42" s="1025"/>
      <c r="AZ42" s="1025"/>
      <c r="BA42" s="1025"/>
      <c r="BB42" s="903"/>
      <c r="BC42" s="905"/>
      <c r="BD42" s="905"/>
      <c r="BE42" s="905"/>
      <c r="BF42" s="905"/>
      <c r="BG42" s="905"/>
      <c r="BH42" s="905"/>
      <c r="BI42" s="905"/>
      <c r="BJ42" s="905"/>
      <c r="BK42" s="1043"/>
      <c r="BL42" s="903"/>
      <c r="BM42" s="905"/>
      <c r="BN42" s="905"/>
      <c r="BO42" s="905"/>
      <c r="BP42" s="905"/>
      <c r="BQ42" s="905"/>
      <c r="BR42" s="905"/>
      <c r="BS42" s="905"/>
      <c r="BT42" s="905"/>
      <c r="BU42" s="905"/>
      <c r="BV42" s="905"/>
      <c r="BW42" s="905"/>
      <c r="BX42" s="905"/>
      <c r="BY42" s="905"/>
      <c r="BZ42" s="905"/>
      <c r="CA42" s="905"/>
      <c r="CB42" s="905"/>
      <c r="CC42" s="905"/>
      <c r="CD42" s="905"/>
      <c r="CE42" s="905"/>
      <c r="CF42" s="905"/>
      <c r="CG42" s="905"/>
      <c r="CH42" s="905"/>
      <c r="CI42" s="905"/>
      <c r="CJ42" s="905"/>
      <c r="CK42" s="905"/>
      <c r="CL42" s="905"/>
      <c r="CM42" s="905"/>
      <c r="CN42" s="905"/>
      <c r="CO42" s="905"/>
      <c r="CP42" s="905"/>
      <c r="CQ42" s="905"/>
      <c r="CR42" s="905"/>
      <c r="CS42" s="905"/>
      <c r="CT42" s="905"/>
      <c r="CU42" s="905"/>
      <c r="CV42" s="905"/>
      <c r="CW42" s="905"/>
      <c r="CX42" s="905"/>
      <c r="CY42" s="905"/>
      <c r="CZ42" s="905"/>
      <c r="DA42" s="905"/>
      <c r="DB42" s="905"/>
      <c r="DC42" s="905"/>
      <c r="DD42" s="905"/>
      <c r="DE42" s="905"/>
      <c r="DF42" s="905"/>
      <c r="DG42" s="905"/>
      <c r="DH42" s="905"/>
      <c r="DI42" s="905"/>
      <c r="DJ42" s="905"/>
      <c r="DK42" s="905"/>
      <c r="DL42" s="905"/>
      <c r="DM42" s="905"/>
      <c r="DN42" s="905"/>
      <c r="DO42" s="905"/>
      <c r="DP42" s="905"/>
      <c r="DQ42" s="905"/>
      <c r="DR42" s="905"/>
      <c r="DS42" s="905"/>
      <c r="DT42" s="905"/>
      <c r="DU42" s="905"/>
      <c r="DV42" s="905"/>
      <c r="DW42" s="905"/>
    </row>
    <row r="43" spans="1:127" s="1039" customFormat="1" ht="21" customHeight="1">
      <c r="A43" s="1025"/>
      <c r="B43" s="900">
        <v>26</v>
      </c>
      <c r="C43" s="1936" t="s">
        <v>1109</v>
      </c>
      <c r="D43" s="1936"/>
      <c r="E43" s="1936"/>
      <c r="F43" s="1936"/>
      <c r="G43" s="1936"/>
      <c r="H43" s="1936"/>
      <c r="I43" s="1936"/>
      <c r="J43" s="1936"/>
      <c r="K43" s="1034"/>
      <c r="L43" s="1035">
        <v>1</v>
      </c>
      <c r="M43" s="1034"/>
      <c r="N43" s="1034"/>
      <c r="O43" s="1047" t="s">
        <v>2072</v>
      </c>
      <c r="P43" s="1030"/>
      <c r="Q43" s="900">
        <v>55</v>
      </c>
      <c r="R43" s="1936" t="s">
        <v>1108</v>
      </c>
      <c r="S43" s="1936"/>
      <c r="T43" s="1936"/>
      <c r="U43" s="1936"/>
      <c r="V43" s="1936"/>
      <c r="W43" s="1936"/>
      <c r="X43" s="1936"/>
      <c r="Y43" s="1936"/>
      <c r="Z43" s="1037"/>
      <c r="AA43" s="1035">
        <v>1</v>
      </c>
      <c r="AB43" s="1037"/>
      <c r="AC43" s="1037"/>
      <c r="AD43" s="1037"/>
      <c r="AE43" s="1037"/>
      <c r="AF43" s="1391">
        <f t="shared" si="0"/>
        <v>0.89</v>
      </c>
      <c r="AG43" s="1391">
        <f t="shared" si="1"/>
        <v>0.89</v>
      </c>
      <c r="AH43" s="1025"/>
      <c r="AI43" s="1025"/>
      <c r="AJ43" s="1025"/>
      <c r="AK43" s="1025"/>
      <c r="AL43" s="1025"/>
      <c r="AM43" s="1025"/>
      <c r="AN43" s="1025"/>
      <c r="AO43" s="1025"/>
      <c r="AP43" s="1025"/>
      <c r="AQ43" s="1025"/>
      <c r="AR43" s="1025"/>
      <c r="AS43" s="1025"/>
      <c r="AT43" s="1025"/>
      <c r="AU43" s="1025"/>
      <c r="AV43" s="1025"/>
      <c r="AW43" s="1025"/>
      <c r="AX43" s="1025"/>
      <c r="AY43" s="1025"/>
      <c r="AZ43" s="1025"/>
      <c r="BA43" s="1025"/>
      <c r="BB43" s="903"/>
      <c r="BC43" s="905"/>
      <c r="BD43" s="905"/>
      <c r="BE43" s="905"/>
      <c r="BF43" s="905"/>
      <c r="BG43" s="905"/>
      <c r="BH43" s="905"/>
      <c r="BI43" s="905"/>
      <c r="BJ43" s="905"/>
      <c r="BK43" s="1043"/>
      <c r="BL43" s="903"/>
      <c r="BM43" s="905"/>
      <c r="BN43" s="905"/>
      <c r="BO43" s="905"/>
      <c r="BP43" s="905"/>
      <c r="BQ43" s="905"/>
      <c r="BR43" s="905"/>
      <c r="BS43" s="905"/>
      <c r="BT43" s="905"/>
      <c r="BU43" s="905"/>
      <c r="BV43" s="905"/>
      <c r="BW43" s="905"/>
      <c r="BX43" s="905"/>
      <c r="BY43" s="905"/>
      <c r="BZ43" s="905"/>
      <c r="CA43" s="905"/>
      <c r="CB43" s="905"/>
      <c r="CC43" s="905"/>
      <c r="CD43" s="905"/>
      <c r="CE43" s="905"/>
      <c r="CF43" s="905"/>
      <c r="CG43" s="905"/>
      <c r="CH43" s="905"/>
      <c r="CI43" s="905"/>
      <c r="CJ43" s="905"/>
      <c r="CK43" s="905"/>
      <c r="CL43" s="905"/>
      <c r="CM43" s="905"/>
      <c r="CN43" s="905"/>
      <c r="CO43" s="905"/>
      <c r="CP43" s="905"/>
      <c r="CQ43" s="905"/>
      <c r="CR43" s="905"/>
      <c r="CS43" s="905"/>
      <c r="CT43" s="905"/>
      <c r="CU43" s="905"/>
      <c r="CV43" s="905"/>
      <c r="CW43" s="905"/>
      <c r="CX43" s="905"/>
      <c r="CY43" s="905"/>
      <c r="CZ43" s="905"/>
      <c r="DA43" s="905"/>
      <c r="DB43" s="905"/>
      <c r="DC43" s="905"/>
      <c r="DD43" s="905"/>
      <c r="DE43" s="905"/>
      <c r="DF43" s="905"/>
      <c r="DG43" s="905"/>
      <c r="DH43" s="905"/>
      <c r="DI43" s="905"/>
      <c r="DJ43" s="905"/>
      <c r="DK43" s="905"/>
      <c r="DL43" s="905"/>
      <c r="DM43" s="905"/>
      <c r="DN43" s="905"/>
      <c r="DO43" s="905"/>
      <c r="DP43" s="905"/>
      <c r="DQ43" s="905"/>
      <c r="DR43" s="905"/>
      <c r="DS43" s="905"/>
      <c r="DT43" s="905"/>
      <c r="DU43" s="905"/>
      <c r="DV43" s="905"/>
      <c r="DW43" s="905"/>
    </row>
    <row r="44" spans="1:127" s="1039" customFormat="1" ht="21" customHeight="1">
      <c r="A44" s="1025"/>
      <c r="B44" s="900">
        <v>27</v>
      </c>
      <c r="C44" s="1936" t="s">
        <v>1107</v>
      </c>
      <c r="D44" s="1936"/>
      <c r="E44" s="1936"/>
      <c r="F44" s="1936"/>
      <c r="G44" s="1936"/>
      <c r="H44" s="1936"/>
      <c r="I44" s="1936"/>
      <c r="J44" s="1936"/>
      <c r="K44" s="1034"/>
      <c r="L44" s="1035">
        <v>1</v>
      </c>
      <c r="M44" s="1036"/>
      <c r="N44" s="1036"/>
      <c r="O44" s="1036"/>
      <c r="P44" s="1030"/>
      <c r="Q44" s="900">
        <v>56</v>
      </c>
      <c r="R44" s="1936" t="s">
        <v>1106</v>
      </c>
      <c r="S44" s="1936"/>
      <c r="T44" s="1936"/>
      <c r="U44" s="1936"/>
      <c r="V44" s="1936"/>
      <c r="W44" s="1936"/>
      <c r="X44" s="1936"/>
      <c r="Y44" s="1936"/>
      <c r="Z44" s="1037"/>
      <c r="AA44" s="1035">
        <v>1</v>
      </c>
      <c r="AB44" s="1037"/>
      <c r="AC44" s="1037"/>
      <c r="AD44" s="1037"/>
      <c r="AE44" s="1037"/>
      <c r="AF44" s="1391">
        <f t="shared" si="0"/>
        <v>0.89</v>
      </c>
      <c r="AG44" s="1391">
        <f t="shared" si="1"/>
        <v>0.89</v>
      </c>
      <c r="AH44" s="1025"/>
      <c r="AI44" s="1025"/>
      <c r="AJ44" s="1025"/>
      <c r="AK44" s="1025"/>
      <c r="AL44" s="1025"/>
      <c r="AM44" s="1025"/>
      <c r="AN44" s="1025"/>
      <c r="AO44" s="1025"/>
      <c r="AP44" s="1025"/>
      <c r="AQ44" s="1025"/>
      <c r="AR44" s="1025"/>
      <c r="AS44" s="1025"/>
      <c r="AT44" s="1025"/>
      <c r="AU44" s="1025"/>
      <c r="AV44" s="1025"/>
      <c r="AW44" s="1025"/>
      <c r="AX44" s="1025"/>
      <c r="AY44" s="1025"/>
      <c r="AZ44" s="1025"/>
      <c r="BA44" s="1025"/>
      <c r="BB44" s="903"/>
      <c r="BC44" s="905"/>
      <c r="BD44" s="905"/>
      <c r="BE44" s="905"/>
      <c r="BF44" s="905"/>
      <c r="BG44" s="905"/>
      <c r="BH44" s="905"/>
      <c r="BI44" s="905"/>
      <c r="BJ44" s="905"/>
      <c r="BK44" s="1043"/>
      <c r="BL44" s="903"/>
      <c r="BM44" s="905"/>
      <c r="BN44" s="905"/>
      <c r="BO44" s="905"/>
      <c r="BP44" s="905"/>
      <c r="BQ44" s="905"/>
      <c r="BR44" s="905"/>
      <c r="BS44" s="905"/>
      <c r="BT44" s="899"/>
      <c r="BU44" s="899"/>
      <c r="BV44" s="899"/>
      <c r="BW44" s="899"/>
      <c r="BX44" s="899"/>
      <c r="BY44" s="899"/>
      <c r="BZ44" s="899"/>
      <c r="CA44" s="899"/>
      <c r="CB44" s="899"/>
      <c r="CC44" s="899"/>
      <c r="CD44" s="899"/>
      <c r="CE44" s="899"/>
      <c r="CF44" s="899"/>
      <c r="CG44" s="899"/>
      <c r="CH44" s="899"/>
      <c r="CI44" s="899"/>
      <c r="CJ44" s="899"/>
      <c r="CK44" s="899"/>
      <c r="CL44" s="899"/>
      <c r="CM44" s="899"/>
      <c r="CN44" s="899"/>
      <c r="CO44" s="899"/>
      <c r="CP44" s="899"/>
      <c r="CQ44" s="899"/>
      <c r="CR44" s="899"/>
      <c r="CS44" s="899"/>
      <c r="CT44" s="899"/>
      <c r="CU44" s="899"/>
      <c r="CV44" s="899"/>
      <c r="CW44" s="899"/>
      <c r="CX44" s="899"/>
      <c r="CY44" s="899"/>
      <c r="CZ44" s="899"/>
      <c r="DA44" s="899"/>
      <c r="DB44" s="899"/>
      <c r="DC44" s="899"/>
      <c r="DD44" s="899"/>
      <c r="DE44" s="899"/>
      <c r="DF44" s="899"/>
      <c r="DG44" s="899"/>
      <c r="DH44" s="899"/>
      <c r="DI44" s="899"/>
      <c r="DJ44" s="899"/>
      <c r="DK44" s="899"/>
      <c r="DL44" s="899"/>
      <c r="DM44" s="899"/>
      <c r="DN44" s="899"/>
      <c r="DO44" s="899"/>
      <c r="DP44" s="899"/>
      <c r="DQ44" s="899"/>
      <c r="DR44" s="899"/>
      <c r="DS44" s="899"/>
      <c r="DT44" s="899"/>
      <c r="DU44" s="899"/>
      <c r="DV44" s="899"/>
      <c r="DW44" s="899"/>
    </row>
    <row r="45" spans="1:127" s="1039" customFormat="1" ht="21" customHeight="1">
      <c r="A45" s="1025"/>
      <c r="B45" s="900">
        <v>28</v>
      </c>
      <c r="C45" s="1936" t="s">
        <v>1105</v>
      </c>
      <c r="D45" s="1936"/>
      <c r="E45" s="1936"/>
      <c r="F45" s="1936"/>
      <c r="G45" s="1936"/>
      <c r="H45" s="1936"/>
      <c r="I45" s="1936"/>
      <c r="J45" s="1936"/>
      <c r="K45" s="1034"/>
      <c r="L45" s="1035">
        <v>1</v>
      </c>
      <c r="M45" s="1034"/>
      <c r="N45" s="1034"/>
      <c r="O45" s="1034"/>
      <c r="P45" s="1030"/>
      <c r="Q45" s="900">
        <v>57</v>
      </c>
      <c r="R45" s="1979" t="s">
        <v>1104</v>
      </c>
      <c r="S45" s="1979"/>
      <c r="T45" s="1979"/>
      <c r="U45" s="1979"/>
      <c r="V45" s="1979"/>
      <c r="W45" s="1979"/>
      <c r="X45" s="1979"/>
      <c r="Y45" s="1979"/>
      <c r="Z45" s="1037"/>
      <c r="AA45" s="1035">
        <v>1</v>
      </c>
      <c r="AB45" s="1047"/>
      <c r="AC45" s="1047"/>
      <c r="AD45" s="1037"/>
      <c r="AE45" s="1037"/>
      <c r="AF45" s="1391">
        <f t="shared" si="0"/>
        <v>0.89</v>
      </c>
      <c r="AG45" s="1391">
        <f t="shared" si="1"/>
        <v>0.89</v>
      </c>
      <c r="AH45" s="1025"/>
      <c r="AI45" s="1025"/>
      <c r="AJ45" s="1025"/>
      <c r="AK45" s="1025"/>
      <c r="AL45" s="1025"/>
      <c r="AM45" s="1025"/>
      <c r="AN45" s="1025"/>
      <c r="AO45" s="1025"/>
      <c r="AP45" s="1025"/>
      <c r="AQ45" s="1025"/>
      <c r="AR45" s="1025"/>
      <c r="AS45" s="1025"/>
      <c r="AT45" s="1025"/>
      <c r="AU45" s="1025"/>
      <c r="AV45" s="1025"/>
      <c r="AW45" s="1025"/>
      <c r="AX45" s="1025"/>
      <c r="AY45" s="1025"/>
      <c r="AZ45" s="1025"/>
      <c r="BA45" s="1025"/>
      <c r="BB45" s="903"/>
      <c r="BC45" s="905"/>
      <c r="BD45" s="905"/>
      <c r="BE45" s="905"/>
      <c r="BF45" s="905"/>
      <c r="BG45" s="905"/>
      <c r="BH45" s="905"/>
      <c r="BI45" s="905"/>
      <c r="BJ45" s="905"/>
      <c r="BK45" s="1043"/>
      <c r="BL45" s="903"/>
      <c r="BM45" s="905"/>
      <c r="BN45" s="905"/>
      <c r="BO45" s="905"/>
      <c r="BP45" s="905"/>
      <c r="BQ45" s="905"/>
      <c r="BR45" s="905"/>
      <c r="BS45" s="905"/>
      <c r="BT45" s="899"/>
      <c r="BU45" s="899"/>
      <c r="BV45" s="899"/>
      <c r="BW45" s="899"/>
      <c r="BX45" s="899"/>
      <c r="BY45" s="899"/>
      <c r="BZ45" s="899"/>
      <c r="CA45" s="899"/>
      <c r="CB45" s="899"/>
      <c r="CC45" s="899"/>
      <c r="CD45" s="899"/>
      <c r="CE45" s="899"/>
      <c r="CF45" s="899"/>
      <c r="CG45" s="899"/>
      <c r="CH45" s="899"/>
      <c r="CI45" s="899"/>
      <c r="CJ45" s="899"/>
      <c r="CK45" s="899"/>
      <c r="CL45" s="899"/>
      <c r="CM45" s="899"/>
      <c r="CN45" s="899"/>
      <c r="CO45" s="899"/>
      <c r="CP45" s="899"/>
      <c r="CQ45" s="899"/>
      <c r="CR45" s="899"/>
      <c r="CS45" s="899"/>
      <c r="CT45" s="899"/>
      <c r="CU45" s="899"/>
      <c r="CV45" s="899"/>
      <c r="CW45" s="899"/>
      <c r="CX45" s="899"/>
      <c r="CY45" s="899"/>
      <c r="CZ45" s="899"/>
      <c r="DA45" s="899"/>
      <c r="DB45" s="899"/>
      <c r="DC45" s="899"/>
      <c r="DD45" s="899"/>
      <c r="DE45" s="899"/>
      <c r="DF45" s="899"/>
      <c r="DG45" s="899"/>
      <c r="DH45" s="899"/>
      <c r="DI45" s="899"/>
      <c r="DJ45" s="899"/>
      <c r="DK45" s="899"/>
      <c r="DL45" s="899"/>
      <c r="DM45" s="899"/>
      <c r="DN45" s="899"/>
      <c r="DO45" s="899"/>
      <c r="DP45" s="899"/>
      <c r="DQ45" s="899"/>
      <c r="DR45" s="899"/>
      <c r="DS45" s="899"/>
      <c r="DT45" s="899"/>
      <c r="DU45" s="899"/>
      <c r="DV45" s="899"/>
      <c r="DW45" s="899"/>
    </row>
    <row r="46" spans="1:127" s="1039" customFormat="1" ht="21" customHeight="1" thickBot="1">
      <c r="A46" s="1025"/>
      <c r="B46" s="906">
        <v>29</v>
      </c>
      <c r="C46" s="2044" t="s">
        <v>1103</v>
      </c>
      <c r="D46" s="2044"/>
      <c r="E46" s="2044"/>
      <c r="F46" s="2044"/>
      <c r="G46" s="2044"/>
      <c r="H46" s="2044"/>
      <c r="I46" s="2044"/>
      <c r="J46" s="2044"/>
      <c r="K46" s="1034"/>
      <c r="L46" s="1035">
        <v>1</v>
      </c>
      <c r="M46" s="1034"/>
      <c r="N46" s="1034"/>
      <c r="O46" s="1034"/>
      <c r="P46" s="1030"/>
      <c r="Q46" s="906">
        <v>58</v>
      </c>
      <c r="R46" s="2045" t="s">
        <v>1102</v>
      </c>
      <c r="S46" s="2045"/>
      <c r="T46" s="2045"/>
      <c r="U46" s="2045"/>
      <c r="V46" s="2045"/>
      <c r="W46" s="2045"/>
      <c r="X46" s="2045"/>
      <c r="Y46" s="2045"/>
      <c r="Z46" s="1047"/>
      <c r="AA46" s="1035">
        <v>1</v>
      </c>
      <c r="AB46" s="1037"/>
      <c r="AC46" s="1037"/>
      <c r="AD46" s="1037"/>
      <c r="AE46" s="1037"/>
      <c r="AF46" s="1391">
        <f t="shared" si="0"/>
        <v>0.89</v>
      </c>
      <c r="AG46" s="1391">
        <f t="shared" si="1"/>
        <v>0.89</v>
      </c>
      <c r="AH46" s="1025"/>
      <c r="AI46" s="1025"/>
      <c r="AJ46" s="1025"/>
      <c r="AK46" s="1025"/>
      <c r="AL46" s="1025"/>
      <c r="AM46" s="1025"/>
      <c r="AN46" s="1025"/>
      <c r="AO46" s="1025"/>
      <c r="AP46" s="1025"/>
      <c r="AQ46" s="1025"/>
      <c r="AR46" s="1025"/>
      <c r="AS46" s="1025"/>
      <c r="AT46" s="1025"/>
      <c r="AU46" s="1025"/>
      <c r="AV46" s="1025"/>
      <c r="AW46" s="1025"/>
      <c r="AX46" s="1025"/>
      <c r="AY46" s="1025"/>
      <c r="AZ46" s="1025"/>
      <c r="BA46" s="1025"/>
      <c r="BB46" s="903"/>
      <c r="BC46" s="905"/>
      <c r="BD46" s="905"/>
      <c r="BE46" s="905"/>
      <c r="BF46" s="905"/>
      <c r="BG46" s="905"/>
      <c r="BH46" s="905"/>
      <c r="BI46" s="905"/>
      <c r="BJ46" s="905"/>
      <c r="BK46" s="1043"/>
      <c r="BL46" s="903"/>
      <c r="BM46" s="905"/>
      <c r="BN46" s="905"/>
      <c r="BO46" s="905"/>
      <c r="BP46" s="905"/>
      <c r="BQ46" s="905"/>
      <c r="BR46" s="905"/>
      <c r="BS46" s="905"/>
      <c r="BT46" s="899"/>
      <c r="BU46" s="899"/>
      <c r="BV46" s="899"/>
      <c r="BW46" s="899"/>
      <c r="BX46" s="899"/>
      <c r="BY46" s="899"/>
      <c r="BZ46" s="899"/>
      <c r="CA46" s="899"/>
      <c r="CB46" s="899"/>
      <c r="CC46" s="899"/>
      <c r="CD46" s="899"/>
      <c r="CE46" s="899"/>
      <c r="CF46" s="899"/>
      <c r="CG46" s="899"/>
      <c r="CH46" s="899"/>
      <c r="CI46" s="899"/>
      <c r="CJ46" s="899"/>
      <c r="CK46" s="899"/>
      <c r="CL46" s="899"/>
      <c r="CM46" s="899"/>
      <c r="CN46" s="899"/>
      <c r="CO46" s="899"/>
      <c r="CP46" s="899"/>
      <c r="CQ46" s="899"/>
      <c r="CR46" s="899"/>
      <c r="CS46" s="899"/>
      <c r="CT46" s="899"/>
      <c r="CU46" s="899"/>
      <c r="CV46" s="899"/>
      <c r="CW46" s="899"/>
      <c r="CX46" s="899"/>
      <c r="CY46" s="899"/>
      <c r="CZ46" s="899"/>
      <c r="DA46" s="899"/>
      <c r="DB46" s="899"/>
      <c r="DC46" s="899"/>
      <c r="DD46" s="899"/>
      <c r="DE46" s="899"/>
      <c r="DF46" s="899"/>
      <c r="DG46" s="899"/>
      <c r="DH46" s="899"/>
      <c r="DI46" s="899"/>
      <c r="DJ46" s="899"/>
      <c r="DK46" s="899"/>
      <c r="DL46" s="899"/>
      <c r="DM46" s="899"/>
      <c r="DN46" s="899"/>
      <c r="DO46" s="899"/>
      <c r="DP46" s="899"/>
      <c r="DQ46" s="899"/>
      <c r="DR46" s="899"/>
      <c r="DS46" s="899"/>
      <c r="DT46" s="899"/>
      <c r="DU46" s="899"/>
      <c r="DV46" s="899"/>
      <c r="DW46" s="899"/>
    </row>
    <row r="47" spans="1:127" s="1039" customFormat="1" ht="15.6" customHeight="1" thickBot="1">
      <c r="A47" s="1025"/>
      <c r="B47" s="2046"/>
      <c r="C47" s="2046"/>
      <c r="D47" s="2046"/>
      <c r="E47" s="907"/>
      <c r="F47" s="907"/>
      <c r="G47" s="907"/>
      <c r="H47" s="907"/>
      <c r="I47" s="1057"/>
      <c r="J47" s="1057"/>
      <c r="K47" s="1057"/>
      <c r="L47" s="1057"/>
      <c r="M47" s="1057"/>
      <c r="N47" s="1057"/>
      <c r="O47" s="1057"/>
      <c r="P47" s="1057"/>
      <c r="Q47" s="907"/>
      <c r="R47" s="907"/>
      <c r="S47" s="907"/>
      <c r="T47" s="907"/>
      <c r="U47" s="907"/>
      <c r="V47" s="907"/>
      <c r="W47" s="907"/>
      <c r="X47" s="907"/>
      <c r="Y47" s="907"/>
      <c r="Z47" s="1058"/>
      <c r="AA47" s="1058"/>
      <c r="AB47" s="1058"/>
      <c r="AC47" s="1058"/>
      <c r="AD47" s="1058"/>
      <c r="AE47" s="1025"/>
      <c r="AF47" s="1025"/>
      <c r="AG47" s="1025"/>
      <c r="AH47" s="1025"/>
      <c r="AI47" s="1025"/>
      <c r="AJ47" s="1025"/>
      <c r="AK47" s="1025"/>
      <c r="AL47" s="1025"/>
      <c r="AM47" s="1025"/>
      <c r="AN47" s="1025"/>
      <c r="AO47" s="1025"/>
      <c r="AP47" s="1025"/>
      <c r="AQ47" s="1025"/>
      <c r="AR47" s="1025"/>
      <c r="AS47" s="1025"/>
      <c r="AT47" s="1025"/>
      <c r="AU47" s="1025"/>
      <c r="AV47" s="1025"/>
      <c r="AW47" s="1025"/>
      <c r="AX47" s="1025"/>
      <c r="AY47" s="1025"/>
      <c r="AZ47" s="1025"/>
      <c r="BA47" s="1025"/>
      <c r="BD47" s="899"/>
      <c r="BE47" s="899"/>
      <c r="BF47" s="899"/>
      <c r="BG47" s="899"/>
      <c r="BH47" s="899"/>
      <c r="BI47" s="899"/>
      <c r="BJ47" s="899"/>
      <c r="BK47" s="899"/>
      <c r="BL47" s="899"/>
      <c r="BM47" s="899"/>
      <c r="BN47" s="899"/>
      <c r="BO47" s="899"/>
      <c r="BP47" s="899"/>
      <c r="BQ47" s="899"/>
      <c r="BR47" s="899"/>
      <c r="BS47" s="899"/>
      <c r="BT47" s="899"/>
      <c r="BU47" s="899"/>
      <c r="BV47" s="899"/>
      <c r="BW47" s="899"/>
      <c r="BX47" s="899"/>
      <c r="BY47" s="899"/>
      <c r="BZ47" s="899"/>
      <c r="CA47" s="899"/>
      <c r="CB47" s="899"/>
      <c r="CC47" s="899"/>
      <c r="CD47" s="899"/>
      <c r="CE47" s="899"/>
      <c r="CF47" s="899"/>
      <c r="CG47" s="899"/>
      <c r="CH47" s="899"/>
      <c r="CI47" s="899"/>
      <c r="CJ47" s="899"/>
      <c r="CK47" s="899"/>
      <c r="CL47" s="899"/>
      <c r="CM47" s="899"/>
      <c r="CN47" s="899"/>
      <c r="CO47" s="899"/>
      <c r="CP47" s="899"/>
      <c r="CQ47" s="899"/>
      <c r="CR47" s="899"/>
      <c r="CS47" s="899"/>
      <c r="CT47" s="899"/>
      <c r="CU47" s="899"/>
      <c r="CV47" s="899"/>
      <c r="CW47" s="899"/>
      <c r="CX47" s="899"/>
      <c r="CY47" s="899"/>
      <c r="CZ47" s="899"/>
      <c r="DA47" s="899"/>
      <c r="DB47" s="899"/>
      <c r="DC47" s="899"/>
      <c r="DD47" s="899"/>
      <c r="DE47" s="899"/>
      <c r="DF47" s="899"/>
      <c r="DG47" s="899"/>
    </row>
    <row r="48" spans="1:127" s="1039" customFormat="1" ht="9" hidden="1" customHeight="1" thickBot="1">
      <c r="A48" s="1025"/>
      <c r="B48" s="2046"/>
      <c r="C48" s="2046"/>
      <c r="D48" s="2046"/>
      <c r="E48" s="907"/>
      <c r="F48" s="907"/>
      <c r="G48" s="907"/>
      <c r="H48" s="907"/>
      <c r="I48" s="2041" t="s">
        <v>1101</v>
      </c>
      <c r="J48" s="2041"/>
      <c r="K48" s="2041"/>
      <c r="L48" s="2041"/>
      <c r="M48" s="1057"/>
      <c r="N48" s="1057"/>
      <c r="O48" s="1057"/>
      <c r="P48" s="1057"/>
      <c r="Q48" s="907"/>
      <c r="R48" s="907"/>
      <c r="S48" s="907"/>
      <c r="T48" s="907"/>
      <c r="U48" s="907"/>
      <c r="V48" s="907"/>
      <c r="W48" s="907"/>
      <c r="X48" s="907"/>
      <c r="Y48" s="907"/>
      <c r="Z48" s="1058"/>
      <c r="AA48" s="1058"/>
      <c r="AB48" s="1058"/>
      <c r="AC48" s="1058"/>
      <c r="AD48" s="1058"/>
      <c r="AE48" s="1025"/>
      <c r="AF48" s="1025"/>
      <c r="AG48" s="1025"/>
      <c r="AH48" s="1025"/>
      <c r="AI48" s="1025"/>
      <c r="AJ48" s="1025"/>
      <c r="AK48" s="1025"/>
      <c r="AL48" s="1025"/>
      <c r="AM48" s="1025"/>
      <c r="AN48" s="1025"/>
      <c r="AO48" s="1025"/>
      <c r="AP48" s="1025"/>
      <c r="AQ48" s="1025"/>
      <c r="AR48" s="1025"/>
      <c r="AS48" s="1025"/>
      <c r="AT48" s="1025"/>
      <c r="AU48" s="1025"/>
      <c r="AV48" s="1025"/>
      <c r="AW48" s="1025"/>
      <c r="AX48" s="1025"/>
      <c r="AY48" s="1025"/>
      <c r="AZ48" s="1025"/>
      <c r="BA48" s="1025"/>
      <c r="BD48" s="899"/>
      <c r="BE48" s="899"/>
      <c r="BF48" s="899"/>
      <c r="BG48" s="899"/>
      <c r="BH48" s="899"/>
      <c r="BI48" s="899"/>
      <c r="BJ48" s="899"/>
      <c r="BK48" s="899"/>
      <c r="BL48" s="899"/>
      <c r="BM48" s="899"/>
      <c r="BN48" s="899"/>
      <c r="BO48" s="899"/>
      <c r="BP48" s="899"/>
      <c r="BQ48" s="899"/>
      <c r="BR48" s="899"/>
      <c r="BS48" s="899"/>
      <c r="BT48" s="899"/>
      <c r="BU48" s="899"/>
      <c r="BV48" s="899"/>
      <c r="BW48" s="899"/>
      <c r="BX48" s="899"/>
      <c r="BY48" s="899"/>
      <c r="BZ48" s="899"/>
      <c r="CA48" s="899"/>
      <c r="CB48" s="899"/>
      <c r="CC48" s="899"/>
      <c r="CD48" s="899"/>
      <c r="CE48" s="899"/>
      <c r="CF48" s="899"/>
      <c r="CG48" s="899"/>
      <c r="CH48" s="899"/>
      <c r="CI48" s="899"/>
      <c r="CJ48" s="899"/>
      <c r="CK48" s="899"/>
      <c r="CL48" s="899"/>
      <c r="CM48" s="899"/>
      <c r="CN48" s="899"/>
      <c r="CO48" s="899"/>
      <c r="CP48" s="899"/>
      <c r="CQ48" s="899"/>
      <c r="CR48" s="899"/>
      <c r="CS48" s="899"/>
      <c r="CT48" s="899"/>
      <c r="CU48" s="899"/>
      <c r="CV48" s="899"/>
      <c r="CW48" s="899"/>
      <c r="CX48" s="899"/>
      <c r="CY48" s="899"/>
      <c r="CZ48" s="899"/>
      <c r="DA48" s="899"/>
      <c r="DB48" s="899"/>
      <c r="DC48" s="899"/>
      <c r="DD48" s="899"/>
      <c r="DE48" s="899"/>
      <c r="DF48" s="899"/>
      <c r="DG48" s="899"/>
    </row>
    <row r="49" spans="1:111" s="1039" customFormat="1" ht="17.100000000000001" customHeight="1" thickBot="1">
      <c r="A49" s="1025"/>
      <c r="B49" s="1059"/>
      <c r="C49" s="1059"/>
      <c r="D49" s="1059"/>
      <c r="E49" s="1059"/>
      <c r="F49" s="1059"/>
      <c r="G49" s="1060"/>
      <c r="H49" s="1060"/>
      <c r="I49" s="1060"/>
      <c r="J49" s="1060"/>
      <c r="K49" s="1060"/>
      <c r="L49" s="1060"/>
      <c r="M49" s="2047" t="s">
        <v>1100</v>
      </c>
      <c r="N49" s="2048"/>
      <c r="O49" s="2049"/>
      <c r="P49" s="1057"/>
      <c r="Q49" s="2050">
        <f>AF17</f>
        <v>0.91</v>
      </c>
      <c r="R49" s="2051"/>
      <c r="S49" s="2052"/>
      <c r="T49" s="1059"/>
      <c r="U49" s="1059"/>
      <c r="V49" s="1060"/>
      <c r="W49" s="1060"/>
      <c r="X49" s="1060"/>
      <c r="Y49" s="1060"/>
      <c r="Z49" s="1060"/>
      <c r="AA49" s="1060"/>
      <c r="AB49" s="1060"/>
      <c r="AC49" s="1060"/>
      <c r="AD49" s="1060"/>
      <c r="AE49" s="1025"/>
      <c r="AF49" s="1025"/>
      <c r="AG49" s="1025"/>
      <c r="AH49" s="1025"/>
      <c r="AI49" s="1025"/>
      <c r="AJ49" s="1025"/>
      <c r="AK49" s="1025"/>
      <c r="AL49" s="1025"/>
      <c r="AM49" s="1025"/>
      <c r="AN49" s="1025"/>
      <c r="AO49" s="1025"/>
      <c r="AP49" s="1025"/>
      <c r="AQ49" s="1025"/>
      <c r="AR49" s="1025"/>
      <c r="AS49" s="1025"/>
      <c r="AT49" s="1025"/>
      <c r="AU49" s="1025"/>
      <c r="AV49" s="1025"/>
      <c r="AW49" s="1025"/>
      <c r="AX49" s="1025"/>
      <c r="AY49" s="1025"/>
      <c r="AZ49" s="1025"/>
      <c r="BA49" s="1025"/>
      <c r="BD49" s="899"/>
      <c r="BE49" s="899"/>
      <c r="BF49" s="899"/>
      <c r="BG49" s="899"/>
      <c r="BH49" s="899"/>
      <c r="BI49" s="899"/>
      <c r="BJ49" s="899"/>
      <c r="BK49" s="899"/>
      <c r="BL49" s="899"/>
      <c r="BM49" s="899"/>
      <c r="BN49" s="899"/>
      <c r="BO49" s="899"/>
      <c r="BP49" s="899"/>
      <c r="BQ49" s="899"/>
      <c r="BR49" s="899"/>
      <c r="BS49" s="899"/>
      <c r="BT49" s="899"/>
      <c r="BU49" s="899"/>
      <c r="BV49" s="899"/>
      <c r="BW49" s="899"/>
      <c r="BX49" s="899"/>
      <c r="BY49" s="899"/>
      <c r="BZ49" s="899"/>
      <c r="CA49" s="899"/>
      <c r="CB49" s="899"/>
      <c r="CC49" s="899"/>
      <c r="CD49" s="899"/>
      <c r="CE49" s="899"/>
      <c r="CF49" s="899"/>
      <c r="CG49" s="899"/>
      <c r="CH49" s="899"/>
      <c r="CI49" s="899"/>
      <c r="CJ49" s="899"/>
      <c r="CK49" s="899"/>
      <c r="CL49" s="899"/>
      <c r="CM49" s="899"/>
      <c r="CN49" s="899"/>
      <c r="CO49" s="899"/>
      <c r="CP49" s="899"/>
      <c r="CQ49" s="899"/>
      <c r="CR49" s="899"/>
      <c r="CS49" s="899"/>
      <c r="CT49" s="899"/>
      <c r="CU49" s="899"/>
      <c r="CV49" s="899"/>
      <c r="CW49" s="899"/>
      <c r="CX49" s="899"/>
      <c r="CY49" s="899"/>
      <c r="CZ49" s="899"/>
      <c r="DA49" s="899"/>
      <c r="DB49" s="899"/>
      <c r="DC49" s="899"/>
      <c r="DD49" s="899"/>
      <c r="DE49" s="899"/>
      <c r="DF49" s="899"/>
      <c r="DG49" s="899"/>
    </row>
    <row r="50" spans="1:111" s="1039" customFormat="1" ht="12.6" customHeight="1" thickBot="1">
      <c r="A50" s="1025"/>
      <c r="B50" s="1061"/>
      <c r="C50" s="1061"/>
      <c r="D50" s="1061"/>
      <c r="E50" s="1061"/>
      <c r="F50" s="1061"/>
      <c r="G50" s="1062"/>
      <c r="H50" s="1062"/>
      <c r="I50" s="1062"/>
      <c r="J50" s="1062"/>
      <c r="K50" s="1062"/>
      <c r="L50" s="1062"/>
      <c r="M50" s="1062"/>
      <c r="N50" s="1062"/>
      <c r="O50" s="1062"/>
      <c r="P50" s="1057"/>
      <c r="Q50" s="1061"/>
      <c r="R50" s="1061"/>
      <c r="S50" s="1061"/>
      <c r="T50" s="1061"/>
      <c r="U50" s="1061"/>
      <c r="V50" s="1062"/>
      <c r="W50" s="1062"/>
      <c r="X50" s="1062"/>
      <c r="Y50" s="1062"/>
      <c r="Z50" s="1062"/>
      <c r="AA50" s="1062"/>
      <c r="AB50" s="1062"/>
      <c r="AC50" s="1062"/>
      <c r="AD50" s="1062"/>
      <c r="AE50" s="1025"/>
      <c r="AF50" s="1025"/>
      <c r="AG50" s="1025"/>
      <c r="AH50" s="1025"/>
      <c r="AI50" s="1025"/>
      <c r="AJ50" s="1025"/>
      <c r="AK50" s="1025"/>
      <c r="AL50" s="1025"/>
      <c r="AM50" s="1025"/>
      <c r="AN50" s="1025"/>
      <c r="AO50" s="1025"/>
      <c r="AP50" s="1025"/>
      <c r="AQ50" s="1025"/>
      <c r="AR50" s="1025"/>
      <c r="AS50" s="1025"/>
      <c r="AT50" s="1025"/>
      <c r="AU50" s="1025"/>
      <c r="AV50" s="1025"/>
      <c r="AW50" s="1025"/>
      <c r="AX50" s="1025"/>
      <c r="AY50" s="1025"/>
      <c r="AZ50" s="1025"/>
      <c r="BA50" s="1025"/>
      <c r="BD50" s="899"/>
      <c r="BE50" s="899"/>
      <c r="BF50" s="899"/>
      <c r="BG50" s="899"/>
      <c r="BH50" s="899"/>
      <c r="BI50" s="899"/>
      <c r="BJ50" s="899"/>
      <c r="BK50" s="899"/>
      <c r="BL50" s="899"/>
      <c r="BM50" s="899"/>
      <c r="BN50" s="899"/>
      <c r="BO50" s="899"/>
      <c r="BP50" s="899"/>
      <c r="BQ50" s="899"/>
      <c r="BR50" s="899"/>
      <c r="BS50" s="899"/>
      <c r="BT50" s="899"/>
      <c r="BU50" s="899"/>
      <c r="BV50" s="899"/>
      <c r="BW50" s="899"/>
      <c r="BX50" s="899"/>
      <c r="BY50" s="899"/>
      <c r="BZ50" s="899"/>
      <c r="CA50" s="899"/>
      <c r="CB50" s="899"/>
      <c r="CC50" s="899"/>
      <c r="CD50" s="899"/>
      <c r="CE50" s="899"/>
      <c r="CF50" s="899"/>
      <c r="CG50" s="899"/>
      <c r="CH50" s="899"/>
      <c r="CI50" s="899"/>
      <c r="CJ50" s="899"/>
      <c r="CK50" s="899"/>
      <c r="CL50" s="899"/>
      <c r="CM50" s="899"/>
      <c r="CN50" s="899"/>
      <c r="CO50" s="899"/>
      <c r="CP50" s="899"/>
      <c r="CQ50" s="899"/>
      <c r="CR50" s="899"/>
      <c r="CS50" s="899"/>
      <c r="CT50" s="899"/>
      <c r="CU50" s="899"/>
      <c r="CV50" s="899"/>
      <c r="CW50" s="899"/>
      <c r="CX50" s="899"/>
      <c r="CY50" s="899"/>
      <c r="CZ50" s="899"/>
      <c r="DA50" s="899"/>
      <c r="DB50" s="899"/>
      <c r="DC50" s="899"/>
      <c r="DD50" s="899"/>
      <c r="DE50" s="899"/>
      <c r="DF50" s="899"/>
      <c r="DG50" s="899"/>
    </row>
    <row r="51" spans="1:111" s="1039" customFormat="1" ht="20.100000000000001" customHeight="1" thickBot="1">
      <c r="A51" s="1025"/>
      <c r="B51" s="2036" t="s">
        <v>1099</v>
      </c>
      <c r="C51" s="2037"/>
      <c r="D51" s="2037"/>
      <c r="E51" s="2037"/>
      <c r="F51" s="2037"/>
      <c r="G51" s="2038" t="s">
        <v>1681</v>
      </c>
      <c r="H51" s="2038"/>
      <c r="I51" s="2038"/>
      <c r="J51" s="2038"/>
      <c r="K51" s="2038"/>
      <c r="L51" s="2038"/>
      <c r="M51" s="2038"/>
      <c r="N51" s="2038"/>
      <c r="O51" s="2039"/>
      <c r="P51" s="1057"/>
      <c r="Q51" s="2036" t="s">
        <v>1098</v>
      </c>
      <c r="R51" s="2037"/>
      <c r="S51" s="2037"/>
      <c r="T51" s="2037"/>
      <c r="U51" s="2037"/>
      <c r="V51" s="2038"/>
      <c r="W51" s="2038"/>
      <c r="X51" s="2038"/>
      <c r="Y51" s="2038"/>
      <c r="Z51" s="2038"/>
      <c r="AA51" s="2038"/>
      <c r="AB51" s="2038"/>
      <c r="AC51" s="2038"/>
      <c r="AD51" s="2039"/>
      <c r="AE51" s="1025"/>
      <c r="AF51" s="1025"/>
      <c r="AG51" s="1025"/>
      <c r="AH51" s="1025"/>
      <c r="AI51" s="1025"/>
      <c r="AJ51" s="1025"/>
      <c r="AK51" s="1025"/>
      <c r="AL51" s="1025"/>
      <c r="AM51" s="1025"/>
      <c r="AN51" s="1025"/>
      <c r="AO51" s="1025"/>
      <c r="AP51" s="1025"/>
      <c r="AQ51" s="1025"/>
      <c r="AR51" s="1025"/>
      <c r="AS51" s="1025"/>
      <c r="AT51" s="1025"/>
      <c r="AU51" s="1025"/>
      <c r="AV51" s="1025"/>
      <c r="AW51" s="1025"/>
      <c r="AX51" s="1025"/>
      <c r="AY51" s="1025"/>
      <c r="AZ51" s="1025"/>
      <c r="BA51" s="1025"/>
    </row>
    <row r="52" spans="1:111" s="1039" customFormat="1" ht="20.100000000000001" customHeight="1">
      <c r="A52" s="1025"/>
      <c r="B52" s="2041"/>
      <c r="C52" s="2041"/>
      <c r="D52" s="2041"/>
      <c r="E52" s="2041"/>
      <c r="F52" s="2041"/>
      <c r="G52" s="2041"/>
      <c r="H52" s="2041"/>
      <c r="I52" s="2041"/>
      <c r="J52" s="2041"/>
      <c r="K52" s="2041"/>
      <c r="L52" s="2041"/>
      <c r="M52" s="2041"/>
      <c r="N52" s="2041"/>
      <c r="O52" s="2041"/>
      <c r="P52" s="2041"/>
      <c r="Q52" s="2041"/>
      <c r="R52" s="2041"/>
      <c r="S52" s="2041"/>
      <c r="T52" s="2041"/>
      <c r="U52" s="2041"/>
      <c r="V52" s="2041"/>
      <c r="W52" s="2041"/>
      <c r="X52" s="2041"/>
      <c r="Y52" s="2041"/>
      <c r="Z52" s="2041"/>
      <c r="AA52" s="2041"/>
      <c r="AB52" s="2041"/>
      <c r="AC52" s="2041"/>
      <c r="AD52" s="2041"/>
      <c r="AE52" s="1025"/>
      <c r="AF52" s="1025"/>
      <c r="AG52" s="1025"/>
      <c r="AH52" s="1025"/>
      <c r="AI52" s="1025"/>
      <c r="AJ52" s="1025"/>
      <c r="AK52" s="1025"/>
      <c r="AL52" s="1025"/>
      <c r="AM52" s="1025"/>
      <c r="AN52" s="1025"/>
      <c r="AO52" s="1025"/>
      <c r="AP52" s="1025"/>
      <c r="AQ52" s="1025"/>
      <c r="AR52" s="1025"/>
      <c r="AS52" s="1025"/>
      <c r="AT52" s="1025"/>
      <c r="AU52" s="1025"/>
      <c r="AV52" s="1025"/>
      <c r="AW52" s="1025"/>
      <c r="AX52" s="1025"/>
      <c r="AY52" s="1025"/>
      <c r="AZ52" s="1025"/>
      <c r="BA52" s="1025"/>
    </row>
    <row r="53" spans="1:111" s="1039" customFormat="1" ht="40.049999999999997" customHeight="1">
      <c r="A53" s="1025"/>
      <c r="B53" s="2042" t="s">
        <v>1097</v>
      </c>
      <c r="C53" s="2042"/>
      <c r="D53" s="2042"/>
      <c r="E53" s="2042"/>
      <c r="F53" s="2042"/>
      <c r="G53" s="2042"/>
      <c r="H53" s="2042"/>
      <c r="I53" s="2042"/>
      <c r="J53" s="2042"/>
      <c r="K53" s="2042"/>
      <c r="L53" s="2042"/>
      <c r="M53" s="2043"/>
      <c r="N53" s="2043"/>
      <c r="O53" s="2043"/>
      <c r="P53" s="2043"/>
      <c r="Q53" s="2043"/>
      <c r="R53" s="2043"/>
      <c r="S53" s="2043"/>
      <c r="T53" s="2043"/>
      <c r="U53" s="2043"/>
      <c r="V53" s="2043"/>
      <c r="W53" s="2043"/>
      <c r="X53" s="2043"/>
      <c r="Y53" s="2043"/>
      <c r="Z53" s="2043"/>
      <c r="AA53" s="2043"/>
      <c r="AB53" s="2043"/>
      <c r="AC53" s="2043"/>
      <c r="AD53" s="2043"/>
      <c r="AE53" s="1025"/>
      <c r="AF53" s="1025"/>
      <c r="AG53" s="1025"/>
      <c r="AH53" s="1025"/>
      <c r="AI53" s="1025"/>
      <c r="AJ53" s="1025"/>
      <c r="AK53" s="1025"/>
      <c r="AL53" s="1025"/>
      <c r="AM53" s="1025"/>
      <c r="AN53" s="1025"/>
      <c r="AO53" s="1025"/>
      <c r="AP53" s="1025"/>
      <c r="AQ53" s="1025"/>
      <c r="AR53" s="1025"/>
      <c r="AS53" s="1025"/>
      <c r="AT53" s="1025"/>
      <c r="AU53" s="1025"/>
      <c r="AV53" s="1025"/>
      <c r="AW53" s="1025"/>
      <c r="AX53" s="1025"/>
      <c r="AY53" s="1025"/>
      <c r="AZ53" s="1025"/>
      <c r="BA53" s="1025"/>
    </row>
    <row r="54" spans="1:111" s="1039" customFormat="1" ht="15" customHeight="1">
      <c r="A54" s="1025"/>
      <c r="B54" s="1063"/>
      <c r="C54" s="1064"/>
      <c r="D54" s="1064"/>
      <c r="E54" s="1064"/>
      <c r="F54" s="1064"/>
      <c r="G54" s="1064"/>
      <c r="H54" s="1064"/>
      <c r="I54" s="1064"/>
      <c r="J54" s="1064"/>
      <c r="K54" s="1064"/>
      <c r="L54" s="1064"/>
      <c r="M54" s="1065"/>
      <c r="N54" s="1065"/>
      <c r="O54" s="1065"/>
      <c r="P54" s="1065"/>
      <c r="Q54" s="1065"/>
      <c r="R54" s="1065"/>
      <c r="S54" s="1065"/>
      <c r="T54" s="1065"/>
      <c r="U54" s="1065"/>
      <c r="V54" s="1065"/>
      <c r="W54" s="1065"/>
      <c r="X54" s="1065"/>
      <c r="Y54" s="1065"/>
      <c r="Z54" s="1065"/>
      <c r="AA54" s="1065"/>
      <c r="AB54" s="1065"/>
      <c r="AC54" s="1065"/>
      <c r="AD54" s="1065"/>
      <c r="AE54" s="1025"/>
      <c r="AF54" s="1025"/>
      <c r="AG54" s="1025"/>
      <c r="AH54" s="1025"/>
      <c r="AI54" s="1025"/>
      <c r="AJ54" s="1025"/>
      <c r="AK54" s="1025"/>
      <c r="AL54" s="1025"/>
      <c r="AM54" s="1025"/>
      <c r="AN54" s="1025"/>
      <c r="AO54" s="1025"/>
      <c r="AP54" s="1025"/>
      <c r="AQ54" s="1025"/>
      <c r="AR54" s="1025"/>
      <c r="AS54" s="1025"/>
      <c r="AT54" s="1025"/>
      <c r="AU54" s="1025"/>
      <c r="AV54" s="1025"/>
      <c r="AW54" s="1025"/>
      <c r="AX54" s="1025"/>
      <c r="AY54" s="1025"/>
      <c r="AZ54" s="1025"/>
      <c r="BA54" s="1025"/>
    </row>
    <row r="55" spans="1:111" ht="15" customHeight="1">
      <c r="B55" s="1066"/>
      <c r="C55" s="1066"/>
      <c r="D55" s="1066"/>
      <c r="E55" s="1066"/>
      <c r="F55" s="1066"/>
      <c r="G55" s="1066"/>
      <c r="H55" s="1066"/>
      <c r="I55" s="1066"/>
      <c r="J55" s="1066"/>
      <c r="K55" s="1066"/>
      <c r="L55" s="1066"/>
      <c r="M55" s="1066"/>
      <c r="N55" s="1066"/>
      <c r="O55" s="1066"/>
      <c r="P55" s="1066"/>
      <c r="Q55" s="1066"/>
      <c r="R55" s="1066"/>
      <c r="S55" s="1066"/>
      <c r="T55" s="1066"/>
      <c r="U55" s="1066"/>
      <c r="V55" s="1066"/>
      <c r="W55" s="1066"/>
      <c r="X55" s="1066"/>
      <c r="Y55" s="1066"/>
      <c r="Z55" s="1066"/>
      <c r="AA55" s="1066"/>
      <c r="AB55" s="1066"/>
      <c r="AC55" s="1066"/>
      <c r="AD55" s="1066"/>
      <c r="AE55" s="1025"/>
      <c r="AF55" s="1025"/>
      <c r="AG55" s="1025"/>
      <c r="AH55" s="1025"/>
      <c r="AI55" s="1025"/>
      <c r="AJ55" s="1025"/>
      <c r="AK55" s="1025"/>
      <c r="AL55" s="1025"/>
      <c r="AM55" s="1025"/>
    </row>
    <row r="56" spans="1:111" ht="27" customHeight="1">
      <c r="B56" s="1067"/>
      <c r="C56" s="1067"/>
      <c r="D56" s="1067"/>
      <c r="E56" s="1068"/>
      <c r="F56" s="1068"/>
      <c r="G56" s="1068"/>
      <c r="H56" s="1068"/>
      <c r="I56" s="1068"/>
      <c r="J56" s="1068"/>
      <c r="K56" s="1068"/>
      <c r="L56" s="1068"/>
      <c r="M56" s="1068"/>
      <c r="N56" s="1068"/>
      <c r="O56" s="1068"/>
      <c r="P56" s="1068"/>
      <c r="Q56" s="1068"/>
      <c r="R56" s="1068"/>
      <c r="S56" s="1068"/>
      <c r="T56" s="1068"/>
      <c r="U56" s="1068"/>
      <c r="V56" s="1068"/>
      <c r="W56" s="1068"/>
      <c r="X56" s="1068"/>
      <c r="Y56" s="1068"/>
      <c r="Z56" s="1068"/>
      <c r="AA56" s="1068"/>
      <c r="AB56" s="1068"/>
      <c r="AC56" s="1068"/>
      <c r="AD56" s="1068"/>
      <c r="AE56" s="1025"/>
      <c r="AF56" s="1025"/>
      <c r="AG56" s="1025"/>
      <c r="AH56" s="1025"/>
      <c r="AI56" s="1025"/>
      <c r="AJ56" s="1025"/>
      <c r="AK56" s="1025"/>
      <c r="AL56" s="1025"/>
      <c r="AM56" s="1025"/>
    </row>
    <row r="57" spans="1:111">
      <c r="AE57" s="1025"/>
      <c r="AF57" s="1025"/>
      <c r="AG57" s="1025"/>
      <c r="AH57" s="1025"/>
      <c r="AI57" s="1025"/>
      <c r="AJ57" s="1025"/>
      <c r="AK57" s="1025"/>
      <c r="AL57" s="1025"/>
      <c r="AM57" s="1025"/>
    </row>
    <row r="58" spans="1:111">
      <c r="AE58" s="1025"/>
      <c r="AF58" s="1025"/>
      <c r="AG58" s="1025"/>
      <c r="AH58" s="1025"/>
      <c r="AI58" s="1025"/>
      <c r="AJ58" s="1025"/>
      <c r="AK58" s="1025"/>
      <c r="AL58" s="1025"/>
      <c r="AM58" s="1025"/>
    </row>
    <row r="59" spans="1:111">
      <c r="B59" s="1069"/>
      <c r="C59" s="1069"/>
      <c r="D59" s="1069"/>
      <c r="E59" s="1069"/>
      <c r="F59" s="1069"/>
      <c r="G59" s="1069"/>
      <c r="H59" s="1069"/>
      <c r="I59" s="1069"/>
      <c r="J59" s="1069"/>
      <c r="K59" s="1069"/>
      <c r="L59" s="1069"/>
      <c r="M59" s="1069"/>
      <c r="N59" s="1069"/>
      <c r="O59" s="1069"/>
      <c r="P59" s="1069"/>
      <c r="Q59" s="1069"/>
      <c r="R59" s="1069"/>
      <c r="S59" s="1069"/>
      <c r="T59" s="1069"/>
      <c r="U59" s="1069"/>
      <c r="V59" s="1069"/>
      <c r="W59" s="1069"/>
      <c r="X59" s="1069"/>
      <c r="Y59" s="1069"/>
      <c r="Z59" s="1069"/>
      <c r="AA59" s="1069"/>
      <c r="AB59" s="1069"/>
      <c r="AC59" s="1069"/>
      <c r="AD59" s="1069"/>
      <c r="AE59" s="1025"/>
      <c r="AF59" s="1025"/>
      <c r="AG59" s="1025"/>
      <c r="AH59" s="1025"/>
      <c r="AI59" s="1025"/>
      <c r="AJ59" s="1025"/>
      <c r="AK59" s="1025"/>
      <c r="AL59" s="1025"/>
      <c r="AM59" s="1025"/>
    </row>
    <row r="60" spans="1:111">
      <c r="B60" s="1069"/>
      <c r="C60" s="1069"/>
      <c r="D60" s="1069"/>
      <c r="E60" s="1069"/>
      <c r="F60" s="1069"/>
      <c r="G60" s="1069"/>
      <c r="H60" s="1069"/>
      <c r="I60" s="1069"/>
      <c r="J60" s="1069"/>
      <c r="K60" s="1069"/>
      <c r="L60" s="1069"/>
      <c r="M60" s="1069"/>
      <c r="N60" s="1069"/>
      <c r="O60" s="1069"/>
      <c r="P60" s="1069"/>
      <c r="Q60" s="1069"/>
      <c r="R60" s="1069"/>
      <c r="S60" s="1069"/>
      <c r="T60" s="1069"/>
      <c r="U60" s="1069"/>
      <c r="V60" s="1069"/>
      <c r="W60" s="1069"/>
      <c r="X60" s="1069"/>
      <c r="Y60" s="1069"/>
      <c r="Z60" s="1069"/>
      <c r="AA60" s="1069"/>
      <c r="AB60" s="1069"/>
      <c r="AC60" s="1069"/>
      <c r="AD60" s="1069"/>
      <c r="AE60" s="1025"/>
      <c r="AF60" s="1025"/>
      <c r="AG60" s="1025"/>
      <c r="AH60" s="1025"/>
      <c r="AI60" s="1025"/>
      <c r="AJ60" s="1025"/>
      <c r="AK60" s="1025"/>
      <c r="AL60" s="1025"/>
      <c r="AM60" s="1025"/>
    </row>
    <row r="61" spans="1:111">
      <c r="B61" s="1069"/>
      <c r="C61" s="1069"/>
      <c r="D61" s="1069"/>
      <c r="E61" s="1069"/>
      <c r="F61" s="1069"/>
      <c r="G61" s="1069"/>
      <c r="H61" s="1069"/>
      <c r="I61" s="1069"/>
      <c r="J61" s="1069"/>
      <c r="K61" s="1069"/>
      <c r="L61" s="1069"/>
      <c r="M61" s="1069"/>
      <c r="N61" s="1069"/>
      <c r="O61" s="1069"/>
      <c r="P61" s="1069"/>
      <c r="Q61" s="1069"/>
      <c r="R61" s="1069"/>
      <c r="S61" s="1069"/>
      <c r="T61" s="1069"/>
      <c r="U61" s="1069"/>
      <c r="V61" s="1069"/>
      <c r="W61" s="1069"/>
      <c r="X61" s="1069"/>
      <c r="Y61" s="1069"/>
      <c r="Z61" s="1069"/>
      <c r="AA61" s="1069"/>
      <c r="AB61" s="1069"/>
      <c r="AC61" s="1069"/>
      <c r="AD61" s="1069"/>
      <c r="AE61" s="1025"/>
      <c r="AF61" s="1025"/>
      <c r="AG61" s="1025"/>
      <c r="AH61" s="1025"/>
      <c r="AI61" s="1025"/>
      <c r="AJ61" s="1025"/>
      <c r="AK61" s="1025"/>
      <c r="AL61" s="1025"/>
      <c r="AM61" s="1025"/>
    </row>
    <row r="62" spans="1:111">
      <c r="B62" s="1069"/>
      <c r="C62" s="1069"/>
      <c r="D62" s="1069"/>
      <c r="E62" s="1069"/>
      <c r="F62" s="1069"/>
      <c r="G62" s="1069"/>
      <c r="H62" s="1069"/>
      <c r="I62" s="1069"/>
      <c r="J62" s="1069"/>
      <c r="K62" s="1069"/>
      <c r="L62" s="1069"/>
      <c r="M62" s="1069"/>
      <c r="N62" s="1069"/>
      <c r="O62" s="1069"/>
      <c r="P62" s="1069"/>
      <c r="Q62" s="1069"/>
      <c r="R62" s="1069"/>
      <c r="S62" s="1069"/>
      <c r="T62" s="1069"/>
      <c r="U62" s="1069"/>
      <c r="V62" s="1069"/>
      <c r="W62" s="1069"/>
      <c r="X62" s="1069"/>
      <c r="Y62" s="1069"/>
      <c r="Z62" s="1069"/>
      <c r="AA62" s="1069"/>
      <c r="AB62" s="1069"/>
      <c r="AC62" s="1069"/>
      <c r="AD62" s="1069"/>
      <c r="AE62" s="1025"/>
      <c r="AF62" s="1025"/>
      <c r="AG62" s="1025"/>
      <c r="AH62" s="1025"/>
      <c r="AI62" s="1025"/>
      <c r="AJ62" s="1025"/>
      <c r="AK62" s="1025"/>
      <c r="AL62" s="1025"/>
      <c r="AM62" s="1025"/>
    </row>
    <row r="63" spans="1:111">
      <c r="B63" s="1069"/>
      <c r="C63" s="1069"/>
      <c r="D63" s="1069"/>
      <c r="E63" s="1069"/>
      <c r="F63" s="1069"/>
      <c r="G63" s="1069"/>
      <c r="H63" s="1069"/>
      <c r="I63" s="1069"/>
      <c r="J63" s="1069"/>
      <c r="K63" s="1069"/>
      <c r="L63" s="1069"/>
      <c r="M63" s="1069"/>
      <c r="N63" s="1069"/>
      <c r="O63" s="1069"/>
      <c r="P63" s="1069"/>
      <c r="Q63" s="1069"/>
      <c r="R63" s="1069"/>
      <c r="S63" s="1069"/>
      <c r="T63" s="1069"/>
      <c r="U63" s="1069"/>
      <c r="V63" s="1069"/>
      <c r="W63" s="1069"/>
      <c r="X63" s="1069"/>
      <c r="Y63" s="1069"/>
      <c r="Z63" s="1069"/>
      <c r="AA63" s="1069"/>
      <c r="AB63" s="1069"/>
      <c r="AC63" s="1069"/>
      <c r="AD63" s="1069"/>
      <c r="AE63" s="1025"/>
      <c r="AF63" s="1025"/>
      <c r="AG63" s="1025"/>
      <c r="AH63" s="1025"/>
      <c r="AI63" s="1025"/>
      <c r="AJ63" s="1025"/>
      <c r="AK63" s="1025"/>
      <c r="AL63" s="1025"/>
      <c r="AM63" s="1025"/>
    </row>
    <row r="64" spans="1:111">
      <c r="B64" s="1069"/>
      <c r="C64" s="1069"/>
      <c r="D64" s="1069"/>
      <c r="E64" s="1069"/>
      <c r="F64" s="1069"/>
      <c r="G64" s="1069"/>
      <c r="H64" s="1069"/>
      <c r="I64" s="1069"/>
      <c r="J64" s="1069"/>
      <c r="K64" s="1069"/>
      <c r="L64" s="1069"/>
      <c r="M64" s="1069"/>
      <c r="N64" s="1069"/>
      <c r="O64" s="1069"/>
      <c r="P64" s="1069"/>
      <c r="Q64" s="1069"/>
      <c r="R64" s="1069"/>
      <c r="S64" s="1069"/>
      <c r="T64" s="1069"/>
      <c r="U64" s="1069"/>
      <c r="V64" s="1069"/>
      <c r="W64" s="1069"/>
      <c r="X64" s="1069"/>
      <c r="Y64" s="1069"/>
      <c r="Z64" s="1069"/>
      <c r="AA64" s="1069"/>
      <c r="AB64" s="1069"/>
      <c r="AC64" s="1069"/>
      <c r="AD64" s="1069"/>
      <c r="AE64" s="1025"/>
      <c r="AF64" s="1025"/>
      <c r="AG64" s="1025"/>
      <c r="AH64" s="1025"/>
      <c r="AI64" s="1025"/>
      <c r="AJ64" s="1025"/>
      <c r="AK64" s="1025"/>
      <c r="AL64" s="1025"/>
      <c r="AM64" s="1025"/>
    </row>
    <row r="65" s="1025" customFormat="1"/>
    <row r="66" s="1025" customFormat="1"/>
    <row r="67" s="1025" customFormat="1"/>
    <row r="68" s="1025" customFormat="1"/>
    <row r="69" s="1025" customFormat="1"/>
    <row r="70" s="1025" customFormat="1"/>
    <row r="71" s="1025" customFormat="1"/>
    <row r="72" s="1025" customFormat="1"/>
    <row r="73" s="1025" customFormat="1"/>
    <row r="74" s="1025" customFormat="1"/>
    <row r="75" s="1025" customFormat="1"/>
    <row r="76" s="1025" customFormat="1"/>
    <row r="77" s="1025" customFormat="1"/>
    <row r="78" s="1025" customFormat="1"/>
    <row r="79" s="1025" customFormat="1"/>
    <row r="80" s="1025" customFormat="1"/>
    <row r="81" s="1025" customFormat="1"/>
    <row r="82" s="1025" customFormat="1"/>
    <row r="83" s="1025" customFormat="1"/>
    <row r="84" s="1025" customFormat="1"/>
    <row r="85" s="1025" customFormat="1"/>
    <row r="86" s="1025" customFormat="1"/>
    <row r="87" s="1025" customFormat="1"/>
    <row r="88" s="1025" customFormat="1"/>
    <row r="89" s="1025" customFormat="1"/>
    <row r="90" s="1025" customFormat="1"/>
    <row r="91" s="1025" customFormat="1"/>
    <row r="92" s="1025" customFormat="1"/>
    <row r="93" s="1025" customFormat="1"/>
    <row r="94" s="1025" customFormat="1"/>
    <row r="95" s="1025" customFormat="1"/>
    <row r="96" s="1025" customFormat="1"/>
    <row r="97" s="1025" customFormat="1"/>
    <row r="98" s="1025" customFormat="1"/>
    <row r="99" s="1025" customFormat="1"/>
    <row r="100" s="1025" customFormat="1"/>
    <row r="101" s="1025" customFormat="1"/>
    <row r="102" s="1025" customFormat="1"/>
    <row r="103" s="1025" customFormat="1"/>
    <row r="104" s="1025" customFormat="1"/>
    <row r="105" s="1025" customFormat="1"/>
    <row r="106" s="1025" customFormat="1"/>
    <row r="107" s="1025" customFormat="1"/>
    <row r="108" s="1025" customFormat="1"/>
    <row r="109" s="1025" customFormat="1"/>
    <row r="110" s="1025" customFormat="1"/>
    <row r="111" s="1025" customFormat="1"/>
    <row r="112" s="1025" customFormat="1"/>
    <row r="113" s="1025" customFormat="1"/>
    <row r="114" s="1025" customFormat="1"/>
    <row r="115" s="1025" customFormat="1"/>
    <row r="116" s="1025" customFormat="1"/>
    <row r="117" s="1025" customFormat="1"/>
    <row r="118" s="1025" customFormat="1"/>
    <row r="119" s="1025" customFormat="1"/>
    <row r="120" s="1025" customFormat="1"/>
    <row r="121" s="1025" customFormat="1"/>
    <row r="122" s="1025" customFormat="1"/>
    <row r="123" s="1025" customFormat="1"/>
    <row r="124" s="1025" customFormat="1"/>
    <row r="125" s="1025" customFormat="1"/>
    <row r="126" s="1025" customFormat="1"/>
    <row r="127" s="1025" customFormat="1"/>
    <row r="128" s="1025" customFormat="1"/>
    <row r="129" s="1025" customFormat="1"/>
    <row r="130" s="1025" customFormat="1"/>
    <row r="131" s="1025" customFormat="1"/>
    <row r="132" s="1025" customFormat="1"/>
    <row r="133" s="1025" customFormat="1"/>
    <row r="134" s="1025" customFormat="1"/>
    <row r="135" s="1025" customFormat="1"/>
    <row r="136" s="1025" customFormat="1"/>
    <row r="137" s="1025" customFormat="1"/>
    <row r="138" s="1025" customFormat="1"/>
    <row r="139" s="1025" customFormat="1"/>
    <row r="140" s="1025" customFormat="1"/>
    <row r="141" s="1025" customFormat="1"/>
    <row r="142" s="1025" customFormat="1"/>
    <row r="143" s="1025" customFormat="1"/>
    <row r="144" s="1025" customFormat="1"/>
    <row r="145" s="1025" customFormat="1"/>
    <row r="146" s="1025" customFormat="1"/>
    <row r="147" s="1025" customFormat="1"/>
  </sheetData>
  <mergeCells count="124">
    <mergeCell ref="B52:AD52"/>
    <mergeCell ref="B53:AD53"/>
    <mergeCell ref="R36:Y36"/>
    <mergeCell ref="C37:J37"/>
    <mergeCell ref="R37:Y37"/>
    <mergeCell ref="C38:J38"/>
    <mergeCell ref="R38:Y38"/>
    <mergeCell ref="C39:J39"/>
    <mergeCell ref="R39:Y39"/>
    <mergeCell ref="C40:J40"/>
    <mergeCell ref="R40:Y40"/>
    <mergeCell ref="C45:J45"/>
    <mergeCell ref="R45:Y45"/>
    <mergeCell ref="C46:J46"/>
    <mergeCell ref="R46:Y46"/>
    <mergeCell ref="B47:D48"/>
    <mergeCell ref="I48:J48"/>
    <mergeCell ref="K48:L48"/>
    <mergeCell ref="M49:O49"/>
    <mergeCell ref="Q49:S49"/>
    <mergeCell ref="B51:F51"/>
    <mergeCell ref="G51:O51"/>
    <mergeCell ref="C18:J18"/>
    <mergeCell ref="R18:Y18"/>
    <mergeCell ref="AV18:AV19"/>
    <mergeCell ref="AW18:AW19"/>
    <mergeCell ref="AX18:AY18"/>
    <mergeCell ref="C19:J19"/>
    <mergeCell ref="R19:Y19"/>
    <mergeCell ref="Q51:U51"/>
    <mergeCell ref="V51:AD51"/>
    <mergeCell ref="C43:J43"/>
    <mergeCell ref="R43:Y43"/>
    <mergeCell ref="C44:J44"/>
    <mergeCell ref="R44:Y44"/>
    <mergeCell ref="C32:J32"/>
    <mergeCell ref="R32:Y32"/>
    <mergeCell ref="C34:J34"/>
    <mergeCell ref="R34:Y34"/>
    <mergeCell ref="C35:J35"/>
    <mergeCell ref="R35:Y35"/>
    <mergeCell ref="C36:J36"/>
    <mergeCell ref="C41:J41"/>
    <mergeCell ref="R41:Y41"/>
    <mergeCell ref="C42:J42"/>
    <mergeCell ref="R42:Y42"/>
    <mergeCell ref="G10:Y10"/>
    <mergeCell ref="Z10:AA10"/>
    <mergeCell ref="AB10:AB14"/>
    <mergeCell ref="B11:C11"/>
    <mergeCell ref="D11:F11"/>
    <mergeCell ref="G11:Y11"/>
    <mergeCell ref="Z11:AA11"/>
    <mergeCell ref="B12:C12"/>
    <mergeCell ref="D12:F12"/>
    <mergeCell ref="G12:Y12"/>
    <mergeCell ref="Z12:AA12"/>
    <mergeCell ref="B13:C13"/>
    <mergeCell ref="D13:F13"/>
    <mergeCell ref="G13:Y13"/>
    <mergeCell ref="Z13:AA13"/>
    <mergeCell ref="B14:C14"/>
    <mergeCell ref="D14:F14"/>
    <mergeCell ref="G14:Y14"/>
    <mergeCell ref="C30:J30"/>
    <mergeCell ref="R30:Y30"/>
    <mergeCell ref="AR30:AV30"/>
    <mergeCell ref="AW30:AY30"/>
    <mergeCell ref="C31:J31"/>
    <mergeCell ref="R31:Y31"/>
    <mergeCell ref="AR31:AV31"/>
    <mergeCell ref="AW31:AX33"/>
    <mergeCell ref="AY31:AY33"/>
    <mergeCell ref="AR32:AV32"/>
    <mergeCell ref="C33:J33"/>
    <mergeCell ref="R33:Y33"/>
    <mergeCell ref="AR33:AV33"/>
    <mergeCell ref="C29:J29"/>
    <mergeCell ref="R29:Y29"/>
    <mergeCell ref="C21:J21"/>
    <mergeCell ref="R21:Y21"/>
    <mergeCell ref="AR21:AU21"/>
    <mergeCell ref="C22:J22"/>
    <mergeCell ref="R22:Y22"/>
    <mergeCell ref="AR22:AU22"/>
    <mergeCell ref="C23:J23"/>
    <mergeCell ref="R23:Y23"/>
    <mergeCell ref="AR23:AU23"/>
    <mergeCell ref="C24:J24"/>
    <mergeCell ref="R24:Y24"/>
    <mergeCell ref="AR24:AU24"/>
    <mergeCell ref="C25:J25"/>
    <mergeCell ref="R25:Y25"/>
    <mergeCell ref="AR25:AU25"/>
    <mergeCell ref="C26:J26"/>
    <mergeCell ref="R26:Y26"/>
    <mergeCell ref="C27:J27"/>
    <mergeCell ref="R27:Y27"/>
    <mergeCell ref="C28:J28"/>
    <mergeCell ref="R28:Y28"/>
    <mergeCell ref="B2:AD4"/>
    <mergeCell ref="B5:AD5"/>
    <mergeCell ref="C20:J20"/>
    <mergeCell ref="R20:Y20"/>
    <mergeCell ref="AR20:AU20"/>
    <mergeCell ref="B6:D6"/>
    <mergeCell ref="E6:J6"/>
    <mergeCell ref="K6:N6"/>
    <mergeCell ref="O6:T6"/>
    <mergeCell ref="U6:W6"/>
    <mergeCell ref="X6:AD6"/>
    <mergeCell ref="B7:AD7"/>
    <mergeCell ref="B8:D8"/>
    <mergeCell ref="E8:N8"/>
    <mergeCell ref="O8:T8"/>
    <mergeCell ref="U8:AD8"/>
    <mergeCell ref="B9:AD9"/>
    <mergeCell ref="B10:C10"/>
    <mergeCell ref="D10:F10"/>
    <mergeCell ref="AC10:AD14"/>
    <mergeCell ref="Z14:AA14"/>
    <mergeCell ref="B15:AD15"/>
    <mergeCell ref="C16:J16"/>
    <mergeCell ref="R16:Y16"/>
  </mergeCells>
  <conditionalFormatting sqref="D10:F10">
    <cfRule type="expression" dxfId="225" priority="4" stopIfTrue="1">
      <formula>$AC$10&gt;=0.9</formula>
    </cfRule>
  </conditionalFormatting>
  <conditionalFormatting sqref="D11:F11">
    <cfRule type="expression" dxfId="224" priority="3">
      <formula>AND(AC10&gt;=0.8,AC10&lt;=0.89)</formula>
    </cfRule>
  </conditionalFormatting>
  <conditionalFormatting sqref="D12:F12">
    <cfRule type="expression" dxfId="223" priority="2">
      <formula>AND(AC10&gt;=0.7,AC10&lt;=0.79)</formula>
    </cfRule>
  </conditionalFormatting>
  <conditionalFormatting sqref="D13:F13">
    <cfRule type="expression" dxfId="222" priority="1">
      <formula>AND(AC10&gt;=0,AC10&lt;=0.69)</formula>
    </cfRule>
  </conditionalFormatting>
  <dataValidations disablePrompts="1" count="4">
    <dataValidation allowBlank="1" sqref="K17:AD17" xr:uid="{A6FAC2A1-335E-4689-9224-2B77902EEAF2}"/>
    <dataValidation type="whole" errorStyle="information" operator="greaterThan" showInputMessage="1" showErrorMessage="1" errorTitle="Error - review score" error="Only one score can be given for each subject, please revise." sqref="BK40:BK46 BO32:BO39 P18:P46" xr:uid="{3744D2A6-66AE-415C-BF3A-1D2DDE467A6A}">
      <formula1>1</formula1>
    </dataValidation>
    <dataValidation operator="equal" allowBlank="1" showInputMessage="1" showErrorMessage="1" sqref="AV20:AV25 AW25:AY25 Z10:Z14 AC10" xr:uid="{B2A9A699-3C0A-43CA-8520-F268C2FC030D}"/>
    <dataValidation type="whole" allowBlank="1" showInputMessage="1" showErrorMessage="1" error="You can only enter a value between 1 or 0" promptTitle="ENTER 1 or 0" sqref="AV33" xr:uid="{0EF87FC2-0EFE-420B-A0D6-0541D2C78CA7}">
      <formula1>0</formula1>
      <formula2>1</formula2>
    </dataValidation>
  </dataValidations>
  <printOptions horizontalCentered="1" verticalCentered="1"/>
  <pageMargins left="0" right="0" top="0" bottom="0" header="0" footer="0"/>
  <pageSetup paperSize="9" scale="87"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835B1-1191-41F9-BD7C-6ABF1305E30D}">
  <sheetPr>
    <pageSetUpPr fitToPage="1"/>
  </sheetPr>
  <dimension ref="C3:AA69"/>
  <sheetViews>
    <sheetView view="pageBreakPreview" topLeftCell="A27" zoomScale="70" zoomScaleNormal="70" zoomScaleSheetLayoutView="70" workbookViewId="0">
      <selection activeCell="C3" sqref="C3:G45"/>
    </sheetView>
  </sheetViews>
  <sheetFormatPr defaultColWidth="9" defaultRowHeight="16.8"/>
  <cols>
    <col min="3" max="3" width="59.77734375" style="1002" customWidth="1"/>
    <col min="4" max="4" width="19.44140625" style="1002" customWidth="1"/>
    <col min="5" max="5" width="16.44140625" style="1002" customWidth="1"/>
    <col min="6" max="6" width="31.6640625" style="1002" customWidth="1"/>
    <col min="7" max="7" width="74" style="1002" customWidth="1"/>
    <col min="10" max="10" width="9" style="1000"/>
  </cols>
  <sheetData>
    <row r="3" spans="3:14" ht="30" customHeight="1">
      <c r="C3" s="2057"/>
      <c r="D3" s="1074" t="s">
        <v>1838</v>
      </c>
      <c r="E3" s="2058" t="s">
        <v>1277</v>
      </c>
      <c r="F3" s="2058"/>
      <c r="G3" s="2059" t="s">
        <v>1839</v>
      </c>
    </row>
    <row r="4" spans="3:14" ht="55.2" customHeight="1">
      <c r="C4" s="2057"/>
      <c r="D4" s="1074" t="s">
        <v>1274</v>
      </c>
      <c r="E4" s="2060" t="s">
        <v>1679</v>
      </c>
      <c r="F4" s="2061"/>
      <c r="G4" s="2059"/>
    </row>
    <row r="5" spans="3:14" ht="28.5" customHeight="1">
      <c r="C5" s="1074" t="s">
        <v>1840</v>
      </c>
      <c r="D5" s="1074" t="s">
        <v>1841</v>
      </c>
      <c r="E5" s="2062" t="s">
        <v>2301</v>
      </c>
      <c r="F5" s="2063"/>
      <c r="G5" s="2059"/>
    </row>
    <row r="6" spans="3:14" ht="34.950000000000003" customHeight="1">
      <c r="C6" s="1074" t="s">
        <v>1842</v>
      </c>
      <c r="D6" s="1075" t="s">
        <v>2302</v>
      </c>
      <c r="E6" s="1076"/>
      <c r="F6" s="1075"/>
      <c r="G6" s="2059"/>
    </row>
    <row r="7" spans="3:14" ht="13.2" customHeight="1">
      <c r="C7" s="2065" t="s">
        <v>1843</v>
      </c>
      <c r="D7" s="2065"/>
      <c r="E7" s="2065"/>
      <c r="F7" s="2065"/>
      <c r="G7" s="2065"/>
    </row>
    <row r="8" spans="3:14" ht="20.85" customHeight="1">
      <c r="C8" s="2065"/>
      <c r="D8" s="2065"/>
      <c r="E8" s="2065"/>
      <c r="F8" s="2065"/>
      <c r="G8" s="2065"/>
    </row>
    <row r="9" spans="3:14" ht="31.5" customHeight="1">
      <c r="C9" s="1213" t="s">
        <v>1844</v>
      </c>
      <c r="D9" s="1077" t="s">
        <v>1845</v>
      </c>
      <c r="E9" s="1078" t="s">
        <v>1591</v>
      </c>
      <c r="F9" s="1078" t="s">
        <v>1281</v>
      </c>
      <c r="G9" s="1077" t="s">
        <v>1846</v>
      </c>
    </row>
    <row r="10" spans="3:14" ht="33" customHeight="1">
      <c r="C10" s="1214" t="s">
        <v>1847</v>
      </c>
      <c r="D10" s="1079">
        <v>31.87</v>
      </c>
      <c r="E10" s="1097">
        <v>0.6</v>
      </c>
      <c r="F10" s="1079">
        <v>32.450000000000003</v>
      </c>
      <c r="G10" s="2064" t="s">
        <v>2158</v>
      </c>
      <c r="I10" s="1001"/>
    </row>
    <row r="11" spans="3:14" ht="36" customHeight="1">
      <c r="C11" s="1214" t="s">
        <v>1848</v>
      </c>
      <c r="D11" s="1079">
        <v>32.880000000000003</v>
      </c>
      <c r="E11" s="1097">
        <v>0.6</v>
      </c>
      <c r="F11" s="1079">
        <v>33.49</v>
      </c>
      <c r="G11" s="2064"/>
    </row>
    <row r="12" spans="3:14" ht="28.5" customHeight="1" thickBot="1">
      <c r="C12" s="1213" t="s">
        <v>1849</v>
      </c>
      <c r="D12" s="1077"/>
      <c r="E12" s="1078"/>
      <c r="F12" s="1078"/>
      <c r="G12" s="1077" t="s">
        <v>1850</v>
      </c>
    </row>
    <row r="13" spans="3:14" ht="37.5" customHeight="1" thickBot="1">
      <c r="C13" s="1215" t="s">
        <v>1851</v>
      </c>
      <c r="D13" s="1080">
        <v>1</v>
      </c>
      <c r="E13" s="1080">
        <f>F13-D13</f>
        <v>0</v>
      </c>
      <c r="F13" s="1080">
        <v>1</v>
      </c>
      <c r="G13" s="1165"/>
      <c r="N13" s="1321"/>
    </row>
    <row r="14" spans="3:14" ht="37.200000000000003" customHeight="1">
      <c r="C14" s="1215" t="s">
        <v>1852</v>
      </c>
      <c r="D14" s="1081">
        <v>10</v>
      </c>
      <c r="E14" s="1081">
        <v>0</v>
      </c>
      <c r="F14" s="1081">
        <v>10</v>
      </c>
      <c r="G14" s="1165"/>
    </row>
    <row r="15" spans="3:14" ht="37.5" customHeight="1">
      <c r="C15" s="1215" t="s">
        <v>1853</v>
      </c>
      <c r="D15" s="1081">
        <v>52983</v>
      </c>
      <c r="E15" s="1081">
        <v>224</v>
      </c>
      <c r="F15" s="1081">
        <v>53207</v>
      </c>
      <c r="G15" s="1165"/>
      <c r="I15" s="1376"/>
    </row>
    <row r="16" spans="3:14" ht="37.5" customHeight="1">
      <c r="C16" s="1215" t="s">
        <v>1854</v>
      </c>
      <c r="D16" s="1080">
        <v>0</v>
      </c>
      <c r="E16" s="1080">
        <v>29</v>
      </c>
      <c r="F16" s="1081">
        <v>29</v>
      </c>
      <c r="G16" s="1216" t="s">
        <v>2073</v>
      </c>
    </row>
    <row r="17" spans="3:27" ht="37.5" customHeight="1">
      <c r="C17" s="1215" t="s">
        <v>1855</v>
      </c>
      <c r="D17" s="1080">
        <v>0</v>
      </c>
      <c r="E17" s="1080">
        <v>31</v>
      </c>
      <c r="F17" s="1080">
        <v>31</v>
      </c>
      <c r="H17" t="s">
        <v>227</v>
      </c>
    </row>
    <row r="18" spans="3:27" ht="37.5" customHeight="1">
      <c r="C18" s="1215" t="s">
        <v>1856</v>
      </c>
      <c r="D18" s="1080">
        <v>206</v>
      </c>
      <c r="E18" s="1080">
        <v>7</v>
      </c>
      <c r="F18" s="1080">
        <v>213</v>
      </c>
      <c r="G18" s="1216"/>
    </row>
    <row r="19" spans="3:27" ht="37.5" customHeight="1">
      <c r="C19" s="1215" t="s">
        <v>1857</v>
      </c>
      <c r="D19" s="1080">
        <v>0</v>
      </c>
      <c r="E19" s="1080">
        <v>0</v>
      </c>
      <c r="F19" s="1080">
        <v>0</v>
      </c>
      <c r="G19" s="1165"/>
    </row>
    <row r="20" spans="3:27" ht="37.5" customHeight="1">
      <c r="C20" s="1217" t="s">
        <v>1858</v>
      </c>
      <c r="D20" s="1082">
        <v>1</v>
      </c>
      <c r="E20" s="1082">
        <v>2</v>
      </c>
      <c r="F20" s="1082">
        <v>3</v>
      </c>
      <c r="G20" s="1165"/>
    </row>
    <row r="21" spans="3:27" ht="37.5" customHeight="1">
      <c r="C21" s="1217" t="s">
        <v>1859</v>
      </c>
      <c r="D21" s="1082">
        <v>118</v>
      </c>
      <c r="E21" s="1082">
        <v>3</v>
      </c>
      <c r="F21" s="1083">
        <v>121</v>
      </c>
      <c r="G21" s="1165"/>
    </row>
    <row r="22" spans="3:27" ht="37.5" customHeight="1">
      <c r="C22" s="1215" t="s">
        <v>1860</v>
      </c>
      <c r="D22" s="1080">
        <v>103</v>
      </c>
      <c r="E22" s="1080">
        <v>0</v>
      </c>
      <c r="F22" s="1080">
        <v>103</v>
      </c>
      <c r="G22" s="1165"/>
    </row>
    <row r="23" spans="3:27" ht="37.5" customHeight="1">
      <c r="C23" s="1215" t="s">
        <v>1861</v>
      </c>
      <c r="D23" s="1080">
        <v>0</v>
      </c>
      <c r="E23" s="1080">
        <v>0</v>
      </c>
      <c r="F23" s="1080">
        <v>0</v>
      </c>
      <c r="G23" s="1165"/>
    </row>
    <row r="24" spans="3:27" ht="37.5" customHeight="1">
      <c r="C24" s="1215" t="s">
        <v>1862</v>
      </c>
      <c r="D24" s="1080">
        <v>2031</v>
      </c>
      <c r="E24" s="1080">
        <v>56</v>
      </c>
      <c r="F24" s="1080">
        <v>2087</v>
      </c>
      <c r="G24" s="1165"/>
    </row>
    <row r="25" spans="3:27" ht="37.5" customHeight="1">
      <c r="C25" s="1215" t="s">
        <v>1863</v>
      </c>
      <c r="D25" s="1080">
        <v>0</v>
      </c>
      <c r="E25" s="1080">
        <v>0</v>
      </c>
      <c r="F25" s="1080">
        <v>0</v>
      </c>
      <c r="G25" s="1165"/>
    </row>
    <row r="26" spans="3:27" ht="37.5" customHeight="1">
      <c r="C26" s="1215" t="s">
        <v>1864</v>
      </c>
      <c r="D26" s="1080">
        <v>0</v>
      </c>
      <c r="E26" s="1080">
        <v>2</v>
      </c>
      <c r="F26" s="1080">
        <v>2</v>
      </c>
      <c r="G26" s="1165"/>
    </row>
    <row r="27" spans="3:27" ht="37.5" customHeight="1">
      <c r="C27" s="1215" t="s">
        <v>1865</v>
      </c>
      <c r="D27" s="1080">
        <v>6</v>
      </c>
      <c r="E27" s="1080">
        <v>0</v>
      </c>
      <c r="F27" s="1080">
        <v>6</v>
      </c>
      <c r="G27" s="1165"/>
      <c r="AA27" s="1218"/>
    </row>
    <row r="28" spans="3:27" ht="37.5" customHeight="1">
      <c r="C28" s="1215" t="s">
        <v>1866</v>
      </c>
      <c r="D28" s="1080">
        <v>30</v>
      </c>
      <c r="E28" s="1080">
        <v>0</v>
      </c>
      <c r="F28" s="1080">
        <v>30</v>
      </c>
      <c r="G28" s="1165"/>
    </row>
    <row r="29" spans="3:27" ht="37.5" customHeight="1">
      <c r="C29" s="1215" t="s">
        <v>1867</v>
      </c>
      <c r="D29" s="1080">
        <v>104</v>
      </c>
      <c r="E29" s="1080">
        <v>0</v>
      </c>
      <c r="F29" s="1080">
        <v>104</v>
      </c>
      <c r="G29" s="1165"/>
      <c r="I29" s="1003"/>
    </row>
    <row r="30" spans="3:27" ht="37.5" customHeight="1">
      <c r="C30" s="1215" t="s">
        <v>1868</v>
      </c>
      <c r="D30" s="1080">
        <v>7</v>
      </c>
      <c r="E30" s="1080">
        <v>0</v>
      </c>
      <c r="F30" s="1080">
        <v>7</v>
      </c>
      <c r="G30" s="1165"/>
      <c r="I30" s="1003"/>
    </row>
    <row r="31" spans="3:27" ht="37.5" customHeight="1">
      <c r="C31" s="1215" t="s">
        <v>1869</v>
      </c>
      <c r="D31" s="1084">
        <v>37</v>
      </c>
      <c r="E31" s="1084">
        <v>0</v>
      </c>
      <c r="F31" s="1084">
        <v>37</v>
      </c>
      <c r="G31" s="1165"/>
      <c r="I31" s="1003"/>
    </row>
    <row r="32" spans="3:27" ht="37.5" customHeight="1">
      <c r="C32" s="1215" t="s">
        <v>1870</v>
      </c>
      <c r="D32" s="1081">
        <v>2177</v>
      </c>
      <c r="E32" s="1081">
        <v>93</v>
      </c>
      <c r="F32" s="1081">
        <v>2270</v>
      </c>
      <c r="G32" s="1219" t="s">
        <v>1871</v>
      </c>
      <c r="I32" s="1003"/>
    </row>
    <row r="33" spans="3:12" ht="37.5" customHeight="1">
      <c r="C33" s="1215" t="s">
        <v>1872</v>
      </c>
      <c r="D33" s="1080">
        <v>7</v>
      </c>
      <c r="E33" s="1080">
        <v>0</v>
      </c>
      <c r="F33" s="1080">
        <v>7</v>
      </c>
      <c r="G33" s="1220"/>
    </row>
    <row r="34" spans="3:12" ht="37.5" customHeight="1">
      <c r="C34" s="1215" t="s">
        <v>1873</v>
      </c>
      <c r="D34" s="1080">
        <v>0</v>
      </c>
      <c r="E34" s="1080">
        <f t="shared" ref="E34:E35" si="0">F34-D34</f>
        <v>0</v>
      </c>
      <c r="F34" s="1080">
        <v>0</v>
      </c>
      <c r="G34" s="1165"/>
    </row>
    <row r="35" spans="3:12" ht="37.5" customHeight="1">
      <c r="C35" s="1215" t="s">
        <v>1874</v>
      </c>
      <c r="D35" s="1085">
        <v>0</v>
      </c>
      <c r="E35" s="1085">
        <f t="shared" si="0"/>
        <v>0</v>
      </c>
      <c r="F35" s="1080">
        <v>0</v>
      </c>
      <c r="G35" s="1221"/>
      <c r="L35" s="1004"/>
    </row>
    <row r="36" spans="3:12" ht="37.5" customHeight="1">
      <c r="C36" s="1215" t="s">
        <v>1875</v>
      </c>
      <c r="D36" s="1084">
        <v>5</v>
      </c>
      <c r="E36" s="1080">
        <v>0</v>
      </c>
      <c r="F36" s="1080">
        <v>5</v>
      </c>
      <c r="G36" s="1222"/>
    </row>
    <row r="37" spans="3:12" ht="37.5" customHeight="1">
      <c r="C37" s="1223"/>
      <c r="D37" s="1086"/>
      <c r="E37" s="1086"/>
      <c r="F37" s="1087"/>
      <c r="G37" s="1224"/>
    </row>
    <row r="38" spans="3:12">
      <c r="C38" s="2053" t="s">
        <v>1876</v>
      </c>
      <c r="D38" s="2053"/>
      <c r="E38" s="2054"/>
      <c r="F38" s="2054"/>
      <c r="G38" s="2054"/>
    </row>
    <row r="39" spans="3:12" ht="13.2" customHeight="1">
      <c r="C39" s="2055" t="s">
        <v>1877</v>
      </c>
      <c r="D39" s="2055"/>
      <c r="E39" s="2055"/>
      <c r="F39" s="2055"/>
      <c r="G39" s="2055"/>
    </row>
    <row r="40" spans="3:12" ht="86.1" customHeight="1">
      <c r="C40" s="2055"/>
      <c r="D40" s="2055"/>
      <c r="E40" s="2055"/>
      <c r="F40" s="2055"/>
      <c r="G40" s="2055"/>
    </row>
    <row r="41" spans="3:12">
      <c r="C41" s="2056"/>
      <c r="D41" s="2056"/>
      <c r="E41" s="2056"/>
      <c r="F41" s="2056"/>
      <c r="G41" s="2056"/>
    </row>
    <row r="42" spans="3:12" ht="26.1" customHeight="1">
      <c r="C42" s="1225" t="s">
        <v>1878</v>
      </c>
      <c r="D42" s="1088"/>
      <c r="E42" s="1088"/>
      <c r="F42" s="1088"/>
      <c r="G42" s="1225" t="s">
        <v>1879</v>
      </c>
    </row>
    <row r="43" spans="3:12" ht="34.5" customHeight="1">
      <c r="C43" s="1225" t="s">
        <v>1880</v>
      </c>
      <c r="D43" s="1088"/>
      <c r="E43" s="1088"/>
      <c r="F43" s="1088"/>
      <c r="G43" s="1225" t="s">
        <v>1881</v>
      </c>
    </row>
    <row r="44" spans="3:12" ht="44.1" customHeight="1">
      <c r="C44" s="1226" t="s">
        <v>1882</v>
      </c>
      <c r="D44" s="1088"/>
      <c r="E44" s="1088"/>
      <c r="F44" s="1088"/>
      <c r="G44" s="1226" t="s">
        <v>1882</v>
      </c>
    </row>
    <row r="45" spans="3:12" ht="36.6" customHeight="1">
      <c r="C45" s="1225"/>
      <c r="D45" s="1088"/>
      <c r="E45" s="1088"/>
      <c r="F45" s="1088"/>
      <c r="G45" s="1225"/>
    </row>
    <row r="46" spans="3:12">
      <c r="D46" s="1005"/>
      <c r="E46" s="1005"/>
      <c r="F46" s="1005"/>
      <c r="G46" s="1005"/>
    </row>
    <row r="69" spans="7:7">
      <c r="G69" s="1006"/>
    </row>
  </sheetData>
  <mergeCells count="11">
    <mergeCell ref="C38:D38"/>
    <mergeCell ref="E38:G38"/>
    <mergeCell ref="C39:G40"/>
    <mergeCell ref="C41:G41"/>
    <mergeCell ref="C3:C4"/>
    <mergeCell ref="E3:F3"/>
    <mergeCell ref="G3:G6"/>
    <mergeCell ref="E4:F4"/>
    <mergeCell ref="E5:F5"/>
    <mergeCell ref="G10:G11"/>
    <mergeCell ref="C7:G8"/>
  </mergeCells>
  <conditionalFormatting sqref="F37 D35:E35 G35">
    <cfRule type="cellIs" dxfId="221" priority="2" stopIfTrue="1" operator="greaterThan">
      <formula>0</formula>
    </cfRule>
  </conditionalFormatting>
  <conditionalFormatting sqref="F37">
    <cfRule type="cellIs" dxfId="220" priority="1" stopIfTrue="1" operator="equal">
      <formula>0</formula>
    </cfRule>
  </conditionalFormatting>
  <printOptions horizontalCentered="1" verticalCentered="1"/>
  <pageMargins left="0" right="0" top="0" bottom="0" header="0" footer="0"/>
  <pageSetup scale="5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9FACE-759B-44F4-ADA8-288A6285069F}">
  <dimension ref="A1:BI82"/>
  <sheetViews>
    <sheetView showGridLines="0" view="pageBreakPreview" topLeftCell="R7" zoomScale="85" zoomScaleNormal="100" zoomScaleSheetLayoutView="85" workbookViewId="0">
      <selection activeCell="AL19" sqref="AL19"/>
    </sheetView>
  </sheetViews>
  <sheetFormatPr defaultColWidth="9.21875" defaultRowHeight="13.2"/>
  <cols>
    <col min="1" max="1" width="3.5546875" style="939" customWidth="1"/>
    <col min="2" max="2" width="17.5546875" style="939" customWidth="1"/>
    <col min="3" max="3" width="12.77734375" style="966" customWidth="1"/>
    <col min="4" max="4" width="10.77734375" style="966" customWidth="1"/>
    <col min="5" max="5" width="16.5546875" style="966" customWidth="1"/>
    <col min="6" max="6" width="7.77734375" style="966" customWidth="1"/>
    <col min="7" max="7" width="7.5546875" style="966" customWidth="1"/>
    <col min="8" max="8" width="8.5546875" style="966" customWidth="1"/>
    <col min="9" max="9" width="9" style="966" customWidth="1"/>
    <col min="10" max="10" width="8.5546875" style="966" customWidth="1"/>
    <col min="11" max="11" width="2.77734375" style="966" customWidth="1"/>
    <col min="12" max="12" width="15.77734375" style="976" customWidth="1"/>
    <col min="13" max="13" width="14.44140625" style="976" customWidth="1"/>
    <col min="14" max="14" width="12.5546875" style="976" customWidth="1"/>
    <col min="15" max="15" width="17.44140625" style="966" customWidth="1"/>
    <col min="16" max="16" width="11.77734375" style="966" customWidth="1"/>
    <col min="17" max="18" width="9.21875" style="966"/>
    <col min="19" max="19" width="5.33203125" style="966" customWidth="1"/>
    <col min="20" max="20" width="18" style="976" customWidth="1"/>
    <col min="21" max="21" width="10.21875" style="966" customWidth="1"/>
    <col min="22" max="22" width="13.21875" style="966" customWidth="1"/>
    <col min="23" max="23" width="12.44140625" style="966" customWidth="1"/>
    <col min="24" max="27" width="9.21875" style="966"/>
    <col min="28" max="28" width="10.44140625" style="966" customWidth="1"/>
    <col min="29" max="29" width="3" style="966" customWidth="1"/>
    <col min="30" max="30" width="17.44140625" style="976" customWidth="1"/>
    <col min="31" max="31" width="9.44140625" style="976" customWidth="1"/>
    <col min="32" max="32" width="12" style="976" customWidth="1"/>
    <col min="33" max="33" width="12" style="940" customWidth="1"/>
    <col min="34" max="36" width="7.5546875" style="966" customWidth="1"/>
    <col min="37" max="37" width="9.21875" style="966"/>
    <col min="38" max="38" width="12.44140625" style="966" customWidth="1"/>
    <col min="39" max="39" width="5.44140625" style="966" customWidth="1"/>
    <col min="40" max="40" width="20.77734375" style="939" customWidth="1"/>
    <col min="41" max="41" width="9.77734375" style="939" customWidth="1"/>
    <col min="42" max="42" width="9.21875" style="939"/>
    <col min="43" max="43" width="13.21875" style="939" customWidth="1"/>
    <col min="44" max="46" width="8.21875" style="939" customWidth="1"/>
    <col min="47" max="48" width="9.21875" style="939"/>
    <col min="49" max="49" width="3.44140625" style="939" customWidth="1"/>
    <col min="50" max="50" width="13.5546875" style="939" customWidth="1"/>
    <col min="51" max="51" width="10.21875" style="939" customWidth="1"/>
    <col min="52" max="56" width="9.21875" style="939"/>
    <col min="57" max="57" width="7" style="939" customWidth="1"/>
    <col min="58" max="58" width="8" style="939" customWidth="1"/>
    <col min="59" max="59" width="9.21875" style="939"/>
    <col min="60" max="60" width="0.44140625" style="939" customWidth="1"/>
    <col min="61" max="61" width="19.44140625" style="939" customWidth="1"/>
    <col min="62" max="16384" width="9.21875" style="939"/>
  </cols>
  <sheetData>
    <row r="1" spans="1:61" ht="58.5" customHeight="1">
      <c r="A1" s="2068" t="s">
        <v>1679</v>
      </c>
      <c r="B1" s="2068"/>
      <c r="C1" s="2068"/>
      <c r="D1" s="2068"/>
      <c r="E1" s="2068"/>
      <c r="F1" s="2068"/>
      <c r="G1" s="2068"/>
      <c r="H1" s="2068"/>
      <c r="I1" s="2068"/>
      <c r="J1" s="2068"/>
      <c r="K1" s="2068"/>
      <c r="L1" s="2068"/>
      <c r="M1" s="2068"/>
      <c r="N1" s="2068"/>
      <c r="O1" s="2068"/>
      <c r="P1" s="2068"/>
      <c r="Q1" s="2068"/>
      <c r="R1" s="2068"/>
      <c r="S1" s="2068"/>
      <c r="T1" s="2068"/>
      <c r="U1" s="2068"/>
      <c r="V1" s="2068"/>
      <c r="W1" s="2068"/>
      <c r="X1" s="2068"/>
      <c r="Y1" s="2068"/>
      <c r="Z1" s="2068"/>
      <c r="AA1" s="2068"/>
      <c r="AB1" s="2068"/>
      <c r="AC1" s="2068" t="s">
        <v>1679</v>
      </c>
      <c r="AD1" s="2068"/>
      <c r="AE1" s="2068"/>
      <c r="AF1" s="2068"/>
      <c r="AG1" s="2068"/>
      <c r="AH1" s="2068"/>
      <c r="AI1" s="2068"/>
      <c r="AJ1" s="2068"/>
      <c r="AK1" s="2068"/>
      <c r="AL1" s="2068"/>
      <c r="AM1" s="2068"/>
      <c r="AN1" s="2068"/>
      <c r="AO1" s="2068"/>
      <c r="AP1" s="2068"/>
      <c r="AQ1" s="2068"/>
      <c r="AR1" s="2068"/>
      <c r="AS1" s="2068"/>
      <c r="AT1" s="2068"/>
      <c r="AU1" s="2068"/>
      <c r="AV1" s="2068"/>
      <c r="AW1" s="2068"/>
      <c r="AX1" s="2068"/>
      <c r="AY1" s="2068"/>
      <c r="AZ1" s="2068"/>
      <c r="BA1" s="2068"/>
      <c r="BB1" s="2068"/>
      <c r="BC1" s="2068"/>
      <c r="BD1" s="2068"/>
      <c r="BE1" s="2068"/>
      <c r="BF1" s="2068"/>
    </row>
    <row r="2" spans="1:61" ht="26.25" customHeight="1">
      <c r="A2" s="2069" t="s">
        <v>1701</v>
      </c>
      <c r="B2" s="2069"/>
      <c r="C2" s="2069"/>
      <c r="D2" s="2069"/>
      <c r="E2" s="2069"/>
      <c r="F2" s="2069"/>
      <c r="G2" s="2069"/>
      <c r="H2" s="2069"/>
      <c r="I2" s="2069"/>
      <c r="J2" s="2069"/>
      <c r="K2" s="2069"/>
      <c r="L2" s="2069"/>
      <c r="M2" s="2069"/>
      <c r="N2" s="2069"/>
      <c r="O2" s="2069"/>
      <c r="P2" s="2069"/>
      <c r="Q2" s="2069"/>
      <c r="R2" s="2069"/>
      <c r="S2" s="2069"/>
      <c r="T2" s="2069"/>
      <c r="U2" s="2069"/>
      <c r="V2" s="2069"/>
      <c r="W2" s="2069"/>
      <c r="X2" s="2069"/>
      <c r="Y2" s="2069"/>
      <c r="Z2" s="2069"/>
      <c r="AA2" s="2069"/>
      <c r="AB2" s="2069"/>
      <c r="AC2" s="2069" t="s">
        <v>1701</v>
      </c>
      <c r="AD2" s="2069"/>
      <c r="AE2" s="2069"/>
      <c r="AF2" s="2069"/>
      <c r="AG2" s="2069"/>
      <c r="AH2" s="2069"/>
      <c r="AI2" s="2069"/>
      <c r="AJ2" s="2069"/>
      <c r="AK2" s="2069"/>
      <c r="AL2" s="2069"/>
      <c r="AM2" s="2069"/>
      <c r="AN2" s="2069"/>
      <c r="AO2" s="2069"/>
      <c r="AP2" s="2069"/>
      <c r="AQ2" s="2069"/>
      <c r="AR2" s="2069"/>
      <c r="AS2" s="2069"/>
      <c r="AT2" s="2069"/>
      <c r="AU2" s="2069"/>
      <c r="AV2" s="2069"/>
      <c r="AW2" s="2069"/>
      <c r="AX2" s="2069"/>
      <c r="AY2" s="2069"/>
      <c r="AZ2" s="2069"/>
      <c r="BA2" s="2069"/>
      <c r="BB2" s="2069"/>
      <c r="BC2" s="2069"/>
      <c r="BD2" s="2069"/>
      <c r="BE2" s="2069"/>
      <c r="BF2" s="2069"/>
    </row>
    <row r="3" spans="1:61" ht="27" customHeight="1">
      <c r="A3" s="2070" t="s">
        <v>2197</v>
      </c>
      <c r="B3" s="2070"/>
      <c r="C3" s="2070"/>
      <c r="D3" s="2070"/>
      <c r="E3" s="2070"/>
      <c r="F3" s="2070"/>
      <c r="G3" s="2070"/>
      <c r="H3" s="2070"/>
      <c r="I3" s="2070"/>
      <c r="J3" s="2070"/>
      <c r="K3" s="2070"/>
      <c r="L3" s="2070"/>
      <c r="M3" s="2070"/>
      <c r="N3" s="2070"/>
      <c r="O3" s="2070"/>
      <c r="P3" s="2070"/>
      <c r="Q3" s="2070"/>
      <c r="R3" s="2070"/>
      <c r="S3" s="2070"/>
      <c r="T3" s="2070"/>
      <c r="U3" s="2070"/>
      <c r="V3" s="2070"/>
      <c r="W3" s="2070"/>
      <c r="X3" s="2070"/>
      <c r="Y3" s="2070"/>
      <c r="Z3" s="2070"/>
      <c r="AA3" s="2070"/>
      <c r="AB3" s="2070"/>
      <c r="AC3" s="2070" t="s">
        <v>2300</v>
      </c>
      <c r="AD3" s="2070"/>
      <c r="AE3" s="2070"/>
      <c r="AF3" s="2070"/>
      <c r="AG3" s="2070"/>
      <c r="AH3" s="2070"/>
      <c r="AI3" s="2070"/>
      <c r="AJ3" s="2070"/>
      <c r="AK3" s="2070"/>
      <c r="AL3" s="2070"/>
      <c r="AM3" s="2070"/>
      <c r="AN3" s="2070"/>
      <c r="AO3" s="2070"/>
      <c r="AP3" s="2070"/>
      <c r="AQ3" s="2070"/>
      <c r="AR3" s="2070"/>
      <c r="AS3" s="2070"/>
      <c r="AT3" s="2070"/>
      <c r="AU3" s="2070"/>
      <c r="AV3" s="2070"/>
      <c r="AW3" s="2070"/>
      <c r="AX3" s="2070"/>
      <c r="AY3" s="2070"/>
      <c r="AZ3" s="2070"/>
      <c r="BA3" s="2070"/>
      <c r="BB3" s="2070"/>
      <c r="BC3" s="2070"/>
      <c r="BD3" s="2070"/>
      <c r="BE3" s="2070"/>
      <c r="BF3" s="2070"/>
    </row>
    <row r="4" spans="1:61" s="940" customFormat="1" ht="24" customHeight="1">
      <c r="B4" s="2066" t="s">
        <v>1702</v>
      </c>
      <c r="C4" s="2067"/>
      <c r="D4" s="2067"/>
      <c r="E4" s="2071"/>
      <c r="F4" s="2071"/>
      <c r="G4" s="2071"/>
      <c r="H4" s="2071"/>
      <c r="I4" s="2072"/>
      <c r="J4" s="942"/>
      <c r="K4" s="943"/>
      <c r="L4" s="2066" t="s">
        <v>1703</v>
      </c>
      <c r="M4" s="2067"/>
      <c r="N4" s="2067"/>
      <c r="O4" s="2071"/>
      <c r="P4" s="2071"/>
      <c r="Q4" s="2071"/>
      <c r="R4" s="942"/>
      <c r="S4" s="943"/>
      <c r="T4" s="2066" t="s">
        <v>1704</v>
      </c>
      <c r="U4" s="2067"/>
      <c r="V4" s="2067"/>
      <c r="W4" s="2071"/>
      <c r="X4" s="2071"/>
      <c r="Y4" s="2071"/>
      <c r="Z4" s="2071"/>
      <c r="AA4" s="2072"/>
      <c r="AB4" s="944"/>
      <c r="AD4" s="2073" t="s">
        <v>1705</v>
      </c>
      <c r="AE4" s="2074"/>
      <c r="AF4" s="2074"/>
      <c r="AG4" s="2075"/>
      <c r="AH4" s="2075"/>
      <c r="AI4" s="2075"/>
      <c r="AJ4" s="2075"/>
      <c r="AK4" s="2075"/>
      <c r="AL4" s="944"/>
      <c r="AN4" s="2066" t="s">
        <v>1706</v>
      </c>
      <c r="AO4" s="2067"/>
      <c r="AP4" s="2067"/>
      <c r="AQ4" s="2071"/>
      <c r="AR4" s="2071"/>
      <c r="AS4" s="2071"/>
      <c r="AT4" s="2071"/>
      <c r="AU4" s="2071"/>
      <c r="AV4" s="944"/>
      <c r="AX4" s="2066" t="s">
        <v>1707</v>
      </c>
      <c r="AY4" s="2067"/>
      <c r="AZ4" s="2067"/>
      <c r="BA4" s="2067"/>
      <c r="BB4" s="2067"/>
      <c r="BC4" s="2067"/>
      <c r="BD4" s="2067"/>
      <c r="BE4" s="2067"/>
      <c r="BF4" s="944"/>
    </row>
    <row r="5" spans="1:61" s="940" customFormat="1" ht="24" customHeight="1">
      <c r="B5" s="2078"/>
      <c r="C5" s="2067" t="s">
        <v>1708</v>
      </c>
      <c r="D5" s="2067"/>
      <c r="E5" s="2067"/>
      <c r="F5" s="2078" t="s">
        <v>1709</v>
      </c>
      <c r="G5" s="2078" t="s">
        <v>1710</v>
      </c>
      <c r="H5" s="2078" t="s">
        <v>1711</v>
      </c>
      <c r="I5" s="2076" t="s">
        <v>1712</v>
      </c>
      <c r="J5" s="2076" t="s">
        <v>1713</v>
      </c>
      <c r="K5" s="943"/>
      <c r="L5" s="2080"/>
      <c r="M5" s="2067" t="s">
        <v>1714</v>
      </c>
      <c r="N5" s="2067"/>
      <c r="O5" s="2067"/>
      <c r="P5" s="2082" t="s">
        <v>1715</v>
      </c>
      <c r="Q5" s="2078" t="s">
        <v>1716</v>
      </c>
      <c r="R5" s="2076" t="s">
        <v>1713</v>
      </c>
      <c r="S5" s="943"/>
      <c r="T5" s="2080"/>
      <c r="U5" s="2067" t="s">
        <v>1708</v>
      </c>
      <c r="V5" s="2067"/>
      <c r="W5" s="2067"/>
      <c r="X5" s="2078" t="s">
        <v>1709</v>
      </c>
      <c r="Y5" s="2078" t="s">
        <v>1710</v>
      </c>
      <c r="Z5" s="2078" t="s">
        <v>1711</v>
      </c>
      <c r="AA5" s="2076" t="s">
        <v>1712</v>
      </c>
      <c r="AB5" s="2076" t="s">
        <v>1713</v>
      </c>
      <c r="AD5" s="2086"/>
      <c r="AE5" s="2074" t="s">
        <v>1708</v>
      </c>
      <c r="AF5" s="2074"/>
      <c r="AG5" s="2074"/>
      <c r="AH5" s="2084" t="s">
        <v>1709</v>
      </c>
      <c r="AI5" s="2084" t="s">
        <v>1710</v>
      </c>
      <c r="AJ5" s="2084" t="s">
        <v>1711</v>
      </c>
      <c r="AK5" s="2090" t="s">
        <v>1717</v>
      </c>
      <c r="AL5" s="2076" t="s">
        <v>1713</v>
      </c>
      <c r="AN5" s="2080"/>
      <c r="AO5" s="2067" t="s">
        <v>1708</v>
      </c>
      <c r="AP5" s="2067"/>
      <c r="AQ5" s="2067"/>
      <c r="AR5" s="2078" t="s">
        <v>1709</v>
      </c>
      <c r="AS5" s="2078" t="s">
        <v>1710</v>
      </c>
      <c r="AT5" s="2078" t="s">
        <v>1711</v>
      </c>
      <c r="AU5" s="2082" t="s">
        <v>1717</v>
      </c>
      <c r="AV5" s="2076" t="s">
        <v>1713</v>
      </c>
      <c r="AX5" s="941"/>
      <c r="AY5" s="2067" t="s">
        <v>1708</v>
      </c>
      <c r="AZ5" s="2067"/>
      <c r="BA5" s="2067"/>
      <c r="BB5" s="2078" t="s">
        <v>1709</v>
      </c>
      <c r="BC5" s="2078" t="s">
        <v>1710</v>
      </c>
      <c r="BD5" s="2078" t="s">
        <v>1711</v>
      </c>
      <c r="BE5" s="2078" t="s">
        <v>1712</v>
      </c>
      <c r="BF5" s="2076" t="s">
        <v>1713</v>
      </c>
    </row>
    <row r="6" spans="1:61" s="940" customFormat="1" ht="31.5" customHeight="1">
      <c r="B6" s="2079"/>
      <c r="C6" s="945" t="s">
        <v>1718</v>
      </c>
      <c r="D6" s="945" t="s">
        <v>1719</v>
      </c>
      <c r="E6" s="945" t="s">
        <v>1281</v>
      </c>
      <c r="F6" s="2079"/>
      <c r="G6" s="2079"/>
      <c r="H6" s="2079"/>
      <c r="I6" s="2077"/>
      <c r="J6" s="2077"/>
      <c r="K6" s="946"/>
      <c r="L6" s="2081"/>
      <c r="M6" s="945" t="s">
        <v>1718</v>
      </c>
      <c r="N6" s="945" t="s">
        <v>1719</v>
      </c>
      <c r="O6" s="945" t="s">
        <v>1281</v>
      </c>
      <c r="P6" s="2083"/>
      <c r="Q6" s="2079"/>
      <c r="R6" s="2077"/>
      <c r="S6" s="943"/>
      <c r="T6" s="2081"/>
      <c r="U6" s="945" t="s">
        <v>1718</v>
      </c>
      <c r="V6" s="945" t="s">
        <v>1719</v>
      </c>
      <c r="W6" s="945" t="s">
        <v>1281</v>
      </c>
      <c r="X6" s="2079"/>
      <c r="Y6" s="2079"/>
      <c r="Z6" s="2079"/>
      <c r="AA6" s="2077" t="s">
        <v>1712</v>
      </c>
      <c r="AB6" s="2077"/>
      <c r="AD6" s="2087"/>
      <c r="AE6" s="1008" t="s">
        <v>1718</v>
      </c>
      <c r="AF6" s="1008" t="s">
        <v>1719</v>
      </c>
      <c r="AG6" s="1008" t="s">
        <v>1281</v>
      </c>
      <c r="AH6" s="2085"/>
      <c r="AI6" s="2085"/>
      <c r="AJ6" s="2085"/>
      <c r="AK6" s="2091"/>
      <c r="AL6" s="2077"/>
      <c r="AN6" s="2081"/>
      <c r="AO6" s="945" t="s">
        <v>1718</v>
      </c>
      <c r="AP6" s="945" t="s">
        <v>1719</v>
      </c>
      <c r="AQ6" s="945" t="s">
        <v>1281</v>
      </c>
      <c r="AR6" s="2079"/>
      <c r="AS6" s="2079"/>
      <c r="AT6" s="2079"/>
      <c r="AU6" s="2083"/>
      <c r="AV6" s="2077"/>
      <c r="AX6" s="947"/>
      <c r="AY6" s="945" t="s">
        <v>1718</v>
      </c>
      <c r="AZ6" s="945" t="s">
        <v>1719</v>
      </c>
      <c r="BA6" s="945" t="s">
        <v>1281</v>
      </c>
      <c r="BB6" s="2079"/>
      <c r="BC6" s="2079"/>
      <c r="BD6" s="2079"/>
      <c r="BE6" s="2079"/>
      <c r="BF6" s="2077"/>
    </row>
    <row r="7" spans="1:61" ht="25.35" customHeight="1">
      <c r="B7" s="948" t="s">
        <v>1720</v>
      </c>
      <c r="C7" s="949"/>
      <c r="D7" s="950">
        <v>3</v>
      </c>
      <c r="E7" s="949"/>
      <c r="F7" s="1009">
        <v>0</v>
      </c>
      <c r="G7" s="1010">
        <v>0</v>
      </c>
      <c r="H7" s="1010">
        <v>0</v>
      </c>
      <c r="I7" s="951">
        <v>3</v>
      </c>
      <c r="J7" s="952"/>
      <c r="K7" s="953"/>
      <c r="L7" s="948" t="s">
        <v>1720</v>
      </c>
      <c r="M7" s="950"/>
      <c r="N7" s="950">
        <v>0</v>
      </c>
      <c r="O7" s="950"/>
      <c r="P7" s="1011">
        <v>0</v>
      </c>
      <c r="Q7" s="954">
        <v>0</v>
      </c>
      <c r="R7" s="955"/>
      <c r="S7" s="956"/>
      <c r="T7" s="948" t="s">
        <v>1720</v>
      </c>
      <c r="U7" s="950"/>
      <c r="V7" s="950">
        <v>0</v>
      </c>
      <c r="W7" s="950"/>
      <c r="X7" s="1012">
        <v>0</v>
      </c>
      <c r="Y7" s="1013">
        <v>0</v>
      </c>
      <c r="Z7" s="1013">
        <v>0</v>
      </c>
      <c r="AA7" s="951">
        <v>0</v>
      </c>
      <c r="AB7" s="964"/>
      <c r="AC7" s="958"/>
      <c r="AD7" s="1014" t="s">
        <v>1720</v>
      </c>
      <c r="AE7" s="1015"/>
      <c r="AF7" s="1015">
        <v>0</v>
      </c>
      <c r="AG7" s="1015"/>
      <c r="AH7" s="1016">
        <v>0</v>
      </c>
      <c r="AI7" s="1016">
        <v>0</v>
      </c>
      <c r="AJ7" s="1016">
        <v>0</v>
      </c>
      <c r="AK7" s="1017">
        <v>0</v>
      </c>
      <c r="AL7" s="957"/>
      <c r="AM7" s="940"/>
      <c r="AN7" s="959" t="s">
        <v>1683</v>
      </c>
      <c r="AO7" s="950"/>
      <c r="AP7" s="950">
        <v>0</v>
      </c>
      <c r="AQ7" s="950"/>
      <c r="AR7" s="1018">
        <v>0</v>
      </c>
      <c r="AS7" s="1018">
        <v>0</v>
      </c>
      <c r="AT7" s="1013">
        <v>0</v>
      </c>
      <c r="AU7" s="951">
        <v>0</v>
      </c>
      <c r="AV7" s="957"/>
      <c r="AX7" s="959" t="s">
        <v>1683</v>
      </c>
      <c r="AY7" s="950"/>
      <c r="AZ7" s="950">
        <v>1</v>
      </c>
      <c r="BA7" s="950"/>
      <c r="BB7" s="1018">
        <v>1</v>
      </c>
      <c r="BC7" s="1018">
        <v>0</v>
      </c>
      <c r="BD7" s="1013">
        <v>0</v>
      </c>
      <c r="BE7" s="951">
        <v>0</v>
      </c>
      <c r="BF7" s="957"/>
    </row>
    <row r="8" spans="1:61" ht="25.35" customHeight="1">
      <c r="B8" s="959" t="s">
        <v>1729</v>
      </c>
      <c r="C8" s="949"/>
      <c r="D8" s="950">
        <v>80</v>
      </c>
      <c r="E8" s="949"/>
      <c r="F8" s="1019">
        <v>15</v>
      </c>
      <c r="G8" s="1020">
        <v>64</v>
      </c>
      <c r="H8" s="1020">
        <v>1</v>
      </c>
      <c r="I8" s="951">
        <v>0</v>
      </c>
      <c r="J8" s="952"/>
      <c r="K8" s="953"/>
      <c r="L8" s="960" t="s">
        <v>1722</v>
      </c>
      <c r="M8" s="949"/>
      <c r="N8" s="949">
        <f>O8-M8</f>
        <v>0</v>
      </c>
      <c r="O8" s="949"/>
      <c r="P8" s="1011">
        <v>0</v>
      </c>
      <c r="Q8" s="954">
        <f>O8-P8</f>
        <v>0</v>
      </c>
      <c r="R8" s="955"/>
      <c r="S8" s="956"/>
      <c r="T8" s="960" t="s">
        <v>1721</v>
      </c>
      <c r="U8" s="950"/>
      <c r="V8" s="949">
        <v>0</v>
      </c>
      <c r="W8" s="950"/>
      <c r="X8" s="1021">
        <v>0</v>
      </c>
      <c r="Y8" s="1011">
        <v>0</v>
      </c>
      <c r="Z8" s="1011">
        <v>0</v>
      </c>
      <c r="AA8" s="951">
        <v>0</v>
      </c>
      <c r="AB8" s="964"/>
      <c r="AC8" s="958"/>
      <c r="AD8" s="1014" t="s">
        <v>1721</v>
      </c>
      <c r="AE8" s="1015"/>
      <c r="AF8" s="1015">
        <v>6</v>
      </c>
      <c r="AG8" s="1015"/>
      <c r="AH8" s="1016">
        <v>4</v>
      </c>
      <c r="AI8" s="1016">
        <v>0</v>
      </c>
      <c r="AJ8" s="1016">
        <v>0</v>
      </c>
      <c r="AK8" s="1017">
        <v>2</v>
      </c>
      <c r="AL8" s="957"/>
      <c r="AM8" s="940"/>
      <c r="AN8" s="961" t="s">
        <v>1723</v>
      </c>
      <c r="AO8" s="949"/>
      <c r="AP8" s="949">
        <v>0</v>
      </c>
      <c r="AQ8" s="950"/>
      <c r="AR8" s="1018">
        <v>0</v>
      </c>
      <c r="AS8" s="1018">
        <v>0</v>
      </c>
      <c r="AT8" s="1013">
        <v>0</v>
      </c>
      <c r="AU8" s="951">
        <v>0</v>
      </c>
      <c r="AV8" s="957"/>
      <c r="AX8" s="961" t="s">
        <v>1723</v>
      </c>
      <c r="AY8" s="950"/>
      <c r="AZ8" s="950">
        <v>0</v>
      </c>
      <c r="BA8" s="950"/>
      <c r="BB8" s="1018">
        <v>0</v>
      </c>
      <c r="BC8" s="1018">
        <v>0</v>
      </c>
      <c r="BD8" s="1013">
        <v>0</v>
      </c>
      <c r="BE8" s="951">
        <v>1</v>
      </c>
      <c r="BF8" s="957"/>
    </row>
    <row r="9" spans="1:61" ht="25.35" customHeight="1">
      <c r="B9" s="959" t="s">
        <v>1889</v>
      </c>
      <c r="C9" s="949"/>
      <c r="D9" s="950">
        <v>4</v>
      </c>
      <c r="E9" s="949"/>
      <c r="F9" s="1019">
        <v>2</v>
      </c>
      <c r="G9" s="1020">
        <v>2</v>
      </c>
      <c r="H9" s="1020">
        <v>0</v>
      </c>
      <c r="I9" s="951">
        <v>0</v>
      </c>
      <c r="J9" s="952"/>
      <c r="K9" s="953"/>
      <c r="L9" s="948" t="s">
        <v>1725</v>
      </c>
      <c r="M9" s="950"/>
      <c r="N9" s="950">
        <v>1</v>
      </c>
      <c r="O9" s="950"/>
      <c r="P9" s="1011">
        <v>0</v>
      </c>
      <c r="Q9" s="954">
        <v>1</v>
      </c>
      <c r="R9" s="955"/>
      <c r="S9" s="956"/>
      <c r="T9" s="948" t="s">
        <v>1725</v>
      </c>
      <c r="U9" s="950"/>
      <c r="V9" s="950">
        <v>0</v>
      </c>
      <c r="W9" s="950"/>
      <c r="X9" s="1021">
        <v>0</v>
      </c>
      <c r="Y9" s="1011">
        <v>0</v>
      </c>
      <c r="Z9" s="1011">
        <v>0</v>
      </c>
      <c r="AA9" s="951">
        <v>0</v>
      </c>
      <c r="AB9" s="964"/>
      <c r="AC9" s="958"/>
      <c r="AD9" s="1014" t="s">
        <v>1725</v>
      </c>
      <c r="AE9" s="1015"/>
      <c r="AF9" s="1015">
        <v>0</v>
      </c>
      <c r="AG9" s="1015"/>
      <c r="AH9" s="1016">
        <v>0</v>
      </c>
      <c r="AI9" s="1016">
        <v>0</v>
      </c>
      <c r="AJ9" s="1016">
        <v>0</v>
      </c>
      <c r="AK9" s="1017">
        <v>0</v>
      </c>
      <c r="AL9" s="957"/>
      <c r="AM9" s="940"/>
      <c r="AN9" s="959" t="s">
        <v>1684</v>
      </c>
      <c r="AO9" s="950"/>
      <c r="AP9" s="950">
        <v>0</v>
      </c>
      <c r="AQ9" s="950"/>
      <c r="AR9" s="1018">
        <v>0</v>
      </c>
      <c r="AS9" s="1018">
        <v>0</v>
      </c>
      <c r="AT9" s="1013">
        <v>0</v>
      </c>
      <c r="AU9" s="951">
        <v>0</v>
      </c>
      <c r="AV9" s="957"/>
      <c r="AX9" s="959" t="s">
        <v>1684</v>
      </c>
      <c r="AY9" s="950"/>
      <c r="AZ9" s="950">
        <v>0</v>
      </c>
      <c r="BA9" s="950"/>
      <c r="BB9" s="1018">
        <v>0</v>
      </c>
      <c r="BC9" s="1018">
        <v>0</v>
      </c>
      <c r="BD9" s="1013">
        <v>0</v>
      </c>
      <c r="BE9" s="951">
        <v>0</v>
      </c>
      <c r="BF9" s="957"/>
    </row>
    <row r="10" spans="1:61" ht="25.35" customHeight="1">
      <c r="B10" s="959" t="s">
        <v>1834</v>
      </c>
      <c r="C10" s="949"/>
      <c r="D10" s="950">
        <v>0</v>
      </c>
      <c r="E10" s="949"/>
      <c r="F10" s="1019">
        <v>0</v>
      </c>
      <c r="G10" s="1020">
        <v>0</v>
      </c>
      <c r="H10" s="1020">
        <v>0</v>
      </c>
      <c r="I10" s="951">
        <v>0</v>
      </c>
      <c r="J10" s="952"/>
      <c r="K10" s="953"/>
      <c r="L10" s="959" t="s">
        <v>1726</v>
      </c>
      <c r="M10" s="950"/>
      <c r="N10" s="950">
        <v>0</v>
      </c>
      <c r="O10" s="950"/>
      <c r="P10" s="1011">
        <v>0</v>
      </c>
      <c r="Q10" s="954">
        <v>0</v>
      </c>
      <c r="R10" s="955"/>
      <c r="S10" s="956"/>
      <c r="T10" s="962" t="s">
        <v>1727</v>
      </c>
      <c r="U10" s="950"/>
      <c r="V10" s="963">
        <v>0</v>
      </c>
      <c r="W10" s="963"/>
      <c r="X10" s="963">
        <v>0</v>
      </c>
      <c r="Y10" s="964">
        <v>0</v>
      </c>
      <c r="Z10" s="963">
        <v>0</v>
      </c>
      <c r="AA10" s="964">
        <v>0</v>
      </c>
      <c r="AB10" s="964"/>
      <c r="AC10" s="958"/>
      <c r="AD10" s="1014" t="s">
        <v>1728</v>
      </c>
      <c r="AE10" s="1015"/>
      <c r="AF10" s="1015">
        <v>0</v>
      </c>
      <c r="AG10" s="1015"/>
      <c r="AH10" s="1016">
        <v>0</v>
      </c>
      <c r="AI10" s="1016">
        <v>0</v>
      </c>
      <c r="AJ10" s="1016">
        <v>0</v>
      </c>
      <c r="AK10" s="1017">
        <v>0</v>
      </c>
      <c r="AL10" s="957"/>
      <c r="AM10" s="940"/>
      <c r="AN10" s="959" t="s">
        <v>1890</v>
      </c>
      <c r="AO10" s="950"/>
      <c r="AP10" s="950">
        <v>0</v>
      </c>
      <c r="AQ10" s="950"/>
      <c r="AR10" s="1018">
        <v>0</v>
      </c>
      <c r="AS10" s="1018">
        <v>0</v>
      </c>
      <c r="AT10" s="1011">
        <v>0</v>
      </c>
      <c r="AU10" s="951">
        <v>0</v>
      </c>
      <c r="AV10" s="957"/>
      <c r="AX10" s="961" t="s">
        <v>1966</v>
      </c>
      <c r="AY10" s="950"/>
      <c r="AZ10" s="949">
        <v>0</v>
      </c>
      <c r="BA10" s="950"/>
      <c r="BB10" s="1018">
        <v>0</v>
      </c>
      <c r="BC10" s="1018">
        <v>0</v>
      </c>
      <c r="BD10" s="1013">
        <v>0</v>
      </c>
      <c r="BE10" s="951">
        <v>0</v>
      </c>
      <c r="BF10" s="957"/>
    </row>
    <row r="11" spans="1:61" ht="25.35" customHeight="1">
      <c r="B11" s="959" t="s">
        <v>1726</v>
      </c>
      <c r="C11" s="949"/>
      <c r="D11" s="950">
        <v>80</v>
      </c>
      <c r="E11" s="949"/>
      <c r="F11" s="1019">
        <v>0</v>
      </c>
      <c r="G11" s="1020">
        <v>47</v>
      </c>
      <c r="H11" s="1020">
        <v>19</v>
      </c>
      <c r="I11" s="951">
        <v>4</v>
      </c>
      <c r="J11" s="952"/>
      <c r="K11" s="953"/>
      <c r="L11" s="959" t="s">
        <v>1472</v>
      </c>
      <c r="M11" s="950"/>
      <c r="N11" s="950">
        <v>0</v>
      </c>
      <c r="O11" s="950"/>
      <c r="P11" s="1011">
        <v>0</v>
      </c>
      <c r="Q11" s="954">
        <v>0</v>
      </c>
      <c r="R11" s="955"/>
      <c r="S11" s="956"/>
      <c r="T11" s="948" t="s">
        <v>1942</v>
      </c>
      <c r="U11" s="950"/>
      <c r="V11" s="963">
        <v>0</v>
      </c>
      <c r="W11" s="963"/>
      <c r="X11" s="963">
        <v>0</v>
      </c>
      <c r="Y11" s="964">
        <v>0</v>
      </c>
      <c r="Z11" s="963">
        <v>0</v>
      </c>
      <c r="AA11" s="964">
        <v>0</v>
      </c>
      <c r="AB11" s="964"/>
      <c r="AC11" s="958"/>
      <c r="AD11" s="1014" t="s">
        <v>1685</v>
      </c>
      <c r="AE11" s="1015"/>
      <c r="AF11" s="1015">
        <v>0</v>
      </c>
      <c r="AG11" s="1015"/>
      <c r="AH11" s="1016">
        <v>0</v>
      </c>
      <c r="AI11" s="1016">
        <v>0</v>
      </c>
      <c r="AJ11" s="1016">
        <v>0</v>
      </c>
      <c r="AK11" s="1017">
        <v>0</v>
      </c>
      <c r="AL11" s="957"/>
      <c r="AM11" s="940"/>
      <c r="AN11" s="959" t="s">
        <v>1891</v>
      </c>
      <c r="AO11" s="950"/>
      <c r="AP11" s="950">
        <v>0</v>
      </c>
      <c r="AQ11" s="950"/>
      <c r="AR11" s="1018">
        <v>0</v>
      </c>
      <c r="AS11" s="1018">
        <v>0</v>
      </c>
      <c r="AT11" s="1011">
        <v>0</v>
      </c>
      <c r="AU11" s="952">
        <v>0</v>
      </c>
      <c r="AV11" s="957"/>
      <c r="AX11" s="959" t="s">
        <v>1891</v>
      </c>
      <c r="AY11" s="950"/>
      <c r="AZ11" s="950">
        <v>0</v>
      </c>
      <c r="BA11" s="950"/>
      <c r="BB11" s="1018">
        <v>0</v>
      </c>
      <c r="BC11" s="1018">
        <v>0</v>
      </c>
      <c r="BD11" s="1013">
        <v>0</v>
      </c>
      <c r="BE11" s="951">
        <v>0</v>
      </c>
      <c r="BF11" s="957"/>
    </row>
    <row r="12" spans="1:61" ht="25.35" customHeight="1">
      <c r="B12" s="948" t="s">
        <v>1724</v>
      </c>
      <c r="C12" s="949"/>
      <c r="D12" s="950">
        <v>44</v>
      </c>
      <c r="E12" s="949"/>
      <c r="F12" s="1009">
        <v>0</v>
      </c>
      <c r="G12" s="1010">
        <v>39</v>
      </c>
      <c r="H12" s="1010">
        <v>4</v>
      </c>
      <c r="I12" s="951">
        <v>1</v>
      </c>
      <c r="J12" s="952"/>
      <c r="K12" s="953"/>
      <c r="L12" s="959"/>
      <c r="M12" s="950"/>
      <c r="N12" s="950"/>
      <c r="O12" s="950"/>
      <c r="P12" s="1011"/>
      <c r="Q12" s="954"/>
      <c r="R12" s="955"/>
      <c r="S12" s="956"/>
      <c r="T12" s="962" t="s">
        <v>1893</v>
      </c>
      <c r="U12" s="950"/>
      <c r="V12" s="963">
        <v>0</v>
      </c>
      <c r="W12" s="963"/>
      <c r="X12" s="963">
        <v>0</v>
      </c>
      <c r="Y12" s="964">
        <v>0</v>
      </c>
      <c r="Z12" s="963">
        <v>0</v>
      </c>
      <c r="AA12" s="964">
        <v>0</v>
      </c>
      <c r="AB12" s="965"/>
      <c r="AD12" s="1014" t="s">
        <v>1731</v>
      </c>
      <c r="AE12" s="1015"/>
      <c r="AF12" s="1015">
        <v>1</v>
      </c>
      <c r="AG12" s="1015"/>
      <c r="AH12" s="1016">
        <v>1</v>
      </c>
      <c r="AI12" s="1016">
        <v>0</v>
      </c>
      <c r="AJ12" s="1016">
        <v>0</v>
      </c>
      <c r="AK12" s="1017">
        <v>0</v>
      </c>
      <c r="AL12" s="957"/>
      <c r="AM12" s="940"/>
      <c r="AN12" s="959" t="s">
        <v>1727</v>
      </c>
      <c r="AO12" s="950"/>
      <c r="AP12" s="950">
        <v>0</v>
      </c>
      <c r="AQ12" s="950"/>
      <c r="AR12" s="1018">
        <v>0</v>
      </c>
      <c r="AS12" s="1018">
        <v>0</v>
      </c>
      <c r="AT12" s="1011">
        <v>0</v>
      </c>
      <c r="AU12" s="951">
        <v>0</v>
      </c>
      <c r="AV12" s="957"/>
      <c r="AX12" s="959"/>
      <c r="AY12" s="950"/>
      <c r="AZ12" s="950"/>
      <c r="BA12" s="950"/>
      <c r="BB12" s="1018"/>
      <c r="BC12" s="1018"/>
      <c r="BD12" s="1011"/>
      <c r="BE12" s="951"/>
      <c r="BF12" s="957"/>
      <c r="BI12" s="2088"/>
    </row>
    <row r="13" spans="1:61" ht="25.35" customHeight="1">
      <c r="B13" s="960" t="s">
        <v>1721</v>
      </c>
      <c r="C13" s="949"/>
      <c r="D13" s="949">
        <v>20</v>
      </c>
      <c r="E13" s="949"/>
      <c r="F13" s="1009">
        <v>7</v>
      </c>
      <c r="G13" s="1010">
        <v>12</v>
      </c>
      <c r="H13" s="1010">
        <v>0</v>
      </c>
      <c r="I13" s="951">
        <v>1</v>
      </c>
      <c r="J13" s="952"/>
      <c r="K13" s="953"/>
      <c r="L13" s="959"/>
      <c r="M13" s="950"/>
      <c r="N13" s="950"/>
      <c r="O13" s="950"/>
      <c r="P13" s="1011"/>
      <c r="Q13" s="954"/>
      <c r="R13" s="955"/>
      <c r="S13" s="956"/>
      <c r="T13" s="962"/>
      <c r="U13" s="950"/>
      <c r="V13" s="963"/>
      <c r="W13" s="963"/>
      <c r="X13" s="963"/>
      <c r="Y13" s="964"/>
      <c r="Z13" s="963"/>
      <c r="AA13" s="964"/>
      <c r="AB13" s="965"/>
      <c r="AD13" s="1014" t="s">
        <v>1892</v>
      </c>
      <c r="AE13" s="1015"/>
      <c r="AF13" s="1015">
        <v>0</v>
      </c>
      <c r="AG13" s="1015"/>
      <c r="AH13" s="1016">
        <v>0</v>
      </c>
      <c r="AI13" s="1016">
        <v>0</v>
      </c>
      <c r="AJ13" s="1016">
        <v>0</v>
      </c>
      <c r="AK13" s="1017">
        <v>0</v>
      </c>
      <c r="AL13" s="957"/>
      <c r="AM13" s="940"/>
      <c r="AN13" s="959">
        <v>0</v>
      </c>
      <c r="AO13" s="950"/>
      <c r="AP13" s="950"/>
      <c r="AQ13" s="950"/>
      <c r="AR13" s="1018"/>
      <c r="AS13" s="1018"/>
      <c r="AT13" s="1011"/>
      <c r="AU13" s="952"/>
      <c r="AV13" s="957"/>
      <c r="AX13" s="959"/>
      <c r="AY13" s="950"/>
      <c r="AZ13" s="950"/>
      <c r="BA13" s="950"/>
      <c r="BB13" s="1018"/>
      <c r="BC13" s="1018"/>
      <c r="BD13" s="1011"/>
      <c r="BE13" s="952"/>
      <c r="BF13" s="957"/>
      <c r="BI13" s="2088"/>
    </row>
    <row r="14" spans="1:61" ht="25.35" customHeight="1">
      <c r="B14" s="959" t="s">
        <v>1891</v>
      </c>
      <c r="C14" s="949"/>
      <c r="D14" s="950">
        <v>11</v>
      </c>
      <c r="E14" s="949"/>
      <c r="F14" s="1019">
        <v>3</v>
      </c>
      <c r="G14" s="1020">
        <v>7</v>
      </c>
      <c r="H14" s="1020">
        <v>1</v>
      </c>
      <c r="I14" s="951">
        <v>0</v>
      </c>
      <c r="J14" s="952"/>
      <c r="K14" s="953"/>
      <c r="L14" s="959"/>
      <c r="M14" s="950"/>
      <c r="N14" s="950"/>
      <c r="O14" s="950"/>
      <c r="P14" s="1011"/>
      <c r="Q14" s="954"/>
      <c r="R14" s="955"/>
      <c r="S14" s="956"/>
      <c r="T14" s="962"/>
      <c r="U14" s="950"/>
      <c r="V14" s="963"/>
      <c r="W14" s="963"/>
      <c r="X14" s="963"/>
      <c r="Y14" s="964"/>
      <c r="Z14" s="963"/>
      <c r="AA14" s="964"/>
      <c r="AB14" s="965"/>
      <c r="AD14" s="1014" t="s">
        <v>1891</v>
      </c>
      <c r="AE14" s="1015"/>
      <c r="AF14" s="1015">
        <v>0</v>
      </c>
      <c r="AG14" s="1015"/>
      <c r="AH14" s="1016">
        <v>0</v>
      </c>
      <c r="AI14" s="1016">
        <v>0</v>
      </c>
      <c r="AJ14" s="1016">
        <v>0</v>
      </c>
      <c r="AK14" s="1017">
        <v>0</v>
      </c>
      <c r="AL14" s="957"/>
      <c r="AM14" s="940"/>
      <c r="AN14" s="959"/>
      <c r="AO14" s="950"/>
      <c r="AP14" s="950"/>
      <c r="AQ14" s="950"/>
      <c r="AR14" s="1018"/>
      <c r="AS14" s="1018"/>
      <c r="AT14" s="1011"/>
      <c r="AU14" s="952"/>
      <c r="AV14" s="957"/>
      <c r="AX14" s="959"/>
      <c r="AY14" s="950"/>
      <c r="AZ14" s="950"/>
      <c r="BA14" s="950"/>
      <c r="BB14" s="1018"/>
      <c r="BC14" s="1018"/>
      <c r="BD14" s="1011"/>
      <c r="BE14" s="952"/>
      <c r="BF14" s="957"/>
      <c r="BI14" s="2088"/>
    </row>
    <row r="15" spans="1:61" ht="25.35" customHeight="1">
      <c r="B15" s="959" t="s">
        <v>1836</v>
      </c>
      <c r="C15" s="949"/>
      <c r="D15" s="950">
        <v>17</v>
      </c>
      <c r="E15" s="949"/>
      <c r="F15" s="1019">
        <v>1</v>
      </c>
      <c r="G15" s="1020">
        <v>13</v>
      </c>
      <c r="H15" s="1020">
        <v>3</v>
      </c>
      <c r="I15" s="951">
        <v>0</v>
      </c>
      <c r="J15" s="952"/>
      <c r="K15" s="953"/>
      <c r="L15" s="959"/>
      <c r="M15" s="950"/>
      <c r="N15" s="950"/>
      <c r="O15" s="950"/>
      <c r="P15" s="1011"/>
      <c r="Q15" s="954"/>
      <c r="R15" s="955"/>
      <c r="S15" s="956"/>
      <c r="T15" s="962"/>
      <c r="U15" s="950"/>
      <c r="V15" s="963"/>
      <c r="W15" s="963"/>
      <c r="X15" s="963"/>
      <c r="Y15" s="964"/>
      <c r="Z15" s="963"/>
      <c r="AA15" s="964"/>
      <c r="AB15" s="965"/>
      <c r="AD15" s="1014" t="s">
        <v>2303</v>
      </c>
      <c r="AE15" s="1015"/>
      <c r="AF15" s="1015">
        <v>20</v>
      </c>
      <c r="AG15" s="1015"/>
      <c r="AH15" s="1016">
        <v>0</v>
      </c>
      <c r="AI15" s="1016">
        <v>20</v>
      </c>
      <c r="AJ15" s="1016">
        <v>0</v>
      </c>
      <c r="AK15" s="1017">
        <v>0</v>
      </c>
      <c r="AL15" s="957"/>
      <c r="AM15" s="940"/>
      <c r="AN15" s="959"/>
      <c r="AO15" s="950"/>
      <c r="AP15" s="950"/>
      <c r="AQ15" s="950"/>
      <c r="AR15" s="1018"/>
      <c r="AS15" s="1018"/>
      <c r="AT15" s="1011"/>
      <c r="AU15" s="952"/>
      <c r="AV15" s="957"/>
      <c r="AX15" s="959"/>
      <c r="AY15" s="950"/>
      <c r="AZ15" s="950"/>
      <c r="BA15" s="950"/>
      <c r="BB15" s="1018"/>
      <c r="BC15" s="1018"/>
      <c r="BD15" s="1011"/>
      <c r="BE15" s="952"/>
      <c r="BF15" s="957"/>
      <c r="BI15" s="2088"/>
    </row>
    <row r="16" spans="1:61" ht="25.35" customHeight="1">
      <c r="B16" s="959" t="s">
        <v>1730</v>
      </c>
      <c r="C16" s="949"/>
      <c r="D16" s="950">
        <v>0</v>
      </c>
      <c r="E16" s="949"/>
      <c r="F16" s="1019">
        <v>0</v>
      </c>
      <c r="G16" s="1020">
        <v>0</v>
      </c>
      <c r="H16" s="1020">
        <v>0</v>
      </c>
      <c r="I16" s="951">
        <v>0</v>
      </c>
      <c r="J16" s="952"/>
      <c r="K16" s="953"/>
      <c r="L16" s="959"/>
      <c r="M16" s="950"/>
      <c r="N16" s="950"/>
      <c r="O16" s="950"/>
      <c r="P16" s="1011"/>
      <c r="Q16" s="954"/>
      <c r="R16" s="955"/>
      <c r="S16" s="956"/>
      <c r="T16" s="962"/>
      <c r="U16" s="950"/>
      <c r="V16" s="963"/>
      <c r="W16" s="963"/>
      <c r="X16" s="963"/>
      <c r="Y16" s="964"/>
      <c r="Z16" s="963"/>
      <c r="AA16" s="964"/>
      <c r="AB16" s="965"/>
      <c r="AD16" s="1014" t="s">
        <v>1889</v>
      </c>
      <c r="AE16" s="1015"/>
      <c r="AF16" s="1015">
        <v>0</v>
      </c>
      <c r="AG16" s="1015"/>
      <c r="AH16" s="1016">
        <v>0</v>
      </c>
      <c r="AI16" s="1016">
        <v>0</v>
      </c>
      <c r="AJ16" s="1016">
        <v>0</v>
      </c>
      <c r="AK16" s="1017">
        <v>0</v>
      </c>
      <c r="AL16" s="957"/>
      <c r="AM16" s="940"/>
      <c r="AN16" s="959"/>
      <c r="AO16" s="950"/>
      <c r="AP16" s="950"/>
      <c r="AQ16" s="950"/>
      <c r="AR16" s="1018"/>
      <c r="AS16" s="1018"/>
      <c r="AT16" s="1011"/>
      <c r="AU16" s="952"/>
      <c r="AV16" s="957"/>
      <c r="AX16" s="959"/>
      <c r="AY16" s="950"/>
      <c r="AZ16" s="950"/>
      <c r="BA16" s="950"/>
      <c r="BB16" s="1018"/>
      <c r="BC16" s="1018"/>
      <c r="BD16" s="1011"/>
      <c r="BE16" s="952"/>
      <c r="BF16" s="957"/>
      <c r="BI16" s="2088"/>
    </row>
    <row r="17" spans="2:61" ht="25.35" customHeight="1">
      <c r="B17" s="959" t="s">
        <v>1901</v>
      </c>
      <c r="C17" s="949"/>
      <c r="D17" s="950">
        <v>16</v>
      </c>
      <c r="E17" s="949"/>
      <c r="F17" s="1019">
        <v>0</v>
      </c>
      <c r="G17" s="1020">
        <v>12</v>
      </c>
      <c r="H17" s="1020">
        <v>1</v>
      </c>
      <c r="I17" s="951">
        <v>3</v>
      </c>
      <c r="J17" s="952"/>
      <c r="K17" s="953"/>
      <c r="L17" s="959"/>
      <c r="M17" s="950"/>
      <c r="N17" s="950"/>
      <c r="O17" s="950"/>
      <c r="P17" s="1011"/>
      <c r="Q17" s="954"/>
      <c r="R17" s="955"/>
      <c r="S17" s="956"/>
      <c r="T17" s="962"/>
      <c r="U17" s="950"/>
      <c r="V17" s="963"/>
      <c r="W17" s="963"/>
      <c r="X17" s="963"/>
      <c r="Y17" s="964"/>
      <c r="Z17" s="963"/>
      <c r="AA17" s="964"/>
      <c r="AB17" s="965"/>
      <c r="AD17" s="1014" t="s">
        <v>1893</v>
      </c>
      <c r="AE17" s="1015"/>
      <c r="AF17" s="1015">
        <v>20</v>
      </c>
      <c r="AG17" s="1015"/>
      <c r="AH17" s="1016">
        <v>0</v>
      </c>
      <c r="AI17" s="1016">
        <v>20</v>
      </c>
      <c r="AJ17" s="1016">
        <v>0</v>
      </c>
      <c r="AK17" s="1017">
        <v>0</v>
      </c>
      <c r="AL17" s="957"/>
      <c r="AM17" s="940"/>
      <c r="AN17" s="959"/>
      <c r="AO17" s="950"/>
      <c r="AP17" s="950"/>
      <c r="AQ17" s="950"/>
      <c r="AR17" s="1018"/>
      <c r="AS17" s="1018"/>
      <c r="AT17" s="1011"/>
      <c r="AU17" s="952"/>
      <c r="AV17" s="957"/>
      <c r="AX17" s="959"/>
      <c r="AY17" s="950"/>
      <c r="AZ17" s="950"/>
      <c r="BA17" s="950"/>
      <c r="BB17" s="1018"/>
      <c r="BC17" s="1018"/>
      <c r="BD17" s="1011"/>
      <c r="BE17" s="952"/>
      <c r="BF17" s="957"/>
      <c r="BI17" s="2088"/>
    </row>
    <row r="18" spans="2:61" ht="25.35" customHeight="1">
      <c r="B18" s="959"/>
      <c r="C18" s="949"/>
      <c r="D18" s="950"/>
      <c r="E18" s="949"/>
      <c r="F18" s="1019"/>
      <c r="G18" s="1020"/>
      <c r="H18" s="1020"/>
      <c r="I18" s="951"/>
      <c r="J18" s="952"/>
      <c r="K18" s="953"/>
      <c r="L18" s="959"/>
      <c r="M18" s="950"/>
      <c r="N18" s="950"/>
      <c r="O18" s="950"/>
      <c r="P18" s="1011"/>
      <c r="Q18" s="954"/>
      <c r="R18" s="955"/>
      <c r="S18" s="956"/>
      <c r="T18" s="962"/>
      <c r="U18" s="950"/>
      <c r="V18" s="963"/>
      <c r="W18" s="963"/>
      <c r="X18" s="963"/>
      <c r="Y18" s="964"/>
      <c r="Z18" s="963"/>
      <c r="AA18" s="964"/>
      <c r="AB18" s="965"/>
      <c r="AD18" s="1014" t="s">
        <v>1836</v>
      </c>
      <c r="AE18" s="1015"/>
      <c r="AF18" s="1015">
        <v>0</v>
      </c>
      <c r="AG18" s="1015"/>
      <c r="AH18" s="1016">
        <v>0</v>
      </c>
      <c r="AI18" s="1016">
        <v>0</v>
      </c>
      <c r="AJ18" s="1016">
        <v>0</v>
      </c>
      <c r="AK18" s="1017">
        <v>0</v>
      </c>
      <c r="AL18" s="957"/>
      <c r="AM18" s="940">
        <v>81</v>
      </c>
      <c r="AN18" s="959"/>
      <c r="AO18" s="950"/>
      <c r="AP18" s="950"/>
      <c r="AQ18" s="950"/>
      <c r="AR18" s="1018"/>
      <c r="AS18" s="1018"/>
      <c r="AT18" s="1011"/>
      <c r="AU18" s="952"/>
      <c r="AV18" s="957"/>
      <c r="AX18" s="959"/>
      <c r="AY18" s="950"/>
      <c r="AZ18" s="950"/>
      <c r="BA18" s="950"/>
      <c r="BB18" s="1018"/>
      <c r="BC18" s="1018"/>
      <c r="BD18" s="1011"/>
      <c r="BE18" s="952"/>
      <c r="BF18" s="957"/>
      <c r="BI18" s="2088"/>
    </row>
    <row r="19" spans="2:61" ht="25.35" customHeight="1">
      <c r="B19" s="959"/>
      <c r="C19" s="949"/>
      <c r="D19" s="950"/>
      <c r="E19" s="949"/>
      <c r="F19" s="1019"/>
      <c r="G19" s="1020"/>
      <c r="H19" s="1020"/>
      <c r="I19" s="951"/>
      <c r="J19" s="952"/>
      <c r="K19" s="953"/>
      <c r="L19" s="959"/>
      <c r="M19" s="950"/>
      <c r="N19" s="950"/>
      <c r="O19" s="950"/>
      <c r="P19" s="1011"/>
      <c r="Q19" s="954"/>
      <c r="R19" s="955"/>
      <c r="S19" s="956"/>
      <c r="T19" s="962"/>
      <c r="U19" s="950"/>
      <c r="V19" s="963"/>
      <c r="W19" s="963"/>
      <c r="X19" s="963"/>
      <c r="Y19" s="964"/>
      <c r="Z19" s="963"/>
      <c r="AA19" s="964"/>
      <c r="AB19" s="965"/>
      <c r="AD19" s="1014" t="s">
        <v>1901</v>
      </c>
      <c r="AE19" s="1015"/>
      <c r="AF19" s="1015">
        <v>0</v>
      </c>
      <c r="AG19" s="1015"/>
      <c r="AH19" s="1016">
        <v>0</v>
      </c>
      <c r="AI19" s="1016">
        <v>0</v>
      </c>
      <c r="AJ19" s="1016">
        <v>0</v>
      </c>
      <c r="AK19" s="1017">
        <v>0</v>
      </c>
      <c r="AL19" s="957"/>
      <c r="AM19" s="940"/>
      <c r="AN19" s="959"/>
      <c r="AO19" s="950"/>
      <c r="AP19" s="950"/>
      <c r="AQ19" s="950"/>
      <c r="AR19" s="1018"/>
      <c r="AS19" s="1018"/>
      <c r="AT19" s="1011"/>
      <c r="AU19" s="952"/>
      <c r="AV19" s="957"/>
      <c r="AX19" s="959"/>
      <c r="AY19" s="950"/>
      <c r="AZ19" s="950"/>
      <c r="BA19" s="950"/>
      <c r="BB19" s="1018"/>
      <c r="BC19" s="1018"/>
      <c r="BD19" s="1011"/>
      <c r="BE19" s="952"/>
      <c r="BF19" s="957"/>
      <c r="BI19" s="2088"/>
    </row>
    <row r="20" spans="2:61" ht="25.35" customHeight="1">
      <c r="B20" s="967" t="s">
        <v>1732</v>
      </c>
      <c r="C20" s="968"/>
      <c r="D20" s="968">
        <f>SUM(D7:D19)</f>
        <v>275</v>
      </c>
      <c r="E20" s="968"/>
      <c r="F20" s="968">
        <f>SUM(F7:F19)</f>
        <v>28</v>
      </c>
      <c r="G20" s="968">
        <f>SUM(G7:G19)</f>
        <v>196</v>
      </c>
      <c r="H20" s="968">
        <f>SUM(H7:H19)</f>
        <v>29</v>
      </c>
      <c r="I20" s="968">
        <v>31</v>
      </c>
      <c r="J20" s="968">
        <v>90</v>
      </c>
      <c r="K20" s="953"/>
      <c r="L20" s="962" t="s">
        <v>1732</v>
      </c>
      <c r="M20" s="963"/>
      <c r="N20" s="964">
        <v>0</v>
      </c>
      <c r="O20" s="963"/>
      <c r="P20" s="964">
        <v>0</v>
      </c>
      <c r="Q20" s="968">
        <v>0</v>
      </c>
      <c r="R20" s="965">
        <v>0</v>
      </c>
      <c r="S20" s="956"/>
      <c r="T20" s="962" t="s">
        <v>1732</v>
      </c>
      <c r="U20" s="968"/>
      <c r="V20" s="968">
        <v>0</v>
      </c>
      <c r="W20" s="968"/>
      <c r="X20" s="968">
        <f>SUM(X7:X15)</f>
        <v>0</v>
      </c>
      <c r="Y20" s="968">
        <v>0</v>
      </c>
      <c r="Z20" s="968">
        <f>SUM(Z7:Z15)</f>
        <v>0</v>
      </c>
      <c r="AA20" s="968">
        <f>SUM(AA7:AA15)</f>
        <v>0</v>
      </c>
      <c r="AB20" s="965">
        <v>100</v>
      </c>
      <c r="AD20" s="1014" t="s">
        <v>1723</v>
      </c>
      <c r="AE20" s="1015"/>
      <c r="AF20" s="1015">
        <v>0</v>
      </c>
      <c r="AG20" s="1015"/>
      <c r="AH20" s="1016">
        <v>0</v>
      </c>
      <c r="AI20" s="1016">
        <v>0</v>
      </c>
      <c r="AJ20" s="1016">
        <v>0</v>
      </c>
      <c r="AK20" s="1017">
        <v>0</v>
      </c>
      <c r="AL20" s="957"/>
      <c r="AM20" s="940"/>
      <c r="AN20" s="962" t="s">
        <v>1732</v>
      </c>
      <c r="AO20" s="968"/>
      <c r="AP20" s="968">
        <v>0</v>
      </c>
      <c r="AQ20" s="968"/>
      <c r="AR20" s="968">
        <v>0</v>
      </c>
      <c r="AS20" s="968">
        <f>SUM(AS7:AS15)</f>
        <v>0</v>
      </c>
      <c r="AT20" s="968">
        <f>SUM(AT7:AT15)</f>
        <v>0</v>
      </c>
      <c r="AU20" s="968">
        <f>SUM(AU7:AU15)</f>
        <v>0</v>
      </c>
      <c r="AV20" s="965">
        <v>100</v>
      </c>
      <c r="AX20" s="962" t="s">
        <v>1732</v>
      </c>
      <c r="AY20" s="968"/>
      <c r="AZ20" s="968">
        <v>1</v>
      </c>
      <c r="BA20" s="968"/>
      <c r="BB20" s="968">
        <f>SUM(BB7:BB15)</f>
        <v>1</v>
      </c>
      <c r="BC20" s="968">
        <f>SUM(BC7:BC15)</f>
        <v>0</v>
      </c>
      <c r="BD20" s="968">
        <f>SUM(BD7:BD15)</f>
        <v>0</v>
      </c>
      <c r="BE20" s="968">
        <v>0</v>
      </c>
      <c r="BF20" s="965">
        <v>100</v>
      </c>
      <c r="BI20" s="2088"/>
    </row>
    <row r="21" spans="2:61" ht="25.35" customHeight="1">
      <c r="B21" s="969"/>
      <c r="C21" s="970"/>
      <c r="D21" s="970"/>
      <c r="E21" s="970"/>
      <c r="F21" s="970"/>
      <c r="G21" s="970"/>
      <c r="H21" s="970"/>
      <c r="I21" s="970"/>
      <c r="J21" s="970"/>
      <c r="K21" s="971"/>
      <c r="L21" s="972"/>
      <c r="M21" s="973"/>
      <c r="N21" s="973"/>
      <c r="O21" s="973"/>
      <c r="P21" s="973"/>
      <c r="Q21" s="973"/>
      <c r="R21" s="970"/>
      <c r="S21" s="971"/>
      <c r="T21" s="972"/>
      <c r="U21" s="973"/>
      <c r="V21" s="973"/>
      <c r="W21" s="973"/>
      <c r="X21" s="973"/>
      <c r="Y21" s="973"/>
      <c r="Z21" s="973"/>
      <c r="AA21" s="973"/>
      <c r="AB21" s="970"/>
      <c r="AD21" s="1014" t="s">
        <v>1835</v>
      </c>
      <c r="AE21" s="1015"/>
      <c r="AF21" s="1015">
        <v>11</v>
      </c>
      <c r="AG21" s="1015"/>
      <c r="AH21" s="1016">
        <v>0</v>
      </c>
      <c r="AI21" s="1016">
        <v>11</v>
      </c>
      <c r="AJ21" s="1016">
        <v>0</v>
      </c>
      <c r="AK21" s="1017">
        <v>0</v>
      </c>
      <c r="AL21" s="957"/>
      <c r="AM21" s="940"/>
      <c r="AN21" s="972"/>
      <c r="AO21" s="969"/>
      <c r="AP21" s="969"/>
      <c r="AQ21" s="969"/>
      <c r="AR21" s="973"/>
      <c r="AS21" s="973"/>
      <c r="AT21" s="973"/>
      <c r="AU21" s="973"/>
      <c r="AV21" s="970"/>
      <c r="AX21" s="972"/>
      <c r="AY21" s="969"/>
      <c r="AZ21" s="969"/>
      <c r="BA21" s="969"/>
      <c r="BB21" s="973"/>
      <c r="BC21" s="973"/>
      <c r="BD21" s="973"/>
      <c r="BE21" s="973"/>
      <c r="BF21" s="970"/>
      <c r="BI21" s="2088"/>
    </row>
    <row r="22" spans="2:61" ht="24" customHeight="1">
      <c r="B22" s="974"/>
      <c r="E22" s="975"/>
      <c r="F22" s="975"/>
      <c r="G22" s="975"/>
      <c r="H22" s="975"/>
      <c r="I22" s="975"/>
      <c r="J22" s="975"/>
      <c r="W22" s="975"/>
      <c r="AD22" s="1022" t="s">
        <v>1732</v>
      </c>
      <c r="AE22" s="1017"/>
      <c r="AF22" s="1015">
        <v>58</v>
      </c>
      <c r="AG22" s="1015"/>
      <c r="AH22" s="1016">
        <v>5</v>
      </c>
      <c r="AI22" s="1016">
        <v>51</v>
      </c>
      <c r="AJ22" s="1016">
        <v>0</v>
      </c>
      <c r="AK22" s="1017">
        <v>2</v>
      </c>
      <c r="AL22" s="965">
        <v>100</v>
      </c>
      <c r="AM22" s="940"/>
      <c r="AN22" s="976"/>
      <c r="AO22" s="976"/>
      <c r="AP22" s="976"/>
      <c r="AQ22" s="940"/>
      <c r="AR22" s="966"/>
      <c r="AS22" s="966"/>
      <c r="AT22" s="966"/>
      <c r="AU22" s="966"/>
      <c r="AV22" s="966"/>
      <c r="AX22" s="976"/>
      <c r="AY22" s="976"/>
      <c r="AZ22" s="976"/>
      <c r="BA22" s="940"/>
      <c r="BB22" s="966"/>
      <c r="BC22" s="966"/>
      <c r="BD22" s="966"/>
      <c r="BE22" s="966"/>
      <c r="BF22" s="966"/>
      <c r="BI22" s="2088"/>
    </row>
    <row r="23" spans="2:61" ht="24" customHeight="1">
      <c r="B23" s="974"/>
      <c r="E23" s="975"/>
      <c r="F23" s="975"/>
      <c r="G23" s="975"/>
      <c r="H23" s="975"/>
      <c r="I23" s="975"/>
      <c r="J23" s="975"/>
      <c r="W23" s="975"/>
      <c r="AM23" s="940"/>
      <c r="AN23" s="976"/>
      <c r="AO23" s="976"/>
      <c r="AP23" s="976"/>
      <c r="AQ23" s="940"/>
      <c r="AR23" s="966"/>
      <c r="AS23" s="966"/>
      <c r="AT23" s="966"/>
      <c r="AU23" s="966"/>
      <c r="AV23" s="966"/>
      <c r="AX23" s="976"/>
      <c r="AY23" s="976"/>
      <c r="AZ23" s="976"/>
      <c r="BA23" s="940"/>
      <c r="BB23" s="966"/>
      <c r="BC23" s="966"/>
      <c r="BD23" s="966"/>
      <c r="BE23" s="966"/>
      <c r="BF23" s="966"/>
      <c r="BI23" s="2088"/>
    </row>
    <row r="24" spans="2:61" s="940" customFormat="1" ht="36" customHeight="1">
      <c r="B24" s="2066" t="s">
        <v>1733</v>
      </c>
      <c r="C24" s="2067"/>
      <c r="D24" s="2067"/>
      <c r="E24" s="2067"/>
      <c r="F24" s="2067"/>
      <c r="G24" s="2067"/>
      <c r="H24" s="2067"/>
      <c r="I24" s="2089"/>
      <c r="J24" s="977"/>
      <c r="L24" s="2066" t="s">
        <v>1734</v>
      </c>
      <c r="M24" s="2067"/>
      <c r="N24" s="2067"/>
      <c r="O24" s="2071"/>
      <c r="P24" s="2071"/>
      <c r="Q24" s="2071"/>
      <c r="R24" s="942"/>
      <c r="T24" s="2066" t="s">
        <v>1735</v>
      </c>
      <c r="U24" s="2067"/>
      <c r="V24" s="2067"/>
      <c r="W24" s="2071"/>
      <c r="X24" s="2071"/>
      <c r="Y24" s="2071"/>
      <c r="Z24" s="2071"/>
      <c r="AA24" s="2072"/>
      <c r="AB24" s="944"/>
      <c r="AD24" s="2066" t="s">
        <v>1736</v>
      </c>
      <c r="AE24" s="2067"/>
      <c r="AF24" s="2067"/>
      <c r="AG24" s="2067"/>
      <c r="AH24" s="2067"/>
      <c r="AI24" s="2067"/>
      <c r="AJ24" s="2067"/>
      <c r="AK24" s="2067"/>
      <c r="AL24" s="977"/>
      <c r="AN24" s="2066" t="s">
        <v>1737</v>
      </c>
      <c r="AO24" s="2067"/>
      <c r="AP24" s="2067"/>
      <c r="AQ24" s="2067"/>
      <c r="AR24" s="2067"/>
      <c r="AS24" s="2067"/>
      <c r="AT24" s="2067"/>
      <c r="AU24" s="2067"/>
      <c r="AV24" s="977"/>
      <c r="AX24" s="976"/>
      <c r="AY24" s="976"/>
      <c r="AZ24" s="976"/>
      <c r="BB24" s="966"/>
      <c r="BC24" s="966"/>
      <c r="BD24" s="966"/>
      <c r="BE24" s="966"/>
      <c r="BF24" s="966"/>
      <c r="BI24" s="978"/>
    </row>
    <row r="25" spans="2:61" s="940" customFormat="1" ht="27.75" customHeight="1">
      <c r="B25" s="2078"/>
      <c r="C25" s="2067" t="s">
        <v>1708</v>
      </c>
      <c r="D25" s="2067"/>
      <c r="E25" s="2067"/>
      <c r="F25" s="2078" t="s">
        <v>1709</v>
      </c>
      <c r="G25" s="2078" t="s">
        <v>1710</v>
      </c>
      <c r="H25" s="2078" t="s">
        <v>1711</v>
      </c>
      <c r="I25" s="2076" t="s">
        <v>1712</v>
      </c>
      <c r="J25" s="2076" t="s">
        <v>1713</v>
      </c>
      <c r="L25" s="2080"/>
      <c r="M25" s="2067" t="s">
        <v>1714</v>
      </c>
      <c r="N25" s="2067"/>
      <c r="O25" s="2067"/>
      <c r="P25" s="2082" t="s">
        <v>1715</v>
      </c>
      <c r="Q25" s="2078" t="s">
        <v>1716</v>
      </c>
      <c r="R25" s="2076" t="s">
        <v>1713</v>
      </c>
      <c r="T25" s="2080"/>
      <c r="U25" s="2067" t="s">
        <v>1708</v>
      </c>
      <c r="V25" s="2067"/>
      <c r="W25" s="2067"/>
      <c r="X25" s="2078" t="s">
        <v>1709</v>
      </c>
      <c r="Y25" s="2078" t="s">
        <v>1710</v>
      </c>
      <c r="Z25" s="2078" t="s">
        <v>1711</v>
      </c>
      <c r="AA25" s="2076" t="s">
        <v>1712</v>
      </c>
      <c r="AB25" s="2076" t="s">
        <v>1713</v>
      </c>
      <c r="AD25" s="941"/>
      <c r="AE25" s="2067" t="s">
        <v>1708</v>
      </c>
      <c r="AF25" s="2067"/>
      <c r="AG25" s="2067"/>
      <c r="AH25" s="2078" t="s">
        <v>1709</v>
      </c>
      <c r="AI25" s="2078" t="s">
        <v>1710</v>
      </c>
      <c r="AJ25" s="2078" t="s">
        <v>1711</v>
      </c>
      <c r="AK25" s="2078" t="s">
        <v>1712</v>
      </c>
      <c r="AL25" s="2076" t="s">
        <v>1713</v>
      </c>
      <c r="AN25" s="941"/>
      <c r="AO25" s="2067" t="s">
        <v>1708</v>
      </c>
      <c r="AP25" s="2067"/>
      <c r="AQ25" s="2067"/>
      <c r="AR25" s="2078" t="s">
        <v>1709</v>
      </c>
      <c r="AS25" s="2078" t="s">
        <v>1710</v>
      </c>
      <c r="AT25" s="2078" t="s">
        <v>1711</v>
      </c>
      <c r="AU25" s="2078" t="s">
        <v>1712</v>
      </c>
      <c r="AV25" s="2076" t="s">
        <v>1713</v>
      </c>
      <c r="AX25" s="976"/>
      <c r="AY25" s="976"/>
      <c r="AZ25" s="976"/>
      <c r="BB25" s="966"/>
      <c r="BC25" s="966"/>
      <c r="BD25" s="966"/>
      <c r="BE25" s="966"/>
      <c r="BF25" s="966"/>
    </row>
    <row r="26" spans="2:61" s="940" customFormat="1" ht="31.5" customHeight="1">
      <c r="B26" s="2079"/>
      <c r="C26" s="945" t="s">
        <v>1718</v>
      </c>
      <c r="D26" s="945" t="s">
        <v>1719</v>
      </c>
      <c r="E26" s="945" t="s">
        <v>1281</v>
      </c>
      <c r="F26" s="2079"/>
      <c r="G26" s="2079"/>
      <c r="H26" s="2079"/>
      <c r="I26" s="2077"/>
      <c r="J26" s="2077"/>
      <c r="L26" s="2081"/>
      <c r="M26" s="945" t="s">
        <v>1718</v>
      </c>
      <c r="N26" s="945" t="s">
        <v>1719</v>
      </c>
      <c r="O26" s="945"/>
      <c r="P26" s="2083"/>
      <c r="Q26" s="2079"/>
      <c r="R26" s="2077"/>
      <c r="T26" s="2081"/>
      <c r="U26" s="945" t="s">
        <v>1718</v>
      </c>
      <c r="V26" s="945" t="s">
        <v>1719</v>
      </c>
      <c r="W26" s="945" t="s">
        <v>1281</v>
      </c>
      <c r="X26" s="2079"/>
      <c r="Y26" s="2079"/>
      <c r="Z26" s="2079"/>
      <c r="AA26" s="2077"/>
      <c r="AB26" s="2077"/>
      <c r="AD26" s="947"/>
      <c r="AE26" s="945" t="s">
        <v>1718</v>
      </c>
      <c r="AF26" s="945" t="s">
        <v>1719</v>
      </c>
      <c r="AG26" s="945" t="s">
        <v>1281</v>
      </c>
      <c r="AH26" s="2079"/>
      <c r="AI26" s="2079"/>
      <c r="AJ26" s="2079"/>
      <c r="AK26" s="2079"/>
      <c r="AL26" s="2077"/>
      <c r="AN26" s="947"/>
      <c r="AO26" s="945" t="s">
        <v>1718</v>
      </c>
      <c r="AP26" s="945" t="s">
        <v>1719</v>
      </c>
      <c r="AQ26" s="945" t="s">
        <v>1281</v>
      </c>
      <c r="AR26" s="2079"/>
      <c r="AS26" s="2079"/>
      <c r="AT26" s="2079"/>
      <c r="AU26" s="2079"/>
      <c r="AV26" s="2077"/>
      <c r="AX26" s="976"/>
      <c r="AY26" s="976"/>
      <c r="AZ26" s="976"/>
      <c r="BB26" s="966"/>
      <c r="BC26" s="966"/>
      <c r="BD26" s="966"/>
      <c r="BE26" s="966"/>
      <c r="BF26" s="966"/>
    </row>
    <row r="27" spans="2:61" ht="25.35" customHeight="1">
      <c r="B27" s="948" t="s">
        <v>1720</v>
      </c>
      <c r="C27" s="950"/>
      <c r="D27" s="950">
        <v>1</v>
      </c>
      <c r="E27" s="950"/>
      <c r="F27" s="1012">
        <v>0</v>
      </c>
      <c r="G27" s="1013">
        <v>0</v>
      </c>
      <c r="H27" s="1013">
        <v>1</v>
      </c>
      <c r="I27" s="951">
        <v>0</v>
      </c>
      <c r="J27" s="957"/>
      <c r="L27" s="948" t="s">
        <v>1720</v>
      </c>
      <c r="M27" s="950"/>
      <c r="N27" s="950">
        <v>0</v>
      </c>
      <c r="O27" s="950"/>
      <c r="P27" s="1011">
        <v>0</v>
      </c>
      <c r="Q27" s="950">
        <v>0</v>
      </c>
      <c r="R27" s="955"/>
      <c r="S27" s="940"/>
      <c r="T27" s="948" t="s">
        <v>1720</v>
      </c>
      <c r="U27" s="951"/>
      <c r="V27" s="952">
        <v>0</v>
      </c>
      <c r="W27" s="951"/>
      <c r="X27" s="1012">
        <v>0</v>
      </c>
      <c r="Y27" s="1013">
        <v>0</v>
      </c>
      <c r="Z27" s="1013">
        <v>0</v>
      </c>
      <c r="AA27" s="951">
        <v>0</v>
      </c>
      <c r="AB27" s="957"/>
      <c r="AD27" s="948" t="s">
        <v>1720</v>
      </c>
      <c r="AE27" s="952"/>
      <c r="AF27" s="952">
        <v>0</v>
      </c>
      <c r="AG27" s="951">
        <v>0</v>
      </c>
      <c r="AH27" s="1012">
        <v>0</v>
      </c>
      <c r="AI27" s="1013">
        <v>0</v>
      </c>
      <c r="AJ27" s="1013">
        <v>0</v>
      </c>
      <c r="AK27" s="951">
        <f>AG27-AH27-AI27-AJ27</f>
        <v>0</v>
      </c>
      <c r="AL27" s="957"/>
      <c r="AN27" s="959" t="s">
        <v>1902</v>
      </c>
      <c r="AO27" s="950"/>
      <c r="AP27" s="950">
        <v>2</v>
      </c>
      <c r="AQ27" s="950"/>
      <c r="AR27" s="1018">
        <v>2</v>
      </c>
      <c r="AS27" s="1018">
        <v>0</v>
      </c>
      <c r="AT27" s="1013">
        <v>0</v>
      </c>
      <c r="AU27" s="951">
        <v>0</v>
      </c>
      <c r="AV27" s="957"/>
      <c r="AX27" s="976"/>
      <c r="AY27" s="976"/>
      <c r="AZ27" s="976"/>
      <c r="BA27" s="940"/>
      <c r="BB27" s="966"/>
      <c r="BC27" s="966"/>
      <c r="BD27" s="966"/>
      <c r="BE27" s="966"/>
      <c r="BF27" s="966"/>
    </row>
    <row r="28" spans="2:61" ht="25.35" customHeight="1">
      <c r="B28" s="948" t="s">
        <v>1686</v>
      </c>
      <c r="C28" s="950"/>
      <c r="D28" s="950">
        <v>1</v>
      </c>
      <c r="E28" s="950"/>
      <c r="F28" s="1012">
        <v>0</v>
      </c>
      <c r="G28" s="1013">
        <v>0</v>
      </c>
      <c r="H28" s="1013">
        <v>0</v>
      </c>
      <c r="I28" s="951">
        <v>1</v>
      </c>
      <c r="J28" s="957"/>
      <c r="L28" s="948" t="s">
        <v>1686</v>
      </c>
      <c r="M28" s="950"/>
      <c r="N28" s="950">
        <v>0</v>
      </c>
      <c r="O28" s="950"/>
      <c r="P28" s="1011">
        <v>0</v>
      </c>
      <c r="Q28" s="954">
        <f>O28-P28</f>
        <v>0</v>
      </c>
      <c r="R28" s="955"/>
      <c r="S28" s="940"/>
      <c r="T28" s="948" t="s">
        <v>1686</v>
      </c>
      <c r="U28" s="951"/>
      <c r="V28" s="952">
        <v>0</v>
      </c>
      <c r="W28" s="951"/>
      <c r="X28" s="1012">
        <v>0</v>
      </c>
      <c r="Y28" s="1013">
        <v>0</v>
      </c>
      <c r="Z28" s="1013">
        <v>0</v>
      </c>
      <c r="AA28" s="951">
        <v>0</v>
      </c>
      <c r="AB28" s="957"/>
      <c r="AD28" s="948" t="s">
        <v>1686</v>
      </c>
      <c r="AE28" s="950"/>
      <c r="AF28" s="952">
        <f>AG28-AE28</f>
        <v>0</v>
      </c>
      <c r="AG28" s="951">
        <v>0</v>
      </c>
      <c r="AH28" s="1012">
        <v>0</v>
      </c>
      <c r="AI28" s="1013">
        <v>0</v>
      </c>
      <c r="AJ28" s="1013">
        <v>0</v>
      </c>
      <c r="AK28" s="951">
        <f>AG28-AH28-AI28-AJ28</f>
        <v>0</v>
      </c>
      <c r="AL28" s="957"/>
      <c r="AN28" s="959" t="s">
        <v>1686</v>
      </c>
      <c r="AO28" s="950"/>
      <c r="AP28" s="950">
        <f>AQ28-AO28</f>
        <v>0</v>
      </c>
      <c r="AQ28" s="950"/>
      <c r="AR28" s="1018">
        <v>0</v>
      </c>
      <c r="AS28" s="1018">
        <v>0</v>
      </c>
      <c r="AT28" s="1013">
        <v>0</v>
      </c>
      <c r="AU28" s="951">
        <f>AQ28-AR28-AS28-AT28</f>
        <v>0</v>
      </c>
      <c r="AV28" s="957"/>
      <c r="AX28" s="976"/>
      <c r="AY28" s="976"/>
      <c r="AZ28" s="976"/>
      <c r="BA28" s="940"/>
      <c r="BB28" s="966"/>
      <c r="BC28" s="966"/>
      <c r="BD28" s="966"/>
      <c r="BE28" s="966"/>
      <c r="BF28" s="966"/>
    </row>
    <row r="29" spans="2:61" ht="25.35" customHeight="1">
      <c r="B29" s="960" t="s">
        <v>1721</v>
      </c>
      <c r="C29" s="950"/>
      <c r="D29" s="949">
        <v>0</v>
      </c>
      <c r="E29" s="950"/>
      <c r="F29" s="1021">
        <v>0</v>
      </c>
      <c r="G29" s="1013">
        <v>0</v>
      </c>
      <c r="H29" s="1011">
        <v>0</v>
      </c>
      <c r="I29" s="951">
        <v>0</v>
      </c>
      <c r="J29" s="957"/>
      <c r="L29" s="960" t="s">
        <v>1721</v>
      </c>
      <c r="M29" s="949"/>
      <c r="N29" s="949">
        <f>O29-M29</f>
        <v>0</v>
      </c>
      <c r="O29" s="949"/>
      <c r="P29" s="1011">
        <v>0</v>
      </c>
      <c r="Q29" s="954">
        <f>O29-P29</f>
        <v>0</v>
      </c>
      <c r="R29" s="955"/>
      <c r="T29" s="960" t="s">
        <v>1721</v>
      </c>
      <c r="U29" s="951"/>
      <c r="V29" s="952">
        <v>0</v>
      </c>
      <c r="W29" s="951"/>
      <c r="X29" s="1021">
        <v>0</v>
      </c>
      <c r="Y29" s="1011">
        <v>0</v>
      </c>
      <c r="Z29" s="1011">
        <v>0</v>
      </c>
      <c r="AA29" s="951">
        <v>0</v>
      </c>
      <c r="AB29" s="957"/>
      <c r="AD29" s="960" t="s">
        <v>1721</v>
      </c>
      <c r="AE29" s="949"/>
      <c r="AF29" s="949">
        <f>AG29-AE29</f>
        <v>0</v>
      </c>
      <c r="AG29" s="951">
        <v>0</v>
      </c>
      <c r="AH29" s="1012">
        <v>0</v>
      </c>
      <c r="AI29" s="1013">
        <v>0</v>
      </c>
      <c r="AJ29" s="1013">
        <v>0</v>
      </c>
      <c r="AK29" s="951">
        <f>AG29-AH29-AI29-AJ29</f>
        <v>0</v>
      </c>
      <c r="AL29" s="957"/>
      <c r="AN29" s="961" t="s">
        <v>1721</v>
      </c>
      <c r="AO29" s="949"/>
      <c r="AP29" s="950">
        <v>2</v>
      </c>
      <c r="AQ29" s="950"/>
      <c r="AR29" s="1018">
        <v>1</v>
      </c>
      <c r="AS29" s="1018">
        <v>0</v>
      </c>
      <c r="AT29" s="1013">
        <v>0</v>
      </c>
      <c r="AU29" s="951">
        <v>1</v>
      </c>
      <c r="AV29" s="957"/>
      <c r="AX29" s="976"/>
      <c r="AY29" s="976"/>
      <c r="AZ29" s="976"/>
      <c r="BA29" s="940"/>
      <c r="BB29" s="966"/>
      <c r="BC29" s="966"/>
      <c r="BD29" s="966"/>
      <c r="BE29" s="966"/>
      <c r="BF29" s="966"/>
    </row>
    <row r="30" spans="2:61" ht="25.35" customHeight="1">
      <c r="B30" s="948" t="s">
        <v>1725</v>
      </c>
      <c r="C30" s="950"/>
      <c r="D30" s="1013">
        <v>0</v>
      </c>
      <c r="E30" s="950"/>
      <c r="F30" s="1021">
        <v>0</v>
      </c>
      <c r="G30" s="1013">
        <v>0</v>
      </c>
      <c r="H30" s="1011">
        <v>0</v>
      </c>
      <c r="I30" s="951">
        <v>0</v>
      </c>
      <c r="J30" s="957"/>
      <c r="L30" s="948" t="s">
        <v>1725</v>
      </c>
      <c r="M30" s="950"/>
      <c r="N30" s="950">
        <v>0</v>
      </c>
      <c r="O30" s="950"/>
      <c r="P30" s="1011">
        <v>0</v>
      </c>
      <c r="Q30" s="950">
        <v>0</v>
      </c>
      <c r="R30" s="955"/>
      <c r="T30" s="948" t="s">
        <v>1723</v>
      </c>
      <c r="U30" s="951"/>
      <c r="V30" s="952">
        <v>0</v>
      </c>
      <c r="W30" s="951"/>
      <c r="X30" s="952">
        <v>0</v>
      </c>
      <c r="Y30" s="1011">
        <v>0</v>
      </c>
      <c r="Z30" s="1011">
        <v>0</v>
      </c>
      <c r="AA30" s="951">
        <v>0</v>
      </c>
      <c r="AB30" s="957"/>
      <c r="AD30" s="948" t="s">
        <v>1725</v>
      </c>
      <c r="AE30" s="950"/>
      <c r="AF30" s="950">
        <f>AG30-AE30</f>
        <v>0</v>
      </c>
      <c r="AG30" s="951">
        <v>0</v>
      </c>
      <c r="AH30" s="1012">
        <v>0</v>
      </c>
      <c r="AI30" s="1013">
        <v>0</v>
      </c>
      <c r="AJ30" s="1013">
        <v>0</v>
      </c>
      <c r="AK30" s="951">
        <f>AG30-AH30-AI30-AJ30</f>
        <v>0</v>
      </c>
      <c r="AL30" s="957"/>
      <c r="AN30" s="959" t="s">
        <v>1725</v>
      </c>
      <c r="AO30" s="950"/>
      <c r="AP30" s="950">
        <v>4</v>
      </c>
      <c r="AQ30" s="950"/>
      <c r="AR30" s="1018">
        <v>4</v>
      </c>
      <c r="AS30" s="1018">
        <v>0</v>
      </c>
      <c r="AT30" s="1013">
        <v>0</v>
      </c>
      <c r="AU30" s="951">
        <v>0</v>
      </c>
      <c r="AV30" s="957"/>
      <c r="AX30" s="976"/>
      <c r="AY30" s="976"/>
      <c r="AZ30" s="976"/>
      <c r="BA30" s="940"/>
      <c r="BB30" s="966"/>
      <c r="BC30" s="966"/>
      <c r="BD30" s="966"/>
      <c r="BE30" s="966"/>
      <c r="BF30" s="966"/>
    </row>
    <row r="31" spans="2:61" ht="25.35" customHeight="1">
      <c r="B31" s="959" t="s">
        <v>1728</v>
      </c>
      <c r="C31" s="950"/>
      <c r="D31" s="950">
        <v>0</v>
      </c>
      <c r="E31" s="950"/>
      <c r="F31" s="1021">
        <v>0</v>
      </c>
      <c r="G31" s="1011">
        <v>0</v>
      </c>
      <c r="H31" s="1011">
        <v>0</v>
      </c>
      <c r="I31" s="951">
        <v>0</v>
      </c>
      <c r="J31" s="957"/>
      <c r="L31" s="961" t="s">
        <v>1472</v>
      </c>
      <c r="M31" s="949"/>
      <c r="N31" s="949">
        <v>0</v>
      </c>
      <c r="O31" s="949"/>
      <c r="P31" s="1011">
        <v>0</v>
      </c>
      <c r="Q31" s="954">
        <v>0</v>
      </c>
      <c r="R31" s="955"/>
      <c r="T31" s="948" t="s">
        <v>1894</v>
      </c>
      <c r="U31" s="951"/>
      <c r="V31" s="952">
        <v>0</v>
      </c>
      <c r="W31" s="951"/>
      <c r="X31" s="952">
        <v>0</v>
      </c>
      <c r="Y31" s="1011">
        <v>0</v>
      </c>
      <c r="Z31" s="1011">
        <v>0</v>
      </c>
      <c r="AA31" s="951">
        <v>0</v>
      </c>
      <c r="AB31" s="957"/>
      <c r="AD31" s="959" t="s">
        <v>1728</v>
      </c>
      <c r="AE31" s="950"/>
      <c r="AF31" s="950">
        <f>AG31-AE31</f>
        <v>0</v>
      </c>
      <c r="AG31" s="951">
        <v>0</v>
      </c>
      <c r="AH31" s="1012">
        <v>0</v>
      </c>
      <c r="AI31" s="1013">
        <v>0</v>
      </c>
      <c r="AJ31" s="1013">
        <v>0</v>
      </c>
      <c r="AK31" s="951">
        <f>AG31-AH31-AI31-AJ31</f>
        <v>0</v>
      </c>
      <c r="AL31" s="957"/>
      <c r="AN31" s="959" t="s">
        <v>1903</v>
      </c>
      <c r="AO31" s="950"/>
      <c r="AP31" s="950">
        <f t="shared" ref="AP31:AP35" si="0">AQ31-AO31</f>
        <v>0</v>
      </c>
      <c r="AQ31" s="950"/>
      <c r="AR31" s="1018">
        <v>0</v>
      </c>
      <c r="AS31" s="1018">
        <v>0</v>
      </c>
      <c r="AT31" s="1013">
        <v>0</v>
      </c>
      <c r="AU31" s="951">
        <f t="shared" ref="AU31:AU35" si="1">AQ31-AR31-AS31-AT31</f>
        <v>0</v>
      </c>
      <c r="AV31" s="957"/>
      <c r="AX31" s="976"/>
      <c r="AY31" s="976"/>
      <c r="AZ31" s="976"/>
      <c r="BA31" s="940"/>
      <c r="BB31" s="966"/>
      <c r="BC31" s="966"/>
      <c r="BD31" s="966"/>
      <c r="BE31" s="966"/>
      <c r="BF31" s="966"/>
    </row>
    <row r="32" spans="2:61" ht="25.35" customHeight="1">
      <c r="B32" s="948"/>
      <c r="C32" s="950"/>
      <c r="D32" s="950"/>
      <c r="E32" s="950"/>
      <c r="F32" s="1021"/>
      <c r="G32" s="1011"/>
      <c r="H32" s="1011"/>
      <c r="I32" s="951"/>
      <c r="J32" s="957"/>
      <c r="L32" s="948"/>
      <c r="M32" s="950"/>
      <c r="N32" s="950"/>
      <c r="O32" s="950"/>
      <c r="P32" s="1011"/>
      <c r="Q32" s="950"/>
      <c r="R32" s="955"/>
      <c r="T32" s="948" t="s">
        <v>1724</v>
      </c>
      <c r="U32" s="951"/>
      <c r="V32" s="952">
        <v>0</v>
      </c>
      <c r="W32" s="951"/>
      <c r="X32" s="952">
        <v>0</v>
      </c>
      <c r="Y32" s="1011">
        <v>0</v>
      </c>
      <c r="Z32" s="1011">
        <v>0</v>
      </c>
      <c r="AA32" s="951">
        <v>0</v>
      </c>
      <c r="AB32" s="957"/>
      <c r="AD32" s="948"/>
      <c r="AE32" s="950"/>
      <c r="AF32" s="950"/>
      <c r="AG32" s="951"/>
      <c r="AH32" s="1012"/>
      <c r="AI32" s="1013"/>
      <c r="AJ32" s="1013"/>
      <c r="AK32" s="951"/>
      <c r="AL32" s="957"/>
      <c r="AN32" s="959" t="s">
        <v>1724</v>
      </c>
      <c r="AO32" s="950"/>
      <c r="AP32" s="950">
        <f t="shared" si="0"/>
        <v>0</v>
      </c>
      <c r="AQ32" s="950"/>
      <c r="AR32" s="1018">
        <v>0</v>
      </c>
      <c r="AS32" s="1018">
        <v>0</v>
      </c>
      <c r="AT32" s="1013">
        <v>0</v>
      </c>
      <c r="AU32" s="951">
        <f t="shared" si="1"/>
        <v>0</v>
      </c>
      <c r="AV32" s="957"/>
      <c r="AX32" s="976"/>
      <c r="AY32" s="976"/>
      <c r="AZ32" s="976"/>
      <c r="BA32" s="940"/>
      <c r="BB32" s="966"/>
      <c r="BC32" s="966"/>
      <c r="BD32" s="966"/>
      <c r="BE32" s="966"/>
      <c r="BF32" s="966"/>
    </row>
    <row r="33" spans="2:58" ht="25.35" customHeight="1">
      <c r="B33" s="948"/>
      <c r="C33" s="950"/>
      <c r="D33" s="950"/>
      <c r="E33" s="950"/>
      <c r="F33" s="1021"/>
      <c r="G33" s="1011"/>
      <c r="H33" s="1011"/>
      <c r="I33" s="951"/>
      <c r="J33" s="957"/>
      <c r="L33" s="948"/>
      <c r="M33" s="950"/>
      <c r="N33" s="950"/>
      <c r="O33" s="950"/>
      <c r="P33" s="1011"/>
      <c r="Q33" s="950"/>
      <c r="R33" s="955"/>
      <c r="T33" s="948" t="s">
        <v>1889</v>
      </c>
      <c r="U33" s="951"/>
      <c r="V33" s="952">
        <v>0</v>
      </c>
      <c r="W33" s="951"/>
      <c r="X33" s="1021">
        <v>0</v>
      </c>
      <c r="Y33" s="1011">
        <v>0</v>
      </c>
      <c r="Z33" s="1011">
        <v>0</v>
      </c>
      <c r="AA33" s="951">
        <v>0</v>
      </c>
      <c r="AB33" s="957"/>
      <c r="AD33" s="948"/>
      <c r="AE33" s="950"/>
      <c r="AF33" s="950"/>
      <c r="AG33" s="951"/>
      <c r="AH33" s="1012"/>
      <c r="AI33" s="1013"/>
      <c r="AJ33" s="1013"/>
      <c r="AK33" s="951"/>
      <c r="AL33" s="957"/>
      <c r="AN33" s="959" t="s">
        <v>1472</v>
      </c>
      <c r="AO33" s="950"/>
      <c r="AP33" s="950">
        <f t="shared" si="0"/>
        <v>0</v>
      </c>
      <c r="AQ33" s="950"/>
      <c r="AR33" s="1018">
        <v>0</v>
      </c>
      <c r="AS33" s="1018">
        <v>0</v>
      </c>
      <c r="AT33" s="1013">
        <v>0</v>
      </c>
      <c r="AU33" s="951">
        <f t="shared" si="1"/>
        <v>0</v>
      </c>
      <c r="AV33" s="957"/>
      <c r="AX33" s="976"/>
      <c r="AY33" s="976"/>
      <c r="AZ33" s="976"/>
      <c r="BA33" s="940"/>
      <c r="BB33" s="966"/>
      <c r="BC33" s="966"/>
      <c r="BD33" s="966"/>
      <c r="BE33" s="966"/>
      <c r="BF33" s="966"/>
    </row>
    <row r="34" spans="2:58" ht="25.35" customHeight="1">
      <c r="C34" s="950"/>
      <c r="E34" s="950"/>
      <c r="J34" s="957"/>
      <c r="T34" s="948" t="s">
        <v>1890</v>
      </c>
      <c r="U34" s="951"/>
      <c r="V34" s="952">
        <v>0</v>
      </c>
      <c r="W34" s="951"/>
      <c r="X34" s="1021">
        <v>9</v>
      </c>
      <c r="Y34" s="1011">
        <v>0</v>
      </c>
      <c r="Z34" s="1011">
        <v>0</v>
      </c>
      <c r="AA34" s="951">
        <v>0</v>
      </c>
      <c r="AB34" s="957"/>
      <c r="AL34" s="957"/>
      <c r="AM34" s="959"/>
      <c r="AN34" s="959" t="s">
        <v>1889</v>
      </c>
      <c r="AO34" s="950"/>
      <c r="AP34" s="950">
        <v>0</v>
      </c>
      <c r="AQ34" s="950"/>
      <c r="AR34" s="1018">
        <v>0</v>
      </c>
      <c r="AS34" s="1018">
        <v>0</v>
      </c>
      <c r="AT34" s="1013">
        <v>0</v>
      </c>
      <c r="AU34" s="951">
        <v>0</v>
      </c>
      <c r="AV34" s="957"/>
      <c r="AX34" s="976"/>
      <c r="AY34" s="976"/>
      <c r="AZ34" s="976"/>
      <c r="BA34" s="940"/>
      <c r="BB34" s="966"/>
      <c r="BC34" s="966"/>
      <c r="BD34" s="966"/>
      <c r="BE34" s="966"/>
      <c r="BF34" s="966"/>
    </row>
    <row r="35" spans="2:58" ht="24" customHeight="1">
      <c r="B35" s="967" t="s">
        <v>1732</v>
      </c>
      <c r="C35" s="968"/>
      <c r="D35" s="968">
        <f>SUM(D26:D33)</f>
        <v>2</v>
      </c>
      <c r="E35" s="968"/>
      <c r="F35" s="968">
        <f>SUM(F26:F33)</f>
        <v>0</v>
      </c>
      <c r="G35" s="968">
        <f>SUM(G26:G33)</f>
        <v>0</v>
      </c>
      <c r="H35" s="968">
        <f>SUM(H26:H33)</f>
        <v>1</v>
      </c>
      <c r="I35" s="968">
        <f>SUM(I26:I33)</f>
        <v>1</v>
      </c>
      <c r="J35" s="965">
        <v>0</v>
      </c>
      <c r="L35" s="959"/>
      <c r="M35" s="950"/>
      <c r="N35" s="950"/>
      <c r="O35" s="950"/>
      <c r="P35" s="1011"/>
      <c r="Q35" s="954"/>
      <c r="R35" s="1407"/>
      <c r="T35" s="962" t="s">
        <v>1738</v>
      </c>
      <c r="U35" s="968"/>
      <c r="V35" s="968">
        <f>SUM(V26:V34)</f>
        <v>0</v>
      </c>
      <c r="W35" s="968"/>
      <c r="X35" s="968">
        <v>0</v>
      </c>
      <c r="Y35" s="968">
        <f>SUM(Y26:Y34)</f>
        <v>0</v>
      </c>
      <c r="Z35" s="968">
        <f>SUM(Z26:Z34)</f>
        <v>0</v>
      </c>
      <c r="AA35" s="968">
        <v>0</v>
      </c>
      <c r="AB35" s="965">
        <v>100</v>
      </c>
      <c r="AD35" s="962" t="s">
        <v>1732</v>
      </c>
      <c r="AE35" s="968"/>
      <c r="AF35" s="968">
        <f>SUM(AF26:AF33)</f>
        <v>0</v>
      </c>
      <c r="AG35" s="968"/>
      <c r="AH35" s="968">
        <f>SUM(AH26:AH33)</f>
        <v>0</v>
      </c>
      <c r="AI35" s="968">
        <f>SUM(AI26:AI33)</f>
        <v>0</v>
      </c>
      <c r="AJ35" s="968">
        <f>SUM(AJ26:AJ33)</f>
        <v>0</v>
      </c>
      <c r="AK35" s="968">
        <f>SUM(AK26:AK33)</f>
        <v>0</v>
      </c>
      <c r="AL35" s="965">
        <v>100</v>
      </c>
      <c r="AN35" s="959" t="s">
        <v>1893</v>
      </c>
      <c r="AO35" s="950"/>
      <c r="AP35" s="950">
        <f t="shared" si="0"/>
        <v>0</v>
      </c>
      <c r="AQ35" s="950"/>
      <c r="AR35" s="1018">
        <v>0</v>
      </c>
      <c r="AS35" s="1018">
        <v>0</v>
      </c>
      <c r="AT35" s="1013">
        <v>0</v>
      </c>
      <c r="AU35" s="951">
        <f t="shared" si="1"/>
        <v>0</v>
      </c>
      <c r="AV35" s="957"/>
      <c r="AX35" s="976"/>
      <c r="AY35" s="976"/>
      <c r="AZ35" s="976"/>
      <c r="BA35" s="940"/>
      <c r="BB35" s="966"/>
      <c r="BC35" s="966"/>
      <c r="BD35" s="966"/>
      <c r="BE35" s="966"/>
      <c r="BF35" s="966"/>
    </row>
    <row r="36" spans="2:58" ht="21" customHeight="1">
      <c r="B36" s="974"/>
      <c r="L36" s="962" t="s">
        <v>1732</v>
      </c>
      <c r="M36" s="963"/>
      <c r="N36" s="964">
        <v>0</v>
      </c>
      <c r="O36" s="963"/>
      <c r="P36" s="964">
        <f>SUM(P27:P35)</f>
        <v>0</v>
      </c>
      <c r="Q36" s="968">
        <f>SUM(Q27:Q35)</f>
        <v>0</v>
      </c>
      <c r="R36" s="965">
        <v>100</v>
      </c>
      <c r="W36" s="975"/>
      <c r="X36" s="975"/>
      <c r="Y36" s="975"/>
      <c r="Z36" s="975"/>
      <c r="AA36" s="975"/>
      <c r="AB36" s="975"/>
      <c r="AN36" s="962" t="s">
        <v>1732</v>
      </c>
      <c r="AO36" s="968"/>
      <c r="AP36" s="968">
        <f>SUM(AP27:AP35)</f>
        <v>8</v>
      </c>
      <c r="AQ36" s="968"/>
      <c r="AR36" s="968">
        <v>7</v>
      </c>
      <c r="AS36" s="968">
        <f>SUM(AS27:AS35)</f>
        <v>0</v>
      </c>
      <c r="AT36" s="968">
        <f>SUM(AT27:AT35)</f>
        <v>0</v>
      </c>
      <c r="AU36" s="968">
        <v>1</v>
      </c>
      <c r="AV36" s="965">
        <v>100</v>
      </c>
      <c r="AX36" s="976"/>
      <c r="AY36" s="976"/>
      <c r="AZ36" s="976"/>
      <c r="BA36" s="940"/>
      <c r="BB36" s="966"/>
      <c r="BC36" s="966"/>
      <c r="BD36" s="966"/>
      <c r="BE36" s="966"/>
      <c r="BF36" s="966"/>
    </row>
    <row r="37" spans="2:58" ht="9.75" customHeight="1">
      <c r="AN37" s="976"/>
      <c r="AO37" s="976"/>
      <c r="AP37" s="976"/>
      <c r="AQ37" s="940"/>
      <c r="AR37" s="966"/>
      <c r="AS37" s="966"/>
      <c r="AT37" s="966"/>
      <c r="AU37" s="966"/>
      <c r="AV37" s="966"/>
      <c r="AX37" s="976"/>
      <c r="AY37" s="976"/>
      <c r="AZ37" s="976"/>
      <c r="BA37" s="940"/>
      <c r="BB37" s="966"/>
      <c r="BC37" s="966"/>
      <c r="BD37" s="966"/>
      <c r="BE37" s="966"/>
      <c r="BF37" s="966"/>
    </row>
    <row r="38" spans="2:58">
      <c r="AN38" s="976"/>
      <c r="AO38" s="976"/>
      <c r="AP38" s="976"/>
      <c r="AQ38" s="940"/>
      <c r="AR38" s="966"/>
      <c r="AS38" s="966"/>
      <c r="AT38" s="966"/>
      <c r="AU38" s="966"/>
      <c r="AV38" s="966"/>
      <c r="AX38" s="976"/>
      <c r="AY38" s="976"/>
      <c r="AZ38" s="976"/>
      <c r="BA38" s="940"/>
      <c r="BB38" s="966"/>
      <c r="BC38" s="966"/>
      <c r="BD38" s="966"/>
      <c r="BE38" s="966"/>
      <c r="BF38" s="966"/>
    </row>
    <row r="39" spans="2:58">
      <c r="AN39" s="976"/>
      <c r="AO39" s="976"/>
      <c r="AP39" s="976"/>
      <c r="AQ39" s="940"/>
      <c r="AR39" s="966"/>
      <c r="AS39" s="966"/>
      <c r="AT39" s="966"/>
      <c r="AU39" s="966"/>
      <c r="AV39" s="966"/>
      <c r="AX39" s="976"/>
      <c r="AY39" s="976"/>
      <c r="AZ39" s="976"/>
      <c r="BA39" s="940"/>
      <c r="BB39" s="966"/>
      <c r="BC39" s="966"/>
      <c r="BD39" s="966"/>
      <c r="BE39" s="966"/>
      <c r="BF39" s="966"/>
    </row>
    <row r="40" spans="2:58">
      <c r="AN40" s="976"/>
      <c r="AO40" s="976"/>
      <c r="AP40" s="976"/>
      <c r="AQ40" s="940"/>
      <c r="AR40" s="966"/>
      <c r="AS40" s="966"/>
      <c r="AT40" s="966"/>
      <c r="AU40" s="966"/>
      <c r="AV40" s="966"/>
      <c r="AX40" s="976"/>
      <c r="AY40" s="976"/>
      <c r="AZ40" s="976"/>
      <c r="BA40" s="940"/>
      <c r="BB40" s="966"/>
      <c r="BC40" s="966"/>
      <c r="BD40" s="966"/>
      <c r="BE40" s="966"/>
      <c r="BF40" s="966"/>
    </row>
    <row r="41" spans="2:58">
      <c r="AN41" s="976"/>
      <c r="AO41" s="976"/>
      <c r="AP41" s="976"/>
      <c r="AQ41" s="940"/>
      <c r="AR41" s="966"/>
      <c r="AS41" s="966"/>
      <c r="AT41" s="966"/>
      <c r="AU41" s="966"/>
      <c r="AV41" s="966"/>
      <c r="AX41" s="976"/>
      <c r="AY41" s="976"/>
      <c r="AZ41" s="976"/>
      <c r="BA41" s="940"/>
      <c r="BB41" s="966"/>
      <c r="BC41" s="966"/>
      <c r="BD41" s="966"/>
      <c r="BE41" s="966"/>
      <c r="BF41" s="966"/>
    </row>
    <row r="42" spans="2:58">
      <c r="AN42" s="976"/>
      <c r="AO42" s="976"/>
      <c r="AP42" s="976"/>
      <c r="AQ42" s="940"/>
      <c r="AR42" s="966"/>
      <c r="AS42" s="966"/>
      <c r="AT42" s="966"/>
      <c r="AU42" s="966"/>
      <c r="AV42" s="966"/>
      <c r="AX42" s="976"/>
      <c r="AY42" s="976"/>
      <c r="AZ42" s="976"/>
      <c r="BA42" s="940"/>
      <c r="BB42" s="966"/>
      <c r="BC42" s="966"/>
      <c r="BD42" s="966"/>
      <c r="BE42" s="966"/>
      <c r="BF42" s="966"/>
    </row>
    <row r="43" spans="2:58">
      <c r="AN43" s="976"/>
      <c r="AO43" s="976"/>
      <c r="AP43" s="976"/>
      <c r="AQ43" s="940"/>
      <c r="AR43" s="966"/>
      <c r="AS43" s="966"/>
      <c r="AT43" s="966"/>
      <c r="AU43" s="966"/>
      <c r="AV43" s="966"/>
      <c r="AX43" s="976"/>
      <c r="AY43" s="976"/>
      <c r="AZ43" s="976"/>
      <c r="BA43" s="940"/>
      <c r="BB43" s="966"/>
      <c r="BC43" s="966"/>
      <c r="BD43" s="966"/>
      <c r="BE43" s="966"/>
      <c r="BF43" s="966"/>
    </row>
    <row r="44" spans="2:58">
      <c r="AN44" s="976"/>
      <c r="AO44" s="976"/>
      <c r="AP44" s="976"/>
      <c r="AQ44" s="940"/>
      <c r="AR44" s="966"/>
      <c r="AS44" s="966"/>
      <c r="AT44" s="966"/>
      <c r="AU44" s="966"/>
      <c r="AV44" s="966"/>
      <c r="AX44" s="976"/>
      <c r="AY44" s="976"/>
      <c r="AZ44" s="976"/>
      <c r="BA44" s="940"/>
      <c r="BB44" s="966"/>
      <c r="BC44" s="966"/>
      <c r="BD44" s="966"/>
      <c r="BE44" s="966"/>
      <c r="BF44" s="966"/>
    </row>
    <row r="45" spans="2:58">
      <c r="AN45" s="976"/>
      <c r="AO45" s="976"/>
      <c r="AP45" s="976"/>
      <c r="AQ45" s="940"/>
      <c r="AR45" s="966"/>
      <c r="AS45" s="966"/>
      <c r="AT45" s="966"/>
      <c r="AU45" s="966"/>
      <c r="AV45" s="966"/>
      <c r="AX45" s="976"/>
      <c r="AY45" s="976"/>
      <c r="AZ45" s="976"/>
      <c r="BA45" s="940"/>
      <c r="BB45" s="966"/>
      <c r="BC45" s="966"/>
      <c r="BD45" s="966"/>
      <c r="BE45" s="966"/>
      <c r="BF45" s="966"/>
    </row>
    <row r="46" spans="2:58">
      <c r="AN46" s="976"/>
      <c r="AO46" s="976"/>
      <c r="AP46" s="976"/>
      <c r="AQ46" s="940"/>
      <c r="AR46" s="966"/>
      <c r="AS46" s="966"/>
      <c r="AT46" s="966"/>
      <c r="AU46" s="966"/>
      <c r="AV46" s="966"/>
      <c r="AX46" s="976"/>
      <c r="AY46" s="976"/>
      <c r="AZ46" s="976"/>
      <c r="BA46" s="940"/>
      <c r="BB46" s="966"/>
      <c r="BC46" s="966"/>
      <c r="BD46" s="966"/>
      <c r="BE46" s="966"/>
      <c r="BF46" s="966"/>
    </row>
    <row r="47" spans="2:58">
      <c r="AN47" s="976"/>
      <c r="AO47" s="976"/>
      <c r="AP47" s="976"/>
      <c r="AQ47" s="940"/>
      <c r="AR47" s="966"/>
      <c r="AS47" s="966"/>
      <c r="AT47" s="966"/>
      <c r="AU47" s="966"/>
      <c r="AV47" s="966"/>
      <c r="AX47" s="976"/>
      <c r="AY47" s="976"/>
      <c r="AZ47" s="976"/>
      <c r="BA47" s="940"/>
      <c r="BB47" s="966"/>
      <c r="BC47" s="966"/>
      <c r="BD47" s="966"/>
      <c r="BE47" s="966"/>
      <c r="BF47" s="966"/>
    </row>
    <row r="48" spans="2:58">
      <c r="AN48" s="976"/>
      <c r="AO48" s="976"/>
      <c r="AP48" s="976"/>
      <c r="AQ48" s="940"/>
      <c r="AR48" s="966"/>
      <c r="AS48" s="966"/>
      <c r="AT48" s="966"/>
      <c r="AU48" s="966"/>
      <c r="AV48" s="966"/>
      <c r="AX48" s="976"/>
      <c r="AY48" s="976"/>
      <c r="AZ48" s="976"/>
      <c r="BA48" s="940"/>
      <c r="BB48" s="966"/>
      <c r="BC48" s="966"/>
      <c r="BD48" s="966"/>
      <c r="BE48" s="966"/>
      <c r="BF48" s="966"/>
    </row>
    <row r="49" spans="40:58">
      <c r="AN49" s="976"/>
      <c r="AO49" s="976"/>
      <c r="AP49" s="976"/>
      <c r="AQ49" s="940"/>
      <c r="AR49" s="966"/>
      <c r="AS49" s="966"/>
      <c r="AT49" s="966"/>
      <c r="AU49" s="966"/>
      <c r="AV49" s="966"/>
      <c r="AX49" s="976"/>
      <c r="AY49" s="976"/>
      <c r="AZ49" s="976"/>
      <c r="BA49" s="940"/>
      <c r="BB49" s="966"/>
      <c r="BC49" s="966"/>
      <c r="BD49" s="966"/>
      <c r="BE49" s="966"/>
      <c r="BF49" s="966"/>
    </row>
    <row r="50" spans="40:58">
      <c r="AN50" s="976"/>
      <c r="AO50" s="976"/>
      <c r="AP50" s="976"/>
      <c r="AQ50" s="940"/>
      <c r="AR50" s="966"/>
      <c r="AS50" s="966"/>
      <c r="AT50" s="966"/>
      <c r="AU50" s="966"/>
      <c r="AV50" s="966"/>
      <c r="AX50" s="976"/>
      <c r="AY50" s="976"/>
      <c r="AZ50" s="976"/>
      <c r="BA50" s="940"/>
      <c r="BB50" s="966"/>
      <c r="BC50" s="966"/>
      <c r="BD50" s="966"/>
      <c r="BE50" s="966"/>
      <c r="BF50" s="966"/>
    </row>
    <row r="51" spans="40:58">
      <c r="AN51" s="976"/>
      <c r="AO51" s="976"/>
      <c r="AP51" s="976"/>
      <c r="AQ51" s="940"/>
      <c r="AR51" s="966"/>
      <c r="AS51" s="966"/>
      <c r="AT51" s="966"/>
      <c r="AU51" s="966"/>
      <c r="AV51" s="966"/>
      <c r="AX51" s="976"/>
      <c r="AY51" s="976"/>
      <c r="AZ51" s="976"/>
      <c r="BA51" s="940"/>
      <c r="BB51" s="966"/>
      <c r="BC51" s="966"/>
      <c r="BD51" s="966"/>
      <c r="BE51" s="966"/>
      <c r="BF51" s="966"/>
    </row>
    <row r="52" spans="40:58">
      <c r="AN52" s="976"/>
      <c r="AO52" s="976"/>
      <c r="AP52" s="976"/>
      <c r="AQ52" s="940"/>
      <c r="AR52" s="966"/>
      <c r="AS52" s="966"/>
      <c r="AT52" s="966"/>
      <c r="AU52" s="966"/>
      <c r="AV52" s="966"/>
      <c r="AX52" s="976"/>
      <c r="AY52" s="976"/>
      <c r="AZ52" s="976"/>
      <c r="BA52" s="940"/>
      <c r="BB52" s="966"/>
      <c r="BC52" s="966"/>
      <c r="BD52" s="966"/>
      <c r="BE52" s="966"/>
      <c r="BF52" s="966"/>
    </row>
    <row r="53" spans="40:58">
      <c r="AN53" s="976"/>
      <c r="AO53" s="976"/>
      <c r="AP53" s="976"/>
      <c r="AQ53" s="940"/>
      <c r="AR53" s="966"/>
      <c r="AS53" s="966"/>
      <c r="AT53" s="966"/>
      <c r="AU53" s="966"/>
      <c r="AV53" s="966"/>
      <c r="AX53" s="976"/>
      <c r="AY53" s="976"/>
      <c r="AZ53" s="976"/>
      <c r="BA53" s="940"/>
      <c r="BB53" s="966"/>
      <c r="BC53" s="966"/>
      <c r="BD53" s="966"/>
      <c r="BE53" s="966"/>
      <c r="BF53" s="966"/>
    </row>
    <row r="54" spans="40:58">
      <c r="AN54" s="976"/>
      <c r="AO54" s="976"/>
      <c r="AP54" s="976"/>
      <c r="AQ54" s="940"/>
      <c r="AR54" s="966"/>
      <c r="AS54" s="966"/>
      <c r="AT54" s="966"/>
      <c r="AU54" s="966"/>
      <c r="AV54" s="966"/>
      <c r="AX54" s="976"/>
      <c r="AY54" s="976"/>
      <c r="AZ54" s="976"/>
      <c r="BA54" s="940"/>
      <c r="BB54" s="966"/>
      <c r="BC54" s="966"/>
      <c r="BD54" s="966"/>
      <c r="BE54" s="966"/>
      <c r="BF54" s="966"/>
    </row>
    <row r="55" spans="40:58">
      <c r="AN55" s="976"/>
      <c r="AO55" s="976"/>
      <c r="AP55" s="976"/>
      <c r="AQ55" s="940"/>
      <c r="AR55" s="966"/>
      <c r="AS55" s="966"/>
      <c r="AT55" s="966"/>
      <c r="AU55" s="966"/>
      <c r="AV55" s="966"/>
      <c r="AX55" s="976"/>
      <c r="AY55" s="976"/>
      <c r="AZ55" s="976"/>
      <c r="BA55" s="940"/>
      <c r="BB55" s="966"/>
      <c r="BC55" s="966"/>
      <c r="BD55" s="966"/>
      <c r="BE55" s="966"/>
      <c r="BF55" s="966"/>
    </row>
    <row r="56" spans="40:58">
      <c r="AN56" s="976"/>
      <c r="AO56" s="976"/>
      <c r="AP56" s="976"/>
      <c r="AQ56" s="940"/>
      <c r="AR56" s="966"/>
      <c r="AS56" s="966"/>
      <c r="AT56" s="966"/>
      <c r="AU56" s="966"/>
      <c r="AV56" s="966"/>
      <c r="AX56" s="976"/>
      <c r="AY56" s="976"/>
      <c r="AZ56" s="976"/>
      <c r="BA56" s="940"/>
      <c r="BB56" s="966"/>
      <c r="BC56" s="966"/>
      <c r="BD56" s="966"/>
      <c r="BE56" s="966"/>
      <c r="BF56" s="966"/>
    </row>
    <row r="57" spans="40:58">
      <c r="AN57" s="976"/>
      <c r="AO57" s="976"/>
      <c r="AP57" s="976"/>
      <c r="AQ57" s="940"/>
      <c r="AR57" s="966"/>
      <c r="AS57" s="966"/>
      <c r="AT57" s="966"/>
      <c r="AU57" s="966"/>
      <c r="AV57" s="966"/>
      <c r="AX57" s="976"/>
      <c r="AY57" s="976"/>
      <c r="AZ57" s="976"/>
      <c r="BA57" s="940"/>
      <c r="BB57" s="966"/>
      <c r="BC57" s="966"/>
      <c r="BD57" s="966"/>
      <c r="BE57" s="966"/>
      <c r="BF57" s="966"/>
    </row>
    <row r="58" spans="40:58">
      <c r="AN58" s="976"/>
      <c r="AO58" s="976"/>
      <c r="AP58" s="976"/>
      <c r="AQ58" s="940"/>
      <c r="AR58" s="966"/>
      <c r="AS58" s="966"/>
      <c r="AT58" s="966"/>
      <c r="AU58" s="966"/>
      <c r="AV58" s="966"/>
      <c r="AX58" s="976"/>
      <c r="AY58" s="976"/>
      <c r="AZ58" s="976"/>
      <c r="BA58" s="940"/>
      <c r="BB58" s="966"/>
      <c r="BC58" s="966"/>
      <c r="BD58" s="966"/>
      <c r="BE58" s="966"/>
      <c r="BF58" s="966"/>
    </row>
    <row r="59" spans="40:58">
      <c r="AN59" s="976"/>
      <c r="AO59" s="976"/>
      <c r="AP59" s="976"/>
      <c r="AQ59" s="940"/>
      <c r="AR59" s="966"/>
      <c r="AS59" s="966"/>
      <c r="AT59" s="966"/>
      <c r="AU59" s="966"/>
      <c r="AV59" s="966"/>
      <c r="AX59" s="976"/>
      <c r="AY59" s="976"/>
      <c r="AZ59" s="976"/>
      <c r="BA59" s="940"/>
      <c r="BB59" s="966"/>
      <c r="BC59" s="966"/>
      <c r="BD59" s="966"/>
      <c r="BE59" s="966"/>
      <c r="BF59" s="966"/>
    </row>
    <row r="60" spans="40:58">
      <c r="AN60" s="976"/>
      <c r="AO60" s="976"/>
      <c r="AP60" s="976"/>
      <c r="AQ60" s="940"/>
      <c r="AR60" s="966"/>
      <c r="AS60" s="966"/>
      <c r="AT60" s="966"/>
      <c r="AU60" s="966"/>
      <c r="AV60" s="966"/>
      <c r="AX60" s="976"/>
      <c r="AY60" s="976"/>
      <c r="AZ60" s="976"/>
      <c r="BA60" s="940"/>
      <c r="BB60" s="966"/>
      <c r="BC60" s="966"/>
      <c r="BD60" s="966"/>
      <c r="BE60" s="966"/>
      <c r="BF60" s="966"/>
    </row>
    <row r="61" spans="40:58">
      <c r="AN61" s="976"/>
      <c r="AO61" s="976"/>
      <c r="AP61" s="976"/>
      <c r="AQ61" s="940"/>
      <c r="AR61" s="966"/>
      <c r="AS61" s="966"/>
      <c r="AT61" s="966"/>
      <c r="AU61" s="966"/>
      <c r="AV61" s="966"/>
      <c r="AX61" s="976"/>
      <c r="AY61" s="976"/>
      <c r="AZ61" s="976"/>
      <c r="BA61" s="940"/>
      <c r="BB61" s="966"/>
      <c r="BC61" s="966"/>
      <c r="BD61" s="966"/>
      <c r="BE61" s="966"/>
      <c r="BF61" s="966"/>
    </row>
    <row r="62" spans="40:58">
      <c r="AN62" s="976"/>
      <c r="AO62" s="976"/>
      <c r="AP62" s="976"/>
      <c r="AQ62" s="940"/>
      <c r="AR62" s="966"/>
      <c r="AS62" s="966"/>
      <c r="AT62" s="966"/>
      <c r="AU62" s="966"/>
      <c r="AV62" s="966"/>
      <c r="AX62" s="976"/>
      <c r="AY62" s="976"/>
      <c r="AZ62" s="976"/>
      <c r="BA62" s="940"/>
      <c r="BB62" s="966"/>
      <c r="BC62" s="966"/>
      <c r="BD62" s="966"/>
      <c r="BE62" s="966"/>
      <c r="BF62" s="966"/>
    </row>
    <row r="63" spans="40:58">
      <c r="AN63" s="976"/>
      <c r="AO63" s="976"/>
      <c r="AP63" s="976"/>
      <c r="AQ63" s="940"/>
      <c r="AR63" s="966"/>
      <c r="AS63" s="966"/>
      <c r="AT63" s="966"/>
      <c r="AU63" s="966"/>
      <c r="AV63" s="966"/>
      <c r="AX63" s="976"/>
      <c r="AY63" s="976"/>
      <c r="AZ63" s="976"/>
      <c r="BA63" s="940"/>
      <c r="BB63" s="966"/>
      <c r="BC63" s="966"/>
      <c r="BD63" s="966"/>
      <c r="BE63" s="966"/>
      <c r="BF63" s="966"/>
    </row>
    <row r="64" spans="40:58">
      <c r="AN64" s="976"/>
      <c r="AO64" s="976"/>
      <c r="AP64" s="976"/>
      <c r="AQ64" s="940"/>
      <c r="AR64" s="966"/>
      <c r="AS64" s="966"/>
      <c r="AT64" s="966"/>
      <c r="AU64" s="966"/>
      <c r="AV64" s="966"/>
      <c r="AX64" s="976"/>
      <c r="AY64" s="976"/>
      <c r="AZ64" s="976"/>
      <c r="BA64" s="940"/>
      <c r="BB64" s="966"/>
      <c r="BC64" s="966"/>
      <c r="BD64" s="966"/>
      <c r="BE64" s="966"/>
      <c r="BF64" s="966"/>
    </row>
    <row r="65" spans="40:58">
      <c r="AN65" s="976"/>
      <c r="AO65" s="976"/>
      <c r="AP65" s="976"/>
      <c r="AQ65" s="940"/>
      <c r="AR65" s="966"/>
      <c r="AS65" s="966"/>
      <c r="AT65" s="966"/>
      <c r="AU65" s="966"/>
      <c r="AV65" s="966"/>
      <c r="AX65" s="976"/>
      <c r="AY65" s="976"/>
      <c r="AZ65" s="976"/>
      <c r="BA65" s="940"/>
      <c r="BB65" s="966"/>
      <c r="BC65" s="966"/>
      <c r="BD65" s="966"/>
      <c r="BE65" s="966"/>
      <c r="BF65" s="966"/>
    </row>
    <row r="66" spans="40:58">
      <c r="AN66" s="976"/>
      <c r="AO66" s="976"/>
      <c r="AP66" s="976"/>
      <c r="AQ66" s="940"/>
      <c r="AR66" s="966"/>
      <c r="AS66" s="966"/>
      <c r="AT66" s="966"/>
      <c r="AU66" s="966"/>
      <c r="AV66" s="966"/>
      <c r="AX66" s="976"/>
      <c r="AY66" s="976"/>
      <c r="AZ66" s="976"/>
      <c r="BA66" s="940"/>
      <c r="BB66" s="966"/>
      <c r="BC66" s="966"/>
      <c r="BD66" s="966"/>
      <c r="BE66" s="966"/>
      <c r="BF66" s="966"/>
    </row>
    <row r="67" spans="40:58">
      <c r="AN67" s="976"/>
      <c r="AO67" s="976"/>
      <c r="AP67" s="976"/>
      <c r="AQ67" s="940"/>
      <c r="AR67" s="966"/>
      <c r="AS67" s="966"/>
      <c r="AT67" s="966"/>
      <c r="AU67" s="966"/>
      <c r="AV67" s="966"/>
      <c r="AX67" s="976"/>
      <c r="AY67" s="976"/>
      <c r="AZ67" s="976"/>
      <c r="BA67" s="940"/>
      <c r="BB67" s="966"/>
      <c r="BC67" s="966"/>
      <c r="BD67" s="966"/>
      <c r="BE67" s="966"/>
      <c r="BF67" s="966"/>
    </row>
    <row r="68" spans="40:58">
      <c r="AN68" s="976"/>
      <c r="AO68" s="976"/>
      <c r="AP68" s="976"/>
      <c r="AQ68" s="940"/>
      <c r="AR68" s="966"/>
      <c r="AS68" s="966"/>
      <c r="AT68" s="966"/>
      <c r="AU68" s="966"/>
      <c r="AV68" s="966"/>
      <c r="AX68" s="976"/>
      <c r="AY68" s="976"/>
      <c r="AZ68" s="976"/>
      <c r="BA68" s="940"/>
      <c r="BB68" s="966"/>
      <c r="BC68" s="966"/>
      <c r="BD68" s="966"/>
      <c r="BE68" s="966"/>
      <c r="BF68" s="966"/>
    </row>
    <row r="69" spans="40:58">
      <c r="AN69" s="976"/>
      <c r="AO69" s="976"/>
      <c r="AP69" s="976"/>
      <c r="AQ69" s="940"/>
      <c r="AR69" s="966"/>
      <c r="AS69" s="966"/>
      <c r="AT69" s="966"/>
      <c r="AU69" s="966"/>
      <c r="AV69" s="966"/>
      <c r="AX69" s="976"/>
      <c r="AY69" s="976"/>
      <c r="AZ69" s="976"/>
      <c r="BA69" s="940"/>
      <c r="BB69" s="966"/>
      <c r="BC69" s="966"/>
      <c r="BD69" s="966"/>
      <c r="BE69" s="966"/>
      <c r="BF69" s="966"/>
    </row>
    <row r="70" spans="40:58">
      <c r="AN70" s="976"/>
      <c r="AO70" s="976"/>
      <c r="AP70" s="976"/>
      <c r="AQ70" s="940"/>
      <c r="AR70" s="966"/>
      <c r="AS70" s="966"/>
      <c r="AT70" s="966"/>
      <c r="AU70" s="966"/>
      <c r="AV70" s="966"/>
      <c r="AX70" s="976"/>
      <c r="AY70" s="976"/>
      <c r="AZ70" s="976"/>
      <c r="BA70" s="940"/>
      <c r="BB70" s="966"/>
      <c r="BC70" s="966"/>
      <c r="BD70" s="966"/>
      <c r="BE70" s="966"/>
      <c r="BF70" s="966"/>
    </row>
    <row r="82" spans="17:17">
      <c r="Q82" s="966" t="s">
        <v>1481</v>
      </c>
    </row>
  </sheetData>
  <mergeCells count="88">
    <mergeCell ref="AV25:AV26"/>
    <mergeCell ref="AL25:AL26"/>
    <mergeCell ref="AO25:AQ25"/>
    <mergeCell ref="AR25:AR26"/>
    <mergeCell ref="AS25:AS26"/>
    <mergeCell ref="AT25:AT26"/>
    <mergeCell ref="AU25:AU26"/>
    <mergeCell ref="AK25:AK26"/>
    <mergeCell ref="T25:T26"/>
    <mergeCell ref="U25:W25"/>
    <mergeCell ref="X25:X26"/>
    <mergeCell ref="Y25:Y26"/>
    <mergeCell ref="Z25:Z26"/>
    <mergeCell ref="AA25:AA26"/>
    <mergeCell ref="AB25:AB26"/>
    <mergeCell ref="AE25:AG25"/>
    <mergeCell ref="AH25:AH26"/>
    <mergeCell ref="AI25:AI26"/>
    <mergeCell ref="AJ25:AJ26"/>
    <mergeCell ref="R25:R26"/>
    <mergeCell ref="B25:B26"/>
    <mergeCell ref="C25:E25"/>
    <mergeCell ref="F25:F26"/>
    <mergeCell ref="G25:G26"/>
    <mergeCell ref="H25:H26"/>
    <mergeCell ref="I25:I26"/>
    <mergeCell ref="J25:J26"/>
    <mergeCell ref="L25:L26"/>
    <mergeCell ref="M25:O25"/>
    <mergeCell ref="P25:P26"/>
    <mergeCell ref="Q25:Q26"/>
    <mergeCell ref="BD5:BD6"/>
    <mergeCell ref="BE5:BE6"/>
    <mergeCell ref="BF5:BF6"/>
    <mergeCell ref="BI12:BI23"/>
    <mergeCell ref="B24:I24"/>
    <mergeCell ref="L24:Q24"/>
    <mergeCell ref="T24:AA24"/>
    <mergeCell ref="AD24:AK24"/>
    <mergeCell ref="AN24:AU24"/>
    <mergeCell ref="AT5:AT6"/>
    <mergeCell ref="AU5:AU6"/>
    <mergeCell ref="AV5:AV6"/>
    <mergeCell ref="AY5:BA5"/>
    <mergeCell ref="BB5:BB6"/>
    <mergeCell ref="BC5:BC6"/>
    <mergeCell ref="AK5:AK6"/>
    <mergeCell ref="AL5:AL6"/>
    <mergeCell ref="AN5:AN6"/>
    <mergeCell ref="AO5:AQ5"/>
    <mergeCell ref="AR5:AR6"/>
    <mergeCell ref="AS5:AS6"/>
    <mergeCell ref="AJ5:AJ6"/>
    <mergeCell ref="T5:T6"/>
    <mergeCell ref="U5:W5"/>
    <mergeCell ref="X5:X6"/>
    <mergeCell ref="Y5:Y6"/>
    <mergeCell ref="Z5:Z6"/>
    <mergeCell ref="AA5:AA6"/>
    <mergeCell ref="AB5:AB6"/>
    <mergeCell ref="AD5:AD6"/>
    <mergeCell ref="AE5:AG5"/>
    <mergeCell ref="AH5:AH6"/>
    <mergeCell ref="AI5:AI6"/>
    <mergeCell ref="R5:R6"/>
    <mergeCell ref="B5:B6"/>
    <mergeCell ref="C5:E5"/>
    <mergeCell ref="F5:F6"/>
    <mergeCell ref="G5:G6"/>
    <mergeCell ref="H5:H6"/>
    <mergeCell ref="I5:I6"/>
    <mergeCell ref="J5:J6"/>
    <mergeCell ref="L5:L6"/>
    <mergeCell ref="M5:O5"/>
    <mergeCell ref="P5:P6"/>
    <mergeCell ref="Q5:Q6"/>
    <mergeCell ref="AX4:BE4"/>
    <mergeCell ref="A1:AB1"/>
    <mergeCell ref="AC1:BF1"/>
    <mergeCell ref="A2:AB2"/>
    <mergeCell ref="AC2:BF2"/>
    <mergeCell ref="A3:AB3"/>
    <mergeCell ref="AC3:BF3"/>
    <mergeCell ref="B4:I4"/>
    <mergeCell ref="L4:Q4"/>
    <mergeCell ref="T4:AA4"/>
    <mergeCell ref="AD4:AK4"/>
    <mergeCell ref="AN4:AU4"/>
  </mergeCells>
  <printOptions horizontalCentered="1"/>
  <pageMargins left="0" right="0" top="1.1000000000000001" bottom="0.75" header="0.3" footer="0.3"/>
  <pageSetup paperSize="9" scale="46" fitToWidth="0" orientation="landscape" horizontalDpi="1200" verticalDpi="1200" r:id="rId1"/>
  <headerFooter>
    <oddFooter>&amp;L_x000D_&amp;1#&amp;"Calibri"&amp;10&amp;K000000 Data sensitivity - Public</oddFooter>
  </headerFooter>
  <colBreaks count="1" manualBreakCount="1">
    <brk id="28" max="69" man="1"/>
  </col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C9060-2180-46F6-8943-92B57093A924}">
  <sheetPr>
    <pageSetUpPr fitToPage="1"/>
  </sheetPr>
  <dimension ref="B1:H299"/>
  <sheetViews>
    <sheetView view="pageBreakPreview" zoomScale="55" zoomScaleNormal="70" zoomScaleSheetLayoutView="55" workbookViewId="0">
      <selection activeCell="AL19" sqref="AL19"/>
    </sheetView>
  </sheetViews>
  <sheetFormatPr defaultColWidth="9.109375" defaultRowHeight="45.6" customHeight="1"/>
  <cols>
    <col min="1" max="1" width="4" style="979" customWidth="1"/>
    <col min="2" max="2" width="4.44140625" style="979" customWidth="1"/>
    <col min="3" max="3" width="32.88671875" style="979" bestFit="1" customWidth="1"/>
    <col min="4" max="4" width="50.21875" style="980" customWidth="1"/>
    <col min="5" max="5" width="78" style="980" customWidth="1"/>
    <col min="6" max="6" width="55.44140625" style="980" bestFit="1" customWidth="1"/>
    <col min="7" max="7" width="55.44140625" style="980" customWidth="1"/>
    <col min="8" max="8" width="37.77734375" style="981" customWidth="1"/>
    <col min="9" max="16384" width="9.109375" style="979"/>
  </cols>
  <sheetData>
    <row r="1" spans="2:8" ht="25.8" customHeight="1" thickBot="1">
      <c r="C1" s="1227"/>
      <c r="D1" s="1228"/>
      <c r="E1" s="1228"/>
      <c r="F1" s="1228"/>
      <c r="G1" s="1228"/>
      <c r="H1" s="1229"/>
    </row>
    <row r="2" spans="2:8" ht="17.399999999999999" customHeight="1">
      <c r="B2" s="1230"/>
      <c r="C2" s="1231"/>
      <c r="D2" s="1232"/>
      <c r="E2" s="1232"/>
      <c r="F2" s="1232"/>
      <c r="G2" s="1232"/>
      <c r="H2" s="1233"/>
    </row>
    <row r="3" spans="2:8" ht="36.6" customHeight="1">
      <c r="B3" s="1230"/>
      <c r="C3" s="2095" t="s">
        <v>1743</v>
      </c>
      <c r="D3" s="2096"/>
      <c r="E3" s="2096"/>
      <c r="F3" s="2096"/>
      <c r="G3" s="2096"/>
      <c r="H3" s="2097"/>
    </row>
    <row r="4" spans="2:8" ht="16.2" customHeight="1">
      <c r="B4" s="1230"/>
      <c r="C4" s="1092"/>
      <c r="D4" s="1071"/>
      <c r="E4" s="1071"/>
      <c r="F4" s="1071"/>
      <c r="G4" s="1071"/>
      <c r="H4" s="1093"/>
    </row>
    <row r="5" spans="2:8" ht="45.6" customHeight="1">
      <c r="B5" s="1230"/>
      <c r="C5" s="1094" t="s">
        <v>1896</v>
      </c>
      <c r="D5" s="1072" t="s">
        <v>1897</v>
      </c>
      <c r="E5" s="1072" t="s">
        <v>1898</v>
      </c>
      <c r="F5" s="1072" t="s">
        <v>1279</v>
      </c>
      <c r="G5" s="1072" t="s">
        <v>1899</v>
      </c>
      <c r="H5" s="1095" t="s">
        <v>1694</v>
      </c>
    </row>
    <row r="6" spans="2:8" s="361" customFormat="1" ht="45.6" customHeight="1">
      <c r="B6" s="1234"/>
      <c r="C6" s="2092" t="s">
        <v>1883</v>
      </c>
      <c r="D6" s="2093"/>
      <c r="E6" s="2093"/>
      <c r="F6" s="2093"/>
      <c r="G6" s="2093"/>
      <c r="H6" s="2094"/>
    </row>
    <row r="7" spans="2:8" s="361" customFormat="1" ht="45.6" customHeight="1">
      <c r="B7" s="1234"/>
      <c r="C7" s="1410"/>
      <c r="D7" s="1408"/>
      <c r="E7" s="1411"/>
      <c r="F7" s="1411"/>
      <c r="G7" s="1408"/>
      <c r="H7" s="1409"/>
    </row>
    <row r="8" spans="2:8" s="361" customFormat="1" ht="70.8" customHeight="1">
      <c r="B8" s="1234"/>
      <c r="C8" s="1412">
        <v>1</v>
      </c>
      <c r="D8" s="1413" t="s">
        <v>2198</v>
      </c>
      <c r="E8" s="1414" t="s">
        <v>2304</v>
      </c>
      <c r="F8" s="1415">
        <v>46295</v>
      </c>
      <c r="G8" s="1416"/>
      <c r="H8" s="1417" t="s">
        <v>1700</v>
      </c>
    </row>
    <row r="9" spans="2:8" s="361" customFormat="1" ht="70.8" customHeight="1">
      <c r="B9" s="1234"/>
      <c r="C9" s="1418">
        <v>2</v>
      </c>
      <c r="D9" s="1413" t="s">
        <v>2199</v>
      </c>
      <c r="E9" s="1414" t="s">
        <v>2305</v>
      </c>
      <c r="F9" s="1419">
        <v>46295</v>
      </c>
      <c r="G9" s="1416"/>
      <c r="H9" s="1417" t="s">
        <v>1700</v>
      </c>
    </row>
    <row r="10" spans="2:8" s="361" customFormat="1" ht="70.8" customHeight="1">
      <c r="B10" s="1234"/>
      <c r="C10" s="1418">
        <v>3</v>
      </c>
      <c r="D10" s="1413" t="s">
        <v>2200</v>
      </c>
      <c r="E10" s="1414" t="s">
        <v>2306</v>
      </c>
      <c r="F10" s="1419">
        <v>46294</v>
      </c>
      <c r="G10" s="1416"/>
      <c r="H10" s="1417" t="s">
        <v>1700</v>
      </c>
    </row>
    <row r="11" spans="2:8" s="361" customFormat="1" ht="81.599999999999994" customHeight="1">
      <c r="B11" s="1234"/>
      <c r="C11" s="2098" t="s">
        <v>1884</v>
      </c>
      <c r="D11" s="2099"/>
      <c r="E11" s="2099"/>
      <c r="F11" s="2099"/>
      <c r="G11" s="2099"/>
      <c r="H11" s="2100"/>
    </row>
    <row r="12" spans="2:8" s="361" customFormat="1" ht="78.599999999999994" customHeight="1">
      <c r="B12" s="1234"/>
      <c r="C12" s="1007">
        <v>1</v>
      </c>
      <c r="D12" s="1420" t="s">
        <v>2203</v>
      </c>
      <c r="E12" s="1421" t="s">
        <v>2204</v>
      </c>
      <c r="F12" s="1422">
        <v>46299</v>
      </c>
      <c r="G12" s="1423"/>
      <c r="H12" s="1424" t="s">
        <v>1699</v>
      </c>
    </row>
    <row r="13" spans="2:8" s="361" customFormat="1" ht="78.599999999999994" customHeight="1">
      <c r="B13" s="1235"/>
      <c r="C13" s="1377">
        <v>2</v>
      </c>
      <c r="D13" s="1420" t="s">
        <v>2307</v>
      </c>
      <c r="E13" s="1421" t="s">
        <v>2308</v>
      </c>
      <c r="F13" s="1422">
        <v>46299</v>
      </c>
      <c r="G13" s="1423"/>
      <c r="H13" s="1424" t="s">
        <v>1699</v>
      </c>
    </row>
    <row r="14" spans="2:8" s="361" customFormat="1" ht="78.599999999999994" customHeight="1">
      <c r="B14" s="1235"/>
      <c r="C14" s="1007">
        <v>3</v>
      </c>
      <c r="D14" s="1420" t="s">
        <v>2309</v>
      </c>
      <c r="E14" s="1421" t="s">
        <v>2310</v>
      </c>
      <c r="F14" s="1422">
        <v>46301</v>
      </c>
      <c r="G14" s="1423"/>
      <c r="H14" s="1424" t="s">
        <v>1699</v>
      </c>
    </row>
    <row r="15" spans="2:8" s="361" customFormat="1" ht="78.599999999999994" customHeight="1">
      <c r="B15" s="1235"/>
      <c r="C15" s="1377">
        <v>4</v>
      </c>
      <c r="D15" s="1420" t="s">
        <v>2311</v>
      </c>
      <c r="E15" s="1425" t="s">
        <v>2312</v>
      </c>
      <c r="F15" s="1422">
        <v>46301</v>
      </c>
      <c r="G15" s="1423"/>
      <c r="H15" s="1424" t="s">
        <v>1699</v>
      </c>
    </row>
    <row r="16" spans="2:8" s="361" customFormat="1" ht="78.599999999999994" customHeight="1">
      <c r="B16" s="1235"/>
      <c r="C16" s="1007">
        <v>5</v>
      </c>
      <c r="D16" s="1420" t="s">
        <v>2313</v>
      </c>
      <c r="E16" s="1421" t="s">
        <v>2314</v>
      </c>
      <c r="F16" s="1422">
        <v>46301</v>
      </c>
      <c r="G16" s="1426"/>
      <c r="H16" s="1424" t="s">
        <v>1699</v>
      </c>
    </row>
    <row r="17" spans="2:8" s="361" customFormat="1" ht="78.599999999999994" customHeight="1">
      <c r="B17" s="1235"/>
      <c r="C17" s="1377">
        <v>6</v>
      </c>
      <c r="D17" s="1420" t="s">
        <v>2315</v>
      </c>
      <c r="E17" s="1421" t="s">
        <v>2316</v>
      </c>
      <c r="F17" s="1422">
        <v>46302</v>
      </c>
      <c r="G17" s="1423"/>
      <c r="H17" s="1424" t="s">
        <v>1699</v>
      </c>
    </row>
    <row r="18" spans="2:8" s="361" customFormat="1" ht="78.599999999999994" customHeight="1">
      <c r="B18" s="1235"/>
      <c r="C18" s="1007">
        <v>7</v>
      </c>
      <c r="D18" s="1420" t="s">
        <v>2317</v>
      </c>
      <c r="E18" s="1421" t="s">
        <v>2318</v>
      </c>
      <c r="F18" s="1422">
        <v>46303</v>
      </c>
      <c r="G18" s="1090"/>
      <c r="H18" s="1424" t="s">
        <v>1699</v>
      </c>
    </row>
    <row r="19" spans="2:8" s="361" customFormat="1" ht="78.599999999999994" customHeight="1">
      <c r="B19" s="1235"/>
      <c r="C19" s="1377">
        <v>8</v>
      </c>
      <c r="D19" s="1427" t="s">
        <v>2319</v>
      </c>
      <c r="E19" s="1428" t="s">
        <v>2320</v>
      </c>
      <c r="F19" s="1429">
        <v>46303</v>
      </c>
      <c r="G19" s="1090"/>
      <c r="H19" s="1424" t="s">
        <v>1699</v>
      </c>
    </row>
    <row r="20" spans="2:8" s="361" customFormat="1" ht="78.599999999999994" customHeight="1">
      <c r="B20" s="1234"/>
      <c r="C20" s="1007">
        <v>9</v>
      </c>
      <c r="D20" s="1427" t="s">
        <v>2321</v>
      </c>
      <c r="E20" s="1428" t="s">
        <v>2322</v>
      </c>
      <c r="F20" s="1429">
        <v>46303</v>
      </c>
      <c r="G20" s="1090"/>
      <c r="H20" s="1424" t="s">
        <v>1699</v>
      </c>
    </row>
    <row r="21" spans="2:8" s="361" customFormat="1" ht="78.599999999999994" customHeight="1">
      <c r="B21" s="1235"/>
      <c r="C21" s="1377">
        <v>10</v>
      </c>
      <c r="D21" s="1420" t="s">
        <v>2323</v>
      </c>
      <c r="E21" s="1425" t="s">
        <v>2324</v>
      </c>
      <c r="F21" s="1422">
        <v>46301</v>
      </c>
      <c r="G21" s="1090"/>
      <c r="H21" s="1424" t="s">
        <v>1699</v>
      </c>
    </row>
    <row r="22" spans="2:8" s="361" customFormat="1" ht="78.599999999999994" customHeight="1">
      <c r="B22" s="1235"/>
      <c r="C22" s="1007">
        <v>11</v>
      </c>
      <c r="D22" s="1420" t="s">
        <v>2325</v>
      </c>
      <c r="E22" s="1425" t="s">
        <v>2326</v>
      </c>
      <c r="F22" s="1422">
        <v>46301</v>
      </c>
      <c r="G22" s="1090"/>
      <c r="H22" s="1424" t="s">
        <v>1699</v>
      </c>
    </row>
    <row r="23" spans="2:8" s="361" customFormat="1" ht="78.599999999999994" customHeight="1">
      <c r="B23" s="1235"/>
      <c r="C23" s="1377">
        <v>12</v>
      </c>
      <c r="D23" s="1420" t="s">
        <v>2327</v>
      </c>
      <c r="E23" s="1425" t="s">
        <v>2328</v>
      </c>
      <c r="F23" s="1422">
        <v>46301</v>
      </c>
      <c r="G23" s="1090"/>
      <c r="H23" s="1424" t="s">
        <v>1699</v>
      </c>
    </row>
    <row r="24" spans="2:8" s="361" customFormat="1" ht="78.599999999999994" customHeight="1">
      <c r="B24" s="1235"/>
      <c r="C24" s="1007">
        <v>13</v>
      </c>
      <c r="D24" s="1420" t="s">
        <v>2329</v>
      </c>
      <c r="E24" s="1421" t="s">
        <v>2330</v>
      </c>
      <c r="F24" s="1422">
        <v>46302</v>
      </c>
      <c r="G24" s="1090"/>
      <c r="H24" s="1424" t="s">
        <v>1699</v>
      </c>
    </row>
    <row r="25" spans="2:8" s="361" customFormat="1" ht="78.599999999999994" customHeight="1">
      <c r="B25" s="1235"/>
      <c r="C25" s="1377">
        <v>14</v>
      </c>
      <c r="D25" s="1420" t="s">
        <v>2331</v>
      </c>
      <c r="E25" s="1421" t="s">
        <v>2332</v>
      </c>
      <c r="F25" s="1422">
        <v>46302</v>
      </c>
      <c r="G25" s="1090"/>
      <c r="H25" s="1424" t="s">
        <v>1699</v>
      </c>
    </row>
    <row r="26" spans="2:8" s="361" customFormat="1" ht="78.599999999999994" customHeight="1">
      <c r="B26" s="1235"/>
      <c r="C26" s="1007">
        <v>15</v>
      </c>
      <c r="D26" s="1420" t="s">
        <v>2333</v>
      </c>
      <c r="E26" s="1421" t="s">
        <v>2334</v>
      </c>
      <c r="F26" s="1422">
        <v>46302</v>
      </c>
      <c r="G26" s="1090"/>
      <c r="H26" s="1424" t="s">
        <v>1699</v>
      </c>
    </row>
    <row r="27" spans="2:8" s="361" customFormat="1" ht="78.599999999999994" customHeight="1">
      <c r="B27" s="1235"/>
      <c r="C27" s="2101"/>
      <c r="D27" s="2102"/>
      <c r="E27" s="2102"/>
      <c r="F27" s="2102"/>
      <c r="G27" s="2102"/>
      <c r="H27" s="2103"/>
    </row>
    <row r="28" spans="2:8" s="361" customFormat="1" ht="78.599999999999994" customHeight="1">
      <c r="B28" s="1235"/>
      <c r="C28" s="1007">
        <v>1</v>
      </c>
      <c r="D28" s="1423" t="s">
        <v>2335</v>
      </c>
      <c r="E28" s="1430" t="s">
        <v>2336</v>
      </c>
      <c r="F28" s="1422">
        <v>46299</v>
      </c>
      <c r="G28" s="1090"/>
      <c r="H28" s="1431" t="s">
        <v>1698</v>
      </c>
    </row>
    <row r="29" spans="2:8" s="361" customFormat="1" ht="78.599999999999994" customHeight="1">
      <c r="B29" s="1235"/>
      <c r="C29" s="1377">
        <v>2</v>
      </c>
      <c r="D29" s="1420" t="s">
        <v>2337</v>
      </c>
      <c r="E29" s="1421" t="s">
        <v>2338</v>
      </c>
      <c r="F29" s="1422">
        <v>46303</v>
      </c>
      <c r="G29" s="1090"/>
      <c r="H29" s="1431" t="s">
        <v>1698</v>
      </c>
    </row>
    <row r="30" spans="2:8" s="361" customFormat="1" ht="78.599999999999994" customHeight="1">
      <c r="B30" s="1235"/>
      <c r="C30" s="1377">
        <v>3</v>
      </c>
      <c r="D30" s="1420" t="s">
        <v>2339</v>
      </c>
      <c r="E30" s="1421" t="s">
        <v>2340</v>
      </c>
      <c r="F30" s="1422">
        <v>46299</v>
      </c>
      <c r="G30" s="1090"/>
      <c r="H30" s="1431" t="s">
        <v>1698</v>
      </c>
    </row>
    <row r="31" spans="2:8" s="361" customFormat="1" ht="78.599999999999994" customHeight="1">
      <c r="B31" s="1235"/>
      <c r="C31" s="1007">
        <v>4</v>
      </c>
      <c r="D31" s="1420" t="s">
        <v>2341</v>
      </c>
      <c r="E31" s="1421" t="s">
        <v>2201</v>
      </c>
      <c r="F31" s="1422">
        <v>46299</v>
      </c>
      <c r="G31" s="1090"/>
      <c r="H31" s="1431" t="s">
        <v>1698</v>
      </c>
    </row>
    <row r="32" spans="2:8" s="361" customFormat="1" ht="78.599999999999994" customHeight="1">
      <c r="B32" s="1235"/>
      <c r="C32" s="1377">
        <v>5</v>
      </c>
      <c r="D32" s="1420" t="s">
        <v>2342</v>
      </c>
      <c r="E32" s="1421" t="s">
        <v>2343</v>
      </c>
      <c r="F32" s="1422">
        <v>46299</v>
      </c>
      <c r="G32" s="1090"/>
      <c r="H32" s="1431" t="s">
        <v>1698</v>
      </c>
    </row>
    <row r="33" spans="2:8" s="361" customFormat="1" ht="78.599999999999994" customHeight="1">
      <c r="B33" s="1235"/>
      <c r="C33" s="1007">
        <v>6</v>
      </c>
      <c r="D33" s="1420" t="s">
        <v>2344</v>
      </c>
      <c r="E33" s="1421" t="s">
        <v>2345</v>
      </c>
      <c r="F33" s="1422">
        <v>46299</v>
      </c>
      <c r="G33" s="1090"/>
      <c r="H33" s="1431" t="s">
        <v>1698</v>
      </c>
    </row>
    <row r="34" spans="2:8" s="361" customFormat="1" ht="78.599999999999994" customHeight="1">
      <c r="B34" s="1235"/>
      <c r="C34" s="1377">
        <v>7</v>
      </c>
      <c r="D34" s="1420" t="s">
        <v>2346</v>
      </c>
      <c r="E34" s="1421" t="s">
        <v>2347</v>
      </c>
      <c r="F34" s="1422">
        <v>46299</v>
      </c>
      <c r="G34" s="1090"/>
      <c r="H34" s="1431" t="s">
        <v>1698</v>
      </c>
    </row>
    <row r="35" spans="2:8" s="361" customFormat="1" ht="78.599999999999994" customHeight="1">
      <c r="B35" s="1235"/>
      <c r="C35" s="1007">
        <v>8</v>
      </c>
      <c r="D35" s="1420" t="s">
        <v>2348</v>
      </c>
      <c r="E35" s="1421" t="s">
        <v>2349</v>
      </c>
      <c r="F35" s="1422">
        <v>46299</v>
      </c>
      <c r="G35" s="1090"/>
      <c r="H35" s="1431" t="s">
        <v>1698</v>
      </c>
    </row>
    <row r="36" spans="2:8" s="361" customFormat="1" ht="78.599999999999994" customHeight="1">
      <c r="B36" s="1235"/>
      <c r="C36" s="1377">
        <v>9</v>
      </c>
      <c r="D36" s="1420" t="s">
        <v>2350</v>
      </c>
      <c r="E36" s="1421" t="s">
        <v>2351</v>
      </c>
      <c r="F36" s="1422">
        <v>46299</v>
      </c>
      <c r="G36" s="1090"/>
      <c r="H36" s="1431" t="s">
        <v>1698</v>
      </c>
    </row>
    <row r="37" spans="2:8" s="361" customFormat="1" ht="78.599999999999994" customHeight="1">
      <c r="B37" s="1235"/>
      <c r="C37" s="1007">
        <v>10</v>
      </c>
      <c r="D37" s="1420" t="s">
        <v>2352</v>
      </c>
      <c r="E37" s="1421" t="s">
        <v>2353</v>
      </c>
      <c r="F37" s="1422">
        <v>46299</v>
      </c>
      <c r="G37" s="1090"/>
      <c r="H37" s="1431" t="s">
        <v>1698</v>
      </c>
    </row>
    <row r="38" spans="2:8" s="361" customFormat="1" ht="78.599999999999994" customHeight="1">
      <c r="B38" s="1235"/>
      <c r="C38" s="1377">
        <v>11</v>
      </c>
      <c r="D38" s="1420" t="s">
        <v>2354</v>
      </c>
      <c r="E38" s="1421" t="s">
        <v>2355</v>
      </c>
      <c r="F38" s="1422">
        <v>46299</v>
      </c>
      <c r="G38" s="1090"/>
      <c r="H38" s="1431" t="s">
        <v>1698</v>
      </c>
    </row>
    <row r="39" spans="2:8" s="361" customFormat="1" ht="78.599999999999994" customHeight="1">
      <c r="B39" s="1235"/>
      <c r="C39" s="1007">
        <v>12</v>
      </c>
      <c r="D39" s="1420" t="s">
        <v>2356</v>
      </c>
      <c r="E39" s="1421" t="s">
        <v>2357</v>
      </c>
      <c r="F39" s="1422">
        <v>46299</v>
      </c>
      <c r="G39" s="1090"/>
      <c r="H39" s="1431" t="s">
        <v>1698</v>
      </c>
    </row>
    <row r="40" spans="2:8" s="361" customFormat="1" ht="78.599999999999994" customHeight="1">
      <c r="B40" s="1235"/>
      <c r="C40" s="1377">
        <v>13</v>
      </c>
      <c r="D40" s="1420" t="s">
        <v>2358</v>
      </c>
      <c r="E40" s="1421" t="s">
        <v>2359</v>
      </c>
      <c r="F40" s="1422">
        <v>46299</v>
      </c>
      <c r="G40" s="1090"/>
      <c r="H40" s="1431" t="s">
        <v>1698</v>
      </c>
    </row>
    <row r="41" spans="2:8" s="361" customFormat="1" ht="78.599999999999994" customHeight="1">
      <c r="B41" s="1235"/>
      <c r="C41" s="1007">
        <v>14</v>
      </c>
      <c r="D41" s="1420" t="s">
        <v>2360</v>
      </c>
      <c r="E41" s="1421" t="s">
        <v>2361</v>
      </c>
      <c r="F41" s="1422">
        <v>46299</v>
      </c>
      <c r="G41" s="1090"/>
      <c r="H41" s="1431" t="s">
        <v>1698</v>
      </c>
    </row>
    <row r="42" spans="2:8" s="361" customFormat="1" ht="78.599999999999994" customHeight="1">
      <c r="B42" s="1235"/>
      <c r="C42" s="1377">
        <v>15</v>
      </c>
      <c r="D42" s="1420" t="s">
        <v>2362</v>
      </c>
      <c r="E42" s="1421" t="s">
        <v>2363</v>
      </c>
      <c r="F42" s="1422">
        <v>46299</v>
      </c>
      <c r="G42" s="1090"/>
      <c r="H42" s="1431" t="s">
        <v>1698</v>
      </c>
    </row>
    <row r="43" spans="2:8" s="361" customFormat="1" ht="78.599999999999994" customHeight="1">
      <c r="B43" s="1235"/>
      <c r="C43" s="1007">
        <v>16</v>
      </c>
      <c r="D43" s="1420" t="s">
        <v>2364</v>
      </c>
      <c r="E43" s="1421" t="s">
        <v>2365</v>
      </c>
      <c r="F43" s="1422">
        <v>46301</v>
      </c>
      <c r="G43" s="1090"/>
      <c r="H43" s="1431" t="s">
        <v>1698</v>
      </c>
    </row>
    <row r="44" spans="2:8" s="361" customFormat="1" ht="78.599999999999994" customHeight="1">
      <c r="B44" s="1235"/>
      <c r="C44" s="1377">
        <v>17</v>
      </c>
      <c r="D44" s="1420" t="s">
        <v>2366</v>
      </c>
      <c r="E44" s="1421" t="s">
        <v>2367</v>
      </c>
      <c r="F44" s="1422">
        <v>46301</v>
      </c>
      <c r="G44" s="1338"/>
      <c r="H44" s="1431" t="s">
        <v>1698</v>
      </c>
    </row>
    <row r="45" spans="2:8" s="361" customFormat="1" ht="78.599999999999994" customHeight="1">
      <c r="B45" s="1235"/>
      <c r="C45" s="1007">
        <v>18</v>
      </c>
      <c r="D45" s="1420" t="s">
        <v>2368</v>
      </c>
      <c r="E45" s="1421" t="s">
        <v>2369</v>
      </c>
      <c r="F45" s="1422">
        <v>46301</v>
      </c>
      <c r="G45" s="1090"/>
      <c r="H45" s="1431" t="s">
        <v>1698</v>
      </c>
    </row>
    <row r="46" spans="2:8" s="361" customFormat="1" ht="78.599999999999994" customHeight="1">
      <c r="B46" s="1235"/>
      <c r="C46" s="1377">
        <v>19</v>
      </c>
      <c r="D46" s="1420" t="s">
        <v>2370</v>
      </c>
      <c r="E46" s="1421" t="s">
        <v>2371</v>
      </c>
      <c r="F46" s="1422">
        <v>46299</v>
      </c>
      <c r="G46" s="1090"/>
      <c r="H46" s="1431" t="s">
        <v>1698</v>
      </c>
    </row>
    <row r="47" spans="2:8" s="361" customFormat="1" ht="78.599999999999994" customHeight="1">
      <c r="B47" s="1235"/>
      <c r="C47" s="1007">
        <v>20</v>
      </c>
      <c r="D47" s="1420" t="s">
        <v>2372</v>
      </c>
      <c r="E47" s="1421" t="s">
        <v>2373</v>
      </c>
      <c r="F47" s="1422">
        <v>46299</v>
      </c>
      <c r="G47" s="1322"/>
      <c r="H47" s="1431" t="s">
        <v>1698</v>
      </c>
    </row>
    <row r="48" spans="2:8" s="361" customFormat="1" ht="78.599999999999994" customHeight="1">
      <c r="B48" s="1235"/>
      <c r="C48" s="1377">
        <v>21</v>
      </c>
      <c r="D48" s="1420" t="s">
        <v>2374</v>
      </c>
      <c r="E48" s="1421" t="s">
        <v>2375</v>
      </c>
      <c r="F48" s="1422">
        <v>46299</v>
      </c>
      <c r="G48" s="1090"/>
      <c r="H48" s="1431" t="s">
        <v>1698</v>
      </c>
    </row>
    <row r="49" spans="2:8" s="361" customFormat="1" ht="78.599999999999994" customHeight="1">
      <c r="B49" s="1235"/>
      <c r="C49" s="1007">
        <v>22</v>
      </c>
      <c r="D49" s="1420" t="s">
        <v>2376</v>
      </c>
      <c r="E49" s="1421" t="s">
        <v>2377</v>
      </c>
      <c r="F49" s="1422">
        <v>46301</v>
      </c>
      <c r="G49" s="1007"/>
      <c r="H49" s="1431" t="s">
        <v>1698</v>
      </c>
    </row>
    <row r="50" spans="2:8" s="361" customFormat="1" ht="78.599999999999994" customHeight="1">
      <c r="B50" s="1235"/>
      <c r="C50" s="1377">
        <v>23</v>
      </c>
      <c r="D50" s="1420" t="s">
        <v>2378</v>
      </c>
      <c r="E50" s="1421" t="s">
        <v>2379</v>
      </c>
      <c r="F50" s="1422">
        <v>46299</v>
      </c>
      <c r="G50" s="1423"/>
      <c r="H50" s="1431" t="s">
        <v>1698</v>
      </c>
    </row>
    <row r="51" spans="2:8" s="361" customFormat="1" ht="78.599999999999994" customHeight="1">
      <c r="B51" s="1235"/>
      <c r="C51" s="1007">
        <v>24</v>
      </c>
      <c r="D51" s="1420" t="s">
        <v>2380</v>
      </c>
      <c r="E51" s="1421" t="s">
        <v>2381</v>
      </c>
      <c r="F51" s="1422">
        <v>46301</v>
      </c>
      <c r="G51" s="1423"/>
      <c r="H51" s="1431" t="s">
        <v>1698</v>
      </c>
    </row>
    <row r="52" spans="2:8" s="361" customFormat="1" ht="78.599999999999994" customHeight="1">
      <c r="B52" s="1235"/>
      <c r="C52" s="1377">
        <v>25</v>
      </c>
      <c r="D52" s="1420" t="s">
        <v>2382</v>
      </c>
      <c r="E52" s="1421" t="s">
        <v>2383</v>
      </c>
      <c r="F52" s="1422">
        <v>46301</v>
      </c>
      <c r="G52" s="1423"/>
      <c r="H52" s="1431" t="s">
        <v>1698</v>
      </c>
    </row>
    <row r="53" spans="2:8" s="361" customFormat="1" ht="78.599999999999994" customHeight="1">
      <c r="B53" s="1235"/>
      <c r="C53" s="1007">
        <v>26</v>
      </c>
      <c r="D53" s="1420" t="s">
        <v>2384</v>
      </c>
      <c r="E53" s="1421" t="s">
        <v>2385</v>
      </c>
      <c r="F53" s="1422">
        <v>46303</v>
      </c>
      <c r="G53" s="1423"/>
      <c r="H53" s="1431" t="s">
        <v>1698</v>
      </c>
    </row>
    <row r="54" spans="2:8" s="361" customFormat="1" ht="78.599999999999994" customHeight="1">
      <c r="B54" s="1235"/>
      <c r="C54" s="1377">
        <v>27</v>
      </c>
      <c r="D54" s="1420" t="s">
        <v>2386</v>
      </c>
      <c r="E54" s="1421" t="s">
        <v>2387</v>
      </c>
      <c r="F54" s="1422">
        <v>46303</v>
      </c>
      <c r="G54" s="1090"/>
      <c r="H54" s="1431" t="s">
        <v>1698</v>
      </c>
    </row>
    <row r="55" spans="2:8" s="361" customFormat="1" ht="78.599999999999994" customHeight="1">
      <c r="B55" s="1235"/>
      <c r="C55" s="1007">
        <v>28</v>
      </c>
      <c r="D55" s="1420" t="s">
        <v>2388</v>
      </c>
      <c r="E55" s="1421" t="s">
        <v>2389</v>
      </c>
      <c r="F55" s="1432">
        <v>46299</v>
      </c>
      <c r="G55" s="1090"/>
      <c r="H55" s="1431" t="s">
        <v>1698</v>
      </c>
    </row>
    <row r="56" spans="2:8" s="361" customFormat="1" ht="78.599999999999994" customHeight="1">
      <c r="B56" s="1235"/>
      <c r="C56" s="1377">
        <v>29</v>
      </c>
      <c r="D56" s="1420" t="s">
        <v>2390</v>
      </c>
      <c r="E56" s="1421" t="s">
        <v>2391</v>
      </c>
      <c r="F56" s="1422">
        <v>46302</v>
      </c>
      <c r="G56" s="1090"/>
      <c r="H56" s="1431" t="s">
        <v>1698</v>
      </c>
    </row>
    <row r="57" spans="2:8" s="361" customFormat="1" ht="78.599999999999994" customHeight="1">
      <c r="B57" s="1235"/>
      <c r="C57" s="1007">
        <v>30</v>
      </c>
      <c r="D57" s="1420" t="s">
        <v>2392</v>
      </c>
      <c r="E57" s="1421" t="s">
        <v>2393</v>
      </c>
      <c r="F57" s="1422">
        <v>46299</v>
      </c>
      <c r="G57" s="1090"/>
      <c r="H57" s="1431" t="s">
        <v>1698</v>
      </c>
    </row>
    <row r="58" spans="2:8" s="361" customFormat="1" ht="78.599999999999994" customHeight="1">
      <c r="B58" s="1235"/>
      <c r="C58" s="1377">
        <v>31</v>
      </c>
      <c r="D58" s="1420" t="s">
        <v>2394</v>
      </c>
      <c r="E58" s="1421" t="s">
        <v>2395</v>
      </c>
      <c r="F58" s="1422">
        <v>46302</v>
      </c>
      <c r="G58" s="1090"/>
      <c r="H58" s="1431" t="s">
        <v>1698</v>
      </c>
    </row>
    <row r="59" spans="2:8" s="361" customFormat="1" ht="78.599999999999994" customHeight="1">
      <c r="B59" s="1235"/>
      <c r="C59" s="1007">
        <v>32</v>
      </c>
      <c r="D59" s="1420" t="s">
        <v>2396</v>
      </c>
      <c r="E59" s="1421" t="s">
        <v>2397</v>
      </c>
      <c r="F59" s="1422">
        <v>46303</v>
      </c>
      <c r="G59" s="1090"/>
      <c r="H59" s="1431" t="s">
        <v>1698</v>
      </c>
    </row>
    <row r="60" spans="2:8" s="361" customFormat="1" ht="78.599999999999994" customHeight="1">
      <c r="B60" s="1235"/>
      <c r="C60" s="1377">
        <v>33</v>
      </c>
      <c r="D60" s="1420" t="s">
        <v>2398</v>
      </c>
      <c r="E60" s="1421" t="s">
        <v>2399</v>
      </c>
      <c r="F60" s="1422">
        <v>46303</v>
      </c>
      <c r="G60" s="1090"/>
      <c r="H60" s="1431" t="s">
        <v>1698</v>
      </c>
    </row>
    <row r="61" spans="2:8" s="361" customFormat="1" ht="78.599999999999994" customHeight="1">
      <c r="B61" s="1235"/>
      <c r="C61" s="1007">
        <v>34</v>
      </c>
      <c r="D61" s="1420" t="s">
        <v>2400</v>
      </c>
      <c r="E61" s="1421" t="s">
        <v>2401</v>
      </c>
      <c r="F61" s="1422">
        <v>46301</v>
      </c>
      <c r="G61" s="1090"/>
      <c r="H61" s="1431" t="s">
        <v>1698</v>
      </c>
    </row>
    <row r="62" spans="2:8" s="361" customFormat="1" ht="78.599999999999994" customHeight="1">
      <c r="B62" s="1235"/>
      <c r="C62" s="1377">
        <v>35</v>
      </c>
      <c r="D62" s="1420" t="s">
        <v>2402</v>
      </c>
      <c r="E62" s="1421" t="s">
        <v>2403</v>
      </c>
      <c r="F62" s="1422">
        <v>46301</v>
      </c>
      <c r="G62" s="1090"/>
      <c r="H62" s="1431" t="s">
        <v>1698</v>
      </c>
    </row>
    <row r="63" spans="2:8" s="361" customFormat="1" ht="78.599999999999994" customHeight="1">
      <c r="B63" s="1235"/>
      <c r="C63" s="1007">
        <v>36</v>
      </c>
      <c r="D63" s="1433" t="s">
        <v>2404</v>
      </c>
      <c r="E63" s="1434" t="s">
        <v>2202</v>
      </c>
      <c r="F63" s="1435">
        <v>46303</v>
      </c>
      <c r="G63" s="1090"/>
      <c r="H63" s="1431" t="s">
        <v>1698</v>
      </c>
    </row>
    <row r="64" spans="2:8" s="361" customFormat="1" ht="78.599999999999994" customHeight="1">
      <c r="B64" s="1235"/>
      <c r="C64" s="1377">
        <v>37</v>
      </c>
      <c r="D64" s="1436" t="s">
        <v>2405</v>
      </c>
      <c r="E64" s="1437" t="s">
        <v>2406</v>
      </c>
      <c r="F64" s="1438">
        <v>46299</v>
      </c>
      <c r="G64" s="1090"/>
      <c r="H64" s="1431" t="s">
        <v>1698</v>
      </c>
    </row>
    <row r="65" spans="2:8" s="361" customFormat="1" ht="78.599999999999994" customHeight="1">
      <c r="B65" s="1235"/>
      <c r="C65" s="1007">
        <v>38</v>
      </c>
      <c r="D65" s="1439" t="s">
        <v>2407</v>
      </c>
      <c r="E65" s="1440" t="s">
        <v>2408</v>
      </c>
      <c r="F65" s="1422">
        <v>46301</v>
      </c>
      <c r="G65" s="1090"/>
      <c r="H65" s="1431" t="s">
        <v>1698</v>
      </c>
    </row>
    <row r="66" spans="2:8" s="361" customFormat="1" ht="78.599999999999994" customHeight="1">
      <c r="B66" s="1235"/>
      <c r="C66" s="1377">
        <v>39</v>
      </c>
      <c r="D66" s="1420" t="s">
        <v>2409</v>
      </c>
      <c r="E66" s="1421" t="s">
        <v>2410</v>
      </c>
      <c r="F66" s="1422">
        <v>46301</v>
      </c>
      <c r="G66" s="1090"/>
      <c r="H66" s="1431" t="s">
        <v>1698</v>
      </c>
    </row>
    <row r="67" spans="2:8" s="361" customFormat="1" ht="78.599999999999994" customHeight="1">
      <c r="B67" s="1235"/>
      <c r="C67" s="1007">
        <v>40</v>
      </c>
      <c r="D67" s="1420" t="s">
        <v>2411</v>
      </c>
      <c r="E67" s="1421" t="s">
        <v>2412</v>
      </c>
      <c r="F67" s="1422">
        <v>46301</v>
      </c>
      <c r="G67" s="1090"/>
      <c r="H67" s="1431" t="s">
        <v>1698</v>
      </c>
    </row>
    <row r="68" spans="2:8" s="361" customFormat="1" ht="78.599999999999994" customHeight="1">
      <c r="B68" s="1235"/>
      <c r="C68" s="1377">
        <v>41</v>
      </c>
      <c r="D68" s="1420" t="s">
        <v>2413</v>
      </c>
      <c r="E68" s="1441" t="s">
        <v>2414</v>
      </c>
      <c r="F68" s="1422">
        <v>46305</v>
      </c>
      <c r="G68" s="1090"/>
      <c r="H68" s="1431" t="s">
        <v>1698</v>
      </c>
    </row>
    <row r="69" spans="2:8" s="361" customFormat="1" ht="78.599999999999994" customHeight="1">
      <c r="B69" s="1235"/>
      <c r="C69" s="1007">
        <v>42</v>
      </c>
      <c r="D69" s="1420" t="s">
        <v>2415</v>
      </c>
      <c r="E69" s="1442" t="s">
        <v>2416</v>
      </c>
      <c r="F69" s="1422">
        <v>46305</v>
      </c>
      <c r="G69" s="1090"/>
      <c r="H69" s="1431" t="s">
        <v>1698</v>
      </c>
    </row>
    <row r="70" spans="2:8" s="361" customFormat="1" ht="78.599999999999994" customHeight="1">
      <c r="B70" s="1235"/>
      <c r="C70" s="1377">
        <v>43</v>
      </c>
      <c r="D70" s="1420" t="s">
        <v>2417</v>
      </c>
      <c r="E70" s="1421" t="s">
        <v>2418</v>
      </c>
      <c r="F70" s="1422">
        <v>46303</v>
      </c>
      <c r="G70" s="1090"/>
      <c r="H70" s="1431" t="s">
        <v>1698</v>
      </c>
    </row>
    <row r="71" spans="2:8" s="361" customFormat="1" ht="78.599999999999994" customHeight="1">
      <c r="B71" s="1235"/>
      <c r="C71" s="1007">
        <v>44</v>
      </c>
      <c r="D71" s="1420" t="s">
        <v>2419</v>
      </c>
      <c r="E71" s="1421" t="s">
        <v>2420</v>
      </c>
      <c r="F71" s="1422">
        <v>46305</v>
      </c>
      <c r="G71" s="1090"/>
      <c r="H71" s="1431" t="s">
        <v>1698</v>
      </c>
    </row>
    <row r="72" spans="2:8" s="361" customFormat="1" ht="78.599999999999994" customHeight="1">
      <c r="B72" s="1235"/>
      <c r="C72" s="1377">
        <v>45</v>
      </c>
      <c r="D72" s="1420" t="s">
        <v>2421</v>
      </c>
      <c r="E72" s="1421" t="s">
        <v>2422</v>
      </c>
      <c r="F72" s="1422">
        <v>46303</v>
      </c>
      <c r="G72" s="1090"/>
      <c r="H72" s="1431" t="s">
        <v>1698</v>
      </c>
    </row>
    <row r="73" spans="2:8" s="361" customFormat="1" ht="78.599999999999994" customHeight="1">
      <c r="B73" s="1235"/>
      <c r="C73" s="1007">
        <v>46</v>
      </c>
      <c r="D73" s="1420" t="s">
        <v>2423</v>
      </c>
      <c r="E73" s="1421" t="s">
        <v>2424</v>
      </c>
      <c r="F73" s="1422">
        <v>46303</v>
      </c>
      <c r="G73" s="1090"/>
      <c r="H73" s="1431" t="s">
        <v>1698</v>
      </c>
    </row>
    <row r="74" spans="2:8" s="361" customFormat="1" ht="78.599999999999994" customHeight="1">
      <c r="B74" s="1235"/>
      <c r="C74" s="1377">
        <v>47</v>
      </c>
      <c r="D74" s="1420" t="s">
        <v>2425</v>
      </c>
      <c r="E74" s="1421" t="s">
        <v>2426</v>
      </c>
      <c r="F74" s="1422">
        <v>46303</v>
      </c>
      <c r="G74" s="1338"/>
      <c r="H74" s="1431" t="s">
        <v>1698</v>
      </c>
    </row>
    <row r="75" spans="2:8" s="361" customFormat="1" ht="78.599999999999994" customHeight="1">
      <c r="B75" s="1235"/>
      <c r="C75" s="1007">
        <v>48</v>
      </c>
      <c r="D75" s="1420" t="s">
        <v>2427</v>
      </c>
      <c r="E75" s="1421" t="s">
        <v>2428</v>
      </c>
      <c r="F75" s="1422">
        <v>46303</v>
      </c>
      <c r="G75" s="1090"/>
      <c r="H75" s="1431" t="s">
        <v>1698</v>
      </c>
    </row>
    <row r="76" spans="2:8" s="361" customFormat="1" ht="78.599999999999994" customHeight="1">
      <c r="B76" s="1235"/>
      <c r="C76" s="1377">
        <v>49</v>
      </c>
      <c r="D76" s="1420" t="s">
        <v>2429</v>
      </c>
      <c r="E76" s="1421" t="s">
        <v>2430</v>
      </c>
      <c r="F76" s="1422">
        <v>46303</v>
      </c>
      <c r="G76" s="1090"/>
      <c r="H76" s="1431" t="s">
        <v>1698</v>
      </c>
    </row>
    <row r="77" spans="2:8" s="361" customFormat="1" ht="78.599999999999994" customHeight="1">
      <c r="B77" s="1235"/>
      <c r="C77" s="1007">
        <v>50</v>
      </c>
      <c r="D77" s="1420" t="s">
        <v>2431</v>
      </c>
      <c r="E77" s="1421" t="s">
        <v>2432</v>
      </c>
      <c r="F77" s="1422">
        <v>46303</v>
      </c>
      <c r="G77" s="1322"/>
      <c r="H77" s="1431" t="s">
        <v>1698</v>
      </c>
    </row>
    <row r="78" spans="2:8" s="361" customFormat="1" ht="78.599999999999994" customHeight="1">
      <c r="B78" s="1235"/>
      <c r="C78" s="1377">
        <v>51</v>
      </c>
      <c r="D78" s="1420" t="s">
        <v>2433</v>
      </c>
      <c r="E78" s="1421" t="s">
        <v>2434</v>
      </c>
      <c r="F78" s="1422">
        <v>46303</v>
      </c>
      <c r="G78" s="1090"/>
      <c r="H78" s="1431" t="s">
        <v>1698</v>
      </c>
    </row>
    <row r="79" spans="2:8" s="361" customFormat="1" ht="78.599999999999994" customHeight="1">
      <c r="B79" s="1235"/>
      <c r="C79" s="1007">
        <v>52</v>
      </c>
      <c r="D79" s="1420" t="s">
        <v>2435</v>
      </c>
      <c r="E79" s="1421" t="s">
        <v>2436</v>
      </c>
      <c r="F79" s="1422">
        <v>46303</v>
      </c>
      <c r="G79" s="1007"/>
      <c r="H79" s="1431" t="s">
        <v>1698</v>
      </c>
    </row>
    <row r="80" spans="2:8" s="361" customFormat="1" ht="78.599999999999994" customHeight="1">
      <c r="B80" s="1235"/>
      <c r="C80" s="1377">
        <v>53</v>
      </c>
      <c r="D80" s="1420" t="s">
        <v>2437</v>
      </c>
      <c r="E80" s="1421" t="s">
        <v>2438</v>
      </c>
      <c r="F80" s="1422">
        <v>46303</v>
      </c>
      <c r="G80" s="1423"/>
      <c r="H80" s="1431" t="s">
        <v>1698</v>
      </c>
    </row>
    <row r="81" spans="2:8" s="361" customFormat="1" ht="78.599999999999994" customHeight="1">
      <c r="B81" s="1235"/>
      <c r="C81" s="1007">
        <v>54</v>
      </c>
      <c r="D81" s="1420" t="s">
        <v>2439</v>
      </c>
      <c r="E81" s="1421" t="s">
        <v>2440</v>
      </c>
      <c r="F81" s="1422">
        <v>46303</v>
      </c>
      <c r="G81" s="1423"/>
      <c r="H81" s="1431" t="s">
        <v>1698</v>
      </c>
    </row>
    <row r="82" spans="2:8" s="361" customFormat="1" ht="78.599999999999994" customHeight="1">
      <c r="B82" s="1235"/>
      <c r="C82" s="1377">
        <v>55</v>
      </c>
      <c r="D82" s="1420" t="s">
        <v>2441</v>
      </c>
      <c r="E82" s="1421" t="s">
        <v>2442</v>
      </c>
      <c r="F82" s="1422">
        <v>46302</v>
      </c>
      <c r="G82" s="1090"/>
      <c r="H82" s="1431" t="s">
        <v>1698</v>
      </c>
    </row>
    <row r="83" spans="2:8" s="361" customFormat="1" ht="78.599999999999994" customHeight="1">
      <c r="B83" s="1235"/>
      <c r="C83" s="1007">
        <v>56</v>
      </c>
      <c r="D83" s="1420" t="s">
        <v>2443</v>
      </c>
      <c r="E83" s="1421" t="s">
        <v>2444</v>
      </c>
      <c r="F83" s="1422">
        <v>46303</v>
      </c>
      <c r="G83" s="1090"/>
      <c r="H83" s="1431" t="s">
        <v>1698</v>
      </c>
    </row>
    <row r="84" spans="2:8" s="361" customFormat="1" ht="78.599999999999994" customHeight="1">
      <c r="B84" s="1235"/>
      <c r="C84" s="1377">
        <v>57</v>
      </c>
      <c r="D84" s="1420" t="s">
        <v>2445</v>
      </c>
      <c r="E84" s="1421" t="s">
        <v>2446</v>
      </c>
      <c r="F84" s="1422">
        <v>46302</v>
      </c>
      <c r="G84" s="1090"/>
      <c r="H84" s="1431" t="s">
        <v>1698</v>
      </c>
    </row>
    <row r="85" spans="2:8" s="361" customFormat="1" ht="78.599999999999994" customHeight="1">
      <c r="B85" s="1235"/>
      <c r="C85" s="1007">
        <v>58</v>
      </c>
      <c r="D85" s="1420" t="s">
        <v>2447</v>
      </c>
      <c r="E85" s="1421" t="s">
        <v>2448</v>
      </c>
      <c r="F85" s="1422">
        <v>46302</v>
      </c>
      <c r="G85" s="1090"/>
      <c r="H85" s="1431" t="s">
        <v>1698</v>
      </c>
    </row>
    <row r="86" spans="2:8" s="361" customFormat="1" ht="78.599999999999994" customHeight="1">
      <c r="B86" s="1235"/>
      <c r="C86" s="1377">
        <v>59</v>
      </c>
      <c r="D86" s="1420" t="s">
        <v>2449</v>
      </c>
      <c r="E86" s="1421" t="s">
        <v>2450</v>
      </c>
      <c r="F86" s="1422">
        <v>46305</v>
      </c>
      <c r="G86" s="1090"/>
      <c r="H86" s="1431" t="s">
        <v>1698</v>
      </c>
    </row>
    <row r="87" spans="2:8" s="361" customFormat="1" ht="78.599999999999994" customHeight="1">
      <c r="B87" s="1235"/>
      <c r="C87" s="1007">
        <v>60</v>
      </c>
      <c r="D87" s="1420" t="s">
        <v>2451</v>
      </c>
      <c r="E87" s="1421" t="s">
        <v>2452</v>
      </c>
      <c r="F87" s="1422">
        <v>46305</v>
      </c>
      <c r="G87" s="1090"/>
      <c r="H87" s="1431" t="s">
        <v>1698</v>
      </c>
    </row>
    <row r="88" spans="2:8" s="361" customFormat="1" ht="78.599999999999994" customHeight="1">
      <c r="B88" s="1235"/>
      <c r="C88" s="1377">
        <v>61</v>
      </c>
      <c r="D88" s="1420" t="s">
        <v>2453</v>
      </c>
      <c r="E88" s="1421" t="s">
        <v>2454</v>
      </c>
      <c r="F88" s="1422">
        <v>46305</v>
      </c>
      <c r="G88" s="1090"/>
      <c r="H88" s="1431" t="s">
        <v>1698</v>
      </c>
    </row>
    <row r="89" spans="2:8" s="361" customFormat="1" ht="78.599999999999994" customHeight="1">
      <c r="B89" s="1235"/>
      <c r="C89" s="1007">
        <v>62</v>
      </c>
      <c r="D89" s="1420" t="s">
        <v>2455</v>
      </c>
      <c r="E89" s="1421" t="s">
        <v>2456</v>
      </c>
      <c r="F89" s="1422">
        <v>46305</v>
      </c>
      <c r="G89" s="1090"/>
      <c r="H89" s="1431" t="s">
        <v>1698</v>
      </c>
    </row>
    <row r="90" spans="2:8" s="361" customFormat="1" ht="78.599999999999994" customHeight="1">
      <c r="B90" s="1235"/>
      <c r="C90" s="1377">
        <v>63</v>
      </c>
      <c r="D90" s="1420" t="s">
        <v>2457</v>
      </c>
      <c r="E90" s="1421" t="s">
        <v>2458</v>
      </c>
      <c r="F90" s="1422">
        <v>46305</v>
      </c>
      <c r="G90" s="1090"/>
      <c r="H90" s="1431" t="s">
        <v>1698</v>
      </c>
    </row>
    <row r="91" spans="2:8" s="361" customFormat="1" ht="78.599999999999994" customHeight="1">
      <c r="B91" s="1235"/>
      <c r="C91" s="1007">
        <v>64</v>
      </c>
      <c r="D91" s="1420" t="s">
        <v>2459</v>
      </c>
      <c r="E91" s="1421" t="s">
        <v>2460</v>
      </c>
      <c r="F91" s="1422">
        <v>46305</v>
      </c>
      <c r="G91" s="1090"/>
      <c r="H91" s="1431" t="s">
        <v>1698</v>
      </c>
    </row>
    <row r="92" spans="2:8" s="361" customFormat="1" ht="78.599999999999994" customHeight="1">
      <c r="B92" s="1235"/>
      <c r="C92" s="2101"/>
      <c r="D92" s="2102"/>
      <c r="E92" s="2102"/>
      <c r="F92" s="2102"/>
      <c r="G92" s="2102"/>
      <c r="H92" s="2103"/>
    </row>
    <row r="93" spans="2:8" s="361" customFormat="1" ht="78.599999999999994" customHeight="1">
      <c r="B93" s="1235"/>
      <c r="C93" s="1007">
        <v>1</v>
      </c>
      <c r="D93" s="1423" t="s">
        <v>2461</v>
      </c>
      <c r="E93" s="1430" t="s">
        <v>2462</v>
      </c>
      <c r="F93" s="1422">
        <v>46303</v>
      </c>
      <c r="G93" s="1090"/>
      <c r="H93" s="1443" t="s">
        <v>1936</v>
      </c>
    </row>
    <row r="94" spans="2:8" s="361" customFormat="1" ht="45.6" customHeight="1">
      <c r="B94" s="1236"/>
      <c r="C94" s="2092" t="s">
        <v>1885</v>
      </c>
      <c r="D94" s="2093"/>
      <c r="E94" s="2093"/>
      <c r="F94" s="2093"/>
      <c r="G94" s="2093"/>
      <c r="H94" s="2094"/>
    </row>
    <row r="95" spans="2:8" s="361" customFormat="1" ht="125.4" customHeight="1">
      <c r="B95" s="1235"/>
      <c r="C95" s="1007">
        <v>1</v>
      </c>
      <c r="D95" s="1444" t="s">
        <v>2463</v>
      </c>
      <c r="E95" s="1445" t="s">
        <v>2464</v>
      </c>
      <c r="F95" s="1446">
        <v>46299</v>
      </c>
      <c r="G95" s="1007"/>
      <c r="H95" s="1424" t="s">
        <v>1699</v>
      </c>
    </row>
    <row r="96" spans="2:8" s="361" customFormat="1" ht="108" customHeight="1">
      <c r="B96" s="1235"/>
      <c r="C96" s="1099">
        <v>2</v>
      </c>
      <c r="D96" s="1444" t="s">
        <v>2465</v>
      </c>
      <c r="E96" s="1447" t="s">
        <v>2466</v>
      </c>
      <c r="F96" s="1446">
        <v>46300</v>
      </c>
      <c r="G96" s="1322"/>
      <c r="H96" s="1424" t="s">
        <v>1699</v>
      </c>
    </row>
    <row r="97" spans="2:8" s="361" customFormat="1" ht="125.4" customHeight="1">
      <c r="B97" s="1235"/>
      <c r="C97" s="2101"/>
      <c r="D97" s="2102"/>
      <c r="E97" s="2102"/>
      <c r="F97" s="2102"/>
      <c r="G97" s="2102"/>
      <c r="H97" s="2102"/>
    </row>
    <row r="98" spans="2:8" s="361" customFormat="1" ht="108" customHeight="1">
      <c r="B98" s="1235"/>
      <c r="C98" s="1007">
        <v>1</v>
      </c>
      <c r="D98" s="1444" t="s">
        <v>2467</v>
      </c>
      <c r="E98" s="1447" t="s">
        <v>2468</v>
      </c>
      <c r="F98" s="1448">
        <v>46300</v>
      </c>
      <c r="G98" s="1090"/>
      <c r="H98" s="1449" t="s">
        <v>1698</v>
      </c>
    </row>
    <row r="99" spans="2:8" s="361" customFormat="1" ht="125.4" customHeight="1">
      <c r="B99" s="1235"/>
      <c r="C99" s="1377">
        <v>2</v>
      </c>
      <c r="D99" s="1444" t="s">
        <v>2469</v>
      </c>
      <c r="E99" s="1447" t="s">
        <v>2470</v>
      </c>
      <c r="F99" s="1448">
        <v>46300</v>
      </c>
      <c r="G99" s="1377"/>
      <c r="H99" s="1449" t="s">
        <v>1698</v>
      </c>
    </row>
    <row r="100" spans="2:8" s="361" customFormat="1" ht="45.6" customHeight="1">
      <c r="B100" s="1234"/>
      <c r="C100" s="2106" t="s">
        <v>1940</v>
      </c>
      <c r="D100" s="2107"/>
      <c r="E100" s="2107"/>
      <c r="F100" s="2107"/>
      <c r="G100" s="2107"/>
      <c r="H100" s="2108"/>
    </row>
    <row r="101" spans="2:8" s="361" customFormat="1" ht="45.6" customHeight="1">
      <c r="B101" s="1234"/>
      <c r="C101" s="2109" t="s">
        <v>1900</v>
      </c>
      <c r="D101" s="2110"/>
      <c r="E101" s="2110"/>
      <c r="F101" s="2110"/>
      <c r="G101" s="2110"/>
      <c r="H101" s="2111"/>
    </row>
    <row r="102" spans="2:8" s="361" customFormat="1" ht="45.6" customHeight="1">
      <c r="B102" s="1234"/>
      <c r="C102" s="2112" t="s">
        <v>1886</v>
      </c>
      <c r="D102" s="2113"/>
      <c r="E102" s="2113"/>
      <c r="F102" s="2113"/>
      <c r="G102" s="2113"/>
      <c r="H102" s="2114"/>
    </row>
    <row r="103" spans="2:8" s="361" customFormat="1" ht="64.95" customHeight="1">
      <c r="B103" s="1234"/>
      <c r="C103" s="1096">
        <v>1</v>
      </c>
      <c r="D103" s="1450" t="s">
        <v>2471</v>
      </c>
      <c r="E103" s="1451" t="s">
        <v>2472</v>
      </c>
      <c r="F103" s="1452">
        <v>46302</v>
      </c>
      <c r="G103" s="1453"/>
      <c r="H103" s="1449" t="s">
        <v>1698</v>
      </c>
    </row>
    <row r="104" spans="2:8" s="361" customFormat="1" ht="64.95" customHeight="1">
      <c r="B104" s="1234"/>
      <c r="C104" s="1096">
        <v>2</v>
      </c>
      <c r="D104" s="1450" t="s">
        <v>2473</v>
      </c>
      <c r="E104" s="1451" t="s">
        <v>2474</v>
      </c>
      <c r="F104" s="1452">
        <v>46302</v>
      </c>
      <c r="G104" s="1453"/>
      <c r="H104" s="1449" t="s">
        <v>1698</v>
      </c>
    </row>
    <row r="105" spans="2:8" s="361" customFormat="1" ht="64.95" customHeight="1">
      <c r="B105" s="1234"/>
      <c r="C105" s="1096">
        <v>3</v>
      </c>
      <c r="D105" s="1450" t="s">
        <v>2475</v>
      </c>
      <c r="E105" s="1451" t="s">
        <v>2476</v>
      </c>
      <c r="F105" s="1452">
        <v>46302</v>
      </c>
      <c r="G105" s="1453"/>
      <c r="H105" s="1449" t="s">
        <v>1698</v>
      </c>
    </row>
    <row r="106" spans="2:8" s="361" customFormat="1" ht="64.95" customHeight="1">
      <c r="B106" s="1234"/>
      <c r="C106" s="1096">
        <v>4</v>
      </c>
      <c r="D106" s="1450" t="s">
        <v>2208</v>
      </c>
      <c r="E106" s="1454" t="s">
        <v>2209</v>
      </c>
      <c r="F106" s="1452">
        <v>46302</v>
      </c>
      <c r="G106" s="1453"/>
      <c r="H106" s="1449" t="s">
        <v>1698</v>
      </c>
    </row>
    <row r="107" spans="2:8" s="361" customFormat="1" ht="64.95" customHeight="1">
      <c r="B107" s="1234"/>
      <c r="C107" s="1096">
        <v>5</v>
      </c>
      <c r="D107" s="1450" t="s">
        <v>2477</v>
      </c>
      <c r="E107" s="1451" t="s">
        <v>2478</v>
      </c>
      <c r="F107" s="1452">
        <v>46302</v>
      </c>
      <c r="G107" s="1453"/>
      <c r="H107" s="1449" t="s">
        <v>1698</v>
      </c>
    </row>
    <row r="108" spans="2:8" s="361" customFormat="1" ht="64.95" customHeight="1">
      <c r="B108" s="1234"/>
      <c r="C108" s="1096">
        <v>6</v>
      </c>
      <c r="D108" s="1450" t="s">
        <v>2479</v>
      </c>
      <c r="E108" s="1451" t="s">
        <v>2480</v>
      </c>
      <c r="F108" s="1452">
        <v>46302</v>
      </c>
      <c r="G108" s="1453"/>
      <c r="H108" s="1449" t="s">
        <v>1698</v>
      </c>
    </row>
    <row r="109" spans="2:8" s="361" customFormat="1" ht="64.95" customHeight="1">
      <c r="B109" s="1234"/>
      <c r="C109" s="1096">
        <v>7</v>
      </c>
      <c r="D109" s="1450" t="s">
        <v>2481</v>
      </c>
      <c r="E109" s="1451" t="s">
        <v>2482</v>
      </c>
      <c r="F109" s="1452">
        <v>46302</v>
      </c>
      <c r="G109" s="1453"/>
      <c r="H109" s="1449" t="s">
        <v>1698</v>
      </c>
    </row>
    <row r="110" spans="2:8" s="361" customFormat="1" ht="64.95" customHeight="1">
      <c r="B110" s="1234"/>
      <c r="C110" s="1096">
        <v>8</v>
      </c>
      <c r="D110" s="1450" t="s">
        <v>2483</v>
      </c>
      <c r="E110" s="1451" t="s">
        <v>2484</v>
      </c>
      <c r="F110" s="1452">
        <v>46302</v>
      </c>
      <c r="G110" s="1453"/>
      <c r="H110" s="1449" t="s">
        <v>1698</v>
      </c>
    </row>
    <row r="111" spans="2:8" s="361" customFormat="1" ht="64.95" customHeight="1">
      <c r="B111" s="1234"/>
      <c r="C111" s="1096">
        <v>9</v>
      </c>
      <c r="D111" s="1450" t="s">
        <v>2485</v>
      </c>
      <c r="E111" s="1451" t="s">
        <v>2486</v>
      </c>
      <c r="F111" s="1452">
        <v>46302</v>
      </c>
      <c r="G111" s="1453"/>
      <c r="H111" s="1449" t="s">
        <v>1698</v>
      </c>
    </row>
    <row r="112" spans="2:8" s="361" customFormat="1" ht="64.95" customHeight="1">
      <c r="B112" s="1234"/>
      <c r="C112" s="1096">
        <v>10</v>
      </c>
      <c r="D112" s="1450" t="s">
        <v>2487</v>
      </c>
      <c r="E112" s="1451" t="s">
        <v>2488</v>
      </c>
      <c r="F112" s="1452">
        <v>46302</v>
      </c>
      <c r="G112" s="1453"/>
      <c r="H112" s="1449" t="s">
        <v>1698</v>
      </c>
    </row>
    <row r="113" spans="2:8" s="361" customFormat="1" ht="64.95" customHeight="1">
      <c r="B113" s="1234"/>
      <c r="C113" s="1096">
        <v>11</v>
      </c>
      <c r="D113" s="1450" t="s">
        <v>2489</v>
      </c>
      <c r="E113" s="1451" t="s">
        <v>2490</v>
      </c>
      <c r="F113" s="1452">
        <v>46302</v>
      </c>
      <c r="G113" s="1453"/>
      <c r="H113" s="1449" t="s">
        <v>1698</v>
      </c>
    </row>
    <row r="114" spans="2:8" s="361" customFormat="1" ht="64.95" customHeight="1">
      <c r="B114" s="1234"/>
      <c r="C114" s="1096">
        <v>12</v>
      </c>
      <c r="D114" s="1450" t="s">
        <v>2491</v>
      </c>
      <c r="E114" s="1451" t="s">
        <v>2492</v>
      </c>
      <c r="F114" s="1452">
        <v>46302</v>
      </c>
      <c r="G114" s="1453"/>
      <c r="H114" s="1449" t="s">
        <v>1698</v>
      </c>
    </row>
    <row r="115" spans="2:8" s="361" customFormat="1" ht="64.95" customHeight="1">
      <c r="B115" s="1234"/>
      <c r="C115" s="1096">
        <v>13</v>
      </c>
      <c r="D115" s="1450" t="s">
        <v>2493</v>
      </c>
      <c r="E115" s="1451" t="s">
        <v>2494</v>
      </c>
      <c r="F115" s="1452">
        <v>46302</v>
      </c>
      <c r="G115" s="1453"/>
      <c r="H115" s="1449" t="s">
        <v>1698</v>
      </c>
    </row>
    <row r="116" spans="2:8" s="361" customFormat="1" ht="64.95" customHeight="1">
      <c r="B116" s="1234"/>
      <c r="C116" s="1096">
        <v>14</v>
      </c>
      <c r="D116" s="1450" t="s">
        <v>2495</v>
      </c>
      <c r="E116" s="1451" t="s">
        <v>2496</v>
      </c>
      <c r="F116" s="1452">
        <v>46300</v>
      </c>
      <c r="G116" s="1453"/>
      <c r="H116" s="1449" t="s">
        <v>1698</v>
      </c>
    </row>
    <row r="117" spans="2:8" s="361" customFormat="1" ht="64.95" customHeight="1">
      <c r="B117" s="1234"/>
      <c r="C117" s="1096">
        <v>15</v>
      </c>
      <c r="D117" s="1450" t="s">
        <v>2497</v>
      </c>
      <c r="E117" s="1451" t="s">
        <v>2498</v>
      </c>
      <c r="F117" s="1452">
        <v>46300</v>
      </c>
      <c r="G117" s="1453"/>
      <c r="H117" s="1449" t="s">
        <v>1698</v>
      </c>
    </row>
    <row r="118" spans="2:8" s="361" customFormat="1" ht="64.95" customHeight="1">
      <c r="B118" s="1234"/>
      <c r="C118" s="1096">
        <v>16</v>
      </c>
      <c r="D118" s="1450" t="s">
        <v>2499</v>
      </c>
      <c r="E118" s="1451" t="s">
        <v>2500</v>
      </c>
      <c r="F118" s="1452">
        <v>46300</v>
      </c>
      <c r="G118" s="1453"/>
      <c r="H118" s="1449" t="s">
        <v>1698</v>
      </c>
    </row>
    <row r="119" spans="2:8" s="361" customFormat="1" ht="64.95" customHeight="1">
      <c r="B119" s="1234"/>
      <c r="C119" s="1096">
        <v>17</v>
      </c>
      <c r="D119" s="1450" t="s">
        <v>2501</v>
      </c>
      <c r="E119" s="1451" t="s">
        <v>2502</v>
      </c>
      <c r="F119" s="1452">
        <v>46300</v>
      </c>
      <c r="G119" s="1453"/>
      <c r="H119" s="1449" t="s">
        <v>1698</v>
      </c>
    </row>
    <row r="120" spans="2:8" s="361" customFormat="1" ht="64.95" customHeight="1">
      <c r="B120" s="1234"/>
      <c r="C120" s="1096">
        <v>18</v>
      </c>
      <c r="D120" s="1450" t="s">
        <v>2503</v>
      </c>
      <c r="E120" s="1451" t="s">
        <v>2504</v>
      </c>
      <c r="F120" s="1452">
        <v>46300</v>
      </c>
      <c r="G120" s="1453"/>
      <c r="H120" s="1449" t="s">
        <v>1698</v>
      </c>
    </row>
    <row r="121" spans="2:8" s="361" customFormat="1" ht="64.95" customHeight="1">
      <c r="B121" s="1234"/>
      <c r="C121" s="1096">
        <v>19</v>
      </c>
      <c r="D121" s="1450" t="s">
        <v>2505</v>
      </c>
      <c r="E121" s="1451" t="s">
        <v>2506</v>
      </c>
      <c r="F121" s="1452">
        <v>46302</v>
      </c>
      <c r="G121" s="1453"/>
      <c r="H121" s="1449" t="s">
        <v>1698</v>
      </c>
    </row>
    <row r="122" spans="2:8" s="361" customFormat="1" ht="64.95" customHeight="1">
      <c r="B122" s="1234"/>
      <c r="C122" s="1096">
        <v>20</v>
      </c>
      <c r="D122" s="1450" t="s">
        <v>2507</v>
      </c>
      <c r="E122" s="1451" t="s">
        <v>2508</v>
      </c>
      <c r="F122" s="1452">
        <v>46302</v>
      </c>
      <c r="G122" s="1453"/>
      <c r="H122" s="1449" t="s">
        <v>1698</v>
      </c>
    </row>
    <row r="123" spans="2:8" s="361" customFormat="1" ht="64.95" customHeight="1">
      <c r="B123" s="1234"/>
      <c r="C123" s="1096">
        <v>21</v>
      </c>
      <c r="D123" s="1450" t="s">
        <v>2509</v>
      </c>
      <c r="E123" s="1451" t="s">
        <v>2510</v>
      </c>
      <c r="F123" s="1452">
        <v>46302</v>
      </c>
      <c r="G123" s="1453"/>
      <c r="H123" s="1449" t="s">
        <v>1698</v>
      </c>
    </row>
    <row r="124" spans="2:8" s="361" customFormat="1" ht="64.95" customHeight="1">
      <c r="B124" s="1234"/>
      <c r="C124" s="1096">
        <v>22</v>
      </c>
      <c r="D124" s="1450" t="s">
        <v>2511</v>
      </c>
      <c r="E124" s="1451" t="s">
        <v>2512</v>
      </c>
      <c r="F124" s="1452">
        <v>46302</v>
      </c>
      <c r="G124" s="1453"/>
      <c r="H124" s="1449" t="s">
        <v>1698</v>
      </c>
    </row>
    <row r="125" spans="2:8" s="361" customFormat="1" ht="64.95" customHeight="1">
      <c r="B125" s="1234"/>
      <c r="C125" s="1096">
        <v>23</v>
      </c>
      <c r="D125" s="1450" t="s">
        <v>2513</v>
      </c>
      <c r="E125" s="1451" t="s">
        <v>2514</v>
      </c>
      <c r="F125" s="1452">
        <v>46302</v>
      </c>
      <c r="G125" s="1453"/>
      <c r="H125" s="1449" t="s">
        <v>1698</v>
      </c>
    </row>
    <row r="126" spans="2:8" s="361" customFormat="1" ht="64.95" customHeight="1">
      <c r="B126" s="1234"/>
      <c r="C126" s="1096">
        <v>24</v>
      </c>
      <c r="D126" s="1450" t="s">
        <v>2515</v>
      </c>
      <c r="E126" s="1451" t="s">
        <v>2516</v>
      </c>
      <c r="F126" s="1452">
        <v>46302</v>
      </c>
      <c r="G126" s="1453"/>
      <c r="H126" s="1449" t="s">
        <v>1698</v>
      </c>
    </row>
    <row r="127" spans="2:8" s="361" customFormat="1" ht="64.95" customHeight="1">
      <c r="B127" s="1234"/>
      <c r="C127" s="1096">
        <v>25</v>
      </c>
      <c r="D127" s="1450" t="s">
        <v>2517</v>
      </c>
      <c r="E127" s="1451" t="s">
        <v>2518</v>
      </c>
      <c r="F127" s="1452">
        <v>46302</v>
      </c>
      <c r="G127" s="1453"/>
      <c r="H127" s="1449" t="s">
        <v>1698</v>
      </c>
    </row>
    <row r="128" spans="2:8" s="361" customFormat="1" ht="64.95" customHeight="1">
      <c r="B128" s="1234"/>
      <c r="C128" s="1096">
        <v>26</v>
      </c>
      <c r="D128" s="1450" t="s">
        <v>2519</v>
      </c>
      <c r="E128" s="1451" t="s">
        <v>2520</v>
      </c>
      <c r="F128" s="1452">
        <v>46302</v>
      </c>
      <c r="G128" s="1453"/>
      <c r="H128" s="1449" t="s">
        <v>1698</v>
      </c>
    </row>
    <row r="129" spans="2:8" s="361" customFormat="1" ht="64.95" customHeight="1">
      <c r="B129" s="1234"/>
      <c r="C129" s="1096">
        <v>27</v>
      </c>
      <c r="D129" s="1450" t="s">
        <v>2521</v>
      </c>
      <c r="E129" s="1451" t="s">
        <v>2522</v>
      </c>
      <c r="F129" s="1452">
        <v>46302</v>
      </c>
      <c r="G129" s="1453"/>
      <c r="H129" s="1449" t="s">
        <v>1698</v>
      </c>
    </row>
    <row r="130" spans="2:8" s="361" customFormat="1" ht="64.95" customHeight="1">
      <c r="B130" s="1234"/>
      <c r="C130" s="1096">
        <v>28</v>
      </c>
      <c r="D130" s="1450" t="s">
        <v>2523</v>
      </c>
      <c r="E130" s="1451" t="s">
        <v>2524</v>
      </c>
      <c r="F130" s="1452">
        <v>46302</v>
      </c>
      <c r="G130" s="1453"/>
      <c r="H130" s="1449" t="s">
        <v>1698</v>
      </c>
    </row>
    <row r="131" spans="2:8" s="361" customFormat="1" ht="64.95" customHeight="1">
      <c r="B131" s="1234"/>
      <c r="C131" s="1096">
        <v>29</v>
      </c>
      <c r="D131" s="1450" t="s">
        <v>2525</v>
      </c>
      <c r="E131" s="1451" t="s">
        <v>2526</v>
      </c>
      <c r="F131" s="1452">
        <v>46302</v>
      </c>
      <c r="G131" s="1453"/>
      <c r="H131" s="1449" t="s">
        <v>1698</v>
      </c>
    </row>
    <row r="132" spans="2:8" s="361" customFormat="1" ht="64.95" customHeight="1">
      <c r="B132" s="1234"/>
      <c r="C132" s="1096">
        <v>30</v>
      </c>
      <c r="D132" s="1450" t="s">
        <v>2527</v>
      </c>
      <c r="E132" s="1451" t="s">
        <v>2528</v>
      </c>
      <c r="F132" s="1452">
        <v>46305</v>
      </c>
      <c r="G132" s="1453"/>
      <c r="H132" s="1449" t="s">
        <v>1698</v>
      </c>
    </row>
    <row r="133" spans="2:8" s="361" customFormat="1" ht="64.95" customHeight="1">
      <c r="B133" s="1234"/>
      <c r="C133" s="1096">
        <v>31</v>
      </c>
      <c r="D133" s="1450" t="s">
        <v>2529</v>
      </c>
      <c r="E133" s="1451" t="s">
        <v>2530</v>
      </c>
      <c r="F133" s="1452">
        <v>46305</v>
      </c>
      <c r="G133" s="1453"/>
      <c r="H133" s="1449" t="s">
        <v>1698</v>
      </c>
    </row>
    <row r="134" spans="2:8" s="361" customFormat="1" ht="64.95" customHeight="1">
      <c r="B134" s="1234"/>
      <c r="C134" s="1096">
        <v>32</v>
      </c>
      <c r="D134" s="1450" t="s">
        <v>2531</v>
      </c>
      <c r="E134" s="1451" t="s">
        <v>2532</v>
      </c>
      <c r="F134" s="1452">
        <v>46303</v>
      </c>
      <c r="G134" s="1453"/>
      <c r="H134" s="1449" t="s">
        <v>1698</v>
      </c>
    </row>
    <row r="135" spans="2:8" s="361" customFormat="1" ht="64.95" customHeight="1">
      <c r="B135" s="1234"/>
      <c r="C135" s="1096">
        <v>33</v>
      </c>
      <c r="D135" s="1450" t="s">
        <v>2533</v>
      </c>
      <c r="E135" s="1451" t="s">
        <v>2534</v>
      </c>
      <c r="F135" s="1452">
        <v>46305</v>
      </c>
      <c r="G135" s="1453"/>
      <c r="H135" s="1449" t="s">
        <v>1698</v>
      </c>
    </row>
    <row r="136" spans="2:8" s="361" customFormat="1" ht="64.95" customHeight="1">
      <c r="B136" s="1234"/>
      <c r="C136" s="1096">
        <v>34</v>
      </c>
      <c r="D136" s="1450" t="s">
        <v>2535</v>
      </c>
      <c r="E136" s="1451" t="s">
        <v>2536</v>
      </c>
      <c r="F136" s="1452">
        <v>46305</v>
      </c>
      <c r="G136" s="1453"/>
      <c r="H136" s="1449" t="s">
        <v>1698</v>
      </c>
    </row>
    <row r="137" spans="2:8" s="361" customFormat="1" ht="64.95" customHeight="1">
      <c r="B137" s="1234"/>
      <c r="C137" s="1096">
        <v>35</v>
      </c>
      <c r="D137" s="1450" t="s">
        <v>2537</v>
      </c>
      <c r="E137" s="1451" t="s">
        <v>2538</v>
      </c>
      <c r="F137" s="1452">
        <v>46305</v>
      </c>
      <c r="G137" s="1453"/>
      <c r="H137" s="1449" t="s">
        <v>1698</v>
      </c>
    </row>
    <row r="138" spans="2:8" s="361" customFormat="1" ht="64.95" customHeight="1">
      <c r="B138" s="1234"/>
      <c r="C138" s="1096">
        <v>36</v>
      </c>
      <c r="D138" s="1450" t="s">
        <v>2539</v>
      </c>
      <c r="E138" s="1451" t="s">
        <v>2540</v>
      </c>
      <c r="F138" s="1452">
        <v>46305</v>
      </c>
      <c r="G138" s="1453"/>
      <c r="H138" s="1449" t="s">
        <v>1698</v>
      </c>
    </row>
    <row r="139" spans="2:8" s="361" customFormat="1" ht="64.95" customHeight="1">
      <c r="B139" s="1234"/>
      <c r="C139" s="1096">
        <v>37</v>
      </c>
      <c r="D139" s="1450" t="s">
        <v>2541</v>
      </c>
      <c r="E139" s="1451" t="s">
        <v>2542</v>
      </c>
      <c r="F139" s="1452">
        <v>46305</v>
      </c>
      <c r="G139" s="1453"/>
      <c r="H139" s="1449" t="s">
        <v>1698</v>
      </c>
    </row>
    <row r="140" spans="2:8" s="361" customFormat="1" ht="64.95" customHeight="1">
      <c r="B140" s="1234"/>
      <c r="C140" s="1096">
        <v>38</v>
      </c>
      <c r="D140" s="1450" t="s">
        <v>2543</v>
      </c>
      <c r="E140" s="1451" t="s">
        <v>2544</v>
      </c>
      <c r="F140" s="1452">
        <v>46305</v>
      </c>
      <c r="G140" s="1453"/>
      <c r="H140" s="1449" t="s">
        <v>1698</v>
      </c>
    </row>
    <row r="141" spans="2:8" s="361" customFormat="1" ht="64.95" customHeight="1">
      <c r="B141" s="1234"/>
      <c r="C141" s="1096">
        <v>39</v>
      </c>
      <c r="D141" s="1450" t="s">
        <v>2545</v>
      </c>
      <c r="E141" s="1451" t="s">
        <v>2546</v>
      </c>
      <c r="F141" s="1452">
        <v>46305</v>
      </c>
      <c r="G141" s="1453"/>
      <c r="H141" s="1449" t="s">
        <v>1698</v>
      </c>
    </row>
    <row r="142" spans="2:8" s="361" customFormat="1" ht="64.95" customHeight="1">
      <c r="B142" s="1234"/>
      <c r="C142" s="1096">
        <v>40</v>
      </c>
      <c r="D142" s="1450" t="s">
        <v>2547</v>
      </c>
      <c r="E142" s="1451" t="s">
        <v>2548</v>
      </c>
      <c r="F142" s="1452">
        <v>46305</v>
      </c>
      <c r="G142" s="1453"/>
      <c r="H142" s="1449" t="s">
        <v>1698</v>
      </c>
    </row>
    <row r="143" spans="2:8" s="361" customFormat="1" ht="64.95" customHeight="1">
      <c r="B143" s="1234"/>
      <c r="C143" s="1096">
        <v>41</v>
      </c>
      <c r="D143" s="1450" t="s">
        <v>2549</v>
      </c>
      <c r="E143" s="1451" t="s">
        <v>2550</v>
      </c>
      <c r="F143" s="1452">
        <v>46305</v>
      </c>
      <c r="G143" s="1453"/>
      <c r="H143" s="1449" t="s">
        <v>1698</v>
      </c>
    </row>
    <row r="144" spans="2:8" s="361" customFormat="1" ht="64.95" customHeight="1">
      <c r="B144" s="1234"/>
      <c r="C144" s="1096">
        <v>42</v>
      </c>
      <c r="D144" s="1450" t="s">
        <v>2551</v>
      </c>
      <c r="E144" s="1451" t="s">
        <v>2552</v>
      </c>
      <c r="F144" s="1452">
        <v>46305</v>
      </c>
      <c r="G144" s="1453"/>
      <c r="H144" s="1449" t="s">
        <v>1698</v>
      </c>
    </row>
    <row r="145" spans="2:8" s="361" customFormat="1" ht="64.95" customHeight="1">
      <c r="B145" s="1234"/>
      <c r="C145" s="1096">
        <v>43</v>
      </c>
      <c r="D145" s="1450" t="s">
        <v>2553</v>
      </c>
      <c r="E145" s="1451" t="s">
        <v>2554</v>
      </c>
      <c r="F145" s="1452">
        <v>46305</v>
      </c>
      <c r="G145" s="1453"/>
      <c r="H145" s="1449" t="s">
        <v>1698</v>
      </c>
    </row>
    <row r="146" spans="2:8" s="361" customFormat="1" ht="64.95" customHeight="1">
      <c r="B146" s="1234"/>
      <c r="C146" s="1096">
        <v>44</v>
      </c>
      <c r="D146" s="1450" t="s">
        <v>2555</v>
      </c>
      <c r="E146" s="1451" t="s">
        <v>2556</v>
      </c>
      <c r="F146" s="1452">
        <v>46305</v>
      </c>
      <c r="G146" s="1453"/>
      <c r="H146" s="1449" t="s">
        <v>1698</v>
      </c>
    </row>
    <row r="147" spans="2:8" s="361" customFormat="1" ht="64.95" customHeight="1">
      <c r="B147" s="1234"/>
      <c r="C147" s="1096">
        <v>45</v>
      </c>
      <c r="D147" s="1450" t="s">
        <v>2557</v>
      </c>
      <c r="E147" s="1451" t="s">
        <v>2558</v>
      </c>
      <c r="F147" s="1452">
        <v>46305</v>
      </c>
      <c r="G147" s="1453"/>
      <c r="H147" s="1449" t="s">
        <v>1698</v>
      </c>
    </row>
    <row r="148" spans="2:8" s="361" customFormat="1" ht="64.95" customHeight="1">
      <c r="B148" s="1234"/>
      <c r="C148" s="1096">
        <v>46</v>
      </c>
      <c r="D148" s="1450" t="s">
        <v>2559</v>
      </c>
      <c r="E148" s="1451" t="s">
        <v>2560</v>
      </c>
      <c r="F148" s="1452">
        <v>46305</v>
      </c>
      <c r="G148" s="1453"/>
      <c r="H148" s="1449" t="s">
        <v>1698</v>
      </c>
    </row>
    <row r="149" spans="2:8" s="361" customFormat="1" ht="64.95" customHeight="1">
      <c r="B149" s="1234"/>
      <c r="C149" s="1096">
        <v>47</v>
      </c>
      <c r="D149" s="1450" t="s">
        <v>2561</v>
      </c>
      <c r="E149" s="1451" t="s">
        <v>2562</v>
      </c>
      <c r="F149" s="1452">
        <v>46305</v>
      </c>
      <c r="G149" s="1453"/>
      <c r="H149" s="1449" t="s">
        <v>1698</v>
      </c>
    </row>
    <row r="150" spans="2:8" s="361" customFormat="1" ht="64.95" customHeight="1">
      <c r="B150" s="1234"/>
      <c r="C150" s="2104"/>
      <c r="D150" s="2102"/>
      <c r="E150" s="2102"/>
      <c r="F150" s="2102"/>
      <c r="G150" s="2102"/>
      <c r="H150" s="2102"/>
    </row>
    <row r="151" spans="2:8" s="361" customFormat="1" ht="64.95" customHeight="1">
      <c r="B151" s="1234"/>
      <c r="C151" s="1007">
        <v>1</v>
      </c>
      <c r="D151" s="1455" t="s">
        <v>2563</v>
      </c>
      <c r="E151" s="1451" t="s">
        <v>2564</v>
      </c>
      <c r="F151" s="1452">
        <v>46302</v>
      </c>
      <c r="G151" s="1453"/>
      <c r="H151" s="1456" t="s">
        <v>1936</v>
      </c>
    </row>
    <row r="152" spans="2:8" s="361" customFormat="1" ht="64.95" customHeight="1">
      <c r="B152" s="1234"/>
      <c r="C152" s="1099">
        <v>2</v>
      </c>
      <c r="D152" s="1450" t="s">
        <v>2210</v>
      </c>
      <c r="E152" s="1451" t="s">
        <v>2211</v>
      </c>
      <c r="F152" s="1452">
        <v>46302</v>
      </c>
      <c r="G152" s="1453"/>
      <c r="H152" s="1456" t="s">
        <v>1936</v>
      </c>
    </row>
    <row r="153" spans="2:8" s="361" customFormat="1" ht="64.95" customHeight="1">
      <c r="B153" s="1234"/>
      <c r="C153" s="1096">
        <v>3</v>
      </c>
      <c r="D153" s="1450" t="s">
        <v>2212</v>
      </c>
      <c r="E153" s="1451" t="s">
        <v>2213</v>
      </c>
      <c r="F153" s="1452">
        <v>46302</v>
      </c>
      <c r="G153" s="1453"/>
      <c r="H153" s="1456" t="s">
        <v>1936</v>
      </c>
    </row>
    <row r="154" spans="2:8" s="361" customFormat="1" ht="64.95" customHeight="1">
      <c r="B154" s="1234"/>
      <c r="C154" s="1096">
        <v>4</v>
      </c>
      <c r="D154" s="1450" t="s">
        <v>2565</v>
      </c>
      <c r="E154" s="1451" t="s">
        <v>2566</v>
      </c>
      <c r="F154" s="1452">
        <v>46302</v>
      </c>
      <c r="G154" s="1453"/>
      <c r="H154" s="1456" t="s">
        <v>1936</v>
      </c>
    </row>
    <row r="155" spans="2:8" s="361" customFormat="1" ht="64.95" customHeight="1">
      <c r="B155" s="1234"/>
      <c r="C155" s="1096">
        <v>5</v>
      </c>
      <c r="D155" s="1450" t="s">
        <v>2567</v>
      </c>
      <c r="E155" s="1451" t="s">
        <v>2568</v>
      </c>
      <c r="F155" s="1452">
        <v>46302</v>
      </c>
      <c r="G155" s="1453"/>
      <c r="H155" s="1456" t="s">
        <v>1936</v>
      </c>
    </row>
    <row r="156" spans="2:8" s="361" customFormat="1" ht="64.95" customHeight="1">
      <c r="B156" s="1234"/>
      <c r="C156" s="1096">
        <v>6</v>
      </c>
      <c r="D156" s="1450" t="s">
        <v>2569</v>
      </c>
      <c r="E156" s="1451" t="s">
        <v>2570</v>
      </c>
      <c r="F156" s="1452">
        <v>46302</v>
      </c>
      <c r="G156" s="1453"/>
      <c r="H156" s="1456" t="s">
        <v>1936</v>
      </c>
    </row>
    <row r="157" spans="2:8" s="361" customFormat="1" ht="64.95" customHeight="1">
      <c r="B157" s="1234"/>
      <c r="C157" s="1096">
        <v>7</v>
      </c>
      <c r="D157" s="1450" t="s">
        <v>2571</v>
      </c>
      <c r="E157" s="1451" t="s">
        <v>2572</v>
      </c>
      <c r="F157" s="1452">
        <v>46302</v>
      </c>
      <c r="G157" s="1453"/>
      <c r="H157" s="1456" t="s">
        <v>1936</v>
      </c>
    </row>
    <row r="158" spans="2:8" s="361" customFormat="1" ht="64.95" customHeight="1">
      <c r="B158" s="1234"/>
      <c r="C158" s="1096">
        <v>8</v>
      </c>
      <c r="D158" s="1450" t="s">
        <v>2573</v>
      </c>
      <c r="E158" s="1451" t="s">
        <v>2574</v>
      </c>
      <c r="F158" s="1452">
        <v>46302</v>
      </c>
      <c r="G158" s="1453"/>
      <c r="H158" s="1456" t="s">
        <v>1936</v>
      </c>
    </row>
    <row r="159" spans="2:8" s="361" customFormat="1" ht="64.95" customHeight="1">
      <c r="B159" s="1234"/>
      <c r="C159" s="1096">
        <v>9</v>
      </c>
      <c r="D159" s="1450" t="s">
        <v>2575</v>
      </c>
      <c r="E159" s="1451" t="s">
        <v>2576</v>
      </c>
      <c r="F159" s="1452">
        <v>46302</v>
      </c>
      <c r="G159" s="1453"/>
      <c r="H159" s="1456" t="s">
        <v>1936</v>
      </c>
    </row>
    <row r="160" spans="2:8" s="361" customFormat="1" ht="64.95" customHeight="1">
      <c r="B160" s="1234"/>
      <c r="C160" s="1096">
        <v>10</v>
      </c>
      <c r="D160" s="1450" t="s">
        <v>2577</v>
      </c>
      <c r="E160" s="1451" t="s">
        <v>2578</v>
      </c>
      <c r="F160" s="1452">
        <v>46302</v>
      </c>
      <c r="G160" s="1453"/>
      <c r="H160" s="1456" t="s">
        <v>1936</v>
      </c>
    </row>
    <row r="161" spans="2:8" s="361" customFormat="1" ht="64.95" customHeight="1">
      <c r="B161" s="1234"/>
      <c r="C161" s="1096">
        <v>11</v>
      </c>
      <c r="D161" s="1450" t="s">
        <v>2579</v>
      </c>
      <c r="E161" s="1451" t="s">
        <v>2580</v>
      </c>
      <c r="F161" s="1452">
        <v>46302</v>
      </c>
      <c r="G161" s="1453"/>
      <c r="H161" s="1456" t="s">
        <v>1936</v>
      </c>
    </row>
    <row r="162" spans="2:8" s="361" customFormat="1" ht="64.95" customHeight="1">
      <c r="B162" s="1234"/>
      <c r="C162" s="1096">
        <v>12</v>
      </c>
      <c r="D162" s="1450" t="s">
        <v>2581</v>
      </c>
      <c r="E162" s="1451" t="s">
        <v>2582</v>
      </c>
      <c r="F162" s="1452">
        <v>46302</v>
      </c>
      <c r="G162" s="1453"/>
      <c r="H162" s="1456" t="s">
        <v>1936</v>
      </c>
    </row>
    <row r="163" spans="2:8" s="361" customFormat="1" ht="64.95" customHeight="1">
      <c r="B163" s="1234"/>
      <c r="C163" s="1096">
        <v>13</v>
      </c>
      <c r="D163" s="1450" t="s">
        <v>2583</v>
      </c>
      <c r="E163" s="1451" t="s">
        <v>2584</v>
      </c>
      <c r="F163" s="1452">
        <v>46302</v>
      </c>
      <c r="G163" s="1453"/>
      <c r="H163" s="1456" t="s">
        <v>1936</v>
      </c>
    </row>
    <row r="164" spans="2:8" s="361" customFormat="1" ht="64.95" customHeight="1">
      <c r="B164" s="1234"/>
      <c r="C164" s="1096">
        <v>14</v>
      </c>
      <c r="D164" s="1450" t="s">
        <v>2585</v>
      </c>
      <c r="E164" s="1451" t="s">
        <v>2586</v>
      </c>
      <c r="F164" s="1452">
        <v>46302</v>
      </c>
      <c r="G164" s="1453"/>
      <c r="H164" s="1456" t="s">
        <v>1936</v>
      </c>
    </row>
    <row r="165" spans="2:8" s="361" customFormat="1" ht="64.95" customHeight="1">
      <c r="B165" s="1234"/>
      <c r="C165" s="1096">
        <v>15</v>
      </c>
      <c r="D165" s="1450" t="s">
        <v>2587</v>
      </c>
      <c r="E165" s="1451" t="s">
        <v>2588</v>
      </c>
      <c r="F165" s="1452">
        <v>46303</v>
      </c>
      <c r="G165" s="1453"/>
      <c r="H165" s="1456" t="s">
        <v>1936</v>
      </c>
    </row>
    <row r="166" spans="2:8" s="361" customFormat="1" ht="64.95" customHeight="1">
      <c r="B166" s="1234"/>
      <c r="C166" s="1096">
        <v>16</v>
      </c>
      <c r="D166" s="1450" t="s">
        <v>2589</v>
      </c>
      <c r="E166" s="1451" t="s">
        <v>2590</v>
      </c>
      <c r="F166" s="1452">
        <v>46303</v>
      </c>
      <c r="G166" s="1453"/>
      <c r="H166" s="1456" t="s">
        <v>1936</v>
      </c>
    </row>
    <row r="167" spans="2:8" s="361" customFormat="1" ht="64.95" customHeight="1">
      <c r="B167" s="1234"/>
      <c r="C167" s="1096">
        <v>17</v>
      </c>
      <c r="D167" s="1450" t="s">
        <v>2591</v>
      </c>
      <c r="E167" s="1451" t="s">
        <v>2592</v>
      </c>
      <c r="F167" s="1452">
        <v>46303</v>
      </c>
      <c r="G167" s="1453"/>
      <c r="H167" s="1456" t="s">
        <v>1936</v>
      </c>
    </row>
    <row r="168" spans="2:8" s="361" customFormat="1" ht="64.95" customHeight="1">
      <c r="B168" s="1234"/>
      <c r="C168" s="1096">
        <v>18</v>
      </c>
      <c r="D168" s="1450" t="s">
        <v>2593</v>
      </c>
      <c r="E168" s="1451" t="s">
        <v>2594</v>
      </c>
      <c r="F168" s="1452">
        <v>46303</v>
      </c>
      <c r="G168" s="1453"/>
      <c r="H168" s="1456" t="s">
        <v>1936</v>
      </c>
    </row>
    <row r="169" spans="2:8" s="361" customFormat="1" ht="64.95" customHeight="1">
      <c r="B169" s="1234"/>
      <c r="C169" s="1096">
        <v>19</v>
      </c>
      <c r="D169" s="1450" t="s">
        <v>2595</v>
      </c>
      <c r="E169" s="1451" t="s">
        <v>2596</v>
      </c>
      <c r="F169" s="1452">
        <v>46303</v>
      </c>
      <c r="G169" s="1453"/>
      <c r="H169" s="1456" t="s">
        <v>1936</v>
      </c>
    </row>
    <row r="170" spans="2:8" s="361" customFormat="1" ht="64.95" customHeight="1">
      <c r="B170" s="1234"/>
      <c r="C170" s="2104"/>
      <c r="D170" s="2102"/>
      <c r="E170" s="2102"/>
      <c r="F170" s="2102"/>
      <c r="G170" s="2102"/>
      <c r="H170" s="2102"/>
    </row>
    <row r="171" spans="2:8" s="361" customFormat="1" ht="64.95" customHeight="1">
      <c r="B171" s="1234"/>
      <c r="C171" s="1096">
        <v>1</v>
      </c>
      <c r="D171" s="1455" t="s">
        <v>2205</v>
      </c>
      <c r="E171" s="1457" t="s">
        <v>2597</v>
      </c>
      <c r="F171" s="1452">
        <v>46305</v>
      </c>
      <c r="G171" s="1453"/>
      <c r="H171" s="1458" t="s">
        <v>1700</v>
      </c>
    </row>
    <row r="172" spans="2:8" s="361" customFormat="1" ht="64.95" customHeight="1">
      <c r="B172" s="1234"/>
      <c r="C172" s="1096">
        <v>2</v>
      </c>
      <c r="D172" s="1455" t="s">
        <v>2206</v>
      </c>
      <c r="E172" s="1451" t="s">
        <v>2598</v>
      </c>
      <c r="F172" s="1452">
        <v>46305</v>
      </c>
      <c r="G172" s="1453"/>
      <c r="H172" s="1458" t="s">
        <v>1700</v>
      </c>
    </row>
    <row r="173" spans="2:8" s="361" customFormat="1" ht="64.95" customHeight="1">
      <c r="B173" s="1234"/>
      <c r="C173" s="1096">
        <v>3</v>
      </c>
      <c r="D173" s="1450" t="s">
        <v>2207</v>
      </c>
      <c r="E173" s="1451" t="s">
        <v>2599</v>
      </c>
      <c r="F173" s="1452">
        <v>46305</v>
      </c>
      <c r="G173" s="1453"/>
      <c r="H173" s="1458" t="s">
        <v>1700</v>
      </c>
    </row>
    <row r="174" spans="2:8" s="361" customFormat="1" ht="64.95" customHeight="1">
      <c r="B174" s="1234"/>
      <c r="C174" s="1096">
        <v>4</v>
      </c>
      <c r="D174" s="1450" t="s">
        <v>2208</v>
      </c>
      <c r="E174" s="1451" t="s">
        <v>2600</v>
      </c>
      <c r="F174" s="1452">
        <v>46305</v>
      </c>
      <c r="G174" s="1453"/>
      <c r="H174" s="1458" t="s">
        <v>1700</v>
      </c>
    </row>
    <row r="175" spans="2:8" s="361" customFormat="1" ht="45.6" customHeight="1">
      <c r="B175" s="1234"/>
      <c r="C175" s="2115" t="s">
        <v>1887</v>
      </c>
      <c r="D175" s="2116"/>
      <c r="E175" s="2116"/>
      <c r="F175" s="2116"/>
      <c r="G175" s="2116"/>
      <c r="H175" s="2117"/>
    </row>
    <row r="176" spans="2:8" s="361" customFormat="1" ht="45.6" customHeight="1">
      <c r="B176" s="1234"/>
      <c r="C176" s="1096">
        <v>1</v>
      </c>
      <c r="D176" s="1459" t="s">
        <v>2215</v>
      </c>
      <c r="E176" s="1460" t="s">
        <v>2216</v>
      </c>
      <c r="F176" s="1461">
        <v>46300</v>
      </c>
      <c r="G176" s="1453"/>
      <c r="H176" s="1462" t="s">
        <v>1698</v>
      </c>
    </row>
    <row r="177" spans="2:8" s="361" customFormat="1" ht="45.6" customHeight="1">
      <c r="B177" s="1234"/>
      <c r="C177" s="1096">
        <v>2</v>
      </c>
      <c r="D177" s="1459" t="s">
        <v>2217</v>
      </c>
      <c r="E177" s="1460" t="s">
        <v>2218</v>
      </c>
      <c r="F177" s="1461">
        <v>46300</v>
      </c>
      <c r="G177" s="1453"/>
      <c r="H177" s="1462" t="s">
        <v>1698</v>
      </c>
    </row>
    <row r="178" spans="2:8" s="361" customFormat="1" ht="45.6" customHeight="1">
      <c r="B178" s="1234"/>
      <c r="C178" s="1096">
        <v>3</v>
      </c>
      <c r="D178" s="1459" t="s">
        <v>2223</v>
      </c>
      <c r="E178" s="1460" t="s">
        <v>2224</v>
      </c>
      <c r="F178" s="1461">
        <v>46300</v>
      </c>
      <c r="G178" s="1453"/>
      <c r="H178" s="1462" t="s">
        <v>1698</v>
      </c>
    </row>
    <row r="179" spans="2:8" s="361" customFormat="1" ht="45.6" customHeight="1">
      <c r="B179" s="1234"/>
      <c r="C179" s="1096">
        <v>4</v>
      </c>
      <c r="D179" s="1459" t="s">
        <v>2225</v>
      </c>
      <c r="E179" s="1460" t="s">
        <v>2226</v>
      </c>
      <c r="F179" s="1461">
        <v>46300</v>
      </c>
      <c r="G179" s="1453"/>
      <c r="H179" s="1462" t="s">
        <v>1698</v>
      </c>
    </row>
    <row r="180" spans="2:8" s="361" customFormat="1" ht="45.6" customHeight="1">
      <c r="B180" s="1234"/>
      <c r="C180" s="1096">
        <v>5</v>
      </c>
      <c r="D180" s="1459" t="s">
        <v>2227</v>
      </c>
      <c r="E180" s="1460" t="s">
        <v>2228</v>
      </c>
      <c r="F180" s="1461">
        <v>46300</v>
      </c>
      <c r="G180" s="1453"/>
      <c r="H180" s="1462" t="s">
        <v>1698</v>
      </c>
    </row>
    <row r="181" spans="2:8" s="361" customFormat="1" ht="45.6" customHeight="1">
      <c r="B181" s="1234"/>
      <c r="C181" s="1096">
        <v>6</v>
      </c>
      <c r="D181" s="1459" t="s">
        <v>2229</v>
      </c>
      <c r="E181" s="1460" t="s">
        <v>2230</v>
      </c>
      <c r="F181" s="1461">
        <v>46300</v>
      </c>
      <c r="G181" s="1453"/>
      <c r="H181" s="1462" t="s">
        <v>1698</v>
      </c>
    </row>
    <row r="182" spans="2:8" s="361" customFormat="1" ht="45.6" customHeight="1">
      <c r="B182" s="1234"/>
      <c r="C182" s="1096">
        <v>7</v>
      </c>
      <c r="D182" s="1459" t="s">
        <v>2231</v>
      </c>
      <c r="E182" s="1460" t="s">
        <v>2232</v>
      </c>
      <c r="F182" s="1461">
        <v>46299</v>
      </c>
      <c r="G182" s="1453"/>
      <c r="H182" s="1462" t="s">
        <v>1698</v>
      </c>
    </row>
    <row r="183" spans="2:8" s="361" customFormat="1" ht="45.6" customHeight="1">
      <c r="B183" s="1234"/>
      <c r="C183" s="1096">
        <v>8</v>
      </c>
      <c r="D183" s="1459" t="s">
        <v>2233</v>
      </c>
      <c r="E183" s="1460" t="s">
        <v>2234</v>
      </c>
      <c r="F183" s="1461">
        <v>46299</v>
      </c>
      <c r="G183" s="1453"/>
      <c r="H183" s="1462" t="s">
        <v>1698</v>
      </c>
    </row>
    <row r="184" spans="2:8" s="361" customFormat="1" ht="45.6" customHeight="1">
      <c r="B184" s="1234"/>
      <c r="C184" s="1096">
        <v>9</v>
      </c>
      <c r="D184" s="1459" t="s">
        <v>2235</v>
      </c>
      <c r="E184" s="1460" t="s">
        <v>2236</v>
      </c>
      <c r="F184" s="1461">
        <v>46299</v>
      </c>
      <c r="G184" s="1453"/>
      <c r="H184" s="1462" t="s">
        <v>1698</v>
      </c>
    </row>
    <row r="185" spans="2:8" s="361" customFormat="1" ht="45.6" customHeight="1">
      <c r="B185" s="1234"/>
      <c r="C185" s="1096">
        <v>10</v>
      </c>
      <c r="D185" s="1459" t="s">
        <v>2237</v>
      </c>
      <c r="E185" s="1460" t="s">
        <v>2238</v>
      </c>
      <c r="F185" s="1461">
        <v>46299</v>
      </c>
      <c r="G185" s="1453"/>
      <c r="H185" s="1462" t="s">
        <v>1698</v>
      </c>
    </row>
    <row r="186" spans="2:8" s="361" customFormat="1" ht="45.6" customHeight="1">
      <c r="B186" s="1234"/>
      <c r="C186" s="1096">
        <v>11</v>
      </c>
      <c r="D186" s="1459" t="s">
        <v>2239</v>
      </c>
      <c r="E186" s="1460" t="s">
        <v>2240</v>
      </c>
      <c r="F186" s="1461">
        <v>46299</v>
      </c>
      <c r="G186" s="1453"/>
      <c r="H186" s="1462" t="s">
        <v>1698</v>
      </c>
    </row>
    <row r="187" spans="2:8" s="361" customFormat="1" ht="45.6" customHeight="1">
      <c r="B187" s="1234"/>
      <c r="C187" s="1096">
        <v>12</v>
      </c>
      <c r="D187" s="1459" t="s">
        <v>2241</v>
      </c>
      <c r="E187" s="1460" t="s">
        <v>2242</v>
      </c>
      <c r="F187" s="1461">
        <v>46299</v>
      </c>
      <c r="G187" s="1453"/>
      <c r="H187" s="1462" t="s">
        <v>1698</v>
      </c>
    </row>
    <row r="188" spans="2:8" s="361" customFormat="1" ht="45.6" customHeight="1">
      <c r="B188" s="1234"/>
      <c r="C188" s="1096">
        <v>13</v>
      </c>
      <c r="D188" s="1459" t="s">
        <v>2601</v>
      </c>
      <c r="E188" s="1460" t="s">
        <v>2602</v>
      </c>
      <c r="F188" s="1461">
        <v>46300</v>
      </c>
      <c r="G188" s="1453"/>
      <c r="H188" s="1462" t="s">
        <v>1698</v>
      </c>
    </row>
    <row r="189" spans="2:8" s="361" customFormat="1" ht="45.6" customHeight="1">
      <c r="B189" s="1234"/>
      <c r="C189" s="1096">
        <v>14</v>
      </c>
      <c r="D189" s="1459" t="s">
        <v>2603</v>
      </c>
      <c r="E189" s="1460" t="s">
        <v>2604</v>
      </c>
      <c r="F189" s="1461">
        <v>46302</v>
      </c>
      <c r="G189" s="1453"/>
      <c r="H189" s="1462" t="s">
        <v>1698</v>
      </c>
    </row>
    <row r="190" spans="2:8" s="361" customFormat="1" ht="63.6" customHeight="1">
      <c r="B190" s="1234"/>
      <c r="C190" s="1096">
        <v>15</v>
      </c>
      <c r="D190" s="1459" t="s">
        <v>2605</v>
      </c>
      <c r="E190" s="1460" t="s">
        <v>2606</v>
      </c>
      <c r="F190" s="1461">
        <v>46302</v>
      </c>
      <c r="G190" s="1453"/>
      <c r="H190" s="1462" t="s">
        <v>1698</v>
      </c>
    </row>
    <row r="191" spans="2:8" s="361" customFormat="1" ht="45.6" customHeight="1">
      <c r="B191" s="1234"/>
      <c r="C191" s="1096">
        <v>16</v>
      </c>
      <c r="D191" s="1459" t="s">
        <v>2607</v>
      </c>
      <c r="E191" s="1460" t="s">
        <v>2608</v>
      </c>
      <c r="F191" s="1461">
        <v>46302</v>
      </c>
      <c r="G191" s="1453"/>
      <c r="H191" s="1462" t="s">
        <v>1698</v>
      </c>
    </row>
    <row r="192" spans="2:8" s="361" customFormat="1" ht="45.6" customHeight="1">
      <c r="B192" s="1234"/>
      <c r="C192" s="1096">
        <v>17</v>
      </c>
      <c r="D192" s="1459" t="s">
        <v>2609</v>
      </c>
      <c r="E192" s="1460" t="s">
        <v>2610</v>
      </c>
      <c r="F192" s="1461">
        <v>46302</v>
      </c>
      <c r="G192" s="1099"/>
      <c r="H192" s="1462" t="s">
        <v>1698</v>
      </c>
    </row>
    <row r="193" spans="2:8" s="361" customFormat="1" ht="45.6" customHeight="1">
      <c r="B193" s="1234"/>
      <c r="C193" s="1096">
        <v>18</v>
      </c>
      <c r="D193" s="1459" t="s">
        <v>2611</v>
      </c>
      <c r="E193" s="1460" t="s">
        <v>2612</v>
      </c>
      <c r="F193" s="1461">
        <v>46302</v>
      </c>
      <c r="G193" s="1099"/>
      <c r="H193" s="1462" t="s">
        <v>1698</v>
      </c>
    </row>
    <row r="194" spans="2:8" s="361" customFormat="1" ht="45.6" customHeight="1">
      <c r="B194" s="1234"/>
      <c r="C194" s="1096">
        <v>19</v>
      </c>
      <c r="D194" s="1459" t="s">
        <v>2613</v>
      </c>
      <c r="E194" s="1460" t="s">
        <v>2614</v>
      </c>
      <c r="F194" s="1461">
        <v>46302</v>
      </c>
      <c r="G194" s="1099"/>
      <c r="H194" s="1462" t="s">
        <v>1698</v>
      </c>
    </row>
    <row r="195" spans="2:8" s="361" customFormat="1" ht="45.6" customHeight="1">
      <c r="B195" s="1234"/>
      <c r="C195" s="1096">
        <v>20</v>
      </c>
      <c r="D195" s="1459" t="s">
        <v>2615</v>
      </c>
      <c r="E195" s="1460" t="s">
        <v>2616</v>
      </c>
      <c r="F195" s="1461">
        <v>46300</v>
      </c>
      <c r="G195" s="1099"/>
      <c r="H195" s="1462" t="s">
        <v>1698</v>
      </c>
    </row>
    <row r="196" spans="2:8" s="361" customFormat="1" ht="45.6" customHeight="1">
      <c r="B196" s="1234"/>
      <c r="C196" s="1096">
        <v>21</v>
      </c>
      <c r="D196" s="1459" t="s">
        <v>2617</v>
      </c>
      <c r="E196" s="1460" t="s">
        <v>2618</v>
      </c>
      <c r="F196" s="1461">
        <v>46300</v>
      </c>
      <c r="G196" s="1099"/>
      <c r="H196" s="1462" t="s">
        <v>1698</v>
      </c>
    </row>
    <row r="197" spans="2:8" s="361" customFormat="1" ht="45.6" customHeight="1">
      <c r="B197" s="1234"/>
      <c r="C197" s="1096">
        <v>22</v>
      </c>
      <c r="D197" s="1459" t="s">
        <v>2619</v>
      </c>
      <c r="E197" s="1460" t="s">
        <v>2620</v>
      </c>
      <c r="F197" s="1461">
        <v>46300</v>
      </c>
      <c r="G197" s="1099"/>
      <c r="H197" s="1462" t="s">
        <v>1698</v>
      </c>
    </row>
    <row r="198" spans="2:8" s="361" customFormat="1" ht="45.6" customHeight="1">
      <c r="B198" s="1234"/>
      <c r="C198" s="1096">
        <v>23</v>
      </c>
      <c r="D198" s="1459" t="s">
        <v>2621</v>
      </c>
      <c r="E198" s="1460" t="s">
        <v>2622</v>
      </c>
      <c r="F198" s="1461">
        <v>46300</v>
      </c>
      <c r="G198" s="1099"/>
      <c r="H198" s="1462" t="s">
        <v>1698</v>
      </c>
    </row>
    <row r="199" spans="2:8" s="361" customFormat="1" ht="45.6" customHeight="1">
      <c r="B199" s="1234"/>
      <c r="C199" s="1096">
        <v>24</v>
      </c>
      <c r="D199" s="1459" t="s">
        <v>2623</v>
      </c>
      <c r="E199" s="1460" t="s">
        <v>2624</v>
      </c>
      <c r="F199" s="1461">
        <v>46300</v>
      </c>
      <c r="G199" s="1099"/>
      <c r="H199" s="1462" t="s">
        <v>1698</v>
      </c>
    </row>
    <row r="200" spans="2:8" s="361" customFormat="1" ht="45.6" customHeight="1">
      <c r="B200" s="1234"/>
      <c r="C200" s="1096">
        <v>25</v>
      </c>
      <c r="D200" s="1459" t="s">
        <v>2625</v>
      </c>
      <c r="E200" s="1460" t="s">
        <v>2626</v>
      </c>
      <c r="F200" s="1461">
        <v>46300</v>
      </c>
      <c r="G200" s="1099"/>
      <c r="H200" s="1462" t="s">
        <v>1698</v>
      </c>
    </row>
    <row r="201" spans="2:8" s="361" customFormat="1" ht="45.6" customHeight="1">
      <c r="B201" s="1234"/>
      <c r="C201" s="1096">
        <v>26</v>
      </c>
      <c r="D201" s="1459" t="s">
        <v>2627</v>
      </c>
      <c r="E201" s="1460" t="s">
        <v>2628</v>
      </c>
      <c r="F201" s="1461">
        <v>46302</v>
      </c>
      <c r="G201" s="1099"/>
      <c r="H201" s="1462" t="s">
        <v>1698</v>
      </c>
    </row>
    <row r="202" spans="2:8" s="361" customFormat="1" ht="45.6" customHeight="1">
      <c r="B202" s="1234"/>
      <c r="C202" s="1096">
        <v>27</v>
      </c>
      <c r="D202" s="1459" t="s">
        <v>2629</v>
      </c>
      <c r="E202" s="1460" t="s">
        <v>2630</v>
      </c>
      <c r="F202" s="1461">
        <v>46302</v>
      </c>
      <c r="G202" s="1099"/>
      <c r="H202" s="1462" t="s">
        <v>1698</v>
      </c>
    </row>
    <row r="203" spans="2:8" s="361" customFormat="1" ht="45.6" customHeight="1">
      <c r="B203" s="1234"/>
      <c r="C203" s="1096">
        <v>28</v>
      </c>
      <c r="D203" s="1459" t="s">
        <v>2631</v>
      </c>
      <c r="E203" s="1460" t="s">
        <v>2632</v>
      </c>
      <c r="F203" s="1461">
        <v>46302</v>
      </c>
      <c r="G203" s="1453"/>
      <c r="H203" s="1462" t="s">
        <v>1698</v>
      </c>
    </row>
    <row r="204" spans="2:8" s="361" customFormat="1" ht="45.6" customHeight="1">
      <c r="B204" s="1234"/>
      <c r="C204" s="1096">
        <v>29</v>
      </c>
      <c r="D204" s="1459" t="s">
        <v>2633</v>
      </c>
      <c r="E204" s="1460" t="s">
        <v>2634</v>
      </c>
      <c r="F204" s="1461">
        <v>46303</v>
      </c>
      <c r="G204" s="1453"/>
      <c r="H204" s="1462" t="s">
        <v>1698</v>
      </c>
    </row>
    <row r="205" spans="2:8" s="361" customFormat="1" ht="90.6" customHeight="1">
      <c r="B205" s="1234"/>
      <c r="C205" s="1096">
        <v>30</v>
      </c>
      <c r="D205" s="1459" t="s">
        <v>2635</v>
      </c>
      <c r="E205" s="1460" t="s">
        <v>2636</v>
      </c>
      <c r="F205" s="1461">
        <v>46303</v>
      </c>
      <c r="G205" s="1453"/>
      <c r="H205" s="1462" t="s">
        <v>1698</v>
      </c>
    </row>
    <row r="206" spans="2:8" s="361" customFormat="1" ht="72" customHeight="1">
      <c r="B206" s="1234"/>
      <c r="C206" s="1096">
        <v>31</v>
      </c>
      <c r="D206" s="1459" t="s">
        <v>2637</v>
      </c>
      <c r="E206" s="1460" t="s">
        <v>2638</v>
      </c>
      <c r="F206" s="1461">
        <v>46305</v>
      </c>
      <c r="G206" s="1453"/>
      <c r="H206" s="1462" t="s">
        <v>1698</v>
      </c>
    </row>
    <row r="207" spans="2:8" s="361" customFormat="1" ht="89.4" customHeight="1">
      <c r="B207" s="1234"/>
      <c r="C207" s="1096">
        <v>32</v>
      </c>
      <c r="D207" s="1459" t="s">
        <v>2639</v>
      </c>
      <c r="E207" s="1460" t="s">
        <v>2640</v>
      </c>
      <c r="F207" s="1461">
        <v>46305</v>
      </c>
      <c r="G207" s="1453"/>
      <c r="H207" s="1462" t="s">
        <v>1698</v>
      </c>
    </row>
    <row r="208" spans="2:8" s="361" customFormat="1" ht="102" customHeight="1">
      <c r="B208" s="1234"/>
      <c r="C208" s="1096">
        <v>33</v>
      </c>
      <c r="D208" s="1459" t="s">
        <v>2641</v>
      </c>
      <c r="E208" s="1460" t="s">
        <v>2642</v>
      </c>
      <c r="F208" s="1461">
        <v>46305</v>
      </c>
      <c r="G208" s="1453"/>
      <c r="H208" s="1462" t="s">
        <v>1698</v>
      </c>
    </row>
    <row r="209" spans="2:8" s="361" customFormat="1" ht="93.6" customHeight="1">
      <c r="B209" s="1234"/>
      <c r="C209" s="1096">
        <v>34</v>
      </c>
      <c r="D209" s="1459" t="s">
        <v>2643</v>
      </c>
      <c r="E209" s="1460" t="s">
        <v>2644</v>
      </c>
      <c r="F209" s="1461">
        <v>46305</v>
      </c>
      <c r="G209" s="1453"/>
      <c r="H209" s="1462" t="s">
        <v>1698</v>
      </c>
    </row>
    <row r="210" spans="2:8" s="361" customFormat="1" ht="105.6" customHeight="1">
      <c r="B210" s="1234"/>
      <c r="C210" s="1096">
        <v>35</v>
      </c>
      <c r="D210" s="1459" t="s">
        <v>2645</v>
      </c>
      <c r="E210" s="1460" t="s">
        <v>2646</v>
      </c>
      <c r="F210" s="1461">
        <v>46305</v>
      </c>
      <c r="G210" s="1453"/>
      <c r="H210" s="1462" t="s">
        <v>1698</v>
      </c>
    </row>
    <row r="211" spans="2:8" s="361" customFormat="1" ht="93.6" customHeight="1">
      <c r="B211" s="1234"/>
      <c r="C211" s="1096">
        <v>36</v>
      </c>
      <c r="D211" s="1459" t="s">
        <v>2647</v>
      </c>
      <c r="E211" s="1460" t="s">
        <v>2648</v>
      </c>
      <c r="F211" s="1461">
        <v>46305</v>
      </c>
      <c r="G211" s="1453"/>
      <c r="H211" s="1462" t="s">
        <v>1698</v>
      </c>
    </row>
    <row r="212" spans="2:8" s="361" customFormat="1" ht="81" customHeight="1">
      <c r="B212" s="1234"/>
      <c r="C212" s="1096">
        <v>37</v>
      </c>
      <c r="D212" s="1459" t="s">
        <v>2649</v>
      </c>
      <c r="E212" s="1460" t="s">
        <v>2650</v>
      </c>
      <c r="F212" s="1461">
        <v>46305</v>
      </c>
      <c r="G212" s="1453"/>
      <c r="H212" s="1462" t="s">
        <v>1698</v>
      </c>
    </row>
    <row r="213" spans="2:8" s="361" customFormat="1" ht="89.4" customHeight="1">
      <c r="B213" s="1234"/>
      <c r="C213" s="1096">
        <v>38</v>
      </c>
      <c r="D213" s="1459" t="s">
        <v>2651</v>
      </c>
      <c r="E213" s="1460" t="s">
        <v>2652</v>
      </c>
      <c r="F213" s="1461">
        <v>46305</v>
      </c>
      <c r="G213" s="1453"/>
      <c r="H213" s="1462" t="s">
        <v>1698</v>
      </c>
    </row>
    <row r="214" spans="2:8" s="361" customFormat="1" ht="84" customHeight="1">
      <c r="B214" s="1234"/>
      <c r="C214" s="1096">
        <v>39</v>
      </c>
      <c r="D214" s="1463" t="s">
        <v>2653</v>
      </c>
      <c r="E214" s="1464" t="s">
        <v>2654</v>
      </c>
      <c r="F214" s="1461">
        <v>46305</v>
      </c>
      <c r="G214" s="1453"/>
      <c r="H214" s="1462" t="s">
        <v>1698</v>
      </c>
    </row>
    <row r="215" spans="2:8" s="361" customFormat="1" ht="89.4" customHeight="1">
      <c r="B215" s="1234"/>
      <c r="C215" s="2104"/>
      <c r="D215" s="2102"/>
      <c r="E215" s="2102"/>
      <c r="F215" s="2102"/>
      <c r="G215" s="2102"/>
      <c r="H215" s="2102"/>
    </row>
    <row r="216" spans="2:8" s="361" customFormat="1" ht="87.6" customHeight="1">
      <c r="B216" s="1234"/>
      <c r="C216" s="1096">
        <v>1</v>
      </c>
      <c r="D216" s="1459" t="s">
        <v>2219</v>
      </c>
      <c r="E216" s="1460" t="s">
        <v>2220</v>
      </c>
      <c r="F216" s="1461">
        <v>46300</v>
      </c>
      <c r="G216" s="1453"/>
      <c r="H216" s="1465" t="s">
        <v>1936</v>
      </c>
    </row>
    <row r="217" spans="2:8" s="361" customFormat="1" ht="70.2" customHeight="1">
      <c r="B217" s="1234"/>
      <c r="C217" s="1096">
        <v>2</v>
      </c>
      <c r="D217" s="1459" t="s">
        <v>2221</v>
      </c>
      <c r="E217" s="1460" t="s">
        <v>2222</v>
      </c>
      <c r="F217" s="1461">
        <v>46300</v>
      </c>
      <c r="G217" s="1453"/>
      <c r="H217" s="1465" t="s">
        <v>1936</v>
      </c>
    </row>
    <row r="218" spans="2:8" s="361" customFormat="1" ht="93.6" customHeight="1">
      <c r="B218" s="1234"/>
      <c r="C218" s="1096">
        <v>3</v>
      </c>
      <c r="D218" s="1459" t="s">
        <v>2243</v>
      </c>
      <c r="E218" s="1460" t="s">
        <v>2244</v>
      </c>
      <c r="F218" s="1466">
        <v>46303</v>
      </c>
      <c r="G218" s="1453"/>
      <c r="H218" s="1465" t="s">
        <v>1936</v>
      </c>
    </row>
    <row r="219" spans="2:8" s="361" customFormat="1" ht="89.4" customHeight="1">
      <c r="B219" s="1234"/>
      <c r="C219" s="1096">
        <v>4</v>
      </c>
      <c r="D219" s="1463" t="s">
        <v>2655</v>
      </c>
      <c r="E219" s="1467" t="s">
        <v>2656</v>
      </c>
      <c r="F219" s="1468">
        <v>46303</v>
      </c>
      <c r="G219" s="1453"/>
      <c r="H219" s="1465" t="s">
        <v>1936</v>
      </c>
    </row>
    <row r="220" spans="2:8" s="361" customFormat="1" ht="49.2" customHeight="1">
      <c r="B220" s="1234"/>
      <c r="C220" s="2104"/>
      <c r="D220" s="2102"/>
      <c r="E220" s="2102"/>
      <c r="F220" s="2102"/>
      <c r="G220" s="2102"/>
      <c r="H220" s="2102"/>
    </row>
    <row r="221" spans="2:8" s="361" customFormat="1" ht="89.4" customHeight="1">
      <c r="B221" s="1234"/>
      <c r="C221" s="1096">
        <v>1</v>
      </c>
      <c r="D221" s="1459" t="s">
        <v>2214</v>
      </c>
      <c r="E221" s="1469" t="s">
        <v>2657</v>
      </c>
      <c r="F221" s="1470">
        <v>46305</v>
      </c>
      <c r="G221" s="1453"/>
      <c r="H221" s="1471" t="s">
        <v>1700</v>
      </c>
    </row>
    <row r="222" spans="2:8" s="1073" customFormat="1" ht="45.6" customHeight="1">
      <c r="B222" s="1237"/>
      <c r="C222" s="2118" t="s">
        <v>1941</v>
      </c>
      <c r="D222" s="2119"/>
      <c r="E222" s="2119"/>
      <c r="F222" s="2119"/>
      <c r="G222" s="2119"/>
      <c r="H222" s="2120"/>
    </row>
    <row r="223" spans="2:8" s="361" customFormat="1" ht="73.8" customHeight="1">
      <c r="B223" s="1234"/>
      <c r="C223" s="1096">
        <v>1</v>
      </c>
      <c r="D223" s="1472" t="s">
        <v>2658</v>
      </c>
      <c r="E223" s="1473" t="s">
        <v>2659</v>
      </c>
      <c r="F223" s="1474">
        <v>46305</v>
      </c>
      <c r="G223" s="1475"/>
      <c r="H223" s="1424" t="s">
        <v>1699</v>
      </c>
    </row>
    <row r="224" spans="2:8" s="361" customFormat="1" ht="82.8" customHeight="1">
      <c r="B224" s="1234"/>
      <c r="C224" s="1096">
        <v>2</v>
      </c>
      <c r="D224" s="1472" t="s">
        <v>2660</v>
      </c>
      <c r="E224" s="1473" t="s">
        <v>2661</v>
      </c>
      <c r="F224" s="1474">
        <v>46303</v>
      </c>
      <c r="G224" s="1475"/>
      <c r="H224" s="1424" t="s">
        <v>1699</v>
      </c>
    </row>
    <row r="225" spans="2:8" s="361" customFormat="1" ht="78" customHeight="1">
      <c r="B225" s="1234"/>
      <c r="C225" s="1096">
        <v>3</v>
      </c>
      <c r="D225" s="1472" t="s">
        <v>2662</v>
      </c>
      <c r="E225" s="1473" t="s">
        <v>2663</v>
      </c>
      <c r="F225" s="1474">
        <v>46301</v>
      </c>
      <c r="G225" s="1475"/>
      <c r="H225" s="1424" t="s">
        <v>1699</v>
      </c>
    </row>
    <row r="226" spans="2:8" s="361" customFormat="1" ht="60" customHeight="1">
      <c r="B226" s="1234"/>
      <c r="C226" s="1096">
        <v>4</v>
      </c>
      <c r="D226" s="1472" t="s">
        <v>2664</v>
      </c>
      <c r="E226" s="1473" t="s">
        <v>2665</v>
      </c>
      <c r="F226" s="1474">
        <v>46303</v>
      </c>
      <c r="G226" s="1475"/>
      <c r="H226" s="1424" t="s">
        <v>1699</v>
      </c>
    </row>
    <row r="227" spans="2:8" s="361" customFormat="1" ht="60" customHeight="1">
      <c r="B227" s="1234"/>
      <c r="C227" s="1096">
        <v>5</v>
      </c>
      <c r="D227" s="1472" t="s">
        <v>2666</v>
      </c>
      <c r="E227" s="1473" t="s">
        <v>2667</v>
      </c>
      <c r="F227" s="1474">
        <v>46303</v>
      </c>
      <c r="G227" s="1475"/>
      <c r="H227" s="1424" t="s">
        <v>1699</v>
      </c>
    </row>
    <row r="228" spans="2:8" s="361" customFormat="1" ht="60" customHeight="1">
      <c r="B228" s="1234"/>
      <c r="C228" s="1096">
        <v>6</v>
      </c>
      <c r="D228" s="1472" t="s">
        <v>2668</v>
      </c>
      <c r="E228" s="1473" t="s">
        <v>2669</v>
      </c>
      <c r="F228" s="1474">
        <v>46303</v>
      </c>
      <c r="G228" s="1475"/>
      <c r="H228" s="1424" t="s">
        <v>1699</v>
      </c>
    </row>
    <row r="229" spans="2:8" s="361" customFormat="1" ht="60" customHeight="1">
      <c r="B229" s="1234"/>
      <c r="C229" s="1096">
        <v>7</v>
      </c>
      <c r="D229" s="1476" t="s">
        <v>2670</v>
      </c>
      <c r="E229" s="1477" t="s">
        <v>2671</v>
      </c>
      <c r="F229" s="1474">
        <v>46303</v>
      </c>
      <c r="G229" s="1475"/>
      <c r="H229" s="1478"/>
    </row>
    <row r="230" spans="2:8" s="361" customFormat="1" ht="60" customHeight="1">
      <c r="B230" s="1234"/>
      <c r="C230" s="2104"/>
      <c r="D230" s="2102"/>
      <c r="E230" s="2102"/>
      <c r="F230" s="2102"/>
      <c r="G230" s="2102"/>
      <c r="H230" s="2105"/>
    </row>
    <row r="231" spans="2:8" s="361" customFormat="1" ht="60" customHeight="1">
      <c r="B231" s="1234"/>
      <c r="C231" s="1096">
        <v>1</v>
      </c>
      <c r="D231" s="1472" t="s">
        <v>2245</v>
      </c>
      <c r="E231" s="1479" t="s">
        <v>2246</v>
      </c>
      <c r="F231" s="1474">
        <v>46299</v>
      </c>
      <c r="G231" s="1475"/>
      <c r="H231" s="1478" t="s">
        <v>1698</v>
      </c>
    </row>
    <row r="232" spans="2:8" s="361" customFormat="1" ht="60" customHeight="1">
      <c r="B232" s="1234"/>
      <c r="C232" s="1096">
        <v>2</v>
      </c>
      <c r="D232" s="1472" t="s">
        <v>2247</v>
      </c>
      <c r="E232" s="1480" t="s">
        <v>2248</v>
      </c>
      <c r="F232" s="1474">
        <v>46299</v>
      </c>
      <c r="G232" s="1475"/>
      <c r="H232" s="1478" t="s">
        <v>1698</v>
      </c>
    </row>
    <row r="233" spans="2:8" s="361" customFormat="1" ht="60" customHeight="1">
      <c r="B233" s="1234"/>
      <c r="C233" s="1096">
        <v>3</v>
      </c>
      <c r="D233" s="1472" t="s">
        <v>2672</v>
      </c>
      <c r="E233" s="1473" t="s">
        <v>2673</v>
      </c>
      <c r="F233" s="1474">
        <v>46299</v>
      </c>
      <c r="G233" s="1475"/>
      <c r="H233" s="1478" t="s">
        <v>1698</v>
      </c>
    </row>
    <row r="234" spans="2:8" s="361" customFormat="1" ht="60" customHeight="1">
      <c r="B234" s="1234"/>
      <c r="C234" s="1096">
        <v>4</v>
      </c>
      <c r="D234" s="1472" t="s">
        <v>2674</v>
      </c>
      <c r="E234" s="1473" t="s">
        <v>2675</v>
      </c>
      <c r="F234" s="1474">
        <v>46299</v>
      </c>
      <c r="G234" s="1475"/>
      <c r="H234" s="1478" t="s">
        <v>1698</v>
      </c>
    </row>
    <row r="235" spans="2:8" s="361" customFormat="1" ht="73.8" customHeight="1">
      <c r="B235" s="1234"/>
      <c r="C235" s="1096">
        <v>5</v>
      </c>
      <c r="D235" s="1472" t="s">
        <v>2676</v>
      </c>
      <c r="E235" s="1473" t="s">
        <v>2677</v>
      </c>
      <c r="F235" s="1474">
        <v>46299</v>
      </c>
      <c r="G235" s="1475"/>
      <c r="H235" s="1478" t="s">
        <v>1698</v>
      </c>
    </row>
    <row r="236" spans="2:8" s="361" customFormat="1" ht="82.8" customHeight="1">
      <c r="B236" s="1234"/>
      <c r="C236" s="1096">
        <v>6</v>
      </c>
      <c r="D236" s="1472" t="s">
        <v>2678</v>
      </c>
      <c r="E236" s="1473" t="s">
        <v>2679</v>
      </c>
      <c r="F236" s="1474">
        <v>46299</v>
      </c>
      <c r="G236" s="1475"/>
      <c r="H236" s="1478" t="s">
        <v>1698</v>
      </c>
    </row>
    <row r="237" spans="2:8" s="361" customFormat="1" ht="78" customHeight="1">
      <c r="B237" s="1234"/>
      <c r="C237" s="1096">
        <v>7</v>
      </c>
      <c r="D237" s="1472" t="s">
        <v>2680</v>
      </c>
      <c r="E237" s="1473" t="s">
        <v>2681</v>
      </c>
      <c r="F237" s="1474">
        <v>46299</v>
      </c>
      <c r="G237" s="1475"/>
      <c r="H237" s="1478" t="s">
        <v>1698</v>
      </c>
    </row>
    <row r="238" spans="2:8" s="361" customFormat="1" ht="60" customHeight="1">
      <c r="B238" s="1234"/>
      <c r="C238" s="1096">
        <v>8</v>
      </c>
      <c r="D238" s="1472" t="s">
        <v>2682</v>
      </c>
      <c r="E238" s="1473" t="s">
        <v>2683</v>
      </c>
      <c r="F238" s="1474">
        <v>46299</v>
      </c>
      <c r="G238" s="1475"/>
      <c r="H238" s="1478" t="s">
        <v>1698</v>
      </c>
    </row>
    <row r="239" spans="2:8" s="361" customFormat="1" ht="60" customHeight="1">
      <c r="B239" s="1234"/>
      <c r="C239" s="1096">
        <v>9</v>
      </c>
      <c r="D239" s="1472" t="s">
        <v>2684</v>
      </c>
      <c r="E239" s="1473" t="s">
        <v>2685</v>
      </c>
      <c r="F239" s="1474">
        <v>46299</v>
      </c>
      <c r="G239" s="1475"/>
      <c r="H239" s="1478" t="s">
        <v>1698</v>
      </c>
    </row>
    <row r="240" spans="2:8" s="361" customFormat="1" ht="60" customHeight="1">
      <c r="B240" s="1234"/>
      <c r="C240" s="1096">
        <v>10</v>
      </c>
      <c r="D240" s="1472" t="s">
        <v>2686</v>
      </c>
      <c r="E240" s="1473" t="s">
        <v>2687</v>
      </c>
      <c r="F240" s="1474">
        <v>46299</v>
      </c>
      <c r="G240" s="1475"/>
      <c r="H240" s="1478" t="s">
        <v>1698</v>
      </c>
    </row>
    <row r="241" spans="2:8" s="361" customFormat="1" ht="60" customHeight="1">
      <c r="B241" s="1234"/>
      <c r="C241" s="1096">
        <v>11</v>
      </c>
      <c r="D241" s="1472" t="s">
        <v>2688</v>
      </c>
      <c r="E241" s="1473" t="s">
        <v>2689</v>
      </c>
      <c r="F241" s="1474">
        <v>46303</v>
      </c>
      <c r="G241" s="1475"/>
      <c r="H241" s="1478" t="s">
        <v>1698</v>
      </c>
    </row>
    <row r="242" spans="2:8" s="361" customFormat="1" ht="60" customHeight="1">
      <c r="B242" s="1234"/>
      <c r="C242" s="1096">
        <v>12</v>
      </c>
      <c r="D242" s="1476" t="s">
        <v>2690</v>
      </c>
      <c r="E242" s="1477" t="s">
        <v>2691</v>
      </c>
      <c r="F242" s="1474">
        <v>46303</v>
      </c>
      <c r="G242" s="1475"/>
      <c r="H242" s="1478" t="s">
        <v>1698</v>
      </c>
    </row>
    <row r="243" spans="2:8" s="361" customFormat="1" ht="60" customHeight="1">
      <c r="B243" s="1234"/>
      <c r="C243" s="2104"/>
      <c r="D243" s="2102"/>
      <c r="E243" s="2102"/>
      <c r="F243" s="2102"/>
      <c r="G243" s="2102"/>
      <c r="H243" s="2105"/>
    </row>
    <row r="244" spans="2:8" s="361" customFormat="1" ht="60" customHeight="1">
      <c r="B244" s="1234"/>
      <c r="C244" s="1007">
        <v>1</v>
      </c>
      <c r="D244" s="1472" t="s">
        <v>2692</v>
      </c>
      <c r="E244" s="1473" t="s">
        <v>2693</v>
      </c>
      <c r="F244" s="1474">
        <v>46303</v>
      </c>
      <c r="G244" s="1007"/>
      <c r="H244" s="1481" t="s">
        <v>2074</v>
      </c>
    </row>
    <row r="245" spans="2:8" s="1339" customFormat="1" ht="60" customHeight="1">
      <c r="B245" s="1340"/>
      <c r="C245" s="2130" t="s">
        <v>2159</v>
      </c>
      <c r="D245" s="2131"/>
      <c r="E245" s="2131"/>
      <c r="F245" s="2131"/>
      <c r="G245" s="2131"/>
      <c r="H245" s="2132"/>
    </row>
    <row r="246" spans="2:8" s="361" customFormat="1" ht="82.2" customHeight="1">
      <c r="B246" s="1234"/>
      <c r="C246" s="1482">
        <v>1</v>
      </c>
      <c r="D246" s="1483" t="s">
        <v>2249</v>
      </c>
      <c r="E246" s="1484" t="s">
        <v>2250</v>
      </c>
      <c r="F246" s="1485">
        <v>46300</v>
      </c>
      <c r="G246" s="1486"/>
      <c r="H246" s="1487" t="s">
        <v>1699</v>
      </c>
    </row>
    <row r="247" spans="2:8" s="361" customFormat="1" ht="82.2" customHeight="1">
      <c r="B247" s="1234"/>
      <c r="C247" s="1482">
        <v>2</v>
      </c>
      <c r="D247" s="1483" t="s">
        <v>2258</v>
      </c>
      <c r="E247" s="1484" t="s">
        <v>2694</v>
      </c>
      <c r="F247" s="1485">
        <v>46303</v>
      </c>
      <c r="G247" s="1486"/>
      <c r="H247" s="1487" t="s">
        <v>1699</v>
      </c>
    </row>
    <row r="248" spans="2:8" s="361" customFormat="1" ht="82.2" customHeight="1">
      <c r="B248" s="1234"/>
      <c r="C248" s="1482">
        <v>3</v>
      </c>
      <c r="D248" s="1483" t="s">
        <v>2695</v>
      </c>
      <c r="E248" s="1484" t="s">
        <v>2696</v>
      </c>
      <c r="F248" s="1485">
        <v>46301</v>
      </c>
      <c r="G248" s="1475"/>
      <c r="H248" s="1487" t="s">
        <v>1699</v>
      </c>
    </row>
    <row r="249" spans="2:8" s="361" customFormat="1" ht="114" customHeight="1">
      <c r="B249" s="1234"/>
      <c r="C249" s="2133"/>
      <c r="D249" s="2134"/>
      <c r="E249" s="2134"/>
      <c r="F249" s="2134"/>
      <c r="G249" s="2134"/>
      <c r="H249" s="2135"/>
    </row>
    <row r="250" spans="2:8" s="361" customFormat="1" ht="82.2" customHeight="1">
      <c r="B250" s="1234"/>
      <c r="C250" s="1483">
        <v>1</v>
      </c>
      <c r="D250" s="1483" t="s">
        <v>2251</v>
      </c>
      <c r="E250" s="1484" t="s">
        <v>2252</v>
      </c>
      <c r="F250" s="1485">
        <v>46300</v>
      </c>
      <c r="G250" s="1475"/>
      <c r="H250" s="1488" t="s">
        <v>2697</v>
      </c>
    </row>
    <row r="251" spans="2:8" s="361" customFormat="1" ht="82.2" customHeight="1">
      <c r="B251" s="1234"/>
      <c r="C251" s="1483">
        <v>2</v>
      </c>
      <c r="D251" s="1483" t="s">
        <v>2255</v>
      </c>
      <c r="E251" s="1484" t="s">
        <v>2257</v>
      </c>
      <c r="F251" s="1485">
        <v>46299</v>
      </c>
      <c r="G251" s="1475"/>
      <c r="H251" s="1488" t="s">
        <v>2697</v>
      </c>
    </row>
    <row r="252" spans="2:8" s="361" customFormat="1" ht="114" customHeight="1">
      <c r="B252" s="1234"/>
      <c r="C252" s="1483">
        <v>3</v>
      </c>
      <c r="D252" s="1483" t="s">
        <v>2256</v>
      </c>
      <c r="E252" s="1484" t="s">
        <v>2259</v>
      </c>
      <c r="F252" s="1485">
        <v>46299</v>
      </c>
      <c r="G252" s="1489"/>
      <c r="H252" s="1488" t="s">
        <v>2697</v>
      </c>
    </row>
    <row r="253" spans="2:8" s="361" customFormat="1" ht="114" customHeight="1">
      <c r="B253" s="1234"/>
      <c r="C253" s="1483">
        <v>4</v>
      </c>
      <c r="D253" s="1483" t="s">
        <v>2698</v>
      </c>
      <c r="E253" s="1484" t="s">
        <v>2699</v>
      </c>
      <c r="F253" s="1485">
        <v>46301</v>
      </c>
      <c r="G253" s="1475"/>
      <c r="H253" s="1488" t="s">
        <v>2697</v>
      </c>
    </row>
    <row r="254" spans="2:8" s="361" customFormat="1" ht="82.2" customHeight="1">
      <c r="B254" s="1234"/>
      <c r="C254" s="1483">
        <v>5</v>
      </c>
      <c r="D254" s="1483" t="s">
        <v>2700</v>
      </c>
      <c r="E254" s="1484" t="s">
        <v>2701</v>
      </c>
      <c r="F254" s="1485">
        <v>46303</v>
      </c>
      <c r="G254" s="1475"/>
      <c r="H254" s="1488" t="s">
        <v>2697</v>
      </c>
    </row>
    <row r="255" spans="2:8" s="361" customFormat="1" ht="82.2" customHeight="1">
      <c r="B255" s="1234"/>
      <c r="C255" s="1483">
        <v>6</v>
      </c>
      <c r="D255" s="1483" t="s">
        <v>2702</v>
      </c>
      <c r="E255" s="1484" t="s">
        <v>2703</v>
      </c>
      <c r="F255" s="1485">
        <v>46303</v>
      </c>
      <c r="G255" s="1475"/>
      <c r="H255" s="1488" t="s">
        <v>2697</v>
      </c>
    </row>
    <row r="256" spans="2:8" s="361" customFormat="1" ht="114" customHeight="1">
      <c r="B256" s="1234"/>
      <c r="C256" s="1483">
        <v>7</v>
      </c>
      <c r="D256" s="1483" t="s">
        <v>2704</v>
      </c>
      <c r="E256" s="1484" t="s">
        <v>2705</v>
      </c>
      <c r="F256" s="1490">
        <v>46303</v>
      </c>
      <c r="G256" s="1475"/>
      <c r="H256" s="1491" t="s">
        <v>2697</v>
      </c>
    </row>
    <row r="257" spans="2:8" s="361" customFormat="1" ht="82.2" customHeight="1">
      <c r="B257" s="1234"/>
      <c r="C257" s="2136"/>
      <c r="D257" s="2137"/>
      <c r="E257" s="2137"/>
      <c r="F257" s="2137"/>
      <c r="G257" s="2137"/>
      <c r="H257" s="2138"/>
    </row>
    <row r="258" spans="2:8" s="361" customFormat="1" ht="82.2" customHeight="1">
      <c r="B258" s="1234"/>
      <c r="C258" s="1483">
        <v>1</v>
      </c>
      <c r="D258" s="1483" t="s">
        <v>2253</v>
      </c>
      <c r="E258" s="1484" t="s">
        <v>2254</v>
      </c>
      <c r="F258" s="1485">
        <v>46300</v>
      </c>
      <c r="G258" s="1475"/>
      <c r="H258" s="1481" t="s">
        <v>1936</v>
      </c>
    </row>
    <row r="259" spans="2:8" s="1024" customFormat="1" ht="45.6" customHeight="1">
      <c r="B259" s="1341"/>
      <c r="C259" s="2139" t="s">
        <v>1888</v>
      </c>
      <c r="D259" s="2140"/>
      <c r="E259" s="2140"/>
      <c r="F259" s="2140"/>
      <c r="G259" s="2140"/>
      <c r="H259" s="2141"/>
    </row>
    <row r="260" spans="2:8" s="361" customFormat="1" ht="82.2" customHeight="1">
      <c r="B260" s="1234"/>
      <c r="C260" s="1482">
        <v>1</v>
      </c>
      <c r="D260" s="1492" t="s">
        <v>2706</v>
      </c>
      <c r="E260" s="1493" t="s">
        <v>2707</v>
      </c>
      <c r="F260" s="1494">
        <v>46298</v>
      </c>
      <c r="G260" s="1486"/>
      <c r="H260" s="1487" t="s">
        <v>1699</v>
      </c>
    </row>
    <row r="261" spans="2:8" s="361" customFormat="1" ht="114" customHeight="1">
      <c r="B261" s="1234"/>
      <c r="C261" s="1482">
        <v>2</v>
      </c>
      <c r="D261" s="1492" t="s">
        <v>2708</v>
      </c>
      <c r="E261" s="1493" t="s">
        <v>2709</v>
      </c>
      <c r="F261" s="1494">
        <v>46298</v>
      </c>
      <c r="G261" s="1486"/>
      <c r="H261" s="1487" t="s">
        <v>1699</v>
      </c>
    </row>
    <row r="262" spans="2:8" s="361" customFormat="1" ht="82.2" customHeight="1">
      <c r="B262" s="1234"/>
      <c r="C262" s="2133"/>
      <c r="D262" s="2134"/>
      <c r="E262" s="2134"/>
      <c r="F262" s="2134"/>
      <c r="G262" s="2134"/>
      <c r="H262" s="2135"/>
    </row>
    <row r="263" spans="2:8" s="361" customFormat="1" ht="114" customHeight="1">
      <c r="B263" s="1234"/>
      <c r="C263" s="1482">
        <v>1</v>
      </c>
      <c r="D263" s="1492" t="s">
        <v>2269</v>
      </c>
      <c r="E263" s="1493" t="s">
        <v>2160</v>
      </c>
      <c r="F263" s="1494">
        <v>46292</v>
      </c>
      <c r="G263" s="1475"/>
      <c r="H263" s="1495" t="s">
        <v>1698</v>
      </c>
    </row>
    <row r="264" spans="2:8" s="361" customFormat="1" ht="82.2" customHeight="1">
      <c r="B264" s="1234"/>
      <c r="C264" s="1482">
        <v>2</v>
      </c>
      <c r="D264" s="1492" t="s">
        <v>2710</v>
      </c>
      <c r="E264" s="1493" t="s">
        <v>2161</v>
      </c>
      <c r="F264" s="1494">
        <v>46292</v>
      </c>
      <c r="G264" s="1475"/>
      <c r="H264" s="1495" t="s">
        <v>1698</v>
      </c>
    </row>
    <row r="265" spans="2:8" s="361" customFormat="1" ht="114" customHeight="1">
      <c r="B265" s="1234"/>
      <c r="C265" s="1482">
        <v>3</v>
      </c>
      <c r="D265" s="1492" t="s">
        <v>2711</v>
      </c>
      <c r="E265" s="1493" t="s">
        <v>2162</v>
      </c>
      <c r="F265" s="1494">
        <v>46293</v>
      </c>
      <c r="G265" s="1475"/>
      <c r="H265" s="1495" t="s">
        <v>1698</v>
      </c>
    </row>
    <row r="266" spans="2:8" s="361" customFormat="1" ht="82.2" customHeight="1">
      <c r="B266" s="1234"/>
      <c r="C266" s="1482">
        <v>4</v>
      </c>
      <c r="D266" s="1492" t="s">
        <v>2712</v>
      </c>
      <c r="E266" s="1493" t="s">
        <v>2260</v>
      </c>
      <c r="F266" s="1494">
        <v>46293</v>
      </c>
      <c r="G266" s="1475"/>
      <c r="H266" s="1495" t="s">
        <v>1698</v>
      </c>
    </row>
    <row r="267" spans="2:8" s="361" customFormat="1" ht="82.2" customHeight="1">
      <c r="B267" s="1234"/>
      <c r="C267" s="1482">
        <v>5</v>
      </c>
      <c r="D267" s="1492" t="s">
        <v>2713</v>
      </c>
      <c r="E267" s="1493" t="s">
        <v>2261</v>
      </c>
      <c r="F267" s="1494">
        <v>46292</v>
      </c>
      <c r="G267" s="1486"/>
      <c r="H267" s="1495" t="s">
        <v>1698</v>
      </c>
    </row>
    <row r="268" spans="2:8" s="361" customFormat="1" ht="114" customHeight="1">
      <c r="B268" s="1234"/>
      <c r="C268" s="1482">
        <v>6</v>
      </c>
      <c r="D268" s="1492" t="s">
        <v>2714</v>
      </c>
      <c r="E268" s="1496"/>
      <c r="F268" s="1494">
        <v>46298</v>
      </c>
      <c r="G268" s="1486"/>
      <c r="H268" s="1495" t="s">
        <v>1698</v>
      </c>
    </row>
    <row r="269" spans="2:8" s="361" customFormat="1" ht="82.2" customHeight="1">
      <c r="B269" s="1234"/>
      <c r="C269" s="1482">
        <v>7</v>
      </c>
      <c r="D269" s="1492" t="s">
        <v>2715</v>
      </c>
      <c r="E269" s="1493" t="s">
        <v>2262</v>
      </c>
      <c r="F269" s="1494">
        <v>46294</v>
      </c>
      <c r="G269" s="1486"/>
      <c r="H269" s="1495" t="s">
        <v>1698</v>
      </c>
    </row>
    <row r="270" spans="2:8" s="361" customFormat="1" ht="114" customHeight="1">
      <c r="B270" s="1234"/>
      <c r="C270" s="1482">
        <v>8</v>
      </c>
      <c r="D270" s="1492" t="s">
        <v>2716</v>
      </c>
      <c r="E270" s="1493" t="s">
        <v>2263</v>
      </c>
      <c r="F270" s="1494">
        <v>46294</v>
      </c>
      <c r="G270" s="1475"/>
      <c r="H270" s="1495" t="s">
        <v>1698</v>
      </c>
    </row>
    <row r="271" spans="2:8" s="361" customFormat="1" ht="82.2" customHeight="1">
      <c r="B271" s="1234"/>
      <c r="C271" s="1482">
        <v>9</v>
      </c>
      <c r="D271" s="1492" t="s">
        <v>2717</v>
      </c>
      <c r="E271" s="1493" t="s">
        <v>2264</v>
      </c>
      <c r="F271" s="1494">
        <v>46294</v>
      </c>
      <c r="G271" s="1475"/>
      <c r="H271" s="1495" t="s">
        <v>1698</v>
      </c>
    </row>
    <row r="272" spans="2:8" s="361" customFormat="1" ht="82.2" customHeight="1">
      <c r="B272" s="1234"/>
      <c r="C272" s="1482">
        <v>10</v>
      </c>
      <c r="D272" s="1492" t="s">
        <v>2718</v>
      </c>
      <c r="E272" s="1493" t="s">
        <v>2265</v>
      </c>
      <c r="F272" s="1494">
        <v>46295</v>
      </c>
      <c r="G272" s="1486"/>
      <c r="H272" s="1495" t="s">
        <v>1698</v>
      </c>
    </row>
    <row r="273" spans="2:8" s="361" customFormat="1" ht="114" customHeight="1">
      <c r="B273" s="1234"/>
      <c r="C273" s="1482">
        <v>11</v>
      </c>
      <c r="D273" s="1492" t="s">
        <v>2719</v>
      </c>
      <c r="E273" s="1493" t="s">
        <v>2266</v>
      </c>
      <c r="F273" s="1494">
        <v>46295</v>
      </c>
      <c r="G273" s="1486"/>
      <c r="H273" s="1495" t="s">
        <v>1698</v>
      </c>
    </row>
    <row r="274" spans="2:8" s="361" customFormat="1" ht="82.2" customHeight="1">
      <c r="B274" s="1234"/>
      <c r="C274" s="1482">
        <v>12</v>
      </c>
      <c r="D274" s="1497" t="s">
        <v>2720</v>
      </c>
      <c r="E274" s="1493" t="s">
        <v>2267</v>
      </c>
      <c r="F274" s="1494">
        <v>46295</v>
      </c>
      <c r="G274" s="1475"/>
      <c r="H274" s="1495" t="s">
        <v>1698</v>
      </c>
    </row>
    <row r="275" spans="2:8" s="361" customFormat="1" ht="82.2" customHeight="1">
      <c r="B275" s="1234"/>
      <c r="C275" s="1482">
        <v>13</v>
      </c>
      <c r="D275" s="1497" t="s">
        <v>2721</v>
      </c>
      <c r="E275" s="1493" t="s">
        <v>2268</v>
      </c>
      <c r="F275" s="1494">
        <v>46295</v>
      </c>
      <c r="G275" s="1486"/>
      <c r="H275" s="1495" t="s">
        <v>1698</v>
      </c>
    </row>
    <row r="276" spans="2:8" s="361" customFormat="1" ht="114" customHeight="1">
      <c r="B276" s="1234"/>
      <c r="C276" s="2133"/>
      <c r="D276" s="2134"/>
      <c r="E276" s="2134"/>
      <c r="F276" s="2134"/>
      <c r="G276" s="2134"/>
      <c r="H276" s="2135"/>
    </row>
    <row r="277" spans="2:8" s="361" customFormat="1" ht="82.2" customHeight="1">
      <c r="B277" s="1234"/>
      <c r="C277" s="1482">
        <v>1</v>
      </c>
      <c r="D277" s="1492" t="s">
        <v>2722</v>
      </c>
      <c r="E277" s="1493" t="s">
        <v>2723</v>
      </c>
      <c r="F277" s="1494">
        <v>46301</v>
      </c>
      <c r="G277" s="1482"/>
      <c r="H277" s="1498" t="s">
        <v>2074</v>
      </c>
    </row>
    <row r="278" spans="2:8" s="361" customFormat="1" ht="82.2" customHeight="1">
      <c r="B278" s="1234"/>
      <c r="C278" s="1482">
        <v>2</v>
      </c>
      <c r="D278" s="1492" t="s">
        <v>2724</v>
      </c>
      <c r="E278" s="1493" t="s">
        <v>2725</v>
      </c>
      <c r="F278" s="1494">
        <v>46302</v>
      </c>
      <c r="G278" s="1482"/>
      <c r="H278" s="1498" t="s">
        <v>2074</v>
      </c>
    </row>
    <row r="279" spans="2:8" s="361" customFormat="1" ht="82.2" customHeight="1">
      <c r="B279" s="1234"/>
      <c r="C279" s="1499">
        <v>3</v>
      </c>
      <c r="D279" s="1497" t="s">
        <v>2726</v>
      </c>
      <c r="E279" s="1493" t="s">
        <v>2727</v>
      </c>
      <c r="F279" s="1494">
        <v>46305</v>
      </c>
      <c r="G279" s="1500"/>
      <c r="H279" s="1498" t="s">
        <v>2074</v>
      </c>
    </row>
    <row r="280" spans="2:8" s="1070" customFormat="1" ht="45.6" customHeight="1">
      <c r="B280" s="1238"/>
      <c r="C280" s="2121" t="s">
        <v>1895</v>
      </c>
      <c r="D280" s="2122"/>
      <c r="E280" s="2122"/>
      <c r="F280" s="2122"/>
      <c r="G280" s="2122"/>
      <c r="H280" s="2123"/>
    </row>
    <row r="281" spans="2:8" ht="0.6" customHeight="1">
      <c r="C281" s="2124"/>
      <c r="D281" s="2125"/>
      <c r="E281" s="2125"/>
      <c r="F281" s="2125"/>
      <c r="G281" s="2125"/>
      <c r="H281" s="2126"/>
    </row>
    <row r="282" spans="2:8" ht="45.6" customHeight="1">
      <c r="C282" s="1092">
        <v>1</v>
      </c>
      <c r="D282" s="1501" t="s">
        <v>2281</v>
      </c>
      <c r="E282" s="1502" t="s">
        <v>2270</v>
      </c>
      <c r="F282" s="1503">
        <v>46298</v>
      </c>
      <c r="G282" s="1504"/>
      <c r="H282" s="1505" t="s">
        <v>1698</v>
      </c>
    </row>
    <row r="283" spans="2:8" ht="45.6" customHeight="1">
      <c r="C283" s="1092">
        <v>2</v>
      </c>
      <c r="D283" s="1501" t="s">
        <v>2282</v>
      </c>
      <c r="E283" s="1502" t="s">
        <v>2271</v>
      </c>
      <c r="F283" s="1503">
        <v>46294</v>
      </c>
      <c r="G283" s="1504"/>
      <c r="H283" s="1505" t="s">
        <v>1698</v>
      </c>
    </row>
    <row r="284" spans="2:8" ht="45.6" customHeight="1">
      <c r="C284" s="1092">
        <v>3</v>
      </c>
      <c r="D284" s="1501" t="s">
        <v>2283</v>
      </c>
      <c r="E284" s="1502" t="s">
        <v>2272</v>
      </c>
      <c r="F284" s="1503">
        <v>46294</v>
      </c>
      <c r="G284" s="1504"/>
      <c r="H284" s="1505" t="s">
        <v>1698</v>
      </c>
    </row>
    <row r="285" spans="2:8" ht="45.6" customHeight="1">
      <c r="C285" s="1092">
        <v>4</v>
      </c>
      <c r="D285" s="1501" t="s">
        <v>2728</v>
      </c>
      <c r="E285" s="1506" t="s">
        <v>2163</v>
      </c>
      <c r="F285" s="1503">
        <v>46298</v>
      </c>
      <c r="G285" s="1504"/>
      <c r="H285" s="1505" t="s">
        <v>1698</v>
      </c>
    </row>
    <row r="286" spans="2:8" ht="45.6" customHeight="1">
      <c r="C286" s="1092">
        <v>5</v>
      </c>
      <c r="D286" s="1501" t="s">
        <v>2729</v>
      </c>
      <c r="E286" s="1506" t="s">
        <v>2273</v>
      </c>
      <c r="F286" s="1503">
        <v>46292</v>
      </c>
      <c r="G286" s="1504"/>
      <c r="H286" s="1505" t="s">
        <v>1698</v>
      </c>
    </row>
    <row r="287" spans="2:8" ht="45.6" customHeight="1">
      <c r="C287" s="1092">
        <v>6</v>
      </c>
      <c r="D287" s="1501" t="s">
        <v>2730</v>
      </c>
      <c r="E287" s="1506" t="s">
        <v>2274</v>
      </c>
      <c r="F287" s="1503">
        <v>46292</v>
      </c>
      <c r="G287" s="1504"/>
      <c r="H287" s="1505" t="s">
        <v>1698</v>
      </c>
    </row>
    <row r="288" spans="2:8" ht="45.6" customHeight="1">
      <c r="C288" s="1092">
        <v>7</v>
      </c>
      <c r="D288" s="1501" t="s">
        <v>2731</v>
      </c>
      <c r="E288" s="1506" t="s">
        <v>2275</v>
      </c>
      <c r="F288" s="1503">
        <v>46292</v>
      </c>
      <c r="G288" s="1504"/>
      <c r="H288" s="1505" t="s">
        <v>1698</v>
      </c>
    </row>
    <row r="289" spans="3:8" ht="45.6" customHeight="1">
      <c r="C289" s="1092">
        <v>8</v>
      </c>
      <c r="D289" s="1501" t="s">
        <v>2732</v>
      </c>
      <c r="E289" s="1506" t="s">
        <v>2276</v>
      </c>
      <c r="F289" s="1503">
        <v>46294</v>
      </c>
      <c r="G289" s="1504"/>
      <c r="H289" s="1505" t="s">
        <v>1698</v>
      </c>
    </row>
    <row r="290" spans="3:8" ht="45.6" customHeight="1">
      <c r="C290" s="1092">
        <v>9</v>
      </c>
      <c r="D290" s="1501" t="s">
        <v>2733</v>
      </c>
      <c r="E290" s="1506" t="s">
        <v>2277</v>
      </c>
      <c r="F290" s="1503">
        <v>46295</v>
      </c>
      <c r="G290" s="1504"/>
      <c r="H290" s="1505" t="s">
        <v>1698</v>
      </c>
    </row>
    <row r="291" spans="3:8" ht="45.6" customHeight="1">
      <c r="C291" s="1092">
        <v>10</v>
      </c>
      <c r="D291" s="1501" t="s">
        <v>2734</v>
      </c>
      <c r="E291" s="1506" t="s">
        <v>2278</v>
      </c>
      <c r="F291" s="1503">
        <v>46295</v>
      </c>
      <c r="G291" s="1504"/>
      <c r="H291" s="1505" t="s">
        <v>1698</v>
      </c>
    </row>
    <row r="292" spans="3:8" ht="45.6" customHeight="1">
      <c r="C292" s="1092">
        <v>11</v>
      </c>
      <c r="D292" s="1501" t="s">
        <v>2735</v>
      </c>
      <c r="E292" s="1506" t="s">
        <v>2279</v>
      </c>
      <c r="F292" s="1503">
        <v>46295</v>
      </c>
      <c r="G292" s="1504"/>
      <c r="H292" s="1505" t="s">
        <v>1698</v>
      </c>
    </row>
    <row r="293" spans="3:8" ht="45.6" customHeight="1">
      <c r="C293" s="1092">
        <v>12</v>
      </c>
      <c r="D293" s="1501" t="s">
        <v>2736</v>
      </c>
      <c r="E293" s="1506" t="s">
        <v>2280</v>
      </c>
      <c r="F293" s="1503">
        <v>46295</v>
      </c>
      <c r="G293" s="1504"/>
      <c r="H293" s="1505" t="s">
        <v>1698</v>
      </c>
    </row>
    <row r="294" spans="3:8" ht="45.6" customHeight="1">
      <c r="C294" s="2127"/>
      <c r="D294" s="2128"/>
      <c r="E294" s="2128"/>
      <c r="F294" s="2128"/>
      <c r="G294" s="2128"/>
      <c r="H294" s="2129"/>
    </row>
    <row r="295" spans="3:8" ht="45.6" customHeight="1">
      <c r="C295" s="1092">
        <v>1</v>
      </c>
      <c r="D295" s="1501" t="s">
        <v>2737</v>
      </c>
      <c r="E295" s="1506" t="s">
        <v>2738</v>
      </c>
      <c r="F295" s="1503">
        <v>46295</v>
      </c>
      <c r="G295" s="1504"/>
      <c r="H295" s="1481" t="s">
        <v>2074</v>
      </c>
    </row>
    <row r="296" spans="3:8" ht="45.6" customHeight="1">
      <c r="C296" s="2127"/>
      <c r="D296" s="2128"/>
      <c r="E296" s="2128"/>
      <c r="F296" s="2128"/>
      <c r="G296" s="2128"/>
      <c r="H296" s="2129"/>
    </row>
    <row r="297" spans="3:8" ht="45.6" customHeight="1">
      <c r="C297" s="1092">
        <v>1</v>
      </c>
      <c r="D297" s="1501" t="s">
        <v>2739</v>
      </c>
      <c r="E297" s="1506" t="s">
        <v>2740</v>
      </c>
      <c r="F297" s="1503">
        <v>46303</v>
      </c>
      <c r="G297" s="1504"/>
      <c r="H297" s="1471" t="s">
        <v>1700</v>
      </c>
    </row>
    <row r="298" spans="3:8" ht="45.6" customHeight="1">
      <c r="C298" s="1092">
        <v>2</v>
      </c>
      <c r="D298" s="1501" t="s">
        <v>2741</v>
      </c>
      <c r="E298" s="1502" t="s">
        <v>2742</v>
      </c>
      <c r="F298" s="1503">
        <v>46303</v>
      </c>
      <c r="G298" s="1504"/>
      <c r="H298" s="1471" t="s">
        <v>1700</v>
      </c>
    </row>
    <row r="299" spans="3:8" ht="45.6" customHeight="1">
      <c r="C299" s="1092">
        <v>3</v>
      </c>
      <c r="D299" s="1501" t="s">
        <v>2743</v>
      </c>
      <c r="E299" s="1506" t="s">
        <v>2744</v>
      </c>
      <c r="F299" s="1503">
        <v>46305</v>
      </c>
      <c r="G299" s="1504"/>
      <c r="H299" s="1471" t="s">
        <v>1700</v>
      </c>
    </row>
  </sheetData>
  <mergeCells count="28">
    <mergeCell ref="C280:H280"/>
    <mergeCell ref="C281:H281"/>
    <mergeCell ref="C294:H294"/>
    <mergeCell ref="C296:H296"/>
    <mergeCell ref="C245:H245"/>
    <mergeCell ref="C249:H249"/>
    <mergeCell ref="C257:H257"/>
    <mergeCell ref="C259:H259"/>
    <mergeCell ref="C262:H262"/>
    <mergeCell ref="C276:H276"/>
    <mergeCell ref="C243:H243"/>
    <mergeCell ref="C97:H97"/>
    <mergeCell ref="C100:H100"/>
    <mergeCell ref="C101:H101"/>
    <mergeCell ref="C102:H102"/>
    <mergeCell ref="C150:H150"/>
    <mergeCell ref="C170:H170"/>
    <mergeCell ref="C175:H175"/>
    <mergeCell ref="C215:H215"/>
    <mergeCell ref="C220:H220"/>
    <mergeCell ref="C222:H222"/>
    <mergeCell ref="C230:H230"/>
    <mergeCell ref="C94:H94"/>
    <mergeCell ref="C3:H3"/>
    <mergeCell ref="C6:H6"/>
    <mergeCell ref="C11:H11"/>
    <mergeCell ref="C27:H27"/>
    <mergeCell ref="C92:H92"/>
  </mergeCells>
  <conditionalFormatting sqref="C6:C7">
    <cfRule type="duplicateValues" dxfId="219" priority="188"/>
  </conditionalFormatting>
  <conditionalFormatting sqref="C11">
    <cfRule type="duplicateValues" dxfId="218" priority="186"/>
  </conditionalFormatting>
  <conditionalFormatting sqref="C94">
    <cfRule type="duplicateValues" dxfId="217" priority="179"/>
  </conditionalFormatting>
  <conditionalFormatting sqref="C100">
    <cfRule type="duplicateValues" dxfId="216" priority="187"/>
  </conditionalFormatting>
  <conditionalFormatting sqref="C102">
    <cfRule type="duplicateValues" dxfId="215" priority="185"/>
  </conditionalFormatting>
  <conditionalFormatting sqref="C175">
    <cfRule type="duplicateValues" dxfId="214" priority="184"/>
  </conditionalFormatting>
  <conditionalFormatting sqref="C222">
    <cfRule type="duplicateValues" dxfId="213" priority="182"/>
  </conditionalFormatting>
  <conditionalFormatting sqref="C245">
    <cfRule type="duplicateValues" dxfId="212" priority="172"/>
  </conditionalFormatting>
  <conditionalFormatting sqref="C250:C258">
    <cfRule type="duplicateValues" dxfId="211" priority="195"/>
  </conditionalFormatting>
  <conditionalFormatting sqref="C259">
    <cfRule type="duplicateValues" dxfId="210" priority="173"/>
  </conditionalFormatting>
  <conditionalFormatting sqref="C280">
    <cfRule type="duplicateValues" dxfId="209" priority="183"/>
  </conditionalFormatting>
  <conditionalFormatting sqref="C281">
    <cfRule type="duplicateValues" dxfId="208" priority="189"/>
  </conditionalFormatting>
  <conditionalFormatting sqref="D8:D10">
    <cfRule type="duplicateValues" dxfId="207" priority="190"/>
  </conditionalFormatting>
  <conditionalFormatting sqref="D95:D96">
    <cfRule type="duplicateValues" dxfId="206" priority="54"/>
  </conditionalFormatting>
  <conditionalFormatting sqref="D98:D99">
    <cfRule type="duplicateValues" dxfId="205" priority="43"/>
  </conditionalFormatting>
  <conditionalFormatting sqref="D176:D214">
    <cfRule type="duplicateValues" dxfId="204" priority="33"/>
  </conditionalFormatting>
  <conditionalFormatting sqref="D216:D219">
    <cfRule type="duplicateValues" dxfId="203" priority="32"/>
  </conditionalFormatting>
  <conditionalFormatting sqref="D221">
    <cfRule type="duplicateValues" dxfId="202" priority="192"/>
  </conditionalFormatting>
  <conditionalFormatting sqref="D223:D229">
    <cfRule type="duplicateValues" dxfId="201" priority="21"/>
  </conditionalFormatting>
  <conditionalFormatting sqref="D231:D242">
    <cfRule type="duplicateValues" dxfId="200" priority="193"/>
  </conditionalFormatting>
  <conditionalFormatting sqref="D244">
    <cfRule type="duplicateValues" dxfId="199" priority="15"/>
  </conditionalFormatting>
  <conditionalFormatting sqref="D246:D248">
    <cfRule type="duplicateValues" dxfId="198" priority="14"/>
  </conditionalFormatting>
  <conditionalFormatting sqref="D250:D256">
    <cfRule type="duplicateValues" dxfId="197" priority="8"/>
  </conditionalFormatting>
  <conditionalFormatting sqref="D258">
    <cfRule type="duplicateValues" dxfId="196" priority="194"/>
  </conditionalFormatting>
  <conditionalFormatting sqref="D282:D293">
    <cfRule type="duplicateValues" dxfId="195" priority="7"/>
  </conditionalFormatting>
  <conditionalFormatting sqref="D295">
    <cfRule type="duplicateValues" dxfId="194" priority="196"/>
  </conditionalFormatting>
  <conditionalFormatting sqref="D297:D299">
    <cfRule type="duplicateValues" dxfId="193" priority="6"/>
  </conditionalFormatting>
  <conditionalFormatting sqref="E103:E139">
    <cfRule type="duplicateValues" dxfId="192" priority="42"/>
  </conditionalFormatting>
  <conditionalFormatting sqref="E140:E149">
    <cfRule type="duplicateValues" dxfId="191" priority="41"/>
  </conditionalFormatting>
  <conditionalFormatting sqref="E151:E169">
    <cfRule type="duplicateValues" dxfId="190" priority="40"/>
  </conditionalFormatting>
  <conditionalFormatting sqref="E171:E173">
    <cfRule type="duplicateValues" dxfId="189" priority="34"/>
  </conditionalFormatting>
  <conditionalFormatting sqref="E174">
    <cfRule type="duplicateValues" dxfId="188" priority="191"/>
  </conditionalFormatting>
  <conditionalFormatting sqref="G282:G293 G295 G297:G299">
    <cfRule type="timePeriod" dxfId="187" priority="181" stopIfTrue="1" timePeriod="yesterday">
      <formula>FLOOR(G282,1)=TODAY()-1</formula>
    </cfRule>
    <cfRule type="cellIs" dxfId="186" priority="180" stopIfTrue="1" operator="greaterThan">
      <formula>2</formula>
    </cfRule>
  </conditionalFormatting>
  <conditionalFormatting sqref="H8:H10">
    <cfRule type="cellIs" dxfId="185" priority="60" stopIfTrue="1" operator="between">
      <formula>"UR-Under Review"</formula>
      <formula>"UR-Under Review"</formula>
    </cfRule>
    <cfRule type="cellIs" dxfId="184" priority="61" stopIfTrue="1" operator="between">
      <formula>"Rejected"</formula>
      <formula>"Rejected"</formula>
    </cfRule>
    <cfRule type="cellIs" dxfId="183" priority="62" stopIfTrue="1" operator="between">
      <formula>"Revised &amp; Resubmit"</formula>
      <formula>"Revised &amp; Resubmit"</formula>
    </cfRule>
    <cfRule type="cellIs" dxfId="182" priority="63" stopIfTrue="1" operator="between">
      <formula>"Accepted as Noted"</formula>
      <formula>"Accepted as Noted"</formula>
    </cfRule>
    <cfRule type="cellIs" dxfId="181" priority="64" stopIfTrue="1" operator="between">
      <formula>"Accepted"</formula>
      <formula>"Accepted"</formula>
    </cfRule>
  </conditionalFormatting>
  <conditionalFormatting sqref="H12">
    <cfRule type="cellIs" dxfId="180" priority="166" stopIfTrue="1" operator="between">
      <formula>"Accepted"</formula>
      <formula>"Accepted"</formula>
    </cfRule>
    <cfRule type="cellIs" dxfId="179" priority="160" stopIfTrue="1" operator="between">
      <formula>"UR-Under Review"</formula>
      <formula>"UR-Under Review"</formula>
    </cfRule>
    <cfRule type="cellIs" dxfId="178" priority="161" stopIfTrue="1" operator="between">
      <formula>"Rejected"</formula>
      <formula>"Rejected"</formula>
    </cfRule>
    <cfRule type="cellIs" dxfId="177" priority="162" stopIfTrue="1" operator="between">
      <formula>"UR-Under Review"</formula>
      <formula>"UR-Under Review"</formula>
    </cfRule>
    <cfRule type="cellIs" dxfId="176" priority="163" stopIfTrue="1" operator="between">
      <formula>"Rejected"</formula>
      <formula>"Rejected"</formula>
    </cfRule>
    <cfRule type="cellIs" dxfId="175" priority="164" stopIfTrue="1" operator="between">
      <formula>"Revised &amp; Resubmit"</formula>
      <formula>"Revised &amp; Resubmit"</formula>
    </cfRule>
    <cfRule type="cellIs" dxfId="174" priority="165" stopIfTrue="1" operator="between">
      <formula>"Accepted as Noted"</formula>
      <formula>"Accepted as Noted"</formula>
    </cfRule>
  </conditionalFormatting>
  <conditionalFormatting sqref="H12:H13">
    <cfRule type="cellIs" dxfId="173" priority="158" stopIfTrue="1" operator="between">
      <formula>"Accepted as Noted"</formula>
      <formula>"Accepted as Noted"</formula>
    </cfRule>
    <cfRule type="cellIs" dxfId="172" priority="157" stopIfTrue="1" operator="between">
      <formula>"Revised &amp; Resubmit"</formula>
      <formula>"Revised &amp; Resubmit"</formula>
    </cfRule>
    <cfRule type="cellIs" dxfId="171" priority="159" stopIfTrue="1" operator="between">
      <formula>"Accepted"</formula>
      <formula>"Accepted"</formula>
    </cfRule>
  </conditionalFormatting>
  <conditionalFormatting sqref="H13">
    <cfRule type="cellIs" dxfId="170" priority="153" stopIfTrue="1" operator="between">
      <formula>"UR-Under Review"</formula>
      <formula>"UR-Under Review"</formula>
    </cfRule>
    <cfRule type="cellIs" dxfId="169" priority="154" stopIfTrue="1" operator="between">
      <formula>"Rejected"</formula>
      <formula>"Rejected"</formula>
    </cfRule>
    <cfRule type="cellIs" dxfId="168" priority="155" stopIfTrue="1" operator="between">
      <formula>"UR-Under Review"</formula>
      <formula>"UR-Under Review"</formula>
    </cfRule>
    <cfRule type="cellIs" dxfId="167" priority="156" stopIfTrue="1" operator="between">
      <formula>"Rejected"</formula>
      <formula>"Rejected"</formula>
    </cfRule>
  </conditionalFormatting>
  <conditionalFormatting sqref="H13:H14">
    <cfRule type="cellIs" dxfId="166" priority="152" stopIfTrue="1" operator="between">
      <formula>"Accepted"</formula>
      <formula>"Accepted"</formula>
    </cfRule>
    <cfRule type="cellIs" dxfId="165" priority="151" stopIfTrue="1" operator="between">
      <formula>"Accepted as Noted"</formula>
      <formula>"Accepted as Noted"</formula>
    </cfRule>
    <cfRule type="cellIs" dxfId="164" priority="150" stopIfTrue="1" operator="between">
      <formula>"Revised &amp; Resubmit"</formula>
      <formula>"Revised &amp; Resubmit"</formula>
    </cfRule>
  </conditionalFormatting>
  <conditionalFormatting sqref="H14">
    <cfRule type="cellIs" dxfId="163" priority="149" stopIfTrue="1" operator="between">
      <formula>"Rejected"</formula>
      <formula>"Rejected"</formula>
    </cfRule>
    <cfRule type="cellIs" dxfId="162" priority="147" stopIfTrue="1" operator="between">
      <formula>"Rejected"</formula>
      <formula>"Rejected"</formula>
    </cfRule>
    <cfRule type="cellIs" dxfId="161" priority="146" stopIfTrue="1" operator="between">
      <formula>"UR-Under Review"</formula>
      <formula>"UR-Under Review"</formula>
    </cfRule>
    <cfRule type="cellIs" dxfId="160" priority="148" stopIfTrue="1" operator="between">
      <formula>"UR-Under Review"</formula>
      <formula>"UR-Under Review"</formula>
    </cfRule>
  </conditionalFormatting>
  <conditionalFormatting sqref="H14:H15">
    <cfRule type="cellIs" dxfId="159" priority="145" stopIfTrue="1" operator="between">
      <formula>"Accepted"</formula>
      <formula>"Accepted"</formula>
    </cfRule>
    <cfRule type="cellIs" dxfId="158" priority="144" stopIfTrue="1" operator="between">
      <formula>"Accepted as Noted"</formula>
      <formula>"Accepted as Noted"</formula>
    </cfRule>
    <cfRule type="cellIs" dxfId="157" priority="143" stopIfTrue="1" operator="between">
      <formula>"Revised &amp; Resubmit"</formula>
      <formula>"Revised &amp; Resubmit"</formula>
    </cfRule>
  </conditionalFormatting>
  <conditionalFormatting sqref="H15">
    <cfRule type="cellIs" dxfId="156" priority="139" stopIfTrue="1" operator="between">
      <formula>"UR-Under Review"</formula>
      <formula>"UR-Under Review"</formula>
    </cfRule>
    <cfRule type="cellIs" dxfId="155" priority="141" stopIfTrue="1" operator="between">
      <formula>"UR-Under Review"</formula>
      <formula>"UR-Under Review"</formula>
    </cfRule>
    <cfRule type="cellIs" dxfId="154" priority="142" stopIfTrue="1" operator="between">
      <formula>"Rejected"</formula>
      <formula>"Rejected"</formula>
    </cfRule>
    <cfRule type="cellIs" dxfId="153" priority="140" stopIfTrue="1" operator="between">
      <formula>"Rejected"</formula>
      <formula>"Rejected"</formula>
    </cfRule>
  </conditionalFormatting>
  <conditionalFormatting sqref="H15:H16">
    <cfRule type="cellIs" dxfId="152" priority="136" stopIfTrue="1" operator="between">
      <formula>"Revised &amp; Resubmit"</formula>
      <formula>"Revised &amp; Resubmit"</formula>
    </cfRule>
    <cfRule type="cellIs" dxfId="151" priority="138" stopIfTrue="1" operator="between">
      <formula>"Accepted"</formula>
      <formula>"Accepted"</formula>
    </cfRule>
    <cfRule type="cellIs" dxfId="150" priority="137" stopIfTrue="1" operator="between">
      <formula>"Accepted as Noted"</formula>
      <formula>"Accepted as Noted"</formula>
    </cfRule>
  </conditionalFormatting>
  <conditionalFormatting sqref="H16">
    <cfRule type="cellIs" dxfId="149" priority="133" stopIfTrue="1" operator="between">
      <formula>"Rejected"</formula>
      <formula>"Rejected"</formula>
    </cfRule>
    <cfRule type="cellIs" dxfId="148" priority="135" stopIfTrue="1" operator="between">
      <formula>"Rejected"</formula>
      <formula>"Rejected"</formula>
    </cfRule>
    <cfRule type="cellIs" dxfId="147" priority="134" stopIfTrue="1" operator="between">
      <formula>"UR-Under Review"</formula>
      <formula>"UR-Under Review"</formula>
    </cfRule>
    <cfRule type="cellIs" dxfId="146" priority="132" stopIfTrue="1" operator="between">
      <formula>"UR-Under Review"</formula>
      <formula>"UR-Under Review"</formula>
    </cfRule>
  </conditionalFormatting>
  <conditionalFormatting sqref="H16:H17">
    <cfRule type="cellIs" dxfId="145" priority="131" stopIfTrue="1" operator="between">
      <formula>"Accepted"</formula>
      <formula>"Accepted"</formula>
    </cfRule>
    <cfRule type="cellIs" dxfId="144" priority="130" stopIfTrue="1" operator="between">
      <formula>"Accepted as Noted"</formula>
      <formula>"Accepted as Noted"</formula>
    </cfRule>
    <cfRule type="cellIs" dxfId="143" priority="129" stopIfTrue="1" operator="between">
      <formula>"Revised &amp; Resubmit"</formula>
      <formula>"Revised &amp; Resubmit"</formula>
    </cfRule>
  </conditionalFormatting>
  <conditionalFormatting sqref="H17">
    <cfRule type="cellIs" dxfId="142" priority="126" stopIfTrue="1" operator="between">
      <formula>"Rejected"</formula>
      <formula>"Rejected"</formula>
    </cfRule>
    <cfRule type="cellIs" dxfId="141" priority="125" stopIfTrue="1" operator="between">
      <formula>"UR-Under Review"</formula>
      <formula>"UR-Under Review"</formula>
    </cfRule>
    <cfRule type="cellIs" dxfId="140" priority="128" stopIfTrue="1" operator="between">
      <formula>"Rejected"</formula>
      <formula>"Rejected"</formula>
    </cfRule>
    <cfRule type="cellIs" dxfId="139" priority="127" stopIfTrue="1" operator="between">
      <formula>"UR-Under Review"</formula>
      <formula>"UR-Under Review"</formula>
    </cfRule>
  </conditionalFormatting>
  <conditionalFormatting sqref="H17:H18">
    <cfRule type="cellIs" dxfId="138" priority="124" stopIfTrue="1" operator="between">
      <formula>"Accepted"</formula>
      <formula>"Accepted"</formula>
    </cfRule>
    <cfRule type="cellIs" dxfId="137" priority="122" stopIfTrue="1" operator="between">
      <formula>"Revised &amp; Resubmit"</formula>
      <formula>"Revised &amp; Resubmit"</formula>
    </cfRule>
    <cfRule type="cellIs" dxfId="136" priority="123" stopIfTrue="1" operator="between">
      <formula>"Accepted as Noted"</formula>
      <formula>"Accepted as Noted"</formula>
    </cfRule>
  </conditionalFormatting>
  <conditionalFormatting sqref="H18">
    <cfRule type="cellIs" dxfId="135" priority="121" stopIfTrue="1" operator="between">
      <formula>"Rejected"</formula>
      <formula>"Rejected"</formula>
    </cfRule>
    <cfRule type="cellIs" dxfId="134" priority="120" stopIfTrue="1" operator="between">
      <formula>"UR-Under Review"</formula>
      <formula>"UR-Under Review"</formula>
    </cfRule>
    <cfRule type="cellIs" dxfId="133" priority="119" stopIfTrue="1" operator="between">
      <formula>"Rejected"</formula>
      <formula>"Rejected"</formula>
    </cfRule>
    <cfRule type="cellIs" dxfId="132" priority="118" stopIfTrue="1" operator="between">
      <formula>"UR-Under Review"</formula>
      <formula>"UR-Under Review"</formula>
    </cfRule>
  </conditionalFormatting>
  <conditionalFormatting sqref="H18:H19">
    <cfRule type="cellIs" dxfId="131" priority="117" stopIfTrue="1" operator="between">
      <formula>"Accepted"</formula>
      <formula>"Accepted"</formula>
    </cfRule>
    <cfRule type="cellIs" dxfId="130" priority="116" stopIfTrue="1" operator="between">
      <formula>"Accepted as Noted"</formula>
      <formula>"Accepted as Noted"</formula>
    </cfRule>
    <cfRule type="cellIs" dxfId="129" priority="115" stopIfTrue="1" operator="between">
      <formula>"Revised &amp; Resubmit"</formula>
      <formula>"Revised &amp; Resubmit"</formula>
    </cfRule>
  </conditionalFormatting>
  <conditionalFormatting sqref="H19">
    <cfRule type="cellIs" dxfId="128" priority="114" stopIfTrue="1" operator="between">
      <formula>"Rejected"</formula>
      <formula>"Rejected"</formula>
    </cfRule>
    <cfRule type="cellIs" dxfId="127" priority="113" stopIfTrue="1" operator="between">
      <formula>"UR-Under Review"</formula>
      <formula>"UR-Under Review"</formula>
    </cfRule>
    <cfRule type="cellIs" dxfId="126" priority="112" stopIfTrue="1" operator="between">
      <formula>"Rejected"</formula>
      <formula>"Rejected"</formula>
    </cfRule>
    <cfRule type="cellIs" dxfId="125" priority="111" stopIfTrue="1" operator="between">
      <formula>"UR-Under Review"</formula>
      <formula>"UR-Under Review"</formula>
    </cfRule>
  </conditionalFormatting>
  <conditionalFormatting sqref="H19:H20">
    <cfRule type="cellIs" dxfId="124" priority="110" stopIfTrue="1" operator="between">
      <formula>"Accepted"</formula>
      <formula>"Accepted"</formula>
    </cfRule>
    <cfRule type="cellIs" dxfId="123" priority="109" stopIfTrue="1" operator="between">
      <formula>"Accepted as Noted"</formula>
      <formula>"Accepted as Noted"</formula>
    </cfRule>
    <cfRule type="cellIs" dxfId="122" priority="108" stopIfTrue="1" operator="between">
      <formula>"Revised &amp; Resubmit"</formula>
      <formula>"Revised &amp; Resubmit"</formula>
    </cfRule>
  </conditionalFormatting>
  <conditionalFormatting sqref="H20">
    <cfRule type="cellIs" dxfId="121" priority="104" stopIfTrue="1" operator="between">
      <formula>"UR-Under Review"</formula>
      <formula>"UR-Under Review"</formula>
    </cfRule>
    <cfRule type="cellIs" dxfId="120" priority="106" stopIfTrue="1" operator="between">
      <formula>"UR-Under Review"</formula>
      <formula>"UR-Under Review"</formula>
    </cfRule>
    <cfRule type="cellIs" dxfId="119" priority="107" stopIfTrue="1" operator="between">
      <formula>"Rejected"</formula>
      <formula>"Rejected"</formula>
    </cfRule>
    <cfRule type="cellIs" dxfId="118" priority="105" stopIfTrue="1" operator="between">
      <formula>"Rejected"</formula>
      <formula>"Rejected"</formula>
    </cfRule>
  </conditionalFormatting>
  <conditionalFormatting sqref="H20:H21">
    <cfRule type="cellIs" dxfId="117" priority="103" stopIfTrue="1" operator="between">
      <formula>"Accepted"</formula>
      <formula>"Accepted"</formula>
    </cfRule>
    <cfRule type="cellIs" dxfId="116" priority="102" stopIfTrue="1" operator="between">
      <formula>"Accepted as Noted"</formula>
      <formula>"Accepted as Noted"</formula>
    </cfRule>
    <cfRule type="cellIs" dxfId="115" priority="101" stopIfTrue="1" operator="between">
      <formula>"Revised &amp; Resubmit"</formula>
      <formula>"Revised &amp; Resubmit"</formula>
    </cfRule>
  </conditionalFormatting>
  <conditionalFormatting sqref="H21">
    <cfRule type="cellIs" dxfId="114" priority="98" stopIfTrue="1" operator="between">
      <formula>"Rejected"</formula>
      <formula>"Rejected"</formula>
    </cfRule>
    <cfRule type="cellIs" dxfId="113" priority="99" stopIfTrue="1" operator="between">
      <formula>"UR-Under Review"</formula>
      <formula>"UR-Under Review"</formula>
    </cfRule>
    <cfRule type="cellIs" dxfId="112" priority="100" stopIfTrue="1" operator="between">
      <formula>"Rejected"</formula>
      <formula>"Rejected"</formula>
    </cfRule>
    <cfRule type="cellIs" dxfId="111" priority="97" stopIfTrue="1" operator="between">
      <formula>"UR-Under Review"</formula>
      <formula>"UR-Under Review"</formula>
    </cfRule>
  </conditionalFormatting>
  <conditionalFormatting sqref="H21:H22">
    <cfRule type="cellIs" dxfId="110" priority="94" stopIfTrue="1" operator="between">
      <formula>"Revised &amp; Resubmit"</formula>
      <formula>"Revised &amp; Resubmit"</formula>
    </cfRule>
    <cfRule type="cellIs" dxfId="109" priority="95" stopIfTrue="1" operator="between">
      <formula>"Accepted as Noted"</formula>
      <formula>"Accepted as Noted"</formula>
    </cfRule>
    <cfRule type="cellIs" dxfId="108" priority="96" stopIfTrue="1" operator="between">
      <formula>"Accepted"</formula>
      <formula>"Accepted"</formula>
    </cfRule>
  </conditionalFormatting>
  <conditionalFormatting sqref="H22">
    <cfRule type="cellIs" dxfId="107" priority="93" stopIfTrue="1" operator="between">
      <formula>"Rejected"</formula>
      <formula>"Rejected"</formula>
    </cfRule>
    <cfRule type="cellIs" dxfId="106" priority="90" stopIfTrue="1" operator="between">
      <formula>"UR-Under Review"</formula>
      <formula>"UR-Under Review"</formula>
    </cfRule>
    <cfRule type="cellIs" dxfId="105" priority="91" stopIfTrue="1" operator="between">
      <formula>"Rejected"</formula>
      <formula>"Rejected"</formula>
    </cfRule>
    <cfRule type="cellIs" dxfId="104" priority="92" stopIfTrue="1" operator="between">
      <formula>"UR-Under Review"</formula>
      <formula>"UR-Under Review"</formula>
    </cfRule>
  </conditionalFormatting>
  <conditionalFormatting sqref="H22:H26">
    <cfRule type="cellIs" dxfId="103" priority="87" stopIfTrue="1" operator="between">
      <formula>"Revised &amp; Resubmit"</formula>
      <formula>"Revised &amp; Resubmit"</formula>
    </cfRule>
    <cfRule type="cellIs" dxfId="102" priority="89" stopIfTrue="1" operator="between">
      <formula>"Accepted"</formula>
      <formula>"Accepted"</formula>
    </cfRule>
    <cfRule type="cellIs" dxfId="101" priority="88" stopIfTrue="1" operator="between">
      <formula>"Accepted as Noted"</formula>
      <formula>"Accepted as Noted"</formula>
    </cfRule>
  </conditionalFormatting>
  <conditionalFormatting sqref="H23:H26">
    <cfRule type="cellIs" dxfId="100" priority="86" stopIfTrue="1" operator="between">
      <formula>"Rejected"</formula>
      <formula>"Rejected"</formula>
    </cfRule>
    <cfRule type="cellIs" dxfId="99" priority="85" stopIfTrue="1" operator="between">
      <formula>"UR-Under Review"</formula>
      <formula>"UR-Under Review"</formula>
    </cfRule>
    <cfRule type="cellIs" dxfId="98" priority="84" stopIfTrue="1" operator="between">
      <formula>"Rejected"</formula>
      <formula>"Rejected"</formula>
    </cfRule>
    <cfRule type="cellIs" dxfId="97" priority="83" stopIfTrue="1" operator="between">
      <formula>"UR-Under Review"</formula>
      <formula>"UR-Under Review"</formula>
    </cfRule>
    <cfRule type="cellIs" dxfId="96" priority="82" stopIfTrue="1" operator="between">
      <formula>"Accepted"</formula>
      <formula>"Accepted"</formula>
    </cfRule>
    <cfRule type="cellIs" dxfId="95" priority="81" stopIfTrue="1" operator="between">
      <formula>"Accepted as Noted"</formula>
      <formula>"Accepted as Noted"</formula>
    </cfRule>
    <cfRule type="cellIs" dxfId="94" priority="80" stopIfTrue="1" operator="between">
      <formula>"Revised &amp; Resubmit"</formula>
      <formula>"Revised &amp; Resubmit"</formula>
    </cfRule>
  </conditionalFormatting>
  <conditionalFormatting sqref="H28:H91">
    <cfRule type="cellIs" dxfId="93" priority="176" stopIfTrue="1" operator="between">
      <formula>"Accepted"</formula>
      <formula>"Accepted"</formula>
    </cfRule>
    <cfRule type="cellIs" dxfId="92" priority="178" stopIfTrue="1" operator="between">
      <formula>"Rejected"</formula>
      <formula>"Rejected"</formula>
    </cfRule>
    <cfRule type="cellIs" dxfId="91" priority="177" stopIfTrue="1" operator="between">
      <formula>"UR-Under Review"</formula>
      <formula>"UR-Under Review"</formula>
    </cfRule>
    <cfRule type="cellIs" dxfId="90" priority="175" stopIfTrue="1" operator="between">
      <formula>"Accepted as Noted"</formula>
      <formula>"Accepted as Noted"</formula>
    </cfRule>
    <cfRule type="cellIs" dxfId="89" priority="174" stopIfTrue="1" operator="between">
      <formula>"Revised &amp; Resubmit"</formula>
      <formula>"Revised &amp; Resubmit"</formula>
    </cfRule>
  </conditionalFormatting>
  <conditionalFormatting sqref="H93">
    <cfRule type="cellIs" dxfId="88" priority="55" stopIfTrue="1" operator="between">
      <formula>"Revised &amp; Resubmit"</formula>
      <formula>"Revised &amp; Resubmit"</formula>
    </cfRule>
    <cfRule type="cellIs" dxfId="87" priority="59" stopIfTrue="1" operator="between">
      <formula>"Rejected"</formula>
      <formula>"Rejected"</formula>
    </cfRule>
    <cfRule type="cellIs" dxfId="86" priority="58" stopIfTrue="1" operator="between">
      <formula>"UR-Under Review"</formula>
      <formula>"UR-Under Review"</formula>
    </cfRule>
    <cfRule type="cellIs" dxfId="85" priority="57" stopIfTrue="1" operator="between">
      <formula>"Accepted"</formula>
      <formula>"Accepted"</formula>
    </cfRule>
    <cfRule type="cellIs" dxfId="84" priority="56" stopIfTrue="1" operator="between">
      <formula>"Accepted as Noted"</formula>
      <formula>"Accepted as Noted"</formula>
    </cfRule>
  </conditionalFormatting>
  <conditionalFormatting sqref="H95:H96">
    <cfRule type="cellIs" dxfId="83" priority="49" stopIfTrue="1" operator="between">
      <formula>"UR-Under Review"</formula>
      <formula>"UR-Under Review"</formula>
    </cfRule>
    <cfRule type="cellIs" dxfId="82" priority="53" stopIfTrue="1" operator="between">
      <formula>"Accepted"</formula>
      <formula>"Accepted"</formula>
    </cfRule>
    <cfRule type="cellIs" dxfId="81" priority="52" stopIfTrue="1" operator="between">
      <formula>"Accepted as Noted"</formula>
      <formula>"Accepted as Noted"</formula>
    </cfRule>
    <cfRule type="cellIs" dxfId="80" priority="51" stopIfTrue="1" operator="between">
      <formula>"Revised &amp; Resubmit"</formula>
      <formula>"Revised &amp; Resubmit"</formula>
    </cfRule>
    <cfRule type="cellIs" dxfId="79" priority="50" stopIfTrue="1" operator="between">
      <formula>"Rejected"</formula>
      <formula>"Rejected"</formula>
    </cfRule>
    <cfRule type="cellIs" dxfId="78" priority="48" stopIfTrue="1" operator="between">
      <formula>"Rejected"</formula>
      <formula>"Rejected"</formula>
    </cfRule>
    <cfRule type="cellIs" dxfId="77" priority="47" stopIfTrue="1" operator="between">
      <formula>"UR-Under Review"</formula>
      <formula>"UR-Under Review"</formula>
    </cfRule>
    <cfRule type="cellIs" dxfId="76" priority="46" stopIfTrue="1" operator="between">
      <formula>"Accepted"</formula>
      <formula>"Accepted"</formula>
    </cfRule>
    <cfRule type="cellIs" dxfId="75" priority="44" stopIfTrue="1" operator="between">
      <formula>"Revised &amp; Resubmit"</formula>
      <formula>"Revised &amp; Resubmit"</formula>
    </cfRule>
    <cfRule type="cellIs" dxfId="74" priority="45" stopIfTrue="1" operator="between">
      <formula>"Accepted as Noted"</formula>
      <formula>"Accepted as Noted"</formula>
    </cfRule>
  </conditionalFormatting>
  <conditionalFormatting sqref="H151:H169">
    <cfRule type="cellIs" dxfId="73" priority="39" stopIfTrue="1" operator="between">
      <formula>"Accepted"</formula>
      <formula>"Accepted"</formula>
    </cfRule>
    <cfRule type="cellIs" dxfId="72" priority="38" stopIfTrue="1" operator="between">
      <formula>"Accepted as Noted"</formula>
      <formula>"Accepted as Noted"</formula>
    </cfRule>
    <cfRule type="cellIs" dxfId="71" priority="37" stopIfTrue="1" operator="between">
      <formula>"Revised &amp; Resubmit"</formula>
      <formula>"Revised &amp; Resubmit"</formula>
    </cfRule>
    <cfRule type="cellIs" dxfId="70" priority="35" stopIfTrue="1" operator="between">
      <formula>"UR-Under Review"</formula>
      <formula>"UR-Under Review"</formula>
    </cfRule>
    <cfRule type="cellIs" dxfId="69" priority="36" stopIfTrue="1" operator="between">
      <formula>"Rejected"</formula>
      <formula>"Rejected"</formula>
    </cfRule>
  </conditionalFormatting>
  <conditionalFormatting sqref="H171:H214">
    <cfRule type="cellIs" dxfId="68" priority="167" stopIfTrue="1" operator="between">
      <formula>"UR-Under Review"</formula>
      <formula>"UR-Under Review"</formula>
    </cfRule>
    <cfRule type="cellIs" dxfId="67" priority="168" stopIfTrue="1" operator="between">
      <formula>"Rejected"</formula>
      <formula>"Rejected"</formula>
    </cfRule>
    <cfRule type="cellIs" dxfId="66" priority="169" stopIfTrue="1" operator="between">
      <formula>"Revised &amp; Resubmit"</formula>
      <formula>"Revised &amp; Resubmit"</formula>
    </cfRule>
    <cfRule type="cellIs" dxfId="65" priority="170" stopIfTrue="1" operator="between">
      <formula>"Accepted as Noted"</formula>
      <formula>"Accepted as Noted"</formula>
    </cfRule>
    <cfRule type="cellIs" dxfId="64" priority="171" stopIfTrue="1" operator="between">
      <formula>"Accepted"</formula>
      <formula>"Accepted"</formula>
    </cfRule>
  </conditionalFormatting>
  <conditionalFormatting sqref="H216:H219">
    <cfRule type="cellIs" dxfId="63" priority="27" stopIfTrue="1" operator="between">
      <formula>"UR-Under Review"</formula>
      <formula>"UR-Under Review"</formula>
    </cfRule>
    <cfRule type="cellIs" dxfId="62" priority="31" stopIfTrue="1" operator="between">
      <formula>"Accepted"</formula>
      <formula>"Accepted"</formula>
    </cfRule>
    <cfRule type="cellIs" dxfId="61" priority="30" stopIfTrue="1" operator="between">
      <formula>"Accepted as Noted"</formula>
      <formula>"Accepted as Noted"</formula>
    </cfRule>
    <cfRule type="cellIs" dxfId="60" priority="29" stopIfTrue="1" operator="between">
      <formula>"Revised &amp; Resubmit"</formula>
      <formula>"Revised &amp; Resubmit"</formula>
    </cfRule>
    <cfRule type="cellIs" dxfId="59" priority="28" stopIfTrue="1" operator="between">
      <formula>"Rejected"</formula>
      <formula>"Rejected"</formula>
    </cfRule>
  </conditionalFormatting>
  <conditionalFormatting sqref="H221">
    <cfRule type="cellIs" dxfId="58" priority="25" stopIfTrue="1" operator="between">
      <formula>"Accepted as Noted"</formula>
      <formula>"Accepted as Noted"</formula>
    </cfRule>
    <cfRule type="cellIs" dxfId="57" priority="26" stopIfTrue="1" operator="between">
      <formula>"Accepted"</formula>
      <formula>"Accepted"</formula>
    </cfRule>
    <cfRule type="cellIs" dxfId="56" priority="24" stopIfTrue="1" operator="between">
      <formula>"Revised &amp; Resubmit"</formula>
      <formula>"Revised &amp; Resubmit"</formula>
    </cfRule>
    <cfRule type="cellIs" dxfId="55" priority="23" stopIfTrue="1" operator="between">
      <formula>"Rejected"</formula>
      <formula>"Rejected"</formula>
    </cfRule>
    <cfRule type="cellIs" dxfId="54" priority="22" stopIfTrue="1" operator="between">
      <formula>"UR-Under Review"</formula>
      <formula>"UR-Under Review"</formula>
    </cfRule>
  </conditionalFormatting>
  <conditionalFormatting sqref="H223:H228">
    <cfRule type="cellIs" dxfId="53" priority="74" stopIfTrue="1" operator="between">
      <formula>"Rejected"</formula>
      <formula>"Rejected"</formula>
    </cfRule>
    <cfRule type="cellIs" dxfId="52" priority="73" stopIfTrue="1" operator="between">
      <formula>"UR-Under Review"</formula>
      <formula>"UR-Under Review"</formula>
    </cfRule>
    <cfRule type="cellIs" dxfId="51" priority="70" stopIfTrue="1" operator="between">
      <formula>"Revised &amp; Resubmit"</formula>
      <formula>"Revised &amp; Resubmit"</formula>
    </cfRule>
    <cfRule type="cellIs" dxfId="50" priority="71" stopIfTrue="1" operator="between">
      <formula>"Accepted as Noted"</formula>
      <formula>"Accepted as Noted"</formula>
    </cfRule>
    <cfRule type="cellIs" dxfId="49" priority="72" stopIfTrue="1" operator="between">
      <formula>"Accepted"</formula>
      <formula>"Accepted"</formula>
    </cfRule>
  </conditionalFormatting>
  <conditionalFormatting sqref="H223:H229 H231:H242">
    <cfRule type="cellIs" dxfId="48" priority="79" stopIfTrue="1" operator="between">
      <formula>"Accepted"</formula>
      <formula>"Accepted"</formula>
    </cfRule>
    <cfRule type="cellIs" dxfId="47" priority="78" stopIfTrue="1" operator="between">
      <formula>"Accepted as Noted"</formula>
      <formula>"Accepted as Noted"</formula>
    </cfRule>
    <cfRule type="cellIs" dxfId="46" priority="76" stopIfTrue="1" operator="between">
      <formula>"Rejected"</formula>
      <formula>"Rejected"</formula>
    </cfRule>
    <cfRule type="cellIs" dxfId="45" priority="75" stopIfTrue="1" operator="between">
      <formula>"UR-Under Review"</formula>
      <formula>"UR-Under Review"</formula>
    </cfRule>
    <cfRule type="cellIs" dxfId="44" priority="77" stopIfTrue="1" operator="between">
      <formula>"Revised &amp; Resubmit"</formula>
      <formula>"Revised &amp; Resubmit"</formula>
    </cfRule>
  </conditionalFormatting>
  <conditionalFormatting sqref="H235:H240">
    <cfRule type="cellIs" dxfId="43" priority="20" stopIfTrue="1" operator="between">
      <formula>"Rejected"</formula>
      <formula>"Rejected"</formula>
    </cfRule>
    <cfRule type="cellIs" dxfId="42" priority="19" stopIfTrue="1" operator="between">
      <formula>"UR-Under Review"</formula>
      <formula>"UR-Under Review"</formula>
    </cfRule>
    <cfRule type="cellIs" dxfId="41" priority="18" stopIfTrue="1" operator="between">
      <formula>"Accepted"</formula>
      <formula>"Accepted"</formula>
    </cfRule>
    <cfRule type="cellIs" dxfId="40" priority="17" stopIfTrue="1" operator="between">
      <formula>"Accepted as Noted"</formula>
      <formula>"Accepted as Noted"</formula>
    </cfRule>
    <cfRule type="cellIs" dxfId="39" priority="16" stopIfTrue="1" operator="between">
      <formula>"Revised &amp; Resubmit"</formula>
      <formula>"Revised &amp; Resubmit"</formula>
    </cfRule>
  </conditionalFormatting>
  <conditionalFormatting sqref="H246:H248">
    <cfRule type="cellIs" dxfId="38" priority="9" stopIfTrue="1" operator="between">
      <formula>"UR-Under Review"</formula>
      <formula>"UR-Under Review"</formula>
    </cfRule>
    <cfRule type="cellIs" dxfId="37" priority="13" stopIfTrue="1" operator="between">
      <formula>"Accepted"</formula>
      <formula>"Accepted"</formula>
    </cfRule>
    <cfRule type="cellIs" dxfId="36" priority="12" stopIfTrue="1" operator="between">
      <formula>"Accepted as Noted"</formula>
      <formula>"Accepted as Noted"</formula>
    </cfRule>
    <cfRule type="cellIs" dxfId="35" priority="11" stopIfTrue="1" operator="between">
      <formula>"Revised &amp; Resubmit"</formula>
      <formula>"Revised &amp; Resubmit"</formula>
    </cfRule>
    <cfRule type="cellIs" dxfId="34" priority="10" stopIfTrue="1" operator="between">
      <formula>"Rejected"</formula>
      <formula>"Rejected"</formula>
    </cfRule>
  </conditionalFormatting>
  <conditionalFormatting sqref="H260:H261">
    <cfRule type="cellIs" dxfId="33" priority="1" stopIfTrue="1" operator="between">
      <formula>"UR-Under Review"</formula>
      <formula>"UR-Under Review"</formula>
    </cfRule>
    <cfRule type="cellIs" dxfId="32" priority="5" stopIfTrue="1" operator="between">
      <formula>"Accepted"</formula>
      <formula>"Accepted"</formula>
    </cfRule>
    <cfRule type="cellIs" dxfId="31" priority="4" stopIfTrue="1" operator="between">
      <formula>"Accepted as Noted"</formula>
      <formula>"Accepted as Noted"</formula>
    </cfRule>
    <cfRule type="cellIs" dxfId="30" priority="3" stopIfTrue="1" operator="between">
      <formula>"Revised &amp; Resubmit"</formula>
      <formula>"Revised &amp; Resubmit"</formula>
    </cfRule>
    <cfRule type="cellIs" dxfId="29" priority="2" stopIfTrue="1" operator="between">
      <formula>"Rejected"</formula>
      <formula>"Rejected"</formula>
    </cfRule>
  </conditionalFormatting>
  <conditionalFormatting sqref="H297:H299">
    <cfRule type="cellIs" dxfId="28" priority="68" stopIfTrue="1" operator="between">
      <formula>"Accepted as Noted"</formula>
      <formula>"Accepted as Noted"</formula>
    </cfRule>
    <cfRule type="cellIs" dxfId="27" priority="67" stopIfTrue="1" operator="between">
      <formula>"Revised &amp; Resubmit"</formula>
      <formula>"Revised &amp; Resubmit"</formula>
    </cfRule>
    <cfRule type="cellIs" dxfId="26" priority="66" stopIfTrue="1" operator="between">
      <formula>"Rejected"</formula>
      <formula>"Rejected"</formula>
    </cfRule>
    <cfRule type="cellIs" dxfId="25" priority="65" stopIfTrue="1" operator="between">
      <formula>"UR-Under Review"</formula>
      <formula>"UR-Under Review"</formula>
    </cfRule>
    <cfRule type="cellIs" dxfId="24" priority="69" stopIfTrue="1" operator="between">
      <formula>"Accepted"</formula>
      <formula>"Accepted"</formula>
    </cfRule>
  </conditionalFormatting>
  <dataValidations count="10">
    <dataValidation type="list" allowBlank="1" showInputMessage="1" showErrorMessage="1" sqref="H246:H248 H260:H261" xr:uid="{77A13BFA-B3DD-44B5-8E77-290363C94200}">
      <formula1>$S$22:$S$37</formula1>
    </dataValidation>
    <dataValidation type="list" allowBlank="1" showInputMessage="1" showErrorMessage="1" sqref="H221" xr:uid="{15D0C71E-069A-4EFF-B515-8F540FA630FF}">
      <formula1>$Z$13:$Z$25</formula1>
    </dataValidation>
    <dataValidation type="list" allowBlank="1" showInputMessage="1" showErrorMessage="1" sqref="H151:H169 H216:H219" xr:uid="{BE250C0D-14D8-4C8A-A208-F72D8716521A}">
      <formula1>$R$22:$R$37</formula1>
    </dataValidation>
    <dataValidation type="list" allowBlank="1" showInputMessage="1" showErrorMessage="1" sqref="H93" xr:uid="{8F9257E4-23D4-4C7D-8A63-065B47BE135B}">
      <formula1>$X$11:$X$18</formula1>
    </dataValidation>
    <dataValidation type="list" allowBlank="1" showInputMessage="1" showErrorMessage="1" sqref="H8:H10" xr:uid="{8C830CBA-C167-47A3-9A22-987F3B89A745}">
      <formula1>$R$22:$R$90</formula1>
    </dataValidation>
    <dataValidation type="list" allowBlank="1" showInputMessage="1" showErrorMessage="1" sqref="H297:H299" xr:uid="{DF50A7F6-BEFF-4C9D-AB7D-AA108BEE253A}">
      <formula1>$Z$11:$Z$19</formula1>
    </dataValidation>
    <dataValidation type="list" allowBlank="1" showInputMessage="1" showErrorMessage="1" sqref="H12:H26 H223:H228 H95:H96" xr:uid="{E8BDC363-D834-41FA-B381-FEF577E1F37E}">
      <formula1>$X$11:$X$12</formula1>
    </dataValidation>
    <dataValidation type="list" allowBlank="1" showInputMessage="1" showErrorMessage="1" sqref="H171:H174" xr:uid="{8F8C1F9C-0BC5-406D-8FC5-D1A50F86FF45}">
      <formula1>$Z$11:$Z$12</formula1>
    </dataValidation>
    <dataValidation type="list" allowBlank="1" showInputMessage="1" showErrorMessage="1" sqref="H28:H91" xr:uid="{62D53F71-D66F-4723-86C5-EA24FB7F52C3}">
      <formula1>$X$12:$X$13</formula1>
    </dataValidation>
    <dataValidation type="list" allowBlank="1" showInputMessage="1" showErrorMessage="1" sqref="H229 H231:H242 H175:H214" xr:uid="{90F0DB6B-DEFB-4569-B66D-54243CEBCC55}">
      <formula1>#REF!</formula1>
    </dataValidation>
  </dataValidations>
  <printOptions horizontalCentered="1"/>
  <pageMargins left="0.25" right="0.41" top="0.15" bottom="0.25" header="0" footer="0"/>
  <pageSetup paperSize="9" scale="31" fitToHeight="0" orientation="portrait" horizontalDpi="1200" verticalDpi="1200" r:id="rId1"/>
  <headerFooter>
    <oddFooter>&amp;C&amp;P / &amp;N&amp;R&amp;F</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E6CB1-20DE-4B0D-A504-E94B90D6499D}">
  <sheetPr>
    <pageSetUpPr fitToPage="1"/>
  </sheetPr>
  <dimension ref="C2:U43"/>
  <sheetViews>
    <sheetView view="pageBreakPreview" topLeftCell="F10" zoomScale="60" zoomScaleNormal="100" zoomScaleSheetLayoutView="70" workbookViewId="0">
      <selection activeCell="P13" sqref="P13"/>
    </sheetView>
  </sheetViews>
  <sheetFormatPr defaultColWidth="9.109375" defaultRowHeight="13.2"/>
  <cols>
    <col min="1" max="1" width="9.109375" style="1331"/>
    <col min="2" max="2" width="3.5546875" style="1331" customWidth="1"/>
    <col min="3" max="3" width="69.88671875" style="1330" bestFit="1" customWidth="1"/>
    <col min="4" max="4" width="27.88671875" style="1330" bestFit="1" customWidth="1"/>
    <col min="5" max="5" width="16.5546875" style="1330" customWidth="1"/>
    <col min="6" max="6" width="64.33203125" style="1330" bestFit="1" customWidth="1"/>
    <col min="7" max="7" width="27.33203125" style="1330" bestFit="1" customWidth="1"/>
    <col min="8" max="8" width="29.88671875" style="1330" customWidth="1"/>
    <col min="9" max="9" width="19.88671875" style="1334" bestFit="1" customWidth="1"/>
    <col min="10" max="10" width="25.33203125" style="1334" bestFit="1" customWidth="1"/>
    <col min="11" max="11" width="18.5546875" style="1334" bestFit="1" customWidth="1"/>
    <col min="12" max="12" width="14.33203125" style="1334" bestFit="1" customWidth="1"/>
    <col min="13" max="13" width="21.88671875" style="1334" bestFit="1" customWidth="1"/>
    <col min="14" max="14" width="22.6640625" style="1334" bestFit="1" customWidth="1"/>
    <col min="15" max="15" width="18.21875" style="1334" bestFit="1" customWidth="1"/>
    <col min="16" max="16" width="20.6640625" style="1331" bestFit="1" customWidth="1"/>
    <col min="17" max="17" width="13" style="1331" customWidth="1"/>
    <col min="18" max="18" width="85.5546875" style="1331" bestFit="1" customWidth="1"/>
    <col min="19" max="20" width="9.109375" style="1331"/>
    <col min="21" max="21" width="0" style="1331" hidden="1" customWidth="1"/>
    <col min="22" max="16384" width="9.109375" style="1331"/>
  </cols>
  <sheetData>
    <row r="2" spans="3:21" ht="23.1" customHeight="1">
      <c r="C2" s="2146" t="s">
        <v>1938</v>
      </c>
      <c r="D2" s="2146"/>
      <c r="E2" s="2146"/>
      <c r="F2" s="2146"/>
      <c r="G2" s="2146"/>
      <c r="H2" s="2146"/>
      <c r="I2" s="2146"/>
      <c r="J2" s="2146"/>
      <c r="K2" s="2146"/>
      <c r="L2" s="2146"/>
      <c r="M2" s="2146"/>
      <c r="N2" s="2146"/>
      <c r="O2" s="2146"/>
      <c r="P2" s="2146"/>
      <c r="Q2" s="2146"/>
      <c r="R2" s="2146"/>
    </row>
    <row r="3" spans="3:21" s="1332" customFormat="1" ht="51.6" customHeight="1">
      <c r="C3" s="1323" t="s">
        <v>2075</v>
      </c>
      <c r="D3" s="1323" t="s">
        <v>2076</v>
      </c>
      <c r="E3" s="1323" t="s">
        <v>2077</v>
      </c>
      <c r="F3" s="1323" t="s">
        <v>2078</v>
      </c>
      <c r="G3" s="1323" t="s">
        <v>1905</v>
      </c>
      <c r="H3" s="1324" t="s">
        <v>2079</v>
      </c>
      <c r="I3" s="1323" t="s">
        <v>2080</v>
      </c>
      <c r="J3" s="1325" t="s">
        <v>2081</v>
      </c>
      <c r="K3" s="1326" t="s">
        <v>2082</v>
      </c>
      <c r="L3" s="1323" t="s">
        <v>2083</v>
      </c>
      <c r="M3" s="1323" t="s">
        <v>2084</v>
      </c>
      <c r="N3" s="1323" t="s">
        <v>2085</v>
      </c>
      <c r="O3" s="1323" t="s">
        <v>1906</v>
      </c>
      <c r="P3" s="1323" t="s">
        <v>2086</v>
      </c>
      <c r="Q3" s="1323" t="s">
        <v>2087</v>
      </c>
      <c r="R3" s="1323" t="s">
        <v>2088</v>
      </c>
    </row>
    <row r="4" spans="3:21" s="1333" customFormat="1" ht="51.6" customHeight="1">
      <c r="C4" s="1327" t="s">
        <v>2089</v>
      </c>
      <c r="D4" s="1327" t="s">
        <v>1277</v>
      </c>
      <c r="E4" s="1327" t="s">
        <v>2090</v>
      </c>
      <c r="F4" s="1328" t="s">
        <v>2118</v>
      </c>
      <c r="G4" s="1378" t="s">
        <v>1907</v>
      </c>
      <c r="H4" s="1379" t="s">
        <v>2114</v>
      </c>
      <c r="I4" s="1329" t="s">
        <v>1937</v>
      </c>
      <c r="J4" s="1329" t="s">
        <v>2091</v>
      </c>
      <c r="K4" s="1329" t="s">
        <v>2092</v>
      </c>
      <c r="L4" s="1327" t="s">
        <v>2093</v>
      </c>
      <c r="M4" s="1342">
        <v>1</v>
      </c>
      <c r="N4" s="1342">
        <v>0</v>
      </c>
      <c r="O4" s="1393">
        <v>155879</v>
      </c>
      <c r="P4" s="1393">
        <v>36336</v>
      </c>
      <c r="Q4" s="1343" t="s">
        <v>1689</v>
      </c>
      <c r="R4" s="1396" t="s">
        <v>2139</v>
      </c>
      <c r="U4" s="1333" t="s">
        <v>2093</v>
      </c>
    </row>
    <row r="5" spans="3:21" s="1333" customFormat="1" ht="51.6" customHeight="1">
      <c r="C5" s="1327" t="s">
        <v>2089</v>
      </c>
      <c r="D5" s="1327" t="s">
        <v>1277</v>
      </c>
      <c r="E5" s="1327" t="s">
        <v>2090</v>
      </c>
      <c r="F5" s="1328" t="s">
        <v>2113</v>
      </c>
      <c r="G5" s="1378" t="s">
        <v>1907</v>
      </c>
      <c r="H5" s="1379" t="s">
        <v>2114</v>
      </c>
      <c r="I5" s="1329" t="s">
        <v>2115</v>
      </c>
      <c r="J5" s="1329" t="s">
        <v>2116</v>
      </c>
      <c r="K5" s="1329" t="s">
        <v>2117</v>
      </c>
      <c r="L5" s="1327" t="s">
        <v>2093</v>
      </c>
      <c r="M5" s="1342">
        <v>1</v>
      </c>
      <c r="N5" s="1342">
        <v>0</v>
      </c>
      <c r="O5" s="1393">
        <v>129381</v>
      </c>
      <c r="P5" s="1393">
        <v>0</v>
      </c>
      <c r="Q5" s="1343" t="s">
        <v>1689</v>
      </c>
      <c r="R5" s="1396" t="s">
        <v>2140</v>
      </c>
    </row>
    <row r="6" spans="3:21" s="1333" customFormat="1" ht="53.1" customHeight="1">
      <c r="C6" s="1327" t="s">
        <v>2089</v>
      </c>
      <c r="D6" s="1327" t="s">
        <v>1277</v>
      </c>
      <c r="E6" s="1327" t="s">
        <v>2090</v>
      </c>
      <c r="F6" s="1328" t="s">
        <v>1792</v>
      </c>
      <c r="G6" s="1378" t="s">
        <v>1908</v>
      </c>
      <c r="H6" s="1379" t="s">
        <v>2119</v>
      </c>
      <c r="I6" s="1329" t="s">
        <v>1937</v>
      </c>
      <c r="J6" s="1329" t="s">
        <v>2094</v>
      </c>
      <c r="K6" s="1329" t="s">
        <v>2092</v>
      </c>
      <c r="L6" s="1327" t="s">
        <v>2093</v>
      </c>
      <c r="M6" s="1342">
        <v>1</v>
      </c>
      <c r="N6" s="1342">
        <v>0</v>
      </c>
      <c r="O6" s="1120">
        <v>981</v>
      </c>
      <c r="P6" s="1393">
        <v>981</v>
      </c>
      <c r="Q6" s="1343" t="s">
        <v>2095</v>
      </c>
      <c r="R6" s="1396" t="s">
        <v>2141</v>
      </c>
      <c r="U6" s="1333" t="s">
        <v>2096</v>
      </c>
    </row>
    <row r="7" spans="3:21" s="1333" customFormat="1" ht="53.1" customHeight="1">
      <c r="C7" s="1327" t="s">
        <v>2089</v>
      </c>
      <c r="D7" s="1327" t="s">
        <v>1277</v>
      </c>
      <c r="E7" s="1327" t="s">
        <v>2090</v>
      </c>
      <c r="F7" s="1328" t="s">
        <v>1909</v>
      </c>
      <c r="G7" s="1378" t="s">
        <v>1910</v>
      </c>
      <c r="H7" s="1379" t="s">
        <v>2120</v>
      </c>
      <c r="I7" s="1329" t="s">
        <v>1937</v>
      </c>
      <c r="J7" s="1329" t="s">
        <v>2094</v>
      </c>
      <c r="K7" s="1329" t="s">
        <v>2092</v>
      </c>
      <c r="L7" s="1327" t="s">
        <v>2093</v>
      </c>
      <c r="M7" s="1342">
        <v>1</v>
      </c>
      <c r="N7" s="1342">
        <v>0</v>
      </c>
      <c r="O7" s="1120">
        <v>300</v>
      </c>
      <c r="P7" s="1120">
        <v>256</v>
      </c>
      <c r="Q7" s="1343" t="s">
        <v>2095</v>
      </c>
      <c r="R7" s="1396" t="s">
        <v>2166</v>
      </c>
      <c r="U7" s="1333" t="s">
        <v>2097</v>
      </c>
    </row>
    <row r="8" spans="3:21" s="1333" customFormat="1" ht="53.1" customHeight="1">
      <c r="C8" s="1327" t="s">
        <v>2089</v>
      </c>
      <c r="D8" s="1327" t="s">
        <v>1277</v>
      </c>
      <c r="E8" s="1327" t="s">
        <v>2090</v>
      </c>
      <c r="F8" s="1328" t="s">
        <v>1939</v>
      </c>
      <c r="G8" s="1378" t="s">
        <v>1911</v>
      </c>
      <c r="H8" s="1379" t="s">
        <v>2121</v>
      </c>
      <c r="I8" s="1329" t="s">
        <v>1937</v>
      </c>
      <c r="J8" s="1329" t="s">
        <v>2094</v>
      </c>
      <c r="K8" s="1329" t="s">
        <v>2092</v>
      </c>
      <c r="L8" s="1327" t="s">
        <v>2093</v>
      </c>
      <c r="M8" s="1342">
        <v>1</v>
      </c>
      <c r="N8" s="1342">
        <v>0</v>
      </c>
      <c r="O8" s="1120">
        <v>346</v>
      </c>
      <c r="P8" s="1120">
        <v>340</v>
      </c>
      <c r="Q8" s="1343" t="s">
        <v>2095</v>
      </c>
      <c r="R8" s="1396" t="s">
        <v>2165</v>
      </c>
      <c r="U8" s="1333" t="s">
        <v>2098</v>
      </c>
    </row>
    <row r="9" spans="3:21" s="1333" customFormat="1" ht="53.1" customHeight="1">
      <c r="C9" s="1327" t="s">
        <v>2089</v>
      </c>
      <c r="D9" s="1327" t="s">
        <v>1277</v>
      </c>
      <c r="E9" s="1327" t="s">
        <v>2090</v>
      </c>
      <c r="F9" s="1328" t="s">
        <v>1912</v>
      </c>
      <c r="G9" s="1378" t="s">
        <v>1913</v>
      </c>
      <c r="H9" s="1379" t="s">
        <v>2122</v>
      </c>
      <c r="I9" s="1329" t="s">
        <v>2115</v>
      </c>
      <c r="J9" s="1329" t="s">
        <v>2094</v>
      </c>
      <c r="K9" s="1329" t="s">
        <v>2092</v>
      </c>
      <c r="L9" s="1327" t="s">
        <v>2093</v>
      </c>
      <c r="M9" s="1342">
        <v>1</v>
      </c>
      <c r="N9" s="1342">
        <v>0</v>
      </c>
      <c r="O9" s="1120">
        <v>1768</v>
      </c>
      <c r="P9" s="1120">
        <v>1205</v>
      </c>
      <c r="Q9" s="1343" t="s">
        <v>2095</v>
      </c>
      <c r="R9" s="1396" t="s">
        <v>2164</v>
      </c>
      <c r="U9" s="1333" t="s">
        <v>2099</v>
      </c>
    </row>
    <row r="10" spans="3:21" s="1333" customFormat="1" ht="53.1" customHeight="1">
      <c r="C10" s="1327" t="s">
        <v>2089</v>
      </c>
      <c r="D10" s="1327" t="s">
        <v>1277</v>
      </c>
      <c r="E10" s="1327" t="s">
        <v>2090</v>
      </c>
      <c r="F10" s="1328" t="s">
        <v>768</v>
      </c>
      <c r="G10" s="1378" t="s">
        <v>1914</v>
      </c>
      <c r="H10" s="1379" t="s">
        <v>2123</v>
      </c>
      <c r="I10" s="1329" t="s">
        <v>1937</v>
      </c>
      <c r="J10" s="1329" t="s">
        <v>2094</v>
      </c>
      <c r="K10" s="1329" t="s">
        <v>2117</v>
      </c>
      <c r="L10" s="1327" t="s">
        <v>2093</v>
      </c>
      <c r="M10" s="1342">
        <v>1</v>
      </c>
      <c r="N10" s="1342">
        <v>0</v>
      </c>
      <c r="O10" s="1120">
        <v>666</v>
      </c>
      <c r="P10" s="1120">
        <v>666</v>
      </c>
      <c r="Q10" s="1343" t="s">
        <v>2095</v>
      </c>
      <c r="R10" s="1396" t="s">
        <v>2141</v>
      </c>
      <c r="U10" s="1333" t="s">
        <v>2101</v>
      </c>
    </row>
    <row r="11" spans="3:21" s="1333" customFormat="1" ht="53.1" customHeight="1">
      <c r="C11" s="1327" t="s">
        <v>2089</v>
      </c>
      <c r="D11" s="1327" t="s">
        <v>1277</v>
      </c>
      <c r="E11" s="1327" t="s">
        <v>2090</v>
      </c>
      <c r="F11" s="1328" t="s">
        <v>776</v>
      </c>
      <c r="G11" s="1378" t="s">
        <v>1911</v>
      </c>
      <c r="H11" s="1379" t="s">
        <v>2121</v>
      </c>
      <c r="I11" s="1329" t="s">
        <v>1937</v>
      </c>
      <c r="J11" s="1329" t="s">
        <v>2100</v>
      </c>
      <c r="K11" s="1329" t="s">
        <v>2117</v>
      </c>
      <c r="L11" s="1327" t="s">
        <v>2093</v>
      </c>
      <c r="M11" s="1342">
        <v>1</v>
      </c>
      <c r="N11" s="1342">
        <v>0</v>
      </c>
      <c r="O11" s="1393">
        <v>2914</v>
      </c>
      <c r="P11" s="1120">
        <v>2570</v>
      </c>
      <c r="Q11" s="1343" t="s">
        <v>1689</v>
      </c>
      <c r="R11" s="1396" t="s">
        <v>2142</v>
      </c>
      <c r="U11" s="1333" t="s">
        <v>2102</v>
      </c>
    </row>
    <row r="12" spans="3:21" s="1333" customFormat="1" ht="53.1" customHeight="1">
      <c r="C12" s="1327" t="s">
        <v>2089</v>
      </c>
      <c r="D12" s="1327" t="s">
        <v>1277</v>
      </c>
      <c r="E12" s="1327" t="s">
        <v>2090</v>
      </c>
      <c r="F12" s="1328" t="s">
        <v>1915</v>
      </c>
      <c r="G12" s="1378" t="s">
        <v>1910</v>
      </c>
      <c r="H12" s="1379" t="s">
        <v>2120</v>
      </c>
      <c r="I12" s="1329" t="s">
        <v>1937</v>
      </c>
      <c r="J12" s="1329" t="s">
        <v>2103</v>
      </c>
      <c r="K12" s="1329" t="s">
        <v>2092</v>
      </c>
      <c r="L12" s="1327" t="s">
        <v>2093</v>
      </c>
      <c r="M12" s="1342">
        <v>1</v>
      </c>
      <c r="N12" s="1342">
        <v>0</v>
      </c>
      <c r="O12" s="1120">
        <v>214</v>
      </c>
      <c r="P12" s="1120">
        <v>0</v>
      </c>
      <c r="Q12" s="1343" t="s">
        <v>2095</v>
      </c>
      <c r="R12" s="1396" t="s">
        <v>2143</v>
      </c>
      <c r="U12" s="1333" t="s">
        <v>2104</v>
      </c>
    </row>
    <row r="13" spans="3:21" s="1333" customFormat="1" ht="53.1" customHeight="1">
      <c r="C13" s="1327" t="s">
        <v>2089</v>
      </c>
      <c r="D13" s="1327" t="s">
        <v>1277</v>
      </c>
      <c r="E13" s="1327" t="s">
        <v>2090</v>
      </c>
      <c r="F13" s="1328" t="s">
        <v>1917</v>
      </c>
      <c r="G13" s="2142" t="s">
        <v>1918</v>
      </c>
      <c r="H13" s="1379" t="s">
        <v>2124</v>
      </c>
      <c r="I13" s="1329" t="s">
        <v>1937</v>
      </c>
      <c r="J13" s="1329" t="s">
        <v>2091</v>
      </c>
      <c r="K13" s="1329" t="s">
        <v>2092</v>
      </c>
      <c r="L13" s="1327" t="s">
        <v>2093</v>
      </c>
      <c r="M13" s="1342">
        <v>1</v>
      </c>
      <c r="N13" s="1342">
        <v>0</v>
      </c>
      <c r="O13" s="1393">
        <v>114893</v>
      </c>
      <c r="P13" s="1393">
        <v>97030</v>
      </c>
      <c r="Q13" s="1343" t="s">
        <v>1689</v>
      </c>
      <c r="R13" s="1396" t="s">
        <v>2143</v>
      </c>
    </row>
    <row r="14" spans="3:21" s="1333" customFormat="1" ht="53.1" customHeight="1">
      <c r="C14" s="1327" t="s">
        <v>2089</v>
      </c>
      <c r="D14" s="1327" t="s">
        <v>1277</v>
      </c>
      <c r="E14" s="1327" t="s">
        <v>2090</v>
      </c>
      <c r="F14" s="1328" t="s">
        <v>1965</v>
      </c>
      <c r="G14" s="2143"/>
      <c r="H14" s="1379" t="s">
        <v>2125</v>
      </c>
      <c r="I14" s="1329"/>
      <c r="J14" s="1329" t="s">
        <v>2091</v>
      </c>
      <c r="K14" s="1329" t="s">
        <v>2092</v>
      </c>
      <c r="L14" s="1327" t="s">
        <v>2093</v>
      </c>
      <c r="M14" s="1342">
        <v>1</v>
      </c>
      <c r="N14" s="1342">
        <v>0</v>
      </c>
      <c r="O14" s="1120">
        <v>72</v>
      </c>
      <c r="P14" s="1120">
        <v>61</v>
      </c>
      <c r="Q14" s="1343" t="s">
        <v>2105</v>
      </c>
      <c r="R14" s="1396" t="s">
        <v>2144</v>
      </c>
    </row>
    <row r="15" spans="3:21" s="1333" customFormat="1" ht="53.1" customHeight="1">
      <c r="C15" s="1327" t="s">
        <v>2089</v>
      </c>
      <c r="D15" s="1327" t="s">
        <v>1277</v>
      </c>
      <c r="E15" s="1327" t="s">
        <v>2090</v>
      </c>
      <c r="F15" s="1328" t="s">
        <v>1919</v>
      </c>
      <c r="G15" s="2142" t="s">
        <v>1920</v>
      </c>
      <c r="H15" s="1379" t="s">
        <v>2126</v>
      </c>
      <c r="I15" s="1329" t="s">
        <v>2092</v>
      </c>
      <c r="J15" s="1329" t="s">
        <v>2092</v>
      </c>
      <c r="K15" s="1329" t="s">
        <v>2092</v>
      </c>
      <c r="L15" s="1327" t="s">
        <v>2093</v>
      </c>
      <c r="M15" s="1342">
        <v>1</v>
      </c>
      <c r="N15" s="1342">
        <v>0</v>
      </c>
      <c r="O15" s="1120">
        <v>5</v>
      </c>
      <c r="P15" s="1120">
        <v>5</v>
      </c>
      <c r="Q15" s="1343" t="s">
        <v>2095</v>
      </c>
      <c r="R15" s="1396" t="s">
        <v>2141</v>
      </c>
      <c r="U15" s="1333" t="s">
        <v>1689</v>
      </c>
    </row>
    <row r="16" spans="3:21" s="1333" customFormat="1" ht="53.1" customHeight="1">
      <c r="C16" s="1327" t="s">
        <v>2089</v>
      </c>
      <c r="D16" s="1327" t="s">
        <v>1277</v>
      </c>
      <c r="E16" s="1327" t="s">
        <v>2090</v>
      </c>
      <c r="F16" s="1328" t="s">
        <v>1921</v>
      </c>
      <c r="G16" s="2143"/>
      <c r="H16" s="1379" t="s">
        <v>2127</v>
      </c>
      <c r="I16" s="1329" t="s">
        <v>2117</v>
      </c>
      <c r="J16" s="1329" t="s">
        <v>2092</v>
      </c>
      <c r="K16" s="1329" t="s">
        <v>2092</v>
      </c>
      <c r="L16" s="1327" t="s">
        <v>2093</v>
      </c>
      <c r="M16" s="1342">
        <v>1</v>
      </c>
      <c r="N16" s="1342">
        <v>0</v>
      </c>
      <c r="O16" s="1120">
        <v>5</v>
      </c>
      <c r="P16" s="1120">
        <v>5</v>
      </c>
      <c r="Q16" s="1343" t="s">
        <v>2095</v>
      </c>
      <c r="R16" s="1396" t="s">
        <v>2141</v>
      </c>
      <c r="U16" s="1333" t="s">
        <v>2009</v>
      </c>
    </row>
    <row r="17" spans="3:21" s="1333" customFormat="1" ht="53.1" customHeight="1">
      <c r="C17" s="1327" t="s">
        <v>2089</v>
      </c>
      <c r="D17" s="1327" t="s">
        <v>1277</v>
      </c>
      <c r="E17" s="1327" t="s">
        <v>2090</v>
      </c>
      <c r="F17" s="2147" t="s">
        <v>1922</v>
      </c>
      <c r="G17" s="2142" t="s">
        <v>1923</v>
      </c>
      <c r="H17" s="1379" t="s">
        <v>2128</v>
      </c>
      <c r="I17" s="1329" t="s">
        <v>2115</v>
      </c>
      <c r="J17" s="1329" t="s">
        <v>2091</v>
      </c>
      <c r="K17" s="1329" t="s">
        <v>2092</v>
      </c>
      <c r="L17" s="1327" t="s">
        <v>2093</v>
      </c>
      <c r="M17" s="1342">
        <v>1</v>
      </c>
      <c r="N17" s="1342">
        <v>0</v>
      </c>
      <c r="O17" s="1120">
        <v>981</v>
      </c>
      <c r="P17" s="1120">
        <v>863</v>
      </c>
      <c r="Q17" s="1343" t="s">
        <v>2095</v>
      </c>
      <c r="R17" s="1397" t="s">
        <v>2144</v>
      </c>
      <c r="U17" s="1333" t="s">
        <v>40</v>
      </c>
    </row>
    <row r="18" spans="3:21" s="1333" customFormat="1" ht="53.1" customHeight="1">
      <c r="C18" s="1327" t="s">
        <v>2089</v>
      </c>
      <c r="D18" s="1327" t="s">
        <v>1277</v>
      </c>
      <c r="E18" s="1327" t="s">
        <v>2090</v>
      </c>
      <c r="F18" s="2148"/>
      <c r="G18" s="2143"/>
      <c r="H18" s="1379" t="s">
        <v>2129</v>
      </c>
      <c r="I18" s="1329"/>
      <c r="J18" s="1329"/>
      <c r="K18" s="1329"/>
      <c r="L18" s="1327"/>
      <c r="M18" s="1342"/>
      <c r="N18" s="1342"/>
      <c r="O18" s="1120">
        <v>1152</v>
      </c>
      <c r="P18" s="1120">
        <v>970</v>
      </c>
      <c r="Q18" s="1343" t="s">
        <v>2095</v>
      </c>
      <c r="R18" s="1398"/>
      <c r="U18" s="1333" t="s">
        <v>2095</v>
      </c>
    </row>
    <row r="19" spans="3:21" s="1333" customFormat="1" ht="53.1" customHeight="1">
      <c r="C19" s="1327" t="s">
        <v>2089</v>
      </c>
      <c r="D19" s="1327" t="s">
        <v>1277</v>
      </c>
      <c r="E19" s="1327" t="s">
        <v>2090</v>
      </c>
      <c r="F19" s="1328" t="s">
        <v>1924</v>
      </c>
      <c r="G19" s="1378" t="s">
        <v>1916</v>
      </c>
      <c r="H19" s="1379" t="s">
        <v>2130</v>
      </c>
      <c r="I19" s="1329" t="s">
        <v>2092</v>
      </c>
      <c r="J19" s="1329" t="s">
        <v>2092</v>
      </c>
      <c r="K19" s="1329" t="s">
        <v>2092</v>
      </c>
      <c r="L19" s="1327" t="s">
        <v>2093</v>
      </c>
      <c r="M19" s="1342">
        <v>1</v>
      </c>
      <c r="N19" s="1342">
        <v>0</v>
      </c>
      <c r="O19" s="1120">
        <v>1026</v>
      </c>
      <c r="P19" s="1120">
        <v>1026</v>
      </c>
      <c r="Q19" s="1343" t="s">
        <v>1689</v>
      </c>
      <c r="R19" s="1380" t="s">
        <v>2141</v>
      </c>
    </row>
    <row r="20" spans="3:21" s="1333" customFormat="1" ht="53.1" customHeight="1">
      <c r="C20" s="1327" t="s">
        <v>2089</v>
      </c>
      <c r="D20" s="1327" t="s">
        <v>1277</v>
      </c>
      <c r="E20" s="1327" t="s">
        <v>2090</v>
      </c>
      <c r="F20" s="1328" t="s">
        <v>1925</v>
      </c>
      <c r="G20" s="2142" t="s">
        <v>1926</v>
      </c>
      <c r="H20" s="1379" t="s">
        <v>2131</v>
      </c>
      <c r="I20" s="1329" t="s">
        <v>2092</v>
      </c>
      <c r="J20" s="1329" t="s">
        <v>2092</v>
      </c>
      <c r="K20" s="1329" t="s">
        <v>2092</v>
      </c>
      <c r="L20" s="1327" t="s">
        <v>2093</v>
      </c>
      <c r="M20" s="1342">
        <v>1</v>
      </c>
      <c r="N20" s="1342">
        <v>0</v>
      </c>
      <c r="O20" s="1393">
        <v>291380</v>
      </c>
      <c r="P20" s="1393">
        <v>291380</v>
      </c>
      <c r="Q20" s="1343" t="s">
        <v>1689</v>
      </c>
      <c r="R20" s="1380" t="s">
        <v>2141</v>
      </c>
      <c r="U20" s="1333" t="s">
        <v>2105</v>
      </c>
    </row>
    <row r="21" spans="3:21" s="1333" customFormat="1" ht="53.1" customHeight="1">
      <c r="C21" s="1335" t="s">
        <v>2089</v>
      </c>
      <c r="D21" s="1335" t="s">
        <v>1277</v>
      </c>
      <c r="E21" s="1327" t="s">
        <v>2090</v>
      </c>
      <c r="F21" s="1328" t="s">
        <v>1927</v>
      </c>
      <c r="G21" s="2143"/>
      <c r="H21" s="1379"/>
      <c r="I21" s="1329" t="s">
        <v>2117</v>
      </c>
      <c r="J21" s="1329" t="s">
        <v>2117</v>
      </c>
      <c r="K21" s="1329" t="s">
        <v>2092</v>
      </c>
      <c r="L21" s="1327" t="s">
        <v>2093</v>
      </c>
      <c r="M21" s="1342">
        <v>1</v>
      </c>
      <c r="N21" s="1342">
        <v>0</v>
      </c>
      <c r="O21" s="1393">
        <v>59088</v>
      </c>
      <c r="P21" s="1393">
        <v>59088</v>
      </c>
      <c r="Q21" s="1343" t="s">
        <v>1689</v>
      </c>
      <c r="R21" s="1380" t="s">
        <v>2141</v>
      </c>
      <c r="U21" s="1333" t="s">
        <v>2106</v>
      </c>
    </row>
    <row r="22" spans="3:21" s="1333" customFormat="1" ht="53.1" customHeight="1">
      <c r="C22" s="1327" t="s">
        <v>2089</v>
      </c>
      <c r="D22" s="1327" t="s">
        <v>1277</v>
      </c>
      <c r="E22" s="1327" t="s">
        <v>2090</v>
      </c>
      <c r="F22" s="1328" t="s">
        <v>1928</v>
      </c>
      <c r="G22" s="2142" t="s">
        <v>1929</v>
      </c>
      <c r="H22" s="1379" t="s">
        <v>2132</v>
      </c>
      <c r="I22" s="1329" t="s">
        <v>2134</v>
      </c>
      <c r="J22" s="1329" t="s">
        <v>2091</v>
      </c>
      <c r="K22" s="1329" t="s">
        <v>2092</v>
      </c>
      <c r="L22" s="1327" t="s">
        <v>2093</v>
      </c>
      <c r="M22" s="1342">
        <v>1</v>
      </c>
      <c r="N22" s="1342">
        <v>0</v>
      </c>
      <c r="O22" s="1394">
        <v>2723</v>
      </c>
      <c r="P22" s="1395">
        <v>347</v>
      </c>
      <c r="Q22" s="1343" t="s">
        <v>1687</v>
      </c>
      <c r="R22" s="2144" t="s">
        <v>2145</v>
      </c>
    </row>
    <row r="23" spans="3:21" s="1333" customFormat="1" ht="53.1" customHeight="1">
      <c r="C23" s="1327" t="s">
        <v>2089</v>
      </c>
      <c r="D23" s="1327" t="s">
        <v>1277</v>
      </c>
      <c r="E23" s="1327" t="s">
        <v>2090</v>
      </c>
      <c r="F23" s="1328" t="s">
        <v>1930</v>
      </c>
      <c r="G23" s="2143"/>
      <c r="H23" s="1379" t="s">
        <v>2133</v>
      </c>
      <c r="I23" s="1329" t="s">
        <v>1937</v>
      </c>
      <c r="J23" s="1329" t="s">
        <v>2091</v>
      </c>
      <c r="K23" s="1329" t="s">
        <v>2092</v>
      </c>
      <c r="L23" s="1327" t="s">
        <v>2093</v>
      </c>
      <c r="M23" s="1342">
        <v>1</v>
      </c>
      <c r="N23" s="1342">
        <v>0</v>
      </c>
      <c r="O23" s="1395">
        <v>310</v>
      </c>
      <c r="P23" s="1395">
        <v>217</v>
      </c>
      <c r="Q23" s="1343" t="s">
        <v>1687</v>
      </c>
      <c r="R23" s="2145"/>
      <c r="U23" s="1333" t="s">
        <v>2107</v>
      </c>
    </row>
    <row r="24" spans="3:21" s="1333" customFormat="1" ht="53.1" customHeight="1">
      <c r="C24" s="1327" t="s">
        <v>2089</v>
      </c>
      <c r="D24" s="1327" t="s">
        <v>1277</v>
      </c>
      <c r="E24" s="1327" t="s">
        <v>2090</v>
      </c>
      <c r="F24" s="1328" t="s">
        <v>1931</v>
      </c>
      <c r="G24" s="1378" t="s">
        <v>1932</v>
      </c>
      <c r="H24" s="1379" t="s">
        <v>2121</v>
      </c>
      <c r="I24" s="1329" t="s">
        <v>2115</v>
      </c>
      <c r="J24" s="1329" t="s">
        <v>2108</v>
      </c>
      <c r="K24" s="1329" t="s">
        <v>2092</v>
      </c>
      <c r="L24" s="1327" t="s">
        <v>2093</v>
      </c>
      <c r="M24" s="1342">
        <v>1</v>
      </c>
      <c r="N24" s="1342">
        <v>0</v>
      </c>
      <c r="O24" s="1393">
        <v>49458</v>
      </c>
      <c r="P24" s="1393">
        <v>48676</v>
      </c>
      <c r="Q24" s="1343" t="s">
        <v>1689</v>
      </c>
      <c r="R24" s="1380" t="s">
        <v>2142</v>
      </c>
    </row>
    <row r="25" spans="3:21" ht="53.1" customHeight="1">
      <c r="C25" s="1327" t="s">
        <v>2089</v>
      </c>
      <c r="D25" s="1327" t="s">
        <v>1277</v>
      </c>
      <c r="E25" s="1327" t="s">
        <v>2090</v>
      </c>
      <c r="F25" s="1328" t="s">
        <v>1933</v>
      </c>
      <c r="G25" s="2142" t="s">
        <v>1934</v>
      </c>
      <c r="H25" s="1379" t="s">
        <v>2135</v>
      </c>
      <c r="I25" s="1329" t="s">
        <v>1937</v>
      </c>
      <c r="J25" s="1329" t="s">
        <v>2116</v>
      </c>
      <c r="K25" s="1329" t="s">
        <v>2092</v>
      </c>
      <c r="L25" s="1327" t="s">
        <v>2093</v>
      </c>
      <c r="M25" s="1342">
        <v>1</v>
      </c>
      <c r="N25" s="1342">
        <v>0</v>
      </c>
      <c r="O25" s="1120">
        <v>1</v>
      </c>
      <c r="P25" s="1120">
        <v>0.3</v>
      </c>
      <c r="Q25" s="1343" t="s">
        <v>2109</v>
      </c>
      <c r="R25" s="1380" t="s">
        <v>2146</v>
      </c>
    </row>
    <row r="26" spans="3:21" ht="53.1" customHeight="1">
      <c r="C26" s="1327" t="s">
        <v>2089</v>
      </c>
      <c r="D26" s="1327" t="s">
        <v>1277</v>
      </c>
      <c r="E26" s="1327" t="s">
        <v>2090</v>
      </c>
      <c r="F26" s="1328" t="s">
        <v>1935</v>
      </c>
      <c r="G26" s="2143"/>
      <c r="H26" s="1379" t="s">
        <v>2136</v>
      </c>
      <c r="I26" s="1329" t="s">
        <v>1937</v>
      </c>
      <c r="J26" s="1329" t="s">
        <v>2137</v>
      </c>
      <c r="K26" s="1329" t="s">
        <v>2117</v>
      </c>
      <c r="L26" s="1327" t="s">
        <v>2093</v>
      </c>
      <c r="M26" s="1342">
        <v>1</v>
      </c>
      <c r="N26" s="1342">
        <v>0</v>
      </c>
      <c r="O26" s="1393">
        <v>30556</v>
      </c>
      <c r="P26" s="1120">
        <v>0</v>
      </c>
      <c r="Q26" s="1343" t="s">
        <v>2138</v>
      </c>
      <c r="R26" s="1399" t="s">
        <v>2167</v>
      </c>
    </row>
    <row r="36" ht="13.2" customHeight="1"/>
    <row r="37" ht="13.2" customHeight="1"/>
    <row r="41" ht="13.2" customHeight="1"/>
    <row r="43" ht="13.2" customHeight="1"/>
  </sheetData>
  <mergeCells count="9">
    <mergeCell ref="G25:G26"/>
    <mergeCell ref="R22:R23"/>
    <mergeCell ref="G20:G21"/>
    <mergeCell ref="G22:G23"/>
    <mergeCell ref="C2:R2"/>
    <mergeCell ref="G13:G14"/>
    <mergeCell ref="G15:G16"/>
    <mergeCell ref="G17:G18"/>
    <mergeCell ref="F17:F18"/>
  </mergeCells>
  <conditionalFormatting sqref="I3">
    <cfRule type="containsText" dxfId="23" priority="1" operator="containsText" text="تم اصدار امر الشراء ولم يتم الدفع">
      <formula>NOT(ISERROR(SEARCH("تم اصدار امر الشراء ولم يتم الدفع",I3)))</formula>
    </cfRule>
    <cfRule type="containsText" dxfId="22" priority="2" operator="containsText" text="متأخر">
      <formula>NOT(ISERROR(SEARCH("متأخر",I3)))</formula>
    </cfRule>
    <cfRule type="containsText" dxfId="21" priority="3" operator="containsText" text="تم التوريد">
      <formula>NOT(ISERROR(SEARCH("تم التوريد",I3)))</formula>
    </cfRule>
  </conditionalFormatting>
  <conditionalFormatting sqref="I27:I1048576">
    <cfRule type="containsText" dxfId="20" priority="4" operator="containsText" text="تم اصدار امر الشراء ولم يتم الدفع">
      <formula>NOT(ISERROR(SEARCH("تم اصدار امر الشراء ولم يتم الدفع",I27)))</formula>
    </cfRule>
    <cfRule type="containsText" dxfId="19" priority="5" operator="containsText" text="متأخر">
      <formula>NOT(ISERROR(SEARCH("متأخر",I27)))</formula>
    </cfRule>
  </conditionalFormatting>
  <pageMargins left="0.7" right="0.7" top="0.75" bottom="0.75" header="0.3" footer="0.3"/>
  <pageSetup scale="24"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075A2-A0BC-4E03-974C-95CED7B7FB7A}">
  <dimension ref="A1:Y111"/>
  <sheetViews>
    <sheetView view="pageBreakPreview" topLeftCell="A86" zoomScale="55" zoomScaleNormal="100" zoomScaleSheetLayoutView="55" workbookViewId="0">
      <selection activeCell="Q102" sqref="Q102"/>
    </sheetView>
  </sheetViews>
  <sheetFormatPr defaultColWidth="8.88671875" defaultRowHeight="39.75" customHeight="1"/>
  <cols>
    <col min="1" max="1" width="4" style="1126" customWidth="1"/>
    <col min="2" max="2" width="2.33203125" style="1126" customWidth="1"/>
    <col min="3" max="3" width="7.5546875" style="1126" customWidth="1"/>
    <col min="4" max="4" width="45.6640625" style="1161" customWidth="1"/>
    <col min="5" max="5" width="27.5546875" style="1126" hidden="1" customWidth="1"/>
    <col min="6" max="6" width="24.5546875" style="1162" hidden="1" customWidth="1"/>
    <col min="7" max="7" width="8.33203125" style="1126" customWidth="1"/>
    <col min="8" max="8" width="17.6640625" style="1320" customWidth="1"/>
    <col min="9" max="9" width="22.109375" style="1162" hidden="1" customWidth="1"/>
    <col min="10" max="10" width="10.6640625" style="1162" hidden="1" customWidth="1"/>
    <col min="11" max="11" width="19.33203125" style="1162" hidden="1" customWidth="1"/>
    <col min="12" max="12" width="13.5546875" style="1126" bestFit="1" customWidth="1"/>
    <col min="13" max="13" width="26.6640625" style="1126" customWidth="1"/>
    <col min="14" max="16" width="19.33203125" style="1126" customWidth="1"/>
    <col min="17" max="17" width="14.44140625" style="1318" customWidth="1"/>
    <col min="18" max="18" width="19.33203125" style="1126" customWidth="1"/>
    <col min="19" max="19" width="10.6640625" style="1126" customWidth="1"/>
    <col min="20" max="20" width="55.44140625" style="1161" customWidth="1"/>
    <col min="21" max="21" width="19.33203125" style="1126" customWidth="1"/>
    <col min="22" max="22" width="10.6640625" style="1126" customWidth="1"/>
    <col min="23" max="23" width="55.44140625" style="1161" customWidth="1"/>
    <col min="24" max="24" width="19.33203125" style="1126" customWidth="1"/>
    <col min="25" max="25" width="69.109375" style="1161" customWidth="1"/>
    <col min="26" max="26" width="3.109375" style="1126" customWidth="1"/>
    <col min="27" max="16384" width="8.88671875" style="1126"/>
  </cols>
  <sheetData>
    <row r="1" spans="1:25" ht="39.75" customHeight="1">
      <c r="A1" s="1124"/>
      <c r="B1" s="1124"/>
      <c r="C1" s="1125"/>
      <c r="D1" s="1124"/>
      <c r="E1" s="1125"/>
      <c r="F1" s="1124"/>
      <c r="G1" s="1125"/>
      <c r="H1" s="1319"/>
      <c r="I1" s="1124"/>
      <c r="J1" s="1124"/>
      <c r="K1" s="1124"/>
      <c r="L1" s="1125"/>
      <c r="M1" s="1125"/>
      <c r="N1" s="1125"/>
      <c r="O1" s="1125"/>
      <c r="P1" s="1125"/>
      <c r="Q1" s="1316"/>
      <c r="R1" s="1125"/>
      <c r="S1" s="1125"/>
      <c r="T1" s="1239"/>
      <c r="U1" s="1125"/>
      <c r="V1" s="1124"/>
      <c r="W1" s="1239"/>
      <c r="X1" s="1124"/>
      <c r="Y1" s="1124"/>
    </row>
    <row r="2" spans="1:25" s="1127" customFormat="1" ht="39.75" customHeight="1" thickBot="1">
      <c r="A2" s="1124"/>
      <c r="B2" s="1124"/>
      <c r="C2" s="1125"/>
      <c r="D2" s="1124"/>
      <c r="E2" s="1125"/>
      <c r="F2" s="1124"/>
      <c r="G2" s="1125"/>
      <c r="H2" s="1319"/>
      <c r="I2" s="1124"/>
      <c r="J2" s="1124"/>
      <c r="K2" s="1124"/>
      <c r="L2" s="1125"/>
      <c r="M2" s="1125"/>
      <c r="N2" s="1125"/>
      <c r="O2" s="1125"/>
      <c r="P2" s="1125"/>
      <c r="Q2" s="1316"/>
      <c r="R2" s="1125"/>
      <c r="S2" s="1125"/>
      <c r="T2" s="1239"/>
      <c r="U2" s="1125"/>
      <c r="V2" s="1124"/>
      <c r="W2" s="1239"/>
      <c r="X2" s="1124"/>
      <c r="Y2" s="1124"/>
    </row>
    <row r="3" spans="1:25" ht="39.75" customHeight="1" thickBot="1">
      <c r="A3" s="1128"/>
      <c r="B3" s="1128"/>
      <c r="C3" s="2149" t="s">
        <v>1967</v>
      </c>
      <c r="D3" s="2150"/>
      <c r="E3" s="2150"/>
      <c r="F3" s="2150"/>
      <c r="G3" s="2150"/>
      <c r="H3" s="2150"/>
      <c r="I3" s="2150"/>
      <c r="J3" s="2150"/>
      <c r="K3" s="2150"/>
      <c r="L3" s="2150"/>
      <c r="M3" s="2150"/>
      <c r="N3" s="2150"/>
      <c r="O3" s="2150"/>
      <c r="P3" s="2150"/>
      <c r="Q3" s="2150"/>
      <c r="R3" s="2150"/>
      <c r="S3" s="2150"/>
      <c r="T3" s="2150"/>
      <c r="U3" s="2150"/>
      <c r="V3" s="2150"/>
      <c r="W3" s="2151"/>
      <c r="X3" s="1129" t="s">
        <v>1279</v>
      </c>
      <c r="Y3" s="1130">
        <f>+'General Information'!E3</f>
        <v>46307</v>
      </c>
    </row>
    <row r="4" spans="1:25" s="1131" customFormat="1" ht="39.75" customHeight="1" thickBot="1">
      <c r="A4" s="1124"/>
      <c r="B4" s="1124"/>
      <c r="C4" s="1125"/>
      <c r="D4" s="1124"/>
      <c r="E4" s="1125"/>
      <c r="F4" s="1124"/>
      <c r="G4" s="1125"/>
      <c r="H4" s="1319"/>
      <c r="I4" s="1124"/>
      <c r="J4" s="1124"/>
      <c r="K4" s="1124"/>
      <c r="L4" s="1125"/>
      <c r="M4" s="1125"/>
      <c r="N4" s="1125"/>
      <c r="O4" s="1125"/>
      <c r="P4" s="1125"/>
      <c r="Q4" s="1316"/>
      <c r="R4" s="1125"/>
      <c r="S4" s="1125"/>
      <c r="T4" s="1239"/>
      <c r="U4" s="1125"/>
      <c r="V4" s="1124"/>
      <c r="W4" s="1239"/>
      <c r="X4" s="1124"/>
      <c r="Y4" s="1124"/>
    </row>
    <row r="5" spans="1:25" ht="39.75" customHeight="1">
      <c r="A5" s="1132"/>
      <c r="B5" s="1132"/>
      <c r="C5" s="1166" t="s">
        <v>1532</v>
      </c>
      <c r="D5" s="2155" t="s">
        <v>1744</v>
      </c>
      <c r="E5" s="1133" t="s">
        <v>1642</v>
      </c>
      <c r="F5" s="1167" t="s">
        <v>1745</v>
      </c>
      <c r="G5" s="2155" t="s">
        <v>15</v>
      </c>
      <c r="H5" s="2157" t="s">
        <v>1904</v>
      </c>
      <c r="I5" s="1240" t="s">
        <v>1746</v>
      </c>
      <c r="J5" s="1241" t="s">
        <v>1644</v>
      </c>
      <c r="K5" s="1242"/>
      <c r="L5" s="2159" t="s">
        <v>1747</v>
      </c>
      <c r="M5" s="2153"/>
      <c r="N5" s="2159" t="s">
        <v>1748</v>
      </c>
      <c r="O5" s="2154"/>
      <c r="P5" s="2160"/>
      <c r="Q5" s="2152" t="s">
        <v>1749</v>
      </c>
      <c r="R5" s="2153"/>
      <c r="S5" s="2154" t="s">
        <v>1750</v>
      </c>
      <c r="T5" s="2154"/>
      <c r="U5" s="2153"/>
      <c r="V5" s="2154" t="s">
        <v>1751</v>
      </c>
      <c r="W5" s="2154"/>
      <c r="X5" s="2153"/>
      <c r="Y5" s="2155" t="s">
        <v>1694</v>
      </c>
    </row>
    <row r="6" spans="1:25" s="1139" customFormat="1" ht="39.75" customHeight="1" thickBot="1">
      <c r="A6" s="1125"/>
      <c r="B6" s="1125"/>
      <c r="C6" s="1243"/>
      <c r="D6" s="2156"/>
      <c r="E6" s="1134" t="s">
        <v>1645</v>
      </c>
      <c r="F6" s="1244"/>
      <c r="G6" s="2156"/>
      <c r="H6" s="2158"/>
      <c r="I6" s="1135" t="s">
        <v>1752</v>
      </c>
      <c r="J6" s="1136" t="s">
        <v>1753</v>
      </c>
      <c r="K6" s="1136" t="s">
        <v>1279</v>
      </c>
      <c r="L6" s="1136" t="s">
        <v>1753</v>
      </c>
      <c r="M6" s="1136" t="s">
        <v>1279</v>
      </c>
      <c r="N6" s="1137" t="s">
        <v>1647</v>
      </c>
      <c r="O6" s="1137" t="s">
        <v>1385</v>
      </c>
      <c r="P6" s="1138" t="s">
        <v>1553</v>
      </c>
      <c r="Q6" s="1317" t="s">
        <v>1643</v>
      </c>
      <c r="R6" s="1136" t="s">
        <v>1133</v>
      </c>
      <c r="S6" s="1136" t="s">
        <v>1753</v>
      </c>
      <c r="T6" s="1136" t="s">
        <v>1693</v>
      </c>
      <c r="U6" s="1136" t="s">
        <v>1279</v>
      </c>
      <c r="V6" s="1136" t="s">
        <v>1646</v>
      </c>
      <c r="W6" s="1136" t="s">
        <v>1754</v>
      </c>
      <c r="X6" s="1136" t="s">
        <v>1279</v>
      </c>
      <c r="Y6" s="2156"/>
    </row>
    <row r="7" spans="1:25" s="1139" customFormat="1" ht="39.75" customHeight="1">
      <c r="A7" s="1140"/>
      <c r="B7" s="1140"/>
      <c r="C7" s="1344">
        <v>1</v>
      </c>
      <c r="D7" s="1245" t="s">
        <v>1755</v>
      </c>
      <c r="E7" s="1246" t="s">
        <v>1725</v>
      </c>
      <c r="F7" s="1247" t="s">
        <v>287</v>
      </c>
      <c r="G7" s="1248" t="s">
        <v>1968</v>
      </c>
      <c r="H7" s="1345" t="s">
        <v>1968</v>
      </c>
      <c r="I7" s="1249" t="s">
        <v>1968</v>
      </c>
      <c r="J7" s="1250" t="s">
        <v>1968</v>
      </c>
      <c r="K7" s="1251" t="s">
        <v>1968</v>
      </c>
      <c r="L7" s="1252" t="s">
        <v>1968</v>
      </c>
      <c r="M7" s="1246" t="s">
        <v>1968</v>
      </c>
      <c r="N7" s="1252" t="s">
        <v>1968</v>
      </c>
      <c r="O7" s="1252" t="s">
        <v>1968</v>
      </c>
      <c r="P7" s="1253" t="s">
        <v>1968</v>
      </c>
      <c r="Q7" s="1346" t="s">
        <v>1968</v>
      </c>
      <c r="R7" s="1246" t="s">
        <v>1968</v>
      </c>
      <c r="S7" s="1252" t="s">
        <v>1968</v>
      </c>
      <c r="T7" s="1254" t="s">
        <v>1968</v>
      </c>
      <c r="U7" s="1255" t="s">
        <v>1968</v>
      </c>
      <c r="V7" s="1250" t="s">
        <v>1968</v>
      </c>
      <c r="W7" s="1254" t="s">
        <v>1968</v>
      </c>
      <c r="X7" s="1256" t="s">
        <v>1968</v>
      </c>
      <c r="Y7" s="1247" t="s">
        <v>1968</v>
      </c>
    </row>
    <row r="8" spans="1:25" s="1139" customFormat="1" ht="39.75" customHeight="1">
      <c r="A8" s="1140"/>
      <c r="B8" s="1140"/>
      <c r="C8" s="1347">
        <v>1.1000000000000001</v>
      </c>
      <c r="D8" s="1141" t="s">
        <v>1756</v>
      </c>
      <c r="E8" s="1142" t="s">
        <v>1725</v>
      </c>
      <c r="F8" s="1143" t="s">
        <v>1968</v>
      </c>
      <c r="G8" s="1144" t="s">
        <v>33</v>
      </c>
      <c r="H8" s="1348">
        <v>4288</v>
      </c>
      <c r="I8" s="1257" t="s">
        <v>1968</v>
      </c>
      <c r="J8" s="1258" t="s">
        <v>1968</v>
      </c>
      <c r="K8" s="1259" t="s">
        <v>1968</v>
      </c>
      <c r="L8" s="1144">
        <v>1</v>
      </c>
      <c r="M8" s="1145" t="s">
        <v>1757</v>
      </c>
      <c r="N8" s="1144">
        <v>80</v>
      </c>
      <c r="O8" s="1144" t="s">
        <v>1757</v>
      </c>
      <c r="P8" s="1146" t="s">
        <v>1983</v>
      </c>
      <c r="Q8" s="1349">
        <v>4059.35</v>
      </c>
      <c r="R8" s="1147">
        <f t="shared" ref="R8" si="0">Q8/H8</f>
        <v>0.95</v>
      </c>
      <c r="S8" s="1144" t="s">
        <v>1688</v>
      </c>
      <c r="T8" s="1260" t="s">
        <v>1943</v>
      </c>
      <c r="U8" s="1148">
        <v>46062</v>
      </c>
      <c r="V8" s="1258" t="s">
        <v>1968</v>
      </c>
      <c r="W8" s="1260" t="s">
        <v>1984</v>
      </c>
      <c r="X8" s="1149" t="s">
        <v>1968</v>
      </c>
      <c r="Y8" s="1150" t="s">
        <v>1968</v>
      </c>
    </row>
    <row r="9" spans="1:25" s="1139" customFormat="1" ht="39.75" customHeight="1">
      <c r="A9" s="1140"/>
      <c r="B9" s="1140"/>
      <c r="C9" s="1347">
        <v>1.2</v>
      </c>
      <c r="D9" s="1141" t="s">
        <v>1758</v>
      </c>
      <c r="E9" s="1142" t="s">
        <v>1725</v>
      </c>
      <c r="F9" s="1143" t="s">
        <v>1968</v>
      </c>
      <c r="G9" s="1144" t="s">
        <v>33</v>
      </c>
      <c r="H9" s="1348">
        <v>12884</v>
      </c>
      <c r="I9" s="1257" t="s">
        <v>1968</v>
      </c>
      <c r="J9" s="1258" t="s">
        <v>1968</v>
      </c>
      <c r="K9" s="1259" t="s">
        <v>1968</v>
      </c>
      <c r="L9" s="1144">
        <v>1</v>
      </c>
      <c r="M9" s="1145" t="s">
        <v>1757</v>
      </c>
      <c r="N9" s="1144">
        <v>80</v>
      </c>
      <c r="O9" s="1144" t="s">
        <v>1757</v>
      </c>
      <c r="P9" s="1146" t="s">
        <v>1983</v>
      </c>
      <c r="Q9" s="1349">
        <v>11985</v>
      </c>
      <c r="R9" s="1147">
        <f>Q9/H9</f>
        <v>0.93</v>
      </c>
      <c r="S9" s="1144" t="s">
        <v>1688</v>
      </c>
      <c r="T9" s="1260" t="s">
        <v>1944</v>
      </c>
      <c r="U9" s="1148">
        <v>46062</v>
      </c>
      <c r="V9" s="1258" t="s">
        <v>1968</v>
      </c>
      <c r="W9" s="1260" t="s">
        <v>1945</v>
      </c>
      <c r="X9" s="1149" t="s">
        <v>1968</v>
      </c>
      <c r="Y9" s="1150" t="s">
        <v>1968</v>
      </c>
    </row>
    <row r="10" spans="1:25" s="1139" customFormat="1" ht="39.75" customHeight="1">
      <c r="A10" s="1140"/>
      <c r="B10" s="1140"/>
      <c r="C10" s="1347">
        <v>1.3</v>
      </c>
      <c r="D10" s="1141" t="s">
        <v>1759</v>
      </c>
      <c r="E10" s="1142" t="s">
        <v>1725</v>
      </c>
      <c r="F10" s="1143" t="s">
        <v>1968</v>
      </c>
      <c r="G10" s="1144" t="s">
        <v>33</v>
      </c>
      <c r="H10" s="1348">
        <v>2310</v>
      </c>
      <c r="I10" s="1257" t="s">
        <v>1968</v>
      </c>
      <c r="J10" s="1258" t="s">
        <v>1968</v>
      </c>
      <c r="K10" s="1259" t="s">
        <v>1968</v>
      </c>
      <c r="L10" s="1144">
        <v>1</v>
      </c>
      <c r="M10" s="1145" t="s">
        <v>1757</v>
      </c>
      <c r="N10" s="1144">
        <v>80</v>
      </c>
      <c r="O10" s="1144" t="s">
        <v>1757</v>
      </c>
      <c r="P10" s="1151">
        <v>46030</v>
      </c>
      <c r="Q10" s="1349">
        <v>2310</v>
      </c>
      <c r="R10" s="1147">
        <f t="shared" ref="R10:R18" si="1">Q10/H10</f>
        <v>1</v>
      </c>
      <c r="S10" s="1144" t="s">
        <v>1688</v>
      </c>
      <c r="T10" s="1260" t="s">
        <v>1946</v>
      </c>
      <c r="U10" s="1148">
        <v>46062</v>
      </c>
      <c r="V10" s="1258" t="s">
        <v>1968</v>
      </c>
      <c r="W10" s="1261" t="s">
        <v>1969</v>
      </c>
      <c r="X10" s="1149" t="s">
        <v>1968</v>
      </c>
      <c r="Y10" s="1150" t="s">
        <v>1968</v>
      </c>
    </row>
    <row r="11" spans="1:25" s="1139" customFormat="1" ht="39.75" customHeight="1">
      <c r="A11" s="1140"/>
      <c r="B11" s="1140"/>
      <c r="C11" s="1347">
        <v>1.4</v>
      </c>
      <c r="D11" s="1141" t="s">
        <v>1760</v>
      </c>
      <c r="E11" s="1142" t="s">
        <v>1725</v>
      </c>
      <c r="F11" s="1143" t="s">
        <v>1968</v>
      </c>
      <c r="G11" s="1144" t="s">
        <v>33</v>
      </c>
      <c r="H11" s="1348">
        <v>2700</v>
      </c>
      <c r="I11" s="1257" t="s">
        <v>1968</v>
      </c>
      <c r="J11" s="1258" t="s">
        <v>1968</v>
      </c>
      <c r="K11" s="1259" t="s">
        <v>1968</v>
      </c>
      <c r="L11" s="1144">
        <v>1</v>
      </c>
      <c r="M11" s="1145" t="s">
        <v>1757</v>
      </c>
      <c r="N11" s="1144">
        <v>80</v>
      </c>
      <c r="O11" s="1144" t="s">
        <v>1757</v>
      </c>
      <c r="P11" s="1151">
        <v>46030</v>
      </c>
      <c r="Q11" s="1349">
        <v>2700</v>
      </c>
      <c r="R11" s="1147">
        <f t="shared" si="1"/>
        <v>1</v>
      </c>
      <c r="S11" s="1144" t="s">
        <v>1688</v>
      </c>
      <c r="T11" s="1260" t="s">
        <v>1692</v>
      </c>
      <c r="U11" s="1148">
        <v>46062</v>
      </c>
      <c r="V11" s="1258" t="s">
        <v>1968</v>
      </c>
      <c r="W11" s="1262" t="s">
        <v>1970</v>
      </c>
      <c r="X11" s="1149" t="s">
        <v>1968</v>
      </c>
      <c r="Y11" s="1150" t="s">
        <v>1968</v>
      </c>
    </row>
    <row r="12" spans="1:25" s="1139" customFormat="1" ht="39.75" customHeight="1">
      <c r="A12" s="1140"/>
      <c r="B12" s="1140"/>
      <c r="C12" s="1347">
        <v>1.5</v>
      </c>
      <c r="D12" s="1141" t="s">
        <v>1761</v>
      </c>
      <c r="E12" s="1142" t="s">
        <v>1725</v>
      </c>
      <c r="F12" s="1143" t="s">
        <v>1968</v>
      </c>
      <c r="G12" s="1144" t="s">
        <v>33</v>
      </c>
      <c r="H12" s="1348">
        <v>14097</v>
      </c>
      <c r="I12" s="1257" t="s">
        <v>1968</v>
      </c>
      <c r="J12" s="1258" t="s">
        <v>1968</v>
      </c>
      <c r="K12" s="1259" t="s">
        <v>1968</v>
      </c>
      <c r="L12" s="1144">
        <v>1</v>
      </c>
      <c r="M12" s="1145" t="s">
        <v>1757</v>
      </c>
      <c r="N12" s="1144">
        <v>80</v>
      </c>
      <c r="O12" s="1144" t="s">
        <v>1757</v>
      </c>
      <c r="P12" s="1146" t="s">
        <v>1983</v>
      </c>
      <c r="Q12" s="1349">
        <v>11696</v>
      </c>
      <c r="R12" s="1147">
        <f>Q12/H12</f>
        <v>0.83</v>
      </c>
      <c r="S12" s="1144" t="s">
        <v>1688</v>
      </c>
      <c r="T12" s="1260" t="s">
        <v>1947</v>
      </c>
      <c r="U12" s="1148">
        <v>46062</v>
      </c>
      <c r="V12" s="1258" t="s">
        <v>1968</v>
      </c>
      <c r="W12" s="1260" t="s">
        <v>1985</v>
      </c>
      <c r="X12" s="1149" t="s">
        <v>1968</v>
      </c>
      <c r="Y12" s="1150" t="s">
        <v>1968</v>
      </c>
    </row>
    <row r="13" spans="1:25" s="1139" customFormat="1" ht="39.75" customHeight="1">
      <c r="A13" s="1140"/>
      <c r="B13" s="1140"/>
      <c r="C13" s="1347">
        <v>1.6</v>
      </c>
      <c r="D13" s="1141" t="s">
        <v>1762</v>
      </c>
      <c r="E13" s="1142" t="s">
        <v>1725</v>
      </c>
      <c r="F13" s="1143" t="s">
        <v>1968</v>
      </c>
      <c r="G13" s="1144" t="s">
        <v>33</v>
      </c>
      <c r="H13" s="1348">
        <v>2389</v>
      </c>
      <c r="I13" s="1257" t="s">
        <v>1968</v>
      </c>
      <c r="J13" s="1258" t="s">
        <v>1968</v>
      </c>
      <c r="K13" s="1259" t="s">
        <v>1968</v>
      </c>
      <c r="L13" s="1144">
        <v>1</v>
      </c>
      <c r="M13" s="1145" t="s">
        <v>1757</v>
      </c>
      <c r="N13" s="1144">
        <v>80</v>
      </c>
      <c r="O13" s="1144" t="s">
        <v>1757</v>
      </c>
      <c r="P13" s="1151">
        <v>46030</v>
      </c>
      <c r="Q13" s="1349">
        <v>2388</v>
      </c>
      <c r="R13" s="1147">
        <f t="shared" si="1"/>
        <v>1</v>
      </c>
      <c r="S13" s="1144" t="s">
        <v>1688</v>
      </c>
      <c r="T13" s="1260" t="s">
        <v>1948</v>
      </c>
      <c r="U13" s="1148">
        <v>46062</v>
      </c>
      <c r="V13" s="1258" t="s">
        <v>1968</v>
      </c>
      <c r="W13" s="1260" t="s">
        <v>1986</v>
      </c>
      <c r="X13" s="1149" t="s">
        <v>1968</v>
      </c>
      <c r="Y13" s="1150" t="s">
        <v>1968</v>
      </c>
    </row>
    <row r="14" spans="1:25" s="1139" customFormat="1" ht="39.75" customHeight="1">
      <c r="A14" s="1140"/>
      <c r="B14" s="1140"/>
      <c r="C14" s="1347">
        <v>1.7</v>
      </c>
      <c r="D14" s="1141" t="s">
        <v>1763</v>
      </c>
      <c r="E14" s="1142" t="s">
        <v>1725</v>
      </c>
      <c r="F14" s="1143" t="s">
        <v>1968</v>
      </c>
      <c r="G14" s="1144" t="s">
        <v>33</v>
      </c>
      <c r="H14" s="1348">
        <v>4370</v>
      </c>
      <c r="I14" s="1257" t="s">
        <v>1968</v>
      </c>
      <c r="J14" s="1258" t="s">
        <v>1968</v>
      </c>
      <c r="K14" s="1259" t="s">
        <v>1968</v>
      </c>
      <c r="L14" s="1144">
        <v>1</v>
      </c>
      <c r="M14" s="1145" t="s">
        <v>1757</v>
      </c>
      <c r="N14" s="1144">
        <v>80</v>
      </c>
      <c r="O14" s="1144" t="s">
        <v>1757</v>
      </c>
      <c r="P14" s="1151">
        <v>46030</v>
      </c>
      <c r="Q14" s="1349">
        <v>4370</v>
      </c>
      <c r="R14" s="1147">
        <f t="shared" si="1"/>
        <v>1</v>
      </c>
      <c r="S14" s="1144" t="s">
        <v>1688</v>
      </c>
      <c r="T14" s="1260" t="s">
        <v>1949</v>
      </c>
      <c r="U14" s="1148">
        <v>46062</v>
      </c>
      <c r="V14" s="1258" t="s">
        <v>1968</v>
      </c>
      <c r="W14" s="1260" t="s">
        <v>1950</v>
      </c>
      <c r="X14" s="1149" t="s">
        <v>1968</v>
      </c>
      <c r="Y14" s="1150" t="s">
        <v>1968</v>
      </c>
    </row>
    <row r="15" spans="1:25" s="1139" customFormat="1" ht="39.75" customHeight="1">
      <c r="A15" s="1140"/>
      <c r="B15" s="1140"/>
      <c r="C15" s="1347">
        <v>1.8</v>
      </c>
      <c r="D15" s="1141" t="s">
        <v>1764</v>
      </c>
      <c r="E15" s="1142" t="s">
        <v>1725</v>
      </c>
      <c r="F15" s="1143" t="s">
        <v>1968</v>
      </c>
      <c r="G15" s="1144" t="s">
        <v>33</v>
      </c>
      <c r="H15" s="1348">
        <v>1245</v>
      </c>
      <c r="I15" s="1257" t="s">
        <v>1968</v>
      </c>
      <c r="J15" s="1258" t="s">
        <v>1968</v>
      </c>
      <c r="K15" s="1259" t="s">
        <v>1968</v>
      </c>
      <c r="L15" s="1144">
        <v>1</v>
      </c>
      <c r="M15" s="1145" t="s">
        <v>1757</v>
      </c>
      <c r="N15" s="1144">
        <v>80</v>
      </c>
      <c r="O15" s="1144" t="s">
        <v>1757</v>
      </c>
      <c r="P15" s="1146" t="s">
        <v>1983</v>
      </c>
      <c r="Q15" s="1349">
        <v>1245</v>
      </c>
      <c r="R15" s="1147">
        <f t="shared" si="1"/>
        <v>1</v>
      </c>
      <c r="S15" s="1144" t="s">
        <v>1688</v>
      </c>
      <c r="T15" s="1260" t="s">
        <v>1951</v>
      </c>
      <c r="U15" s="1148">
        <v>46062</v>
      </c>
      <c r="V15" s="1258" t="s">
        <v>1968</v>
      </c>
      <c r="W15" s="1239" t="s">
        <v>1972</v>
      </c>
      <c r="X15" s="1149" t="s">
        <v>1968</v>
      </c>
      <c r="Y15" s="1150" t="s">
        <v>1968</v>
      </c>
    </row>
    <row r="16" spans="1:25" s="1139" customFormat="1" ht="39.75" customHeight="1">
      <c r="A16" s="1140"/>
      <c r="B16" s="1140"/>
      <c r="C16" s="1347">
        <v>1.9</v>
      </c>
      <c r="D16" s="1141" t="s">
        <v>1765</v>
      </c>
      <c r="E16" s="1142" t="s">
        <v>1725</v>
      </c>
      <c r="F16" s="1143" t="s">
        <v>1968</v>
      </c>
      <c r="G16" s="1144" t="s">
        <v>33</v>
      </c>
      <c r="H16" s="1348">
        <v>1850</v>
      </c>
      <c r="I16" s="1257" t="s">
        <v>1968</v>
      </c>
      <c r="J16" s="1258" t="s">
        <v>1968</v>
      </c>
      <c r="K16" s="1259" t="s">
        <v>1968</v>
      </c>
      <c r="L16" s="1144">
        <v>1</v>
      </c>
      <c r="M16" s="1145" t="s">
        <v>1757</v>
      </c>
      <c r="N16" s="1144">
        <v>80</v>
      </c>
      <c r="O16" s="1144" t="s">
        <v>1757</v>
      </c>
      <c r="P16" s="1146" t="s">
        <v>1983</v>
      </c>
      <c r="Q16" s="1349">
        <v>1800</v>
      </c>
      <c r="R16" s="1147">
        <f t="shared" si="1"/>
        <v>0.97</v>
      </c>
      <c r="S16" s="1144" t="s">
        <v>1688</v>
      </c>
      <c r="T16" s="1260" t="s">
        <v>1947</v>
      </c>
      <c r="U16" s="1148">
        <v>46062</v>
      </c>
      <c r="V16" s="1258" t="s">
        <v>1968</v>
      </c>
      <c r="W16" s="1262" t="s">
        <v>1971</v>
      </c>
      <c r="X16" s="1149" t="s">
        <v>1968</v>
      </c>
      <c r="Y16" s="1150" t="s">
        <v>1968</v>
      </c>
    </row>
    <row r="17" spans="1:25" s="1139" customFormat="1" ht="39.75" customHeight="1">
      <c r="A17" s="1140"/>
      <c r="B17" s="1140"/>
      <c r="C17" s="1347">
        <v>1.1000000000000001</v>
      </c>
      <c r="D17" s="1141" t="s">
        <v>1766</v>
      </c>
      <c r="E17" s="1142" t="s">
        <v>1725</v>
      </c>
      <c r="F17" s="1143" t="s">
        <v>1968</v>
      </c>
      <c r="G17" s="1144" t="s">
        <v>33</v>
      </c>
      <c r="H17" s="1350">
        <v>870</v>
      </c>
      <c r="I17" s="1257" t="s">
        <v>1968</v>
      </c>
      <c r="J17" s="1258" t="s">
        <v>1968</v>
      </c>
      <c r="K17" s="1259" t="s">
        <v>1968</v>
      </c>
      <c r="L17" s="1144">
        <v>1</v>
      </c>
      <c r="M17" s="1145" t="s">
        <v>1757</v>
      </c>
      <c r="N17" s="1144">
        <v>80</v>
      </c>
      <c r="O17" s="1144" t="s">
        <v>1757</v>
      </c>
      <c r="P17" s="1146" t="s">
        <v>1983</v>
      </c>
      <c r="Q17" s="1349">
        <v>804</v>
      </c>
      <c r="R17" s="1147">
        <f t="shared" si="1"/>
        <v>0.92</v>
      </c>
      <c r="S17" s="1144" t="s">
        <v>1688</v>
      </c>
      <c r="T17" s="1260" t="s">
        <v>1952</v>
      </c>
      <c r="U17" s="1148">
        <v>46062</v>
      </c>
      <c r="V17" s="1258" t="s">
        <v>1968</v>
      </c>
      <c r="W17" s="1260" t="s">
        <v>1973</v>
      </c>
      <c r="X17" s="1149" t="s">
        <v>1968</v>
      </c>
      <c r="Y17" s="1150" t="s">
        <v>1968</v>
      </c>
    </row>
    <row r="18" spans="1:25" s="1139" customFormat="1" ht="39.75" customHeight="1">
      <c r="A18" s="1140"/>
      <c r="B18" s="1140"/>
      <c r="C18" s="1347">
        <v>1.1100000000000001</v>
      </c>
      <c r="D18" s="1141" t="s">
        <v>1767</v>
      </c>
      <c r="E18" s="1142" t="s">
        <v>1725</v>
      </c>
      <c r="F18" s="1143" t="s">
        <v>1968</v>
      </c>
      <c r="G18" s="1144" t="s">
        <v>33</v>
      </c>
      <c r="H18" s="1350">
        <v>765</v>
      </c>
      <c r="I18" s="1257" t="s">
        <v>1968</v>
      </c>
      <c r="J18" s="1258" t="s">
        <v>1968</v>
      </c>
      <c r="K18" s="1259" t="s">
        <v>1968</v>
      </c>
      <c r="L18" s="1144">
        <v>1</v>
      </c>
      <c r="M18" s="1145" t="s">
        <v>1757</v>
      </c>
      <c r="N18" s="1144">
        <v>80</v>
      </c>
      <c r="O18" s="1144" t="s">
        <v>1757</v>
      </c>
      <c r="P18" s="1146" t="s">
        <v>1983</v>
      </c>
      <c r="Q18" s="1349">
        <v>720</v>
      </c>
      <c r="R18" s="1147">
        <f t="shared" si="1"/>
        <v>0.94</v>
      </c>
      <c r="S18" s="1144" t="s">
        <v>1688</v>
      </c>
      <c r="T18" s="1260" t="s">
        <v>1692</v>
      </c>
      <c r="U18" s="1148">
        <v>46062</v>
      </c>
      <c r="V18" s="1258" t="s">
        <v>1968</v>
      </c>
      <c r="W18" s="1260" t="s">
        <v>1968</v>
      </c>
      <c r="X18" s="1149" t="s">
        <v>1968</v>
      </c>
      <c r="Y18" s="1150" t="s">
        <v>1968</v>
      </c>
    </row>
    <row r="19" spans="1:25" s="1139" customFormat="1" ht="39.75" customHeight="1" thickBot="1">
      <c r="A19" s="1140"/>
      <c r="B19" s="1140"/>
      <c r="C19" s="1347">
        <v>1.1200000000000001</v>
      </c>
      <c r="D19" s="1141" t="s">
        <v>1768</v>
      </c>
      <c r="E19" s="1142" t="s">
        <v>1725</v>
      </c>
      <c r="F19" s="1143" t="s">
        <v>1968</v>
      </c>
      <c r="G19" s="1144" t="s">
        <v>33</v>
      </c>
      <c r="H19" s="1348">
        <v>1690</v>
      </c>
      <c r="I19" s="1257" t="s">
        <v>1968</v>
      </c>
      <c r="J19" s="1258" t="s">
        <v>1968</v>
      </c>
      <c r="K19" s="1259" t="s">
        <v>1968</v>
      </c>
      <c r="L19" s="1144">
        <v>1</v>
      </c>
      <c r="M19" s="1145" t="s">
        <v>1757</v>
      </c>
      <c r="N19" s="1144">
        <v>80</v>
      </c>
      <c r="O19" s="1144" t="s">
        <v>1757</v>
      </c>
      <c r="P19" s="1151">
        <v>46030</v>
      </c>
      <c r="Q19" s="1349">
        <v>1690</v>
      </c>
      <c r="R19" s="1147">
        <v>1</v>
      </c>
      <c r="S19" s="1144" t="s">
        <v>1688</v>
      </c>
      <c r="T19" s="1260" t="s">
        <v>1953</v>
      </c>
      <c r="U19" s="1148">
        <v>46062</v>
      </c>
      <c r="V19" s="1258" t="s">
        <v>1968</v>
      </c>
      <c r="W19" s="1260" t="s">
        <v>1987</v>
      </c>
      <c r="X19" s="1149" t="s">
        <v>1968</v>
      </c>
      <c r="Y19" s="1150" t="s">
        <v>1968</v>
      </c>
    </row>
    <row r="20" spans="1:25" s="1139" customFormat="1" ht="39.75" customHeight="1">
      <c r="A20" s="1140"/>
      <c r="B20" s="1140"/>
      <c r="C20" s="1351">
        <v>2</v>
      </c>
      <c r="D20" s="1263" t="s">
        <v>1769</v>
      </c>
      <c r="E20" s="1246" t="s">
        <v>1725</v>
      </c>
      <c r="F20" s="1247" t="s">
        <v>1968</v>
      </c>
      <c r="G20" s="1252" t="s">
        <v>1968</v>
      </c>
      <c r="H20" s="1352" t="s">
        <v>1968</v>
      </c>
      <c r="I20" s="1249" t="s">
        <v>1968</v>
      </c>
      <c r="J20" s="1250" t="s">
        <v>1968</v>
      </c>
      <c r="K20" s="1251" t="s">
        <v>1968</v>
      </c>
      <c r="L20" s="1252" t="s">
        <v>1968</v>
      </c>
      <c r="M20" s="1246" t="s">
        <v>1968</v>
      </c>
      <c r="N20" s="1252" t="s">
        <v>1968</v>
      </c>
      <c r="O20" s="1252" t="s">
        <v>1968</v>
      </c>
      <c r="P20" s="1253" t="s">
        <v>1968</v>
      </c>
      <c r="Q20" s="1346" t="s">
        <v>1968</v>
      </c>
      <c r="R20" s="1246" t="s">
        <v>1968</v>
      </c>
      <c r="S20" s="1252" t="s">
        <v>1968</v>
      </c>
      <c r="T20" s="1254" t="s">
        <v>1968</v>
      </c>
      <c r="U20" s="1255" t="s">
        <v>1968</v>
      </c>
      <c r="V20" s="1250" t="s">
        <v>1968</v>
      </c>
      <c r="W20" s="1254" t="s">
        <v>1968</v>
      </c>
      <c r="X20" s="1256" t="s">
        <v>1968</v>
      </c>
      <c r="Y20" s="1247" t="s">
        <v>1968</v>
      </c>
    </row>
    <row r="21" spans="1:25" s="1139" customFormat="1" ht="39.75" customHeight="1">
      <c r="A21" s="1140"/>
      <c r="B21" s="1140"/>
      <c r="C21" s="1347">
        <v>2.1</v>
      </c>
      <c r="D21" s="1141" t="s">
        <v>1773</v>
      </c>
      <c r="E21" s="1142" t="s">
        <v>1725</v>
      </c>
      <c r="F21" s="1143" t="s">
        <v>1968</v>
      </c>
      <c r="G21" s="1144" t="s">
        <v>33</v>
      </c>
      <c r="H21" s="1348">
        <v>66692</v>
      </c>
      <c r="I21" s="1257" t="s">
        <v>1968</v>
      </c>
      <c r="J21" s="1258" t="s">
        <v>1968</v>
      </c>
      <c r="K21" s="1259" t="s">
        <v>1968</v>
      </c>
      <c r="L21" s="1144">
        <v>1</v>
      </c>
      <c r="M21" s="1153">
        <v>46026</v>
      </c>
      <c r="N21" s="1144" t="s">
        <v>1770</v>
      </c>
      <c r="O21" s="1144" t="s">
        <v>1771</v>
      </c>
      <c r="P21" s="1151">
        <v>46030</v>
      </c>
      <c r="Q21" s="1353">
        <v>66692</v>
      </c>
      <c r="R21" s="1147">
        <v>1</v>
      </c>
      <c r="S21" s="1144" t="s">
        <v>1682</v>
      </c>
      <c r="T21" s="1260" t="s">
        <v>1691</v>
      </c>
      <c r="U21" s="1154" t="s">
        <v>1690</v>
      </c>
      <c r="V21" s="1258" t="s">
        <v>1968</v>
      </c>
      <c r="W21" s="1260" t="s">
        <v>1968</v>
      </c>
      <c r="X21" s="1149" t="s">
        <v>1968</v>
      </c>
      <c r="Y21" s="1150" t="s">
        <v>1968</v>
      </c>
    </row>
    <row r="22" spans="1:25" s="1139" customFormat="1" ht="39.75" customHeight="1">
      <c r="A22" s="1140"/>
      <c r="B22" s="1140"/>
      <c r="C22" s="1347">
        <v>2.2000000000000002</v>
      </c>
      <c r="D22" s="1141" t="s">
        <v>1774</v>
      </c>
      <c r="E22" s="1142" t="s">
        <v>1725</v>
      </c>
      <c r="F22" s="1143" t="s">
        <v>1968</v>
      </c>
      <c r="G22" s="1144" t="s">
        <v>33</v>
      </c>
      <c r="H22" s="1348">
        <v>224688</v>
      </c>
      <c r="I22" s="1257" t="s">
        <v>1968</v>
      </c>
      <c r="J22" s="1258" t="s">
        <v>1968</v>
      </c>
      <c r="K22" s="1259" t="s">
        <v>1968</v>
      </c>
      <c r="L22" s="1144">
        <v>1</v>
      </c>
      <c r="M22" s="1153">
        <v>46026</v>
      </c>
      <c r="N22" s="1144" t="s">
        <v>1770</v>
      </c>
      <c r="O22" s="1144" t="s">
        <v>1771</v>
      </c>
      <c r="P22" s="1151">
        <v>46030</v>
      </c>
      <c r="Q22" s="1353">
        <v>224688</v>
      </c>
      <c r="R22" s="1147">
        <v>1</v>
      </c>
      <c r="S22" s="1144" t="s">
        <v>1682</v>
      </c>
      <c r="T22" s="1260" t="s">
        <v>1691</v>
      </c>
      <c r="U22" s="1154" t="s">
        <v>1690</v>
      </c>
      <c r="V22" s="1258" t="s">
        <v>1968</v>
      </c>
      <c r="W22" s="1260" t="s">
        <v>1988</v>
      </c>
      <c r="X22" s="1149" t="s">
        <v>1968</v>
      </c>
      <c r="Y22" s="1150" t="s">
        <v>1968</v>
      </c>
    </row>
    <row r="23" spans="1:25" s="1139" customFormat="1" ht="39.75" customHeight="1">
      <c r="A23" s="1140"/>
      <c r="B23" s="1140"/>
      <c r="C23" s="1347">
        <v>2.2999999999999998</v>
      </c>
      <c r="D23" s="1141" t="s">
        <v>1775</v>
      </c>
      <c r="E23" s="1142" t="s">
        <v>1725</v>
      </c>
      <c r="F23" s="1143" t="s">
        <v>1968</v>
      </c>
      <c r="G23" s="1144" t="s">
        <v>33</v>
      </c>
      <c r="H23" s="1350"/>
      <c r="I23" s="1257" t="s">
        <v>1968</v>
      </c>
      <c r="J23" s="1258" t="s">
        <v>1968</v>
      </c>
      <c r="K23" s="1259" t="s">
        <v>1968</v>
      </c>
      <c r="L23" s="1144">
        <v>1</v>
      </c>
      <c r="M23" s="1153">
        <v>46026</v>
      </c>
      <c r="N23" s="1144" t="s">
        <v>1770</v>
      </c>
      <c r="O23" s="1144" t="s">
        <v>1771</v>
      </c>
      <c r="P23" s="1146" t="s">
        <v>1772</v>
      </c>
      <c r="Q23" s="1349" t="s">
        <v>1993</v>
      </c>
      <c r="R23" s="1147">
        <v>0</v>
      </c>
      <c r="S23" s="1144" t="s">
        <v>1682</v>
      </c>
      <c r="T23" s="1260" t="s">
        <v>1691</v>
      </c>
      <c r="U23" s="1154" t="s">
        <v>1690</v>
      </c>
      <c r="V23" s="1258" t="s">
        <v>1968</v>
      </c>
      <c r="W23" s="1260" t="s">
        <v>1968</v>
      </c>
      <c r="X23" s="1149" t="s">
        <v>1968</v>
      </c>
      <c r="Y23" s="1150" t="s">
        <v>1968</v>
      </c>
    </row>
    <row r="24" spans="1:25" s="1139" customFormat="1" ht="39.75" customHeight="1">
      <c r="A24" s="1140"/>
      <c r="B24" s="1140"/>
      <c r="C24" s="1347">
        <v>2.4</v>
      </c>
      <c r="D24" s="1141" t="s">
        <v>1776</v>
      </c>
      <c r="E24" s="1142" t="s">
        <v>1725</v>
      </c>
      <c r="F24" s="1143" t="s">
        <v>1968</v>
      </c>
      <c r="G24" s="1144" t="s">
        <v>33</v>
      </c>
      <c r="H24" s="1350">
        <v>900</v>
      </c>
      <c r="I24" s="1257" t="s">
        <v>1968</v>
      </c>
      <c r="J24" s="1258" t="s">
        <v>1968</v>
      </c>
      <c r="K24" s="1259" t="s">
        <v>1968</v>
      </c>
      <c r="L24" s="1144">
        <v>1</v>
      </c>
      <c r="M24" s="1153">
        <v>46026</v>
      </c>
      <c r="N24" s="1144" t="s">
        <v>1770</v>
      </c>
      <c r="O24" s="1144" t="s">
        <v>1771</v>
      </c>
      <c r="P24" s="1151">
        <v>46030</v>
      </c>
      <c r="Q24" s="1349">
        <v>900</v>
      </c>
      <c r="R24" s="1147">
        <v>1</v>
      </c>
      <c r="S24" s="1144" t="s">
        <v>1682</v>
      </c>
      <c r="T24" s="1260" t="s">
        <v>1691</v>
      </c>
      <c r="U24" s="1154" t="s">
        <v>1690</v>
      </c>
      <c r="V24" s="1258" t="s">
        <v>1968</v>
      </c>
      <c r="W24" s="1260" t="s">
        <v>1975</v>
      </c>
      <c r="X24" s="1149" t="s">
        <v>1968</v>
      </c>
      <c r="Y24" s="1150" t="s">
        <v>1968</v>
      </c>
    </row>
    <row r="25" spans="1:25" s="1139" customFormat="1" ht="39.75" customHeight="1">
      <c r="A25" s="1140"/>
      <c r="B25" s="1140"/>
      <c r="C25" s="1347">
        <v>2.5</v>
      </c>
      <c r="D25" s="1141" t="s">
        <v>284</v>
      </c>
      <c r="E25" s="1142" t="s">
        <v>1725</v>
      </c>
      <c r="F25" s="1143" t="s">
        <v>1968</v>
      </c>
      <c r="G25" s="1144" t="s">
        <v>33</v>
      </c>
      <c r="H25" s="1348">
        <v>27900</v>
      </c>
      <c r="I25" s="1257" t="s">
        <v>1968</v>
      </c>
      <c r="J25" s="1258" t="s">
        <v>1968</v>
      </c>
      <c r="K25" s="1259" t="s">
        <v>1968</v>
      </c>
      <c r="L25" s="1144">
        <v>1</v>
      </c>
      <c r="M25" s="1153">
        <v>46026</v>
      </c>
      <c r="N25" s="1144" t="s">
        <v>1770</v>
      </c>
      <c r="O25" s="1144" t="s">
        <v>1771</v>
      </c>
      <c r="P25" s="1151">
        <v>46030</v>
      </c>
      <c r="Q25" s="1353">
        <v>27900</v>
      </c>
      <c r="R25" s="1147">
        <v>1</v>
      </c>
      <c r="S25" s="1144" t="s">
        <v>1682</v>
      </c>
      <c r="T25" s="1260" t="s">
        <v>1691</v>
      </c>
      <c r="U25" s="1154" t="s">
        <v>1690</v>
      </c>
      <c r="V25" s="1258" t="s">
        <v>1968</v>
      </c>
      <c r="W25" s="1260" t="s">
        <v>1974</v>
      </c>
      <c r="X25" s="1149" t="s">
        <v>1968</v>
      </c>
      <c r="Y25" s="1150" t="s">
        <v>1968</v>
      </c>
    </row>
    <row r="26" spans="1:25" s="1139" customFormat="1" ht="39.75" customHeight="1">
      <c r="A26" s="1140"/>
      <c r="B26" s="1140"/>
      <c r="C26" s="1347">
        <v>2.6</v>
      </c>
      <c r="D26" s="1141" t="s">
        <v>295</v>
      </c>
      <c r="E26" s="1142" t="s">
        <v>1725</v>
      </c>
      <c r="F26" s="1143" t="s">
        <v>1968</v>
      </c>
      <c r="G26" s="1144" t="s">
        <v>33</v>
      </c>
      <c r="H26" s="1348">
        <v>9576</v>
      </c>
      <c r="I26" s="1257" t="s">
        <v>1968</v>
      </c>
      <c r="J26" s="1258" t="s">
        <v>1968</v>
      </c>
      <c r="K26" s="1259" t="s">
        <v>1968</v>
      </c>
      <c r="L26" s="1144">
        <v>1</v>
      </c>
      <c r="M26" s="1153">
        <v>46026</v>
      </c>
      <c r="N26" s="1144" t="s">
        <v>1770</v>
      </c>
      <c r="O26" s="1144" t="s">
        <v>1771</v>
      </c>
      <c r="P26" s="1146" t="s">
        <v>1772</v>
      </c>
      <c r="Q26" s="1353">
        <v>9576</v>
      </c>
      <c r="R26" s="1147">
        <v>1</v>
      </c>
      <c r="S26" s="1144" t="s">
        <v>1682</v>
      </c>
      <c r="T26" s="1260" t="s">
        <v>1691</v>
      </c>
      <c r="U26" s="1154" t="s">
        <v>1690</v>
      </c>
      <c r="V26" s="1258" t="s">
        <v>1968</v>
      </c>
      <c r="W26" s="1260" t="s">
        <v>1989</v>
      </c>
      <c r="X26" s="1149" t="s">
        <v>1968</v>
      </c>
      <c r="Y26" s="1150" t="s">
        <v>1968</v>
      </c>
    </row>
    <row r="27" spans="1:25" s="1139" customFormat="1" ht="39.75" customHeight="1">
      <c r="A27" s="1140"/>
      <c r="B27" s="1140"/>
      <c r="C27" s="1347">
        <v>2.7</v>
      </c>
      <c r="D27" s="1141" t="s">
        <v>299</v>
      </c>
      <c r="E27" s="1142" t="s">
        <v>1725</v>
      </c>
      <c r="F27" s="1143" t="s">
        <v>1968</v>
      </c>
      <c r="G27" s="1144" t="s">
        <v>33</v>
      </c>
      <c r="H27" s="1348">
        <v>11496</v>
      </c>
      <c r="I27" s="1257" t="s">
        <v>1968</v>
      </c>
      <c r="J27" s="1258" t="s">
        <v>1968</v>
      </c>
      <c r="K27" s="1259" t="s">
        <v>1968</v>
      </c>
      <c r="L27" s="1144">
        <v>1</v>
      </c>
      <c r="M27" s="1153">
        <v>46026</v>
      </c>
      <c r="N27" s="1144" t="s">
        <v>1770</v>
      </c>
      <c r="O27" s="1144" t="s">
        <v>1771</v>
      </c>
      <c r="P27" s="1151">
        <v>46030</v>
      </c>
      <c r="Q27" s="1353">
        <v>11496</v>
      </c>
      <c r="R27" s="1147">
        <v>1</v>
      </c>
      <c r="S27" s="1144" t="s">
        <v>1682</v>
      </c>
      <c r="T27" s="1260" t="s">
        <v>1691</v>
      </c>
      <c r="U27" s="1154" t="s">
        <v>1690</v>
      </c>
      <c r="V27" s="1258" t="s">
        <v>1968</v>
      </c>
      <c r="W27" s="1260" t="s">
        <v>1975</v>
      </c>
      <c r="X27" s="1149" t="s">
        <v>1968</v>
      </c>
      <c r="Y27" s="1150" t="s">
        <v>1968</v>
      </c>
    </row>
    <row r="28" spans="1:25" s="1139" customFormat="1" ht="39.75" customHeight="1">
      <c r="A28" s="1140"/>
      <c r="B28" s="1140"/>
      <c r="C28" s="1347">
        <v>2.8</v>
      </c>
      <c r="D28" s="1141" t="s">
        <v>308</v>
      </c>
      <c r="E28" s="1142" t="s">
        <v>1725</v>
      </c>
      <c r="F28" s="1143" t="s">
        <v>1968</v>
      </c>
      <c r="G28" s="1144" t="s">
        <v>33</v>
      </c>
      <c r="H28" s="1348">
        <v>8772</v>
      </c>
      <c r="I28" s="1257" t="s">
        <v>1968</v>
      </c>
      <c r="J28" s="1258" t="s">
        <v>1968</v>
      </c>
      <c r="K28" s="1259" t="s">
        <v>1968</v>
      </c>
      <c r="L28" s="1144">
        <v>1</v>
      </c>
      <c r="M28" s="1153">
        <v>46026</v>
      </c>
      <c r="N28" s="1144" t="s">
        <v>1770</v>
      </c>
      <c r="O28" s="1144" t="s">
        <v>1771</v>
      </c>
      <c r="P28" s="1151">
        <v>46030</v>
      </c>
      <c r="Q28" s="1353">
        <v>8772</v>
      </c>
      <c r="R28" s="1147">
        <v>1</v>
      </c>
      <c r="S28" s="1144" t="s">
        <v>1682</v>
      </c>
      <c r="T28" s="1260" t="s">
        <v>1691</v>
      </c>
      <c r="U28" s="1154" t="s">
        <v>1690</v>
      </c>
      <c r="V28" s="1258" t="s">
        <v>1968</v>
      </c>
      <c r="W28" s="1260" t="s">
        <v>1976</v>
      </c>
      <c r="X28" s="1149" t="s">
        <v>1968</v>
      </c>
      <c r="Y28" s="1150" t="s">
        <v>1968</v>
      </c>
    </row>
    <row r="29" spans="1:25" s="1139" customFormat="1" ht="39.75" customHeight="1">
      <c r="A29" s="1140"/>
      <c r="B29" s="1140"/>
      <c r="C29" s="1347">
        <v>2.9</v>
      </c>
      <c r="D29" s="1141" t="s">
        <v>316</v>
      </c>
      <c r="E29" s="1142" t="s">
        <v>1725</v>
      </c>
      <c r="F29" s="1143" t="s">
        <v>1968</v>
      </c>
      <c r="G29" s="1144" t="s">
        <v>33</v>
      </c>
      <c r="H29" s="1350">
        <v>372</v>
      </c>
      <c r="I29" s="1257" t="s">
        <v>1968</v>
      </c>
      <c r="J29" s="1258" t="s">
        <v>1968</v>
      </c>
      <c r="K29" s="1259" t="s">
        <v>1968</v>
      </c>
      <c r="L29" s="1144">
        <v>1</v>
      </c>
      <c r="M29" s="1153">
        <v>46026</v>
      </c>
      <c r="N29" s="1144" t="s">
        <v>1770</v>
      </c>
      <c r="O29" s="1144" t="s">
        <v>1771</v>
      </c>
      <c r="P29" s="1151">
        <v>46030</v>
      </c>
      <c r="Q29" s="1349">
        <v>372</v>
      </c>
      <c r="R29" s="1147">
        <v>1</v>
      </c>
      <c r="S29" s="1144" t="s">
        <v>1682</v>
      </c>
      <c r="T29" s="1260" t="s">
        <v>1691</v>
      </c>
      <c r="U29" s="1154" t="s">
        <v>1690</v>
      </c>
      <c r="V29" s="1258" t="s">
        <v>1968</v>
      </c>
      <c r="W29" s="1260" t="s">
        <v>1976</v>
      </c>
      <c r="X29" s="1149" t="s">
        <v>1968</v>
      </c>
      <c r="Y29" s="1150" t="s">
        <v>1968</v>
      </c>
    </row>
    <row r="30" spans="1:25" s="1139" customFormat="1" ht="39.75" customHeight="1" thickBot="1">
      <c r="A30" s="1140"/>
      <c r="B30" s="1140"/>
      <c r="C30" s="1347">
        <v>2.1</v>
      </c>
      <c r="D30" s="1141" t="s">
        <v>321</v>
      </c>
      <c r="E30" s="1142" t="s">
        <v>1725</v>
      </c>
      <c r="F30" s="1143" t="s">
        <v>1968</v>
      </c>
      <c r="G30" s="1144" t="s">
        <v>33</v>
      </c>
      <c r="H30" s="1350">
        <v>72</v>
      </c>
      <c r="I30" s="1257" t="s">
        <v>1968</v>
      </c>
      <c r="J30" s="1258" t="s">
        <v>1968</v>
      </c>
      <c r="K30" s="1259" t="s">
        <v>1968</v>
      </c>
      <c r="L30" s="1144">
        <v>1</v>
      </c>
      <c r="M30" s="1153">
        <v>46026</v>
      </c>
      <c r="N30" s="1144" t="s">
        <v>1770</v>
      </c>
      <c r="O30" s="1144" t="s">
        <v>1771</v>
      </c>
      <c r="P30" s="1151">
        <v>46030</v>
      </c>
      <c r="Q30" s="1349">
        <v>72</v>
      </c>
      <c r="R30" s="1147">
        <v>1</v>
      </c>
      <c r="S30" s="1144" t="s">
        <v>1682</v>
      </c>
      <c r="T30" s="1260" t="s">
        <v>1691</v>
      </c>
      <c r="U30" s="1154" t="s">
        <v>1690</v>
      </c>
      <c r="V30" s="1258" t="s">
        <v>1968</v>
      </c>
      <c r="W30" s="1260" t="s">
        <v>1976</v>
      </c>
      <c r="X30" s="1149" t="s">
        <v>1968</v>
      </c>
      <c r="Y30" s="1150" t="s">
        <v>1968</v>
      </c>
    </row>
    <row r="31" spans="1:25" s="1139" customFormat="1" ht="39.75" customHeight="1">
      <c r="A31" s="1140"/>
      <c r="B31" s="1140"/>
      <c r="C31" s="1351">
        <v>3</v>
      </c>
      <c r="D31" s="1263" t="s">
        <v>1777</v>
      </c>
      <c r="E31" s="1246" t="s">
        <v>1725</v>
      </c>
      <c r="F31" s="1247" t="s">
        <v>1968</v>
      </c>
      <c r="G31" s="1252" t="s">
        <v>1968</v>
      </c>
      <c r="H31" s="1352" t="s">
        <v>1968</v>
      </c>
      <c r="I31" s="1249" t="s">
        <v>1968</v>
      </c>
      <c r="J31" s="1250" t="s">
        <v>1968</v>
      </c>
      <c r="K31" s="1251" t="s">
        <v>1968</v>
      </c>
      <c r="L31" s="1252" t="s">
        <v>1968</v>
      </c>
      <c r="M31" s="1246" t="s">
        <v>1968</v>
      </c>
      <c r="N31" s="1252" t="s">
        <v>1968</v>
      </c>
      <c r="O31" s="1252" t="s">
        <v>1968</v>
      </c>
      <c r="P31" s="1253" t="s">
        <v>1968</v>
      </c>
      <c r="Q31" s="1346" t="s">
        <v>1968</v>
      </c>
      <c r="R31" s="1246" t="s">
        <v>1968</v>
      </c>
      <c r="S31" s="1252" t="s">
        <v>1968</v>
      </c>
      <c r="T31" s="1254" t="s">
        <v>1968</v>
      </c>
      <c r="U31" s="1255" t="s">
        <v>1968</v>
      </c>
      <c r="V31" s="1250" t="s">
        <v>1968</v>
      </c>
      <c r="W31" s="1254" t="s">
        <v>1968</v>
      </c>
      <c r="X31" s="1256" t="s">
        <v>1968</v>
      </c>
      <c r="Y31" s="1247" t="s">
        <v>1968</v>
      </c>
    </row>
    <row r="32" spans="1:25" s="1139" customFormat="1" ht="39.75" customHeight="1">
      <c r="A32" s="1140"/>
      <c r="B32" s="1140"/>
      <c r="C32" s="1347" t="s">
        <v>1968</v>
      </c>
      <c r="D32" s="1141" t="s">
        <v>284</v>
      </c>
      <c r="E32" s="1142" t="s">
        <v>1968</v>
      </c>
      <c r="F32" s="1143" t="s">
        <v>1968</v>
      </c>
      <c r="G32" s="1144" t="s">
        <v>33</v>
      </c>
      <c r="H32" s="1348">
        <v>4800</v>
      </c>
      <c r="I32" s="1257" t="s">
        <v>1968</v>
      </c>
      <c r="J32" s="1258" t="s">
        <v>1968</v>
      </c>
      <c r="K32" s="1259" t="s">
        <v>1968</v>
      </c>
      <c r="L32" s="1144">
        <v>1</v>
      </c>
      <c r="M32" s="1153">
        <v>46025</v>
      </c>
      <c r="N32" s="1144" t="s">
        <v>1778</v>
      </c>
      <c r="O32" s="1144" t="s">
        <v>1757</v>
      </c>
      <c r="P32" s="1151">
        <v>46030</v>
      </c>
      <c r="Q32" s="1354">
        <v>4320</v>
      </c>
      <c r="R32" s="1147">
        <f t="shared" ref="R32" si="2">Q32/H32</f>
        <v>0.9</v>
      </c>
      <c r="S32" s="1144" t="s">
        <v>1688</v>
      </c>
      <c r="T32" s="1260" t="s">
        <v>1968</v>
      </c>
      <c r="U32" s="1154" t="s">
        <v>1968</v>
      </c>
      <c r="V32" s="1258" t="s">
        <v>1968</v>
      </c>
      <c r="W32" s="1260" t="s">
        <v>1968</v>
      </c>
      <c r="X32" s="1149" t="s">
        <v>1968</v>
      </c>
      <c r="Y32" s="1150" t="s">
        <v>1968</v>
      </c>
    </row>
    <row r="33" spans="1:25" s="1139" customFormat="1" ht="39.75" customHeight="1">
      <c r="A33" s="1140"/>
      <c r="B33" s="1140"/>
      <c r="C33" s="1347">
        <v>2.1</v>
      </c>
      <c r="D33" s="1141" t="s">
        <v>511</v>
      </c>
      <c r="E33" s="1142" t="s">
        <v>1968</v>
      </c>
      <c r="F33" s="1143" t="s">
        <v>1968</v>
      </c>
      <c r="G33" s="1144" t="s">
        <v>33</v>
      </c>
      <c r="H33" s="1348">
        <v>9822</v>
      </c>
      <c r="I33" s="1257" t="s">
        <v>1968</v>
      </c>
      <c r="J33" s="1258" t="s">
        <v>1968</v>
      </c>
      <c r="K33" s="1259" t="s">
        <v>1968</v>
      </c>
      <c r="L33" s="1144">
        <v>1</v>
      </c>
      <c r="M33" s="1153">
        <v>46025</v>
      </c>
      <c r="N33" s="1144" t="s">
        <v>1778</v>
      </c>
      <c r="O33" s="1144" t="s">
        <v>1757</v>
      </c>
      <c r="P33" s="1151">
        <v>46030</v>
      </c>
      <c r="Q33" s="1354">
        <v>9822</v>
      </c>
      <c r="R33" s="1147">
        <v>1</v>
      </c>
      <c r="S33" s="1144" t="s">
        <v>1688</v>
      </c>
      <c r="T33" s="1260" t="s">
        <v>1954</v>
      </c>
      <c r="U33" s="1148">
        <v>46062</v>
      </c>
      <c r="V33" s="1258" t="s">
        <v>1968</v>
      </c>
      <c r="W33" s="1260" t="s">
        <v>1975</v>
      </c>
      <c r="X33" s="1149" t="s">
        <v>1968</v>
      </c>
      <c r="Y33" s="1150" t="s">
        <v>1968</v>
      </c>
    </row>
    <row r="34" spans="1:25" s="1139" customFormat="1" ht="39.75" customHeight="1">
      <c r="A34" s="1140"/>
      <c r="B34" s="1140"/>
      <c r="C34" s="1347">
        <v>2.2000000000000002</v>
      </c>
      <c r="D34" s="1141" t="s">
        <v>299</v>
      </c>
      <c r="E34" s="1142" t="s">
        <v>1968</v>
      </c>
      <c r="F34" s="1143" t="s">
        <v>1968</v>
      </c>
      <c r="G34" s="1144" t="s">
        <v>33</v>
      </c>
      <c r="H34" s="1348">
        <v>1062</v>
      </c>
      <c r="I34" s="1257" t="s">
        <v>1968</v>
      </c>
      <c r="J34" s="1258" t="s">
        <v>1968</v>
      </c>
      <c r="K34" s="1259" t="s">
        <v>1968</v>
      </c>
      <c r="L34" s="1144">
        <v>1</v>
      </c>
      <c r="M34" s="1153">
        <v>46025</v>
      </c>
      <c r="N34" s="1144" t="s">
        <v>1778</v>
      </c>
      <c r="O34" s="1144" t="s">
        <v>1757</v>
      </c>
      <c r="P34" s="1151">
        <v>46030</v>
      </c>
      <c r="Q34" s="1354">
        <v>1062</v>
      </c>
      <c r="R34" s="1147">
        <v>1</v>
      </c>
      <c r="S34" s="1144" t="s">
        <v>1688</v>
      </c>
      <c r="T34" s="1260" t="s">
        <v>1955</v>
      </c>
      <c r="U34" s="1148">
        <v>46062</v>
      </c>
      <c r="V34" s="1258" t="s">
        <v>1968</v>
      </c>
      <c r="W34" s="1260" t="s">
        <v>1990</v>
      </c>
      <c r="X34" s="1149" t="s">
        <v>1968</v>
      </c>
      <c r="Y34" s="1150" t="s">
        <v>1968</v>
      </c>
    </row>
    <row r="35" spans="1:25" s="1139" customFormat="1" ht="39.75" customHeight="1">
      <c r="A35" s="1140"/>
      <c r="B35" s="1140"/>
      <c r="C35" s="1347">
        <v>2.4</v>
      </c>
      <c r="D35" s="1141" t="s">
        <v>543</v>
      </c>
      <c r="E35" s="1142" t="s">
        <v>1968</v>
      </c>
      <c r="F35" s="1143" t="s">
        <v>1968</v>
      </c>
      <c r="G35" s="1144" t="s">
        <v>33</v>
      </c>
      <c r="H35" s="1348">
        <v>13375</v>
      </c>
      <c r="I35" s="1257" t="s">
        <v>1968</v>
      </c>
      <c r="J35" s="1258" t="s">
        <v>1968</v>
      </c>
      <c r="K35" s="1259" t="s">
        <v>1968</v>
      </c>
      <c r="L35" s="1144">
        <v>1</v>
      </c>
      <c r="M35" s="1153">
        <v>46025</v>
      </c>
      <c r="N35" s="1144" t="s">
        <v>1778</v>
      </c>
      <c r="O35" s="1144" t="s">
        <v>1757</v>
      </c>
      <c r="P35" s="1146" t="s">
        <v>1772</v>
      </c>
      <c r="Q35" s="1354">
        <v>13375</v>
      </c>
      <c r="R35" s="1147">
        <v>1</v>
      </c>
      <c r="S35" s="1144" t="s">
        <v>1688</v>
      </c>
      <c r="T35" s="1260" t="s">
        <v>1956</v>
      </c>
      <c r="U35" s="1148">
        <v>46062</v>
      </c>
      <c r="V35" s="1258" t="s">
        <v>1968</v>
      </c>
      <c r="W35" s="1260" t="s">
        <v>1977</v>
      </c>
      <c r="X35" s="1149" t="s">
        <v>1968</v>
      </c>
      <c r="Y35" s="1150" t="s">
        <v>1968</v>
      </c>
    </row>
    <row r="36" spans="1:25" s="1139" customFormat="1" ht="39.75" customHeight="1" thickBot="1">
      <c r="A36" s="1140"/>
      <c r="B36" s="1140"/>
      <c r="C36" s="1347">
        <v>2.5</v>
      </c>
      <c r="D36" s="1141" t="s">
        <v>1825</v>
      </c>
      <c r="E36" s="1142" t="s">
        <v>1968</v>
      </c>
      <c r="F36" s="1143" t="s">
        <v>1968</v>
      </c>
      <c r="G36" s="1144" t="s">
        <v>33</v>
      </c>
      <c r="H36" s="1350">
        <v>915</v>
      </c>
      <c r="I36" s="1257" t="s">
        <v>1968</v>
      </c>
      <c r="J36" s="1258" t="s">
        <v>1968</v>
      </c>
      <c r="K36" s="1259" t="s">
        <v>1968</v>
      </c>
      <c r="L36" s="1144">
        <v>1</v>
      </c>
      <c r="M36" s="1153">
        <v>46025</v>
      </c>
      <c r="N36" s="1144" t="s">
        <v>1778</v>
      </c>
      <c r="O36" s="1144" t="s">
        <v>1757</v>
      </c>
      <c r="P36" s="1146" t="s">
        <v>1772</v>
      </c>
      <c r="Q36" s="1354">
        <v>915</v>
      </c>
      <c r="R36" s="1147">
        <v>1</v>
      </c>
      <c r="S36" s="1144" t="s">
        <v>1688</v>
      </c>
      <c r="T36" s="1260" t="s">
        <v>1957</v>
      </c>
      <c r="U36" s="1148">
        <v>46062</v>
      </c>
      <c r="V36" s="1258" t="s">
        <v>1968</v>
      </c>
      <c r="W36" s="1260" t="s">
        <v>1991</v>
      </c>
      <c r="X36" s="1149" t="s">
        <v>1968</v>
      </c>
      <c r="Y36" s="1150" t="s">
        <v>1968</v>
      </c>
    </row>
    <row r="37" spans="1:25" s="1139" customFormat="1" ht="39.75" customHeight="1" thickBot="1">
      <c r="A37" s="1140"/>
      <c r="B37" s="1140"/>
      <c r="C37" s="1355">
        <v>4</v>
      </c>
      <c r="D37" s="1155" t="s">
        <v>1994</v>
      </c>
      <c r="E37" s="1264" t="s">
        <v>1968</v>
      </c>
      <c r="F37" s="1156" t="s">
        <v>1968</v>
      </c>
      <c r="G37" s="1265" t="s">
        <v>40</v>
      </c>
      <c r="H37" s="1356">
        <v>865580</v>
      </c>
      <c r="I37" s="1266" t="s">
        <v>1968</v>
      </c>
      <c r="J37" s="1267" t="s">
        <v>1968</v>
      </c>
      <c r="K37" s="1268" t="s">
        <v>1968</v>
      </c>
      <c r="L37" s="1265">
        <v>1</v>
      </c>
      <c r="M37" s="1145" t="s">
        <v>1779</v>
      </c>
      <c r="N37" s="1152" t="s">
        <v>1995</v>
      </c>
      <c r="O37" s="1269">
        <v>46113</v>
      </c>
      <c r="P37" s="1269">
        <v>46234</v>
      </c>
      <c r="Q37" s="1357">
        <v>470000</v>
      </c>
      <c r="R37" s="1358">
        <f>+Q37/H37</f>
        <v>0.54</v>
      </c>
      <c r="S37" s="1265" t="s">
        <v>1968</v>
      </c>
      <c r="T37" s="1261" t="s">
        <v>1996</v>
      </c>
      <c r="U37" s="1157" t="s">
        <v>1968</v>
      </c>
      <c r="V37" s="1267" t="s">
        <v>1968</v>
      </c>
      <c r="W37" s="1270" t="s">
        <v>1968</v>
      </c>
      <c r="X37" s="1158" t="s">
        <v>1968</v>
      </c>
      <c r="Y37" s="1159" t="s">
        <v>1968</v>
      </c>
    </row>
    <row r="38" spans="1:25" s="1139" customFormat="1" ht="39.75" customHeight="1">
      <c r="A38" s="1140"/>
      <c r="B38" s="1140"/>
      <c r="C38" s="1347">
        <v>5</v>
      </c>
      <c r="D38" s="1141" t="s">
        <v>47</v>
      </c>
      <c r="E38" s="1142" t="s">
        <v>1968</v>
      </c>
      <c r="F38" s="1143" t="s">
        <v>514</v>
      </c>
      <c r="G38" s="1144" t="s">
        <v>40</v>
      </c>
      <c r="H38" s="1348">
        <v>150796</v>
      </c>
      <c r="I38" s="1257" t="s">
        <v>1968</v>
      </c>
      <c r="J38" s="1258" t="s">
        <v>1968</v>
      </c>
      <c r="K38" s="1259" t="s">
        <v>1968</v>
      </c>
      <c r="L38" s="1144">
        <v>0</v>
      </c>
      <c r="M38" s="1145" t="s">
        <v>1968</v>
      </c>
      <c r="N38" s="1271">
        <v>90</v>
      </c>
      <c r="O38" s="1144" t="s">
        <v>1997</v>
      </c>
      <c r="P38" s="1146" t="s">
        <v>1998</v>
      </c>
      <c r="Q38" s="1349">
        <f>+H38*75%</f>
        <v>113097</v>
      </c>
      <c r="R38" s="1147">
        <f>Q38/H38</f>
        <v>0.75</v>
      </c>
      <c r="S38" s="1144">
        <v>1</v>
      </c>
      <c r="T38" s="1262" t="s">
        <v>1999</v>
      </c>
      <c r="U38" s="1157" t="s">
        <v>1968</v>
      </c>
      <c r="V38" s="1258" t="s">
        <v>1968</v>
      </c>
      <c r="W38" s="1260" t="s">
        <v>2000</v>
      </c>
      <c r="X38" s="1149" t="s">
        <v>1968</v>
      </c>
      <c r="Y38" s="1150" t="s">
        <v>1968</v>
      </c>
    </row>
    <row r="39" spans="1:25" s="1139" customFormat="1" ht="39.75" customHeight="1">
      <c r="A39" s="1140"/>
      <c r="B39" s="1140"/>
      <c r="C39" s="1347">
        <v>6</v>
      </c>
      <c r="D39" s="1141" t="s">
        <v>2001</v>
      </c>
      <c r="E39" s="1142" t="s">
        <v>1968</v>
      </c>
      <c r="F39" s="1143" t="s">
        <v>1968</v>
      </c>
      <c r="G39" s="1144" t="s">
        <v>40</v>
      </c>
      <c r="H39" s="1348">
        <v>103310</v>
      </c>
      <c r="I39" s="1257" t="s">
        <v>1968</v>
      </c>
      <c r="J39" s="1258" t="s">
        <v>1968</v>
      </c>
      <c r="K39" s="1259" t="s">
        <v>1968</v>
      </c>
      <c r="L39" s="1144">
        <v>1</v>
      </c>
      <c r="M39" s="1145" t="s">
        <v>1779</v>
      </c>
      <c r="N39" s="1144">
        <v>90</v>
      </c>
      <c r="O39" s="1272">
        <v>46028</v>
      </c>
      <c r="P39" s="1273">
        <v>46265</v>
      </c>
      <c r="Q39" s="1349">
        <f>+H39*55%</f>
        <v>56820.5</v>
      </c>
      <c r="R39" s="1147">
        <f>Q39/H39</f>
        <v>0.55000000000000004</v>
      </c>
      <c r="S39" s="1144" t="s">
        <v>1968</v>
      </c>
      <c r="T39" s="1260" t="s">
        <v>1968</v>
      </c>
      <c r="U39" s="1154" t="s">
        <v>1968</v>
      </c>
      <c r="V39" s="1258" t="s">
        <v>1968</v>
      </c>
      <c r="W39" s="1260" t="s">
        <v>1968</v>
      </c>
      <c r="X39" s="1149" t="s">
        <v>1968</v>
      </c>
      <c r="Y39" s="1150" t="s">
        <v>1968</v>
      </c>
    </row>
    <row r="40" spans="1:25" s="1139" customFormat="1" ht="39.75" customHeight="1">
      <c r="A40" s="1140"/>
      <c r="B40" s="1140"/>
      <c r="C40" s="1347">
        <v>7</v>
      </c>
      <c r="D40" s="1141" t="s">
        <v>2002</v>
      </c>
      <c r="E40" s="1142" t="s">
        <v>1968</v>
      </c>
      <c r="F40" s="1143" t="s">
        <v>1968</v>
      </c>
      <c r="G40" s="1144" t="s">
        <v>2003</v>
      </c>
      <c r="H40" s="1359" t="s">
        <v>2004</v>
      </c>
      <c r="I40" s="1257" t="s">
        <v>1968</v>
      </c>
      <c r="J40" s="1258" t="s">
        <v>1968</v>
      </c>
      <c r="K40" s="1259" t="s">
        <v>1968</v>
      </c>
      <c r="L40" s="1144">
        <v>1</v>
      </c>
      <c r="M40" s="1145" t="s">
        <v>1757</v>
      </c>
      <c r="N40" s="1144" t="s">
        <v>1968</v>
      </c>
      <c r="O40" s="1144" t="s">
        <v>1780</v>
      </c>
      <c r="P40" s="1146" t="s">
        <v>1968</v>
      </c>
      <c r="Q40" s="1349" t="s">
        <v>1968</v>
      </c>
      <c r="R40" s="1145" t="s">
        <v>1968</v>
      </c>
      <c r="S40" s="1144" t="s">
        <v>1968</v>
      </c>
      <c r="T40" s="1260" t="s">
        <v>1968</v>
      </c>
      <c r="U40" s="1154" t="s">
        <v>1968</v>
      </c>
      <c r="V40" s="1258" t="s">
        <v>1968</v>
      </c>
      <c r="W40" s="1260" t="s">
        <v>1968</v>
      </c>
      <c r="X40" s="1149" t="s">
        <v>1968</v>
      </c>
      <c r="Y40" s="1150" t="s">
        <v>1968</v>
      </c>
    </row>
    <row r="41" spans="1:25" s="1139" customFormat="1" ht="39.75" customHeight="1">
      <c r="A41" s="1140"/>
      <c r="B41" s="1140"/>
      <c r="C41" s="1347">
        <v>8</v>
      </c>
      <c r="D41" s="1141" t="s">
        <v>1781</v>
      </c>
      <c r="E41" s="1142" t="s">
        <v>1968</v>
      </c>
      <c r="F41" s="1143" t="s">
        <v>1968</v>
      </c>
      <c r="G41" s="1144" t="s">
        <v>1687</v>
      </c>
      <c r="H41" s="1348">
        <v>155879</v>
      </c>
      <c r="I41" s="1257" t="s">
        <v>1968</v>
      </c>
      <c r="J41" s="1258" t="s">
        <v>1968</v>
      </c>
      <c r="K41" s="1259" t="s">
        <v>1968</v>
      </c>
      <c r="L41" s="1144">
        <v>1</v>
      </c>
      <c r="M41" s="1145" t="s">
        <v>1757</v>
      </c>
      <c r="N41" s="1144" t="s">
        <v>1782</v>
      </c>
      <c r="O41" s="1144" t="s">
        <v>1780</v>
      </c>
      <c r="P41" s="1146" t="s">
        <v>1968</v>
      </c>
      <c r="Q41" s="1349">
        <v>36336</v>
      </c>
      <c r="R41" s="1274">
        <f t="shared" ref="R41:R55" si="3">Q41/H41</f>
        <v>0.2331</v>
      </c>
      <c r="S41" s="1144" t="s">
        <v>1968</v>
      </c>
      <c r="T41" s="1260" t="s">
        <v>1968</v>
      </c>
      <c r="U41" s="1154" t="s">
        <v>1968</v>
      </c>
      <c r="V41" s="1258" t="s">
        <v>1968</v>
      </c>
      <c r="W41" s="1260" t="s">
        <v>1968</v>
      </c>
      <c r="X41" s="1149" t="s">
        <v>1968</v>
      </c>
      <c r="Y41" s="1150" t="s">
        <v>1968</v>
      </c>
    </row>
    <row r="42" spans="1:25" s="1139" customFormat="1" ht="39.75" customHeight="1">
      <c r="A42" s="1140"/>
      <c r="B42" s="1140"/>
      <c r="C42" s="1347">
        <v>9</v>
      </c>
      <c r="D42" s="1141" t="s">
        <v>2005</v>
      </c>
      <c r="E42" s="1142" t="s">
        <v>1968</v>
      </c>
      <c r="F42" s="1143" t="s">
        <v>1968</v>
      </c>
      <c r="G42" s="1144" t="s">
        <v>40</v>
      </c>
      <c r="H42" s="1359" t="s">
        <v>2004</v>
      </c>
      <c r="I42" s="1257" t="s">
        <v>1968</v>
      </c>
      <c r="J42" s="1258" t="s">
        <v>1968</v>
      </c>
      <c r="K42" s="1259" t="s">
        <v>1968</v>
      </c>
      <c r="L42" s="1144">
        <v>1</v>
      </c>
      <c r="M42" s="1145" t="s">
        <v>1783</v>
      </c>
      <c r="N42" s="1144" t="s">
        <v>2006</v>
      </c>
      <c r="O42" s="1144" t="s">
        <v>1780</v>
      </c>
      <c r="P42" s="1146" t="s">
        <v>1780</v>
      </c>
      <c r="Q42" s="1349" t="s">
        <v>1968</v>
      </c>
      <c r="R42" s="1145"/>
      <c r="S42" s="1144" t="s">
        <v>1968</v>
      </c>
      <c r="T42" s="1260" t="s">
        <v>1968</v>
      </c>
      <c r="U42" s="1154" t="s">
        <v>1968</v>
      </c>
      <c r="V42" s="1258" t="s">
        <v>1968</v>
      </c>
      <c r="W42" s="1260" t="s">
        <v>1968</v>
      </c>
      <c r="X42" s="1149" t="s">
        <v>1968</v>
      </c>
      <c r="Y42" s="1150" t="s">
        <v>1968</v>
      </c>
    </row>
    <row r="43" spans="1:25" s="1139" customFormat="1" ht="39.75" customHeight="1">
      <c r="A43" s="1140"/>
      <c r="B43" s="1140"/>
      <c r="C43" s="1347">
        <v>10</v>
      </c>
      <c r="D43" s="1141" t="s">
        <v>2007</v>
      </c>
      <c r="E43" s="1142" t="s">
        <v>1968</v>
      </c>
      <c r="F43" s="1143" t="s">
        <v>1968</v>
      </c>
      <c r="G43" s="1144" t="s">
        <v>40</v>
      </c>
      <c r="H43" s="1359" t="s">
        <v>2004</v>
      </c>
      <c r="I43" s="1257" t="s">
        <v>1968</v>
      </c>
      <c r="J43" s="1258" t="s">
        <v>1968</v>
      </c>
      <c r="K43" s="1259" t="s">
        <v>1968</v>
      </c>
      <c r="L43" s="1144">
        <v>1</v>
      </c>
      <c r="M43" s="1145" t="s">
        <v>1783</v>
      </c>
      <c r="N43" s="1144" t="s">
        <v>2006</v>
      </c>
      <c r="O43" s="1144" t="s">
        <v>1780</v>
      </c>
      <c r="P43" s="1146" t="s">
        <v>1780</v>
      </c>
      <c r="Q43" s="1349" t="s">
        <v>1968</v>
      </c>
      <c r="R43" s="1145"/>
      <c r="S43" s="1144" t="s">
        <v>1968</v>
      </c>
      <c r="T43" s="1260" t="s">
        <v>1968</v>
      </c>
      <c r="U43" s="1154" t="s">
        <v>1968</v>
      </c>
      <c r="V43" s="1258" t="s">
        <v>1968</v>
      </c>
      <c r="W43" s="1260" t="s">
        <v>1968</v>
      </c>
      <c r="X43" s="1149" t="s">
        <v>1968</v>
      </c>
      <c r="Y43" s="1150" t="s">
        <v>1968</v>
      </c>
    </row>
    <row r="44" spans="1:25" s="1139" customFormat="1" ht="39.75" customHeight="1">
      <c r="A44" s="1140"/>
      <c r="B44" s="1140"/>
      <c r="C44" s="1347">
        <v>11</v>
      </c>
      <c r="D44" s="1141" t="s">
        <v>2008</v>
      </c>
      <c r="E44" s="1142" t="s">
        <v>1968</v>
      </c>
      <c r="F44" s="1143" t="s">
        <v>1968</v>
      </c>
      <c r="G44" s="1144" t="s">
        <v>2009</v>
      </c>
      <c r="H44" s="1359" t="s">
        <v>2004</v>
      </c>
      <c r="I44" s="1257" t="s">
        <v>1968</v>
      </c>
      <c r="J44" s="1258" t="s">
        <v>1968</v>
      </c>
      <c r="K44" s="1259" t="s">
        <v>1968</v>
      </c>
      <c r="L44" s="1144">
        <v>1</v>
      </c>
      <c r="M44" s="1153">
        <v>46025</v>
      </c>
      <c r="N44" s="1144" t="s">
        <v>2006</v>
      </c>
      <c r="O44" s="1144" t="s">
        <v>1780</v>
      </c>
      <c r="P44" s="1146" t="s">
        <v>1780</v>
      </c>
      <c r="Q44" s="1349" t="s">
        <v>1968</v>
      </c>
      <c r="R44" s="1145"/>
      <c r="S44" s="1144" t="s">
        <v>1968</v>
      </c>
      <c r="T44" s="1260" t="s">
        <v>1968</v>
      </c>
      <c r="U44" s="1154" t="s">
        <v>1968</v>
      </c>
      <c r="V44" s="1258" t="s">
        <v>1968</v>
      </c>
      <c r="W44" s="1260" t="s">
        <v>1968</v>
      </c>
      <c r="X44" s="1149" t="s">
        <v>1968</v>
      </c>
      <c r="Y44" s="1150" t="s">
        <v>1968</v>
      </c>
    </row>
    <row r="45" spans="1:25" s="1139" customFormat="1" ht="39.75" customHeight="1">
      <c r="A45" s="1140"/>
      <c r="B45" s="1140"/>
      <c r="C45" s="1347">
        <v>12</v>
      </c>
      <c r="D45" s="1141" t="s">
        <v>1784</v>
      </c>
      <c r="E45" s="1142" t="s">
        <v>1968</v>
      </c>
      <c r="F45" s="1143" t="s">
        <v>1968</v>
      </c>
      <c r="G45" s="1144" t="s">
        <v>40</v>
      </c>
      <c r="H45" s="1348">
        <v>2600</v>
      </c>
      <c r="I45" s="1257" t="s">
        <v>1968</v>
      </c>
      <c r="J45" s="1258" t="s">
        <v>1968</v>
      </c>
      <c r="K45" s="1259" t="s">
        <v>1968</v>
      </c>
      <c r="L45" s="1144">
        <v>1</v>
      </c>
      <c r="M45" s="1145" t="s">
        <v>1783</v>
      </c>
      <c r="N45" s="1144" t="s">
        <v>1968</v>
      </c>
      <c r="O45" s="1144" t="s">
        <v>1780</v>
      </c>
      <c r="P45" s="1146" t="s">
        <v>1780</v>
      </c>
      <c r="Q45" s="1349">
        <v>1500</v>
      </c>
      <c r="R45" s="1274">
        <f t="shared" si="3"/>
        <v>0.57689999999999997</v>
      </c>
      <c r="S45" s="1144" t="s">
        <v>1968</v>
      </c>
      <c r="T45" s="1260" t="s">
        <v>1826</v>
      </c>
      <c r="U45" s="1154" t="s">
        <v>1968</v>
      </c>
      <c r="V45" s="1258" t="s">
        <v>1968</v>
      </c>
      <c r="W45" s="1260" t="s">
        <v>1968</v>
      </c>
      <c r="X45" s="1149" t="s">
        <v>1968</v>
      </c>
      <c r="Y45" s="1150" t="s">
        <v>1968</v>
      </c>
    </row>
    <row r="46" spans="1:25" s="1139" customFormat="1" ht="39.75" customHeight="1">
      <c r="A46" s="1140"/>
      <c r="B46" s="1140"/>
      <c r="C46" s="1347">
        <v>13</v>
      </c>
      <c r="D46" s="1141" t="s">
        <v>1785</v>
      </c>
      <c r="E46" s="1142" t="s">
        <v>1968</v>
      </c>
      <c r="F46" s="1143" t="s">
        <v>1968</v>
      </c>
      <c r="G46" s="1144" t="s">
        <v>40</v>
      </c>
      <c r="H46" s="1348">
        <v>3300</v>
      </c>
      <c r="I46" s="1257" t="s">
        <v>1968</v>
      </c>
      <c r="J46" s="1258" t="s">
        <v>1968</v>
      </c>
      <c r="K46" s="1259" t="s">
        <v>1968</v>
      </c>
      <c r="L46" s="1144">
        <v>1</v>
      </c>
      <c r="M46" s="1145" t="s">
        <v>1783</v>
      </c>
      <c r="N46" s="1144" t="s">
        <v>1786</v>
      </c>
      <c r="O46" s="1144" t="s">
        <v>1786</v>
      </c>
      <c r="P46" s="1146" t="s">
        <v>1786</v>
      </c>
      <c r="Q46" s="1349">
        <v>2000</v>
      </c>
      <c r="R46" s="1274">
        <f t="shared" si="3"/>
        <v>0.60609999999999997</v>
      </c>
      <c r="S46" s="1144" t="s">
        <v>1968</v>
      </c>
      <c r="T46" s="1260" t="s">
        <v>1968</v>
      </c>
      <c r="U46" s="1154" t="s">
        <v>1968</v>
      </c>
      <c r="V46" s="1258" t="s">
        <v>1968</v>
      </c>
      <c r="W46" s="1260" t="s">
        <v>1968</v>
      </c>
      <c r="X46" s="1149" t="s">
        <v>1968</v>
      </c>
      <c r="Y46" s="1150" t="s">
        <v>1968</v>
      </c>
    </row>
    <row r="47" spans="1:25" s="1139" customFormat="1" ht="39.75" customHeight="1">
      <c r="A47" s="1140"/>
      <c r="B47" s="1140"/>
      <c r="C47" s="1347">
        <v>14</v>
      </c>
      <c r="D47" s="1141" t="s">
        <v>1787</v>
      </c>
      <c r="E47" s="1142" t="s">
        <v>1968</v>
      </c>
      <c r="F47" s="1143" t="s">
        <v>1968</v>
      </c>
      <c r="G47" s="1144" t="s">
        <v>785</v>
      </c>
      <c r="H47" s="1360">
        <v>470</v>
      </c>
      <c r="I47" s="1257" t="s">
        <v>1968</v>
      </c>
      <c r="J47" s="1258" t="s">
        <v>1968</v>
      </c>
      <c r="K47" s="1259" t="s">
        <v>1968</v>
      </c>
      <c r="L47" s="1144">
        <v>1</v>
      </c>
      <c r="M47" s="1145" t="s">
        <v>1786</v>
      </c>
      <c r="N47" s="1144" t="s">
        <v>1786</v>
      </c>
      <c r="O47" s="1144" t="s">
        <v>1786</v>
      </c>
      <c r="P47" s="1146" t="s">
        <v>1786</v>
      </c>
      <c r="Q47" s="1349">
        <v>420</v>
      </c>
      <c r="R47" s="1147">
        <f t="shared" si="3"/>
        <v>0.89</v>
      </c>
      <c r="S47" s="1144">
        <v>1</v>
      </c>
      <c r="T47" s="1260" t="s">
        <v>1958</v>
      </c>
      <c r="U47" s="1154" t="s">
        <v>1968</v>
      </c>
      <c r="V47" s="1258" t="s">
        <v>1968</v>
      </c>
      <c r="W47" s="1260" t="s">
        <v>1788</v>
      </c>
      <c r="X47" s="1149" t="s">
        <v>1968</v>
      </c>
      <c r="Y47" s="1150" t="s">
        <v>1968</v>
      </c>
    </row>
    <row r="48" spans="1:25" s="1139" customFormat="1" ht="39.75" customHeight="1">
      <c r="A48" s="1140"/>
      <c r="B48" s="1140"/>
      <c r="C48" s="1347">
        <v>15</v>
      </c>
      <c r="D48" s="1141" t="s">
        <v>1789</v>
      </c>
      <c r="E48" s="1142" t="s">
        <v>1968</v>
      </c>
      <c r="F48" s="1143" t="s">
        <v>1968</v>
      </c>
      <c r="G48" s="1144" t="s">
        <v>1687</v>
      </c>
      <c r="H48" s="1361">
        <v>130000</v>
      </c>
      <c r="I48" s="1257" t="s">
        <v>1968</v>
      </c>
      <c r="J48" s="1258" t="s">
        <v>1968</v>
      </c>
      <c r="K48" s="1259" t="s">
        <v>1968</v>
      </c>
      <c r="L48" s="1144">
        <v>1</v>
      </c>
      <c r="M48" s="1145" t="s">
        <v>1783</v>
      </c>
      <c r="N48" s="1144" t="s">
        <v>1790</v>
      </c>
      <c r="O48" s="1144" t="s">
        <v>1780</v>
      </c>
      <c r="P48" s="1146" t="s">
        <v>1968</v>
      </c>
      <c r="Q48" s="1362"/>
      <c r="R48" s="1154">
        <f t="shared" si="3"/>
        <v>0</v>
      </c>
      <c r="S48" s="1144" t="s">
        <v>1968</v>
      </c>
      <c r="T48" s="1260" t="s">
        <v>1968</v>
      </c>
      <c r="U48" s="1154" t="s">
        <v>1968</v>
      </c>
      <c r="V48" s="1258" t="s">
        <v>1968</v>
      </c>
      <c r="W48" s="1260" t="s">
        <v>1968</v>
      </c>
      <c r="X48" s="1149" t="s">
        <v>1968</v>
      </c>
      <c r="Y48" s="1150" t="s">
        <v>1968</v>
      </c>
    </row>
    <row r="49" spans="1:25" s="1139" customFormat="1" ht="39.75" customHeight="1">
      <c r="A49" s="1140"/>
      <c r="B49" s="1140"/>
      <c r="C49" s="1347">
        <v>16</v>
      </c>
      <c r="D49" s="1141" t="s">
        <v>1791</v>
      </c>
      <c r="E49" s="1142" t="s">
        <v>1968</v>
      </c>
      <c r="F49" s="1143" t="s">
        <v>1968</v>
      </c>
      <c r="G49" s="1144" t="s">
        <v>1687</v>
      </c>
      <c r="H49" s="1350">
        <v>4</v>
      </c>
      <c r="I49" s="1257" t="s">
        <v>1968</v>
      </c>
      <c r="J49" s="1258" t="s">
        <v>1968</v>
      </c>
      <c r="K49" s="1259" t="s">
        <v>1968</v>
      </c>
      <c r="L49" s="1144">
        <v>1</v>
      </c>
      <c r="M49" s="1145" t="s">
        <v>1779</v>
      </c>
      <c r="N49" s="1144" t="s">
        <v>1968</v>
      </c>
      <c r="O49" s="1144" t="s">
        <v>1968</v>
      </c>
      <c r="P49" s="1146" t="s">
        <v>1968</v>
      </c>
      <c r="Q49" s="1363">
        <v>4</v>
      </c>
      <c r="R49" s="1147">
        <f t="shared" si="3"/>
        <v>1</v>
      </c>
      <c r="S49" s="1144" t="s">
        <v>1968</v>
      </c>
      <c r="T49" s="1260" t="s">
        <v>1968</v>
      </c>
      <c r="U49" s="1154" t="s">
        <v>1968</v>
      </c>
      <c r="V49" s="1258" t="s">
        <v>1968</v>
      </c>
      <c r="W49" s="1260" t="s">
        <v>1968</v>
      </c>
      <c r="X49" s="1149" t="s">
        <v>1968</v>
      </c>
      <c r="Y49" s="1150" t="s">
        <v>1968</v>
      </c>
    </row>
    <row r="50" spans="1:25" s="1139" customFormat="1" ht="39.75" customHeight="1">
      <c r="A50" s="1140"/>
      <c r="B50" s="1140"/>
      <c r="C50" s="1347">
        <v>17</v>
      </c>
      <c r="D50" s="1141" t="s">
        <v>2010</v>
      </c>
      <c r="E50" s="1142" t="s">
        <v>1968</v>
      </c>
      <c r="F50" s="1143" t="s">
        <v>1968</v>
      </c>
      <c r="G50" s="1144" t="s">
        <v>2009</v>
      </c>
      <c r="H50" s="1359" t="s">
        <v>2004</v>
      </c>
      <c r="I50" s="1257" t="s">
        <v>1968</v>
      </c>
      <c r="J50" s="1258" t="s">
        <v>1968</v>
      </c>
      <c r="K50" s="1259" t="s">
        <v>1968</v>
      </c>
      <c r="L50" s="1144">
        <v>1</v>
      </c>
      <c r="M50" s="1145" t="s">
        <v>1783</v>
      </c>
      <c r="N50" s="1144" t="s">
        <v>2011</v>
      </c>
      <c r="O50" s="1144" t="s">
        <v>1809</v>
      </c>
      <c r="P50" s="1146" t="s">
        <v>1968</v>
      </c>
      <c r="Q50" s="1349" t="s">
        <v>1968</v>
      </c>
      <c r="R50" s="1147"/>
      <c r="S50" s="1144" t="s">
        <v>1968</v>
      </c>
      <c r="T50" s="1260" t="s">
        <v>1968</v>
      </c>
      <c r="U50" s="1154" t="s">
        <v>1968</v>
      </c>
      <c r="V50" s="1258" t="s">
        <v>1968</v>
      </c>
      <c r="W50" s="1260" t="s">
        <v>1968</v>
      </c>
      <c r="X50" s="1149" t="s">
        <v>1968</v>
      </c>
      <c r="Y50" s="1150" t="s">
        <v>1968</v>
      </c>
    </row>
    <row r="51" spans="1:25" s="1139" customFormat="1" ht="39.75" customHeight="1">
      <c r="A51" s="1140"/>
      <c r="B51" s="1140"/>
      <c r="C51" s="1347">
        <v>18</v>
      </c>
      <c r="D51" s="1141" t="s">
        <v>2012</v>
      </c>
      <c r="E51" s="1142" t="s">
        <v>1968</v>
      </c>
      <c r="F51" s="1143" t="s">
        <v>1968</v>
      </c>
      <c r="G51" s="1144" t="s">
        <v>2009</v>
      </c>
      <c r="H51" s="1359" t="s">
        <v>2004</v>
      </c>
      <c r="I51" s="1257" t="s">
        <v>1968</v>
      </c>
      <c r="J51" s="1258" t="s">
        <v>1968</v>
      </c>
      <c r="K51" s="1259" t="s">
        <v>1968</v>
      </c>
      <c r="L51" s="1144">
        <v>0</v>
      </c>
      <c r="M51" s="1145" t="s">
        <v>2013</v>
      </c>
      <c r="N51" s="1144" t="s">
        <v>1968</v>
      </c>
      <c r="O51" s="1144" t="s">
        <v>1968</v>
      </c>
      <c r="P51" s="1146" t="s">
        <v>1968</v>
      </c>
      <c r="Q51" s="1349" t="s">
        <v>1968</v>
      </c>
      <c r="R51" s="1147"/>
      <c r="S51" s="1144" t="s">
        <v>1968</v>
      </c>
      <c r="T51" s="1260" t="s">
        <v>1968</v>
      </c>
      <c r="U51" s="1154" t="s">
        <v>1968</v>
      </c>
      <c r="V51" s="1258" t="s">
        <v>1968</v>
      </c>
      <c r="W51" s="1260" t="s">
        <v>1968</v>
      </c>
      <c r="X51" s="1149" t="s">
        <v>1968</v>
      </c>
      <c r="Y51" s="1150" t="s">
        <v>1968</v>
      </c>
    </row>
    <row r="52" spans="1:25" s="1139" customFormat="1" ht="39.75" customHeight="1">
      <c r="A52" s="1140"/>
      <c r="B52" s="1140"/>
      <c r="C52" s="1347">
        <v>19</v>
      </c>
      <c r="D52" s="1141" t="s">
        <v>2014</v>
      </c>
      <c r="E52" s="1142" t="s">
        <v>1968</v>
      </c>
      <c r="F52" s="1143" t="s">
        <v>1968</v>
      </c>
      <c r="G52" s="1144" t="s">
        <v>2009</v>
      </c>
      <c r="H52" s="1359" t="s">
        <v>2004</v>
      </c>
      <c r="I52" s="1257" t="s">
        <v>1968</v>
      </c>
      <c r="J52" s="1258" t="s">
        <v>1968</v>
      </c>
      <c r="K52" s="1259" t="s">
        <v>1968</v>
      </c>
      <c r="L52" s="1144">
        <v>1</v>
      </c>
      <c r="M52" s="1145" t="s">
        <v>1783</v>
      </c>
      <c r="N52" s="1144" t="s">
        <v>1790</v>
      </c>
      <c r="O52" s="1144" t="s">
        <v>1780</v>
      </c>
      <c r="P52" s="1146" t="s">
        <v>1968</v>
      </c>
      <c r="Q52" s="1349" t="s">
        <v>1968</v>
      </c>
      <c r="R52" s="1147"/>
      <c r="S52" s="1144" t="s">
        <v>1968</v>
      </c>
      <c r="T52" s="1260" t="s">
        <v>1968</v>
      </c>
      <c r="U52" s="1154" t="s">
        <v>1968</v>
      </c>
      <c r="V52" s="1258" t="s">
        <v>1968</v>
      </c>
      <c r="W52" s="1260" t="s">
        <v>1968</v>
      </c>
      <c r="X52" s="1149" t="s">
        <v>1968</v>
      </c>
      <c r="Y52" s="1150" t="s">
        <v>1968</v>
      </c>
    </row>
    <row r="53" spans="1:25" s="1139" customFormat="1" ht="39.75" customHeight="1">
      <c r="A53" s="1140"/>
      <c r="B53" s="1140"/>
      <c r="C53" s="1347">
        <v>20</v>
      </c>
      <c r="D53" s="1141" t="s">
        <v>2015</v>
      </c>
      <c r="E53" s="1142" t="s">
        <v>1968</v>
      </c>
      <c r="F53" s="1143" t="s">
        <v>1968</v>
      </c>
      <c r="G53" s="1144" t="s">
        <v>1687</v>
      </c>
      <c r="H53" s="1359" t="s">
        <v>2004</v>
      </c>
      <c r="I53" s="1257" t="s">
        <v>1968</v>
      </c>
      <c r="J53" s="1258" t="s">
        <v>1968</v>
      </c>
      <c r="K53" s="1259" t="s">
        <v>1968</v>
      </c>
      <c r="L53" s="1144">
        <v>0</v>
      </c>
      <c r="M53" s="1145" t="s">
        <v>2016</v>
      </c>
      <c r="N53" s="1144" t="s">
        <v>1827</v>
      </c>
      <c r="O53" s="1144" t="s">
        <v>1968</v>
      </c>
      <c r="P53" s="1146" t="s">
        <v>1968</v>
      </c>
      <c r="Q53" s="1349" t="s">
        <v>1968</v>
      </c>
      <c r="R53" s="1147"/>
      <c r="S53" s="1144" t="s">
        <v>1968</v>
      </c>
      <c r="T53" s="1260" t="s">
        <v>1968</v>
      </c>
      <c r="U53" s="1154" t="s">
        <v>1968</v>
      </c>
      <c r="V53" s="1258" t="s">
        <v>1968</v>
      </c>
      <c r="W53" s="1260" t="s">
        <v>1968</v>
      </c>
      <c r="X53" s="1149" t="s">
        <v>1968</v>
      </c>
      <c r="Y53" s="1150" t="s">
        <v>1968</v>
      </c>
    </row>
    <row r="54" spans="1:25" s="1139" customFormat="1" ht="39.75" customHeight="1">
      <c r="A54" s="1140"/>
      <c r="B54" s="1140"/>
      <c r="C54" s="1347">
        <v>21</v>
      </c>
      <c r="D54" s="1141" t="s">
        <v>2017</v>
      </c>
      <c r="E54" s="1142" t="s">
        <v>1968</v>
      </c>
      <c r="F54" s="1143" t="s">
        <v>1968</v>
      </c>
      <c r="G54" s="1144" t="s">
        <v>1687</v>
      </c>
      <c r="H54" s="1359">
        <v>981</v>
      </c>
      <c r="I54" s="1257" t="s">
        <v>1968</v>
      </c>
      <c r="J54" s="1258" t="s">
        <v>1968</v>
      </c>
      <c r="K54" s="1259" t="s">
        <v>1968</v>
      </c>
      <c r="L54" s="1144">
        <v>859</v>
      </c>
      <c r="M54" s="1145" t="s">
        <v>1828</v>
      </c>
      <c r="N54" s="1144" t="s">
        <v>1968</v>
      </c>
      <c r="O54" s="1144" t="s">
        <v>1968</v>
      </c>
      <c r="P54" s="1146" t="s">
        <v>1968</v>
      </c>
      <c r="Q54" s="1349">
        <v>863</v>
      </c>
      <c r="R54" s="1147">
        <f t="shared" si="3"/>
        <v>0.88</v>
      </c>
      <c r="S54" s="1144" t="s">
        <v>1968</v>
      </c>
      <c r="T54" s="1260" t="s">
        <v>1968</v>
      </c>
      <c r="U54" s="1154" t="s">
        <v>1968</v>
      </c>
      <c r="V54" s="1258" t="s">
        <v>1968</v>
      </c>
      <c r="W54" s="1260" t="s">
        <v>1968</v>
      </c>
      <c r="X54" s="1149" t="s">
        <v>1968</v>
      </c>
      <c r="Y54" s="1150" t="s">
        <v>1968</v>
      </c>
    </row>
    <row r="55" spans="1:25" s="1139" customFormat="1" ht="39.75" customHeight="1">
      <c r="A55" s="1140"/>
      <c r="B55" s="1140"/>
      <c r="C55" s="1347">
        <v>22</v>
      </c>
      <c r="D55" s="1141" t="s">
        <v>1792</v>
      </c>
      <c r="E55" s="1142" t="s">
        <v>1968</v>
      </c>
      <c r="F55" s="1143" t="s">
        <v>1968</v>
      </c>
      <c r="G55" s="1144" t="s">
        <v>1687</v>
      </c>
      <c r="H55" s="1360">
        <v>981</v>
      </c>
      <c r="I55" s="1257" t="s">
        <v>1968</v>
      </c>
      <c r="J55" s="1258" t="s">
        <v>1968</v>
      </c>
      <c r="K55" s="1259" t="s">
        <v>1968</v>
      </c>
      <c r="L55" s="1144">
        <v>1</v>
      </c>
      <c r="M55" s="1145" t="s">
        <v>1757</v>
      </c>
      <c r="N55" s="1144">
        <v>55</v>
      </c>
      <c r="O55" s="1144" t="s">
        <v>1780</v>
      </c>
      <c r="P55" s="1146" t="s">
        <v>1968</v>
      </c>
      <c r="Q55" s="1349">
        <v>981</v>
      </c>
      <c r="R55" s="1147">
        <f t="shared" si="3"/>
        <v>1</v>
      </c>
      <c r="S55" s="1144" t="s">
        <v>1968</v>
      </c>
      <c r="T55" s="1260" t="s">
        <v>1968</v>
      </c>
      <c r="U55" s="1154" t="s">
        <v>1968</v>
      </c>
      <c r="V55" s="1258" t="s">
        <v>1968</v>
      </c>
      <c r="W55" s="1260" t="s">
        <v>1968</v>
      </c>
      <c r="X55" s="1149" t="s">
        <v>1968</v>
      </c>
      <c r="Y55" s="1150" t="s">
        <v>1968</v>
      </c>
    </row>
    <row r="56" spans="1:25" s="1139" customFormat="1" ht="39.75" customHeight="1">
      <c r="A56" s="1140"/>
      <c r="B56" s="1140"/>
      <c r="C56" s="1347">
        <v>23</v>
      </c>
      <c r="D56" s="1141" t="s">
        <v>2018</v>
      </c>
      <c r="E56" s="1142" t="s">
        <v>1968</v>
      </c>
      <c r="F56" s="1143" t="s">
        <v>1968</v>
      </c>
      <c r="G56" s="1144" t="s">
        <v>1687</v>
      </c>
      <c r="H56" s="1359" t="s">
        <v>2004</v>
      </c>
      <c r="I56" s="1257" t="s">
        <v>1968</v>
      </c>
      <c r="J56" s="1258" t="s">
        <v>1968</v>
      </c>
      <c r="K56" s="1259" t="s">
        <v>1968</v>
      </c>
      <c r="L56" s="1144">
        <v>0</v>
      </c>
      <c r="M56" s="1145" t="s">
        <v>2019</v>
      </c>
      <c r="N56" s="1144" t="s">
        <v>1968</v>
      </c>
      <c r="O56" s="1144" t="s">
        <v>1968</v>
      </c>
      <c r="P56" s="1146" t="s">
        <v>1968</v>
      </c>
      <c r="Q56" s="1349" t="s">
        <v>1968</v>
      </c>
      <c r="R56" s="1145"/>
      <c r="S56" s="1144" t="s">
        <v>1968</v>
      </c>
      <c r="T56" s="1260" t="s">
        <v>1968</v>
      </c>
      <c r="U56" s="1154" t="s">
        <v>1968</v>
      </c>
      <c r="V56" s="1258" t="s">
        <v>1968</v>
      </c>
      <c r="W56" s="1260" t="s">
        <v>1968</v>
      </c>
      <c r="X56" s="1149" t="s">
        <v>1968</v>
      </c>
      <c r="Y56" s="1150" t="s">
        <v>1968</v>
      </c>
    </row>
    <row r="57" spans="1:25" s="1139" customFormat="1" ht="39.75" customHeight="1">
      <c r="A57" s="1140"/>
      <c r="B57" s="1140"/>
      <c r="C57" s="1347">
        <v>24</v>
      </c>
      <c r="D57" s="1141" t="s">
        <v>2020</v>
      </c>
      <c r="E57" s="1142" t="s">
        <v>1968</v>
      </c>
      <c r="F57" s="1143" t="s">
        <v>1968</v>
      </c>
      <c r="G57" s="1144" t="s">
        <v>2009</v>
      </c>
      <c r="H57" s="1359" t="s">
        <v>2004</v>
      </c>
      <c r="I57" s="1257" t="s">
        <v>1968</v>
      </c>
      <c r="J57" s="1258" t="s">
        <v>1968</v>
      </c>
      <c r="K57" s="1259" t="s">
        <v>1968</v>
      </c>
      <c r="L57" s="1144">
        <v>0</v>
      </c>
      <c r="M57" s="1145" t="s">
        <v>2013</v>
      </c>
      <c r="N57" s="1144" t="s">
        <v>2021</v>
      </c>
      <c r="O57" s="1144" t="s">
        <v>1780</v>
      </c>
      <c r="P57" s="1146" t="s">
        <v>1968</v>
      </c>
      <c r="Q57" s="1349" t="s">
        <v>1968</v>
      </c>
      <c r="R57" s="1145"/>
      <c r="S57" s="1144" t="s">
        <v>1968</v>
      </c>
      <c r="T57" s="1260" t="s">
        <v>1968</v>
      </c>
      <c r="U57" s="1154" t="s">
        <v>1968</v>
      </c>
      <c r="V57" s="1258" t="s">
        <v>1968</v>
      </c>
      <c r="W57" s="1260" t="s">
        <v>1968</v>
      </c>
      <c r="X57" s="1149" t="s">
        <v>1968</v>
      </c>
      <c r="Y57" s="1150" t="s">
        <v>1968</v>
      </c>
    </row>
    <row r="58" spans="1:25" s="1139" customFormat="1" ht="39.75" customHeight="1">
      <c r="A58" s="1140"/>
      <c r="B58" s="1140"/>
      <c r="C58" s="1347">
        <v>25</v>
      </c>
      <c r="D58" s="1141" t="s">
        <v>2022</v>
      </c>
      <c r="E58" s="1142" t="s">
        <v>1968</v>
      </c>
      <c r="F58" s="1143" t="s">
        <v>1968</v>
      </c>
      <c r="G58" s="1144" t="s">
        <v>1687</v>
      </c>
      <c r="H58" s="1359" t="s">
        <v>2004</v>
      </c>
      <c r="I58" s="1257" t="s">
        <v>1968</v>
      </c>
      <c r="J58" s="1258" t="s">
        <v>1968</v>
      </c>
      <c r="K58" s="1259" t="s">
        <v>1968</v>
      </c>
      <c r="L58" s="1144">
        <v>1</v>
      </c>
      <c r="M58" s="1145" t="s">
        <v>1783</v>
      </c>
      <c r="N58" s="1144" t="s">
        <v>2023</v>
      </c>
      <c r="O58" s="1144" t="s">
        <v>1780</v>
      </c>
      <c r="P58" s="1146" t="s">
        <v>1968</v>
      </c>
      <c r="Q58" s="1349" t="s">
        <v>1968</v>
      </c>
      <c r="R58" s="1145" t="s">
        <v>1968</v>
      </c>
      <c r="S58" s="1144" t="s">
        <v>1968</v>
      </c>
      <c r="T58" s="1260" t="s">
        <v>1968</v>
      </c>
      <c r="U58" s="1154" t="s">
        <v>1968</v>
      </c>
      <c r="V58" s="1258" t="s">
        <v>1968</v>
      </c>
      <c r="W58" s="1260" t="s">
        <v>1968</v>
      </c>
      <c r="X58" s="1149" t="s">
        <v>1968</v>
      </c>
      <c r="Y58" s="1150" t="s">
        <v>1968</v>
      </c>
    </row>
    <row r="59" spans="1:25" s="1139" customFormat="1" ht="39.75" customHeight="1">
      <c r="A59" s="1140"/>
      <c r="B59" s="1140"/>
      <c r="C59" s="1347">
        <v>26</v>
      </c>
      <c r="D59" s="1141" t="s">
        <v>1793</v>
      </c>
      <c r="E59" s="1142" t="s">
        <v>1968</v>
      </c>
      <c r="F59" s="1143" t="s">
        <v>1968</v>
      </c>
      <c r="G59" s="1144" t="s">
        <v>40</v>
      </c>
      <c r="H59" s="1361">
        <v>75000</v>
      </c>
      <c r="I59" s="1257" t="s">
        <v>1968</v>
      </c>
      <c r="J59" s="1258" t="s">
        <v>1968</v>
      </c>
      <c r="K59" s="1259" t="s">
        <v>1968</v>
      </c>
      <c r="L59" s="1144">
        <v>1</v>
      </c>
      <c r="M59" s="1145" t="s">
        <v>1794</v>
      </c>
      <c r="N59" s="1144" t="s">
        <v>1968</v>
      </c>
      <c r="O59" s="1144" t="s">
        <v>1968</v>
      </c>
      <c r="P59" s="1146" t="s">
        <v>1968</v>
      </c>
      <c r="Q59" s="1349">
        <v>25000</v>
      </c>
      <c r="R59" s="1147">
        <f>+Q59/H59</f>
        <v>0.33</v>
      </c>
      <c r="S59" s="1144" t="s">
        <v>1968</v>
      </c>
      <c r="T59" s="1260" t="s">
        <v>1968</v>
      </c>
      <c r="U59" s="1154" t="s">
        <v>1968</v>
      </c>
      <c r="V59" s="1258" t="s">
        <v>1968</v>
      </c>
      <c r="W59" s="1260" t="s">
        <v>1968</v>
      </c>
      <c r="X59" s="1149" t="s">
        <v>1968</v>
      </c>
      <c r="Y59" s="1150" t="s">
        <v>1968</v>
      </c>
    </row>
    <row r="60" spans="1:25" s="1139" customFormat="1" ht="39.75" customHeight="1">
      <c r="A60" s="1140"/>
      <c r="B60" s="1140"/>
      <c r="C60" s="1347">
        <v>27</v>
      </c>
      <c r="D60" s="1141" t="s">
        <v>1795</v>
      </c>
      <c r="E60" s="1142" t="s">
        <v>1968</v>
      </c>
      <c r="F60" s="1143" t="s">
        <v>1968</v>
      </c>
      <c r="G60" s="1144" t="s">
        <v>1687</v>
      </c>
      <c r="H60" s="1360">
        <v>214</v>
      </c>
      <c r="I60" s="1257" t="s">
        <v>1968</v>
      </c>
      <c r="J60" s="1258" t="s">
        <v>1968</v>
      </c>
      <c r="K60" s="1259" t="s">
        <v>1968</v>
      </c>
      <c r="L60" s="1144">
        <v>1</v>
      </c>
      <c r="M60" s="1145" t="s">
        <v>1796</v>
      </c>
      <c r="N60" s="1144">
        <v>90</v>
      </c>
      <c r="O60" s="1144" t="s">
        <v>1780</v>
      </c>
      <c r="P60" s="1146" t="s">
        <v>1968</v>
      </c>
      <c r="Q60" s="1349">
        <v>0</v>
      </c>
      <c r="R60" s="1145" t="s">
        <v>1968</v>
      </c>
      <c r="S60" s="1144" t="s">
        <v>1968</v>
      </c>
      <c r="T60" s="1260" t="s">
        <v>1968</v>
      </c>
      <c r="U60" s="1154" t="s">
        <v>1968</v>
      </c>
      <c r="V60" s="1258" t="s">
        <v>1968</v>
      </c>
      <c r="W60" s="1260" t="s">
        <v>1968</v>
      </c>
      <c r="X60" s="1149" t="s">
        <v>1968</v>
      </c>
      <c r="Y60" s="1150" t="s">
        <v>1968</v>
      </c>
    </row>
    <row r="61" spans="1:25" s="1139" customFormat="1" ht="39.75" customHeight="1">
      <c r="A61" s="1140"/>
      <c r="B61" s="1140"/>
      <c r="C61" s="1347">
        <v>28</v>
      </c>
      <c r="D61" s="1141" t="s">
        <v>1797</v>
      </c>
      <c r="E61" s="1142" t="s">
        <v>1968</v>
      </c>
      <c r="F61" s="1143" t="s">
        <v>1968</v>
      </c>
      <c r="G61" s="1144" t="s">
        <v>1687</v>
      </c>
      <c r="H61" s="1360">
        <v>214</v>
      </c>
      <c r="I61" s="1257" t="s">
        <v>1968</v>
      </c>
      <c r="J61" s="1258" t="s">
        <v>1968</v>
      </c>
      <c r="K61" s="1259" t="s">
        <v>1968</v>
      </c>
      <c r="L61" s="1144">
        <v>0</v>
      </c>
      <c r="M61" s="1145" t="s">
        <v>1968</v>
      </c>
      <c r="N61" s="1144">
        <v>15</v>
      </c>
      <c r="O61" s="1144" t="s">
        <v>1968</v>
      </c>
      <c r="P61" s="1146" t="s">
        <v>1968</v>
      </c>
      <c r="Q61" s="1349">
        <v>0</v>
      </c>
      <c r="R61" s="1145" t="s">
        <v>1968</v>
      </c>
      <c r="S61" s="1144" t="s">
        <v>1968</v>
      </c>
      <c r="T61" s="1260" t="s">
        <v>1968</v>
      </c>
      <c r="U61" s="1154" t="s">
        <v>1968</v>
      </c>
      <c r="V61" s="1258" t="s">
        <v>1968</v>
      </c>
      <c r="W61" s="1260" t="s">
        <v>1968</v>
      </c>
      <c r="X61" s="1149" t="s">
        <v>1968</v>
      </c>
      <c r="Y61" s="1150" t="s">
        <v>1968</v>
      </c>
    </row>
    <row r="62" spans="1:25" s="1139" customFormat="1" ht="39.75" customHeight="1">
      <c r="A62" s="1140"/>
      <c r="B62" s="1140"/>
      <c r="C62" s="1347">
        <v>29</v>
      </c>
      <c r="D62" s="1141" t="s">
        <v>2024</v>
      </c>
      <c r="E62" s="1142" t="s">
        <v>1968</v>
      </c>
      <c r="F62" s="1143" t="s">
        <v>1968</v>
      </c>
      <c r="G62" s="1144" t="s">
        <v>1687</v>
      </c>
      <c r="H62" s="1359" t="s">
        <v>2004</v>
      </c>
      <c r="I62" s="1257" t="s">
        <v>1968</v>
      </c>
      <c r="J62" s="1258" t="s">
        <v>1968</v>
      </c>
      <c r="K62" s="1259" t="s">
        <v>1968</v>
      </c>
      <c r="L62" s="1144">
        <v>0</v>
      </c>
      <c r="M62" s="1145" t="s">
        <v>2025</v>
      </c>
      <c r="N62" s="1144">
        <v>30</v>
      </c>
      <c r="O62" s="1144" t="s">
        <v>1968</v>
      </c>
      <c r="P62" s="1146" t="s">
        <v>1968</v>
      </c>
      <c r="Q62" s="1349" t="s">
        <v>1968</v>
      </c>
      <c r="R62" s="1145" t="s">
        <v>1968</v>
      </c>
      <c r="S62" s="1144" t="s">
        <v>1968</v>
      </c>
      <c r="T62" s="1260" t="s">
        <v>1968</v>
      </c>
      <c r="U62" s="1154" t="s">
        <v>1968</v>
      </c>
      <c r="V62" s="1258" t="s">
        <v>1968</v>
      </c>
      <c r="W62" s="1260" t="s">
        <v>1968</v>
      </c>
      <c r="X62" s="1149" t="s">
        <v>1968</v>
      </c>
      <c r="Y62" s="1150" t="s">
        <v>1968</v>
      </c>
    </row>
    <row r="63" spans="1:25" s="1139" customFormat="1" ht="39.75" customHeight="1">
      <c r="A63" s="1140"/>
      <c r="B63" s="1140"/>
      <c r="C63" s="1347">
        <v>30</v>
      </c>
      <c r="D63" s="1141" t="s">
        <v>1798</v>
      </c>
      <c r="E63" s="1142" t="s">
        <v>1968</v>
      </c>
      <c r="F63" s="1143" t="s">
        <v>1968</v>
      </c>
      <c r="G63" s="1144" t="s">
        <v>33</v>
      </c>
      <c r="H63" s="1361">
        <v>72000</v>
      </c>
      <c r="I63" s="1257" t="s">
        <v>1968</v>
      </c>
      <c r="J63" s="1258" t="s">
        <v>1968</v>
      </c>
      <c r="K63" s="1259" t="s">
        <v>1968</v>
      </c>
      <c r="L63" s="1144">
        <v>1</v>
      </c>
      <c r="M63" s="1145" t="s">
        <v>1779</v>
      </c>
      <c r="N63" s="1144" t="s">
        <v>1799</v>
      </c>
      <c r="O63" s="1272">
        <v>46029</v>
      </c>
      <c r="P63" s="1273">
        <v>46031</v>
      </c>
      <c r="Q63" s="1349">
        <v>56700</v>
      </c>
      <c r="R63" s="1147">
        <f>+Q63/H63</f>
        <v>0.79</v>
      </c>
      <c r="S63" s="1144" t="s">
        <v>1968</v>
      </c>
      <c r="T63" s="1260" t="s">
        <v>1968</v>
      </c>
      <c r="U63" s="1154" t="s">
        <v>1968</v>
      </c>
      <c r="V63" s="1258" t="s">
        <v>1968</v>
      </c>
      <c r="W63" s="1260" t="s">
        <v>1968</v>
      </c>
      <c r="X63" s="1149" t="s">
        <v>1968</v>
      </c>
      <c r="Y63" s="1150" t="s">
        <v>1968</v>
      </c>
    </row>
    <row r="64" spans="1:25" s="1139" customFormat="1" ht="39.75" customHeight="1">
      <c r="A64" s="1140"/>
      <c r="B64" s="1140"/>
      <c r="C64" s="1347">
        <v>31</v>
      </c>
      <c r="D64" s="1141" t="s">
        <v>2026</v>
      </c>
      <c r="E64" s="1142" t="s">
        <v>1968</v>
      </c>
      <c r="F64" s="1143" t="s">
        <v>1968</v>
      </c>
      <c r="G64" s="1144" t="s">
        <v>1687</v>
      </c>
      <c r="H64" s="1359" t="s">
        <v>2004</v>
      </c>
      <c r="I64" s="1257" t="s">
        <v>1968</v>
      </c>
      <c r="J64" s="1258" t="s">
        <v>1968</v>
      </c>
      <c r="K64" s="1259" t="s">
        <v>1968</v>
      </c>
      <c r="L64" s="1144">
        <v>0</v>
      </c>
      <c r="M64" s="1145" t="s">
        <v>1828</v>
      </c>
      <c r="N64" s="1144">
        <v>7</v>
      </c>
      <c r="O64" s="1144" t="s">
        <v>1968</v>
      </c>
      <c r="P64" s="1146" t="s">
        <v>1968</v>
      </c>
      <c r="Q64" s="1349" t="s">
        <v>1968</v>
      </c>
      <c r="R64" s="1145" t="s">
        <v>1968</v>
      </c>
      <c r="S64" s="1144" t="s">
        <v>1968</v>
      </c>
      <c r="T64" s="1260" t="s">
        <v>1968</v>
      </c>
      <c r="U64" s="1154" t="s">
        <v>1968</v>
      </c>
      <c r="V64" s="1258" t="s">
        <v>1968</v>
      </c>
      <c r="W64" s="1260" t="s">
        <v>1968</v>
      </c>
      <c r="X64" s="1149" t="s">
        <v>1968</v>
      </c>
      <c r="Y64" s="1150" t="s">
        <v>1968</v>
      </c>
    </row>
    <row r="65" spans="1:25" s="1139" customFormat="1" ht="39.75" customHeight="1">
      <c r="A65" s="1140"/>
      <c r="B65" s="1140"/>
      <c r="C65" s="1347">
        <v>32</v>
      </c>
      <c r="D65" s="1141" t="s">
        <v>1800</v>
      </c>
      <c r="E65" s="1142" t="s">
        <v>1968</v>
      </c>
      <c r="F65" s="1143" t="s">
        <v>1968</v>
      </c>
      <c r="G65" s="1144" t="s">
        <v>1687</v>
      </c>
      <c r="H65" s="1350">
        <v>10</v>
      </c>
      <c r="I65" s="1257" t="s">
        <v>1968</v>
      </c>
      <c r="J65" s="1258" t="s">
        <v>1968</v>
      </c>
      <c r="K65" s="1259" t="s">
        <v>1968</v>
      </c>
      <c r="L65" s="1144">
        <v>1</v>
      </c>
      <c r="M65" s="1153">
        <v>46026</v>
      </c>
      <c r="N65" s="1144">
        <v>140</v>
      </c>
      <c r="O65" s="1144" t="s">
        <v>1780</v>
      </c>
      <c r="P65" s="1146" t="s">
        <v>1968</v>
      </c>
      <c r="Q65" s="1349">
        <v>10</v>
      </c>
      <c r="R65" s="1147">
        <f>+Q65/H65</f>
        <v>1</v>
      </c>
      <c r="S65" s="1144" t="s">
        <v>1968</v>
      </c>
      <c r="T65" s="1260" t="s">
        <v>1968</v>
      </c>
      <c r="U65" s="1154" t="s">
        <v>1968</v>
      </c>
      <c r="V65" s="1258" t="s">
        <v>1968</v>
      </c>
      <c r="W65" s="1260" t="s">
        <v>1968</v>
      </c>
      <c r="X65" s="1149" t="s">
        <v>1968</v>
      </c>
      <c r="Y65" s="1150" t="s">
        <v>1968</v>
      </c>
    </row>
    <row r="66" spans="1:25" s="1139" customFormat="1" ht="39.75" customHeight="1">
      <c r="A66" s="1140"/>
      <c r="B66" s="1140"/>
      <c r="C66" s="1347">
        <v>33</v>
      </c>
      <c r="D66" s="1141" t="s">
        <v>1801</v>
      </c>
      <c r="E66" s="1142" t="s">
        <v>1968</v>
      </c>
      <c r="F66" s="1143" t="s">
        <v>1968</v>
      </c>
      <c r="G66" s="1144" t="s">
        <v>33</v>
      </c>
      <c r="H66" s="1361">
        <v>114893</v>
      </c>
      <c r="I66" s="1257" t="s">
        <v>1968</v>
      </c>
      <c r="J66" s="1258" t="s">
        <v>1968</v>
      </c>
      <c r="K66" s="1259" t="s">
        <v>1968</v>
      </c>
      <c r="L66" s="1144">
        <v>1</v>
      </c>
      <c r="M66" s="1145" t="s">
        <v>1779</v>
      </c>
      <c r="N66" s="1144">
        <v>100</v>
      </c>
      <c r="O66" s="1144" t="s">
        <v>1802</v>
      </c>
      <c r="P66" s="1146" t="s">
        <v>2027</v>
      </c>
      <c r="Q66" s="1349">
        <v>97030</v>
      </c>
      <c r="R66" s="1147">
        <f>+Q66/H66</f>
        <v>0.84</v>
      </c>
      <c r="S66" s="1144" t="s">
        <v>1968</v>
      </c>
      <c r="T66" s="1260" t="s">
        <v>1968</v>
      </c>
      <c r="U66" s="1154" t="s">
        <v>1968</v>
      </c>
      <c r="V66" s="1258" t="s">
        <v>1968</v>
      </c>
      <c r="W66" s="1260" t="s">
        <v>1968</v>
      </c>
      <c r="X66" s="1149" t="s">
        <v>1968</v>
      </c>
      <c r="Y66" s="1150" t="s">
        <v>1968</v>
      </c>
    </row>
    <row r="67" spans="1:25" s="1139" customFormat="1" ht="39.75" customHeight="1">
      <c r="A67" s="1140"/>
      <c r="B67" s="1140"/>
      <c r="C67" s="1347">
        <v>35</v>
      </c>
      <c r="D67" s="1141" t="s">
        <v>1803</v>
      </c>
      <c r="E67" s="1142" t="s">
        <v>1968</v>
      </c>
      <c r="F67" s="1143" t="s">
        <v>1968</v>
      </c>
      <c r="G67" s="1144" t="s">
        <v>1687</v>
      </c>
      <c r="H67" s="1350">
        <v>13</v>
      </c>
      <c r="I67" s="1257" t="s">
        <v>1968</v>
      </c>
      <c r="J67" s="1258" t="s">
        <v>1968</v>
      </c>
      <c r="K67" s="1259" t="s">
        <v>1968</v>
      </c>
      <c r="L67" s="1144">
        <v>0</v>
      </c>
      <c r="M67" s="1145" t="s">
        <v>1828</v>
      </c>
      <c r="N67" s="1144" t="s">
        <v>1827</v>
      </c>
      <c r="O67" s="1144" t="s">
        <v>1968</v>
      </c>
      <c r="P67" s="1146" t="s">
        <v>1968</v>
      </c>
      <c r="Q67" s="1349">
        <v>13</v>
      </c>
      <c r="R67" s="1147">
        <f>+Q67/H67</f>
        <v>1</v>
      </c>
      <c r="S67" s="1144" t="s">
        <v>1968</v>
      </c>
      <c r="T67" s="1260" t="s">
        <v>1968</v>
      </c>
      <c r="U67" s="1154" t="s">
        <v>1968</v>
      </c>
      <c r="V67" s="1258" t="s">
        <v>1968</v>
      </c>
      <c r="W67" s="1260" t="s">
        <v>1968</v>
      </c>
      <c r="X67" s="1149" t="s">
        <v>1968</v>
      </c>
      <c r="Y67" s="1150" t="s">
        <v>1968</v>
      </c>
    </row>
    <row r="68" spans="1:25" s="1139" customFormat="1" ht="39.75" customHeight="1">
      <c r="A68" s="1140"/>
      <c r="B68" s="1140"/>
      <c r="C68" s="1347">
        <v>36</v>
      </c>
      <c r="D68" s="1141" t="s">
        <v>2028</v>
      </c>
      <c r="E68" s="1142" t="s">
        <v>1968</v>
      </c>
      <c r="F68" s="1143" t="s">
        <v>1968</v>
      </c>
      <c r="G68" s="1144" t="s">
        <v>1687</v>
      </c>
      <c r="H68" s="1364" t="s">
        <v>1968</v>
      </c>
      <c r="I68" s="1257" t="s">
        <v>1968</v>
      </c>
      <c r="J68" s="1258" t="s">
        <v>1968</v>
      </c>
      <c r="K68" s="1259" t="s">
        <v>1968</v>
      </c>
      <c r="L68" s="1144">
        <v>0</v>
      </c>
      <c r="M68" s="1145" t="s">
        <v>1828</v>
      </c>
      <c r="N68" s="1144" t="s">
        <v>1968</v>
      </c>
      <c r="O68" s="1144" t="s">
        <v>1968</v>
      </c>
      <c r="P68" s="1146" t="s">
        <v>1968</v>
      </c>
      <c r="Q68" s="1349" t="s">
        <v>1968</v>
      </c>
      <c r="R68" s="1145" t="s">
        <v>1968</v>
      </c>
      <c r="S68" s="1144" t="s">
        <v>1968</v>
      </c>
      <c r="T68" s="1260" t="s">
        <v>1968</v>
      </c>
      <c r="U68" s="1154" t="s">
        <v>1968</v>
      </c>
      <c r="V68" s="1258" t="s">
        <v>1968</v>
      </c>
      <c r="W68" s="1260" t="s">
        <v>1968</v>
      </c>
      <c r="X68" s="1149" t="s">
        <v>1968</v>
      </c>
      <c r="Y68" s="1150" t="s">
        <v>1968</v>
      </c>
    </row>
    <row r="69" spans="1:25" s="1139" customFormat="1" ht="39.75" customHeight="1">
      <c r="A69" s="1140"/>
      <c r="B69" s="1140"/>
      <c r="C69" s="1347">
        <v>38</v>
      </c>
      <c r="D69" s="1141" t="s">
        <v>2029</v>
      </c>
      <c r="E69" s="1142" t="s">
        <v>1968</v>
      </c>
      <c r="F69" s="1143" t="s">
        <v>1968</v>
      </c>
      <c r="G69" s="1144" t="s">
        <v>33</v>
      </c>
      <c r="H69" s="1359" t="s">
        <v>2004</v>
      </c>
      <c r="I69" s="1257" t="s">
        <v>1968</v>
      </c>
      <c r="J69" s="1258" t="s">
        <v>1968</v>
      </c>
      <c r="K69" s="1259" t="s">
        <v>1968</v>
      </c>
      <c r="L69" s="1144">
        <v>0</v>
      </c>
      <c r="M69" s="1145" t="s">
        <v>1828</v>
      </c>
      <c r="N69" s="1144" t="s">
        <v>1968</v>
      </c>
      <c r="O69" s="1144" t="s">
        <v>1968</v>
      </c>
      <c r="P69" s="1146" t="s">
        <v>1968</v>
      </c>
      <c r="Q69" s="1349" t="s">
        <v>1968</v>
      </c>
      <c r="R69" s="1145" t="s">
        <v>1968</v>
      </c>
      <c r="S69" s="1144" t="s">
        <v>1968</v>
      </c>
      <c r="T69" s="1260" t="s">
        <v>1968</v>
      </c>
      <c r="U69" s="1154" t="s">
        <v>1968</v>
      </c>
      <c r="V69" s="1258" t="s">
        <v>1968</v>
      </c>
      <c r="W69" s="1260" t="s">
        <v>1968</v>
      </c>
      <c r="X69" s="1149" t="s">
        <v>1968</v>
      </c>
      <c r="Y69" s="1150" t="s">
        <v>1968</v>
      </c>
    </row>
    <row r="70" spans="1:25" s="1139" customFormat="1" ht="39.75" customHeight="1">
      <c r="A70" s="1140"/>
      <c r="B70" s="1140"/>
      <c r="C70" s="1347">
        <v>39</v>
      </c>
      <c r="D70" s="1141" t="s">
        <v>2030</v>
      </c>
      <c r="E70" s="1142" t="s">
        <v>1968</v>
      </c>
      <c r="F70" s="1143" t="s">
        <v>1968</v>
      </c>
      <c r="G70" s="1144" t="s">
        <v>1687</v>
      </c>
      <c r="H70" s="1359" t="s">
        <v>2004</v>
      </c>
      <c r="I70" s="1257" t="s">
        <v>1968</v>
      </c>
      <c r="J70" s="1258" t="s">
        <v>1968</v>
      </c>
      <c r="K70" s="1259" t="s">
        <v>1968</v>
      </c>
      <c r="L70" s="1144">
        <v>0</v>
      </c>
      <c r="M70" s="1145" t="s">
        <v>1828</v>
      </c>
      <c r="N70" s="1144" t="s">
        <v>1968</v>
      </c>
      <c r="O70" s="1144" t="s">
        <v>1968</v>
      </c>
      <c r="P70" s="1146" t="s">
        <v>1968</v>
      </c>
      <c r="Q70" s="1349" t="s">
        <v>1968</v>
      </c>
      <c r="R70" s="1145" t="s">
        <v>1968</v>
      </c>
      <c r="S70" s="1144" t="s">
        <v>1968</v>
      </c>
      <c r="T70" s="1260" t="s">
        <v>1968</v>
      </c>
      <c r="U70" s="1154" t="s">
        <v>1968</v>
      </c>
      <c r="V70" s="1258" t="s">
        <v>1968</v>
      </c>
      <c r="W70" s="1260" t="s">
        <v>1968</v>
      </c>
      <c r="X70" s="1149" t="s">
        <v>1968</v>
      </c>
      <c r="Y70" s="1150" t="s">
        <v>1968</v>
      </c>
    </row>
    <row r="71" spans="1:25" s="1139" customFormat="1" ht="39.75" customHeight="1">
      <c r="A71" s="1140"/>
      <c r="B71" s="1140"/>
      <c r="C71" s="1347">
        <v>40</v>
      </c>
      <c r="D71" s="1141" t="s">
        <v>2031</v>
      </c>
      <c r="E71" s="1142" t="s">
        <v>1968</v>
      </c>
      <c r="F71" s="1143" t="s">
        <v>1968</v>
      </c>
      <c r="G71" s="1144" t="s">
        <v>1687</v>
      </c>
      <c r="H71" s="1359" t="s">
        <v>2004</v>
      </c>
      <c r="I71" s="1257" t="s">
        <v>1968</v>
      </c>
      <c r="J71" s="1258" t="s">
        <v>1968</v>
      </c>
      <c r="K71" s="1259" t="s">
        <v>1968</v>
      </c>
      <c r="L71" s="1144">
        <v>0</v>
      </c>
      <c r="M71" s="1145" t="s">
        <v>1828</v>
      </c>
      <c r="N71" s="1144">
        <v>15</v>
      </c>
      <c r="O71" s="1144" t="s">
        <v>1968</v>
      </c>
      <c r="P71" s="1146" t="s">
        <v>1968</v>
      </c>
      <c r="Q71" s="1349" t="s">
        <v>1968</v>
      </c>
      <c r="R71" s="1145" t="s">
        <v>1968</v>
      </c>
      <c r="S71" s="1144" t="s">
        <v>1968</v>
      </c>
      <c r="T71" s="1260" t="s">
        <v>1968</v>
      </c>
      <c r="U71" s="1154" t="s">
        <v>1968</v>
      </c>
      <c r="V71" s="1258" t="s">
        <v>1968</v>
      </c>
      <c r="W71" s="1260" t="s">
        <v>1968</v>
      </c>
      <c r="X71" s="1149" t="s">
        <v>1968</v>
      </c>
      <c r="Y71" s="1150" t="s">
        <v>1968</v>
      </c>
    </row>
    <row r="72" spans="1:25" s="1139" customFormat="1" ht="39.75" customHeight="1">
      <c r="A72" s="1140"/>
      <c r="B72" s="1140"/>
      <c r="C72" s="1347">
        <v>41</v>
      </c>
      <c r="D72" s="1141" t="s">
        <v>2032</v>
      </c>
      <c r="E72" s="1142" t="s">
        <v>1968</v>
      </c>
      <c r="F72" s="1143" t="s">
        <v>1968</v>
      </c>
      <c r="G72" s="1144" t="s">
        <v>1687</v>
      </c>
      <c r="H72" s="1359" t="s">
        <v>2004</v>
      </c>
      <c r="I72" s="1257" t="s">
        <v>1968</v>
      </c>
      <c r="J72" s="1258" t="s">
        <v>1968</v>
      </c>
      <c r="K72" s="1259" t="s">
        <v>1968</v>
      </c>
      <c r="L72" s="1144">
        <v>0</v>
      </c>
      <c r="M72" s="1145" t="s">
        <v>1968</v>
      </c>
      <c r="N72" s="1144">
        <v>120</v>
      </c>
      <c r="O72" s="1144" t="s">
        <v>1968</v>
      </c>
      <c r="P72" s="1146" t="s">
        <v>1968</v>
      </c>
      <c r="Q72" s="1349" t="s">
        <v>1968</v>
      </c>
      <c r="R72" s="1145" t="s">
        <v>1968</v>
      </c>
      <c r="S72" s="1144" t="s">
        <v>1968</v>
      </c>
      <c r="T72" s="1260" t="s">
        <v>1968</v>
      </c>
      <c r="U72" s="1154" t="s">
        <v>1968</v>
      </c>
      <c r="V72" s="1258" t="s">
        <v>1968</v>
      </c>
      <c r="W72" s="1260" t="s">
        <v>1968</v>
      </c>
      <c r="X72" s="1149" t="s">
        <v>1968</v>
      </c>
      <c r="Y72" s="1150" t="s">
        <v>1968</v>
      </c>
    </row>
    <row r="73" spans="1:25" s="1139" customFormat="1" ht="39.75" customHeight="1">
      <c r="A73" s="1140"/>
      <c r="B73" s="1140"/>
      <c r="C73" s="1347">
        <v>42</v>
      </c>
      <c r="D73" s="1141" t="s">
        <v>1804</v>
      </c>
      <c r="E73" s="1142" t="s">
        <v>1968</v>
      </c>
      <c r="F73" s="1143" t="s">
        <v>1968</v>
      </c>
      <c r="G73" s="1144" t="s">
        <v>1687</v>
      </c>
      <c r="H73" s="1361">
        <v>1090</v>
      </c>
      <c r="I73" s="1257" t="s">
        <v>1968</v>
      </c>
      <c r="J73" s="1258" t="s">
        <v>1968</v>
      </c>
      <c r="K73" s="1259" t="s">
        <v>1968</v>
      </c>
      <c r="L73" s="1144">
        <v>1</v>
      </c>
      <c r="M73" s="1145" t="s">
        <v>1829</v>
      </c>
      <c r="N73" s="1144">
        <v>70</v>
      </c>
      <c r="O73" s="1144" t="s">
        <v>1968</v>
      </c>
      <c r="P73" s="1146" t="s">
        <v>1968</v>
      </c>
      <c r="Q73" s="1349">
        <v>970</v>
      </c>
      <c r="R73" s="1147">
        <f t="shared" ref="R73:R74" si="4">+Q73/H73</f>
        <v>0.89</v>
      </c>
      <c r="S73" s="1144" t="s">
        <v>1968</v>
      </c>
      <c r="T73" s="1260" t="s">
        <v>1968</v>
      </c>
      <c r="U73" s="1154" t="s">
        <v>1968</v>
      </c>
      <c r="V73" s="1258" t="s">
        <v>1968</v>
      </c>
      <c r="W73" s="1260" t="s">
        <v>1968</v>
      </c>
      <c r="X73" s="1149" t="s">
        <v>1968</v>
      </c>
      <c r="Y73" s="1150" t="s">
        <v>1968</v>
      </c>
    </row>
    <row r="74" spans="1:25" s="1139" customFormat="1" ht="39.75" customHeight="1">
      <c r="A74" s="1140"/>
      <c r="B74" s="1140"/>
      <c r="C74" s="1347">
        <v>43</v>
      </c>
      <c r="D74" s="1141" t="s">
        <v>1805</v>
      </c>
      <c r="E74" s="1142" t="s">
        <v>1968</v>
      </c>
      <c r="F74" s="1143" t="s">
        <v>1968</v>
      </c>
      <c r="G74" s="1144" t="s">
        <v>1687</v>
      </c>
      <c r="H74" s="1350">
        <v>981</v>
      </c>
      <c r="I74" s="1257" t="s">
        <v>1968</v>
      </c>
      <c r="J74" s="1258" t="s">
        <v>1968</v>
      </c>
      <c r="K74" s="1259" t="s">
        <v>1968</v>
      </c>
      <c r="L74" s="1144">
        <v>1</v>
      </c>
      <c r="M74" s="1145" t="s">
        <v>1796</v>
      </c>
      <c r="N74" s="1144">
        <v>70</v>
      </c>
      <c r="O74" s="1144" t="s">
        <v>1806</v>
      </c>
      <c r="P74" s="1146" t="s">
        <v>1772</v>
      </c>
      <c r="Q74" s="1349">
        <v>863</v>
      </c>
      <c r="R74" s="1147">
        <f t="shared" si="4"/>
        <v>0.88</v>
      </c>
      <c r="S74" s="1144" t="s">
        <v>1968</v>
      </c>
      <c r="T74" s="1260" t="s">
        <v>1968</v>
      </c>
      <c r="U74" s="1154" t="s">
        <v>1968</v>
      </c>
      <c r="V74" s="1258" t="s">
        <v>1968</v>
      </c>
      <c r="W74" s="1260" t="s">
        <v>1968</v>
      </c>
      <c r="X74" s="1149" t="s">
        <v>1968</v>
      </c>
      <c r="Y74" s="1150" t="s">
        <v>1968</v>
      </c>
    </row>
    <row r="75" spans="1:25" s="1139" customFormat="1" ht="39.75" customHeight="1">
      <c r="A75" s="1140"/>
      <c r="B75" s="1140"/>
      <c r="C75" s="1347">
        <v>44</v>
      </c>
      <c r="D75" s="1141" t="s">
        <v>2033</v>
      </c>
      <c r="E75" s="1142" t="s">
        <v>1968</v>
      </c>
      <c r="F75" s="1143" t="s">
        <v>1968</v>
      </c>
      <c r="G75" s="1144" t="s">
        <v>1687</v>
      </c>
      <c r="H75" s="1359" t="s">
        <v>2004</v>
      </c>
      <c r="I75" s="1257" t="s">
        <v>1968</v>
      </c>
      <c r="J75" s="1258" t="s">
        <v>1968</v>
      </c>
      <c r="K75" s="1259" t="s">
        <v>1968</v>
      </c>
      <c r="L75" s="1144">
        <v>1</v>
      </c>
      <c r="M75" s="1145" t="s">
        <v>1779</v>
      </c>
      <c r="N75" s="1144">
        <v>15</v>
      </c>
      <c r="O75" s="1144" t="s">
        <v>1968</v>
      </c>
      <c r="P75" s="1146" t="s">
        <v>1968</v>
      </c>
      <c r="Q75" s="1349" t="s">
        <v>1968</v>
      </c>
      <c r="R75" s="1145" t="s">
        <v>1968</v>
      </c>
      <c r="S75" s="1144" t="s">
        <v>1968</v>
      </c>
      <c r="T75" s="1260" t="s">
        <v>1968</v>
      </c>
      <c r="U75" s="1154" t="s">
        <v>1968</v>
      </c>
      <c r="V75" s="1258" t="s">
        <v>1968</v>
      </c>
      <c r="W75" s="1260" t="s">
        <v>1968</v>
      </c>
      <c r="X75" s="1149" t="s">
        <v>1968</v>
      </c>
      <c r="Y75" s="1150" t="s">
        <v>1968</v>
      </c>
    </row>
    <row r="76" spans="1:25" s="1139" customFormat="1" ht="39.75" customHeight="1">
      <c r="A76" s="1140"/>
      <c r="B76" s="1140"/>
      <c r="C76" s="1347">
        <v>45</v>
      </c>
      <c r="D76" s="1141" t="s">
        <v>2034</v>
      </c>
      <c r="E76" s="1142" t="s">
        <v>1968</v>
      </c>
      <c r="F76" s="1143" t="s">
        <v>1968</v>
      </c>
      <c r="G76" s="1144" t="s">
        <v>1687</v>
      </c>
      <c r="H76" s="1359" t="s">
        <v>2004</v>
      </c>
      <c r="I76" s="1257" t="s">
        <v>1968</v>
      </c>
      <c r="J76" s="1258" t="s">
        <v>1968</v>
      </c>
      <c r="K76" s="1259" t="s">
        <v>1968</v>
      </c>
      <c r="L76" s="1144">
        <v>0</v>
      </c>
      <c r="M76" s="1145" t="s">
        <v>1828</v>
      </c>
      <c r="N76" s="1144" t="s">
        <v>1968</v>
      </c>
      <c r="O76" s="1144" t="s">
        <v>1968</v>
      </c>
      <c r="P76" s="1146" t="s">
        <v>1968</v>
      </c>
      <c r="Q76" s="1349" t="s">
        <v>1968</v>
      </c>
      <c r="R76" s="1145" t="s">
        <v>1968</v>
      </c>
      <c r="S76" s="1144" t="s">
        <v>1968</v>
      </c>
      <c r="T76" s="1260" t="s">
        <v>1968</v>
      </c>
      <c r="U76" s="1154" t="s">
        <v>1968</v>
      </c>
      <c r="V76" s="1258" t="s">
        <v>1968</v>
      </c>
      <c r="W76" s="1260" t="s">
        <v>1968</v>
      </c>
      <c r="X76" s="1149" t="s">
        <v>1968</v>
      </c>
      <c r="Y76" s="1150" t="s">
        <v>1968</v>
      </c>
    </row>
    <row r="77" spans="1:25" s="1139" customFormat="1" ht="39.75" customHeight="1">
      <c r="A77" s="1140"/>
      <c r="B77" s="1140"/>
      <c r="C77" s="1347">
        <v>46</v>
      </c>
      <c r="D77" s="1141" t="s">
        <v>2035</v>
      </c>
      <c r="E77" s="1142" t="s">
        <v>1968</v>
      </c>
      <c r="F77" s="1143" t="s">
        <v>1968</v>
      </c>
      <c r="G77" s="1144" t="s">
        <v>33</v>
      </c>
      <c r="H77" s="1359" t="s">
        <v>2004</v>
      </c>
      <c r="I77" s="1257" t="s">
        <v>1968</v>
      </c>
      <c r="J77" s="1258" t="s">
        <v>1968</v>
      </c>
      <c r="K77" s="1259" t="s">
        <v>1968</v>
      </c>
      <c r="L77" s="1144">
        <v>1</v>
      </c>
      <c r="M77" s="1145" t="s">
        <v>1757</v>
      </c>
      <c r="N77" s="1144">
        <v>70</v>
      </c>
      <c r="O77" s="1144" t="s">
        <v>2036</v>
      </c>
      <c r="P77" s="1146" t="s">
        <v>2037</v>
      </c>
      <c r="Q77" s="1349" t="s">
        <v>1968</v>
      </c>
      <c r="R77" s="1145" t="s">
        <v>1968</v>
      </c>
      <c r="S77" s="1144">
        <v>1</v>
      </c>
      <c r="T77" s="1260" t="s">
        <v>2038</v>
      </c>
      <c r="U77" s="1154" t="s">
        <v>1968</v>
      </c>
      <c r="V77" s="1258" t="s">
        <v>1968</v>
      </c>
      <c r="W77" s="1260" t="s">
        <v>1968</v>
      </c>
      <c r="X77" s="1149" t="s">
        <v>1968</v>
      </c>
      <c r="Y77" s="1150" t="s">
        <v>1968</v>
      </c>
    </row>
    <row r="78" spans="1:25" s="1139" customFormat="1" ht="39.75" customHeight="1">
      <c r="A78" s="1140"/>
      <c r="B78" s="1140"/>
      <c r="C78" s="1347">
        <v>47</v>
      </c>
      <c r="D78" s="1141" t="s">
        <v>2039</v>
      </c>
      <c r="E78" s="1142" t="s">
        <v>1968</v>
      </c>
      <c r="F78" s="1143" t="s">
        <v>1968</v>
      </c>
      <c r="G78" s="1144" t="s">
        <v>1687</v>
      </c>
      <c r="H78" s="1359" t="s">
        <v>2004</v>
      </c>
      <c r="I78" s="1257" t="s">
        <v>1968</v>
      </c>
      <c r="J78" s="1258" t="s">
        <v>1968</v>
      </c>
      <c r="K78" s="1259" t="s">
        <v>1968</v>
      </c>
      <c r="L78" s="1144">
        <v>0</v>
      </c>
      <c r="M78" s="1145" t="s">
        <v>1968</v>
      </c>
      <c r="N78" s="1144">
        <v>15</v>
      </c>
      <c r="O78" s="1144" t="s">
        <v>1968</v>
      </c>
      <c r="P78" s="1146" t="s">
        <v>1968</v>
      </c>
      <c r="Q78" s="1349"/>
      <c r="R78" s="1145" t="s">
        <v>1968</v>
      </c>
      <c r="S78" s="1144" t="s">
        <v>1968</v>
      </c>
      <c r="T78" s="1260" t="s">
        <v>1968</v>
      </c>
      <c r="U78" s="1154" t="s">
        <v>1968</v>
      </c>
      <c r="V78" s="1258" t="s">
        <v>1968</v>
      </c>
      <c r="W78" s="1260" t="s">
        <v>1968</v>
      </c>
      <c r="X78" s="1149" t="s">
        <v>1968</v>
      </c>
      <c r="Y78" s="1150" t="s">
        <v>1968</v>
      </c>
    </row>
    <row r="79" spans="1:25" s="1139" customFormat="1" ht="39.75" customHeight="1">
      <c r="A79" s="1140"/>
      <c r="B79" s="1140"/>
      <c r="C79" s="1347">
        <v>48</v>
      </c>
      <c r="D79" s="1141" t="s">
        <v>2040</v>
      </c>
      <c r="E79" s="1142" t="s">
        <v>1968</v>
      </c>
      <c r="F79" s="1143" t="s">
        <v>1968</v>
      </c>
      <c r="G79" s="1144" t="s">
        <v>1687</v>
      </c>
      <c r="H79" s="1350">
        <v>620</v>
      </c>
      <c r="I79" s="1257" t="s">
        <v>1968</v>
      </c>
      <c r="J79" s="1258" t="s">
        <v>1968</v>
      </c>
      <c r="K79" s="1259" t="s">
        <v>1968</v>
      </c>
      <c r="L79" s="1144">
        <v>1</v>
      </c>
      <c r="M79" s="1145" t="s">
        <v>1968</v>
      </c>
      <c r="N79" s="1144" t="s">
        <v>2021</v>
      </c>
      <c r="O79" s="1144" t="s">
        <v>1802</v>
      </c>
      <c r="P79" s="1146" t="s">
        <v>2041</v>
      </c>
      <c r="Q79" s="1349">
        <v>620</v>
      </c>
      <c r="R79" s="1147">
        <f>+Q79/H79</f>
        <v>1</v>
      </c>
      <c r="S79" s="1144">
        <v>1</v>
      </c>
      <c r="T79" s="1260" t="s">
        <v>2042</v>
      </c>
      <c r="U79" s="1154" t="s">
        <v>1968</v>
      </c>
      <c r="V79" s="1258" t="s">
        <v>1968</v>
      </c>
      <c r="W79" s="1260" t="s">
        <v>1968</v>
      </c>
      <c r="X79" s="1149" t="s">
        <v>1968</v>
      </c>
      <c r="Y79" s="1150" t="s">
        <v>1968</v>
      </c>
    </row>
    <row r="80" spans="1:25" s="1139" customFormat="1" ht="39.75" customHeight="1">
      <c r="A80" s="1140"/>
      <c r="B80" s="1140"/>
      <c r="C80" s="1347">
        <v>49</v>
      </c>
      <c r="D80" s="1141" t="s">
        <v>2043</v>
      </c>
      <c r="E80" s="1142" t="s">
        <v>1968</v>
      </c>
      <c r="F80" s="1143" t="s">
        <v>1968</v>
      </c>
      <c r="G80" s="1144" t="s">
        <v>1687</v>
      </c>
      <c r="H80" s="1364" t="s">
        <v>1968</v>
      </c>
      <c r="I80" s="1257" t="s">
        <v>1968</v>
      </c>
      <c r="J80" s="1258" t="s">
        <v>1968</v>
      </c>
      <c r="K80" s="1259" t="s">
        <v>1968</v>
      </c>
      <c r="L80" s="1144">
        <v>0</v>
      </c>
      <c r="M80" s="1145" t="s">
        <v>1828</v>
      </c>
      <c r="N80" s="1144" t="s">
        <v>1968</v>
      </c>
      <c r="O80" s="1144" t="s">
        <v>1968</v>
      </c>
      <c r="P80" s="1146" t="s">
        <v>1968</v>
      </c>
      <c r="Q80" s="1349" t="s">
        <v>1968</v>
      </c>
      <c r="R80" s="1145" t="s">
        <v>1968</v>
      </c>
      <c r="S80" s="1144" t="s">
        <v>1968</v>
      </c>
      <c r="T80" s="1260" t="s">
        <v>1968</v>
      </c>
      <c r="U80" s="1154" t="s">
        <v>1968</v>
      </c>
      <c r="V80" s="1258" t="s">
        <v>1968</v>
      </c>
      <c r="W80" s="1260" t="s">
        <v>1968</v>
      </c>
      <c r="X80" s="1149" t="s">
        <v>1968</v>
      </c>
      <c r="Y80" s="1150" t="s">
        <v>1968</v>
      </c>
    </row>
    <row r="81" spans="1:25" s="1139" customFormat="1" ht="39.75" customHeight="1">
      <c r="A81" s="1140"/>
      <c r="B81" s="1140"/>
      <c r="C81" s="1347">
        <v>50</v>
      </c>
      <c r="D81" s="1141" t="s">
        <v>2044</v>
      </c>
      <c r="E81" s="1142" t="s">
        <v>1968</v>
      </c>
      <c r="F81" s="1143" t="s">
        <v>1968</v>
      </c>
      <c r="G81" s="1144" t="s">
        <v>1687</v>
      </c>
      <c r="H81" s="1359" t="s">
        <v>2004</v>
      </c>
      <c r="I81" s="1257" t="s">
        <v>1968</v>
      </c>
      <c r="J81" s="1258" t="s">
        <v>1968</v>
      </c>
      <c r="K81" s="1259" t="s">
        <v>1968</v>
      </c>
      <c r="L81" s="1144">
        <v>1</v>
      </c>
      <c r="M81" s="1145" t="s">
        <v>1968</v>
      </c>
      <c r="N81" s="1144">
        <v>15</v>
      </c>
      <c r="O81" s="1144" t="s">
        <v>1968</v>
      </c>
      <c r="P81" s="1146" t="s">
        <v>1968</v>
      </c>
      <c r="Q81" s="1349" t="s">
        <v>1968</v>
      </c>
      <c r="R81" s="1145" t="s">
        <v>1968</v>
      </c>
      <c r="S81" s="1144" t="s">
        <v>1968</v>
      </c>
      <c r="T81" s="1260" t="s">
        <v>1968</v>
      </c>
      <c r="U81" s="1154" t="s">
        <v>1968</v>
      </c>
      <c r="V81" s="1258" t="s">
        <v>1968</v>
      </c>
      <c r="W81" s="1260" t="s">
        <v>1968</v>
      </c>
      <c r="X81" s="1149" t="s">
        <v>1968</v>
      </c>
      <c r="Y81" s="1150" t="s">
        <v>1968</v>
      </c>
    </row>
    <row r="82" spans="1:25" s="1139" customFormat="1" ht="39.75" customHeight="1">
      <c r="A82" s="1140"/>
      <c r="B82" s="1140"/>
      <c r="C82" s="1347">
        <v>51</v>
      </c>
      <c r="D82" s="1141" t="s">
        <v>2045</v>
      </c>
      <c r="E82" s="1142" t="s">
        <v>1968</v>
      </c>
      <c r="F82" s="1143" t="s">
        <v>1968</v>
      </c>
      <c r="G82" s="1144" t="s">
        <v>1687</v>
      </c>
      <c r="H82" s="1359" t="s">
        <v>2004</v>
      </c>
      <c r="I82" s="1257" t="s">
        <v>1968</v>
      </c>
      <c r="J82" s="1258" t="s">
        <v>1968</v>
      </c>
      <c r="K82" s="1259" t="s">
        <v>1968</v>
      </c>
      <c r="L82" s="1144">
        <v>0</v>
      </c>
      <c r="M82" s="1145" t="s">
        <v>1828</v>
      </c>
      <c r="N82" s="1144" t="s">
        <v>1968</v>
      </c>
      <c r="O82" s="1144" t="s">
        <v>1968</v>
      </c>
      <c r="P82" s="1146" t="s">
        <v>1968</v>
      </c>
      <c r="Q82" s="1349" t="s">
        <v>1968</v>
      </c>
      <c r="R82" s="1145" t="s">
        <v>1968</v>
      </c>
      <c r="S82" s="1144" t="s">
        <v>1968</v>
      </c>
      <c r="T82" s="1260" t="s">
        <v>1968</v>
      </c>
      <c r="U82" s="1154" t="s">
        <v>1968</v>
      </c>
      <c r="V82" s="1258" t="s">
        <v>1968</v>
      </c>
      <c r="W82" s="1260" t="s">
        <v>1968</v>
      </c>
      <c r="X82" s="1149" t="s">
        <v>1968</v>
      </c>
      <c r="Y82" s="1150" t="s">
        <v>1968</v>
      </c>
    </row>
    <row r="83" spans="1:25" s="1139" customFormat="1" ht="39.75" customHeight="1">
      <c r="A83" s="1140"/>
      <c r="B83" s="1140"/>
      <c r="C83" s="1347">
        <v>52</v>
      </c>
      <c r="D83" s="1141" t="s">
        <v>2046</v>
      </c>
      <c r="E83" s="1142" t="s">
        <v>1968</v>
      </c>
      <c r="F83" s="1143" t="s">
        <v>1968</v>
      </c>
      <c r="G83" s="1144" t="s">
        <v>1687</v>
      </c>
      <c r="H83" s="1359" t="s">
        <v>2004</v>
      </c>
      <c r="I83" s="1257" t="s">
        <v>1968</v>
      </c>
      <c r="J83" s="1258" t="s">
        <v>1968</v>
      </c>
      <c r="K83" s="1259" t="s">
        <v>1968</v>
      </c>
      <c r="L83" s="1144">
        <v>0</v>
      </c>
      <c r="M83" s="1145" t="s">
        <v>1828</v>
      </c>
      <c r="N83" s="1144" t="s">
        <v>1968</v>
      </c>
      <c r="O83" s="1144" t="s">
        <v>1968</v>
      </c>
      <c r="P83" s="1146" t="s">
        <v>1968</v>
      </c>
      <c r="Q83" s="1349" t="s">
        <v>1968</v>
      </c>
      <c r="R83" s="1145" t="s">
        <v>1968</v>
      </c>
      <c r="S83" s="1144" t="s">
        <v>1968</v>
      </c>
      <c r="T83" s="1260" t="s">
        <v>1968</v>
      </c>
      <c r="U83" s="1154" t="s">
        <v>1968</v>
      </c>
      <c r="V83" s="1258" t="s">
        <v>1968</v>
      </c>
      <c r="W83" s="1260" t="s">
        <v>1968</v>
      </c>
      <c r="X83" s="1149" t="s">
        <v>1968</v>
      </c>
      <c r="Y83" s="1150" t="s">
        <v>1968</v>
      </c>
    </row>
    <row r="84" spans="1:25" s="1139" customFormat="1" ht="39.75" customHeight="1">
      <c r="A84" s="1140"/>
      <c r="B84" s="1140"/>
      <c r="C84" s="1347">
        <v>53</v>
      </c>
      <c r="D84" s="1141" t="s">
        <v>2047</v>
      </c>
      <c r="E84" s="1142" t="s">
        <v>1968</v>
      </c>
      <c r="F84" s="1143" t="s">
        <v>1968</v>
      </c>
      <c r="G84" s="1144" t="s">
        <v>1687</v>
      </c>
      <c r="H84" s="1359" t="s">
        <v>2004</v>
      </c>
      <c r="I84" s="1257" t="s">
        <v>1968</v>
      </c>
      <c r="J84" s="1258" t="s">
        <v>1968</v>
      </c>
      <c r="K84" s="1259" t="s">
        <v>1968</v>
      </c>
      <c r="L84" s="1144">
        <v>0</v>
      </c>
      <c r="M84" s="1145" t="s">
        <v>1828</v>
      </c>
      <c r="N84" s="1144" t="s">
        <v>1968</v>
      </c>
      <c r="O84" s="1144" t="s">
        <v>1968</v>
      </c>
      <c r="P84" s="1146" t="s">
        <v>1968</v>
      </c>
      <c r="Q84" s="1349" t="s">
        <v>1968</v>
      </c>
      <c r="R84" s="1145" t="s">
        <v>1968</v>
      </c>
      <c r="S84" s="1144" t="s">
        <v>1968</v>
      </c>
      <c r="T84" s="1260" t="s">
        <v>1968</v>
      </c>
      <c r="U84" s="1154" t="s">
        <v>1968</v>
      </c>
      <c r="V84" s="1258" t="s">
        <v>1968</v>
      </c>
      <c r="W84" s="1260" t="s">
        <v>1968</v>
      </c>
      <c r="X84" s="1149" t="s">
        <v>1968</v>
      </c>
      <c r="Y84" s="1150" t="s">
        <v>1968</v>
      </c>
    </row>
    <row r="85" spans="1:25" s="1139" customFormat="1" ht="39.75" customHeight="1">
      <c r="A85" s="1140"/>
      <c r="B85" s="1140"/>
      <c r="C85" s="1347">
        <v>54</v>
      </c>
      <c r="D85" s="1141" t="s">
        <v>1807</v>
      </c>
      <c r="E85" s="1142" t="s">
        <v>1968</v>
      </c>
      <c r="F85" s="1143" t="s">
        <v>1968</v>
      </c>
      <c r="G85" s="1144" t="s">
        <v>1687</v>
      </c>
      <c r="H85" s="1350">
        <v>1554</v>
      </c>
      <c r="I85" s="1257" t="s">
        <v>1968</v>
      </c>
      <c r="J85" s="1258" t="s">
        <v>1968</v>
      </c>
      <c r="K85" s="1259" t="s">
        <v>1968</v>
      </c>
      <c r="L85" s="1144">
        <v>1</v>
      </c>
      <c r="M85" s="1145" t="s">
        <v>1830</v>
      </c>
      <c r="N85" s="1144">
        <v>60</v>
      </c>
      <c r="O85" s="1144" t="s">
        <v>1809</v>
      </c>
      <c r="P85" s="1146" t="s">
        <v>1968</v>
      </c>
      <c r="Q85" s="1349">
        <v>785</v>
      </c>
      <c r="R85" s="1147">
        <f t="shared" ref="R85:R87" si="5">+Q85/H85</f>
        <v>0.51</v>
      </c>
      <c r="S85" s="1144" t="s">
        <v>1968</v>
      </c>
      <c r="T85" s="1260" t="s">
        <v>1968</v>
      </c>
      <c r="U85" s="1154" t="s">
        <v>1968</v>
      </c>
      <c r="V85" s="1258" t="s">
        <v>1968</v>
      </c>
      <c r="W85" s="1260" t="s">
        <v>1968</v>
      </c>
      <c r="X85" s="1149" t="s">
        <v>1968</v>
      </c>
      <c r="Y85" s="1150" t="s">
        <v>1968</v>
      </c>
    </row>
    <row r="86" spans="1:25" s="1139" customFormat="1" ht="39.75" customHeight="1">
      <c r="A86" s="1140"/>
      <c r="B86" s="1140"/>
      <c r="C86" s="1347">
        <v>55</v>
      </c>
      <c r="D86" s="1141" t="s">
        <v>1808</v>
      </c>
      <c r="E86" s="1142" t="s">
        <v>1968</v>
      </c>
      <c r="F86" s="1143" t="s">
        <v>1968</v>
      </c>
      <c r="G86" s="1144" t="s">
        <v>1687</v>
      </c>
      <c r="H86" s="1350">
        <v>346</v>
      </c>
      <c r="I86" s="1257" t="s">
        <v>1968</v>
      </c>
      <c r="J86" s="1258" t="s">
        <v>1968</v>
      </c>
      <c r="K86" s="1259" t="s">
        <v>1968</v>
      </c>
      <c r="L86" s="1144">
        <v>1</v>
      </c>
      <c r="M86" s="1145" t="s">
        <v>1757</v>
      </c>
      <c r="N86" s="1144">
        <v>46</v>
      </c>
      <c r="O86" s="1144" t="s">
        <v>1809</v>
      </c>
      <c r="P86" s="1146" t="s">
        <v>1968</v>
      </c>
      <c r="Q86" s="1365">
        <v>340</v>
      </c>
      <c r="R86" s="1147">
        <f t="shared" si="5"/>
        <v>0.98</v>
      </c>
      <c r="S86" s="1144">
        <v>1</v>
      </c>
      <c r="T86" s="1260" t="s">
        <v>1959</v>
      </c>
      <c r="U86" s="1154" t="s">
        <v>1968</v>
      </c>
      <c r="V86" s="1258" t="s">
        <v>1968</v>
      </c>
      <c r="W86" s="1260" t="s">
        <v>1960</v>
      </c>
      <c r="X86" s="1149" t="s">
        <v>1968</v>
      </c>
      <c r="Y86" s="1150" t="s">
        <v>1968</v>
      </c>
    </row>
    <row r="87" spans="1:25" s="1139" customFormat="1" ht="39.75" customHeight="1">
      <c r="A87" s="1140"/>
      <c r="B87" s="1140"/>
      <c r="C87" s="1347">
        <v>56</v>
      </c>
      <c r="D87" s="1141" t="s">
        <v>1810</v>
      </c>
      <c r="E87" s="1142" t="s">
        <v>1968</v>
      </c>
      <c r="F87" s="1143" t="s">
        <v>1968</v>
      </c>
      <c r="G87" s="1144" t="s">
        <v>1687</v>
      </c>
      <c r="H87" s="1350">
        <v>300</v>
      </c>
      <c r="I87" s="1257" t="s">
        <v>1968</v>
      </c>
      <c r="J87" s="1258" t="s">
        <v>1968</v>
      </c>
      <c r="K87" s="1259" t="s">
        <v>1968</v>
      </c>
      <c r="L87" s="1144">
        <v>1</v>
      </c>
      <c r="M87" s="1145" t="s">
        <v>1757</v>
      </c>
      <c r="N87" s="1144">
        <v>70</v>
      </c>
      <c r="O87" s="1144" t="s">
        <v>1757</v>
      </c>
      <c r="P87" s="1273">
        <v>46029</v>
      </c>
      <c r="Q87" s="1365">
        <v>256</v>
      </c>
      <c r="R87" s="1147">
        <f t="shared" si="5"/>
        <v>0.85</v>
      </c>
      <c r="S87" s="1144">
        <v>1</v>
      </c>
      <c r="T87" s="1260" t="s">
        <v>1961</v>
      </c>
      <c r="U87" s="1154" t="s">
        <v>1968</v>
      </c>
      <c r="V87" s="1258" t="s">
        <v>1968</v>
      </c>
      <c r="W87" s="1260" t="s">
        <v>1962</v>
      </c>
      <c r="X87" s="1149" t="s">
        <v>1968</v>
      </c>
      <c r="Y87" s="1150" t="s">
        <v>1968</v>
      </c>
    </row>
    <row r="88" spans="1:25" s="1139" customFormat="1" ht="39.75" customHeight="1">
      <c r="A88" s="1140"/>
      <c r="B88" s="1140"/>
      <c r="C88" s="1347">
        <v>57</v>
      </c>
      <c r="D88" s="1141" t="s">
        <v>1811</v>
      </c>
      <c r="E88" s="1142" t="s">
        <v>1968</v>
      </c>
      <c r="F88" s="1143" t="s">
        <v>1968</v>
      </c>
      <c r="G88" s="1144" t="s">
        <v>1687</v>
      </c>
      <c r="H88" s="1360">
        <v>23</v>
      </c>
      <c r="I88" s="1257" t="s">
        <v>1968</v>
      </c>
      <c r="J88" s="1258" t="s">
        <v>1968</v>
      </c>
      <c r="K88" s="1259" t="s">
        <v>1968</v>
      </c>
      <c r="L88" s="1144">
        <v>0</v>
      </c>
      <c r="M88" s="1145" t="s">
        <v>1828</v>
      </c>
      <c r="N88" s="1144" t="s">
        <v>1968</v>
      </c>
      <c r="O88" s="1144" t="s">
        <v>1968</v>
      </c>
      <c r="P88" s="1146" t="s">
        <v>1968</v>
      </c>
      <c r="Q88" s="1349">
        <v>0</v>
      </c>
      <c r="R88" s="1145" t="s">
        <v>1968</v>
      </c>
      <c r="S88" s="1144" t="s">
        <v>1968</v>
      </c>
      <c r="T88" s="1260" t="s">
        <v>1968</v>
      </c>
      <c r="U88" s="1154" t="s">
        <v>1968</v>
      </c>
      <c r="V88" s="1258" t="s">
        <v>1968</v>
      </c>
      <c r="W88" s="1260" t="s">
        <v>1968</v>
      </c>
      <c r="X88" s="1149" t="s">
        <v>1968</v>
      </c>
      <c r="Y88" s="1150" t="s">
        <v>1968</v>
      </c>
    </row>
    <row r="89" spans="1:25" s="1139" customFormat="1" ht="39.75" customHeight="1">
      <c r="A89" s="1140"/>
      <c r="B89" s="1140"/>
      <c r="C89" s="1347">
        <v>58</v>
      </c>
      <c r="D89" s="1141" t="s">
        <v>1812</v>
      </c>
      <c r="E89" s="1142" t="s">
        <v>1968</v>
      </c>
      <c r="F89" s="1143" t="s">
        <v>1968</v>
      </c>
      <c r="G89" s="1144" t="s">
        <v>1687</v>
      </c>
      <c r="H89" s="1360">
        <v>31</v>
      </c>
      <c r="I89" s="1257" t="s">
        <v>1968</v>
      </c>
      <c r="J89" s="1258" t="s">
        <v>1968</v>
      </c>
      <c r="K89" s="1259" t="s">
        <v>1968</v>
      </c>
      <c r="L89" s="1144">
        <v>0</v>
      </c>
      <c r="M89" s="1145" t="s">
        <v>1828</v>
      </c>
      <c r="N89" s="1144" t="s">
        <v>1968</v>
      </c>
      <c r="O89" s="1144" t="s">
        <v>1968</v>
      </c>
      <c r="P89" s="1146" t="s">
        <v>1968</v>
      </c>
      <c r="Q89" s="1349">
        <v>0</v>
      </c>
      <c r="R89" s="1145" t="s">
        <v>1968</v>
      </c>
      <c r="S89" s="1144" t="s">
        <v>1968</v>
      </c>
      <c r="T89" s="1260" t="s">
        <v>1968</v>
      </c>
      <c r="U89" s="1154" t="s">
        <v>1968</v>
      </c>
      <c r="V89" s="1258" t="s">
        <v>1968</v>
      </c>
      <c r="W89" s="1260" t="s">
        <v>1968</v>
      </c>
      <c r="X89" s="1149" t="s">
        <v>1968</v>
      </c>
      <c r="Y89" s="1150" t="s">
        <v>1968</v>
      </c>
    </row>
    <row r="90" spans="1:25" s="1139" customFormat="1" ht="39.75" customHeight="1">
      <c r="A90" s="1140"/>
      <c r="B90" s="1140"/>
      <c r="C90" s="1347">
        <v>59</v>
      </c>
      <c r="D90" s="1141" t="s">
        <v>1813</v>
      </c>
      <c r="E90" s="1142" t="s">
        <v>1968</v>
      </c>
      <c r="F90" s="1143" t="s">
        <v>1968</v>
      </c>
      <c r="G90" s="1144" t="s">
        <v>1687</v>
      </c>
      <c r="H90" s="1360">
        <v>666</v>
      </c>
      <c r="I90" s="1257" t="s">
        <v>1968</v>
      </c>
      <c r="J90" s="1258" t="s">
        <v>1968</v>
      </c>
      <c r="K90" s="1259" t="s">
        <v>1968</v>
      </c>
      <c r="L90" s="1144">
        <v>1</v>
      </c>
      <c r="M90" s="1145" t="s">
        <v>1757</v>
      </c>
      <c r="N90" s="1144">
        <v>70</v>
      </c>
      <c r="O90" s="1272">
        <v>46027</v>
      </c>
      <c r="P90" s="1273">
        <v>46302</v>
      </c>
      <c r="Q90" s="1349">
        <v>653</v>
      </c>
      <c r="R90" s="1147">
        <f t="shared" ref="R90:R93" si="6">+Q90/H90</f>
        <v>0.98</v>
      </c>
      <c r="S90" s="1144" t="s">
        <v>1968</v>
      </c>
      <c r="T90" s="1260" t="s">
        <v>1963</v>
      </c>
      <c r="U90" s="1154" t="s">
        <v>1968</v>
      </c>
      <c r="V90" s="1258" t="s">
        <v>1968</v>
      </c>
      <c r="W90" s="1260" t="s">
        <v>1964</v>
      </c>
      <c r="X90" s="1149" t="s">
        <v>1968</v>
      </c>
      <c r="Y90" s="1150" t="s">
        <v>1968</v>
      </c>
    </row>
    <row r="91" spans="1:25" s="1139" customFormat="1" ht="39.75" customHeight="1">
      <c r="A91" s="1140"/>
      <c r="B91" s="1140"/>
      <c r="C91" s="1347">
        <v>61</v>
      </c>
      <c r="D91" s="1141" t="s">
        <v>2048</v>
      </c>
      <c r="E91" s="1142" t="s">
        <v>1968</v>
      </c>
      <c r="F91" s="1143" t="s">
        <v>1968</v>
      </c>
      <c r="G91" s="1144" t="s">
        <v>1687</v>
      </c>
      <c r="H91" s="1364" t="s">
        <v>1968</v>
      </c>
      <c r="I91" s="1257" t="s">
        <v>1968</v>
      </c>
      <c r="J91" s="1258" t="s">
        <v>1968</v>
      </c>
      <c r="K91" s="1259" t="s">
        <v>1968</v>
      </c>
      <c r="L91" s="1144">
        <v>1</v>
      </c>
      <c r="M91" s="1145" t="s">
        <v>1779</v>
      </c>
      <c r="N91" s="1144">
        <v>90</v>
      </c>
      <c r="O91" s="1272">
        <v>46028</v>
      </c>
      <c r="P91" s="1273">
        <v>46031</v>
      </c>
      <c r="Q91" s="1349">
        <v>0.67</v>
      </c>
      <c r="R91" s="1147">
        <v>0.67</v>
      </c>
      <c r="S91" s="1144" t="s">
        <v>1968</v>
      </c>
      <c r="T91" s="1260" t="s">
        <v>1968</v>
      </c>
      <c r="U91" s="1154" t="s">
        <v>1968</v>
      </c>
      <c r="V91" s="1258" t="s">
        <v>1968</v>
      </c>
      <c r="W91" s="1260" t="s">
        <v>1968</v>
      </c>
      <c r="X91" s="1149" t="s">
        <v>1968</v>
      </c>
      <c r="Y91" s="1150" t="s">
        <v>1968</v>
      </c>
    </row>
    <row r="92" spans="1:25" s="1139" customFormat="1" ht="39.75" customHeight="1">
      <c r="A92" s="1140"/>
      <c r="B92" s="1140"/>
      <c r="C92" s="1347">
        <v>62</v>
      </c>
      <c r="D92" s="1141" t="s">
        <v>2049</v>
      </c>
      <c r="E92" s="1142" t="s">
        <v>1968</v>
      </c>
      <c r="F92" s="1143" t="s">
        <v>1968</v>
      </c>
      <c r="G92" s="1144" t="s">
        <v>1687</v>
      </c>
      <c r="H92" s="1359" t="s">
        <v>2004</v>
      </c>
      <c r="I92" s="1257" t="s">
        <v>1968</v>
      </c>
      <c r="J92" s="1258" t="s">
        <v>1968</v>
      </c>
      <c r="K92" s="1259" t="s">
        <v>1968</v>
      </c>
      <c r="L92" s="1144">
        <v>0</v>
      </c>
      <c r="M92" s="1145" t="s">
        <v>1968</v>
      </c>
      <c r="N92" s="1144">
        <v>15</v>
      </c>
      <c r="O92" s="1144" t="s">
        <v>1968</v>
      </c>
      <c r="P92" s="1146" t="s">
        <v>1968</v>
      </c>
      <c r="Q92" s="1349" t="s">
        <v>1968</v>
      </c>
      <c r="R92" s="1145" t="s">
        <v>1968</v>
      </c>
      <c r="S92" s="1144" t="s">
        <v>1968</v>
      </c>
      <c r="T92" s="1260" t="s">
        <v>1968</v>
      </c>
      <c r="U92" s="1154" t="s">
        <v>1968</v>
      </c>
      <c r="V92" s="1258" t="s">
        <v>1968</v>
      </c>
      <c r="W92" s="1260" t="s">
        <v>1968</v>
      </c>
      <c r="X92" s="1149" t="s">
        <v>1968</v>
      </c>
      <c r="Y92" s="1150" t="s">
        <v>1968</v>
      </c>
    </row>
    <row r="93" spans="1:25" s="1139" customFormat="1" ht="39.75" customHeight="1">
      <c r="A93" s="1140"/>
      <c r="B93" s="1140"/>
      <c r="C93" s="1347">
        <v>63</v>
      </c>
      <c r="D93" s="1141" t="s">
        <v>2050</v>
      </c>
      <c r="E93" s="1142" t="s">
        <v>1968</v>
      </c>
      <c r="F93" s="1143" t="s">
        <v>1968</v>
      </c>
      <c r="G93" s="1144" t="s">
        <v>1687</v>
      </c>
      <c r="H93" s="1364">
        <v>810</v>
      </c>
      <c r="I93" s="1257" t="s">
        <v>1968</v>
      </c>
      <c r="J93" s="1258" t="s">
        <v>1968</v>
      </c>
      <c r="K93" s="1259" t="s">
        <v>1968</v>
      </c>
      <c r="L93" s="1144">
        <v>1</v>
      </c>
      <c r="M93" s="1145" t="s">
        <v>1779</v>
      </c>
      <c r="N93" s="1144">
        <v>130</v>
      </c>
      <c r="O93" s="1272">
        <v>46027</v>
      </c>
      <c r="P93" s="1146" t="s">
        <v>2037</v>
      </c>
      <c r="Q93" s="1349">
        <v>394</v>
      </c>
      <c r="R93" s="1147">
        <f t="shared" si="6"/>
        <v>0.49</v>
      </c>
      <c r="S93" s="1144" t="s">
        <v>1968</v>
      </c>
      <c r="T93" s="1260" t="s">
        <v>1968</v>
      </c>
      <c r="U93" s="1154" t="s">
        <v>1968</v>
      </c>
      <c r="V93" s="1258" t="s">
        <v>1968</v>
      </c>
      <c r="W93" s="1260" t="s">
        <v>2051</v>
      </c>
      <c r="X93" s="1149" t="s">
        <v>1968</v>
      </c>
      <c r="Y93" s="1150" t="s">
        <v>1968</v>
      </c>
    </row>
    <row r="94" spans="1:25" s="1139" customFormat="1" ht="39.75" customHeight="1">
      <c r="A94" s="1140"/>
      <c r="B94" s="1140"/>
      <c r="C94" s="1347">
        <v>64</v>
      </c>
      <c r="D94" s="1141" t="s">
        <v>2052</v>
      </c>
      <c r="E94" s="1142" t="s">
        <v>1968</v>
      </c>
      <c r="F94" s="1143" t="s">
        <v>1968</v>
      </c>
      <c r="G94" s="1144" t="s">
        <v>1687</v>
      </c>
      <c r="H94" s="1364" t="s">
        <v>1968</v>
      </c>
      <c r="I94" s="1257" t="s">
        <v>1968</v>
      </c>
      <c r="J94" s="1258" t="s">
        <v>1968</v>
      </c>
      <c r="K94" s="1259" t="s">
        <v>1968</v>
      </c>
      <c r="L94" s="1144">
        <v>0</v>
      </c>
      <c r="M94" s="1145" t="s">
        <v>1968</v>
      </c>
      <c r="N94" s="1144" t="s">
        <v>1968</v>
      </c>
      <c r="O94" s="1144" t="s">
        <v>1968</v>
      </c>
      <c r="P94" s="1146" t="s">
        <v>1968</v>
      </c>
      <c r="Q94" s="1349" t="s">
        <v>1968</v>
      </c>
      <c r="R94" s="1145" t="s">
        <v>1968</v>
      </c>
      <c r="S94" s="1144" t="s">
        <v>1968</v>
      </c>
      <c r="T94" s="1260" t="s">
        <v>1968</v>
      </c>
      <c r="U94" s="1154" t="s">
        <v>1968</v>
      </c>
      <c r="V94" s="1258" t="s">
        <v>1968</v>
      </c>
      <c r="W94" s="1260" t="s">
        <v>1968</v>
      </c>
      <c r="X94" s="1149" t="s">
        <v>1968</v>
      </c>
      <c r="Y94" s="1150" t="s">
        <v>1968</v>
      </c>
    </row>
    <row r="95" spans="1:25" s="1139" customFormat="1" ht="39.75" customHeight="1">
      <c r="A95" s="1140"/>
      <c r="B95" s="1140"/>
      <c r="C95" s="1347">
        <v>65</v>
      </c>
      <c r="D95" s="1141" t="s">
        <v>2053</v>
      </c>
      <c r="E95" s="1142" t="s">
        <v>1968</v>
      </c>
      <c r="F95" s="1143" t="s">
        <v>1968</v>
      </c>
      <c r="G95" s="1144" t="s">
        <v>1687</v>
      </c>
      <c r="H95" s="1359" t="s">
        <v>2004</v>
      </c>
      <c r="I95" s="1257" t="s">
        <v>1968</v>
      </c>
      <c r="J95" s="1258" t="s">
        <v>1968</v>
      </c>
      <c r="K95" s="1259" t="s">
        <v>1968</v>
      </c>
      <c r="L95" s="1144">
        <v>1</v>
      </c>
      <c r="M95" s="1145" t="s">
        <v>1779</v>
      </c>
      <c r="N95" s="1144">
        <v>15</v>
      </c>
      <c r="O95" s="1144" t="s">
        <v>1815</v>
      </c>
      <c r="P95" s="1146" t="s">
        <v>1968</v>
      </c>
      <c r="Q95" s="1349">
        <v>1</v>
      </c>
      <c r="R95" s="1147">
        <v>1</v>
      </c>
      <c r="S95" s="1144" t="s">
        <v>1968</v>
      </c>
      <c r="T95" s="1260" t="s">
        <v>1968</v>
      </c>
      <c r="U95" s="1154" t="s">
        <v>1968</v>
      </c>
      <c r="V95" s="1258" t="s">
        <v>1968</v>
      </c>
      <c r="W95" s="1260" t="s">
        <v>2054</v>
      </c>
      <c r="X95" s="1149" t="s">
        <v>1968</v>
      </c>
      <c r="Y95" s="1150" t="s">
        <v>1968</v>
      </c>
    </row>
    <row r="96" spans="1:25" s="1139" customFormat="1" ht="39.75" customHeight="1">
      <c r="A96" s="1140"/>
      <c r="B96" s="1140"/>
      <c r="C96" s="1347">
        <v>66</v>
      </c>
      <c r="D96" s="1141" t="s">
        <v>2055</v>
      </c>
      <c r="E96" s="1142" t="s">
        <v>1968</v>
      </c>
      <c r="F96" s="1143" t="s">
        <v>1968</v>
      </c>
      <c r="G96" s="1144" t="s">
        <v>1687</v>
      </c>
      <c r="H96" s="1360">
        <v>20</v>
      </c>
      <c r="I96" s="1257" t="s">
        <v>1968</v>
      </c>
      <c r="J96" s="1258" t="s">
        <v>1968</v>
      </c>
      <c r="K96" s="1259" t="s">
        <v>1968</v>
      </c>
      <c r="L96" s="1144">
        <v>0</v>
      </c>
      <c r="M96" s="1145" t="s">
        <v>1828</v>
      </c>
      <c r="N96" s="1144" t="s">
        <v>1968</v>
      </c>
      <c r="O96" s="1144" t="s">
        <v>1968</v>
      </c>
      <c r="P96" s="1146" t="s">
        <v>1968</v>
      </c>
      <c r="Q96" s="1349">
        <v>0</v>
      </c>
      <c r="R96" s="1145" t="s">
        <v>1968</v>
      </c>
      <c r="S96" s="1144" t="s">
        <v>1968</v>
      </c>
      <c r="T96" s="1260" t="s">
        <v>1968</v>
      </c>
      <c r="U96" s="1154" t="s">
        <v>1968</v>
      </c>
      <c r="V96" s="1258" t="s">
        <v>1968</v>
      </c>
      <c r="W96" s="1260" t="s">
        <v>1968</v>
      </c>
      <c r="X96" s="1149" t="s">
        <v>1968</v>
      </c>
      <c r="Y96" s="1150" t="s">
        <v>1968</v>
      </c>
    </row>
    <row r="97" spans="1:25" s="1139" customFormat="1" ht="39.75" customHeight="1">
      <c r="A97" s="1140"/>
      <c r="B97" s="1140"/>
      <c r="C97" s="1347">
        <v>67</v>
      </c>
      <c r="D97" s="1141" t="s">
        <v>2056</v>
      </c>
      <c r="E97" s="1142" t="s">
        <v>1968</v>
      </c>
      <c r="F97" s="1143" t="s">
        <v>1968</v>
      </c>
      <c r="G97" s="1144" t="s">
        <v>1687</v>
      </c>
      <c r="H97" s="1360">
        <v>34</v>
      </c>
      <c r="I97" s="1257" t="s">
        <v>1968</v>
      </c>
      <c r="J97" s="1258" t="s">
        <v>1968</v>
      </c>
      <c r="K97" s="1259" t="s">
        <v>1968</v>
      </c>
      <c r="L97" s="1144">
        <v>0</v>
      </c>
      <c r="M97" s="1145" t="s">
        <v>1828</v>
      </c>
      <c r="N97" s="1144" t="s">
        <v>1968</v>
      </c>
      <c r="O97" s="1144" t="s">
        <v>1968</v>
      </c>
      <c r="P97" s="1146" t="s">
        <v>1968</v>
      </c>
      <c r="Q97" s="1349">
        <v>0</v>
      </c>
      <c r="R97" s="1145" t="s">
        <v>1968</v>
      </c>
      <c r="S97" s="1144" t="s">
        <v>1968</v>
      </c>
      <c r="T97" s="1260" t="s">
        <v>1968</v>
      </c>
      <c r="U97" s="1154" t="s">
        <v>1968</v>
      </c>
      <c r="V97" s="1258" t="s">
        <v>1968</v>
      </c>
      <c r="W97" s="1260" t="s">
        <v>1968</v>
      </c>
      <c r="X97" s="1149" t="s">
        <v>1968</v>
      </c>
      <c r="Y97" s="1150" t="s">
        <v>1968</v>
      </c>
    </row>
    <row r="98" spans="1:25" s="1139" customFormat="1" ht="39.75" customHeight="1">
      <c r="A98" s="1140"/>
      <c r="B98" s="1140"/>
      <c r="C98" s="1347">
        <v>68</v>
      </c>
      <c r="D98" s="1141" t="s">
        <v>2057</v>
      </c>
      <c r="E98" s="1142" t="s">
        <v>1968</v>
      </c>
      <c r="F98" s="1143" t="s">
        <v>1968</v>
      </c>
      <c r="G98" s="1144" t="s">
        <v>1687</v>
      </c>
      <c r="H98" s="1359" t="s">
        <v>2004</v>
      </c>
      <c r="I98" s="1257" t="s">
        <v>1968</v>
      </c>
      <c r="J98" s="1258" t="s">
        <v>1968</v>
      </c>
      <c r="K98" s="1259" t="s">
        <v>1968</v>
      </c>
      <c r="L98" s="1144">
        <v>0</v>
      </c>
      <c r="M98" s="1145" t="s">
        <v>1828</v>
      </c>
      <c r="N98" s="1144" t="s">
        <v>1968</v>
      </c>
      <c r="O98" s="1144" t="s">
        <v>1968</v>
      </c>
      <c r="P98" s="1146" t="s">
        <v>1968</v>
      </c>
      <c r="Q98" s="1349" t="s">
        <v>1968</v>
      </c>
      <c r="R98" s="1145" t="s">
        <v>1968</v>
      </c>
      <c r="S98" s="1144">
        <v>1</v>
      </c>
      <c r="T98" s="1260" t="s">
        <v>2058</v>
      </c>
      <c r="U98" s="1154" t="s">
        <v>1968</v>
      </c>
      <c r="V98" s="1258" t="s">
        <v>1968</v>
      </c>
      <c r="W98" s="1260" t="s">
        <v>1968</v>
      </c>
      <c r="X98" s="1149" t="s">
        <v>1968</v>
      </c>
      <c r="Y98" s="1150" t="s">
        <v>1968</v>
      </c>
    </row>
    <row r="99" spans="1:25" s="1139" customFormat="1" ht="39.75" customHeight="1">
      <c r="A99" s="1140"/>
      <c r="B99" s="1140"/>
      <c r="C99" s="1347">
        <v>69</v>
      </c>
      <c r="D99" s="1141" t="s">
        <v>2059</v>
      </c>
      <c r="E99" s="1142" t="s">
        <v>1968</v>
      </c>
      <c r="F99" s="1143" t="s">
        <v>1968</v>
      </c>
      <c r="G99" s="1144" t="s">
        <v>1687</v>
      </c>
      <c r="H99" s="1359" t="s">
        <v>2004</v>
      </c>
      <c r="I99" s="1257" t="s">
        <v>1968</v>
      </c>
      <c r="J99" s="1258" t="s">
        <v>1968</v>
      </c>
      <c r="K99" s="1259" t="s">
        <v>1968</v>
      </c>
      <c r="L99" s="1144">
        <v>1</v>
      </c>
      <c r="M99" s="1153">
        <v>46024</v>
      </c>
      <c r="N99" s="1144" t="s">
        <v>2060</v>
      </c>
      <c r="O99" s="1144" t="s">
        <v>1968</v>
      </c>
      <c r="P99" s="1146" t="s">
        <v>1968</v>
      </c>
      <c r="Q99" s="1349" t="s">
        <v>1968</v>
      </c>
      <c r="R99" s="1145" t="s">
        <v>1968</v>
      </c>
      <c r="S99" s="1144" t="s">
        <v>1968</v>
      </c>
      <c r="T99" s="1260" t="s">
        <v>1968</v>
      </c>
      <c r="U99" s="1154" t="s">
        <v>1968</v>
      </c>
      <c r="V99" s="1258" t="s">
        <v>1968</v>
      </c>
      <c r="W99" s="1260" t="s">
        <v>1968</v>
      </c>
      <c r="X99" s="1149" t="s">
        <v>1968</v>
      </c>
      <c r="Y99" s="1150" t="s">
        <v>1968</v>
      </c>
    </row>
    <row r="100" spans="1:25" s="1139" customFormat="1" ht="39.75" customHeight="1">
      <c r="A100" s="1140"/>
      <c r="B100" s="1140"/>
      <c r="C100" s="1347">
        <v>70</v>
      </c>
      <c r="D100" s="1141" t="s">
        <v>2061</v>
      </c>
      <c r="E100" s="1142" t="s">
        <v>1968</v>
      </c>
      <c r="F100" s="1143" t="s">
        <v>1968</v>
      </c>
      <c r="G100" s="1144" t="s">
        <v>1687</v>
      </c>
      <c r="H100" s="1359" t="s">
        <v>2004</v>
      </c>
      <c r="I100" s="1257" t="s">
        <v>1968</v>
      </c>
      <c r="J100" s="1258" t="s">
        <v>1968</v>
      </c>
      <c r="K100" s="1259" t="s">
        <v>1968</v>
      </c>
      <c r="L100" s="1144">
        <v>0</v>
      </c>
      <c r="M100" s="1145" t="s">
        <v>1828</v>
      </c>
      <c r="N100" s="1144" t="s">
        <v>1968</v>
      </c>
      <c r="O100" s="1144" t="s">
        <v>1968</v>
      </c>
      <c r="P100" s="1146" t="s">
        <v>1968</v>
      </c>
      <c r="Q100" s="1349" t="s">
        <v>1968</v>
      </c>
      <c r="R100" s="1145" t="s">
        <v>1968</v>
      </c>
      <c r="S100" s="1144" t="s">
        <v>1968</v>
      </c>
      <c r="T100" s="1260" t="s">
        <v>1968</v>
      </c>
      <c r="U100" s="1154" t="s">
        <v>1968</v>
      </c>
      <c r="V100" s="1258" t="s">
        <v>1968</v>
      </c>
      <c r="W100" s="1260" t="s">
        <v>1968</v>
      </c>
      <c r="X100" s="1149" t="s">
        <v>1968</v>
      </c>
      <c r="Y100" s="1150" t="s">
        <v>1968</v>
      </c>
    </row>
    <row r="101" spans="1:25" s="1139" customFormat="1" ht="39.75" customHeight="1">
      <c r="A101" s="1140"/>
      <c r="B101" s="1140"/>
      <c r="C101" s="1347">
        <v>71</v>
      </c>
      <c r="D101" s="1141" t="s">
        <v>1814</v>
      </c>
      <c r="E101" s="1142" t="s">
        <v>1968</v>
      </c>
      <c r="F101" s="1143" t="s">
        <v>1968</v>
      </c>
      <c r="G101" s="1144" t="s">
        <v>1687</v>
      </c>
      <c r="H101" s="1350">
        <v>182</v>
      </c>
      <c r="I101" s="1257" t="s">
        <v>1968</v>
      </c>
      <c r="J101" s="1258" t="s">
        <v>1968</v>
      </c>
      <c r="K101" s="1259" t="s">
        <v>1968</v>
      </c>
      <c r="L101" s="1144">
        <v>1</v>
      </c>
      <c r="M101" s="1145" t="s">
        <v>1796</v>
      </c>
      <c r="N101" s="1144" t="s">
        <v>1778</v>
      </c>
      <c r="O101" s="1144" t="s">
        <v>1815</v>
      </c>
      <c r="P101" s="1146" t="s">
        <v>1968</v>
      </c>
      <c r="Q101" s="1349">
        <v>182</v>
      </c>
      <c r="R101" s="1147">
        <f>Q101/H101</f>
        <v>1</v>
      </c>
      <c r="S101" s="1144" t="s">
        <v>1968</v>
      </c>
      <c r="T101" s="1260" t="s">
        <v>1968</v>
      </c>
      <c r="U101" s="1154" t="s">
        <v>1968</v>
      </c>
      <c r="V101" s="1258" t="s">
        <v>1968</v>
      </c>
      <c r="W101" s="1260" t="s">
        <v>1968</v>
      </c>
      <c r="X101" s="1149" t="s">
        <v>1968</v>
      </c>
      <c r="Y101" s="1150" t="s">
        <v>1968</v>
      </c>
    </row>
    <row r="102" spans="1:25" s="1139" customFormat="1" ht="39.75" customHeight="1">
      <c r="A102" s="1140"/>
      <c r="B102" s="1140"/>
      <c r="C102" s="1347">
        <v>72</v>
      </c>
      <c r="D102" s="1141" t="s">
        <v>1816</v>
      </c>
      <c r="E102" s="1142" t="s">
        <v>1968</v>
      </c>
      <c r="F102" s="1143" t="s">
        <v>1968</v>
      </c>
      <c r="G102" s="1144" t="s">
        <v>1687</v>
      </c>
      <c r="H102" s="1350">
        <v>310</v>
      </c>
      <c r="I102" s="1257" t="s">
        <v>1968</v>
      </c>
      <c r="J102" s="1258" t="s">
        <v>1968</v>
      </c>
      <c r="K102" s="1259" t="s">
        <v>1968</v>
      </c>
      <c r="L102" s="1144">
        <v>1</v>
      </c>
      <c r="M102" s="1153">
        <v>46057</v>
      </c>
      <c r="N102" s="1144" t="s">
        <v>1817</v>
      </c>
      <c r="O102" s="1144" t="s">
        <v>1818</v>
      </c>
      <c r="P102" s="1146" t="s">
        <v>2037</v>
      </c>
      <c r="Q102" s="1349">
        <v>217</v>
      </c>
      <c r="R102" s="1147">
        <f>Q102/H102</f>
        <v>0.7</v>
      </c>
      <c r="S102" s="1144" t="s">
        <v>1968</v>
      </c>
      <c r="T102" s="1260" t="s">
        <v>1968</v>
      </c>
      <c r="U102" s="1154" t="s">
        <v>1968</v>
      </c>
      <c r="V102" s="1258" t="s">
        <v>1968</v>
      </c>
      <c r="W102" s="1260" t="s">
        <v>1978</v>
      </c>
      <c r="X102" s="1149" t="s">
        <v>1968</v>
      </c>
      <c r="Y102" s="1150" t="s">
        <v>1968</v>
      </c>
    </row>
    <row r="103" spans="1:25" s="1139" customFormat="1" ht="39.75" customHeight="1">
      <c r="A103" s="1140"/>
      <c r="B103" s="1140"/>
      <c r="C103" s="1347">
        <v>73</v>
      </c>
      <c r="D103" s="1141" t="s">
        <v>2062</v>
      </c>
      <c r="E103" s="1142" t="s">
        <v>1968</v>
      </c>
      <c r="F103" s="1143" t="s">
        <v>1968</v>
      </c>
      <c r="G103" s="1144" t="s">
        <v>1687</v>
      </c>
      <c r="H103" s="1364" t="s">
        <v>2004</v>
      </c>
      <c r="I103" s="1257" t="s">
        <v>1968</v>
      </c>
      <c r="J103" s="1258" t="s">
        <v>1968</v>
      </c>
      <c r="K103" s="1259" t="s">
        <v>1968</v>
      </c>
      <c r="L103" s="1144">
        <v>0</v>
      </c>
      <c r="M103" s="1145" t="s">
        <v>1968</v>
      </c>
      <c r="N103" s="1144" t="s">
        <v>2063</v>
      </c>
      <c r="O103" s="1144" t="s">
        <v>1968</v>
      </c>
      <c r="P103" s="1146" t="s">
        <v>1968</v>
      </c>
      <c r="Q103" s="1349" t="s">
        <v>1968</v>
      </c>
      <c r="R103" s="1145" t="s">
        <v>1968</v>
      </c>
      <c r="S103" s="1144" t="s">
        <v>1968</v>
      </c>
      <c r="T103" s="1260" t="s">
        <v>1968</v>
      </c>
      <c r="U103" s="1154" t="s">
        <v>1968</v>
      </c>
      <c r="V103" s="1258" t="s">
        <v>1968</v>
      </c>
      <c r="W103" s="1260" t="s">
        <v>1968</v>
      </c>
      <c r="X103" s="1149" t="s">
        <v>1968</v>
      </c>
      <c r="Y103" s="1150" t="s">
        <v>1968</v>
      </c>
    </row>
    <row r="104" spans="1:25" s="1139" customFormat="1" ht="39.75" customHeight="1">
      <c r="A104" s="1140"/>
      <c r="B104" s="1140"/>
      <c r="C104" s="1347">
        <v>74</v>
      </c>
      <c r="D104" s="1141" t="s">
        <v>2064</v>
      </c>
      <c r="E104" s="1142" t="s">
        <v>1968</v>
      </c>
      <c r="F104" s="1143" t="s">
        <v>1968</v>
      </c>
      <c r="G104" s="1144" t="s">
        <v>1687</v>
      </c>
      <c r="H104" s="1359" t="s">
        <v>2004</v>
      </c>
      <c r="I104" s="1257" t="s">
        <v>1968</v>
      </c>
      <c r="J104" s="1258" t="s">
        <v>1968</v>
      </c>
      <c r="K104" s="1259" t="s">
        <v>1968</v>
      </c>
      <c r="L104" s="1144">
        <v>0</v>
      </c>
      <c r="M104" s="1145" t="s">
        <v>1828</v>
      </c>
      <c r="N104" s="1144" t="s">
        <v>2011</v>
      </c>
      <c r="O104" s="1144" t="s">
        <v>1968</v>
      </c>
      <c r="P104" s="1146" t="s">
        <v>1968</v>
      </c>
      <c r="Q104" s="1349" t="s">
        <v>1968</v>
      </c>
      <c r="R104" s="1145" t="s">
        <v>1968</v>
      </c>
      <c r="S104" s="1144" t="s">
        <v>1968</v>
      </c>
      <c r="T104" s="1260" t="s">
        <v>1968</v>
      </c>
      <c r="U104" s="1154" t="s">
        <v>1968</v>
      </c>
      <c r="V104" s="1258" t="s">
        <v>1968</v>
      </c>
      <c r="W104" s="1260" t="s">
        <v>1968</v>
      </c>
      <c r="X104" s="1149" t="s">
        <v>1968</v>
      </c>
      <c r="Y104" s="1150" t="s">
        <v>1968</v>
      </c>
    </row>
    <row r="105" spans="1:25" s="1139" customFormat="1" ht="39.75" customHeight="1">
      <c r="A105" s="1140"/>
      <c r="B105" s="1140"/>
      <c r="C105" s="1347">
        <v>75</v>
      </c>
      <c r="D105" s="1141" t="s">
        <v>2065</v>
      </c>
      <c r="E105" s="1142" t="s">
        <v>1968</v>
      </c>
      <c r="F105" s="1143" t="s">
        <v>1968</v>
      </c>
      <c r="G105" s="1144" t="s">
        <v>1687</v>
      </c>
      <c r="H105" s="1359" t="s">
        <v>2004</v>
      </c>
      <c r="I105" s="1257" t="s">
        <v>1968</v>
      </c>
      <c r="J105" s="1258" t="s">
        <v>1968</v>
      </c>
      <c r="K105" s="1259" t="s">
        <v>1968</v>
      </c>
      <c r="L105" s="1144">
        <v>0</v>
      </c>
      <c r="M105" s="1145" t="s">
        <v>1828</v>
      </c>
      <c r="N105" s="1144" t="s">
        <v>2066</v>
      </c>
      <c r="O105" s="1144" t="s">
        <v>1968</v>
      </c>
      <c r="P105" s="1146" t="s">
        <v>1968</v>
      </c>
      <c r="Q105" s="1349" t="s">
        <v>1968</v>
      </c>
      <c r="R105" s="1145" t="s">
        <v>1968</v>
      </c>
      <c r="S105" s="1144" t="s">
        <v>1968</v>
      </c>
      <c r="T105" s="1260" t="s">
        <v>1968</v>
      </c>
      <c r="U105" s="1154" t="s">
        <v>1968</v>
      </c>
      <c r="V105" s="1258" t="s">
        <v>1968</v>
      </c>
      <c r="W105" s="1260" t="s">
        <v>1968</v>
      </c>
      <c r="X105" s="1149" t="s">
        <v>1968</v>
      </c>
      <c r="Y105" s="1150" t="s">
        <v>1968</v>
      </c>
    </row>
    <row r="106" spans="1:25" s="1139" customFormat="1" ht="39.75" customHeight="1">
      <c r="A106" s="1140"/>
      <c r="B106" s="1140"/>
      <c r="C106" s="1347">
        <v>76</v>
      </c>
      <c r="D106" s="1141" t="s">
        <v>2067</v>
      </c>
      <c r="E106" s="1142" t="s">
        <v>1968</v>
      </c>
      <c r="F106" s="1143" t="s">
        <v>1968</v>
      </c>
      <c r="G106" s="1144" t="s">
        <v>1689</v>
      </c>
      <c r="H106" s="1359" t="s">
        <v>2004</v>
      </c>
      <c r="I106" s="1257" t="s">
        <v>1968</v>
      </c>
      <c r="J106" s="1258" t="s">
        <v>1968</v>
      </c>
      <c r="K106" s="1259" t="s">
        <v>1968</v>
      </c>
      <c r="L106" s="1144">
        <v>0</v>
      </c>
      <c r="M106" s="1145" t="s">
        <v>1828</v>
      </c>
      <c r="N106" s="1144" t="s">
        <v>2011</v>
      </c>
      <c r="O106" s="1144" t="s">
        <v>1968</v>
      </c>
      <c r="P106" s="1146" t="s">
        <v>1968</v>
      </c>
      <c r="Q106" s="1349" t="s">
        <v>1968</v>
      </c>
      <c r="R106" s="1145" t="s">
        <v>1968</v>
      </c>
      <c r="S106" s="1144" t="s">
        <v>1968</v>
      </c>
      <c r="T106" s="1260" t="s">
        <v>1968</v>
      </c>
      <c r="U106" s="1154" t="s">
        <v>1968</v>
      </c>
      <c r="V106" s="1258" t="s">
        <v>1968</v>
      </c>
      <c r="W106" s="1260" t="s">
        <v>1968</v>
      </c>
      <c r="X106" s="1149" t="s">
        <v>1968</v>
      </c>
      <c r="Y106" s="1150" t="s">
        <v>1968</v>
      </c>
    </row>
    <row r="107" spans="1:25" s="1139" customFormat="1" ht="39.75" customHeight="1">
      <c r="A107" s="1140"/>
      <c r="B107" s="1140"/>
      <c r="C107" s="1347">
        <v>77</v>
      </c>
      <c r="D107" s="1141" t="s">
        <v>1819</v>
      </c>
      <c r="E107" s="1142" t="s">
        <v>1968</v>
      </c>
      <c r="F107" s="1143" t="s">
        <v>1968</v>
      </c>
      <c r="G107" s="1144" t="s">
        <v>1689</v>
      </c>
      <c r="H107" s="1360">
        <f>720+344</f>
        <v>1064</v>
      </c>
      <c r="I107" s="1257" t="s">
        <v>1968</v>
      </c>
      <c r="J107" s="1258" t="s">
        <v>1968</v>
      </c>
      <c r="K107" s="1259" t="s">
        <v>1968</v>
      </c>
      <c r="L107" s="1144">
        <v>1</v>
      </c>
      <c r="M107" s="1145" t="s">
        <v>1968</v>
      </c>
      <c r="N107" s="1144" t="s">
        <v>1968</v>
      </c>
      <c r="O107" s="1144" t="s">
        <v>1968</v>
      </c>
      <c r="P107" s="1146" t="s">
        <v>1968</v>
      </c>
      <c r="Q107" s="1349">
        <v>720</v>
      </c>
      <c r="R107" s="1147">
        <f>Q107/H107</f>
        <v>0.68</v>
      </c>
      <c r="S107" s="1144">
        <v>1</v>
      </c>
      <c r="T107" s="1260" t="s">
        <v>1820</v>
      </c>
      <c r="U107" s="1154" t="s">
        <v>1968</v>
      </c>
      <c r="V107" s="1258" t="s">
        <v>1968</v>
      </c>
      <c r="W107" s="1260" t="s">
        <v>1968</v>
      </c>
      <c r="X107" s="1149" t="s">
        <v>1968</v>
      </c>
      <c r="Y107" s="1150" t="s">
        <v>1968</v>
      </c>
    </row>
    <row r="108" spans="1:25" s="1139" customFormat="1" ht="39.75" customHeight="1" thickBot="1">
      <c r="A108" s="1140"/>
      <c r="B108" s="1140"/>
      <c r="C108" s="1347">
        <v>78</v>
      </c>
      <c r="D108" s="1275" t="s">
        <v>2068</v>
      </c>
      <c r="E108" s="1276" t="s">
        <v>1968</v>
      </c>
      <c r="F108" s="1160" t="s">
        <v>1968</v>
      </c>
      <c r="G108" s="1277" t="s">
        <v>2009</v>
      </c>
      <c r="H108" s="1359" t="s">
        <v>2004</v>
      </c>
      <c r="I108" s="1278" t="s">
        <v>1968</v>
      </c>
      <c r="J108" s="1279" t="s">
        <v>1968</v>
      </c>
      <c r="K108" s="1280" t="s">
        <v>1968</v>
      </c>
      <c r="L108" s="1277">
        <v>1</v>
      </c>
      <c r="M108" s="1281" t="s">
        <v>2069</v>
      </c>
      <c r="N108" s="1277" t="s">
        <v>1968</v>
      </c>
      <c r="O108" s="1277" t="s">
        <v>1968</v>
      </c>
      <c r="P108" s="1282" t="s">
        <v>1968</v>
      </c>
      <c r="Q108" s="1366">
        <v>120</v>
      </c>
      <c r="R108" s="1281" t="s">
        <v>1968</v>
      </c>
      <c r="S108" s="1277">
        <v>1</v>
      </c>
      <c r="T108" s="1283" t="s">
        <v>2070</v>
      </c>
      <c r="U108" s="1284" t="s">
        <v>1968</v>
      </c>
      <c r="V108" s="1279" t="s">
        <v>1968</v>
      </c>
      <c r="W108" s="1283" t="s">
        <v>1968</v>
      </c>
      <c r="X108" s="1285" t="s">
        <v>1968</v>
      </c>
      <c r="Y108" s="1286" t="s">
        <v>1968</v>
      </c>
    </row>
    <row r="109" spans="1:25" s="1139" customFormat="1" ht="39.75" customHeight="1">
      <c r="C109" s="1287">
        <v>76</v>
      </c>
      <c r="D109" s="1288" t="s">
        <v>2067</v>
      </c>
      <c r="E109" s="1289"/>
      <c r="F109" s="1290"/>
      <c r="G109" s="1291" t="s">
        <v>1689</v>
      </c>
      <c r="H109" s="1367" t="s">
        <v>1968</v>
      </c>
      <c r="I109" s="1292"/>
      <c r="J109" s="1293"/>
      <c r="K109" s="1294"/>
      <c r="L109" s="1295">
        <v>0</v>
      </c>
      <c r="M109" s="1296" t="s">
        <v>1828</v>
      </c>
      <c r="N109" s="1291" t="s">
        <v>2011</v>
      </c>
      <c r="O109" s="1297"/>
      <c r="P109" s="1298"/>
      <c r="Q109" s="1295"/>
      <c r="R109" s="1299"/>
      <c r="S109" s="1295"/>
      <c r="T109" s="1300"/>
      <c r="U109" s="1296"/>
      <c r="V109" s="1295"/>
      <c r="W109" s="1300"/>
      <c r="X109" s="1296"/>
      <c r="Y109" s="1301"/>
    </row>
    <row r="110" spans="1:25" s="1139" customFormat="1" ht="39.75" customHeight="1">
      <c r="C110" s="1287">
        <v>77</v>
      </c>
      <c r="D110" s="1288" t="s">
        <v>1819</v>
      </c>
      <c r="E110" s="1289"/>
      <c r="F110" s="1290"/>
      <c r="G110" s="1291" t="s">
        <v>1689</v>
      </c>
      <c r="H110" s="1368">
        <v>1850</v>
      </c>
      <c r="I110" s="1292"/>
      <c r="J110" s="1293"/>
      <c r="K110" s="1294"/>
      <c r="L110" s="1295">
        <v>1</v>
      </c>
      <c r="M110" s="1296"/>
      <c r="N110" s="1291"/>
      <c r="O110" s="1297"/>
      <c r="P110" s="1298"/>
      <c r="Q110" s="1295">
        <v>1850</v>
      </c>
      <c r="R110" s="1299">
        <f>Q110/H110</f>
        <v>1</v>
      </c>
      <c r="S110" s="1295">
        <v>1</v>
      </c>
      <c r="T110" s="1300" t="s">
        <v>1820</v>
      </c>
      <c r="U110" s="1296"/>
      <c r="V110" s="1295"/>
      <c r="W110" s="1300"/>
      <c r="X110" s="1296"/>
      <c r="Y110" s="1301"/>
    </row>
    <row r="111" spans="1:25" s="1139" customFormat="1" ht="39.75" customHeight="1" thickBot="1">
      <c r="C111" s="1287">
        <v>78</v>
      </c>
      <c r="D111" s="1302" t="s">
        <v>2068</v>
      </c>
      <c r="E111" s="1303"/>
      <c r="F111" s="1304"/>
      <c r="G111" s="1305" t="s">
        <v>2009</v>
      </c>
      <c r="H111" s="1369" t="s">
        <v>1968</v>
      </c>
      <c r="I111" s="1306"/>
      <c r="J111" s="1307"/>
      <c r="K111" s="1308"/>
      <c r="L111" s="1309">
        <v>120</v>
      </c>
      <c r="M111" s="1310" t="s">
        <v>2069</v>
      </c>
      <c r="N111" s="1305"/>
      <c r="O111" s="1311"/>
      <c r="P111" s="1312"/>
      <c r="Q111" s="1309">
        <v>120</v>
      </c>
      <c r="R111" s="1313">
        <v>1</v>
      </c>
      <c r="S111" s="1309">
        <v>1</v>
      </c>
      <c r="T111" s="1314" t="s">
        <v>2070</v>
      </c>
      <c r="U111" s="1310"/>
      <c r="V111" s="1309"/>
      <c r="W111" s="1314"/>
      <c r="X111" s="1310"/>
      <c r="Y111" s="1315"/>
    </row>
  </sheetData>
  <autoFilter ref="C6:Y63" xr:uid="{F7FD8870-9B65-4855-95BC-740021A4C2DB}"/>
  <mergeCells count="10">
    <mergeCell ref="C3:W3"/>
    <mergeCell ref="Q5:R5"/>
    <mergeCell ref="S5:U5"/>
    <mergeCell ref="V5:X5"/>
    <mergeCell ref="Y5:Y6"/>
    <mergeCell ref="D5:D6"/>
    <mergeCell ref="G5:G6"/>
    <mergeCell ref="H5:H6"/>
    <mergeCell ref="L5:M5"/>
    <mergeCell ref="N5:P5"/>
  </mergeCells>
  <pageMargins left="0.7" right="0.7" top="0.75" bottom="0.75" header="0.3" footer="0.3"/>
  <pageSetup scale="17" orientation="portrait"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E65D5-05D1-4B6A-9452-687CA8EEF383}">
  <sheetPr>
    <pageSetUpPr fitToPage="1"/>
  </sheetPr>
  <dimension ref="D3:AG23"/>
  <sheetViews>
    <sheetView view="pageBreakPreview" topLeftCell="F4" zoomScale="85" zoomScaleNormal="70" zoomScaleSheetLayoutView="85" workbookViewId="0">
      <selection activeCell="Q16" sqref="Q16"/>
    </sheetView>
  </sheetViews>
  <sheetFormatPr defaultColWidth="9.109375" defaultRowHeight="18" customHeight="1"/>
  <cols>
    <col min="1" max="3" width="2.44140625" style="365" customWidth="1"/>
    <col min="4" max="4" width="6.109375" style="365" customWidth="1"/>
    <col min="5" max="5" width="10.33203125" style="365" customWidth="1"/>
    <col min="6" max="6" width="43.44140625" style="365" customWidth="1"/>
    <col min="7" max="7" width="15.5546875" style="365" bestFit="1" customWidth="1"/>
    <col min="8" max="12" width="19.88671875" style="365" customWidth="1"/>
    <col min="13" max="13" width="13.33203125" style="365" customWidth="1"/>
    <col min="14" max="14" width="11.5546875" style="365" bestFit="1" customWidth="1"/>
    <col min="15" max="15" width="11.33203125" style="365" bestFit="1" customWidth="1"/>
    <col min="16" max="16" width="12.6640625" style="365" customWidth="1"/>
    <col min="17" max="19" width="11.33203125" style="365" bestFit="1" customWidth="1"/>
    <col min="20" max="20" width="11.5546875" style="365" customWidth="1"/>
    <col min="21" max="21" width="13.44140625" style="365" bestFit="1" customWidth="1"/>
    <col min="22" max="22" width="12.109375" style="365" customWidth="1"/>
    <col min="23" max="23" width="8" style="365" bestFit="1" customWidth="1"/>
    <col min="24" max="25" width="12.109375" style="365" customWidth="1"/>
    <col min="26" max="26" width="15.44140625" style="365" customWidth="1"/>
    <col min="27" max="27" width="15.33203125" style="365" customWidth="1"/>
    <col min="28" max="28" width="14.6640625" style="365" customWidth="1"/>
    <col min="29" max="29" width="17.33203125" style="365" customWidth="1"/>
    <col min="30" max="30" width="14.6640625" style="365" customWidth="1"/>
    <col min="31" max="31" width="13.6640625" style="365" customWidth="1"/>
    <col min="32" max="32" width="24.44140625" style="365" customWidth="1"/>
    <col min="33" max="33" width="12.44140625" style="365" bestFit="1" customWidth="1"/>
    <col min="34" max="16384" width="9.109375" style="365"/>
  </cols>
  <sheetData>
    <row r="3" spans="4:33" s="751" customFormat="1" ht="33" customHeight="1" thickBot="1">
      <c r="D3" s="2215" t="s">
        <v>1590</v>
      </c>
      <c r="E3" s="2216"/>
      <c r="F3" s="2216"/>
      <c r="G3" s="2216"/>
      <c r="H3" s="2216"/>
      <c r="I3" s="2216"/>
      <c r="J3" s="2216"/>
      <c r="K3" s="2216"/>
      <c r="L3" s="2216"/>
      <c r="M3" s="2216"/>
      <c r="N3" s="2216"/>
      <c r="O3" s="2216"/>
      <c r="P3" s="2216"/>
      <c r="Q3" s="2216"/>
      <c r="R3" s="2216"/>
      <c r="S3" s="2216"/>
      <c r="T3" s="2216"/>
      <c r="U3" s="2216"/>
      <c r="V3" s="2216"/>
      <c r="W3" s="2216"/>
      <c r="X3" s="2216"/>
      <c r="Y3" s="2216"/>
      <c r="Z3" s="2216"/>
      <c r="AA3" s="2216"/>
      <c r="AB3" s="2216"/>
      <c r="AC3" s="2216"/>
      <c r="AD3" s="2216"/>
      <c r="AE3" s="2216"/>
      <c r="AF3" s="2216"/>
      <c r="AG3" s="2216"/>
    </row>
    <row r="4" spans="4:33" s="372" customFormat="1" ht="25.2" customHeight="1" thickBot="1">
      <c r="D4" s="2171" t="s">
        <v>1589</v>
      </c>
      <c r="E4" s="2162"/>
      <c r="F4" s="2162"/>
      <c r="G4" s="2162"/>
      <c r="H4" s="2162"/>
      <c r="I4" s="2162"/>
      <c r="J4" s="2162"/>
      <c r="K4" s="2162"/>
      <c r="L4" s="2162"/>
      <c r="M4" s="2161" t="s">
        <v>1562</v>
      </c>
      <c r="N4" s="2162"/>
      <c r="O4" s="2162"/>
      <c r="P4" s="2162"/>
      <c r="Q4" s="2162"/>
      <c r="R4" s="2162"/>
      <c r="S4" s="2162"/>
      <c r="T4" s="2162"/>
      <c r="U4" s="2162" t="s">
        <v>1454</v>
      </c>
      <c r="V4" s="2162"/>
      <c r="W4" s="2162"/>
      <c r="X4" s="2162"/>
      <c r="Y4" s="2162"/>
      <c r="Z4" s="2162"/>
      <c r="AA4" s="2162"/>
      <c r="AB4" s="2162"/>
      <c r="AC4" s="2162"/>
      <c r="AD4" s="2162"/>
      <c r="AE4" s="2162" t="s">
        <v>1588</v>
      </c>
      <c r="AF4" s="2162"/>
      <c r="AG4" s="2221"/>
    </row>
    <row r="5" spans="4:33" s="376" customFormat="1" ht="36.6" customHeight="1">
      <c r="D5" s="2172" t="s">
        <v>1522</v>
      </c>
      <c r="E5" s="2173"/>
      <c r="F5" s="2174"/>
      <c r="G5" s="933">
        <v>307891320</v>
      </c>
      <c r="H5" s="934"/>
      <c r="I5" s="2167" t="s">
        <v>1587</v>
      </c>
      <c r="J5" s="2168"/>
      <c r="K5" s="2224">
        <v>0</v>
      </c>
      <c r="L5" s="2225" t="s">
        <v>1514</v>
      </c>
      <c r="M5" s="2167" t="s">
        <v>1438</v>
      </c>
      <c r="N5" s="2168"/>
      <c r="O5" s="2217"/>
      <c r="P5" s="2218"/>
      <c r="Q5" s="2167" t="s">
        <v>1437</v>
      </c>
      <c r="R5" s="2168"/>
      <c r="S5" s="2208">
        <f>G5*O5</f>
        <v>0</v>
      </c>
      <c r="T5" s="2209"/>
      <c r="U5" s="2167" t="s">
        <v>1586</v>
      </c>
      <c r="V5" s="2168"/>
      <c r="W5" s="2208">
        <v>0</v>
      </c>
      <c r="X5" s="2208"/>
      <c r="Y5" s="2167" t="s">
        <v>1451</v>
      </c>
      <c r="Z5" s="2168"/>
      <c r="AA5" s="2208">
        <f>SUM(H12:H20)</f>
        <v>49710656</v>
      </c>
      <c r="AB5" s="2208"/>
      <c r="AC5" s="2204" t="s">
        <v>1585</v>
      </c>
      <c r="AD5" s="2192">
        <f>MAX(N12:N20)</f>
        <v>46295</v>
      </c>
      <c r="AE5" s="2172" t="s">
        <v>1584</v>
      </c>
      <c r="AF5" s="2174"/>
      <c r="AG5" s="752" t="e">
        <f>AVERAGE(R12:R22)</f>
        <v>#DIV/0!</v>
      </c>
    </row>
    <row r="6" spans="4:33" s="376" customFormat="1" ht="36.6" customHeight="1">
      <c r="D6" s="2181" t="s">
        <v>1515</v>
      </c>
      <c r="E6" s="2182"/>
      <c r="F6" s="2183">
        <v>21100000</v>
      </c>
      <c r="G6" s="935">
        <f>G5</f>
        <v>307891320</v>
      </c>
      <c r="H6" s="936"/>
      <c r="I6" s="2165" t="s">
        <v>1583</v>
      </c>
      <c r="J6" s="2166"/>
      <c r="K6" s="2222">
        <v>0</v>
      </c>
      <c r="L6" s="2223" t="e">
        <f>+#REF!+#REF!+K6</f>
        <v>#REF!</v>
      </c>
      <c r="M6" s="2165" t="s">
        <v>1434</v>
      </c>
      <c r="N6" s="2166"/>
      <c r="O6" s="2219">
        <v>0</v>
      </c>
      <c r="P6" s="2220"/>
      <c r="Q6" s="2165" t="s">
        <v>1433</v>
      </c>
      <c r="R6" s="2166"/>
      <c r="S6" s="2190">
        <v>0</v>
      </c>
      <c r="T6" s="2191"/>
      <c r="U6" s="2165" t="s">
        <v>1582</v>
      </c>
      <c r="V6" s="2166"/>
      <c r="W6" s="2169">
        <f>COUNTIF($P$12:$P$22,"Y")</f>
        <v>0</v>
      </c>
      <c r="X6" s="2169"/>
      <c r="Y6" s="2165" t="s">
        <v>1581</v>
      </c>
      <c r="Z6" s="2166"/>
      <c r="AA6" s="2169">
        <f>SUMIF($P$12:$P$20,"Y",$H$12:$H$20)</f>
        <v>0</v>
      </c>
      <c r="AB6" s="2169"/>
      <c r="AC6" s="2196"/>
      <c r="AD6" s="2193"/>
      <c r="AE6" s="2181" t="s">
        <v>1580</v>
      </c>
      <c r="AF6" s="2183"/>
      <c r="AG6" s="753" t="s">
        <v>143</v>
      </c>
    </row>
    <row r="7" spans="4:33" s="376" customFormat="1" ht="36.6" customHeight="1">
      <c r="D7" s="2181" t="s">
        <v>1509</v>
      </c>
      <c r="E7" s="2182"/>
      <c r="F7" s="2183">
        <v>20900000</v>
      </c>
      <c r="G7" s="935">
        <f>G6</f>
        <v>307891320</v>
      </c>
      <c r="H7" s="936"/>
      <c r="I7" s="2165" t="s">
        <v>1513</v>
      </c>
      <c r="J7" s="2166"/>
      <c r="K7" s="2169">
        <f>H22</f>
        <v>49710656</v>
      </c>
      <c r="L7" s="2170"/>
      <c r="M7" s="2165" t="s">
        <v>1579</v>
      </c>
      <c r="N7" s="2166"/>
      <c r="O7" s="2185">
        <f>ABS(O8/G5)</f>
        <v>0</v>
      </c>
      <c r="P7" s="2186"/>
      <c r="Q7" s="2165" t="s">
        <v>1578</v>
      </c>
      <c r="R7" s="2166"/>
      <c r="S7" s="2169">
        <f>SUM(I12:I21)</f>
        <v>4971066</v>
      </c>
      <c r="T7" s="2170"/>
      <c r="U7" s="2165" t="s">
        <v>1577</v>
      </c>
      <c r="V7" s="2166"/>
      <c r="W7" s="2169">
        <f>COUNTIF($T$12:$T$22,"Y")</f>
        <v>0</v>
      </c>
      <c r="X7" s="2169"/>
      <c r="Y7" s="2165" t="s">
        <v>1576</v>
      </c>
      <c r="Z7" s="2166"/>
      <c r="AA7" s="2169">
        <f>SUMIF($T$12:$T$20,"Y",$H$12:$H$20)</f>
        <v>0</v>
      </c>
      <c r="AB7" s="2169"/>
      <c r="AC7" s="2196" t="s">
        <v>1575</v>
      </c>
      <c r="AD7" s="2194">
        <f>AA5/G6</f>
        <v>0.16145520438835401</v>
      </c>
      <c r="AE7" s="2181" t="s">
        <v>1574</v>
      </c>
      <c r="AF7" s="2183"/>
      <c r="AG7" s="753" t="s">
        <v>143</v>
      </c>
    </row>
    <row r="8" spans="4:33" s="376" customFormat="1" ht="36.6" customHeight="1" thickBot="1">
      <c r="D8" s="2178" t="s">
        <v>1507</v>
      </c>
      <c r="E8" s="2179"/>
      <c r="F8" s="2180">
        <f>F6-F7</f>
        <v>200000</v>
      </c>
      <c r="G8" s="937">
        <f>G6-G7</f>
        <v>0</v>
      </c>
      <c r="H8" s="937"/>
      <c r="I8" s="2188" t="s">
        <v>1573</v>
      </c>
      <c r="J8" s="2189"/>
      <c r="K8" s="2163">
        <f>O8+S8</f>
        <v>5082066</v>
      </c>
      <c r="L8" s="2164"/>
      <c r="M8" s="2188" t="s">
        <v>1572</v>
      </c>
      <c r="N8" s="2189"/>
      <c r="O8" s="2163">
        <f>K22</f>
        <v>111000</v>
      </c>
      <c r="P8" s="2164"/>
      <c r="Q8" s="2188" t="s">
        <v>1571</v>
      </c>
      <c r="R8" s="2189"/>
      <c r="S8" s="2187">
        <f>I22</f>
        <v>4971066</v>
      </c>
      <c r="T8" s="2203"/>
      <c r="U8" s="2188" t="s">
        <v>1570</v>
      </c>
      <c r="V8" s="2189"/>
      <c r="W8" s="2187">
        <f>COUNTA(Z12:Z22)</f>
        <v>0</v>
      </c>
      <c r="X8" s="2187"/>
      <c r="Y8" s="2188" t="s">
        <v>1569</v>
      </c>
      <c r="Z8" s="2189"/>
      <c r="AA8" s="2187">
        <f>SUM(AA12:AA20)</f>
        <v>0</v>
      </c>
      <c r="AB8" s="2187"/>
      <c r="AC8" s="2197"/>
      <c r="AD8" s="2195"/>
      <c r="AE8" s="2178" t="s">
        <v>1568</v>
      </c>
      <c r="AF8" s="2180"/>
      <c r="AG8" s="754" t="str">
        <f>IFERROR(AVERAGE(AE12:AE22),"")</f>
        <v/>
      </c>
    </row>
    <row r="9" spans="4:33" s="376" customFormat="1" ht="13.2" customHeight="1" thickBot="1"/>
    <row r="10" spans="4:33" ht="28.2" customHeight="1" thickBot="1">
      <c r="D10" s="2175" t="s">
        <v>1567</v>
      </c>
      <c r="E10" s="2176"/>
      <c r="F10" s="2176"/>
      <c r="G10" s="2177"/>
      <c r="H10" s="2175" t="s">
        <v>1566</v>
      </c>
      <c r="I10" s="2176"/>
      <c r="J10" s="2176"/>
      <c r="K10" s="2176"/>
      <c r="L10" s="2177"/>
      <c r="M10" s="2175" t="s">
        <v>1565</v>
      </c>
      <c r="N10" s="2177"/>
      <c r="O10" s="2184" t="s">
        <v>1564</v>
      </c>
      <c r="P10" s="2184"/>
      <c r="Q10" s="2184"/>
      <c r="R10" s="2184"/>
      <c r="S10" s="2202" t="s">
        <v>1563</v>
      </c>
      <c r="T10" s="2184"/>
      <c r="U10" s="2184"/>
      <c r="V10" s="2184"/>
      <c r="W10" s="2184"/>
      <c r="X10" s="2184"/>
      <c r="Y10" s="2184"/>
      <c r="Z10" s="2202" t="s">
        <v>1562</v>
      </c>
      <c r="AA10" s="2184"/>
      <c r="AB10" s="2184"/>
      <c r="AC10" s="2184"/>
      <c r="AD10" s="2205"/>
      <c r="AE10" s="2206" t="s">
        <v>1561</v>
      </c>
      <c r="AF10" s="2206" t="s">
        <v>1383</v>
      </c>
      <c r="AG10" s="2210"/>
    </row>
    <row r="11" spans="4:33" s="361" customFormat="1" ht="70.95" customHeight="1" thickBot="1">
      <c r="D11" s="763" t="s">
        <v>1532</v>
      </c>
      <c r="E11" s="764" t="s">
        <v>1560</v>
      </c>
      <c r="F11" s="764" t="s">
        <v>1559</v>
      </c>
      <c r="G11" s="762" t="s">
        <v>1558</v>
      </c>
      <c r="H11" s="763" t="s">
        <v>1557</v>
      </c>
      <c r="I11" s="764" t="s">
        <v>1556</v>
      </c>
      <c r="J11" s="764" t="s">
        <v>1982</v>
      </c>
      <c r="K11" s="764" t="s">
        <v>1555</v>
      </c>
      <c r="L11" s="762" t="s">
        <v>1554</v>
      </c>
      <c r="M11" s="763" t="s">
        <v>1385</v>
      </c>
      <c r="N11" s="762" t="s">
        <v>1553</v>
      </c>
      <c r="O11" s="765" t="s">
        <v>1552</v>
      </c>
      <c r="P11" s="764" t="s">
        <v>1551</v>
      </c>
      <c r="Q11" s="764" t="s">
        <v>1550</v>
      </c>
      <c r="R11" s="764" t="s">
        <v>1543</v>
      </c>
      <c r="S11" s="764" t="s">
        <v>1549</v>
      </c>
      <c r="T11" s="764" t="s">
        <v>1548</v>
      </c>
      <c r="U11" s="784" t="s">
        <v>1547</v>
      </c>
      <c r="V11" s="763" t="s">
        <v>1546</v>
      </c>
      <c r="W11" s="764" t="s">
        <v>1545</v>
      </c>
      <c r="X11" s="764" t="s">
        <v>1544</v>
      </c>
      <c r="Y11" s="762" t="s">
        <v>1543</v>
      </c>
      <c r="Z11" s="763" t="s">
        <v>1542</v>
      </c>
      <c r="AA11" s="764" t="s">
        <v>1541</v>
      </c>
      <c r="AB11" s="764" t="s">
        <v>1540</v>
      </c>
      <c r="AC11" s="764" t="s">
        <v>1539</v>
      </c>
      <c r="AD11" s="762" t="s">
        <v>1538</v>
      </c>
      <c r="AE11" s="2207"/>
      <c r="AF11" s="2211"/>
      <c r="AG11" s="2212"/>
    </row>
    <row r="12" spans="4:33" ht="18" customHeight="1">
      <c r="D12" s="759">
        <v>1</v>
      </c>
      <c r="E12" s="770">
        <v>1</v>
      </c>
      <c r="F12" s="767" t="s">
        <v>1631</v>
      </c>
      <c r="G12" s="760">
        <v>1</v>
      </c>
      <c r="H12" s="731">
        <v>1681886.27</v>
      </c>
      <c r="I12" s="732">
        <v>168188.63</v>
      </c>
      <c r="J12" s="742">
        <f>H12-I12</f>
        <v>1513697.64</v>
      </c>
      <c r="K12" s="742">
        <v>34000</v>
      </c>
      <c r="L12" s="778">
        <f>(J12*1.15)-K12</f>
        <v>1706752.29</v>
      </c>
      <c r="M12" s="789">
        <v>46371</v>
      </c>
      <c r="N12" s="992">
        <v>46106</v>
      </c>
      <c r="O12" s="789">
        <v>46106</v>
      </c>
      <c r="P12" s="995">
        <v>46106</v>
      </c>
      <c r="Q12" s="995">
        <v>46106</v>
      </c>
      <c r="R12" s="992" t="s">
        <v>143</v>
      </c>
      <c r="S12" s="789">
        <v>46106</v>
      </c>
      <c r="T12" s="995">
        <v>46106</v>
      </c>
      <c r="U12" s="992">
        <v>46106</v>
      </c>
      <c r="V12" s="738"/>
      <c r="W12" s="739"/>
      <c r="X12" s="740"/>
      <c r="Y12" s="761"/>
      <c r="Z12" s="789"/>
      <c r="AA12" s="790"/>
      <c r="AB12" s="791"/>
      <c r="AC12" s="792"/>
      <c r="AD12" s="793"/>
      <c r="AE12" s="745"/>
      <c r="AF12" s="2213"/>
      <c r="AG12" s="2214"/>
    </row>
    <row r="13" spans="4:33" ht="18" customHeight="1">
      <c r="D13" s="755">
        <v>2</v>
      </c>
      <c r="E13" s="771">
        <v>2</v>
      </c>
      <c r="F13" s="768" t="s">
        <v>1631</v>
      </c>
      <c r="G13" s="757">
        <v>2</v>
      </c>
      <c r="H13" s="731">
        <v>5120873.79</v>
      </c>
      <c r="I13" s="732">
        <v>512087.38</v>
      </c>
      <c r="J13" s="734">
        <f t="shared" ref="J13:J16" si="0">H13-I13</f>
        <v>4608786.41</v>
      </c>
      <c r="K13" s="734">
        <v>64000</v>
      </c>
      <c r="L13" s="778">
        <f t="shared" ref="L13:L16" si="1">(J13*1.15)-K13</f>
        <v>5236104.37</v>
      </c>
      <c r="M13" s="735">
        <v>46106</v>
      </c>
      <c r="N13" s="746">
        <v>46177</v>
      </c>
      <c r="O13" s="735">
        <v>46177</v>
      </c>
      <c r="P13" s="737">
        <v>46177</v>
      </c>
      <c r="Q13" s="737">
        <v>46177</v>
      </c>
      <c r="R13" s="746" t="s">
        <v>143</v>
      </c>
      <c r="S13" s="735">
        <v>46177</v>
      </c>
      <c r="T13" s="737">
        <v>46177</v>
      </c>
      <c r="U13" s="746">
        <v>46177</v>
      </c>
      <c r="V13" s="735"/>
      <c r="W13" s="736"/>
      <c r="X13" s="747"/>
      <c r="Y13" s="741"/>
      <c r="Z13" s="735"/>
      <c r="AA13" s="734"/>
      <c r="AB13" s="743"/>
      <c r="AC13" s="744"/>
      <c r="AD13" s="779"/>
      <c r="AE13" s="748"/>
      <c r="AF13" s="2200"/>
      <c r="AG13" s="2201"/>
    </row>
    <row r="14" spans="4:33" ht="18" customHeight="1">
      <c r="D14" s="755">
        <v>3</v>
      </c>
      <c r="E14" s="771">
        <v>3</v>
      </c>
      <c r="F14" s="768" t="s">
        <v>1631</v>
      </c>
      <c r="G14" s="757">
        <v>3</v>
      </c>
      <c r="H14" s="731">
        <v>6277339.4699999997</v>
      </c>
      <c r="I14" s="733">
        <v>627733.94999999995</v>
      </c>
      <c r="J14" s="734">
        <f t="shared" si="0"/>
        <v>5649605.5199999996</v>
      </c>
      <c r="K14" s="734">
        <v>0</v>
      </c>
      <c r="L14" s="779">
        <f t="shared" si="1"/>
        <v>6497046.3499999996</v>
      </c>
      <c r="M14" s="735">
        <v>46178</v>
      </c>
      <c r="N14" s="746">
        <v>46230</v>
      </c>
      <c r="O14" s="735">
        <v>46230</v>
      </c>
      <c r="P14" s="737">
        <v>46230</v>
      </c>
      <c r="Q14" s="737">
        <v>46230</v>
      </c>
      <c r="R14" s="996" t="s">
        <v>143</v>
      </c>
      <c r="S14" s="735">
        <v>46230</v>
      </c>
      <c r="T14" s="737">
        <v>46230</v>
      </c>
      <c r="U14" s="746">
        <v>46230</v>
      </c>
      <c r="V14" s="735"/>
      <c r="W14" s="736"/>
      <c r="X14" s="747"/>
      <c r="Y14" s="741"/>
      <c r="Z14" s="735"/>
      <c r="AA14" s="734"/>
      <c r="AB14" s="743"/>
      <c r="AC14" s="744"/>
      <c r="AD14" s="779"/>
      <c r="AE14" s="748"/>
      <c r="AF14" s="2200"/>
      <c r="AG14" s="2201"/>
    </row>
    <row r="15" spans="4:33" ht="18" customHeight="1">
      <c r="D15" s="755">
        <v>4</v>
      </c>
      <c r="E15" s="771">
        <v>4</v>
      </c>
      <c r="F15" s="768" t="s">
        <v>1631</v>
      </c>
      <c r="G15" s="757">
        <v>4</v>
      </c>
      <c r="H15" s="731">
        <f>13181832.23/0.9</f>
        <v>14646480.26</v>
      </c>
      <c r="I15" s="732">
        <f>H15*10%</f>
        <v>1464648.03</v>
      </c>
      <c r="J15" s="734">
        <f t="shared" si="0"/>
        <v>13181832.23</v>
      </c>
      <c r="K15" s="734">
        <v>13000</v>
      </c>
      <c r="L15" s="779">
        <f t="shared" si="1"/>
        <v>15146107.060000001</v>
      </c>
      <c r="M15" s="735">
        <f>+N14+1</f>
        <v>46231</v>
      </c>
      <c r="N15" s="746">
        <v>46265</v>
      </c>
      <c r="O15" s="735">
        <v>46265</v>
      </c>
      <c r="P15" s="737">
        <v>46265</v>
      </c>
      <c r="Q15" s="737">
        <v>46265</v>
      </c>
      <c r="R15" s="996"/>
      <c r="S15" s="735">
        <v>46267</v>
      </c>
      <c r="T15" s="737">
        <v>46271</v>
      </c>
      <c r="U15" s="746">
        <v>46271</v>
      </c>
      <c r="V15" s="735"/>
      <c r="W15" s="736"/>
      <c r="X15" s="747"/>
      <c r="Y15" s="741"/>
      <c r="Z15" s="735"/>
      <c r="AA15" s="734"/>
      <c r="AB15" s="743"/>
      <c r="AC15" s="744"/>
      <c r="AD15" s="779"/>
      <c r="AE15" s="748"/>
      <c r="AF15" s="2200"/>
      <c r="AG15" s="2201"/>
    </row>
    <row r="16" spans="4:33" ht="18" customHeight="1">
      <c r="D16" s="755">
        <v>5</v>
      </c>
      <c r="E16" s="771"/>
      <c r="F16" s="768" t="s">
        <v>1631</v>
      </c>
      <c r="G16" s="757">
        <v>5</v>
      </c>
      <c r="H16" s="731">
        <f>19785668.38/0.9</f>
        <v>21984075.98</v>
      </c>
      <c r="I16" s="732">
        <f>H16*10%</f>
        <v>2198407.6</v>
      </c>
      <c r="J16" s="734">
        <f t="shared" si="0"/>
        <v>19785668.379999999</v>
      </c>
      <c r="K16" s="734">
        <v>0</v>
      </c>
      <c r="L16" s="779">
        <f t="shared" si="1"/>
        <v>22753518.640000001</v>
      </c>
      <c r="M16" s="735">
        <f>+N15+1</f>
        <v>46266</v>
      </c>
      <c r="N16" s="746">
        <v>46295</v>
      </c>
      <c r="O16" s="735">
        <v>46295</v>
      </c>
      <c r="P16" s="737">
        <v>46295</v>
      </c>
      <c r="Q16" s="737">
        <v>46295</v>
      </c>
      <c r="R16" s="996"/>
      <c r="S16" s="735">
        <v>46298</v>
      </c>
      <c r="T16" s="737">
        <v>46303</v>
      </c>
      <c r="U16" s="746">
        <v>46303</v>
      </c>
      <c r="V16" s="735"/>
      <c r="W16" s="736"/>
      <c r="X16" s="747"/>
      <c r="Y16" s="741"/>
      <c r="Z16" s="735"/>
      <c r="AA16" s="734"/>
      <c r="AB16" s="743"/>
      <c r="AC16" s="744"/>
      <c r="AD16" s="779"/>
      <c r="AE16" s="748"/>
      <c r="AF16" s="2200"/>
      <c r="AG16" s="2201"/>
    </row>
    <row r="17" spans="4:33" ht="18" customHeight="1">
      <c r="D17" s="755">
        <v>6</v>
      </c>
      <c r="E17" s="771"/>
      <c r="F17" s="768" t="s">
        <v>1631</v>
      </c>
      <c r="G17" s="757"/>
      <c r="H17" s="731"/>
      <c r="I17" s="732"/>
      <c r="J17" s="733"/>
      <c r="K17" s="734"/>
      <c r="L17" s="779"/>
      <c r="M17" s="735"/>
      <c r="N17" s="746"/>
      <c r="O17" s="735"/>
      <c r="P17" s="736"/>
      <c r="Q17" s="737"/>
      <c r="R17" s="996"/>
      <c r="S17" s="735"/>
      <c r="T17" s="736"/>
      <c r="U17" s="746"/>
      <c r="V17" s="735"/>
      <c r="W17" s="736"/>
      <c r="X17" s="747"/>
      <c r="Y17" s="741"/>
      <c r="Z17" s="735"/>
      <c r="AA17" s="734"/>
      <c r="AB17" s="743"/>
      <c r="AC17" s="744"/>
      <c r="AD17" s="779"/>
      <c r="AE17" s="748"/>
      <c r="AF17" s="2200"/>
      <c r="AG17" s="2201"/>
    </row>
    <row r="18" spans="4:33" ht="18" customHeight="1">
      <c r="D18" s="755">
        <v>7</v>
      </c>
      <c r="E18" s="771"/>
      <c r="F18" s="768" t="s">
        <v>1631</v>
      </c>
      <c r="G18" s="757"/>
      <c r="H18" s="749"/>
      <c r="I18" s="733"/>
      <c r="J18" s="733"/>
      <c r="K18" s="734"/>
      <c r="L18" s="779"/>
      <c r="M18" s="735"/>
      <c r="N18" s="746"/>
      <c r="O18" s="735"/>
      <c r="P18" s="736"/>
      <c r="Q18" s="737"/>
      <c r="R18" s="996"/>
      <c r="S18" s="735"/>
      <c r="T18" s="736"/>
      <c r="U18" s="746"/>
      <c r="V18" s="735"/>
      <c r="W18" s="736"/>
      <c r="X18" s="747"/>
      <c r="Y18" s="741"/>
      <c r="Z18" s="735"/>
      <c r="AA18" s="734"/>
      <c r="AB18" s="743"/>
      <c r="AC18" s="744"/>
      <c r="AD18" s="779"/>
      <c r="AE18" s="748"/>
      <c r="AF18" s="2200"/>
      <c r="AG18" s="2201"/>
    </row>
    <row r="19" spans="4:33" ht="18" customHeight="1">
      <c r="D19" s="755">
        <v>8</v>
      </c>
      <c r="E19" s="771"/>
      <c r="F19" s="768" t="s">
        <v>1631</v>
      </c>
      <c r="G19" s="757"/>
      <c r="H19" s="749"/>
      <c r="I19" s="733"/>
      <c r="J19" s="733"/>
      <c r="K19" s="734"/>
      <c r="L19" s="779"/>
      <c r="M19" s="735"/>
      <c r="N19" s="746"/>
      <c r="O19" s="735"/>
      <c r="P19" s="736"/>
      <c r="Q19" s="737"/>
      <c r="R19" s="996"/>
      <c r="S19" s="735"/>
      <c r="T19" s="736"/>
      <c r="U19" s="746"/>
      <c r="V19" s="735"/>
      <c r="W19" s="736"/>
      <c r="X19" s="747"/>
      <c r="Y19" s="741"/>
      <c r="Z19" s="735"/>
      <c r="AA19" s="734"/>
      <c r="AB19" s="743"/>
      <c r="AC19" s="744"/>
      <c r="AD19" s="779"/>
      <c r="AE19" s="748"/>
      <c r="AF19" s="2200"/>
      <c r="AG19" s="2201"/>
    </row>
    <row r="20" spans="4:33" ht="18" customHeight="1">
      <c r="D20" s="755">
        <v>9</v>
      </c>
      <c r="E20" s="771"/>
      <c r="F20" s="768" t="s">
        <v>1631</v>
      </c>
      <c r="G20" s="757"/>
      <c r="H20" s="749"/>
      <c r="I20" s="733"/>
      <c r="J20" s="733"/>
      <c r="K20" s="734"/>
      <c r="L20" s="779"/>
      <c r="M20" s="735"/>
      <c r="N20" s="746"/>
      <c r="O20" s="735"/>
      <c r="P20" s="736"/>
      <c r="Q20" s="737"/>
      <c r="R20" s="996"/>
      <c r="S20" s="735"/>
      <c r="T20" s="736"/>
      <c r="U20" s="746"/>
      <c r="V20" s="735"/>
      <c r="W20" s="736"/>
      <c r="X20" s="747"/>
      <c r="Y20" s="741"/>
      <c r="Z20" s="735"/>
      <c r="AA20" s="734"/>
      <c r="AB20" s="743"/>
      <c r="AC20" s="744"/>
      <c r="AD20" s="779"/>
      <c r="AE20" s="748"/>
      <c r="AF20" s="2200"/>
      <c r="AG20" s="2201"/>
    </row>
    <row r="21" spans="4:33" ht="18" customHeight="1" thickBot="1">
      <c r="D21" s="756">
        <v>10</v>
      </c>
      <c r="E21" s="773"/>
      <c r="F21" s="769" t="s">
        <v>1631</v>
      </c>
      <c r="G21" s="758"/>
      <c r="H21" s="780"/>
      <c r="I21" s="781" t="str">
        <f>IF(ISBLANK(H21),"",-H21*$O$5)</f>
        <v/>
      </c>
      <c r="J21" s="781" t="str">
        <f>IF(ISBLANK(H21),"",-H21*$O$6)</f>
        <v/>
      </c>
      <c r="K21" s="782"/>
      <c r="L21" s="783" t="str">
        <f>IF(ISBLANK(H21),"",(SUM(H21:K21)+(H21+I21)*0.15))</f>
        <v/>
      </c>
      <c r="M21" s="794"/>
      <c r="N21" s="805"/>
      <c r="O21" s="794"/>
      <c r="P21" s="800"/>
      <c r="Q21" s="997"/>
      <c r="R21" s="998"/>
      <c r="S21" s="794"/>
      <c r="T21" s="800"/>
      <c r="U21" s="805"/>
      <c r="V21" s="794"/>
      <c r="W21" s="800"/>
      <c r="X21" s="801"/>
      <c r="Y21" s="802"/>
      <c r="Z21" s="794"/>
      <c r="AA21" s="782"/>
      <c r="AB21" s="795"/>
      <c r="AC21" s="796"/>
      <c r="AD21" s="783"/>
      <c r="AE21" s="750"/>
      <c r="AF21" s="2200"/>
      <c r="AG21" s="2201"/>
    </row>
    <row r="22" spans="4:33" ht="30.6" customHeight="1" thickBot="1">
      <c r="D22" s="1783" t="s">
        <v>1537</v>
      </c>
      <c r="E22" s="1784"/>
      <c r="F22" s="1784"/>
      <c r="G22" s="1785"/>
      <c r="H22" s="774">
        <f>SUM(H12:H21)</f>
        <v>49710655.770000003</v>
      </c>
      <c r="I22" s="775">
        <f>SUM(I12:I21)</f>
        <v>4971065.59</v>
      </c>
      <c r="J22" s="775">
        <f>SUM(J12:J21)</f>
        <v>44739590.18</v>
      </c>
      <c r="K22" s="776">
        <f>SUM(K12:K21)</f>
        <v>111000</v>
      </c>
      <c r="L22" s="777">
        <f>SUM(L12:L21)</f>
        <v>51339528.710000001</v>
      </c>
      <c r="M22" s="803"/>
      <c r="N22" s="804"/>
      <c r="O22" s="785"/>
      <c r="P22" s="772"/>
      <c r="Q22" s="993"/>
      <c r="R22" s="994" t="str">
        <f>IF(ISBLANK(Q22),"",Q22-O22)</f>
        <v/>
      </c>
      <c r="S22" s="785"/>
      <c r="T22" s="772"/>
      <c r="U22" s="999"/>
      <c r="V22" s="797"/>
      <c r="W22" s="772"/>
      <c r="X22" s="798"/>
      <c r="Y22" s="799" t="str">
        <f>IF(ISBLANK(X22),"",X22-S22)</f>
        <v/>
      </c>
      <c r="Z22" s="785"/>
      <c r="AA22" s="775"/>
      <c r="AB22" s="786"/>
      <c r="AC22" s="787" t="str">
        <f>IF(ISBLANK(Z22),"",Z22-X22)</f>
        <v/>
      </c>
      <c r="AD22" s="788">
        <f>SUM(AD12:AD21)</f>
        <v>0</v>
      </c>
      <c r="AE22" s="766" t="str">
        <f>IF(ISBLANK(Z22),"",Z22-O22)</f>
        <v/>
      </c>
      <c r="AF22" s="2198"/>
      <c r="AG22" s="2199"/>
    </row>
    <row r="23" spans="4:33" ht="13.2" customHeight="1">
      <c r="Y23" s="366"/>
    </row>
  </sheetData>
  <mergeCells count="77">
    <mergeCell ref="U4:AD4"/>
    <mergeCell ref="Q5:R5"/>
    <mergeCell ref="AA5:AB5"/>
    <mergeCell ref="AA6:AB6"/>
    <mergeCell ref="D3:AG3"/>
    <mergeCell ref="D6:F6"/>
    <mergeCell ref="W5:X5"/>
    <mergeCell ref="W6:X6"/>
    <mergeCell ref="O5:P5"/>
    <mergeCell ref="O6:P6"/>
    <mergeCell ref="AE4:AG4"/>
    <mergeCell ref="M5:N5"/>
    <mergeCell ref="K6:L6"/>
    <mergeCell ref="AE5:AF5"/>
    <mergeCell ref="M6:N6"/>
    <mergeCell ref="K5:L5"/>
    <mergeCell ref="AF13:AG13"/>
    <mergeCell ref="AF17:AG17"/>
    <mergeCell ref="AF15:AG15"/>
    <mergeCell ref="AF14:AG14"/>
    <mergeCell ref="AF20:AG20"/>
    <mergeCell ref="AF16:AG16"/>
    <mergeCell ref="AF22:AG22"/>
    <mergeCell ref="AF21:AG21"/>
    <mergeCell ref="S10:Y10"/>
    <mergeCell ref="S8:T8"/>
    <mergeCell ref="AE6:AF6"/>
    <mergeCell ref="AC5:AC6"/>
    <mergeCell ref="Z10:AD10"/>
    <mergeCell ref="AE10:AE11"/>
    <mergeCell ref="AE8:AF8"/>
    <mergeCell ref="U6:V6"/>
    <mergeCell ref="S5:T5"/>
    <mergeCell ref="Y5:Z5"/>
    <mergeCell ref="AF10:AG11"/>
    <mergeCell ref="AF12:AG12"/>
    <mergeCell ref="AF18:AG18"/>
    <mergeCell ref="AF19:AG19"/>
    <mergeCell ref="AA7:AB7"/>
    <mergeCell ref="Q7:R7"/>
    <mergeCell ref="S7:T7"/>
    <mergeCell ref="S6:T6"/>
    <mergeCell ref="AE7:AF7"/>
    <mergeCell ref="AD5:AD6"/>
    <mergeCell ref="U5:V5"/>
    <mergeCell ref="AD7:AD8"/>
    <mergeCell ref="Y6:Z6"/>
    <mergeCell ref="AC7:AC8"/>
    <mergeCell ref="Y8:Z8"/>
    <mergeCell ref="Y7:Z7"/>
    <mergeCell ref="U8:V8"/>
    <mergeCell ref="AA8:AB8"/>
    <mergeCell ref="W7:X7"/>
    <mergeCell ref="U7:V7"/>
    <mergeCell ref="W8:X8"/>
    <mergeCell ref="Q8:R8"/>
    <mergeCell ref="M10:N10"/>
    <mergeCell ref="I7:J7"/>
    <mergeCell ref="I8:J8"/>
    <mergeCell ref="M7:N7"/>
    <mergeCell ref="M8:N8"/>
    <mergeCell ref="O8:P8"/>
    <mergeCell ref="D22:G22"/>
    <mergeCell ref="M4:T4"/>
    <mergeCell ref="K8:L8"/>
    <mergeCell ref="I6:J6"/>
    <mergeCell ref="I5:J5"/>
    <mergeCell ref="K7:L7"/>
    <mergeCell ref="Q6:R6"/>
    <mergeCell ref="D4:L4"/>
    <mergeCell ref="D5:F5"/>
    <mergeCell ref="D10:G10"/>
    <mergeCell ref="D8:F8"/>
    <mergeCell ref="D7:F7"/>
    <mergeCell ref="O10:R10"/>
    <mergeCell ref="O7:P7"/>
    <mergeCell ref="H10:L10"/>
  </mergeCells>
  <conditionalFormatting sqref="G8:H8">
    <cfRule type="cellIs" dxfId="18" priority="2" operator="greaterThan">
      <formula>0</formula>
    </cfRule>
  </conditionalFormatting>
  <conditionalFormatting sqref="K8:L8">
    <cfRule type="cellIs" dxfId="17" priority="1" operator="greaterThan">
      <formula>0</formula>
    </cfRule>
  </conditionalFormatting>
  <dataValidations count="1">
    <dataValidation type="list" allowBlank="1" showInputMessage="1" showErrorMessage="1" sqref="T14:T22 W12:W22 P15:P22 Q16" xr:uid="{00000000-0002-0000-1000-000000000000}">
      <formula1>#REF!</formula1>
    </dataValidation>
  </dataValidations>
  <printOptions horizontalCentered="1"/>
  <pageMargins left="0.2" right="0.2" top="0.75" bottom="0.75" header="0.3" footer="0.3"/>
  <pageSetup paperSize="8" scale="45"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00A05-6177-4A99-9CE5-EA743398F715}">
  <sheetPr>
    <pageSetUpPr fitToPage="1"/>
  </sheetPr>
  <dimension ref="C2:R25"/>
  <sheetViews>
    <sheetView view="pageBreakPreview" zoomScale="130" zoomScaleNormal="130" zoomScaleSheetLayoutView="130" workbookViewId="0">
      <selection activeCell="G8" sqref="G8"/>
    </sheetView>
  </sheetViews>
  <sheetFormatPr defaultColWidth="10" defaultRowHeight="27" customHeight="1"/>
  <cols>
    <col min="1" max="1" width="5.109375" style="331" customWidth="1"/>
    <col min="2" max="2" width="2" style="331" customWidth="1"/>
    <col min="3" max="3" width="11.33203125" style="331" customWidth="1"/>
    <col min="4" max="4" width="29.6640625" style="331" customWidth="1"/>
    <col min="5" max="7" width="22.6640625" style="331" customWidth="1"/>
    <col min="8" max="8" width="16.44140625" style="331" bestFit="1" customWidth="1"/>
    <col min="9" max="9" width="2.33203125" style="331" customWidth="1"/>
    <col min="10" max="10" width="17.5546875" style="332" bestFit="1" customWidth="1"/>
    <col min="11" max="11" width="19.33203125" style="332" bestFit="1" customWidth="1"/>
    <col min="12" max="12" width="22.44140625" style="332" bestFit="1" customWidth="1"/>
    <col min="13" max="13" width="17.109375" style="332" bestFit="1" customWidth="1"/>
    <col min="14" max="14" width="15" style="332" bestFit="1" customWidth="1"/>
    <col min="15" max="15" width="16.109375" style="332" bestFit="1" customWidth="1"/>
    <col min="16" max="16" width="17.33203125" style="332" bestFit="1" customWidth="1"/>
    <col min="17" max="17" width="15.88671875" style="331" bestFit="1" customWidth="1"/>
    <col min="18" max="18" width="21.109375" style="331" bestFit="1" customWidth="1"/>
    <col min="19" max="19" width="18.44140625" style="331" bestFit="1" customWidth="1"/>
    <col min="20" max="21" width="18.6640625" style="331" bestFit="1" customWidth="1"/>
    <col min="22" max="22" width="22.6640625" style="331" bestFit="1" customWidth="1"/>
    <col min="23" max="23" width="33.5546875" style="331" bestFit="1" customWidth="1"/>
    <col min="24" max="24" width="16" style="331" bestFit="1" customWidth="1"/>
    <col min="25" max="25" width="21.6640625" style="331" bestFit="1" customWidth="1"/>
    <col min="26" max="16384" width="10" style="331"/>
  </cols>
  <sheetData>
    <row r="2" spans="3:18" ht="15.6" customHeight="1" thickBot="1"/>
    <row r="3" spans="3:18" ht="27" customHeight="1" thickBot="1">
      <c r="C3" s="2226" t="s">
        <v>1739</v>
      </c>
      <c r="D3" s="2227"/>
      <c r="E3" s="2227"/>
      <c r="F3" s="2227"/>
      <c r="G3" s="2227"/>
      <c r="H3" s="2228"/>
    </row>
    <row r="4" spans="3:18" ht="27" customHeight="1" thickBot="1">
      <c r="C4" s="348" t="s">
        <v>1096</v>
      </c>
      <c r="D4" s="349" t="s">
        <v>1095</v>
      </c>
      <c r="E4" s="349" t="s">
        <v>1094</v>
      </c>
      <c r="F4" s="349" t="s">
        <v>1093</v>
      </c>
      <c r="G4" s="349" t="s">
        <v>1092</v>
      </c>
      <c r="H4" s="349" t="s">
        <v>1091</v>
      </c>
    </row>
    <row r="5" spans="3:18" ht="24" customHeight="1">
      <c r="C5" s="344">
        <v>1</v>
      </c>
      <c r="D5" s="345" t="s">
        <v>1073</v>
      </c>
      <c r="E5" s="346">
        <v>45994</v>
      </c>
      <c r="F5" s="346">
        <v>45994</v>
      </c>
      <c r="G5" s="346">
        <v>45994</v>
      </c>
      <c r="H5" s="347">
        <f t="shared" ref="H5:H10" si="0">F5-G5</f>
        <v>0</v>
      </c>
    </row>
    <row r="6" spans="3:18" ht="24" customHeight="1">
      <c r="C6" s="337">
        <v>2</v>
      </c>
      <c r="D6" s="342" t="s">
        <v>1090</v>
      </c>
      <c r="E6" s="336">
        <f>E5+30</f>
        <v>46024</v>
      </c>
      <c r="F6" s="336">
        <f t="shared" ref="F6:G6" si="1">F5+30</f>
        <v>46024</v>
      </c>
      <c r="G6" s="336">
        <f t="shared" si="1"/>
        <v>46024</v>
      </c>
      <c r="H6" s="338">
        <f t="shared" si="0"/>
        <v>0</v>
      </c>
    </row>
    <row r="7" spans="3:18" ht="24" customHeight="1">
      <c r="C7" s="337">
        <v>3</v>
      </c>
      <c r="D7" s="342" t="s">
        <v>1089</v>
      </c>
      <c r="E7" s="336">
        <v>46297</v>
      </c>
      <c r="F7" s="336">
        <v>46297</v>
      </c>
      <c r="G7" s="336">
        <v>46333</v>
      </c>
      <c r="H7" s="338">
        <f t="shared" si="0"/>
        <v>-36</v>
      </c>
    </row>
    <row r="8" spans="3:18" ht="24" customHeight="1">
      <c r="C8" s="337">
        <v>4</v>
      </c>
      <c r="D8" s="342" t="s">
        <v>1088</v>
      </c>
      <c r="E8" s="336">
        <v>46297</v>
      </c>
      <c r="F8" s="336">
        <v>46297</v>
      </c>
      <c r="G8" s="336">
        <v>46326</v>
      </c>
      <c r="H8" s="338">
        <f t="shared" si="0"/>
        <v>-29</v>
      </c>
      <c r="M8" s="333"/>
      <c r="N8" s="333"/>
      <c r="P8" s="333"/>
    </row>
    <row r="9" spans="3:18" ht="24" customHeight="1">
      <c r="C9" s="337">
        <v>5</v>
      </c>
      <c r="D9" s="342" t="s">
        <v>1740</v>
      </c>
      <c r="E9" s="336">
        <v>46420</v>
      </c>
      <c r="F9" s="336">
        <v>46420</v>
      </c>
      <c r="G9" s="336">
        <v>46420</v>
      </c>
      <c r="H9" s="338">
        <f t="shared" si="0"/>
        <v>0</v>
      </c>
      <c r="M9" s="333"/>
      <c r="N9" s="333"/>
      <c r="P9" s="333"/>
    </row>
    <row r="10" spans="3:18" ht="24" customHeight="1" thickBot="1">
      <c r="C10" s="339">
        <v>6</v>
      </c>
      <c r="D10" s="343" t="s">
        <v>1087</v>
      </c>
      <c r="E10" s="340">
        <v>46723</v>
      </c>
      <c r="F10" s="340">
        <v>46723</v>
      </c>
      <c r="G10" s="340">
        <v>46723</v>
      </c>
      <c r="H10" s="341">
        <f t="shared" si="0"/>
        <v>0</v>
      </c>
      <c r="M10" s="333"/>
      <c r="N10" s="333"/>
      <c r="O10" s="333"/>
      <c r="P10" s="333"/>
    </row>
    <row r="11" spans="3:18" ht="14.4" customHeight="1"/>
    <row r="15" spans="3:18" ht="27" customHeight="1">
      <c r="G15" s="333"/>
      <c r="I15" s="333"/>
      <c r="J15" s="334"/>
      <c r="K15" s="335"/>
      <c r="L15" s="335"/>
      <c r="N15" s="335"/>
      <c r="O15" s="335"/>
      <c r="Q15" s="335"/>
      <c r="R15" s="334"/>
    </row>
    <row r="16" spans="3:18" ht="27" customHeight="1">
      <c r="G16" s="333"/>
      <c r="I16" s="333"/>
      <c r="J16" s="334"/>
      <c r="K16" s="335"/>
      <c r="L16" s="335"/>
      <c r="N16" s="335"/>
      <c r="O16" s="335"/>
      <c r="Q16" s="335"/>
      <c r="R16" s="334"/>
    </row>
    <row r="17" spans="7:18" ht="27" customHeight="1">
      <c r="G17" s="333"/>
      <c r="I17" s="333"/>
      <c r="J17" s="334"/>
      <c r="K17" s="335"/>
      <c r="L17" s="335"/>
      <c r="N17" s="335"/>
      <c r="O17" s="335"/>
      <c r="Q17" s="335"/>
      <c r="R17" s="334"/>
    </row>
    <row r="18" spans="7:18" ht="27" customHeight="1">
      <c r="G18" s="333"/>
      <c r="I18" s="333"/>
      <c r="J18" s="334"/>
      <c r="K18" s="335"/>
      <c r="L18" s="335"/>
      <c r="M18" s="335"/>
      <c r="N18" s="335"/>
      <c r="O18" s="335"/>
      <c r="P18" s="335"/>
      <c r="Q18" s="335"/>
      <c r="R18" s="334"/>
    </row>
    <row r="19" spans="7:18" ht="27" customHeight="1">
      <c r="G19" s="333"/>
      <c r="H19" s="333"/>
      <c r="I19" s="333"/>
      <c r="K19" s="335"/>
      <c r="L19" s="335"/>
      <c r="N19" s="335"/>
      <c r="O19" s="335"/>
      <c r="Q19" s="335"/>
    </row>
    <row r="20" spans="7:18" ht="27" customHeight="1">
      <c r="G20" s="333"/>
      <c r="H20" s="333"/>
      <c r="I20" s="333"/>
      <c r="K20" s="335"/>
      <c r="L20" s="335"/>
      <c r="N20" s="335"/>
      <c r="O20" s="335"/>
      <c r="Q20" s="335"/>
    </row>
    <row r="21" spans="7:18" ht="27" customHeight="1">
      <c r="G21" s="333"/>
      <c r="H21" s="333"/>
      <c r="I21" s="333"/>
      <c r="K21" s="335"/>
      <c r="L21" s="335"/>
      <c r="M21" s="335"/>
      <c r="N21" s="335"/>
      <c r="O21" s="335"/>
      <c r="P21" s="335"/>
      <c r="Q21" s="335"/>
    </row>
    <row r="22" spans="7:18" ht="27" customHeight="1">
      <c r="G22" s="333"/>
      <c r="H22" s="333"/>
      <c r="I22" s="333"/>
      <c r="K22" s="335"/>
      <c r="L22" s="335"/>
      <c r="N22" s="335"/>
      <c r="O22" s="335"/>
      <c r="Q22" s="335"/>
    </row>
    <row r="23" spans="7:18" ht="27" customHeight="1">
      <c r="G23" s="333"/>
      <c r="H23" s="333"/>
      <c r="I23" s="333"/>
      <c r="K23" s="335"/>
      <c r="L23" s="335"/>
      <c r="M23" s="335"/>
      <c r="N23" s="335"/>
      <c r="O23" s="335"/>
      <c r="P23" s="335"/>
      <c r="Q23" s="335"/>
    </row>
    <row r="24" spans="7:18" ht="27" customHeight="1">
      <c r="G24" s="333"/>
      <c r="H24" s="333"/>
      <c r="I24" s="333"/>
      <c r="K24" s="335"/>
      <c r="L24" s="335"/>
      <c r="N24" s="335"/>
      <c r="O24" s="335"/>
      <c r="Q24" s="335"/>
    </row>
    <row r="25" spans="7:18" ht="27" customHeight="1">
      <c r="G25" s="333"/>
      <c r="H25" s="333"/>
      <c r="I25" s="333"/>
      <c r="K25" s="335"/>
      <c r="L25" s="335"/>
      <c r="M25" s="335"/>
      <c r="N25" s="335"/>
      <c r="O25" s="335"/>
      <c r="P25" s="335"/>
      <c r="Q25" s="335"/>
    </row>
  </sheetData>
  <mergeCells count="1">
    <mergeCell ref="C3:H3"/>
  </mergeCells>
  <printOptions horizontalCentered="1" verticalCentered="1"/>
  <pageMargins left="0" right="0" top="0" bottom="0" header="0" footer="0"/>
  <pageSetup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082D5-ACF3-4376-8BDA-CD84A8C6E004}">
  <sheetPr>
    <pageSetUpPr fitToPage="1"/>
  </sheetPr>
  <dimension ref="C2:EZ54"/>
  <sheetViews>
    <sheetView view="pageBreakPreview" topLeftCell="A3" zoomScale="77" zoomScaleNormal="100" zoomScaleSheetLayoutView="100" workbookViewId="0">
      <selection activeCell="P10" sqref="P10"/>
    </sheetView>
  </sheetViews>
  <sheetFormatPr defaultColWidth="10" defaultRowHeight="20.399999999999999" customHeight="1"/>
  <cols>
    <col min="1" max="1" width="4" style="330" customWidth="1"/>
    <col min="2" max="2" width="3.44140625" style="330" customWidth="1"/>
    <col min="3" max="3" width="27.33203125" style="330" bestFit="1" customWidth="1"/>
    <col min="4" max="4" width="17.44140625" style="330" bestFit="1" customWidth="1"/>
    <col min="5" max="5" width="12.6640625" style="330" customWidth="1"/>
    <col min="6" max="6" width="18.44140625" style="330" bestFit="1" customWidth="1"/>
    <col min="7" max="7" width="18" style="330" bestFit="1" customWidth="1"/>
    <col min="8" max="8" width="19.77734375" style="330" bestFit="1" customWidth="1"/>
    <col min="9" max="9" width="20.88671875" style="330" customWidth="1"/>
    <col min="10" max="10" width="21.88671875" style="330" customWidth="1"/>
    <col min="11" max="11" width="20.109375" style="330" bestFit="1" customWidth="1"/>
    <col min="12" max="12" width="12.6640625" style="330" customWidth="1"/>
    <col min="13" max="13" width="17.88671875" style="330" bestFit="1" customWidth="1"/>
    <col min="14" max="14" width="17.6640625" style="330" customWidth="1"/>
    <col min="15" max="15" width="19.6640625" style="330" customWidth="1"/>
    <col min="16" max="16" width="19.5546875" style="330" bestFit="1" customWidth="1"/>
    <col min="17" max="17" width="3.33203125" style="330" customWidth="1"/>
    <col min="18" max="18" width="17.33203125" style="330" bestFit="1" customWidth="1"/>
    <col min="19" max="19" width="20.109375" style="330" bestFit="1" customWidth="1"/>
    <col min="20" max="20" width="24.44140625" style="330" bestFit="1" customWidth="1"/>
    <col min="21" max="21" width="23.44140625" style="330" bestFit="1" customWidth="1"/>
    <col min="22" max="16384" width="10" style="330"/>
  </cols>
  <sheetData>
    <row r="2" spans="3:21" ht="16.95" customHeight="1" thickBot="1"/>
    <row r="3" spans="3:21" ht="20.399999999999999" customHeight="1">
      <c r="C3" s="2247" t="s">
        <v>1531</v>
      </c>
      <c r="D3" s="2232" t="s">
        <v>1530</v>
      </c>
      <c r="E3" s="2232"/>
      <c r="F3" s="2232"/>
      <c r="G3" s="2232"/>
      <c r="H3" s="2232"/>
      <c r="I3" s="2232"/>
      <c r="J3" s="2232"/>
      <c r="K3" s="2232"/>
      <c r="L3" s="2232"/>
      <c r="M3" s="2232"/>
      <c r="N3" s="2232"/>
      <c r="O3" s="2232"/>
      <c r="P3" s="2233"/>
    </row>
    <row r="4" spans="3:21" ht="20.399999999999999" customHeight="1">
      <c r="C4" s="2248"/>
      <c r="D4" s="2234"/>
      <c r="E4" s="2234"/>
      <c r="F4" s="2234"/>
      <c r="G4" s="2234"/>
      <c r="H4" s="2234"/>
      <c r="I4" s="2234"/>
      <c r="J4" s="2234"/>
      <c r="K4" s="2234"/>
      <c r="L4" s="2234"/>
      <c r="M4" s="2234"/>
      <c r="N4" s="2234"/>
      <c r="O4" s="2234"/>
      <c r="P4" s="2235"/>
    </row>
    <row r="5" spans="3:21" ht="20.399999999999999" customHeight="1" thickBot="1">
      <c r="C5" s="2249"/>
      <c r="D5" s="2236"/>
      <c r="E5" s="2236"/>
      <c r="F5" s="2236"/>
      <c r="G5" s="2236"/>
      <c r="H5" s="2236"/>
      <c r="I5" s="2236"/>
      <c r="J5" s="2236"/>
      <c r="K5" s="2236"/>
      <c r="L5" s="2236"/>
      <c r="M5" s="2236"/>
      <c r="N5" s="2236"/>
      <c r="O5" s="2236"/>
      <c r="P5" s="2237"/>
    </row>
    <row r="6" spans="3:21" ht="33" customHeight="1" thickBot="1">
      <c r="C6" s="652" t="s">
        <v>1503</v>
      </c>
      <c r="D6" s="652"/>
      <c r="E6" s="653"/>
      <c r="F6" s="653"/>
      <c r="G6" s="653"/>
      <c r="H6" s="653"/>
      <c r="I6" s="653"/>
      <c r="J6" s="654"/>
      <c r="K6" s="2238" t="s">
        <v>1502</v>
      </c>
      <c r="L6" s="2238"/>
      <c r="M6" s="2238"/>
      <c r="N6" s="2238"/>
      <c r="O6" s="2238"/>
      <c r="P6" s="2238"/>
    </row>
    <row r="7" spans="3:21" s="325" customFormat="1" ht="27.6" customHeight="1">
      <c r="C7" s="2239" t="s">
        <v>1500</v>
      </c>
      <c r="D7" s="2229" t="s">
        <v>1499</v>
      </c>
      <c r="E7" s="2231" t="s">
        <v>1495</v>
      </c>
      <c r="F7" s="2241" t="s">
        <v>1498</v>
      </c>
      <c r="G7" s="2242"/>
      <c r="H7" s="2229" t="s">
        <v>1497</v>
      </c>
      <c r="I7" s="2230"/>
      <c r="J7" s="2231"/>
      <c r="K7" s="650" t="s">
        <v>1496</v>
      </c>
      <c r="L7" s="2244" t="s">
        <v>1495</v>
      </c>
      <c r="M7" s="2244" t="s">
        <v>1494</v>
      </c>
      <c r="N7" s="2244"/>
      <c r="O7" s="2244" t="s">
        <v>1493</v>
      </c>
      <c r="P7" s="2231"/>
    </row>
    <row r="8" spans="3:21" s="325" customFormat="1" ht="27.6" customHeight="1">
      <c r="C8" s="2240"/>
      <c r="D8" s="2246"/>
      <c r="E8" s="2243"/>
      <c r="F8" s="651" t="s">
        <v>1397</v>
      </c>
      <c r="G8" s="666" t="s">
        <v>1395</v>
      </c>
      <c r="H8" s="647" t="s">
        <v>1632</v>
      </c>
      <c r="I8" s="647" t="s">
        <v>1491</v>
      </c>
      <c r="J8" s="649" t="s">
        <v>1395</v>
      </c>
      <c r="K8" s="651" t="s">
        <v>1488</v>
      </c>
      <c r="L8" s="2245"/>
      <c r="M8" s="648" t="s">
        <v>1397</v>
      </c>
      <c r="N8" s="648" t="s">
        <v>1487</v>
      </c>
      <c r="O8" s="648" t="s">
        <v>1397</v>
      </c>
      <c r="P8" s="649" t="s">
        <v>1487</v>
      </c>
    </row>
    <row r="9" spans="3:21" s="361" customFormat="1" ht="27.6" customHeight="1">
      <c r="C9" s="660" t="s">
        <v>1627</v>
      </c>
      <c r="D9" s="663">
        <v>0</v>
      </c>
      <c r="E9" s="656">
        <v>0</v>
      </c>
      <c r="F9" s="658">
        <v>0</v>
      </c>
      <c r="G9" s="667">
        <v>0</v>
      </c>
      <c r="H9" s="670">
        <f>D9*100%</f>
        <v>0</v>
      </c>
      <c r="I9" s="670">
        <v>0</v>
      </c>
      <c r="J9" s="667">
        <f>D9*100%</f>
        <v>0</v>
      </c>
      <c r="K9" s="672">
        <v>8031947.5</v>
      </c>
      <c r="L9" s="656">
        <v>0.03</v>
      </c>
      <c r="M9" s="672">
        <v>0</v>
      </c>
      <c r="N9" s="672">
        <f t="shared" ref="N9:N11" si="0">+P9-O21</f>
        <v>0</v>
      </c>
      <c r="O9" s="672">
        <v>8031948</v>
      </c>
      <c r="P9" s="672">
        <f>K9*100%</f>
        <v>8031948</v>
      </c>
      <c r="S9" s="361">
        <f>+P9/$K$14</f>
        <v>0.03</v>
      </c>
      <c r="T9" s="361">
        <f>+O9</f>
        <v>8031948</v>
      </c>
    </row>
    <row r="10" spans="3:21" s="361" customFormat="1" ht="27.6" customHeight="1">
      <c r="C10" s="660" t="s">
        <v>1628</v>
      </c>
      <c r="D10" s="663">
        <v>0</v>
      </c>
      <c r="E10" s="656">
        <v>0</v>
      </c>
      <c r="F10" s="658">
        <v>0</v>
      </c>
      <c r="G10" s="667">
        <v>0</v>
      </c>
      <c r="H10" s="670">
        <f>D10*91.4%</f>
        <v>0</v>
      </c>
      <c r="I10" s="670">
        <v>0</v>
      </c>
      <c r="J10" s="668">
        <f>D10*55%</f>
        <v>0</v>
      </c>
      <c r="K10" s="672">
        <v>53546316.439999998</v>
      </c>
      <c r="L10" s="656">
        <v>0.2</v>
      </c>
      <c r="M10" s="672">
        <f t="shared" ref="M10:M12" si="1">+O10-N22</f>
        <v>1540097</v>
      </c>
      <c r="N10" s="672">
        <f t="shared" si="0"/>
        <v>4058810</v>
      </c>
      <c r="O10" s="672">
        <v>46066045</v>
      </c>
      <c r="P10" s="672">
        <f>K10*65.44%</f>
        <v>35040709</v>
      </c>
      <c r="S10" s="361">
        <f t="shared" ref="S10:S11" si="2">+P10/$K$14</f>
        <v>0.13</v>
      </c>
      <c r="T10" s="361">
        <f>46066044.78</f>
        <v>46066044.780000001</v>
      </c>
    </row>
    <row r="11" spans="3:21" s="361" customFormat="1" ht="27.6" customHeight="1">
      <c r="C11" s="660" t="s">
        <v>1629</v>
      </c>
      <c r="D11" s="663">
        <v>239411880</v>
      </c>
      <c r="E11" s="656">
        <f>+D11/$D$14</f>
        <v>0.77800000000000002</v>
      </c>
      <c r="F11" s="658">
        <f>+I11-I23</f>
        <v>2537765.9300000002</v>
      </c>
      <c r="G11" s="667">
        <f>+J11-J23</f>
        <v>2801118.99</v>
      </c>
      <c r="H11" s="670">
        <f>D11*72.5%</f>
        <v>173573613</v>
      </c>
      <c r="I11" s="670">
        <f>+D11*42.79%</f>
        <v>102444343.45</v>
      </c>
      <c r="J11" s="668">
        <f>D11*44.24%</f>
        <v>105915815.70999999</v>
      </c>
      <c r="K11" s="672">
        <v>179380159.84</v>
      </c>
      <c r="L11" s="656">
        <v>0.67</v>
      </c>
      <c r="M11" s="672">
        <f t="shared" si="1"/>
        <v>1914427</v>
      </c>
      <c r="N11" s="672">
        <f t="shared" si="0"/>
        <v>2098748</v>
      </c>
      <c r="O11" s="672">
        <v>76761914</v>
      </c>
      <c r="P11" s="672">
        <f>K11*44.24%</f>
        <v>79357783</v>
      </c>
      <c r="R11" s="1370">
        <f>+P11/K11</f>
        <v>0.44240000000000002</v>
      </c>
      <c r="S11" s="361">
        <f t="shared" si="2"/>
        <v>0.3</v>
      </c>
      <c r="T11" s="361">
        <f>76761914.22</f>
        <v>76761914.219999999</v>
      </c>
      <c r="U11" s="361">
        <f>+J11/1.15</f>
        <v>92100709.310000002</v>
      </c>
    </row>
    <row r="12" spans="3:21" s="361" customFormat="1" ht="27.6" customHeight="1">
      <c r="C12" s="660" t="s">
        <v>1598</v>
      </c>
      <c r="D12" s="663">
        <v>0</v>
      </c>
      <c r="E12" s="656">
        <v>0</v>
      </c>
      <c r="F12" s="658">
        <v>0</v>
      </c>
      <c r="G12" s="667">
        <v>0</v>
      </c>
      <c r="H12" s="670">
        <v>0</v>
      </c>
      <c r="I12" s="670">
        <f t="shared" ref="I12:I13" si="3">H12</f>
        <v>0</v>
      </c>
      <c r="J12" s="667">
        <v>0</v>
      </c>
      <c r="K12" s="672">
        <v>26773158.219999999</v>
      </c>
      <c r="L12" s="656">
        <v>0.1</v>
      </c>
      <c r="M12" s="672">
        <f t="shared" si="1"/>
        <v>0</v>
      </c>
      <c r="N12" s="672">
        <f t="shared" ref="M12:N13" si="4">G12</f>
        <v>0</v>
      </c>
      <c r="O12" s="672">
        <v>6693290</v>
      </c>
      <c r="P12" s="672">
        <v>0</v>
      </c>
      <c r="T12" s="361">
        <f>6693289.56</f>
        <v>6693289.5599999996</v>
      </c>
    </row>
    <row r="13" spans="3:21" s="361" customFormat="1" ht="27.6" customHeight="1" thickBot="1">
      <c r="C13" s="661" t="s">
        <v>1630</v>
      </c>
      <c r="D13" s="664">
        <f>59547339*1.15</f>
        <v>68479440</v>
      </c>
      <c r="E13" s="657">
        <f>+D13/$D$14</f>
        <v>0.222</v>
      </c>
      <c r="F13" s="658">
        <v>0</v>
      </c>
      <c r="G13" s="667">
        <v>0</v>
      </c>
      <c r="H13" s="670">
        <v>0</v>
      </c>
      <c r="I13" s="670">
        <f t="shared" si="3"/>
        <v>0</v>
      </c>
      <c r="J13" s="667">
        <v>0</v>
      </c>
      <c r="K13" s="672">
        <v>0</v>
      </c>
      <c r="L13" s="656">
        <v>0</v>
      </c>
      <c r="M13" s="672">
        <f t="shared" si="4"/>
        <v>0</v>
      </c>
      <c r="N13" s="672">
        <f t="shared" si="4"/>
        <v>0</v>
      </c>
      <c r="O13" s="672">
        <f t="shared" ref="O13" si="5">N13</f>
        <v>0</v>
      </c>
      <c r="P13" s="672">
        <v>0</v>
      </c>
    </row>
    <row r="14" spans="3:21" ht="27.6" customHeight="1" thickBot="1">
      <c r="C14" s="662" t="s">
        <v>19</v>
      </c>
      <c r="D14" s="665">
        <f t="shared" ref="D14:J14" si="6">SUM(D9:D13)</f>
        <v>307891320</v>
      </c>
      <c r="E14" s="921">
        <f t="shared" si="6"/>
        <v>1</v>
      </c>
      <c r="F14" s="659">
        <f t="shared" si="6"/>
        <v>2537765.9300000002</v>
      </c>
      <c r="G14" s="669">
        <f t="shared" si="6"/>
        <v>2801118.99</v>
      </c>
      <c r="H14" s="671">
        <f t="shared" si="6"/>
        <v>173573613</v>
      </c>
      <c r="I14" s="671">
        <f t="shared" si="6"/>
        <v>102444343.45</v>
      </c>
      <c r="J14" s="655">
        <f t="shared" si="6"/>
        <v>105915815.70999999</v>
      </c>
      <c r="K14" s="655">
        <f t="shared" ref="K14:P14" si="7">SUM(K9:K13)</f>
        <v>267731582</v>
      </c>
      <c r="L14" s="655">
        <f t="shared" si="7"/>
        <v>1</v>
      </c>
      <c r="M14" s="655">
        <f t="shared" si="7"/>
        <v>3454524</v>
      </c>
      <c r="N14" s="655">
        <f t="shared" si="7"/>
        <v>6157558</v>
      </c>
      <c r="O14" s="655">
        <f t="shared" si="7"/>
        <v>137553197</v>
      </c>
      <c r="P14" s="655">
        <f t="shared" si="7"/>
        <v>122430440</v>
      </c>
      <c r="T14" s="330">
        <f>+O14/1.15</f>
        <v>119611475.652174</v>
      </c>
    </row>
    <row r="15" spans="3:21" ht="27.6" customHeight="1" thickBot="1">
      <c r="C15" s="662" t="s">
        <v>19</v>
      </c>
      <c r="D15" s="665">
        <f>D14/1.15</f>
        <v>267731583</v>
      </c>
      <c r="E15" s="921"/>
      <c r="F15" s="922">
        <f>F14/D14</f>
        <v>8.2000000000000007E-3</v>
      </c>
      <c r="G15" s="923">
        <f>G14/D14</f>
        <v>9.1000000000000004E-3</v>
      </c>
      <c r="H15" s="924">
        <f t="shared" ref="H15:L15" si="8">H14/$D$14</f>
        <v>0.56369999999999998</v>
      </c>
      <c r="I15" s="924">
        <f t="shared" si="8"/>
        <v>0.3327</v>
      </c>
      <c r="J15" s="925">
        <f t="shared" si="8"/>
        <v>0.34399999999999997</v>
      </c>
      <c r="K15" s="925">
        <v>1</v>
      </c>
      <c r="L15" s="925">
        <f t="shared" si="8"/>
        <v>0</v>
      </c>
      <c r="M15" s="925">
        <f>M14/$K$14</f>
        <v>1.29E-2</v>
      </c>
      <c r="N15" s="925">
        <f>N14/$K$14</f>
        <v>2.3E-2</v>
      </c>
      <c r="O15" s="925">
        <f>O14/$K$14</f>
        <v>0.51380000000000003</v>
      </c>
      <c r="P15" s="925">
        <f>P14/$K$14</f>
        <v>0.45729999999999998</v>
      </c>
      <c r="S15" s="1091">
        <f>+O15-P15</f>
        <v>5.6500000000000002E-2</v>
      </c>
    </row>
    <row r="16" spans="3:21" ht="20.399999999999999" customHeight="1">
      <c r="F16" s="646"/>
      <c r="G16" s="646"/>
      <c r="H16" s="646"/>
      <c r="I16" s="646"/>
      <c r="J16" s="926"/>
      <c r="M16" s="646"/>
      <c r="N16" s="646"/>
      <c r="O16" s="646"/>
      <c r="P16" s="646"/>
    </row>
    <row r="18" spans="3:19" ht="20.399999999999999" customHeight="1" thickBot="1">
      <c r="J18" s="1101"/>
    </row>
    <row r="19" spans="3:19" ht="20.399999999999999" customHeight="1">
      <c r="C19" s="330">
        <v>208184242.18496001</v>
      </c>
      <c r="D19" s="1101">
        <f>+D14*0.01/1.15</f>
        <v>2677315.83</v>
      </c>
      <c r="E19" s="1389">
        <v>46300</v>
      </c>
      <c r="F19" s="330">
        <f>+J11/1.15</f>
        <v>92100709.313043505</v>
      </c>
      <c r="G19" s="1390"/>
      <c r="H19" s="2229" t="s">
        <v>1497</v>
      </c>
      <c r="I19" s="2230"/>
      <c r="J19" s="2231"/>
      <c r="M19" s="2229" t="s">
        <v>1497</v>
      </c>
      <c r="N19" s="2230"/>
      <c r="O19" s="2231"/>
      <c r="S19" s="330">
        <f>+J11/1.15</f>
        <v>92100709.313043505</v>
      </c>
    </row>
    <row r="20" spans="3:19" ht="20.399999999999999" customHeight="1">
      <c r="F20" s="330">
        <v>54923877.380950399</v>
      </c>
      <c r="G20" s="1390"/>
      <c r="H20" s="647" t="s">
        <v>1632</v>
      </c>
      <c r="I20" s="647" t="s">
        <v>1491</v>
      </c>
      <c r="J20" s="649" t="s">
        <v>1395</v>
      </c>
      <c r="M20" s="647" t="s">
        <v>1632</v>
      </c>
      <c r="N20" s="647" t="s">
        <v>1491</v>
      </c>
      <c r="O20" s="649" t="s">
        <v>1395</v>
      </c>
    </row>
    <row r="21" spans="3:19" ht="20.399999999999999" customHeight="1">
      <c r="F21" s="330">
        <f>+F19-F20</f>
        <v>37176831.932093099</v>
      </c>
      <c r="G21" s="1390"/>
      <c r="H21" s="670">
        <v>0</v>
      </c>
      <c r="I21" s="670">
        <v>0</v>
      </c>
      <c r="J21" s="667">
        <v>0</v>
      </c>
      <c r="M21" s="670">
        <v>9236740</v>
      </c>
      <c r="N21" s="670">
        <v>8031947.5</v>
      </c>
      <c r="O21" s="667">
        <v>8031948</v>
      </c>
    </row>
    <row r="22" spans="3:19" ht="20.399999999999999" customHeight="1">
      <c r="F22" s="1388">
        <f>+F21/D11/1.15</f>
        <v>0.13500000000000001</v>
      </c>
      <c r="G22" s="1390"/>
      <c r="H22" s="670">
        <v>0</v>
      </c>
      <c r="I22" s="670">
        <v>0</v>
      </c>
      <c r="J22" s="668">
        <v>0</v>
      </c>
      <c r="M22" s="670">
        <v>53480722</v>
      </c>
      <c r="N22" s="670">
        <v>44525947.960000001</v>
      </c>
      <c r="O22" s="668">
        <v>30981899</v>
      </c>
    </row>
    <row r="23" spans="3:19" ht="20.399999999999999" customHeight="1">
      <c r="G23" s="331"/>
      <c r="H23" s="670">
        <v>173573613</v>
      </c>
      <c r="I23" s="670">
        <v>99906577.519999996</v>
      </c>
      <c r="J23" s="668">
        <v>103114696.72</v>
      </c>
      <c r="K23" s="330">
        <f>+J23/1.15</f>
        <v>89664953.669565201</v>
      </c>
      <c r="M23" s="670">
        <v>107888197.23</v>
      </c>
      <c r="N23" s="670">
        <v>74847486.920000002</v>
      </c>
      <c r="O23" s="668">
        <v>77259035</v>
      </c>
    </row>
    <row r="24" spans="3:19" ht="20.399999999999999" customHeight="1">
      <c r="E24" s="1389">
        <v>46293</v>
      </c>
      <c r="F24" s="330">
        <f>+J23/1.15</f>
        <v>89664953.669565201</v>
      </c>
      <c r="G24" s="1390"/>
      <c r="H24" s="670">
        <v>0</v>
      </c>
      <c r="I24" s="670">
        <v>0</v>
      </c>
      <c r="J24" s="667">
        <v>0</v>
      </c>
      <c r="M24" s="670">
        <v>0</v>
      </c>
      <c r="N24" s="670">
        <v>6693289.5599999996</v>
      </c>
      <c r="O24" s="667">
        <v>0</v>
      </c>
    </row>
    <row r="25" spans="3:19" ht="20.399999999999999" customHeight="1" thickBot="1">
      <c r="F25" s="330">
        <v>56008474.453925401</v>
      </c>
      <c r="G25" s="1390"/>
      <c r="H25" s="670">
        <v>0</v>
      </c>
      <c r="I25" s="670">
        <v>0</v>
      </c>
      <c r="J25" s="667">
        <v>0</v>
      </c>
      <c r="M25" s="670">
        <v>0</v>
      </c>
      <c r="N25" s="670">
        <v>0</v>
      </c>
      <c r="O25" s="667">
        <v>0</v>
      </c>
    </row>
    <row r="26" spans="3:19" ht="20.399999999999999" customHeight="1" thickBot="1">
      <c r="E26" s="1091"/>
      <c r="F26" s="330">
        <f>+F24-F25</f>
        <v>33656479.2156398</v>
      </c>
      <c r="G26" s="1390"/>
      <c r="H26" s="671">
        <v>173573613</v>
      </c>
      <c r="I26" s="671">
        <v>99906577.519999996</v>
      </c>
      <c r="J26" s="655">
        <v>103114696.72</v>
      </c>
      <c r="M26" s="671">
        <v>173407470.53</v>
      </c>
      <c r="N26" s="671">
        <v>134098671.94</v>
      </c>
      <c r="O26" s="655">
        <v>116272882</v>
      </c>
      <c r="R26" s="1091"/>
    </row>
    <row r="27" spans="3:19" ht="24.75" customHeight="1" thickBot="1">
      <c r="F27" s="1388">
        <f>+F26/D11/1.15</f>
        <v>0.1222</v>
      </c>
      <c r="G27" s="1390"/>
      <c r="H27" s="924">
        <v>0.56369999999999998</v>
      </c>
      <c r="I27" s="924">
        <v>0.32450000000000001</v>
      </c>
      <c r="J27" s="925">
        <v>0.33489999999999998</v>
      </c>
      <c r="L27" s="1091">
        <f>H15-M27</f>
        <v>5.0000000000000001E-4</v>
      </c>
      <c r="M27" s="924">
        <v>0.56320000000000003</v>
      </c>
      <c r="N27" s="924">
        <v>0.50090000000000001</v>
      </c>
      <c r="O27" s="925">
        <v>0.43430000000000002</v>
      </c>
      <c r="P27" s="1091">
        <f>J15-O27</f>
        <v>-9.0300000000000005E-2</v>
      </c>
      <c r="R27" s="1091">
        <f>+N27-O27</f>
        <v>6.6600000000000006E-2</v>
      </c>
    </row>
    <row r="29" spans="3:19" ht="20.399999999999999" customHeight="1">
      <c r="O29" s="1091">
        <f>+N27-O27</f>
        <v>6.6600000000000006E-2</v>
      </c>
    </row>
    <row r="30" spans="3:19" ht="20.399999999999999" customHeight="1">
      <c r="O30" s="1091">
        <f>+O15-P15</f>
        <v>5.6500000000000002E-2</v>
      </c>
    </row>
    <row r="38" spans="3:156" ht="20.399999999999999" customHeight="1">
      <c r="C38" s="330" t="s">
        <v>2153</v>
      </c>
      <c r="D38" s="330" t="s">
        <v>2168</v>
      </c>
      <c r="E38" s="330" t="s">
        <v>2157</v>
      </c>
      <c r="F38" s="330" t="s">
        <v>2155</v>
      </c>
      <c r="G38" s="1389">
        <v>46032</v>
      </c>
      <c r="H38" s="1389">
        <v>46039</v>
      </c>
      <c r="I38" s="1389">
        <v>46046</v>
      </c>
      <c r="J38" s="1389">
        <v>46053</v>
      </c>
      <c r="K38" s="1389">
        <v>46060</v>
      </c>
      <c r="L38" s="1389">
        <v>46067</v>
      </c>
      <c r="M38" s="1389">
        <v>46074</v>
      </c>
      <c r="N38" s="1389">
        <v>46081</v>
      </c>
      <c r="O38" s="1389">
        <v>46088</v>
      </c>
      <c r="P38" s="1389">
        <v>46095</v>
      </c>
      <c r="Q38" s="1389">
        <v>46102</v>
      </c>
      <c r="R38" s="1389">
        <v>46109</v>
      </c>
      <c r="S38" s="1389">
        <v>46116</v>
      </c>
      <c r="T38" s="1389">
        <v>46123</v>
      </c>
      <c r="U38" s="1389">
        <v>46130</v>
      </c>
      <c r="V38" s="1389">
        <v>46137</v>
      </c>
      <c r="W38" s="1389">
        <v>46144</v>
      </c>
      <c r="X38" s="1389">
        <v>46151</v>
      </c>
      <c r="Y38" s="1389">
        <v>46158</v>
      </c>
      <c r="Z38" s="1389">
        <v>46165</v>
      </c>
      <c r="AA38" s="1389">
        <v>46172</v>
      </c>
      <c r="AB38" s="1389">
        <v>46179</v>
      </c>
      <c r="AC38" s="1389">
        <v>46186</v>
      </c>
      <c r="AD38" s="1389">
        <v>46193</v>
      </c>
      <c r="AE38" s="1389">
        <v>46200</v>
      </c>
      <c r="AF38" s="1389">
        <v>46207</v>
      </c>
      <c r="AG38" s="1389">
        <v>46214</v>
      </c>
      <c r="AH38" s="1389">
        <v>46221</v>
      </c>
      <c r="AI38" s="1389">
        <v>46228</v>
      </c>
      <c r="AJ38" s="1389">
        <v>46235</v>
      </c>
      <c r="AK38" s="1389">
        <v>46242</v>
      </c>
      <c r="AL38" s="1389">
        <v>46249</v>
      </c>
      <c r="AM38" s="1389">
        <v>46256</v>
      </c>
      <c r="AN38" s="1389">
        <v>46263</v>
      </c>
      <c r="AO38" s="1389">
        <v>46270</v>
      </c>
      <c r="AP38" s="1389">
        <v>46277</v>
      </c>
      <c r="AQ38" s="1389">
        <v>46284</v>
      </c>
      <c r="AR38" s="1389">
        <v>46291</v>
      </c>
      <c r="AS38" s="1389">
        <v>46298</v>
      </c>
      <c r="AT38" s="1389">
        <v>46305</v>
      </c>
      <c r="AU38" s="1389">
        <v>46312</v>
      </c>
      <c r="AV38" s="1389">
        <v>46319</v>
      </c>
      <c r="AW38" s="1389">
        <v>46326</v>
      </c>
      <c r="AX38" s="1389">
        <v>46333</v>
      </c>
      <c r="AY38" s="1389">
        <v>46340</v>
      </c>
      <c r="AZ38" s="1389">
        <v>46347</v>
      </c>
      <c r="BA38" s="1389">
        <v>46354</v>
      </c>
      <c r="BB38" s="1389">
        <v>46361</v>
      </c>
      <c r="BC38" s="1389">
        <v>46368</v>
      </c>
      <c r="BD38" s="1389">
        <v>46375</v>
      </c>
      <c r="BE38" s="1389">
        <v>46382</v>
      </c>
      <c r="BF38" s="1389">
        <v>46389</v>
      </c>
      <c r="BG38" s="1389">
        <v>46396</v>
      </c>
      <c r="BH38" s="1389">
        <v>46403</v>
      </c>
      <c r="BI38" s="1389">
        <v>46410</v>
      </c>
      <c r="BJ38" s="1389">
        <v>46417</v>
      </c>
      <c r="BK38" s="1389">
        <v>46424</v>
      </c>
      <c r="BL38" s="1389">
        <v>46431</v>
      </c>
      <c r="BM38" s="1389">
        <v>46438</v>
      </c>
      <c r="BN38" s="1389">
        <v>46445</v>
      </c>
      <c r="BO38" s="1389">
        <v>46452</v>
      </c>
      <c r="BP38" s="1389">
        <v>46459</v>
      </c>
      <c r="BQ38" s="1389">
        <v>46466</v>
      </c>
      <c r="BR38" s="1389">
        <v>46473</v>
      </c>
      <c r="BS38" s="1389">
        <v>46480</v>
      </c>
      <c r="BT38" s="1389">
        <v>46487</v>
      </c>
      <c r="BU38" s="1389">
        <v>46494</v>
      </c>
      <c r="BV38" s="1389">
        <v>46501</v>
      </c>
      <c r="BW38" s="1389">
        <v>46508</v>
      </c>
      <c r="BX38" s="1389">
        <v>46515</v>
      </c>
      <c r="BY38" s="1389">
        <v>46522</v>
      </c>
      <c r="BZ38" s="1389">
        <v>46529</v>
      </c>
      <c r="CA38" s="1389">
        <v>46536</v>
      </c>
    </row>
    <row r="39" spans="3:156" ht="20.399999999999999" customHeight="1">
      <c r="C39" s="330" t="s">
        <v>2169</v>
      </c>
      <c r="D39" s="330">
        <v>0</v>
      </c>
      <c r="E39" s="330">
        <v>2622.73</v>
      </c>
      <c r="F39" s="330" t="s">
        <v>2157</v>
      </c>
      <c r="G39" s="330">
        <v>2.73</v>
      </c>
      <c r="H39" s="330">
        <v>46.36</v>
      </c>
      <c r="I39" s="330">
        <v>72.27</v>
      </c>
      <c r="J39" s="330">
        <v>89.09</v>
      </c>
      <c r="K39" s="330">
        <v>93.64</v>
      </c>
      <c r="L39" s="330">
        <v>98.18</v>
      </c>
      <c r="M39" s="330">
        <v>100.91</v>
      </c>
      <c r="N39" s="330">
        <v>99.55</v>
      </c>
      <c r="O39" s="330">
        <v>95.45</v>
      </c>
      <c r="P39" s="330">
        <v>92.73</v>
      </c>
      <c r="Q39" s="330">
        <v>90</v>
      </c>
      <c r="R39" s="330">
        <v>87.27</v>
      </c>
      <c r="S39" s="330">
        <v>86.52</v>
      </c>
      <c r="T39" s="330">
        <v>82.27</v>
      </c>
      <c r="U39" s="330">
        <v>74.09</v>
      </c>
      <c r="V39" s="330">
        <v>71.36</v>
      </c>
      <c r="W39" s="330">
        <v>68.180000000000007</v>
      </c>
      <c r="X39" s="330">
        <v>64.09</v>
      </c>
      <c r="Y39" s="330">
        <v>60.45</v>
      </c>
      <c r="Z39" s="330">
        <v>58.18</v>
      </c>
      <c r="AA39" s="330">
        <v>53.18</v>
      </c>
      <c r="AB39" s="330">
        <v>35.909999999999997</v>
      </c>
      <c r="AC39" s="330">
        <v>31.33</v>
      </c>
      <c r="AD39" s="330">
        <v>22.16</v>
      </c>
      <c r="AE39" s="330">
        <v>20.34</v>
      </c>
      <c r="AF39" s="330">
        <v>19.43</v>
      </c>
      <c r="AG39" s="330">
        <v>19.43</v>
      </c>
      <c r="AH39" s="330">
        <v>19.43</v>
      </c>
      <c r="AI39" s="330">
        <v>19.43</v>
      </c>
      <c r="AJ39" s="330">
        <v>16.7</v>
      </c>
      <c r="AK39" s="330">
        <v>16.7</v>
      </c>
      <c r="AL39" s="330">
        <v>16.7</v>
      </c>
      <c r="AM39" s="330">
        <v>15.8</v>
      </c>
      <c r="AN39" s="330">
        <v>14.43</v>
      </c>
      <c r="AO39" s="330">
        <v>35.799999999999997</v>
      </c>
      <c r="AP39" s="330">
        <v>79.430000000000007</v>
      </c>
      <c r="AQ39" s="330">
        <v>81.27</v>
      </c>
      <c r="AR39" s="330">
        <v>81.27</v>
      </c>
      <c r="AS39" s="330">
        <v>79</v>
      </c>
      <c r="AT39" s="330">
        <v>56.73</v>
      </c>
      <c r="AU39" s="330">
        <v>45.82</v>
      </c>
      <c r="AV39" s="330">
        <v>43.09</v>
      </c>
      <c r="AW39" s="330">
        <v>37.64</v>
      </c>
      <c r="AX39" s="330">
        <v>37.64</v>
      </c>
      <c r="AY39" s="330">
        <v>20.73</v>
      </c>
      <c r="AZ39" s="330">
        <v>17.27</v>
      </c>
      <c r="BA39" s="330">
        <v>14.55</v>
      </c>
      <c r="BB39" s="330">
        <v>13.64</v>
      </c>
      <c r="BC39" s="330">
        <v>13.64</v>
      </c>
      <c r="BD39" s="330">
        <v>13.18</v>
      </c>
      <c r="BE39" s="330">
        <v>10.91</v>
      </c>
      <c r="BF39" s="330">
        <v>10.91</v>
      </c>
      <c r="BG39" s="330">
        <v>10.91</v>
      </c>
      <c r="BH39" s="330">
        <v>7.27</v>
      </c>
      <c r="BI39" s="330">
        <v>5.45</v>
      </c>
      <c r="BJ39" s="330">
        <v>5.45</v>
      </c>
      <c r="BK39" s="330">
        <v>5</v>
      </c>
      <c r="BL39" s="330">
        <v>2.73</v>
      </c>
      <c r="BM39" s="330">
        <v>2.73</v>
      </c>
      <c r="BN39" s="330">
        <v>2.73</v>
      </c>
      <c r="BO39" s="330">
        <v>2.73</v>
      </c>
      <c r="BP39" s="330">
        <v>2.73</v>
      </c>
      <c r="BQ39" s="330">
        <v>2.73</v>
      </c>
      <c r="BR39" s="330">
        <v>2.73</v>
      </c>
      <c r="BS39" s="330">
        <v>2.73</v>
      </c>
      <c r="BT39" s="330">
        <v>2.73</v>
      </c>
      <c r="BU39" s="330">
        <v>2.73</v>
      </c>
      <c r="BV39" s="330">
        <v>2.73</v>
      </c>
      <c r="BW39" s="330">
        <v>2.73</v>
      </c>
      <c r="BX39" s="330">
        <v>2.73</v>
      </c>
      <c r="BY39" s="330">
        <v>2.73</v>
      </c>
      <c r="BZ39" s="330">
        <v>2.73</v>
      </c>
      <c r="CA39" s="330">
        <v>0.91</v>
      </c>
    </row>
    <row r="40" spans="3:156" ht="20.399999999999999" customHeight="1">
      <c r="G40" s="330">
        <f>+G39/$E$39</f>
        <v>1.0409001307797601E-3</v>
      </c>
      <c r="H40" s="330">
        <f t="shared" ref="H40:W40" si="9">+H39/$E$39</f>
        <v>1.7676238118296599E-2</v>
      </c>
      <c r="I40" s="330">
        <f t="shared" si="9"/>
        <v>2.7555257308224598E-2</v>
      </c>
      <c r="J40" s="330">
        <f t="shared" si="9"/>
        <v>3.3968422216545398E-2</v>
      </c>
      <c r="K40" s="330">
        <f t="shared" si="9"/>
        <v>3.5703255767844999E-2</v>
      </c>
      <c r="L40" s="330">
        <f t="shared" si="9"/>
        <v>3.7434276498152702E-2</v>
      </c>
      <c r="M40" s="330">
        <f t="shared" si="9"/>
        <v>3.8475176628932399E-2</v>
      </c>
      <c r="N40" s="330">
        <f t="shared" si="9"/>
        <v>3.79566329740385E-2</v>
      </c>
      <c r="O40" s="330">
        <f t="shared" si="9"/>
        <v>3.6393376367372901E-2</v>
      </c>
      <c r="P40" s="330">
        <f t="shared" si="9"/>
        <v>3.5356289057584998E-2</v>
      </c>
      <c r="Q40" s="330">
        <f t="shared" si="9"/>
        <v>3.4315388926805301E-2</v>
      </c>
      <c r="R40" s="330">
        <f t="shared" si="9"/>
        <v>3.32744887960255E-2</v>
      </c>
      <c r="S40" s="330">
        <f t="shared" si="9"/>
        <v>3.2988527221635498E-2</v>
      </c>
      <c r="T40" s="330">
        <f t="shared" si="9"/>
        <v>3.1368078300091903E-2</v>
      </c>
      <c r="U40" s="330">
        <f t="shared" si="9"/>
        <v>2.8249190728744499E-2</v>
      </c>
      <c r="V40" s="330">
        <f t="shared" si="9"/>
        <v>2.7208290597964702E-2</v>
      </c>
      <c r="W40" s="330">
        <f t="shared" si="9"/>
        <v>2.5995813522550901E-2</v>
      </c>
      <c r="X40" s="330">
        <f t="shared" ref="X40" si="10">+X39/$E$39</f>
        <v>2.4436369736877201E-2</v>
      </c>
      <c r="Y40" s="330">
        <f t="shared" ref="Y40" si="11">+Y39/$E$39</f>
        <v>2.30485028958375E-2</v>
      </c>
      <c r="Z40" s="330">
        <f t="shared" ref="Z40" si="12">+Z39/$E$39</f>
        <v>2.21829925306837E-2</v>
      </c>
      <c r="AA40" s="330">
        <f t="shared" ref="AA40" si="13">+AA39/$E$39</f>
        <v>2.02765820347501E-2</v>
      </c>
      <c r="AB40" s="330">
        <f t="shared" ref="AB40" si="14">+AB39/$E$39</f>
        <v>1.36918401817953E-2</v>
      </c>
      <c r="AC40" s="330">
        <f t="shared" ref="AC40" si="15">+AC39/$E$39</f>
        <v>1.19455681675201E-2</v>
      </c>
      <c r="AD40" s="330">
        <f t="shared" ref="AD40" si="16">+AD39/$E$39</f>
        <v>8.4492113179778297E-3</v>
      </c>
      <c r="AE40" s="330">
        <f t="shared" ref="AE40" si="17">+AE39/$E$39</f>
        <v>7.7552778974579904E-3</v>
      </c>
      <c r="AF40" s="330">
        <f t="shared" ref="AF40" si="18">+AF39/$E$39</f>
        <v>7.4083111871980703E-3</v>
      </c>
      <c r="AG40" s="330">
        <f t="shared" ref="AG40" si="19">+AG39/$E$39</f>
        <v>7.4083111871980703E-3</v>
      </c>
      <c r="AH40" s="330">
        <f t="shared" ref="AH40" si="20">+AH39/$E$39</f>
        <v>7.4083111871980703E-3</v>
      </c>
      <c r="AI40" s="330">
        <f t="shared" ref="AI40" si="21">+AI39/$E$39</f>
        <v>7.4083111871980703E-3</v>
      </c>
      <c r="AJ40" s="330">
        <f t="shared" ref="AJ40" si="22">+AJ39/$E$39</f>
        <v>6.36741105641831E-3</v>
      </c>
      <c r="AK40" s="330">
        <f t="shared" ref="AK40" si="23">+AK39/$E$39</f>
        <v>6.36741105641831E-3</v>
      </c>
      <c r="AL40" s="330">
        <f t="shared" ref="AL40" si="24">+AL39/$E$39</f>
        <v>6.36741105641831E-3</v>
      </c>
      <c r="AM40" s="330">
        <f t="shared" ref="AM40" si="25">+AM39/$E$39</f>
        <v>6.0242571671502597E-3</v>
      </c>
      <c r="AN40" s="330">
        <f t="shared" ref="AN40" si="26">+AN39/$E$39</f>
        <v>5.5019006912644499E-3</v>
      </c>
      <c r="AO40" s="330">
        <f t="shared" ref="AO40" si="27">+AO39/$E$39</f>
        <v>1.36498991508848E-2</v>
      </c>
      <c r="AP40" s="330">
        <f t="shared" ref="AP40" si="28">+AP39/$E$39</f>
        <v>3.0285237138401599E-2</v>
      </c>
      <c r="AQ40" s="330">
        <f t="shared" ref="AQ40" si="29">+AQ39/$E$39</f>
        <v>3.0986796200905199E-2</v>
      </c>
      <c r="AR40" s="330">
        <f t="shared" ref="AR40" si="30">+AR39/$E$39</f>
        <v>3.0986796200905199E-2</v>
      </c>
      <c r="AS40" s="330">
        <f t="shared" ref="AS40" si="31">+AS39/$E$39</f>
        <v>3.0121285835751299E-2</v>
      </c>
      <c r="AT40" s="330">
        <f t="shared" ref="AT40" si="32">+AT39/$E$39</f>
        <v>2.16301334868629E-2</v>
      </c>
      <c r="AU40" s="330">
        <f t="shared" ref="AU40" si="33">+AU39/$E$39</f>
        <v>1.7470345784735799E-2</v>
      </c>
      <c r="AV40" s="330">
        <f t="shared" ref="AV40" si="34">+AV39/$E$39</f>
        <v>1.6429445653956001E-2</v>
      </c>
      <c r="AW40" s="330">
        <f t="shared" ref="AW40" si="35">+AW39/$E$39</f>
        <v>1.4351458213388299E-2</v>
      </c>
      <c r="AX40" s="330">
        <f t="shared" ref="AX40" si="36">+AX39/$E$39</f>
        <v>1.4351458213388299E-2</v>
      </c>
      <c r="AY40" s="330">
        <f t="shared" ref="AY40" si="37">+AY39/$E$39</f>
        <v>7.9039779161408207E-3</v>
      </c>
      <c r="AZ40" s="330">
        <f t="shared" ref="AZ40" si="38">+AZ39/$E$39</f>
        <v>6.5847418529547501E-3</v>
      </c>
      <c r="BA40" s="330">
        <f t="shared" ref="BA40" si="39">+BA39/$E$39</f>
        <v>5.54765454316685E-3</v>
      </c>
      <c r="BB40" s="330">
        <f t="shared" ref="BB40" si="40">+BB39/$E$39</f>
        <v>5.2006878329069299E-3</v>
      </c>
      <c r="BC40" s="330">
        <f t="shared" ref="BC40" si="41">+BC39/$E$39</f>
        <v>5.2006878329069299E-3</v>
      </c>
      <c r="BD40" s="330">
        <f t="shared" ref="BD40" si="42">+BD39/$E$39</f>
        <v>5.0252980672810402E-3</v>
      </c>
      <c r="BE40" s="330">
        <f t="shared" ref="BE40" si="43">+BE39/$E$39</f>
        <v>4.1597877021271696E-3</v>
      </c>
      <c r="BF40" s="330">
        <f t="shared" ref="BF40" si="44">+BF39/$E$39</f>
        <v>4.1597877021271696E-3</v>
      </c>
      <c r="BG40" s="330">
        <f t="shared" ref="BG40" si="45">+BG39/$E$39</f>
        <v>4.1597877021271696E-3</v>
      </c>
      <c r="BH40" s="330">
        <f t="shared" ref="BH40" si="46">+BH39/$E$39</f>
        <v>2.7719208610874901E-3</v>
      </c>
      <c r="BI40" s="330">
        <f t="shared" ref="BI40" si="47">+BI39/$E$39</f>
        <v>2.07798744056765E-3</v>
      </c>
      <c r="BJ40" s="330">
        <f t="shared" ref="BJ40" si="48">+BJ39/$E$39</f>
        <v>2.07798744056765E-3</v>
      </c>
      <c r="BK40" s="330">
        <f t="shared" ref="BK40" si="49">+BK39/$E$39</f>
        <v>1.90641049593363E-3</v>
      </c>
      <c r="BL40" s="330">
        <f t="shared" ref="BL40" si="50">+BL39/$E$39</f>
        <v>1.0409001307797601E-3</v>
      </c>
      <c r="BM40" s="330">
        <f t="shared" ref="BM40" si="51">+BM39/$E$39</f>
        <v>1.0409001307797601E-3</v>
      </c>
      <c r="BN40" s="330">
        <f t="shared" ref="BN40" si="52">+BN39/$E$39</f>
        <v>1.0409001307797601E-3</v>
      </c>
      <c r="BO40" s="330">
        <f t="shared" ref="BO40" si="53">+BO39/$E$39</f>
        <v>1.0409001307797601E-3</v>
      </c>
      <c r="BP40" s="330">
        <f t="shared" ref="BP40" si="54">+BP39/$E$39</f>
        <v>1.0409001307797601E-3</v>
      </c>
      <c r="BQ40" s="330">
        <f t="shared" ref="BQ40" si="55">+BQ39/$E$39</f>
        <v>1.0409001307797601E-3</v>
      </c>
      <c r="BR40" s="330">
        <f t="shared" ref="BR40" si="56">+BR39/$E$39</f>
        <v>1.0409001307797601E-3</v>
      </c>
      <c r="BS40" s="330">
        <f t="shared" ref="BS40" si="57">+BS39/$E$39</f>
        <v>1.0409001307797601E-3</v>
      </c>
      <c r="BT40" s="330">
        <f t="shared" ref="BT40" si="58">+BT39/$E$39</f>
        <v>1.0409001307797601E-3</v>
      </c>
      <c r="BU40" s="330">
        <f t="shared" ref="BU40" si="59">+BU39/$E$39</f>
        <v>1.0409001307797601E-3</v>
      </c>
      <c r="BV40" s="330">
        <f t="shared" ref="BV40" si="60">+BV39/$E$39</f>
        <v>1.0409001307797601E-3</v>
      </c>
      <c r="BW40" s="330">
        <f t="shared" ref="BW40" si="61">+BW39/$E$39</f>
        <v>1.0409001307797601E-3</v>
      </c>
      <c r="BX40" s="330">
        <f t="shared" ref="BX40" si="62">+BX39/$E$39</f>
        <v>1.0409001307797601E-3</v>
      </c>
      <c r="BY40" s="330">
        <f t="shared" ref="BY40" si="63">+BY39/$E$39</f>
        <v>1.0409001307797601E-3</v>
      </c>
      <c r="BZ40" s="330">
        <f t="shared" ref="BZ40" si="64">+BZ39/$E$39</f>
        <v>1.0409001307797601E-3</v>
      </c>
      <c r="CA40" s="330">
        <f t="shared" ref="CA40" si="65">+CA39/$E$39</f>
        <v>3.4696671025991998E-4</v>
      </c>
    </row>
    <row r="41" spans="3:156" ht="20.399999999999999" customHeight="1">
      <c r="G41" s="330">
        <f>+G40+F41</f>
        <v>1.0409001307797601E-3</v>
      </c>
      <c r="H41" s="330">
        <f t="shared" ref="H41:W41" si="66">+H40+G41</f>
        <v>1.87171382490764E-2</v>
      </c>
      <c r="I41" s="330">
        <f t="shared" si="66"/>
        <v>4.6272395557300998E-2</v>
      </c>
      <c r="J41" s="330">
        <f t="shared" si="66"/>
        <v>8.0240817773846396E-2</v>
      </c>
      <c r="K41" s="330">
        <f t="shared" si="66"/>
        <v>0.11594407354169101</v>
      </c>
      <c r="L41" s="330">
        <f t="shared" si="66"/>
        <v>0.15337835003984401</v>
      </c>
      <c r="M41" s="330">
        <f t="shared" si="66"/>
        <v>0.191853526668776</v>
      </c>
      <c r="N41" s="330">
        <f t="shared" si="66"/>
        <v>0.22981015964281501</v>
      </c>
      <c r="O41" s="330">
        <f t="shared" si="66"/>
        <v>0.26620353601018798</v>
      </c>
      <c r="P41" s="330">
        <f t="shared" si="66"/>
        <v>0.30155982506777301</v>
      </c>
      <c r="Q41" s="330">
        <f t="shared" si="66"/>
        <v>0.33587521399457798</v>
      </c>
      <c r="R41" s="330">
        <f t="shared" si="66"/>
        <v>0.369149702790603</v>
      </c>
      <c r="S41" s="330">
        <f t="shared" si="66"/>
        <v>0.40213823001223797</v>
      </c>
      <c r="T41" s="330">
        <f t="shared" si="66"/>
        <v>0.43350630831233</v>
      </c>
      <c r="U41" s="330">
        <f t="shared" si="66"/>
        <v>0.46175549904107399</v>
      </c>
      <c r="V41" s="330">
        <f t="shared" si="66"/>
        <v>0.48896378963903903</v>
      </c>
      <c r="W41" s="330">
        <f t="shared" si="66"/>
        <v>0.51495960316158995</v>
      </c>
      <c r="X41" s="330">
        <f t="shared" ref="X41" si="67">+X40+W41</f>
        <v>0.53939597289846697</v>
      </c>
      <c r="Y41" s="330">
        <f t="shared" ref="Y41" si="68">+Y40+X41</f>
        <v>0.56244447579430401</v>
      </c>
      <c r="Z41" s="330">
        <f t="shared" ref="Z41" si="69">+Z40+Y41</f>
        <v>0.58462746832498802</v>
      </c>
      <c r="AA41" s="330">
        <f t="shared" ref="AA41" si="70">+AA40+Z41</f>
        <v>0.60490405035973804</v>
      </c>
      <c r="AB41" s="330">
        <f t="shared" ref="AB41" si="71">+AB40+AA41</f>
        <v>0.61859589054153297</v>
      </c>
      <c r="AC41" s="330">
        <f t="shared" ref="AC41" si="72">+AC40+AB41</f>
        <v>0.63054145870905298</v>
      </c>
      <c r="AD41" s="330">
        <f t="shared" ref="AD41" si="73">+AD40+AC41</f>
        <v>0.63899067002703103</v>
      </c>
      <c r="AE41" s="330">
        <f t="shared" ref="AE41" si="74">+AE40+AD41</f>
        <v>0.64674594792448903</v>
      </c>
      <c r="AF41" s="330">
        <f t="shared" ref="AF41" si="75">+AF40+AE41</f>
        <v>0.65415425911168701</v>
      </c>
      <c r="AG41" s="330">
        <f t="shared" ref="AG41" si="76">+AG40+AF41</f>
        <v>0.66156257029888499</v>
      </c>
      <c r="AH41" s="330">
        <f t="shared" ref="AH41" si="77">+AH40+AG41</f>
        <v>0.66897088148608297</v>
      </c>
      <c r="AI41" s="330">
        <f t="shared" ref="AI41" si="78">+AI40+AH41</f>
        <v>0.67637919267328095</v>
      </c>
      <c r="AJ41" s="330">
        <f t="shared" ref="AJ41" si="79">+AJ40+AI41</f>
        <v>0.68274660372969898</v>
      </c>
      <c r="AK41" s="330">
        <f t="shared" ref="AK41" si="80">+AK40+AJ41</f>
        <v>0.689114014786117</v>
      </c>
      <c r="AL41" s="330">
        <f t="shared" ref="AL41" si="81">+AL40+AK41</f>
        <v>0.69548142584253503</v>
      </c>
      <c r="AM41" s="330">
        <f t="shared" ref="AM41" si="82">+AM40+AL41</f>
        <v>0.70150568300968497</v>
      </c>
      <c r="AN41" s="330">
        <f t="shared" ref="AN41" si="83">+AN40+AM41</f>
        <v>0.70700758370094896</v>
      </c>
      <c r="AO41" s="330">
        <f t="shared" ref="AO41" si="84">+AO40+AN41</f>
        <v>0.72065748285183395</v>
      </c>
      <c r="AP41" s="330">
        <f t="shared" ref="AP41" si="85">+AP40+AO41</f>
        <v>0.75094271999023599</v>
      </c>
      <c r="AQ41" s="330">
        <f t="shared" ref="AQ41" si="86">+AQ40+AP41</f>
        <v>0.78192951619114104</v>
      </c>
      <c r="AR41" s="330">
        <f t="shared" ref="AR41" si="87">+AR40+AQ41</f>
        <v>0.81291631239204598</v>
      </c>
      <c r="AS41" s="330">
        <f t="shared" ref="AS41" si="88">+AS40+AR41</f>
        <v>0.843037598227797</v>
      </c>
      <c r="AT41" s="330">
        <f t="shared" ref="AT41" si="89">+AT40+AS41</f>
        <v>0.86466773171466005</v>
      </c>
      <c r="AU41" s="330">
        <f t="shared" ref="AU41" si="90">+AU40+AT41</f>
        <v>0.88213807749939599</v>
      </c>
      <c r="AV41" s="330">
        <f t="shared" ref="AV41" si="91">+AV40+AU41</f>
        <v>0.89856752315335198</v>
      </c>
      <c r="AW41" s="330">
        <f t="shared" ref="AW41" si="92">+AW40+AV41</f>
        <v>0.91291898136673999</v>
      </c>
      <c r="AX41" s="330">
        <f t="shared" ref="AX41" si="93">+AX40+AW41</f>
        <v>0.927270439580128</v>
      </c>
      <c r="AY41" s="330">
        <f t="shared" ref="AY41" si="94">+AY40+AX41</f>
        <v>0.93517441749626895</v>
      </c>
      <c r="AZ41" s="330">
        <f t="shared" ref="AZ41" si="95">+AZ40+AY41</f>
        <v>0.94175915934922405</v>
      </c>
      <c r="BA41" s="330">
        <f t="shared" ref="BA41" si="96">+BA40+AZ41</f>
        <v>0.94730681389239102</v>
      </c>
      <c r="BB41" s="330">
        <f t="shared" ref="BB41" si="97">+BB40+BA41</f>
        <v>0.95250750172529797</v>
      </c>
      <c r="BC41" s="330">
        <f t="shared" ref="BC41" si="98">+BC40+BB41</f>
        <v>0.95770818955820503</v>
      </c>
      <c r="BD41" s="330">
        <f t="shared" ref="BD41" si="99">+BD40+BC41</f>
        <v>0.96273348762548605</v>
      </c>
      <c r="BE41" s="330">
        <f t="shared" ref="BE41" si="100">+BE40+BD41</f>
        <v>0.96689327532761304</v>
      </c>
      <c r="BF41" s="330">
        <f t="shared" ref="BF41" si="101">+BF40+BE41</f>
        <v>0.97105306302974004</v>
      </c>
      <c r="BG41" s="330">
        <f t="shared" ref="BG41" si="102">+BG40+BF41</f>
        <v>0.97521285073186703</v>
      </c>
      <c r="BH41" s="330">
        <f t="shared" ref="BH41" si="103">+BH40+BG41</f>
        <v>0.97798477159295405</v>
      </c>
      <c r="BI41" s="330">
        <f t="shared" ref="BI41" si="104">+BI40+BH41</f>
        <v>0.98006275903352202</v>
      </c>
      <c r="BJ41" s="330">
        <f t="shared" ref="BJ41" si="105">+BJ40+BI41</f>
        <v>0.98214074647409</v>
      </c>
      <c r="BK41" s="330">
        <f t="shared" ref="BK41" si="106">+BK40+BJ41</f>
        <v>0.98404715697002398</v>
      </c>
      <c r="BL41" s="330">
        <f t="shared" ref="BL41" si="107">+BL40+BK41</f>
        <v>0.98508805710080405</v>
      </c>
      <c r="BM41" s="330">
        <f t="shared" ref="BM41" si="108">+BM40+BL41</f>
        <v>0.986128957231584</v>
      </c>
      <c r="BN41" s="330">
        <f t="shared" ref="BN41" si="109">+BN40+BM41</f>
        <v>0.98716985736236396</v>
      </c>
      <c r="BO41" s="330">
        <f t="shared" ref="BO41" si="110">+BO40+BN41</f>
        <v>0.98821075749314402</v>
      </c>
      <c r="BP41" s="330">
        <f t="shared" ref="BP41" si="111">+BP40+BO41</f>
        <v>0.98925165762392397</v>
      </c>
      <c r="BQ41" s="330">
        <f t="shared" ref="BQ41" si="112">+BQ40+BP41</f>
        <v>0.99029255775470404</v>
      </c>
      <c r="BR41" s="330">
        <f t="shared" ref="BR41" si="113">+BR40+BQ41</f>
        <v>0.99133345788548399</v>
      </c>
      <c r="BS41" s="330">
        <f t="shared" ref="BS41" si="114">+BS40+BR41</f>
        <v>0.99237435801626395</v>
      </c>
      <c r="BT41" s="330">
        <f t="shared" ref="BT41" si="115">+BT40+BS41</f>
        <v>0.99341525814704401</v>
      </c>
      <c r="BU41" s="330">
        <f t="shared" ref="BU41" si="116">+BU40+BT41</f>
        <v>0.99445615827782397</v>
      </c>
      <c r="BV41" s="330">
        <f t="shared" ref="BV41" si="117">+BV40+BU41</f>
        <v>0.99549705840860403</v>
      </c>
      <c r="BW41" s="330">
        <f t="shared" ref="BW41" si="118">+BW40+BV41</f>
        <v>0.99653795853938398</v>
      </c>
      <c r="BX41" s="330">
        <f t="shared" ref="BX41" si="119">+BX40+BW41</f>
        <v>0.99757885867016405</v>
      </c>
      <c r="BY41" s="330">
        <f t="shared" ref="BY41" si="120">+BY40+BX41</f>
        <v>0.998619758800944</v>
      </c>
      <c r="BZ41" s="330">
        <f t="shared" ref="BZ41" si="121">+BZ40+BY41</f>
        <v>0.99966065893172396</v>
      </c>
      <c r="CA41" s="330">
        <f t="shared" ref="CA41" si="122">+CA40+BZ41</f>
        <v>1.0000076256419801</v>
      </c>
    </row>
    <row r="47" spans="3:156" ht="20.399999999999999" customHeight="1">
      <c r="R47" s="330" t="s">
        <v>2170</v>
      </c>
      <c r="S47" s="330" t="s">
        <v>2171</v>
      </c>
      <c r="T47" s="330" t="s">
        <v>2153</v>
      </c>
      <c r="U47" s="330" t="s">
        <v>2172</v>
      </c>
      <c r="V47" s="330" t="s">
        <v>2173</v>
      </c>
      <c r="W47" s="330" t="s">
        <v>2174</v>
      </c>
      <c r="X47" s="330" t="s">
        <v>2175</v>
      </c>
      <c r="Y47" s="330" t="s">
        <v>2176</v>
      </c>
      <c r="Z47" s="330" t="s">
        <v>2177</v>
      </c>
      <c r="AA47" s="330" t="s">
        <v>2178</v>
      </c>
      <c r="AB47" s="330" t="s">
        <v>2179</v>
      </c>
      <c r="AC47" s="330" t="s">
        <v>2180</v>
      </c>
      <c r="AD47" s="330" t="s">
        <v>2181</v>
      </c>
      <c r="AE47" s="330" t="s">
        <v>2182</v>
      </c>
      <c r="AF47" s="330" t="s">
        <v>2183</v>
      </c>
      <c r="AG47" s="330" t="s">
        <v>2184</v>
      </c>
      <c r="AH47" s="330" t="s">
        <v>1086</v>
      </c>
      <c r="AI47" s="330" t="s">
        <v>2185</v>
      </c>
      <c r="AJ47" s="330" t="s">
        <v>2154</v>
      </c>
      <c r="AK47" s="330" t="s">
        <v>2186</v>
      </c>
      <c r="AL47" s="330" t="s">
        <v>2155</v>
      </c>
      <c r="AM47" s="1389">
        <v>45990</v>
      </c>
      <c r="AN47" s="1389">
        <v>45997</v>
      </c>
      <c r="AO47" s="1389">
        <v>46004</v>
      </c>
      <c r="AP47" s="1389">
        <v>46011</v>
      </c>
      <c r="AQ47" s="1389">
        <v>46018</v>
      </c>
      <c r="AR47" s="1389">
        <v>46025</v>
      </c>
      <c r="AS47" s="1389">
        <v>46032</v>
      </c>
      <c r="AT47" s="1389">
        <v>46039</v>
      </c>
      <c r="AU47" s="1389">
        <v>46046</v>
      </c>
      <c r="AV47" s="1389">
        <v>46053</v>
      </c>
      <c r="AW47" s="1389">
        <v>46060</v>
      </c>
      <c r="AX47" s="1389">
        <v>46067</v>
      </c>
      <c r="AY47" s="1389">
        <v>46074</v>
      </c>
      <c r="AZ47" s="1389">
        <v>46081</v>
      </c>
      <c r="BA47" s="1389">
        <v>46088</v>
      </c>
      <c r="BB47" s="1389">
        <v>46095</v>
      </c>
      <c r="BC47" s="1389">
        <v>46102</v>
      </c>
      <c r="BD47" s="1389">
        <v>46109</v>
      </c>
      <c r="BE47" s="1389">
        <v>46116</v>
      </c>
      <c r="BF47" s="1389">
        <v>46123</v>
      </c>
      <c r="BG47" s="1389">
        <v>46130</v>
      </c>
      <c r="BH47" s="1389">
        <v>46137</v>
      </c>
      <c r="BI47" s="1389">
        <v>46144</v>
      </c>
      <c r="BJ47" s="1389">
        <v>46151</v>
      </c>
      <c r="BK47" s="1389">
        <v>46158</v>
      </c>
      <c r="BL47" s="1389">
        <v>46165</v>
      </c>
      <c r="BM47" s="1389">
        <v>46172</v>
      </c>
      <c r="BN47" s="1389">
        <v>46179</v>
      </c>
      <c r="BO47" s="1389">
        <v>46186</v>
      </c>
      <c r="BP47" s="1389">
        <v>46193</v>
      </c>
      <c r="BQ47" s="1389">
        <v>46200</v>
      </c>
      <c r="BR47" s="1389">
        <v>46207</v>
      </c>
      <c r="BS47" s="1389">
        <v>46214</v>
      </c>
      <c r="BT47" s="1389">
        <v>46221</v>
      </c>
      <c r="BU47" s="1389">
        <v>46228</v>
      </c>
      <c r="BV47" s="1389">
        <v>46235</v>
      </c>
      <c r="BW47" s="1389">
        <v>46242</v>
      </c>
      <c r="BX47" s="1389">
        <v>46249</v>
      </c>
      <c r="BY47" s="1389">
        <v>46256</v>
      </c>
      <c r="BZ47" s="1389">
        <v>46263</v>
      </c>
      <c r="CA47" s="1389">
        <v>46270</v>
      </c>
      <c r="CB47" s="1389">
        <v>46277</v>
      </c>
      <c r="CC47" s="1389">
        <v>46284</v>
      </c>
      <c r="CD47" s="1389">
        <v>46291</v>
      </c>
      <c r="CE47" s="1389">
        <v>46298</v>
      </c>
      <c r="CF47" s="1389">
        <v>46305</v>
      </c>
      <c r="CG47" s="1389">
        <v>46312</v>
      </c>
      <c r="CH47" s="1389">
        <v>46319</v>
      </c>
      <c r="CI47" s="1389">
        <v>46326</v>
      </c>
      <c r="CJ47" s="1389">
        <v>46333</v>
      </c>
      <c r="CK47" s="1389">
        <v>46340</v>
      </c>
      <c r="CL47" s="1389">
        <v>46347</v>
      </c>
      <c r="CM47" s="1389">
        <v>46354</v>
      </c>
      <c r="CN47" s="1389">
        <v>46361</v>
      </c>
      <c r="CO47" s="1389">
        <v>46368</v>
      </c>
      <c r="CP47" s="1389">
        <v>46375</v>
      </c>
      <c r="CQ47" s="1389">
        <v>46382</v>
      </c>
      <c r="CR47" s="1389">
        <v>46389</v>
      </c>
      <c r="CS47" s="1389">
        <v>46396</v>
      </c>
      <c r="CT47" s="1389">
        <v>46403</v>
      </c>
      <c r="CU47" s="1389">
        <v>46410</v>
      </c>
      <c r="CV47" s="1389">
        <v>46417</v>
      </c>
      <c r="CW47" s="1389">
        <v>46424</v>
      </c>
      <c r="CX47" s="1389">
        <v>46431</v>
      </c>
      <c r="CY47" s="1389">
        <v>46438</v>
      </c>
      <c r="CZ47" s="1389">
        <v>46445</v>
      </c>
      <c r="DA47" s="1389">
        <v>46452</v>
      </c>
      <c r="DB47" s="1389">
        <v>46459</v>
      </c>
      <c r="DC47" s="1389">
        <v>46466</v>
      </c>
      <c r="DD47" s="1389">
        <v>46473</v>
      </c>
      <c r="DE47" s="1389">
        <v>46480</v>
      </c>
      <c r="DF47" s="1389">
        <v>46487</v>
      </c>
      <c r="DG47" s="1389">
        <v>46494</v>
      </c>
      <c r="DH47" s="1389">
        <v>46501</v>
      </c>
      <c r="DI47" s="1389">
        <v>46508</v>
      </c>
      <c r="DJ47" s="1389">
        <v>46515</v>
      </c>
      <c r="DK47" s="1389">
        <v>46522</v>
      </c>
      <c r="DL47" s="1389">
        <v>46529</v>
      </c>
      <c r="DM47" s="1389">
        <v>46536</v>
      </c>
      <c r="DN47" s="1389">
        <v>46543</v>
      </c>
      <c r="DO47" s="1389">
        <v>46550</v>
      </c>
      <c r="DP47" s="1389">
        <v>46557</v>
      </c>
      <c r="DQ47" s="1389">
        <v>46564</v>
      </c>
      <c r="DR47" s="1389">
        <v>46571</v>
      </c>
      <c r="DS47" s="1389">
        <v>46578</v>
      </c>
      <c r="DT47" s="1389">
        <v>46585</v>
      </c>
      <c r="DU47" s="1389">
        <v>46592</v>
      </c>
      <c r="DV47" s="1389">
        <v>46599</v>
      </c>
      <c r="DW47" s="1389">
        <v>46606</v>
      </c>
      <c r="DX47" s="1389">
        <v>46613</v>
      </c>
      <c r="DY47" s="1389">
        <v>46620</v>
      </c>
      <c r="DZ47" s="1389">
        <v>46627</v>
      </c>
      <c r="EA47" s="1389">
        <v>46634</v>
      </c>
      <c r="EB47" s="1389">
        <v>46641</v>
      </c>
      <c r="EC47" s="1389">
        <v>46648</v>
      </c>
      <c r="ED47" s="1389">
        <v>46655</v>
      </c>
      <c r="EE47" s="1389">
        <v>46662</v>
      </c>
      <c r="EF47" s="1389">
        <v>46669</v>
      </c>
      <c r="EG47" s="1389">
        <v>46676</v>
      </c>
      <c r="EH47" s="1389">
        <v>46683</v>
      </c>
      <c r="EI47" s="1389">
        <v>46690</v>
      </c>
      <c r="EJ47" s="1389">
        <v>46697</v>
      </c>
      <c r="EK47" s="1389">
        <v>46704</v>
      </c>
      <c r="EL47" s="1389">
        <v>46711</v>
      </c>
      <c r="EM47" s="1389">
        <v>46718</v>
      </c>
      <c r="EN47" s="1389">
        <v>46725</v>
      </c>
      <c r="EO47" s="1389">
        <v>46732</v>
      </c>
      <c r="EP47" s="1389">
        <v>46739</v>
      </c>
      <c r="EQ47" s="1389">
        <v>46746</v>
      </c>
      <c r="ER47" s="1389">
        <v>46753</v>
      </c>
      <c r="ES47" s="1389">
        <v>46760</v>
      </c>
      <c r="ET47" s="1389">
        <v>46767</v>
      </c>
      <c r="EU47" s="1389">
        <v>46774</v>
      </c>
      <c r="EV47" s="1389">
        <v>46781</v>
      </c>
      <c r="EW47" s="1389">
        <v>46788</v>
      </c>
      <c r="EX47" s="1389">
        <v>46795</v>
      </c>
      <c r="EY47" s="1389">
        <v>46802</v>
      </c>
      <c r="EZ47" s="1389">
        <v>46809</v>
      </c>
    </row>
    <row r="48" spans="3:156" ht="20.399999999999999" customHeight="1">
      <c r="R48" s="330" t="s">
        <v>2187</v>
      </c>
      <c r="U48" s="330">
        <v>678</v>
      </c>
      <c r="V48" s="1091">
        <v>0.31869999999999998</v>
      </c>
      <c r="W48" s="1091">
        <v>0.32879999999999998</v>
      </c>
      <c r="X48" s="1091">
        <v>0.32879999999999998</v>
      </c>
      <c r="Z48" s="1091">
        <v>0.4526</v>
      </c>
      <c r="AA48" s="330">
        <v>267731582</v>
      </c>
      <c r="AB48" s="330">
        <v>127825316.29000001</v>
      </c>
      <c r="AC48" s="1091">
        <v>0.42530000000000001</v>
      </c>
      <c r="AD48" s="1400">
        <v>267731582</v>
      </c>
      <c r="AE48" s="1400">
        <v>267731582</v>
      </c>
      <c r="AF48" s="1400">
        <v>88029089</v>
      </c>
      <c r="AG48" s="1400">
        <v>88029089</v>
      </c>
      <c r="AH48" s="330" t="s">
        <v>2188</v>
      </c>
      <c r="AI48" s="1389">
        <v>45994</v>
      </c>
      <c r="AJ48" s="1389">
        <v>46723</v>
      </c>
      <c r="AK48" s="1389">
        <v>46723</v>
      </c>
      <c r="AL48" s="330" t="s">
        <v>2178</v>
      </c>
      <c r="AR48" s="330">
        <v>456116.26</v>
      </c>
      <c r="AS48" s="330">
        <v>590116.99</v>
      </c>
      <c r="AT48" s="330">
        <v>867106.42</v>
      </c>
      <c r="AU48" s="330">
        <v>1372995.16</v>
      </c>
      <c r="AV48" s="330">
        <v>1646081.19</v>
      </c>
      <c r="AW48" s="330">
        <v>2579239.85</v>
      </c>
      <c r="AX48" s="330">
        <v>2924452.32</v>
      </c>
      <c r="AY48" s="330">
        <v>2362980.25</v>
      </c>
      <c r="AZ48" s="330">
        <v>2419733.91</v>
      </c>
      <c r="BA48" s="330">
        <v>2338622.41</v>
      </c>
      <c r="BB48" s="330">
        <v>1513879.95</v>
      </c>
      <c r="BC48" s="330">
        <v>877578.11</v>
      </c>
      <c r="BD48" s="330">
        <v>741317.99</v>
      </c>
      <c r="BE48" s="330">
        <v>683405.96</v>
      </c>
      <c r="BF48" s="330">
        <v>605117.92000000004</v>
      </c>
      <c r="BG48" s="330">
        <v>847808.09</v>
      </c>
      <c r="BH48" s="330">
        <v>770113.64</v>
      </c>
      <c r="BI48" s="330">
        <v>880362.95</v>
      </c>
      <c r="BJ48" s="330">
        <v>1034722.85</v>
      </c>
      <c r="BK48" s="330">
        <v>1857178.87</v>
      </c>
      <c r="BL48" s="330">
        <v>930251.67</v>
      </c>
      <c r="BM48" s="330">
        <v>1586349.92</v>
      </c>
      <c r="BN48" s="330">
        <v>602881.76</v>
      </c>
      <c r="BO48" s="330">
        <v>564034.04</v>
      </c>
      <c r="BP48" s="330">
        <v>533369.24</v>
      </c>
      <c r="BQ48" s="330">
        <v>722713.36</v>
      </c>
      <c r="BR48" s="330">
        <v>959053.79</v>
      </c>
      <c r="BS48" s="330">
        <v>1205693.8400000001</v>
      </c>
      <c r="BT48" s="330">
        <v>1244219.8999999999</v>
      </c>
      <c r="BU48" s="330">
        <v>1492117.67</v>
      </c>
      <c r="BV48" s="330">
        <v>1883221.41</v>
      </c>
      <c r="BW48" s="330">
        <v>2178014.9700000002</v>
      </c>
      <c r="BX48" s="330">
        <v>2164868.5499999998</v>
      </c>
      <c r="BY48" s="330">
        <v>1930226.81</v>
      </c>
      <c r="BZ48" s="330">
        <v>1445178.66</v>
      </c>
      <c r="CA48" s="330">
        <v>1265609.3700000001</v>
      </c>
      <c r="CB48" s="330">
        <v>406812.88</v>
      </c>
      <c r="CC48" s="330">
        <v>1394911.92</v>
      </c>
      <c r="CD48" s="330">
        <v>7656082.1699999999</v>
      </c>
      <c r="CE48" s="330">
        <v>6924855.5899999999</v>
      </c>
      <c r="CF48" s="330">
        <v>5362910.83</v>
      </c>
      <c r="CG48" s="330">
        <v>4652425.37</v>
      </c>
      <c r="CH48" s="330">
        <v>3135100.06</v>
      </c>
      <c r="CI48" s="330">
        <v>2595860.48</v>
      </c>
      <c r="CJ48" s="330">
        <v>4328888.71</v>
      </c>
      <c r="CK48" s="330">
        <v>5004788.8499999996</v>
      </c>
      <c r="CL48" s="330">
        <v>5124620.8099999996</v>
      </c>
      <c r="CM48" s="330">
        <v>4525596.95</v>
      </c>
      <c r="CN48" s="330">
        <v>4585846.66</v>
      </c>
      <c r="CO48" s="330">
        <v>5136526.1399999997</v>
      </c>
      <c r="CP48" s="330">
        <v>5677290.0300000003</v>
      </c>
      <c r="CQ48" s="330">
        <v>3650382.97</v>
      </c>
      <c r="CR48" s="330">
        <v>4575558.1399999997</v>
      </c>
      <c r="CS48" s="330">
        <v>3707799.3</v>
      </c>
      <c r="CT48" s="330">
        <v>5521403.71</v>
      </c>
      <c r="CU48" s="330">
        <v>4370072.4400000004</v>
      </c>
      <c r="CV48" s="330">
        <v>2792077.49</v>
      </c>
      <c r="CW48" s="330">
        <v>1904808.12</v>
      </c>
      <c r="CX48" s="330">
        <v>2102923.56</v>
      </c>
      <c r="CY48" s="330">
        <v>3049505.34</v>
      </c>
      <c r="CZ48" s="330">
        <v>3223793.17</v>
      </c>
      <c r="DA48" s="330">
        <v>4801305.16</v>
      </c>
      <c r="DB48" s="330">
        <v>10515383.699999999</v>
      </c>
      <c r="DC48" s="330">
        <v>8867465.1600000001</v>
      </c>
      <c r="DD48" s="330">
        <v>8569095.8699999992</v>
      </c>
      <c r="DE48" s="330">
        <v>8089646.8300000001</v>
      </c>
      <c r="DF48" s="330">
        <v>5276555.17</v>
      </c>
      <c r="DG48" s="330">
        <v>5319039.78</v>
      </c>
      <c r="DH48" s="330">
        <v>5859422.4500000002</v>
      </c>
      <c r="DI48" s="330">
        <v>4903640.03</v>
      </c>
      <c r="DJ48" s="330">
        <v>4547376.04</v>
      </c>
      <c r="DK48" s="330">
        <v>4738647.7300000004</v>
      </c>
      <c r="DL48" s="330">
        <v>5133384.28</v>
      </c>
      <c r="DM48" s="330">
        <v>6903467.5199999996</v>
      </c>
      <c r="DN48" s="330">
        <v>3683411.37</v>
      </c>
      <c r="DO48" s="330">
        <v>2856118.85</v>
      </c>
      <c r="DP48" s="330">
        <v>3429934.13</v>
      </c>
      <c r="DQ48" s="330">
        <v>2407817.2599999998</v>
      </c>
      <c r="DR48" s="330">
        <v>2197761.6</v>
      </c>
      <c r="DS48" s="330">
        <v>3162700.83</v>
      </c>
      <c r="DT48" s="330">
        <v>2136848.9</v>
      </c>
      <c r="DU48" s="330">
        <v>1603450.21</v>
      </c>
      <c r="DV48" s="330">
        <v>1040691.64</v>
      </c>
      <c r="DW48" s="330">
        <v>757298.96</v>
      </c>
      <c r="DX48" s="330">
        <v>508351.22</v>
      </c>
      <c r="DY48" s="330">
        <v>360818.82</v>
      </c>
      <c r="DZ48" s="330">
        <v>287396.56</v>
      </c>
      <c r="EA48" s="330">
        <v>218462.63</v>
      </c>
      <c r="EB48" s="330">
        <v>300912.17</v>
      </c>
      <c r="EC48" s="330">
        <v>289406.5</v>
      </c>
      <c r="ED48" s="330">
        <v>249302.9</v>
      </c>
      <c r="EE48" s="330">
        <v>237447.91</v>
      </c>
      <c r="EF48" s="330">
        <v>232533.5</v>
      </c>
      <c r="EG48" s="330">
        <v>85629.43</v>
      </c>
      <c r="EH48" s="330">
        <v>59495.75</v>
      </c>
      <c r="EI48" s="330">
        <v>59495.75</v>
      </c>
      <c r="EJ48" s="330">
        <v>149023.82</v>
      </c>
      <c r="EK48" s="330">
        <v>432220.57</v>
      </c>
      <c r="EL48" s="330">
        <v>581245.47</v>
      </c>
      <c r="EM48" s="330">
        <v>563153.22</v>
      </c>
      <c r="EN48" s="330">
        <v>673062.67</v>
      </c>
      <c r="EO48" s="330">
        <v>518193.1</v>
      </c>
      <c r="EP48" s="330">
        <v>429203.17</v>
      </c>
      <c r="EQ48" s="330">
        <v>767330.76</v>
      </c>
      <c r="ER48" s="330">
        <v>558296.13</v>
      </c>
      <c r="ES48" s="330">
        <v>559657.94999999995</v>
      </c>
      <c r="ET48" s="330">
        <v>720150.44</v>
      </c>
      <c r="EU48" s="330">
        <v>1002295.13</v>
      </c>
      <c r="EV48" s="330">
        <v>629310.1</v>
      </c>
      <c r="EW48" s="330">
        <v>608648.76</v>
      </c>
      <c r="EX48" s="330">
        <v>206173.19</v>
      </c>
      <c r="EY48" s="330">
        <v>74253.490000000005</v>
      </c>
      <c r="EZ48" s="330">
        <v>82069.649999999994</v>
      </c>
    </row>
    <row r="49" spans="18:156" ht="20.399999999999999" customHeight="1">
      <c r="R49" s="330" t="s">
        <v>2189</v>
      </c>
      <c r="U49" s="330">
        <v>371</v>
      </c>
      <c r="V49" s="1401">
        <v>0</v>
      </c>
      <c r="W49" s="1401">
        <v>0</v>
      </c>
      <c r="X49" s="1401">
        <v>0</v>
      </c>
      <c r="Z49" s="1091">
        <v>0.22420000000000001</v>
      </c>
      <c r="AA49" s="330">
        <v>0</v>
      </c>
      <c r="AB49" s="330">
        <v>0</v>
      </c>
      <c r="AC49" s="1401">
        <v>0</v>
      </c>
      <c r="AD49" s="330">
        <v>0</v>
      </c>
      <c r="AE49" s="330">
        <v>0</v>
      </c>
      <c r="AF49" s="330">
        <v>0</v>
      </c>
      <c r="AG49" s="330">
        <v>0</v>
      </c>
      <c r="AH49" s="330" t="s">
        <v>2188</v>
      </c>
      <c r="AI49" s="1389">
        <v>45994</v>
      </c>
      <c r="AJ49" s="1389">
        <v>46723</v>
      </c>
      <c r="AK49" s="1389">
        <v>46723</v>
      </c>
      <c r="AL49" s="330" t="s">
        <v>2178</v>
      </c>
    </row>
    <row r="50" spans="18:156" ht="20.399999999999999" customHeight="1">
      <c r="R50" s="330" t="s">
        <v>2190</v>
      </c>
      <c r="U50" s="330">
        <v>28</v>
      </c>
      <c r="V50" s="1401">
        <v>0</v>
      </c>
      <c r="W50" s="1401">
        <v>0</v>
      </c>
      <c r="X50" s="1401">
        <v>0</v>
      </c>
      <c r="Z50" s="1401">
        <v>1</v>
      </c>
      <c r="AA50" s="330">
        <v>8031947.5</v>
      </c>
      <c r="AB50" s="330">
        <v>8031947.5</v>
      </c>
      <c r="AC50" s="1401">
        <v>1</v>
      </c>
      <c r="AD50" s="330">
        <v>0</v>
      </c>
      <c r="AE50" s="330">
        <v>0</v>
      </c>
      <c r="AF50" s="330">
        <v>0</v>
      </c>
      <c r="AG50" s="330">
        <v>0</v>
      </c>
      <c r="AH50" s="330" t="s">
        <v>2191</v>
      </c>
      <c r="AI50" s="1389">
        <v>45994</v>
      </c>
      <c r="AJ50" s="330" t="s">
        <v>2192</v>
      </c>
      <c r="AK50" s="1389">
        <v>46026</v>
      </c>
      <c r="AL50" s="330" t="s">
        <v>2178</v>
      </c>
      <c r="CD50" s="330">
        <v>2574000.48</v>
      </c>
      <c r="CE50" s="330">
        <v>2574000.48</v>
      </c>
      <c r="CF50" s="330">
        <v>1533315.62</v>
      </c>
      <c r="CG50" s="330">
        <v>1012973.19</v>
      </c>
      <c r="CH50" s="330">
        <v>337657.73</v>
      </c>
    </row>
    <row r="51" spans="18:156" ht="20.399999999999999" customHeight="1">
      <c r="R51" s="330" t="s">
        <v>2193</v>
      </c>
      <c r="U51" s="330">
        <v>380</v>
      </c>
      <c r="V51" s="1401">
        <v>0</v>
      </c>
      <c r="W51" s="1401">
        <v>0</v>
      </c>
      <c r="X51" s="1401">
        <v>0</v>
      </c>
      <c r="Z51" s="1091">
        <v>0.70289999999999997</v>
      </c>
      <c r="AA51" s="330">
        <v>53546316.439999998</v>
      </c>
      <c r="AB51" s="330">
        <v>42916562.420000002</v>
      </c>
      <c r="AC51" s="1401">
        <v>0.56000000000000005</v>
      </c>
      <c r="AD51" s="330">
        <v>0</v>
      </c>
      <c r="AE51" s="330">
        <v>0</v>
      </c>
      <c r="AF51" s="330">
        <v>0</v>
      </c>
      <c r="AG51" s="330">
        <v>0</v>
      </c>
      <c r="AH51" s="330" t="s">
        <v>2191</v>
      </c>
      <c r="AI51" s="1389">
        <v>46027</v>
      </c>
      <c r="AJ51" s="1389">
        <v>46421</v>
      </c>
      <c r="AK51" s="1389">
        <v>46537</v>
      </c>
      <c r="AL51" s="330" t="s">
        <v>2178</v>
      </c>
      <c r="CD51" s="330">
        <v>2333618.67</v>
      </c>
      <c r="CE51" s="330">
        <v>2336291.23</v>
      </c>
      <c r="CF51" s="330">
        <v>2278365.87</v>
      </c>
      <c r="CG51" s="330">
        <v>2211765.56</v>
      </c>
      <c r="CH51" s="330">
        <v>1945890.92</v>
      </c>
      <c r="CI51" s="330">
        <v>1583545.6</v>
      </c>
      <c r="CJ51" s="330">
        <v>3293998.88</v>
      </c>
      <c r="CK51" s="330">
        <v>3985689.61</v>
      </c>
      <c r="CL51" s="330">
        <v>4105572.15</v>
      </c>
      <c r="CM51" s="330">
        <v>3613165.39</v>
      </c>
      <c r="CN51" s="330">
        <v>3202754.5</v>
      </c>
      <c r="CO51" s="330">
        <v>2417375.2599999998</v>
      </c>
      <c r="CP51" s="330">
        <v>2066707.87</v>
      </c>
      <c r="CQ51" s="330">
        <v>1591207.15</v>
      </c>
      <c r="CR51" s="330">
        <v>1342232.02</v>
      </c>
      <c r="CS51" s="330">
        <v>1059083.7</v>
      </c>
      <c r="CT51" s="330">
        <v>1035168.21</v>
      </c>
      <c r="CU51" s="330">
        <v>1049075.44</v>
      </c>
      <c r="CV51" s="330">
        <v>977278.48</v>
      </c>
      <c r="CW51" s="330">
        <v>654520.56999999995</v>
      </c>
      <c r="CX51" s="330">
        <v>654520.56999999995</v>
      </c>
      <c r="CY51" s="330">
        <v>628652.79</v>
      </c>
      <c r="CZ51" s="330">
        <v>615718.89</v>
      </c>
      <c r="DA51" s="330">
        <v>601907.34</v>
      </c>
      <c r="DB51" s="330">
        <v>543104.31999999995</v>
      </c>
      <c r="DC51" s="330">
        <v>511924.4</v>
      </c>
      <c r="DD51" s="330">
        <v>419881.28</v>
      </c>
      <c r="DE51" s="330">
        <v>321722.27</v>
      </c>
      <c r="DF51" s="330">
        <v>328891.34000000003</v>
      </c>
      <c r="DG51" s="330">
        <v>277357.17</v>
      </c>
      <c r="DH51" s="330">
        <v>194742.85</v>
      </c>
      <c r="DI51" s="330">
        <v>194742.85</v>
      </c>
      <c r="DJ51" s="330">
        <v>194742.85</v>
      </c>
      <c r="DK51" s="330">
        <v>194742.85</v>
      </c>
      <c r="DL51" s="330">
        <v>139496.65</v>
      </c>
      <c r="DM51" s="330">
        <v>111873.55</v>
      </c>
      <c r="DN51" s="330">
        <v>91156.23</v>
      </c>
      <c r="DO51" s="330">
        <v>63533.13</v>
      </c>
      <c r="DP51" s="330">
        <v>66295.44</v>
      </c>
      <c r="DQ51" s="330">
        <v>41434.65</v>
      </c>
      <c r="DR51" s="330">
        <v>471717.55</v>
      </c>
      <c r="DS51" s="330">
        <v>471717.55</v>
      </c>
      <c r="DT51" s="330">
        <v>471717.55</v>
      </c>
      <c r="DU51" s="330">
        <v>430144.32</v>
      </c>
      <c r="DV51" s="330">
        <v>346997.87</v>
      </c>
      <c r="DW51" s="330">
        <v>263851.40999999997</v>
      </c>
      <c r="DX51" s="330">
        <v>263851.40999999997</v>
      </c>
      <c r="DY51" s="330">
        <v>97558.51</v>
      </c>
      <c r="DZ51" s="330">
        <v>97558.51</v>
      </c>
      <c r="EA51" s="330">
        <v>97558.51</v>
      </c>
      <c r="EB51" s="330">
        <v>159918.35</v>
      </c>
      <c r="EC51" s="330">
        <v>208466.64</v>
      </c>
      <c r="ED51" s="330">
        <v>180843.54</v>
      </c>
      <c r="EE51" s="330">
        <v>180843.54</v>
      </c>
      <c r="EF51" s="330">
        <v>180843.54</v>
      </c>
      <c r="EG51" s="330">
        <v>76910.47</v>
      </c>
      <c r="EH51" s="330">
        <v>56123.86</v>
      </c>
      <c r="EI51" s="330">
        <v>56123.86</v>
      </c>
      <c r="EJ51" s="330">
        <v>45730.55</v>
      </c>
      <c r="EK51" s="330">
        <v>24943.94</v>
      </c>
      <c r="EL51" s="330">
        <v>24943.94</v>
      </c>
      <c r="EM51" s="330">
        <v>24943.94</v>
      </c>
      <c r="EN51" s="330">
        <v>24943.94</v>
      </c>
      <c r="EO51" s="330">
        <v>8314.65</v>
      </c>
    </row>
    <row r="52" spans="18:156" ht="20.399999999999999" customHeight="1">
      <c r="R52" s="330" t="s">
        <v>2194</v>
      </c>
      <c r="U52" s="330">
        <v>678</v>
      </c>
      <c r="V52" s="1091">
        <v>0.40989999999999999</v>
      </c>
      <c r="W52" s="1091">
        <v>0.42280000000000001</v>
      </c>
      <c r="X52" s="1091">
        <v>0.42280000000000001</v>
      </c>
      <c r="Z52" s="1091">
        <v>0.46339999999999998</v>
      </c>
      <c r="AA52" s="330">
        <v>179380159.84</v>
      </c>
      <c r="AB52" s="330">
        <v>73530161.590000004</v>
      </c>
      <c r="AC52" s="1091">
        <v>0.42280000000000001</v>
      </c>
      <c r="AD52" s="1400">
        <v>208184243</v>
      </c>
      <c r="AE52" s="1400">
        <v>208184243</v>
      </c>
      <c r="AF52" s="1400">
        <v>88029089</v>
      </c>
      <c r="AG52" s="1400">
        <v>88029089</v>
      </c>
      <c r="AH52" s="330" t="s">
        <v>2191</v>
      </c>
      <c r="AI52" s="1389">
        <v>46025</v>
      </c>
      <c r="AJ52" s="1389">
        <v>46714</v>
      </c>
      <c r="AK52" s="1389">
        <v>46720</v>
      </c>
      <c r="AL52" s="330" t="s">
        <v>2178</v>
      </c>
      <c r="AR52" s="330">
        <v>456116.26</v>
      </c>
      <c r="AS52" s="330">
        <v>590116.99</v>
      </c>
      <c r="AT52" s="330">
        <v>867106.42</v>
      </c>
      <c r="AU52" s="330">
        <v>1372995.16</v>
      </c>
      <c r="AV52" s="330">
        <v>1646081.19</v>
      </c>
      <c r="AW52" s="330">
        <v>2579239.85</v>
      </c>
      <c r="AX52" s="330">
        <v>2924452.32</v>
      </c>
      <c r="AY52" s="330">
        <v>2362980.25</v>
      </c>
      <c r="AZ52" s="330">
        <v>2419733.91</v>
      </c>
      <c r="BA52" s="330">
        <v>2338622.41</v>
      </c>
      <c r="BB52" s="330">
        <v>1513879.95</v>
      </c>
      <c r="BC52" s="330">
        <v>877578.11</v>
      </c>
      <c r="BD52" s="330">
        <v>741317.99</v>
      </c>
      <c r="BE52" s="330">
        <v>683405.96</v>
      </c>
      <c r="BF52" s="330">
        <v>605117.92000000004</v>
      </c>
      <c r="BG52" s="330">
        <v>847808.09</v>
      </c>
      <c r="BH52" s="330">
        <v>770113.64</v>
      </c>
      <c r="BI52" s="330">
        <v>880362.95</v>
      </c>
      <c r="BJ52" s="330">
        <v>1034722.85</v>
      </c>
      <c r="BK52" s="330">
        <v>1857178.87</v>
      </c>
      <c r="BL52" s="330">
        <v>930251.67</v>
      </c>
      <c r="BM52" s="330">
        <v>1586349.92</v>
      </c>
      <c r="BN52" s="330">
        <v>602881.76</v>
      </c>
      <c r="BO52" s="330">
        <v>564034.04</v>
      </c>
      <c r="BP52" s="330">
        <v>533369.24</v>
      </c>
      <c r="BQ52" s="330">
        <v>722713.36</v>
      </c>
      <c r="BR52" s="330">
        <v>959053.79</v>
      </c>
      <c r="BS52" s="330">
        <v>1205693.8400000001</v>
      </c>
      <c r="BT52" s="330">
        <v>1244219.8999999999</v>
      </c>
      <c r="BU52" s="330">
        <v>1492117.67</v>
      </c>
      <c r="BV52" s="330">
        <v>1883221.41</v>
      </c>
      <c r="BW52" s="330">
        <v>2178014.9700000002</v>
      </c>
      <c r="BX52" s="330">
        <v>2164868.5499999998</v>
      </c>
      <c r="BY52" s="330">
        <v>1930226.81</v>
      </c>
      <c r="BZ52" s="330">
        <v>1445178.66</v>
      </c>
      <c r="CA52" s="330">
        <v>1265609.3700000001</v>
      </c>
      <c r="CB52" s="330">
        <v>406812.88</v>
      </c>
      <c r="CC52" s="330">
        <v>1394911.92</v>
      </c>
      <c r="CD52" s="330">
        <v>2748463.02</v>
      </c>
      <c r="CE52" s="330">
        <v>2014563.87</v>
      </c>
      <c r="CF52" s="330">
        <v>1551229.34</v>
      </c>
      <c r="CG52" s="330">
        <v>1427686.62</v>
      </c>
      <c r="CH52" s="330">
        <v>851551.42</v>
      </c>
      <c r="CI52" s="330">
        <v>1012314.88</v>
      </c>
      <c r="CJ52" s="330">
        <v>1034889.83</v>
      </c>
      <c r="CK52" s="330">
        <v>1019099.25</v>
      </c>
      <c r="CL52" s="330">
        <v>1019048.66</v>
      </c>
      <c r="CM52" s="330">
        <v>912431.56</v>
      </c>
      <c r="CN52" s="330">
        <v>1383092.16</v>
      </c>
      <c r="CO52" s="330">
        <v>1380492.97</v>
      </c>
      <c r="CP52" s="330">
        <v>1602595.3</v>
      </c>
      <c r="CQ52" s="330">
        <v>2059175.82</v>
      </c>
      <c r="CR52" s="330">
        <v>3233326.12</v>
      </c>
      <c r="CS52" s="330">
        <v>2648715.59</v>
      </c>
      <c r="CT52" s="330">
        <v>2589803.46</v>
      </c>
      <c r="CU52" s="330">
        <v>1870784.26</v>
      </c>
      <c r="CV52" s="330">
        <v>1814799.01</v>
      </c>
      <c r="CW52" s="330">
        <v>1250287.55</v>
      </c>
      <c r="CX52" s="330">
        <v>1448402.98</v>
      </c>
      <c r="CY52" s="330">
        <v>2420852.5499999998</v>
      </c>
      <c r="CZ52" s="330">
        <v>2608074.2799999998</v>
      </c>
      <c r="DA52" s="330">
        <v>3570228.59</v>
      </c>
      <c r="DB52" s="330">
        <v>4657807.47</v>
      </c>
      <c r="DC52" s="330">
        <v>4259247.57</v>
      </c>
      <c r="DD52" s="330">
        <v>4220253.62</v>
      </c>
      <c r="DE52" s="330">
        <v>5003595.9800000004</v>
      </c>
      <c r="DF52" s="330">
        <v>4947663.83</v>
      </c>
      <c r="DG52" s="330">
        <v>5041682.6100000003</v>
      </c>
      <c r="DH52" s="330">
        <v>5664679.5999999996</v>
      </c>
      <c r="DI52" s="330">
        <v>4708897.18</v>
      </c>
      <c r="DJ52" s="330">
        <v>4352633.1900000004</v>
      </c>
      <c r="DK52" s="330">
        <v>4543904.88</v>
      </c>
      <c r="DL52" s="330">
        <v>4538743.93</v>
      </c>
      <c r="DM52" s="330">
        <v>3900092.88</v>
      </c>
      <c r="DN52" s="330">
        <v>3592255.14</v>
      </c>
      <c r="DO52" s="330">
        <v>2792585.72</v>
      </c>
      <c r="DP52" s="330">
        <v>3363638.69</v>
      </c>
      <c r="DQ52" s="330">
        <v>2366382.61</v>
      </c>
      <c r="DR52" s="330">
        <v>1726044.05</v>
      </c>
      <c r="DS52" s="330">
        <v>2690983.28</v>
      </c>
      <c r="DT52" s="330">
        <v>1665131.35</v>
      </c>
      <c r="DU52" s="330">
        <v>1173305.8899999999</v>
      </c>
      <c r="DV52" s="330">
        <v>693693.78</v>
      </c>
      <c r="DW52" s="330">
        <v>493447.54</v>
      </c>
      <c r="DX52" s="330">
        <v>244499.8</v>
      </c>
      <c r="DY52" s="330">
        <v>263260.32</v>
      </c>
      <c r="DZ52" s="330">
        <v>189838.05</v>
      </c>
      <c r="EA52" s="330">
        <v>120904.13</v>
      </c>
      <c r="EB52" s="330">
        <v>140993.82999999999</v>
      </c>
      <c r="EC52" s="330">
        <v>80939.86</v>
      </c>
      <c r="ED52" s="330">
        <v>68459.37</v>
      </c>
      <c r="EE52" s="330">
        <v>56604.38</v>
      </c>
      <c r="EF52" s="330">
        <v>51689.96</v>
      </c>
      <c r="EG52" s="330">
        <v>8718.9500000000007</v>
      </c>
      <c r="EH52" s="330">
        <v>3371.89</v>
      </c>
      <c r="EI52" s="330">
        <v>3371.89</v>
      </c>
      <c r="EJ52" s="330">
        <v>103293.27</v>
      </c>
      <c r="EK52" s="330">
        <v>407276.63</v>
      </c>
      <c r="EL52" s="330">
        <v>556301.53</v>
      </c>
      <c r="EM52" s="330">
        <v>538209.28000000003</v>
      </c>
      <c r="EN52" s="330">
        <v>648118.74</v>
      </c>
      <c r="EO52" s="330">
        <v>509878.46</v>
      </c>
      <c r="EP52" s="330">
        <v>429203.17</v>
      </c>
      <c r="EQ52" s="330">
        <v>767330.76</v>
      </c>
      <c r="ER52" s="330">
        <v>558296.13</v>
      </c>
      <c r="ES52" s="330">
        <v>559657.94999999995</v>
      </c>
      <c r="ET52" s="330">
        <v>720150.44</v>
      </c>
      <c r="EU52" s="330">
        <v>1002295.13</v>
      </c>
      <c r="EV52" s="330">
        <v>629310.1</v>
      </c>
      <c r="EW52" s="330">
        <v>608648.76</v>
      </c>
      <c r="EX52" s="330">
        <v>206173.19</v>
      </c>
      <c r="EY52" s="330">
        <v>74253.490000000005</v>
      </c>
      <c r="EZ52" s="330">
        <v>82069.649999999994</v>
      </c>
    </row>
    <row r="53" spans="18:156" ht="20.399999999999999" customHeight="1">
      <c r="R53" s="330" t="s">
        <v>2195</v>
      </c>
      <c r="U53" s="330">
        <v>144</v>
      </c>
      <c r="V53" s="1401">
        <v>0</v>
      </c>
      <c r="W53" s="1401">
        <v>0</v>
      </c>
      <c r="X53" s="1401">
        <v>0</v>
      </c>
      <c r="Z53" s="1401">
        <v>0</v>
      </c>
      <c r="AA53" s="330">
        <v>26773158.219999999</v>
      </c>
      <c r="AB53" s="330">
        <v>3346644.78</v>
      </c>
      <c r="AC53" s="1401">
        <v>0</v>
      </c>
      <c r="AD53" s="330">
        <v>0</v>
      </c>
      <c r="AE53" s="330">
        <v>0</v>
      </c>
      <c r="AF53" s="330">
        <v>0</v>
      </c>
      <c r="AG53" s="330">
        <v>0</v>
      </c>
      <c r="AH53" s="1389">
        <v>46372</v>
      </c>
      <c r="AI53" s="1389">
        <v>46281</v>
      </c>
      <c r="AJ53" s="1389">
        <v>46540</v>
      </c>
      <c r="AK53" s="1389">
        <v>46415</v>
      </c>
      <c r="AL53" s="330" t="s">
        <v>2178</v>
      </c>
      <c r="CO53" s="330">
        <v>1338657.9099999999</v>
      </c>
      <c r="CP53" s="330">
        <v>2007986.87</v>
      </c>
      <c r="CT53" s="330">
        <v>1896432.04</v>
      </c>
      <c r="CU53" s="330">
        <v>1450212.74</v>
      </c>
      <c r="DA53" s="330">
        <v>629169.22</v>
      </c>
      <c r="DB53" s="330">
        <v>5314471.91</v>
      </c>
      <c r="DC53" s="330">
        <v>4096293.19</v>
      </c>
      <c r="DD53" s="330">
        <v>3928960.97</v>
      </c>
      <c r="DE53" s="330">
        <v>2764328.59</v>
      </c>
      <c r="DL53" s="330">
        <v>455143.69</v>
      </c>
      <c r="DM53" s="330">
        <v>2891501.09</v>
      </c>
    </row>
    <row r="54" spans="18:156" ht="20.399999999999999" customHeight="1">
      <c r="R54" s="330" t="s">
        <v>2196</v>
      </c>
      <c r="U54" s="330">
        <v>65</v>
      </c>
      <c r="V54" s="1401">
        <v>0</v>
      </c>
      <c r="W54" s="1401">
        <v>0</v>
      </c>
      <c r="X54" s="1401">
        <v>0</v>
      </c>
      <c r="Z54" s="1401">
        <v>0</v>
      </c>
      <c r="AA54" s="330">
        <v>0</v>
      </c>
      <c r="AB54" s="330">
        <v>0</v>
      </c>
      <c r="AC54" s="1401">
        <v>0</v>
      </c>
      <c r="AD54" s="330">
        <v>0</v>
      </c>
      <c r="AE54" s="330">
        <v>0</v>
      </c>
      <c r="AF54" s="330">
        <v>0</v>
      </c>
      <c r="AG54" s="330">
        <v>0</v>
      </c>
      <c r="AH54" s="1389">
        <v>46648</v>
      </c>
      <c r="AI54" s="1389">
        <v>46649</v>
      </c>
      <c r="AJ54" s="1389">
        <v>46723</v>
      </c>
      <c r="AK54" s="1389">
        <v>46723</v>
      </c>
      <c r="AL54" s="330" t="s">
        <v>2178</v>
      </c>
    </row>
  </sheetData>
  <autoFilter ref="C8:P16" xr:uid="{00000000-0009-0000-0000-000004000000}">
    <filterColumn colId="0" showButton="0"/>
  </autoFilter>
  <mergeCells count="13">
    <mergeCell ref="M19:O19"/>
    <mergeCell ref="D3:P5"/>
    <mergeCell ref="K6:P6"/>
    <mergeCell ref="C7:C8"/>
    <mergeCell ref="F7:G7"/>
    <mergeCell ref="E7:E8"/>
    <mergeCell ref="L7:L8"/>
    <mergeCell ref="H7:J7"/>
    <mergeCell ref="D7:D8"/>
    <mergeCell ref="O7:P7"/>
    <mergeCell ref="C3:C5"/>
    <mergeCell ref="M7:N7"/>
    <mergeCell ref="H19:J19"/>
  </mergeCells>
  <dataValidations disablePrompts="1" count="2">
    <dataValidation type="list" allowBlank="1" showInputMessage="1" showErrorMessage="1" prompt="Select as loaded in P6 Schedule" sqref="K8" xr:uid="{E1AA78F6-9638-48D7-A8F0-AD0A07AAFD39}">
      <formula1>"(Manhours),(Mandays)"</formula1>
    </dataValidation>
    <dataValidation allowBlank="1" showInputMessage="1" showErrorMessage="1" prompt="WBS Level-1 as in P6 and/or as per BOQ" sqref="C9:C13" xr:uid="{E09D3CB9-9783-458F-AA9F-B7403F82A8DD}"/>
  </dataValidations>
  <printOptions horizontalCentered="1" verticalCentered="1"/>
  <pageMargins left="0" right="0" top="0" bottom="0" header="0" footer="0"/>
  <pageSetup paperSize="9" scale="56"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824BF-EE9F-48A0-BCB3-D868F27727C7}">
  <sheetPr>
    <pageSetUpPr fitToPage="1"/>
  </sheetPr>
  <dimension ref="C2:O33"/>
  <sheetViews>
    <sheetView view="pageBreakPreview" topLeftCell="A4" zoomScale="85" zoomScaleNormal="85" zoomScaleSheetLayoutView="85" workbookViewId="0">
      <selection activeCell="L15" sqref="L15"/>
    </sheetView>
  </sheetViews>
  <sheetFormatPr defaultColWidth="10" defaultRowHeight="25.2" customHeight="1"/>
  <cols>
    <col min="1" max="1" width="10" style="837"/>
    <col min="2" max="2" width="4.6640625" style="837" customWidth="1"/>
    <col min="3" max="3" width="11.88671875" style="838" bestFit="1" customWidth="1"/>
    <col min="4" max="4" width="17.6640625" style="837" bestFit="1" customWidth="1"/>
    <col min="5" max="5" width="20.33203125" style="837" bestFit="1" customWidth="1"/>
    <col min="6" max="6" width="16.109375" style="837" bestFit="1" customWidth="1"/>
    <col min="7" max="7" width="18.88671875" style="837" bestFit="1" customWidth="1"/>
    <col min="8" max="8" width="20.33203125" style="837" bestFit="1" customWidth="1"/>
    <col min="9" max="9" width="17.33203125" style="837" bestFit="1" customWidth="1"/>
    <col min="10" max="10" width="19.6640625" style="837" bestFit="1" customWidth="1"/>
    <col min="11" max="11" width="23" style="837" bestFit="1" customWidth="1"/>
    <col min="12" max="12" width="25.33203125" style="837" bestFit="1" customWidth="1"/>
    <col min="13" max="13" width="4.88671875" style="837" customWidth="1"/>
    <col min="14" max="14" width="16.6640625" style="837" bestFit="1" customWidth="1"/>
    <col min="15" max="21" width="18.109375" style="837" bestFit="1" customWidth="1"/>
    <col min="22" max="16384" width="10" style="837"/>
  </cols>
  <sheetData>
    <row r="2" spans="3:15" ht="25.2" customHeight="1" thickBot="1">
      <c r="D2" s="839"/>
      <c r="G2" s="839"/>
    </row>
    <row r="3" spans="3:15" ht="72.599999999999994" customHeight="1">
      <c r="C3" s="845"/>
      <c r="D3" s="2250" t="s">
        <v>1593</v>
      </c>
      <c r="E3" s="2250"/>
      <c r="F3" s="2251"/>
      <c r="G3" s="2252" t="s">
        <v>1592</v>
      </c>
      <c r="H3" s="2253"/>
      <c r="I3" s="2254"/>
      <c r="J3" s="2252" t="s">
        <v>1597</v>
      </c>
      <c r="K3" s="2253"/>
      <c r="L3" s="2254"/>
    </row>
    <row r="4" spans="3:15" ht="42.6" customHeight="1" thickBot="1">
      <c r="C4" s="909" t="s">
        <v>1399</v>
      </c>
      <c r="D4" s="910" t="s">
        <v>1596</v>
      </c>
      <c r="E4" s="910" t="s">
        <v>1595</v>
      </c>
      <c r="F4" s="911" t="s">
        <v>1594</v>
      </c>
      <c r="G4" s="910" t="s">
        <v>1596</v>
      </c>
      <c r="H4" s="910" t="s">
        <v>1981</v>
      </c>
      <c r="I4" s="911" t="s">
        <v>1594</v>
      </c>
      <c r="J4" s="910" t="s">
        <v>1596</v>
      </c>
      <c r="K4" s="910" t="s">
        <v>1595</v>
      </c>
      <c r="L4" s="911" t="s">
        <v>1980</v>
      </c>
      <c r="M4" s="835"/>
    </row>
    <row r="5" spans="3:15" ht="25.2" customHeight="1">
      <c r="C5" s="912">
        <v>45992</v>
      </c>
      <c r="D5" s="913">
        <v>8419524</v>
      </c>
      <c r="E5" s="914">
        <f>D5</f>
        <v>8419524</v>
      </c>
      <c r="F5" s="915">
        <f t="shared" ref="F5:F26" si="0">E5/$E$27</f>
        <v>2.7E-2</v>
      </c>
      <c r="G5" s="916">
        <f>+H5</f>
        <v>0</v>
      </c>
      <c r="H5" s="914">
        <v>0</v>
      </c>
      <c r="I5" s="847">
        <v>0</v>
      </c>
      <c r="J5" s="917">
        <v>1338657.92</v>
      </c>
      <c r="K5" s="914">
        <v>1164050.3600000001</v>
      </c>
      <c r="L5" s="915">
        <f>K5/$H$29</f>
        <v>4.0000000000000001E-3</v>
      </c>
      <c r="N5" s="842">
        <v>1.1499999999999999</v>
      </c>
    </row>
    <row r="6" spans="3:15" ht="25.2" customHeight="1">
      <c r="C6" s="846">
        <f t="shared" ref="C6:C29" si="1">EOMONTH(C5,1)</f>
        <v>46053</v>
      </c>
      <c r="D6" s="840">
        <v>2196489</v>
      </c>
      <c r="E6" s="841">
        <f t="shared" ref="E6:E27" si="2">D6+E5</f>
        <v>10616013</v>
      </c>
      <c r="F6" s="847">
        <f t="shared" si="0"/>
        <v>3.4000000000000002E-2</v>
      </c>
      <c r="G6" s="849">
        <f>+H6-H5</f>
        <v>535463.17000000004</v>
      </c>
      <c r="H6" s="841">
        <v>535463.17000000004</v>
      </c>
      <c r="I6" s="847">
        <v>2E-3</v>
      </c>
      <c r="J6" s="908">
        <f>K6-K5</f>
        <v>8846782.7100000009</v>
      </c>
      <c r="K6" s="841">
        <v>10010833.07</v>
      </c>
      <c r="L6" s="847">
        <f t="shared" ref="L6:L15" si="3">K6/$H$29</f>
        <v>3.6999999999999998E-2</v>
      </c>
    </row>
    <row r="7" spans="3:15" ht="25.2" customHeight="1">
      <c r="C7" s="846">
        <f t="shared" si="1"/>
        <v>46081</v>
      </c>
      <c r="D7" s="840">
        <v>14420331</v>
      </c>
      <c r="E7" s="841">
        <f t="shared" si="2"/>
        <v>25036344</v>
      </c>
      <c r="F7" s="847">
        <f t="shared" si="0"/>
        <v>8.1000000000000003E-2</v>
      </c>
      <c r="G7" s="849">
        <f t="shared" ref="G7:G29" si="4">+H7-H6</f>
        <v>6693289.6299999999</v>
      </c>
      <c r="H7" s="841">
        <v>7228752.7999999998</v>
      </c>
      <c r="I7" s="847">
        <v>2.7E-2</v>
      </c>
      <c r="J7" s="908">
        <f>K7-K6</f>
        <v>7682732.3600000003</v>
      </c>
      <c r="K7" s="841">
        <v>17693565.43</v>
      </c>
      <c r="L7" s="847">
        <f t="shared" si="3"/>
        <v>6.6000000000000003E-2</v>
      </c>
    </row>
    <row r="8" spans="3:15" ht="25.2" customHeight="1">
      <c r="C8" s="846">
        <f t="shared" si="1"/>
        <v>46112</v>
      </c>
      <c r="D8" s="840">
        <v>33339297</v>
      </c>
      <c r="E8" s="841">
        <f t="shared" si="2"/>
        <v>58375641</v>
      </c>
      <c r="F8" s="847">
        <f t="shared" si="0"/>
        <v>0.19</v>
      </c>
      <c r="G8" s="849">
        <f t="shared" si="4"/>
        <v>16599358.279999999</v>
      </c>
      <c r="H8" s="841">
        <v>23828111.079999998</v>
      </c>
      <c r="I8" s="847">
        <v>8.8999999999999996E-2</v>
      </c>
      <c r="J8" s="908">
        <f>K8-K7</f>
        <v>5587441.7199999997</v>
      </c>
      <c r="K8" s="841">
        <v>23281007.149999999</v>
      </c>
      <c r="L8" s="847">
        <f t="shared" si="3"/>
        <v>8.6999999999999994E-2</v>
      </c>
    </row>
    <row r="9" spans="3:15" ht="25.2" customHeight="1">
      <c r="C9" s="846">
        <f t="shared" si="1"/>
        <v>46142</v>
      </c>
      <c r="D9" s="840">
        <v>37611630</v>
      </c>
      <c r="E9" s="841">
        <f t="shared" si="2"/>
        <v>95987271</v>
      </c>
      <c r="F9" s="847">
        <f t="shared" si="0"/>
        <v>0.312</v>
      </c>
      <c r="G9" s="849">
        <f t="shared" si="4"/>
        <v>18741210.969999999</v>
      </c>
      <c r="H9" s="841">
        <v>42569322.049999997</v>
      </c>
      <c r="I9" s="847">
        <v>0.159</v>
      </c>
      <c r="J9" s="849">
        <v>26211859.309999999</v>
      </c>
      <c r="K9" s="841">
        <v>46073928.359999999</v>
      </c>
      <c r="L9" s="989">
        <f t="shared" si="3"/>
        <v>0.1721</v>
      </c>
      <c r="N9" s="842"/>
    </row>
    <row r="10" spans="3:15" ht="25.2" customHeight="1">
      <c r="C10" s="846">
        <f t="shared" si="1"/>
        <v>46173</v>
      </c>
      <c r="D10" s="840">
        <v>22056707</v>
      </c>
      <c r="E10" s="841">
        <f t="shared" si="2"/>
        <v>118043978</v>
      </c>
      <c r="F10" s="847">
        <f t="shared" si="0"/>
        <v>0.38300000000000001</v>
      </c>
      <c r="G10" s="849">
        <f t="shared" si="4"/>
        <v>16599358.279999999</v>
      </c>
      <c r="H10" s="841">
        <v>59168680.329999998</v>
      </c>
      <c r="I10" s="847">
        <v>0.221</v>
      </c>
      <c r="J10" s="849">
        <f t="shared" ref="J10:J15" si="5">K10-K9</f>
        <v>13596480.67</v>
      </c>
      <c r="K10" s="841">
        <v>59670409.030000001</v>
      </c>
      <c r="L10" s="847">
        <f t="shared" si="3"/>
        <v>0.223</v>
      </c>
    </row>
    <row r="11" spans="3:15" ht="25.2" customHeight="1">
      <c r="C11" s="846">
        <f t="shared" si="1"/>
        <v>46203</v>
      </c>
      <c r="D11" s="840">
        <v>18108751</v>
      </c>
      <c r="E11" s="841">
        <f t="shared" si="2"/>
        <v>136152729</v>
      </c>
      <c r="F11" s="847">
        <f t="shared" si="0"/>
        <v>0.442</v>
      </c>
      <c r="G11" s="849">
        <f t="shared" si="4"/>
        <v>18473479.379999999</v>
      </c>
      <c r="H11" s="841">
        <v>77642159.709999993</v>
      </c>
      <c r="I11" s="847">
        <v>0.28999999999999998</v>
      </c>
      <c r="J11" s="849">
        <f t="shared" si="5"/>
        <v>18164516.920000002</v>
      </c>
      <c r="K11" s="841">
        <v>77834925.950000003</v>
      </c>
      <c r="L11" s="847">
        <f t="shared" si="3"/>
        <v>0.29099999999999998</v>
      </c>
    </row>
    <row r="12" spans="3:15" ht="25.2" customHeight="1">
      <c r="C12" s="846">
        <f t="shared" si="1"/>
        <v>46234</v>
      </c>
      <c r="D12" s="840">
        <v>24569297</v>
      </c>
      <c r="E12" s="841">
        <f t="shared" si="2"/>
        <v>160722026</v>
      </c>
      <c r="F12" s="847">
        <f t="shared" si="0"/>
        <v>0.52200000000000002</v>
      </c>
      <c r="G12" s="849">
        <f t="shared" si="4"/>
        <v>21418526.82</v>
      </c>
      <c r="H12" s="841">
        <v>99060686.530000001</v>
      </c>
      <c r="I12" s="847">
        <v>0.37</v>
      </c>
      <c r="J12" s="849">
        <f t="shared" si="5"/>
        <v>13780680.01</v>
      </c>
      <c r="K12" s="841">
        <v>91615605.959999993</v>
      </c>
      <c r="L12" s="847">
        <f t="shared" si="3"/>
        <v>0.34200000000000003</v>
      </c>
    </row>
    <row r="13" spans="3:15" ht="25.2" customHeight="1">
      <c r="C13" s="846">
        <f t="shared" si="1"/>
        <v>46265</v>
      </c>
      <c r="D13" s="840">
        <v>23526180</v>
      </c>
      <c r="E13" s="841">
        <f t="shared" si="2"/>
        <v>184248206</v>
      </c>
      <c r="F13" s="847">
        <f t="shared" si="0"/>
        <v>0.59799999999999998</v>
      </c>
      <c r="G13" s="849">
        <f t="shared" si="4"/>
        <v>17670284.620000001</v>
      </c>
      <c r="H13" s="841">
        <v>116730971.15000001</v>
      </c>
      <c r="I13" s="847">
        <v>0.436</v>
      </c>
      <c r="J13" s="849">
        <f t="shared" si="5"/>
        <v>9003545.3699999992</v>
      </c>
      <c r="K13" s="841">
        <v>100619151.33</v>
      </c>
      <c r="L13" s="847">
        <f t="shared" si="3"/>
        <v>0.376</v>
      </c>
    </row>
    <row r="14" spans="3:15" ht="25.2" customHeight="1">
      <c r="C14" s="846">
        <f t="shared" si="1"/>
        <v>46295</v>
      </c>
      <c r="D14" s="840">
        <v>48356422</v>
      </c>
      <c r="E14" s="841">
        <f t="shared" si="2"/>
        <v>232604628</v>
      </c>
      <c r="F14" s="847">
        <f t="shared" si="0"/>
        <v>0.755</v>
      </c>
      <c r="G14" s="849">
        <f t="shared" si="4"/>
        <v>11512458.17</v>
      </c>
      <c r="H14" s="841">
        <v>128243429.31999999</v>
      </c>
      <c r="I14" s="847">
        <v>0.47899999999999998</v>
      </c>
      <c r="J14" s="849">
        <f t="shared" si="5"/>
        <v>15653730.67</v>
      </c>
      <c r="K14" s="841">
        <v>116272882</v>
      </c>
      <c r="L14" s="847">
        <f t="shared" si="3"/>
        <v>0.434</v>
      </c>
      <c r="O14" s="837">
        <f>+E14/1.15</f>
        <v>202264893.91304299</v>
      </c>
    </row>
    <row r="15" spans="3:15" ht="25.2" customHeight="1">
      <c r="C15" s="846">
        <f t="shared" si="1"/>
        <v>46326</v>
      </c>
      <c r="D15" s="840">
        <v>23001344</v>
      </c>
      <c r="E15" s="841">
        <f t="shared" si="2"/>
        <v>255605972</v>
      </c>
      <c r="F15" s="847">
        <f t="shared" si="0"/>
        <v>0.83</v>
      </c>
      <c r="G15" s="849">
        <f t="shared" si="4"/>
        <v>26773158.52</v>
      </c>
      <c r="H15" s="841">
        <v>155016587.84</v>
      </c>
      <c r="I15" s="847">
        <v>0.57899999999999996</v>
      </c>
      <c r="J15" s="849">
        <f t="shared" si="5"/>
        <v>6157558</v>
      </c>
      <c r="K15" s="841">
        <f>+Progress!P14</f>
        <v>122430440</v>
      </c>
      <c r="L15" s="847">
        <f t="shared" si="3"/>
        <v>0.45700000000000002</v>
      </c>
    </row>
    <row r="16" spans="3:15" ht="25.2" customHeight="1">
      <c r="C16" s="846">
        <f t="shared" si="1"/>
        <v>46356</v>
      </c>
      <c r="D16" s="840">
        <v>12608740</v>
      </c>
      <c r="E16" s="841">
        <f t="shared" si="2"/>
        <v>268214712</v>
      </c>
      <c r="F16" s="847">
        <f t="shared" si="0"/>
        <v>0.871</v>
      </c>
      <c r="G16" s="849">
        <f t="shared" si="4"/>
        <v>32663253.399999999</v>
      </c>
      <c r="H16" s="841">
        <v>187679841.24000001</v>
      </c>
      <c r="I16" s="847">
        <v>0.70099999999999996</v>
      </c>
      <c r="J16" s="849"/>
      <c r="K16" s="841"/>
      <c r="L16" s="847"/>
    </row>
    <row r="17" spans="3:12" ht="25.2" customHeight="1">
      <c r="C17" s="846">
        <f t="shared" si="1"/>
        <v>46387</v>
      </c>
      <c r="D17" s="840">
        <v>972462</v>
      </c>
      <c r="E17" s="841">
        <f t="shared" si="2"/>
        <v>269187174</v>
      </c>
      <c r="F17" s="847">
        <f t="shared" si="0"/>
        <v>0.874</v>
      </c>
      <c r="G17" s="849">
        <f t="shared" si="4"/>
        <v>16599358.279999999</v>
      </c>
      <c r="H17" s="841">
        <v>204279199.52000001</v>
      </c>
      <c r="I17" s="847">
        <v>0.76300000000000001</v>
      </c>
      <c r="J17" s="849"/>
      <c r="K17" s="841"/>
      <c r="L17" s="847"/>
    </row>
    <row r="18" spans="3:12" ht="25.2" customHeight="1">
      <c r="C18" s="846">
        <f t="shared" si="1"/>
        <v>46418</v>
      </c>
      <c r="D18" s="840">
        <v>12810602</v>
      </c>
      <c r="E18" s="841">
        <f t="shared" si="2"/>
        <v>281997776</v>
      </c>
      <c r="F18" s="847">
        <f t="shared" si="0"/>
        <v>0.91600000000000004</v>
      </c>
      <c r="G18" s="849">
        <f t="shared" si="4"/>
        <v>2141852.6800000002</v>
      </c>
      <c r="H18" s="841">
        <v>206421052.19999999</v>
      </c>
      <c r="I18" s="847">
        <v>0.77100000000000002</v>
      </c>
      <c r="J18" s="849"/>
      <c r="K18" s="841"/>
      <c r="L18" s="847"/>
    </row>
    <row r="19" spans="3:12" ht="25.2" customHeight="1">
      <c r="C19" s="846">
        <f t="shared" si="1"/>
        <v>46446</v>
      </c>
      <c r="D19" s="840">
        <v>6202280</v>
      </c>
      <c r="E19" s="841">
        <f t="shared" si="2"/>
        <v>288200056</v>
      </c>
      <c r="F19" s="847">
        <f t="shared" si="0"/>
        <v>0.93600000000000005</v>
      </c>
      <c r="G19" s="849">
        <f t="shared" si="4"/>
        <v>15260700.359999999</v>
      </c>
      <c r="H19" s="841">
        <v>221681752.56</v>
      </c>
      <c r="I19" s="847">
        <v>0.82799999999999996</v>
      </c>
      <c r="J19" s="849"/>
      <c r="K19" s="841"/>
      <c r="L19" s="847"/>
    </row>
    <row r="20" spans="3:12" ht="25.2" customHeight="1">
      <c r="C20" s="846">
        <f t="shared" si="1"/>
        <v>46477</v>
      </c>
      <c r="D20" s="840">
        <v>5580537</v>
      </c>
      <c r="E20" s="841">
        <f t="shared" si="2"/>
        <v>293780593</v>
      </c>
      <c r="F20" s="847">
        <f t="shared" si="0"/>
        <v>0.95399999999999996</v>
      </c>
      <c r="G20" s="849">
        <f t="shared" si="4"/>
        <v>24363574.25</v>
      </c>
      <c r="H20" s="841">
        <v>246045326.81</v>
      </c>
      <c r="I20" s="847">
        <v>0.91900000000000004</v>
      </c>
      <c r="J20" s="849"/>
      <c r="K20" s="841"/>
      <c r="L20" s="847"/>
    </row>
    <row r="21" spans="3:12" ht="25.2" customHeight="1">
      <c r="C21" s="846">
        <f t="shared" si="1"/>
        <v>46507</v>
      </c>
      <c r="D21" s="840">
        <v>6212230</v>
      </c>
      <c r="E21" s="841">
        <f t="shared" si="2"/>
        <v>299992823</v>
      </c>
      <c r="F21" s="847">
        <f t="shared" si="0"/>
        <v>0.97399999999999998</v>
      </c>
      <c r="G21" s="849">
        <f t="shared" si="4"/>
        <v>6157826.46</v>
      </c>
      <c r="H21" s="841">
        <v>252203153.27000001</v>
      </c>
      <c r="I21" s="847">
        <v>0.94199999999999995</v>
      </c>
      <c r="J21" s="849"/>
      <c r="K21" s="841"/>
      <c r="L21" s="847"/>
    </row>
    <row r="22" spans="3:12" ht="25.2" customHeight="1">
      <c r="C22" s="846">
        <f t="shared" si="1"/>
        <v>46538</v>
      </c>
      <c r="D22" s="840">
        <v>2647466</v>
      </c>
      <c r="E22" s="841">
        <f t="shared" si="2"/>
        <v>302640289</v>
      </c>
      <c r="F22" s="847">
        <f t="shared" si="0"/>
        <v>0.98299999999999998</v>
      </c>
      <c r="G22" s="849">
        <f t="shared" si="4"/>
        <v>4551436.95</v>
      </c>
      <c r="H22" s="841">
        <v>256754590.22</v>
      </c>
      <c r="I22" s="847">
        <v>0.95899999999999996</v>
      </c>
      <c r="J22" s="849"/>
      <c r="K22" s="841"/>
      <c r="L22" s="847"/>
    </row>
    <row r="23" spans="3:12" ht="25.2" customHeight="1">
      <c r="C23" s="846">
        <f t="shared" si="1"/>
        <v>46568</v>
      </c>
      <c r="D23" s="840">
        <v>2923583</v>
      </c>
      <c r="E23" s="841">
        <f t="shared" si="2"/>
        <v>305563872</v>
      </c>
      <c r="F23" s="847">
        <f t="shared" si="0"/>
        <v>0.99199999999999999</v>
      </c>
      <c r="G23" s="849">
        <f t="shared" si="4"/>
        <v>6157826.46</v>
      </c>
      <c r="H23" s="841">
        <v>262912416.68000001</v>
      </c>
      <c r="I23" s="847">
        <v>0.98199999999999998</v>
      </c>
      <c r="J23" s="849"/>
      <c r="K23" s="841"/>
      <c r="L23" s="847"/>
    </row>
    <row r="24" spans="3:12" ht="25.2" customHeight="1">
      <c r="C24" s="846">
        <f t="shared" si="1"/>
        <v>46599</v>
      </c>
      <c r="D24" s="840">
        <v>1336381</v>
      </c>
      <c r="E24" s="841">
        <f t="shared" si="2"/>
        <v>306900253</v>
      </c>
      <c r="F24" s="847">
        <f t="shared" si="0"/>
        <v>0.997</v>
      </c>
      <c r="G24" s="849">
        <f t="shared" si="4"/>
        <v>2945047.44</v>
      </c>
      <c r="H24" s="841">
        <v>265857464.12</v>
      </c>
      <c r="I24" s="847">
        <v>0.99299999999999999</v>
      </c>
      <c r="J24" s="849"/>
      <c r="K24" s="841"/>
      <c r="L24" s="847"/>
    </row>
    <row r="25" spans="3:12" ht="25.2" customHeight="1">
      <c r="C25" s="846">
        <f t="shared" si="1"/>
        <v>46630</v>
      </c>
      <c r="D25" s="840">
        <v>651250</v>
      </c>
      <c r="E25" s="841">
        <f t="shared" si="2"/>
        <v>307551503</v>
      </c>
      <c r="F25" s="847">
        <f t="shared" si="0"/>
        <v>0.999</v>
      </c>
      <c r="G25" s="849">
        <f t="shared" si="4"/>
        <v>1606389.51</v>
      </c>
      <c r="H25" s="841">
        <v>267463853.63</v>
      </c>
      <c r="I25" s="847">
        <v>0.999</v>
      </c>
      <c r="J25" s="849"/>
      <c r="K25" s="841"/>
      <c r="L25" s="847"/>
    </row>
    <row r="26" spans="3:12" ht="25.2" customHeight="1">
      <c r="C26" s="846">
        <f t="shared" si="1"/>
        <v>46660</v>
      </c>
      <c r="D26" s="840">
        <v>324742</v>
      </c>
      <c r="E26" s="841">
        <f t="shared" si="2"/>
        <v>307876245</v>
      </c>
      <c r="F26" s="847">
        <f t="shared" si="0"/>
        <v>1</v>
      </c>
      <c r="G26" s="849">
        <f t="shared" si="4"/>
        <v>267728.37</v>
      </c>
      <c r="H26" s="841">
        <v>267731582</v>
      </c>
      <c r="I26" s="847">
        <v>1</v>
      </c>
      <c r="J26" s="849"/>
      <c r="K26" s="841"/>
      <c r="L26" s="847"/>
    </row>
    <row r="27" spans="3:12" ht="25.2" customHeight="1">
      <c r="C27" s="846">
        <f t="shared" si="1"/>
        <v>46691</v>
      </c>
      <c r="D27" s="1371">
        <v>15078</v>
      </c>
      <c r="E27" s="841">
        <f t="shared" si="2"/>
        <v>307891323</v>
      </c>
      <c r="F27" s="847">
        <f>E27/$E$27</f>
        <v>1</v>
      </c>
      <c r="G27" s="1374">
        <f t="shared" si="4"/>
        <v>0</v>
      </c>
      <c r="H27" s="1372">
        <v>267731582</v>
      </c>
      <c r="I27" s="1373">
        <v>1</v>
      </c>
      <c r="J27" s="1374"/>
      <c r="K27" s="1372"/>
      <c r="L27" s="1373"/>
    </row>
    <row r="28" spans="3:12" ht="25.2" customHeight="1">
      <c r="C28" s="846">
        <f t="shared" si="1"/>
        <v>46721</v>
      </c>
      <c r="D28" s="1371"/>
      <c r="E28" s="1372"/>
      <c r="F28" s="1373"/>
      <c r="G28" s="1374">
        <f t="shared" si="4"/>
        <v>0</v>
      </c>
      <c r="H28" s="1372">
        <v>267731582</v>
      </c>
      <c r="I28" s="1373">
        <v>1</v>
      </c>
      <c r="J28" s="1374"/>
      <c r="K28" s="1372"/>
      <c r="L28" s="1373"/>
    </row>
    <row r="29" spans="3:12" ht="25.2" customHeight="1" thickBot="1">
      <c r="C29" s="846">
        <f t="shared" si="1"/>
        <v>46752</v>
      </c>
      <c r="D29" s="918"/>
      <c r="E29" s="848"/>
      <c r="F29" s="919"/>
      <c r="G29" s="850">
        <f t="shared" si="4"/>
        <v>0</v>
      </c>
      <c r="H29" s="848">
        <v>267731582</v>
      </c>
      <c r="I29" s="919">
        <v>1</v>
      </c>
      <c r="J29" s="850"/>
      <c r="K29" s="848"/>
      <c r="L29" s="919"/>
    </row>
    <row r="30" spans="3:12" ht="25.2" customHeight="1">
      <c r="D30" s="836"/>
      <c r="E30" s="836"/>
      <c r="F30" s="836"/>
      <c r="G30" s="836"/>
      <c r="H30" s="836"/>
      <c r="I30" s="836"/>
      <c r="J30" s="836"/>
      <c r="K30" s="836"/>
      <c r="L30" s="836"/>
    </row>
    <row r="32" spans="3:12" ht="25.2" customHeight="1">
      <c r="E32" s="844"/>
      <c r="F32" s="844"/>
      <c r="G32" s="844"/>
      <c r="K32" s="843"/>
    </row>
    <row r="33" spans="11:11" ht="25.2" customHeight="1">
      <c r="K33" s="843"/>
    </row>
  </sheetData>
  <mergeCells count="3">
    <mergeCell ref="D3:F3"/>
    <mergeCell ref="G3:I3"/>
    <mergeCell ref="J3:L3"/>
  </mergeCells>
  <printOptions horizontalCentered="1" verticalCentered="1"/>
  <pageMargins left="0" right="0" top="0" bottom="0" header="0" footer="0"/>
  <pageSetup paperSize="9" scale="76"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5EAD3-8CF4-40EB-9EC6-590E107F7A44}">
  <sheetPr>
    <pageSetUpPr fitToPage="1"/>
  </sheetPr>
  <dimension ref="A2:CR43"/>
  <sheetViews>
    <sheetView view="pageBreakPreview" zoomScale="85" zoomScaleNormal="85" zoomScaleSheetLayoutView="85" workbookViewId="0">
      <selection activeCell="N7" sqref="N7"/>
    </sheetView>
  </sheetViews>
  <sheetFormatPr defaultColWidth="9.109375" defaultRowHeight="15.6"/>
  <cols>
    <col min="1" max="1" width="5.44140625" style="365" customWidth="1"/>
    <col min="2" max="2" width="2.88671875" style="365" customWidth="1"/>
    <col min="3" max="3" width="22.33203125" style="365" bestFit="1" customWidth="1"/>
    <col min="4" max="4" width="11.44140625" style="429" bestFit="1" customWidth="1"/>
    <col min="5" max="5" width="10.77734375" style="429" bestFit="1" customWidth="1"/>
    <col min="6" max="6" width="11.21875" style="429" bestFit="1" customWidth="1"/>
    <col min="7" max="7" width="11.33203125" style="429" bestFit="1" customWidth="1"/>
    <col min="8" max="8" width="11.21875" style="429" bestFit="1" customWidth="1"/>
    <col min="9" max="9" width="11.6640625" style="429" bestFit="1" customWidth="1"/>
    <col min="10" max="12" width="11.21875" style="429" bestFit="1" customWidth="1"/>
    <col min="13" max="26" width="11" style="429" customWidth="1"/>
    <col min="27" max="27" width="11.33203125" style="429" bestFit="1" customWidth="1"/>
    <col min="28" max="28" width="11.21875" style="429" bestFit="1" customWidth="1"/>
    <col min="29" max="29" width="2.5546875" style="365" customWidth="1"/>
    <col min="30" max="34" width="5.6640625" style="365" customWidth="1"/>
    <col min="35" max="38" width="7.33203125" style="365" customWidth="1"/>
    <col min="39" max="40" width="11.109375" style="365" bestFit="1" customWidth="1"/>
    <col min="41" max="42" width="10.77734375" style="365" bestFit="1" customWidth="1"/>
    <col min="43" max="47" width="10.6640625" style="365" bestFit="1" customWidth="1"/>
    <col min="48" max="51" width="11.109375" style="365" bestFit="1" customWidth="1"/>
    <col min="52" max="55" width="11" style="365" bestFit="1" customWidth="1"/>
    <col min="56" max="60" width="10.33203125" style="365" bestFit="1" customWidth="1"/>
    <col min="61" max="68" width="10.77734375" style="365" bestFit="1" customWidth="1"/>
    <col min="69" max="72" width="10.5546875" style="365" bestFit="1" customWidth="1"/>
    <col min="73" max="77" width="11.109375" style="365" bestFit="1" customWidth="1"/>
    <col min="78" max="81" width="10.44140625" style="365" bestFit="1" customWidth="1"/>
    <col min="82" max="86" width="9.77734375" style="365" bestFit="1" customWidth="1"/>
    <col min="87" max="94" width="10.77734375" style="365" bestFit="1" customWidth="1"/>
    <col min="95" max="96" width="10.6640625" style="365" bestFit="1" customWidth="1"/>
    <col min="97" max="16384" width="9.109375" style="365"/>
  </cols>
  <sheetData>
    <row r="2" spans="3:29" hidden="1">
      <c r="D2" s="429" t="str">
        <f>+TEXT(D5,"mmm-yy")</f>
        <v>Dec-25</v>
      </c>
      <c r="E2" s="429" t="str">
        <f t="shared" ref="E2:AB2" si="0">+TEXT(E5,"mmm-yy")</f>
        <v>Jan-26</v>
      </c>
      <c r="F2" s="429" t="str">
        <f t="shared" si="0"/>
        <v>Feb-26</v>
      </c>
      <c r="G2" s="429" t="str">
        <f t="shared" si="0"/>
        <v>Mar-26</v>
      </c>
      <c r="H2" s="429" t="str">
        <f t="shared" si="0"/>
        <v>Apr-26</v>
      </c>
      <c r="I2" s="429" t="str">
        <f t="shared" si="0"/>
        <v>May-26</v>
      </c>
      <c r="J2" s="429" t="str">
        <f t="shared" si="0"/>
        <v>Jun-26</v>
      </c>
      <c r="K2" s="429" t="str">
        <f t="shared" si="0"/>
        <v>Jul-26</v>
      </c>
      <c r="L2" s="429" t="str">
        <f t="shared" si="0"/>
        <v>Aug-26</v>
      </c>
      <c r="M2" s="429" t="str">
        <f t="shared" si="0"/>
        <v>Sep-26</v>
      </c>
      <c r="N2" s="429" t="str">
        <f t="shared" si="0"/>
        <v>Oct-26</v>
      </c>
      <c r="O2" s="429" t="str">
        <f t="shared" si="0"/>
        <v>Nov-26</v>
      </c>
      <c r="P2" s="429" t="str">
        <f t="shared" si="0"/>
        <v>Dec-26</v>
      </c>
      <c r="Q2" s="429" t="str">
        <f t="shared" si="0"/>
        <v>Jan-27</v>
      </c>
      <c r="R2" s="429" t="str">
        <f t="shared" si="0"/>
        <v>Feb-27</v>
      </c>
      <c r="S2" s="429" t="str">
        <f t="shared" si="0"/>
        <v>Mar-27</v>
      </c>
      <c r="T2" s="429" t="str">
        <f t="shared" si="0"/>
        <v>Apr-27</v>
      </c>
      <c r="U2" s="429" t="str">
        <f t="shared" si="0"/>
        <v>May-27</v>
      </c>
      <c r="V2" s="429" t="str">
        <f t="shared" si="0"/>
        <v>Jun-27</v>
      </c>
      <c r="W2" s="429" t="str">
        <f t="shared" si="0"/>
        <v>Jul-27</v>
      </c>
      <c r="X2" s="429" t="str">
        <f t="shared" si="0"/>
        <v>Aug-27</v>
      </c>
      <c r="Y2" s="429" t="str">
        <f t="shared" si="0"/>
        <v>Sep-27</v>
      </c>
      <c r="Z2" s="429" t="str">
        <f t="shared" si="0"/>
        <v>Oct-27</v>
      </c>
      <c r="AA2" s="429" t="str">
        <f t="shared" si="0"/>
        <v>Nov-27</v>
      </c>
      <c r="AB2" s="429" t="str">
        <f t="shared" si="0"/>
        <v>Dec-27</v>
      </c>
    </row>
    <row r="3" spans="3:29" ht="16.2" thickBot="1"/>
    <row r="4" spans="3:29" ht="34.5" customHeight="1" thickBot="1">
      <c r="C4" s="2256" t="s">
        <v>2289</v>
      </c>
      <c r="D4" s="2257"/>
      <c r="E4" s="2257"/>
      <c r="F4" s="2257"/>
      <c r="G4" s="2257"/>
      <c r="H4" s="2257"/>
      <c r="I4" s="2257"/>
      <c r="J4" s="2257"/>
      <c r="K4" s="2257"/>
      <c r="L4" s="2257"/>
      <c r="M4" s="2257"/>
      <c r="N4" s="2257"/>
      <c r="O4" s="2257"/>
      <c r="P4" s="2257"/>
      <c r="Q4" s="2257"/>
      <c r="R4" s="2257"/>
      <c r="S4" s="2257"/>
      <c r="T4" s="2257"/>
      <c r="U4" s="2257"/>
      <c r="V4" s="2257"/>
      <c r="W4" s="2257"/>
      <c r="X4" s="2257"/>
      <c r="Y4" s="2257"/>
      <c r="Z4" s="2258"/>
      <c r="AA4" s="2255">
        <f>'General Information'!E3</f>
        <v>46307</v>
      </c>
      <c r="AB4" s="2255"/>
    </row>
    <row r="5" spans="3:29" ht="28.2" customHeight="1">
      <c r="C5" s="863" t="s">
        <v>1398</v>
      </c>
      <c r="D5" s="864">
        <v>45992</v>
      </c>
      <c r="E5" s="864">
        <f t="shared" ref="E5:K5" si="1">EOMONTH(D5,1)</f>
        <v>46053</v>
      </c>
      <c r="F5" s="864">
        <f t="shared" si="1"/>
        <v>46081</v>
      </c>
      <c r="G5" s="864">
        <f t="shared" si="1"/>
        <v>46112</v>
      </c>
      <c r="H5" s="864">
        <f t="shared" si="1"/>
        <v>46142</v>
      </c>
      <c r="I5" s="864">
        <f t="shared" si="1"/>
        <v>46173</v>
      </c>
      <c r="J5" s="864">
        <f t="shared" si="1"/>
        <v>46203</v>
      </c>
      <c r="K5" s="864">
        <f t="shared" si="1"/>
        <v>46234</v>
      </c>
      <c r="L5" s="864">
        <f t="shared" ref="L5" si="2">EOMONTH(K5,1)</f>
        <v>46265</v>
      </c>
      <c r="M5" s="864">
        <f t="shared" ref="M5" si="3">EOMONTH(L5,1)</f>
        <v>46295</v>
      </c>
      <c r="N5" s="864">
        <f t="shared" ref="N5" si="4">EOMONTH(M5,1)</f>
        <v>46326</v>
      </c>
      <c r="O5" s="864">
        <f t="shared" ref="O5" si="5">EOMONTH(N5,1)</f>
        <v>46356</v>
      </c>
      <c r="P5" s="864">
        <f t="shared" ref="P5" si="6">EOMONTH(O5,1)</f>
        <v>46387</v>
      </c>
      <c r="Q5" s="864">
        <f t="shared" ref="Q5" si="7">EOMONTH(P5,1)</f>
        <v>46418</v>
      </c>
      <c r="R5" s="864">
        <f t="shared" ref="R5" si="8">EOMONTH(Q5,1)</f>
        <v>46446</v>
      </c>
      <c r="S5" s="864">
        <f t="shared" ref="S5" si="9">EOMONTH(R5,1)</f>
        <v>46477</v>
      </c>
      <c r="T5" s="864">
        <f t="shared" ref="T5" si="10">EOMONTH(S5,1)</f>
        <v>46507</v>
      </c>
      <c r="U5" s="864">
        <f t="shared" ref="U5" si="11">EOMONTH(T5,1)</f>
        <v>46538</v>
      </c>
      <c r="V5" s="864">
        <f t="shared" ref="V5" si="12">EOMONTH(U5,1)</f>
        <v>46568</v>
      </c>
      <c r="W5" s="864">
        <f t="shared" ref="W5" si="13">EOMONTH(V5,1)</f>
        <v>46599</v>
      </c>
      <c r="X5" s="864">
        <f t="shared" ref="X5" si="14">EOMONTH(W5,1)</f>
        <v>46630</v>
      </c>
      <c r="Y5" s="864">
        <f t="shared" ref="Y5" si="15">EOMONTH(X5,1)</f>
        <v>46660</v>
      </c>
      <c r="Z5" s="864">
        <f t="shared" ref="Z5" si="16">EOMONTH(Y5,1)</f>
        <v>46691</v>
      </c>
      <c r="AA5" s="434">
        <f t="shared" ref="AA5" si="17">EOMONTH(Z5,1)</f>
        <v>46721</v>
      </c>
      <c r="AB5" s="434">
        <f t="shared" ref="AB5" si="18">EOMONTH(AA5,1)</f>
        <v>46752</v>
      </c>
    </row>
    <row r="6" spans="3:29" ht="28.2" customHeight="1">
      <c r="C6" s="433" t="s">
        <v>2287</v>
      </c>
      <c r="D6" s="1375">
        <v>2</v>
      </c>
      <c r="E6" s="1375">
        <v>47</v>
      </c>
      <c r="F6" s="1375">
        <v>201</v>
      </c>
      <c r="G6" s="1375">
        <v>385</v>
      </c>
      <c r="H6" s="1375">
        <v>544</v>
      </c>
      <c r="I6" s="1375">
        <v>422</v>
      </c>
      <c r="J6" s="1375">
        <v>413</v>
      </c>
      <c r="K6" s="1375">
        <v>596</v>
      </c>
      <c r="L6" s="1375">
        <v>642</v>
      </c>
      <c r="M6" s="1375">
        <v>435</v>
      </c>
      <c r="N6" s="1375">
        <v>677</v>
      </c>
      <c r="O6" s="1375">
        <v>841</v>
      </c>
      <c r="P6" s="1375">
        <v>554</v>
      </c>
      <c r="Q6" s="1375">
        <v>106</v>
      </c>
      <c r="R6" s="1375">
        <v>252</v>
      </c>
      <c r="S6" s="1375">
        <v>689</v>
      </c>
      <c r="T6" s="1375">
        <v>284</v>
      </c>
      <c r="U6" s="1375">
        <v>76</v>
      </c>
      <c r="V6" s="1375">
        <v>206</v>
      </c>
      <c r="W6" s="1375">
        <v>110</v>
      </c>
      <c r="X6" s="1375">
        <v>70</v>
      </c>
      <c r="Y6" s="1375">
        <v>26</v>
      </c>
      <c r="Z6" s="1375">
        <v>1</v>
      </c>
      <c r="AA6" s="1375">
        <v>0</v>
      </c>
      <c r="AB6" s="1375">
        <v>0</v>
      </c>
    </row>
    <row r="7" spans="3:29" ht="24" customHeight="1">
      <c r="C7" s="433" t="s">
        <v>2288</v>
      </c>
      <c r="D7" s="432">
        <v>20</v>
      </c>
      <c r="E7" s="432">
        <v>105</v>
      </c>
      <c r="F7" s="432">
        <v>190</v>
      </c>
      <c r="G7" s="432">
        <v>303</v>
      </c>
      <c r="H7" s="432">
        <v>428</v>
      </c>
      <c r="I7" s="432">
        <v>588</v>
      </c>
      <c r="J7" s="432">
        <v>650</v>
      </c>
      <c r="K7" s="432">
        <v>670</v>
      </c>
      <c r="L7" s="432">
        <f>575+84</f>
        <v>659</v>
      </c>
      <c r="M7" s="432">
        <f>575+84</f>
        <v>659</v>
      </c>
      <c r="N7" s="432">
        <f>445+84</f>
        <v>529</v>
      </c>
      <c r="O7" s="432"/>
      <c r="P7" s="432"/>
      <c r="Q7" s="432"/>
      <c r="R7" s="432"/>
      <c r="S7" s="432"/>
      <c r="T7" s="432"/>
      <c r="U7" s="432"/>
      <c r="V7" s="432"/>
      <c r="W7" s="432"/>
      <c r="X7" s="432"/>
      <c r="Y7" s="432"/>
      <c r="Z7" s="432"/>
      <c r="AA7" s="432"/>
      <c r="AB7" s="432"/>
    </row>
    <row r="8" spans="3:29">
      <c r="D8" s="430"/>
      <c r="E8" s="430"/>
      <c r="F8" s="430"/>
      <c r="G8" s="430"/>
      <c r="H8" s="430"/>
      <c r="I8" s="430"/>
      <c r="J8" s="430"/>
      <c r="K8" s="430"/>
      <c r="L8" s="430"/>
      <c r="M8" s="430"/>
      <c r="N8" s="430"/>
      <c r="O8" s="430"/>
      <c r="P8" s="430"/>
      <c r="Q8" s="430"/>
      <c r="R8" s="430"/>
      <c r="S8" s="430"/>
      <c r="T8" s="430"/>
      <c r="U8" s="430"/>
      <c r="V8" s="430"/>
      <c r="W8" s="430"/>
      <c r="X8" s="430"/>
      <c r="Y8" s="430"/>
      <c r="Z8" s="430"/>
      <c r="AA8" s="430"/>
    </row>
    <row r="9" spans="3:29" s="361" customFormat="1" ht="21.75" customHeight="1">
      <c r="C9" s="365"/>
      <c r="D9" s="429"/>
      <c r="E9" s="429"/>
      <c r="F9" s="429"/>
      <c r="G9" s="429"/>
      <c r="H9" s="429"/>
      <c r="I9" s="429"/>
      <c r="J9" s="429"/>
      <c r="K9" s="429"/>
      <c r="L9" s="429"/>
      <c r="M9" s="429"/>
      <c r="N9" s="429"/>
      <c r="O9" s="429"/>
      <c r="P9" s="429"/>
      <c r="Q9" s="429"/>
      <c r="R9" s="429"/>
      <c r="S9" s="429"/>
      <c r="T9" s="429"/>
      <c r="U9" s="429"/>
      <c r="V9" s="429"/>
      <c r="W9" s="429"/>
      <c r="X9" s="429"/>
      <c r="Y9" s="429"/>
      <c r="Z9" s="429"/>
      <c r="AA9" s="429"/>
      <c r="AB9" s="431"/>
    </row>
    <row r="10" spans="3:29" s="361" customFormat="1" ht="21.75" customHeight="1">
      <c r="C10" s="365"/>
      <c r="D10" s="429"/>
      <c r="E10" s="429"/>
      <c r="F10" s="429"/>
      <c r="G10" s="429"/>
      <c r="H10" s="429"/>
      <c r="I10" s="429"/>
      <c r="J10" s="429"/>
      <c r="K10" s="429"/>
      <c r="L10" s="429"/>
      <c r="M10" s="429"/>
      <c r="N10" s="429"/>
      <c r="O10" s="429"/>
      <c r="P10" s="429"/>
      <c r="Q10" s="429"/>
      <c r="R10" s="429"/>
      <c r="S10" s="429"/>
      <c r="T10" s="429"/>
      <c r="U10" s="429"/>
      <c r="V10" s="429"/>
      <c r="W10" s="429"/>
      <c r="X10" s="429"/>
      <c r="Y10" s="429"/>
      <c r="Z10" s="429"/>
      <c r="AA10" s="429"/>
      <c r="AB10" s="429"/>
      <c r="AC10" s="365"/>
    </row>
    <row r="11" spans="3:29" s="361" customFormat="1" ht="21.75" customHeight="1">
      <c r="C11" s="365"/>
      <c r="D11" s="429"/>
      <c r="E11" s="429"/>
      <c r="F11" s="429"/>
      <c r="G11" s="429"/>
      <c r="H11" s="429"/>
      <c r="I11" s="429"/>
      <c r="J11" s="429"/>
      <c r="K11" s="429"/>
      <c r="L11" s="429"/>
      <c r="M11" s="429"/>
      <c r="N11" s="429"/>
      <c r="O11" s="429"/>
      <c r="P11" s="429"/>
      <c r="Q11" s="429"/>
      <c r="R11" s="429"/>
      <c r="S11" s="429"/>
      <c r="T11" s="429"/>
      <c r="U11" s="429"/>
      <c r="V11" s="429"/>
      <c r="W11" s="429"/>
      <c r="X11" s="429"/>
      <c r="Y11" s="429"/>
      <c r="Z11" s="429"/>
      <c r="AA11" s="429"/>
      <c r="AB11" s="429"/>
      <c r="AC11" s="365"/>
    </row>
    <row r="23" spans="3:28" ht="45" customHeight="1"/>
    <row r="31" spans="3:28">
      <c r="D31" s="1383">
        <f>+D6/SUM($D$6:$AB$6)</f>
        <v>0</v>
      </c>
      <c r="E31" s="1383">
        <f t="shared" ref="E31:AB31" si="19">+E6/SUM($D$6:$AB$6)</f>
        <v>0.01</v>
      </c>
      <c r="F31" s="1383">
        <f t="shared" si="19"/>
        <v>0.03</v>
      </c>
      <c r="G31" s="1383">
        <f t="shared" si="19"/>
        <v>0.05</v>
      </c>
      <c r="H31" s="1383">
        <f t="shared" si="19"/>
        <v>7.0000000000000007E-2</v>
      </c>
      <c r="I31" s="1383">
        <f t="shared" si="19"/>
        <v>0.06</v>
      </c>
      <c r="J31" s="1383">
        <f t="shared" si="19"/>
        <v>0.05</v>
      </c>
      <c r="K31" s="1383">
        <f t="shared" si="19"/>
        <v>0.08</v>
      </c>
      <c r="L31" s="1383">
        <f t="shared" si="19"/>
        <v>0.08</v>
      </c>
      <c r="M31" s="1383">
        <f t="shared" si="19"/>
        <v>0.06</v>
      </c>
      <c r="N31" s="1383">
        <f t="shared" si="19"/>
        <v>0.09</v>
      </c>
      <c r="O31" s="1383">
        <f t="shared" si="19"/>
        <v>0.11</v>
      </c>
      <c r="P31" s="1383">
        <f t="shared" si="19"/>
        <v>7.0000000000000007E-2</v>
      </c>
      <c r="Q31" s="1383">
        <f t="shared" si="19"/>
        <v>0.01</v>
      </c>
      <c r="R31" s="1383">
        <f t="shared" si="19"/>
        <v>0.03</v>
      </c>
      <c r="S31" s="1383">
        <f t="shared" si="19"/>
        <v>0.09</v>
      </c>
      <c r="T31" s="1383">
        <f t="shared" si="19"/>
        <v>0.04</v>
      </c>
      <c r="U31" s="1383">
        <f t="shared" si="19"/>
        <v>0.01</v>
      </c>
      <c r="V31" s="1383">
        <f t="shared" si="19"/>
        <v>0.03</v>
      </c>
      <c r="W31" s="1383">
        <f t="shared" si="19"/>
        <v>0.01</v>
      </c>
      <c r="X31" s="1383">
        <f t="shared" si="19"/>
        <v>0.01</v>
      </c>
      <c r="Y31" s="1383">
        <f t="shared" si="19"/>
        <v>0</v>
      </c>
      <c r="Z31" s="1383">
        <f t="shared" si="19"/>
        <v>0</v>
      </c>
      <c r="AA31" s="1383">
        <f t="shared" si="19"/>
        <v>0</v>
      </c>
      <c r="AB31" s="1383">
        <f t="shared" si="19"/>
        <v>0</v>
      </c>
    </row>
    <row r="32" spans="3:28">
      <c r="C32" s="365">
        <v>0</v>
      </c>
      <c r="D32" s="1383">
        <f>+D31+C32</f>
        <v>0</v>
      </c>
      <c r="E32" s="1383">
        <f t="shared" ref="E32:O32" si="20">+E31+D32</f>
        <v>0.01</v>
      </c>
      <c r="F32" s="1383">
        <f t="shared" si="20"/>
        <v>0.04</v>
      </c>
      <c r="G32" s="1383">
        <f t="shared" si="20"/>
        <v>0.09</v>
      </c>
      <c r="H32" s="1383">
        <f t="shared" si="20"/>
        <v>0.16</v>
      </c>
      <c r="I32" s="1383">
        <f t="shared" si="20"/>
        <v>0.22</v>
      </c>
      <c r="J32" s="1383">
        <f t="shared" si="20"/>
        <v>0.27</v>
      </c>
      <c r="K32" s="1383">
        <f t="shared" si="20"/>
        <v>0.35</v>
      </c>
      <c r="L32" s="1383">
        <f t="shared" si="20"/>
        <v>0.43</v>
      </c>
      <c r="M32" s="1383">
        <f t="shared" si="20"/>
        <v>0.49</v>
      </c>
      <c r="N32" s="1383">
        <f t="shared" si="20"/>
        <v>0.57999999999999996</v>
      </c>
      <c r="O32" s="1383">
        <f t="shared" si="20"/>
        <v>0.69</v>
      </c>
      <c r="P32" s="1383">
        <f t="shared" ref="P32" si="21">+P31+O32</f>
        <v>0.76</v>
      </c>
      <c r="Q32" s="1383">
        <f t="shared" ref="Q32" si="22">+Q31+P32</f>
        <v>0.77</v>
      </c>
      <c r="R32" s="1383">
        <f t="shared" ref="R32" si="23">+R31+Q32</f>
        <v>0.8</v>
      </c>
      <c r="S32" s="1383">
        <f t="shared" ref="S32" si="24">+S31+R32</f>
        <v>0.89</v>
      </c>
      <c r="T32" s="1383">
        <f t="shared" ref="T32" si="25">+T31+S32</f>
        <v>0.93</v>
      </c>
      <c r="U32" s="1383">
        <f t="shared" ref="U32" si="26">+U31+T32</f>
        <v>0.94</v>
      </c>
      <c r="V32" s="1383">
        <f t="shared" ref="V32" si="27">+V31+U32</f>
        <v>0.97</v>
      </c>
      <c r="W32" s="1383">
        <f t="shared" ref="W32" si="28">+W31+V32</f>
        <v>0.98</v>
      </c>
      <c r="X32" s="1383">
        <f t="shared" ref="X32" si="29">+X31+W32</f>
        <v>0.99</v>
      </c>
      <c r="Y32" s="1383">
        <f t="shared" ref="Y32" si="30">+Y31+X32</f>
        <v>0.99</v>
      </c>
      <c r="Z32" s="1383">
        <f t="shared" ref="Z32" si="31">+Z31+Y32</f>
        <v>0.99</v>
      </c>
      <c r="AA32" s="1383">
        <f t="shared" ref="AA32" si="32">+AA31+Z32</f>
        <v>0.99</v>
      </c>
      <c r="AB32" s="1383">
        <f t="shared" ref="AB32" si="33">+AB31+AA32</f>
        <v>0.99</v>
      </c>
    </row>
    <row r="40" spans="1:96">
      <c r="A40" s="365" t="s">
        <v>2153</v>
      </c>
      <c r="B40" s="365" t="s">
        <v>2157</v>
      </c>
      <c r="C40" s="365" t="s">
        <v>2155</v>
      </c>
      <c r="D40" s="1387">
        <v>46025</v>
      </c>
      <c r="E40" s="1387">
        <v>46032</v>
      </c>
      <c r="F40" s="1387">
        <v>46039</v>
      </c>
      <c r="G40" s="1387">
        <v>46046</v>
      </c>
      <c r="H40" s="1387">
        <v>46053</v>
      </c>
      <c r="I40" s="1387">
        <v>46060</v>
      </c>
      <c r="J40" s="1387">
        <v>46067</v>
      </c>
      <c r="K40" s="1387">
        <v>46074</v>
      </c>
      <c r="L40" s="1387">
        <v>46081</v>
      </c>
      <c r="M40" s="1387">
        <v>46088</v>
      </c>
      <c r="N40" s="1387">
        <v>46095</v>
      </c>
      <c r="O40" s="1387">
        <v>46102</v>
      </c>
      <c r="P40" s="1387">
        <v>46109</v>
      </c>
      <c r="Q40" s="1387">
        <v>46116</v>
      </c>
      <c r="R40" s="1387">
        <v>46123</v>
      </c>
      <c r="S40" s="1387">
        <v>46130</v>
      </c>
      <c r="T40" s="1387">
        <v>46137</v>
      </c>
      <c r="U40" s="1387">
        <v>46144</v>
      </c>
      <c r="V40" s="1387">
        <v>46151</v>
      </c>
      <c r="W40" s="1387">
        <v>46158</v>
      </c>
      <c r="X40" s="1387">
        <v>46165</v>
      </c>
      <c r="Y40" s="1387">
        <v>46172</v>
      </c>
      <c r="Z40" s="1387">
        <v>46179</v>
      </c>
      <c r="AA40" s="1387">
        <v>46186</v>
      </c>
      <c r="AB40" s="1387">
        <v>46193</v>
      </c>
      <c r="AC40" s="1387">
        <v>46200</v>
      </c>
      <c r="AD40" s="1387">
        <v>46207</v>
      </c>
      <c r="AE40" s="1387">
        <v>46214</v>
      </c>
      <c r="AF40" s="1387">
        <v>46221</v>
      </c>
      <c r="AG40" s="1387">
        <v>46228</v>
      </c>
      <c r="AH40" s="1387">
        <v>46235</v>
      </c>
      <c r="AI40" s="1387">
        <v>46242</v>
      </c>
      <c r="AJ40" s="1387">
        <v>46249</v>
      </c>
      <c r="AK40" s="1387">
        <v>46256</v>
      </c>
      <c r="AL40" s="1387">
        <v>46263</v>
      </c>
      <c r="AM40" s="1387">
        <v>46270</v>
      </c>
      <c r="AN40" s="1387">
        <v>46277</v>
      </c>
      <c r="AO40" s="1387">
        <v>46284</v>
      </c>
      <c r="AP40" s="1387">
        <v>46291</v>
      </c>
      <c r="AQ40" s="1387">
        <v>46298</v>
      </c>
      <c r="AR40" s="1387">
        <v>46305</v>
      </c>
      <c r="AS40" s="1387">
        <v>46312</v>
      </c>
      <c r="AT40" s="1387">
        <v>46319</v>
      </c>
      <c r="AU40" s="1387">
        <v>46326</v>
      </c>
      <c r="AV40" s="1387">
        <v>46333</v>
      </c>
      <c r="AW40" s="1387">
        <v>46340</v>
      </c>
      <c r="AX40" s="1387">
        <v>46347</v>
      </c>
      <c r="AY40" s="1387">
        <v>46354</v>
      </c>
      <c r="AZ40" s="1387">
        <v>46361</v>
      </c>
      <c r="BA40" s="1387">
        <v>46368</v>
      </c>
      <c r="BB40" s="1387">
        <v>46375</v>
      </c>
      <c r="BC40" s="1387">
        <v>46382</v>
      </c>
      <c r="BD40" s="1387">
        <v>46389</v>
      </c>
      <c r="BE40" s="1387">
        <v>46396</v>
      </c>
      <c r="BF40" s="1387">
        <v>46403</v>
      </c>
      <c r="BG40" s="1387">
        <v>46410</v>
      </c>
      <c r="BH40" s="1387">
        <v>46417</v>
      </c>
      <c r="BI40" s="1387">
        <v>46424</v>
      </c>
      <c r="BJ40" s="1387">
        <v>46431</v>
      </c>
      <c r="BK40" s="1387">
        <v>46438</v>
      </c>
      <c r="BL40" s="1387">
        <v>46445</v>
      </c>
      <c r="BM40" s="1387">
        <v>46452</v>
      </c>
      <c r="BN40" s="1387">
        <v>46459</v>
      </c>
      <c r="BO40" s="1387">
        <v>46466</v>
      </c>
      <c r="BP40" s="1387">
        <v>46473</v>
      </c>
      <c r="BQ40" s="1387">
        <v>46480</v>
      </c>
      <c r="BR40" s="1387">
        <v>46487</v>
      </c>
      <c r="BS40" s="1387">
        <v>46494</v>
      </c>
      <c r="BT40" s="1387">
        <v>46501</v>
      </c>
      <c r="BU40" s="1387">
        <v>46508</v>
      </c>
      <c r="BV40" s="1387">
        <v>46515</v>
      </c>
      <c r="BW40" s="1387">
        <v>46522</v>
      </c>
      <c r="BX40" s="1387">
        <v>46529</v>
      </c>
      <c r="BY40" s="1387">
        <v>46536</v>
      </c>
      <c r="BZ40" s="1387">
        <v>46543</v>
      </c>
      <c r="CA40" s="1387">
        <v>46550</v>
      </c>
      <c r="CB40" s="1387">
        <v>46557</v>
      </c>
      <c r="CC40" s="1387">
        <v>46564</v>
      </c>
      <c r="CD40" s="1387">
        <v>46571</v>
      </c>
      <c r="CE40" s="1387">
        <v>46578</v>
      </c>
      <c r="CF40" s="1387">
        <v>46585</v>
      </c>
      <c r="CG40" s="1387">
        <v>46592</v>
      </c>
      <c r="CH40" s="1387">
        <v>46599</v>
      </c>
      <c r="CI40" s="1387">
        <v>46606</v>
      </c>
      <c r="CJ40" s="1387">
        <v>46613</v>
      </c>
      <c r="CK40" s="1387">
        <v>46620</v>
      </c>
      <c r="CL40" s="1387">
        <v>46627</v>
      </c>
      <c r="CM40" s="1387">
        <v>46634</v>
      </c>
      <c r="CN40" s="1387">
        <v>46641</v>
      </c>
      <c r="CO40" s="1387">
        <v>46648</v>
      </c>
      <c r="CP40" s="1387">
        <v>46655</v>
      </c>
      <c r="CQ40" s="1387">
        <v>46662</v>
      </c>
      <c r="CR40" s="1387">
        <v>46662</v>
      </c>
    </row>
    <row r="41" spans="1:96">
      <c r="A41" s="365" t="s">
        <v>19</v>
      </c>
      <c r="B41" s="1384">
        <v>438870</v>
      </c>
      <c r="C41" s="1384" t="s">
        <v>2157</v>
      </c>
      <c r="D41" s="1385">
        <v>366.57</v>
      </c>
      <c r="E41" s="1385">
        <v>402</v>
      </c>
      <c r="F41" s="1385">
        <v>939.76</v>
      </c>
      <c r="G41" s="1385">
        <v>1640.43</v>
      </c>
      <c r="H41" s="1385">
        <v>2420.86</v>
      </c>
      <c r="I41" s="1385">
        <v>2994.67</v>
      </c>
      <c r="J41" s="1385">
        <v>4137.43</v>
      </c>
      <c r="K41" s="1385">
        <v>3390.86</v>
      </c>
      <c r="L41" s="1385">
        <v>3969.29</v>
      </c>
      <c r="M41" s="1385">
        <v>4335.12</v>
      </c>
      <c r="N41" s="1385">
        <v>4958.12</v>
      </c>
      <c r="O41" s="1385">
        <v>6138.48</v>
      </c>
      <c r="P41" s="1385">
        <v>7085.33</v>
      </c>
      <c r="Q41" s="1385">
        <v>7830.36</v>
      </c>
      <c r="R41" s="1385">
        <v>7246.45</v>
      </c>
      <c r="S41" s="1385">
        <v>7602.52</v>
      </c>
      <c r="T41" s="1385">
        <v>6979</v>
      </c>
      <c r="U41" s="1385">
        <v>6002.62</v>
      </c>
      <c r="V41" s="1385">
        <v>5754.74</v>
      </c>
      <c r="W41" s="1385">
        <v>5606.02</v>
      </c>
      <c r="X41" s="1385">
        <v>5680.93</v>
      </c>
      <c r="Y41" s="1385">
        <v>4778.6400000000003</v>
      </c>
      <c r="Z41" s="1385">
        <v>4859.33</v>
      </c>
      <c r="AA41" s="1385">
        <v>5284.1</v>
      </c>
      <c r="AB41" s="1385">
        <v>5857.07</v>
      </c>
      <c r="AC41" s="1385">
        <v>6779.79</v>
      </c>
      <c r="AD41" s="1385">
        <v>7609.57</v>
      </c>
      <c r="AE41" s="1385">
        <v>8197.24</v>
      </c>
      <c r="AF41" s="1385">
        <v>8168.4</v>
      </c>
      <c r="AG41" s="1385">
        <v>7819.24</v>
      </c>
      <c r="AH41" s="1385">
        <v>7754.66</v>
      </c>
      <c r="AI41" s="1385">
        <v>8665.2199999999993</v>
      </c>
      <c r="AJ41" s="1385">
        <v>8681.2999999999993</v>
      </c>
      <c r="AK41" s="1385">
        <v>7866</v>
      </c>
      <c r="AL41" s="1385">
        <v>7370.44</v>
      </c>
      <c r="AM41" s="1385">
        <v>6580.38</v>
      </c>
      <c r="AN41" s="1385">
        <v>5683.47</v>
      </c>
      <c r="AO41" s="1385">
        <v>4986.32</v>
      </c>
      <c r="AP41" s="1385">
        <v>4728.68</v>
      </c>
      <c r="AQ41" s="1385">
        <v>5953.26</v>
      </c>
      <c r="AR41" s="1385">
        <v>8468.39</v>
      </c>
      <c r="AS41" s="1385">
        <v>10786.19</v>
      </c>
      <c r="AT41" s="1385">
        <v>10828.43</v>
      </c>
      <c r="AU41" s="1385">
        <v>11658.1</v>
      </c>
      <c r="AV41" s="1385">
        <v>11511.97</v>
      </c>
      <c r="AW41" s="1385">
        <v>10653.86</v>
      </c>
      <c r="AX41" s="1385">
        <v>10936.17</v>
      </c>
      <c r="AY41" s="1385">
        <v>9666.2800000000007</v>
      </c>
      <c r="AZ41" s="1385">
        <v>8329.5</v>
      </c>
      <c r="BA41" s="1385">
        <v>7255.48</v>
      </c>
      <c r="BB41" s="1385">
        <v>6892.17</v>
      </c>
      <c r="BC41" s="1385">
        <v>4794.9799999999996</v>
      </c>
      <c r="BD41" s="1385">
        <v>2918.56</v>
      </c>
      <c r="BE41" s="1385">
        <v>1512.46</v>
      </c>
      <c r="BF41" s="1385">
        <v>1012.33</v>
      </c>
      <c r="BG41" s="1385">
        <v>492.14</v>
      </c>
      <c r="BH41" s="1385">
        <v>325.89999999999998</v>
      </c>
      <c r="BI41" s="1385">
        <v>1499.38</v>
      </c>
      <c r="BJ41" s="1385">
        <v>4212.95</v>
      </c>
      <c r="BK41" s="1385">
        <v>6067.24</v>
      </c>
      <c r="BL41" s="1385">
        <v>7127.19</v>
      </c>
      <c r="BM41" s="1385">
        <v>8262.24</v>
      </c>
      <c r="BN41" s="1385">
        <v>10063.81</v>
      </c>
      <c r="BO41" s="1385">
        <v>9736.19</v>
      </c>
      <c r="BP41" s="1385">
        <v>7891.29</v>
      </c>
      <c r="BQ41" s="1385">
        <v>6633.45</v>
      </c>
      <c r="BR41" s="1385">
        <v>4024.88</v>
      </c>
      <c r="BS41" s="1385">
        <v>2461.4299999999998</v>
      </c>
      <c r="BT41" s="1385">
        <v>1913.24</v>
      </c>
      <c r="BU41" s="1385">
        <v>1416.43</v>
      </c>
      <c r="BV41" s="1385">
        <v>835.1</v>
      </c>
      <c r="BW41" s="1385">
        <v>868.67</v>
      </c>
      <c r="BX41" s="1385">
        <v>872.08</v>
      </c>
      <c r="BY41" s="1385">
        <v>650.9</v>
      </c>
      <c r="BZ41" s="1385">
        <v>4362.42</v>
      </c>
      <c r="CA41" s="1385">
        <v>2582.7600000000002</v>
      </c>
      <c r="CB41" s="1385">
        <v>2419.8200000000002</v>
      </c>
      <c r="CC41" s="1385">
        <v>2437.59</v>
      </c>
      <c r="CD41" s="1385">
        <v>2020.49</v>
      </c>
      <c r="CE41" s="1385">
        <v>1446.04</v>
      </c>
      <c r="CF41" s="1385">
        <v>1341.43</v>
      </c>
      <c r="CG41" s="1385">
        <v>894.21</v>
      </c>
      <c r="CH41" s="1385">
        <v>1181.8699999999999</v>
      </c>
      <c r="CI41" s="1385">
        <v>1055.0999999999999</v>
      </c>
      <c r="CJ41" s="1385">
        <v>794.44</v>
      </c>
      <c r="CK41" s="1385">
        <v>712.57</v>
      </c>
      <c r="CL41" s="1385">
        <v>619.5</v>
      </c>
      <c r="CM41" s="1385">
        <v>422.67</v>
      </c>
      <c r="CN41" s="1385">
        <v>360.16</v>
      </c>
      <c r="CO41" s="1385">
        <v>286.41000000000003</v>
      </c>
      <c r="CP41" s="1385">
        <v>217</v>
      </c>
      <c r="CQ41" s="1385">
        <v>31.5</v>
      </c>
      <c r="CR41" s="1385">
        <v>31.5</v>
      </c>
    </row>
    <row r="42" spans="1:96">
      <c r="D42" s="1385">
        <f>+C42+D41</f>
        <v>366.57</v>
      </c>
      <c r="E42" s="1385">
        <f t="shared" ref="E42:BP42" si="34">+D42+E41</f>
        <v>768.57</v>
      </c>
      <c r="F42" s="1385">
        <f t="shared" si="34"/>
        <v>1708.33</v>
      </c>
      <c r="G42" s="1385">
        <f t="shared" si="34"/>
        <v>3348.76</v>
      </c>
      <c r="H42" s="1385">
        <f t="shared" si="34"/>
        <v>5769.62</v>
      </c>
      <c r="I42" s="1385">
        <f t="shared" si="34"/>
        <v>8764.2900000000009</v>
      </c>
      <c r="J42" s="1385">
        <f t="shared" si="34"/>
        <v>12901.72</v>
      </c>
      <c r="K42" s="1385">
        <f t="shared" si="34"/>
        <v>16292.58</v>
      </c>
      <c r="L42" s="1385">
        <f t="shared" si="34"/>
        <v>20261.87</v>
      </c>
      <c r="M42" s="1385">
        <f t="shared" si="34"/>
        <v>24596.99</v>
      </c>
      <c r="N42" s="1385">
        <f t="shared" si="34"/>
        <v>29555.11</v>
      </c>
      <c r="O42" s="1385">
        <f t="shared" si="34"/>
        <v>35693.589999999997</v>
      </c>
      <c r="P42" s="1385">
        <f t="shared" si="34"/>
        <v>42778.92</v>
      </c>
      <c r="Q42" s="1385">
        <f t="shared" si="34"/>
        <v>50609.279999999999</v>
      </c>
      <c r="R42" s="1385">
        <f t="shared" si="34"/>
        <v>57855.73</v>
      </c>
      <c r="S42" s="1385">
        <f t="shared" si="34"/>
        <v>65458.25</v>
      </c>
      <c r="T42" s="1385">
        <f t="shared" si="34"/>
        <v>72437.25</v>
      </c>
      <c r="U42" s="1385">
        <f t="shared" si="34"/>
        <v>78439.87</v>
      </c>
      <c r="V42" s="1385">
        <f t="shared" si="34"/>
        <v>84194.61</v>
      </c>
      <c r="W42" s="1385">
        <f t="shared" si="34"/>
        <v>89800.63</v>
      </c>
      <c r="X42" s="1385">
        <f t="shared" si="34"/>
        <v>95481.56</v>
      </c>
      <c r="Y42" s="1385">
        <f t="shared" si="34"/>
        <v>100260.2</v>
      </c>
      <c r="Z42" s="1385">
        <f t="shared" si="34"/>
        <v>105119.53</v>
      </c>
      <c r="AA42" s="1385">
        <f t="shared" si="34"/>
        <v>110403.63</v>
      </c>
      <c r="AB42" s="1385">
        <f t="shared" si="34"/>
        <v>116260.7</v>
      </c>
      <c r="AC42" s="1385">
        <f t="shared" si="34"/>
        <v>123040.49</v>
      </c>
      <c r="AD42" s="1385">
        <f t="shared" si="34"/>
        <v>130650.06</v>
      </c>
      <c r="AE42" s="1385">
        <f t="shared" si="34"/>
        <v>138847.29999999999</v>
      </c>
      <c r="AF42" s="1385">
        <f t="shared" si="34"/>
        <v>147015.70000000001</v>
      </c>
      <c r="AG42" s="1385">
        <f t="shared" si="34"/>
        <v>154834.94</v>
      </c>
      <c r="AH42" s="1385">
        <f t="shared" si="34"/>
        <v>162589.6</v>
      </c>
      <c r="AI42" s="1385">
        <f t="shared" si="34"/>
        <v>171254.82</v>
      </c>
      <c r="AJ42" s="1385">
        <f t="shared" si="34"/>
        <v>179936.12</v>
      </c>
      <c r="AK42" s="1385">
        <f t="shared" si="34"/>
        <v>187802.12</v>
      </c>
      <c r="AL42" s="1385">
        <f t="shared" si="34"/>
        <v>195172.56</v>
      </c>
      <c r="AM42" s="1385">
        <f t="shared" si="34"/>
        <v>201752.94</v>
      </c>
      <c r="AN42" s="1385">
        <f t="shared" si="34"/>
        <v>207436.41</v>
      </c>
      <c r="AO42" s="1385">
        <f t="shared" si="34"/>
        <v>212422.73</v>
      </c>
      <c r="AP42" s="1385">
        <f t="shared" si="34"/>
        <v>217151.41</v>
      </c>
      <c r="AQ42" s="1385">
        <f t="shared" si="34"/>
        <v>223104.67</v>
      </c>
      <c r="AR42" s="1385">
        <f t="shared" si="34"/>
        <v>231573.06</v>
      </c>
      <c r="AS42" s="1385">
        <f t="shared" si="34"/>
        <v>242359.25</v>
      </c>
      <c r="AT42" s="1385">
        <f t="shared" si="34"/>
        <v>253187.68</v>
      </c>
      <c r="AU42" s="1385">
        <f t="shared" si="34"/>
        <v>264845.78000000003</v>
      </c>
      <c r="AV42" s="1385">
        <f t="shared" si="34"/>
        <v>276357.75</v>
      </c>
      <c r="AW42" s="1385">
        <f t="shared" si="34"/>
        <v>287011.61</v>
      </c>
      <c r="AX42" s="1385">
        <f t="shared" si="34"/>
        <v>297947.78000000003</v>
      </c>
      <c r="AY42" s="1385">
        <f t="shared" si="34"/>
        <v>307614.06</v>
      </c>
      <c r="AZ42" s="1385">
        <f t="shared" si="34"/>
        <v>315943.56</v>
      </c>
      <c r="BA42" s="1385">
        <f t="shared" si="34"/>
        <v>323199.03999999998</v>
      </c>
      <c r="BB42" s="1385">
        <f t="shared" si="34"/>
        <v>330091.21000000002</v>
      </c>
      <c r="BC42" s="1385">
        <f t="shared" si="34"/>
        <v>334886.19</v>
      </c>
      <c r="BD42" s="1385">
        <f t="shared" si="34"/>
        <v>337804.75</v>
      </c>
      <c r="BE42" s="1385">
        <f t="shared" si="34"/>
        <v>339317.21</v>
      </c>
      <c r="BF42" s="1385">
        <f t="shared" si="34"/>
        <v>340329.54</v>
      </c>
      <c r="BG42" s="1385">
        <f t="shared" si="34"/>
        <v>340821.68</v>
      </c>
      <c r="BH42" s="1385">
        <f t="shared" si="34"/>
        <v>341147.58</v>
      </c>
      <c r="BI42" s="1385">
        <f t="shared" si="34"/>
        <v>342646.96</v>
      </c>
      <c r="BJ42" s="1385">
        <f t="shared" si="34"/>
        <v>346859.91</v>
      </c>
      <c r="BK42" s="1385">
        <f t="shared" si="34"/>
        <v>352927.15</v>
      </c>
      <c r="BL42" s="1385">
        <f t="shared" si="34"/>
        <v>360054.34</v>
      </c>
      <c r="BM42" s="1385">
        <f t="shared" si="34"/>
        <v>368316.58</v>
      </c>
      <c r="BN42" s="1385">
        <f t="shared" si="34"/>
        <v>378380.39</v>
      </c>
      <c r="BO42" s="1385">
        <f t="shared" si="34"/>
        <v>388116.58</v>
      </c>
      <c r="BP42" s="1385">
        <f t="shared" si="34"/>
        <v>396007.87</v>
      </c>
      <c r="BQ42" s="1385">
        <f t="shared" ref="BQ42:CR42" si="35">+BP42+BQ41</f>
        <v>402641.32</v>
      </c>
      <c r="BR42" s="1385">
        <f t="shared" si="35"/>
        <v>406666.2</v>
      </c>
      <c r="BS42" s="1385">
        <f t="shared" si="35"/>
        <v>409127.63</v>
      </c>
      <c r="BT42" s="1385">
        <f t="shared" si="35"/>
        <v>411040.87</v>
      </c>
      <c r="BU42" s="1385">
        <f t="shared" si="35"/>
        <v>412457.3</v>
      </c>
      <c r="BV42" s="1385">
        <f t="shared" si="35"/>
        <v>413292.4</v>
      </c>
      <c r="BW42" s="1385">
        <f t="shared" si="35"/>
        <v>414161.07</v>
      </c>
      <c r="BX42" s="1385">
        <f t="shared" si="35"/>
        <v>415033.15</v>
      </c>
      <c r="BY42" s="1385">
        <f t="shared" si="35"/>
        <v>415684.05</v>
      </c>
      <c r="BZ42" s="1385">
        <f t="shared" si="35"/>
        <v>420046.47</v>
      </c>
      <c r="CA42" s="1385">
        <f t="shared" si="35"/>
        <v>422629.23</v>
      </c>
      <c r="CB42" s="1385">
        <f t="shared" si="35"/>
        <v>425049.05</v>
      </c>
      <c r="CC42" s="1385">
        <f t="shared" si="35"/>
        <v>427486.64</v>
      </c>
      <c r="CD42" s="1385">
        <f t="shared" si="35"/>
        <v>429507.13</v>
      </c>
      <c r="CE42" s="1385">
        <f t="shared" si="35"/>
        <v>430953.17</v>
      </c>
      <c r="CF42" s="1385">
        <f t="shared" si="35"/>
        <v>432294.6</v>
      </c>
      <c r="CG42" s="1385">
        <f t="shared" si="35"/>
        <v>433188.81</v>
      </c>
      <c r="CH42" s="1385">
        <f t="shared" si="35"/>
        <v>434370.68</v>
      </c>
      <c r="CI42" s="1385">
        <f t="shared" si="35"/>
        <v>435425.78</v>
      </c>
      <c r="CJ42" s="1385">
        <f t="shared" si="35"/>
        <v>436220.22</v>
      </c>
      <c r="CK42" s="1385">
        <f t="shared" si="35"/>
        <v>436932.79</v>
      </c>
      <c r="CL42" s="1385">
        <f t="shared" si="35"/>
        <v>437552.29</v>
      </c>
      <c r="CM42" s="1385">
        <f t="shared" si="35"/>
        <v>437974.96</v>
      </c>
      <c r="CN42" s="1385">
        <f t="shared" si="35"/>
        <v>438335.12</v>
      </c>
      <c r="CO42" s="1385">
        <f t="shared" si="35"/>
        <v>438621.53</v>
      </c>
      <c r="CP42" s="1385">
        <f t="shared" si="35"/>
        <v>438838.53</v>
      </c>
      <c r="CQ42" s="1385">
        <f t="shared" si="35"/>
        <v>438870.03</v>
      </c>
      <c r="CR42" s="1385">
        <f t="shared" si="35"/>
        <v>438901.53</v>
      </c>
    </row>
    <row r="43" spans="1:96">
      <c r="D43" s="1386">
        <f>+D42/$CR$42</f>
        <v>8.0000000000000004E-4</v>
      </c>
      <c r="E43" s="1386">
        <f t="shared" ref="E43:AO43" si="36">+E42/$CR$42</f>
        <v>1.8E-3</v>
      </c>
      <c r="F43" s="1386">
        <f t="shared" si="36"/>
        <v>3.8999999999999998E-3</v>
      </c>
      <c r="G43" s="1386">
        <f t="shared" si="36"/>
        <v>7.6E-3</v>
      </c>
      <c r="H43" s="1386">
        <f t="shared" si="36"/>
        <v>1.3100000000000001E-2</v>
      </c>
      <c r="I43" s="1386">
        <f t="shared" si="36"/>
        <v>0.02</v>
      </c>
      <c r="J43" s="1386">
        <f t="shared" si="36"/>
        <v>2.9399999999999999E-2</v>
      </c>
      <c r="K43" s="1386">
        <f t="shared" si="36"/>
        <v>3.7100000000000001E-2</v>
      </c>
      <c r="L43" s="1386">
        <f t="shared" si="36"/>
        <v>4.6199999999999998E-2</v>
      </c>
      <c r="M43" s="1386">
        <f t="shared" si="36"/>
        <v>5.6000000000000001E-2</v>
      </c>
      <c r="N43" s="1386">
        <f t="shared" si="36"/>
        <v>6.7299999999999999E-2</v>
      </c>
      <c r="O43" s="1386">
        <f t="shared" si="36"/>
        <v>8.1299999999999997E-2</v>
      </c>
      <c r="P43" s="1386">
        <f t="shared" si="36"/>
        <v>9.7500000000000003E-2</v>
      </c>
      <c r="Q43" s="1386">
        <f t="shared" si="36"/>
        <v>0.1153</v>
      </c>
      <c r="R43" s="1386">
        <f t="shared" si="36"/>
        <v>0.1318</v>
      </c>
      <c r="S43" s="1386">
        <f t="shared" si="36"/>
        <v>0.14910000000000001</v>
      </c>
      <c r="T43" s="1386">
        <f t="shared" si="36"/>
        <v>0.16500000000000001</v>
      </c>
      <c r="U43" s="1386">
        <f t="shared" si="36"/>
        <v>0.1787</v>
      </c>
      <c r="V43" s="1386">
        <f t="shared" si="36"/>
        <v>0.1918</v>
      </c>
      <c r="W43" s="1386">
        <f t="shared" si="36"/>
        <v>0.2046</v>
      </c>
      <c r="X43" s="1386">
        <f t="shared" si="36"/>
        <v>0.2175</v>
      </c>
      <c r="Y43" s="1386">
        <f t="shared" si="36"/>
        <v>0.22839999999999999</v>
      </c>
      <c r="Z43" s="1386">
        <f t="shared" si="36"/>
        <v>0.23949999999999999</v>
      </c>
      <c r="AA43" s="1386">
        <f t="shared" si="36"/>
        <v>0.2515</v>
      </c>
      <c r="AB43" s="1386">
        <f t="shared" si="36"/>
        <v>0.26490000000000002</v>
      </c>
      <c r="AC43" s="1386">
        <f t="shared" si="36"/>
        <v>0.28029999999999999</v>
      </c>
      <c r="AD43" s="1386">
        <f t="shared" si="36"/>
        <v>0.29770000000000002</v>
      </c>
      <c r="AE43" s="1386">
        <f t="shared" si="36"/>
        <v>0.31640000000000001</v>
      </c>
      <c r="AF43" s="1386">
        <f t="shared" si="36"/>
        <v>0.33500000000000002</v>
      </c>
      <c r="AG43" s="1386">
        <f t="shared" si="36"/>
        <v>0.3528</v>
      </c>
      <c r="AH43" s="1386">
        <f t="shared" si="36"/>
        <v>0.37040000000000001</v>
      </c>
      <c r="AI43" s="1386">
        <f t="shared" si="36"/>
        <v>0.39019999999999999</v>
      </c>
      <c r="AJ43" s="1386">
        <f t="shared" si="36"/>
        <v>0.41</v>
      </c>
      <c r="AK43" s="1386">
        <f t="shared" si="36"/>
        <v>0.4279</v>
      </c>
      <c r="AL43" s="1386">
        <f t="shared" si="36"/>
        <v>0.44469999999999998</v>
      </c>
      <c r="AM43" s="1386">
        <f t="shared" si="36"/>
        <v>0.4597</v>
      </c>
      <c r="AN43" s="1386">
        <f t="shared" si="36"/>
        <v>0.47260000000000002</v>
      </c>
      <c r="AO43" s="1386">
        <f t="shared" si="36"/>
        <v>0.48399999999999999</v>
      </c>
    </row>
  </sheetData>
  <mergeCells count="2">
    <mergeCell ref="AA4:AB4"/>
    <mergeCell ref="C4:Z4"/>
  </mergeCells>
  <printOptions horizontalCentered="1"/>
  <pageMargins left="0.45" right="0.2" top="0.75" bottom="0.75" header="0.3" footer="0.3"/>
  <pageSetup paperSize="9" scale="47"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E2FA8-9FF1-4805-9136-E0B62B7A17F2}">
  <sheetPr>
    <pageSetUpPr fitToPage="1"/>
  </sheetPr>
  <dimension ref="A2:CU50"/>
  <sheetViews>
    <sheetView view="pageBreakPreview" topLeftCell="C1" zoomScale="85" zoomScaleNormal="85" zoomScaleSheetLayoutView="85" workbookViewId="0">
      <selection activeCell="D7" sqref="D7"/>
    </sheetView>
  </sheetViews>
  <sheetFormatPr defaultColWidth="9.109375" defaultRowHeight="15.6"/>
  <cols>
    <col min="1" max="1" width="5.44140625" style="365" customWidth="1"/>
    <col min="2" max="2" width="2.88671875" style="365" customWidth="1"/>
    <col min="3" max="3" width="22.33203125" style="365" bestFit="1" customWidth="1"/>
    <col min="4" max="28" width="3.33203125" style="429" customWidth="1"/>
    <col min="29" max="98" width="3.33203125" style="365" customWidth="1"/>
    <col min="99" max="171" width="11" style="365" customWidth="1"/>
    <col min="172" max="16384" width="9.109375" style="365"/>
  </cols>
  <sheetData>
    <row r="2" spans="1:99" hidden="1">
      <c r="D2" s="429" t="str">
        <f>+TEXT(D5,"mmm-yy")</f>
        <v>Jan-26</v>
      </c>
      <c r="E2" s="429" t="str">
        <f t="shared" ref="E2:BP2" si="0">+TEXT(E5,"mmm-yy")</f>
        <v>Jan-26</v>
      </c>
      <c r="F2" s="429" t="str">
        <f t="shared" si="0"/>
        <v>Jan-26</v>
      </c>
      <c r="G2" s="429" t="str">
        <f t="shared" si="0"/>
        <v>Jan-26</v>
      </c>
      <c r="H2" s="429" t="str">
        <f t="shared" si="0"/>
        <v>Feb-26</v>
      </c>
      <c r="I2" s="429" t="str">
        <f t="shared" si="0"/>
        <v>Feb-26</v>
      </c>
      <c r="J2" s="429" t="str">
        <f t="shared" si="0"/>
        <v>Feb-26</v>
      </c>
      <c r="K2" s="429" t="str">
        <f t="shared" si="0"/>
        <v>Feb-26</v>
      </c>
      <c r="L2" s="429" t="str">
        <f t="shared" si="0"/>
        <v>Mar-26</v>
      </c>
      <c r="M2" s="429" t="str">
        <f t="shared" si="0"/>
        <v>Mar-26</v>
      </c>
      <c r="N2" s="429" t="str">
        <f t="shared" si="0"/>
        <v>Mar-26</v>
      </c>
      <c r="O2" s="429" t="str">
        <f t="shared" si="0"/>
        <v>Mar-26</v>
      </c>
      <c r="P2" s="429" t="str">
        <f t="shared" si="0"/>
        <v>Apr-26</v>
      </c>
      <c r="Q2" s="429" t="str">
        <f t="shared" si="0"/>
        <v>Apr-26</v>
      </c>
      <c r="R2" s="429" t="str">
        <f t="shared" si="0"/>
        <v>Apr-26</v>
      </c>
      <c r="S2" s="429" t="str">
        <f t="shared" si="0"/>
        <v>Apr-26</v>
      </c>
      <c r="T2" s="429" t="str">
        <f t="shared" si="0"/>
        <v>May-26</v>
      </c>
      <c r="U2" s="429" t="str">
        <f t="shared" si="0"/>
        <v>May-26</v>
      </c>
      <c r="V2" s="429" t="str">
        <f t="shared" si="0"/>
        <v>May-26</v>
      </c>
      <c r="W2" s="429" t="str">
        <f t="shared" si="0"/>
        <v>May-26</v>
      </c>
      <c r="X2" s="429" t="str">
        <f t="shared" si="0"/>
        <v>May-26</v>
      </c>
      <c r="Y2" s="429" t="str">
        <f t="shared" si="0"/>
        <v>Jun-26</v>
      </c>
      <c r="Z2" s="429" t="str">
        <f t="shared" si="0"/>
        <v>Jun-26</v>
      </c>
      <c r="AA2" s="429" t="str">
        <f t="shared" si="0"/>
        <v>Jun-26</v>
      </c>
      <c r="AB2" s="429" t="str">
        <f t="shared" si="0"/>
        <v>Jun-26</v>
      </c>
      <c r="AC2" s="429" t="str">
        <f t="shared" si="0"/>
        <v>Jul-26</v>
      </c>
      <c r="AD2" s="429" t="str">
        <f t="shared" si="0"/>
        <v>Jul-26</v>
      </c>
      <c r="AE2" s="429" t="str">
        <f t="shared" si="0"/>
        <v>Jul-26</v>
      </c>
      <c r="AF2" s="429" t="str">
        <f t="shared" si="0"/>
        <v>Jul-26</v>
      </c>
      <c r="AG2" s="429" t="str">
        <f t="shared" si="0"/>
        <v>Aug-26</v>
      </c>
      <c r="AH2" s="429" t="str">
        <f t="shared" si="0"/>
        <v>Aug-26</v>
      </c>
      <c r="AI2" s="429" t="str">
        <f t="shared" si="0"/>
        <v>Aug-26</v>
      </c>
      <c r="AJ2" s="429" t="str">
        <f t="shared" si="0"/>
        <v>Aug-26</v>
      </c>
      <c r="AK2" s="429" t="str">
        <f t="shared" si="0"/>
        <v>Aug-26</v>
      </c>
      <c r="AL2" s="429" t="str">
        <f t="shared" si="0"/>
        <v>Sep-26</v>
      </c>
      <c r="AM2" s="429" t="str">
        <f t="shared" si="0"/>
        <v>Sep-26</v>
      </c>
      <c r="AN2" s="429" t="str">
        <f t="shared" si="0"/>
        <v>Sep-26</v>
      </c>
      <c r="AO2" s="429" t="str">
        <f t="shared" si="0"/>
        <v>Sep-26</v>
      </c>
      <c r="AP2" s="429" t="str">
        <f t="shared" si="0"/>
        <v>Oct-26</v>
      </c>
      <c r="AQ2" s="429" t="str">
        <f t="shared" si="0"/>
        <v>Oct-26</v>
      </c>
      <c r="AR2" s="429" t="str">
        <f t="shared" si="0"/>
        <v>Oct-26</v>
      </c>
      <c r="AS2" s="429" t="str">
        <f t="shared" si="0"/>
        <v>Oct-26</v>
      </c>
      <c r="AT2" s="429" t="str">
        <f t="shared" si="0"/>
        <v>Oct-26</v>
      </c>
      <c r="AU2" s="429" t="str">
        <f t="shared" si="0"/>
        <v>Nov-26</v>
      </c>
      <c r="AV2" s="429" t="str">
        <f t="shared" si="0"/>
        <v>Nov-26</v>
      </c>
      <c r="AW2" s="429" t="str">
        <f t="shared" si="0"/>
        <v>Nov-26</v>
      </c>
      <c r="AX2" s="429" t="str">
        <f t="shared" si="0"/>
        <v>Nov-26</v>
      </c>
      <c r="AY2" s="429" t="str">
        <f t="shared" si="0"/>
        <v>Dec-26</v>
      </c>
      <c r="AZ2" s="429" t="str">
        <f t="shared" si="0"/>
        <v>Dec-26</v>
      </c>
      <c r="BA2" s="429" t="str">
        <f t="shared" si="0"/>
        <v>Dec-26</v>
      </c>
      <c r="BB2" s="429" t="str">
        <f t="shared" si="0"/>
        <v>Dec-26</v>
      </c>
      <c r="BC2" s="429" t="str">
        <f t="shared" si="0"/>
        <v>Jan-27</v>
      </c>
      <c r="BD2" s="429" t="str">
        <f t="shared" si="0"/>
        <v>Jan-27</v>
      </c>
      <c r="BE2" s="429" t="str">
        <f t="shared" si="0"/>
        <v>Jan-27</v>
      </c>
      <c r="BF2" s="429" t="str">
        <f t="shared" si="0"/>
        <v>Jan-27</v>
      </c>
      <c r="BG2" s="429" t="str">
        <f t="shared" si="0"/>
        <v>Jan-27</v>
      </c>
      <c r="BH2" s="429" t="str">
        <f t="shared" si="0"/>
        <v>Feb-27</v>
      </c>
      <c r="BI2" s="429" t="str">
        <f t="shared" si="0"/>
        <v>Feb-27</v>
      </c>
      <c r="BJ2" s="429" t="str">
        <f t="shared" si="0"/>
        <v>Feb-27</v>
      </c>
      <c r="BK2" s="429" t="str">
        <f t="shared" si="0"/>
        <v>Feb-27</v>
      </c>
      <c r="BL2" s="429" t="str">
        <f t="shared" si="0"/>
        <v>Mar-27</v>
      </c>
      <c r="BM2" s="429" t="str">
        <f t="shared" si="0"/>
        <v>Mar-27</v>
      </c>
      <c r="BN2" s="429" t="str">
        <f t="shared" si="0"/>
        <v>Mar-27</v>
      </c>
      <c r="BO2" s="429" t="str">
        <f t="shared" si="0"/>
        <v>Mar-27</v>
      </c>
      <c r="BP2" s="429" t="str">
        <f t="shared" si="0"/>
        <v>Apr-27</v>
      </c>
      <c r="BQ2" s="429" t="str">
        <f t="shared" ref="BQ2:CT2" si="1">+TEXT(BQ5,"mmm-yy")</f>
        <v>Apr-27</v>
      </c>
      <c r="BR2" s="429" t="str">
        <f t="shared" si="1"/>
        <v>Apr-27</v>
      </c>
      <c r="BS2" s="429" t="str">
        <f t="shared" si="1"/>
        <v>Apr-27</v>
      </c>
      <c r="BT2" s="429" t="str">
        <f t="shared" si="1"/>
        <v>May-27</v>
      </c>
      <c r="BU2" s="429" t="str">
        <f t="shared" si="1"/>
        <v>May-27</v>
      </c>
      <c r="BV2" s="429" t="str">
        <f t="shared" si="1"/>
        <v>May-27</v>
      </c>
      <c r="BW2" s="429" t="str">
        <f t="shared" si="1"/>
        <v>May-27</v>
      </c>
      <c r="BX2" s="429" t="str">
        <f t="shared" si="1"/>
        <v>May-27</v>
      </c>
      <c r="BY2" s="429" t="str">
        <f t="shared" si="1"/>
        <v>Jun-27</v>
      </c>
      <c r="BZ2" s="429" t="str">
        <f t="shared" si="1"/>
        <v>Jun-27</v>
      </c>
      <c r="CA2" s="429" t="str">
        <f t="shared" si="1"/>
        <v>Jun-27</v>
      </c>
      <c r="CB2" s="429" t="str">
        <f t="shared" si="1"/>
        <v>Jun-27</v>
      </c>
      <c r="CC2" s="429" t="str">
        <f t="shared" si="1"/>
        <v>Jul-27</v>
      </c>
      <c r="CD2" s="429" t="str">
        <f t="shared" si="1"/>
        <v>Jul-27</v>
      </c>
      <c r="CE2" s="429" t="str">
        <f t="shared" si="1"/>
        <v>Jul-27</v>
      </c>
      <c r="CF2" s="429" t="str">
        <f t="shared" si="1"/>
        <v>Jul-27</v>
      </c>
      <c r="CG2" s="429" t="str">
        <f t="shared" si="1"/>
        <v>Jul-27</v>
      </c>
      <c r="CH2" s="429" t="str">
        <f t="shared" si="1"/>
        <v>Aug-27</v>
      </c>
      <c r="CI2" s="429" t="str">
        <f t="shared" si="1"/>
        <v>Aug-27</v>
      </c>
      <c r="CJ2" s="429" t="str">
        <f t="shared" si="1"/>
        <v>Aug-27</v>
      </c>
      <c r="CK2" s="429" t="str">
        <f t="shared" si="1"/>
        <v>Aug-27</v>
      </c>
      <c r="CL2" s="429" t="str">
        <f t="shared" si="1"/>
        <v>Sep-27</v>
      </c>
      <c r="CM2" s="429" t="str">
        <f t="shared" si="1"/>
        <v>Sep-27</v>
      </c>
      <c r="CN2" s="429" t="str">
        <f t="shared" si="1"/>
        <v>Sep-27</v>
      </c>
      <c r="CO2" s="429" t="str">
        <f t="shared" si="1"/>
        <v>Sep-27</v>
      </c>
      <c r="CP2" s="429" t="str">
        <f t="shared" si="1"/>
        <v>Oct-27</v>
      </c>
      <c r="CQ2" s="429" t="str">
        <f t="shared" si="1"/>
        <v>Nov-27</v>
      </c>
      <c r="CR2" s="429" t="str">
        <f t="shared" si="1"/>
        <v>Dec-27</v>
      </c>
      <c r="CS2" s="429" t="str">
        <f t="shared" si="1"/>
        <v>Jan-28</v>
      </c>
      <c r="CT2" s="429" t="str">
        <f t="shared" si="1"/>
        <v>Feb-28</v>
      </c>
    </row>
    <row r="3" spans="1:99" ht="16.2" thickBot="1">
      <c r="AC3" s="429"/>
      <c r="AD3" s="429"/>
      <c r="AE3" s="429"/>
      <c r="AF3" s="429"/>
      <c r="AG3" s="429"/>
      <c r="AH3" s="429"/>
      <c r="AI3" s="429"/>
      <c r="AJ3" s="429"/>
      <c r="AK3" s="429"/>
      <c r="AL3" s="429"/>
      <c r="AM3" s="429"/>
      <c r="AN3" s="429"/>
      <c r="AO3" s="429"/>
      <c r="AP3" s="429"/>
      <c r="AQ3" s="429"/>
      <c r="AR3" s="429"/>
      <c r="AS3" s="429"/>
      <c r="AT3" s="429"/>
      <c r="AU3" s="429"/>
      <c r="AV3" s="429"/>
      <c r="AW3" s="429"/>
      <c r="AX3" s="429"/>
      <c r="AY3" s="429"/>
      <c r="AZ3" s="429"/>
      <c r="BA3" s="429"/>
      <c r="BB3" s="429"/>
      <c r="BC3" s="429"/>
      <c r="BD3" s="429"/>
      <c r="BE3" s="429"/>
      <c r="BF3" s="429"/>
      <c r="BG3" s="429"/>
      <c r="BH3" s="429"/>
      <c r="BI3" s="429"/>
      <c r="BJ3" s="429"/>
      <c r="BK3" s="429"/>
      <c r="BL3" s="429"/>
      <c r="BM3" s="429"/>
      <c r="BN3" s="429"/>
      <c r="BO3" s="429"/>
      <c r="BP3" s="429"/>
      <c r="BQ3" s="429"/>
      <c r="BR3" s="429"/>
      <c r="BS3" s="429"/>
      <c r="BT3" s="429"/>
      <c r="BU3" s="429"/>
      <c r="BV3" s="429"/>
      <c r="BW3" s="429"/>
      <c r="BX3" s="429"/>
      <c r="BY3" s="429"/>
      <c r="BZ3" s="429"/>
      <c r="CA3" s="429"/>
      <c r="CB3" s="429"/>
      <c r="CC3" s="429"/>
      <c r="CD3" s="429"/>
      <c r="CE3" s="429"/>
      <c r="CF3" s="429"/>
      <c r="CG3" s="429"/>
      <c r="CH3" s="429"/>
      <c r="CI3" s="429"/>
      <c r="CJ3" s="429"/>
      <c r="CK3" s="429"/>
      <c r="CL3" s="429"/>
      <c r="CM3" s="429"/>
      <c r="CN3" s="429"/>
      <c r="CO3" s="429"/>
      <c r="CP3" s="429"/>
      <c r="CQ3" s="429"/>
      <c r="CR3" s="429"/>
      <c r="CS3" s="429"/>
      <c r="CT3" s="429"/>
    </row>
    <row r="4" spans="1:99" ht="34.5" customHeight="1" thickBot="1">
      <c r="C4" s="2256" t="s">
        <v>2285</v>
      </c>
      <c r="D4" s="2257"/>
      <c r="E4" s="2257"/>
      <c r="F4" s="2257"/>
      <c r="G4" s="2257"/>
      <c r="H4" s="2257"/>
      <c r="I4" s="2257"/>
      <c r="J4" s="2257"/>
      <c r="K4" s="2257"/>
      <c r="L4" s="2257"/>
      <c r="M4" s="2257"/>
      <c r="N4" s="2257"/>
      <c r="O4" s="2257"/>
      <c r="P4" s="2257"/>
      <c r="Q4" s="2257"/>
      <c r="R4" s="2257"/>
      <c r="S4" s="2257"/>
      <c r="T4" s="2257"/>
      <c r="U4" s="2257"/>
      <c r="V4" s="2257"/>
      <c r="W4" s="2257"/>
      <c r="X4" s="2257"/>
      <c r="Y4" s="2257"/>
      <c r="Z4" s="2257"/>
      <c r="AA4" s="2257"/>
      <c r="AB4" s="2257"/>
      <c r="AC4" s="2257"/>
      <c r="AD4" s="2257"/>
      <c r="AE4" s="2257"/>
      <c r="AF4" s="2257"/>
      <c r="AG4" s="2257"/>
      <c r="AH4" s="2257"/>
      <c r="AI4" s="2257"/>
      <c r="AJ4" s="2257"/>
      <c r="AK4" s="2257"/>
      <c r="AL4" s="2257"/>
      <c r="AM4" s="2257"/>
      <c r="AN4" s="2257"/>
      <c r="AO4" s="2257"/>
      <c r="AP4" s="2257"/>
      <c r="AQ4" s="2257"/>
      <c r="AR4" s="2257"/>
      <c r="AS4" s="2257"/>
      <c r="AT4" s="2257"/>
      <c r="AU4" s="2257"/>
      <c r="AV4" s="2257"/>
      <c r="AW4" s="2257"/>
      <c r="AX4" s="2257"/>
      <c r="AY4" s="2257"/>
      <c r="AZ4" s="2257"/>
      <c r="BA4" s="2257"/>
      <c r="BB4" s="2257"/>
      <c r="BC4" s="2257"/>
      <c r="BD4" s="2257"/>
      <c r="BE4" s="2257"/>
      <c r="BF4" s="2257"/>
      <c r="BG4" s="2257"/>
      <c r="BH4" s="2257"/>
      <c r="BI4" s="2257"/>
      <c r="BJ4" s="2257"/>
      <c r="BK4" s="2257"/>
      <c r="BL4" s="2257"/>
      <c r="BM4" s="2257"/>
      <c r="BN4" s="2257"/>
      <c r="BO4" s="2257"/>
      <c r="BP4" s="2257"/>
      <c r="BQ4" s="2257"/>
      <c r="BR4" s="2257"/>
      <c r="BS4" s="2257"/>
      <c r="BT4" s="2257"/>
      <c r="BU4" s="2257"/>
      <c r="BV4" s="2257"/>
      <c r="BW4" s="2257"/>
      <c r="BX4" s="2257"/>
      <c r="BY4" s="2257"/>
      <c r="BZ4" s="2257"/>
      <c r="CA4" s="2257"/>
      <c r="CB4" s="2257"/>
      <c r="CC4" s="2257"/>
      <c r="CD4" s="2257"/>
      <c r="CE4" s="2257"/>
      <c r="CF4" s="2257"/>
      <c r="CG4" s="2257"/>
      <c r="CH4" s="2257"/>
      <c r="CI4" s="2257"/>
      <c r="CJ4" s="2257"/>
      <c r="CK4" s="2257"/>
      <c r="CL4" s="2257"/>
      <c r="CM4" s="2257"/>
      <c r="CN4" s="2257"/>
      <c r="CO4" s="2257"/>
      <c r="CP4" s="2257"/>
      <c r="CQ4" s="2257"/>
      <c r="CR4" s="2258"/>
      <c r="CS4" s="2255">
        <f>'General Information'!E3</f>
        <v>46307</v>
      </c>
      <c r="CT4" s="2255"/>
    </row>
    <row r="5" spans="1:99" ht="70.8" customHeight="1">
      <c r="C5" s="863" t="s">
        <v>2286</v>
      </c>
      <c r="D5" s="1403">
        <v>46032</v>
      </c>
      <c r="E5" s="1403">
        <v>46039</v>
      </c>
      <c r="F5" s="1403">
        <v>46046</v>
      </c>
      <c r="G5" s="1403">
        <v>46053</v>
      </c>
      <c r="H5" s="1403">
        <v>46060</v>
      </c>
      <c r="I5" s="1403">
        <v>46067</v>
      </c>
      <c r="J5" s="1403">
        <v>46074</v>
      </c>
      <c r="K5" s="1403">
        <v>46081</v>
      </c>
      <c r="L5" s="1403">
        <v>46088</v>
      </c>
      <c r="M5" s="1403">
        <v>46095</v>
      </c>
      <c r="N5" s="1403">
        <v>46102</v>
      </c>
      <c r="O5" s="1403">
        <v>46109</v>
      </c>
      <c r="P5" s="1403">
        <v>46116</v>
      </c>
      <c r="Q5" s="1403">
        <v>46123</v>
      </c>
      <c r="R5" s="1403">
        <v>46130</v>
      </c>
      <c r="S5" s="1403">
        <v>46137</v>
      </c>
      <c r="T5" s="1403">
        <v>46144</v>
      </c>
      <c r="U5" s="1403">
        <v>46151</v>
      </c>
      <c r="V5" s="1403">
        <v>46158</v>
      </c>
      <c r="W5" s="1403">
        <v>46165</v>
      </c>
      <c r="X5" s="1403">
        <v>46172</v>
      </c>
      <c r="Y5" s="1403">
        <v>46179</v>
      </c>
      <c r="Z5" s="1403">
        <v>46186</v>
      </c>
      <c r="AA5" s="1403">
        <v>46193</v>
      </c>
      <c r="AB5" s="1403">
        <v>46200</v>
      </c>
      <c r="AC5" s="1403">
        <v>46207</v>
      </c>
      <c r="AD5" s="1403">
        <v>46214</v>
      </c>
      <c r="AE5" s="1403">
        <v>46221</v>
      </c>
      <c r="AF5" s="1403">
        <v>46228</v>
      </c>
      <c r="AG5" s="1403">
        <v>46235</v>
      </c>
      <c r="AH5" s="1403">
        <v>46242</v>
      </c>
      <c r="AI5" s="1403">
        <v>46249</v>
      </c>
      <c r="AJ5" s="1403">
        <v>46256</v>
      </c>
      <c r="AK5" s="1403">
        <v>46263</v>
      </c>
      <c r="AL5" s="1403">
        <v>46270</v>
      </c>
      <c r="AM5" s="1403">
        <v>46277</v>
      </c>
      <c r="AN5" s="1403">
        <v>46284</v>
      </c>
      <c r="AO5" s="1403">
        <v>46291</v>
      </c>
      <c r="AP5" s="1403">
        <v>46298</v>
      </c>
      <c r="AQ5" s="1403">
        <v>46305</v>
      </c>
      <c r="AR5" s="1403">
        <v>46312</v>
      </c>
      <c r="AS5" s="1403">
        <v>46319</v>
      </c>
      <c r="AT5" s="1403">
        <v>46326</v>
      </c>
      <c r="AU5" s="1403">
        <v>46333</v>
      </c>
      <c r="AV5" s="1403">
        <v>46340</v>
      </c>
      <c r="AW5" s="1403">
        <v>46347</v>
      </c>
      <c r="AX5" s="1403">
        <v>46354</v>
      </c>
      <c r="AY5" s="1403">
        <v>46361</v>
      </c>
      <c r="AZ5" s="1403">
        <v>46368</v>
      </c>
      <c r="BA5" s="1403">
        <v>46375</v>
      </c>
      <c r="BB5" s="1403">
        <v>46382</v>
      </c>
      <c r="BC5" s="1403">
        <v>46389</v>
      </c>
      <c r="BD5" s="1403">
        <v>46396</v>
      </c>
      <c r="BE5" s="1403">
        <v>46403</v>
      </c>
      <c r="BF5" s="1403">
        <v>46410</v>
      </c>
      <c r="BG5" s="1403">
        <v>46417</v>
      </c>
      <c r="BH5" s="1403">
        <v>46424</v>
      </c>
      <c r="BI5" s="1403">
        <v>46431</v>
      </c>
      <c r="BJ5" s="1403">
        <v>46438</v>
      </c>
      <c r="BK5" s="1403">
        <v>46445</v>
      </c>
      <c r="BL5" s="1403">
        <v>46452</v>
      </c>
      <c r="BM5" s="1403">
        <v>46459</v>
      </c>
      <c r="BN5" s="1403">
        <v>46466</v>
      </c>
      <c r="BO5" s="1403">
        <v>46473</v>
      </c>
      <c r="BP5" s="1403">
        <v>46480</v>
      </c>
      <c r="BQ5" s="1403">
        <v>46487</v>
      </c>
      <c r="BR5" s="1403">
        <v>46494</v>
      </c>
      <c r="BS5" s="1403">
        <v>46501</v>
      </c>
      <c r="BT5" s="1403">
        <v>46508</v>
      </c>
      <c r="BU5" s="1403">
        <v>46515</v>
      </c>
      <c r="BV5" s="1403">
        <v>46522</v>
      </c>
      <c r="BW5" s="1403">
        <v>46529</v>
      </c>
      <c r="BX5" s="1403">
        <v>46536</v>
      </c>
      <c r="BY5" s="1403">
        <v>46543</v>
      </c>
      <c r="BZ5" s="1403">
        <v>46550</v>
      </c>
      <c r="CA5" s="1403">
        <v>46557</v>
      </c>
      <c r="CB5" s="1403">
        <v>46564</v>
      </c>
      <c r="CC5" s="1403">
        <v>46571</v>
      </c>
      <c r="CD5" s="1403">
        <v>46578</v>
      </c>
      <c r="CE5" s="1403">
        <v>46585</v>
      </c>
      <c r="CF5" s="1403">
        <v>46592</v>
      </c>
      <c r="CG5" s="1403">
        <v>46599</v>
      </c>
      <c r="CH5" s="1403">
        <v>46606</v>
      </c>
      <c r="CI5" s="1403">
        <v>46613</v>
      </c>
      <c r="CJ5" s="1403">
        <v>46620</v>
      </c>
      <c r="CK5" s="1403">
        <v>46627</v>
      </c>
      <c r="CL5" s="1403">
        <v>46634</v>
      </c>
      <c r="CM5" s="1403">
        <v>46641</v>
      </c>
      <c r="CN5" s="1403">
        <v>46648</v>
      </c>
      <c r="CO5" s="1403">
        <f>+CN5+7</f>
        <v>46655</v>
      </c>
      <c r="CP5" s="1403">
        <f t="shared" ref="CP5:CT5" si="2">EOMONTH(CO5,1)</f>
        <v>46691</v>
      </c>
      <c r="CQ5" s="1403">
        <f t="shared" si="2"/>
        <v>46721</v>
      </c>
      <c r="CR5" s="1403">
        <f t="shared" si="2"/>
        <v>46752</v>
      </c>
      <c r="CS5" s="1404">
        <f>EOMONTH(CR5,1)</f>
        <v>46783</v>
      </c>
      <c r="CT5" s="1404">
        <f t="shared" si="2"/>
        <v>46812</v>
      </c>
    </row>
    <row r="6" spans="1:99" ht="70.8" customHeight="1">
      <c r="C6" s="433" t="s">
        <v>2287</v>
      </c>
      <c r="D6" s="1405">
        <v>1</v>
      </c>
      <c r="E6" s="1405">
        <v>8</v>
      </c>
      <c r="F6" s="1405">
        <v>28</v>
      </c>
      <c r="G6" s="1405">
        <v>86</v>
      </c>
      <c r="H6" s="1405">
        <v>132</v>
      </c>
      <c r="I6" s="1405">
        <v>218</v>
      </c>
      <c r="J6" s="1405">
        <v>217</v>
      </c>
      <c r="K6" s="1405">
        <v>233</v>
      </c>
      <c r="L6" s="1405">
        <v>212</v>
      </c>
      <c r="M6" s="1405">
        <v>420</v>
      </c>
      <c r="N6" s="1405">
        <v>492</v>
      </c>
      <c r="O6" s="1405">
        <v>544</v>
      </c>
      <c r="P6" s="1405">
        <v>412</v>
      </c>
      <c r="Q6" s="1405">
        <v>452</v>
      </c>
      <c r="R6" s="1405">
        <v>384</v>
      </c>
      <c r="S6" s="1405">
        <v>394</v>
      </c>
      <c r="T6" s="1405">
        <v>393</v>
      </c>
      <c r="U6" s="1405">
        <v>354</v>
      </c>
      <c r="V6" s="1405">
        <v>391</v>
      </c>
      <c r="W6" s="1405">
        <v>373</v>
      </c>
      <c r="X6" s="1405">
        <v>376</v>
      </c>
      <c r="Y6" s="1405">
        <v>387</v>
      </c>
      <c r="Z6" s="1405">
        <v>431</v>
      </c>
      <c r="AA6" s="1405">
        <v>443</v>
      </c>
      <c r="AB6" s="1405">
        <v>504</v>
      </c>
      <c r="AC6" s="1405">
        <v>480</v>
      </c>
      <c r="AD6" s="1405">
        <v>521</v>
      </c>
      <c r="AE6" s="1405">
        <v>465</v>
      </c>
      <c r="AF6" s="1405">
        <v>477</v>
      </c>
      <c r="AG6" s="1405">
        <v>435</v>
      </c>
      <c r="AH6" s="1405">
        <v>406</v>
      </c>
      <c r="AI6" s="1405">
        <v>387</v>
      </c>
      <c r="AJ6" s="1405">
        <v>376</v>
      </c>
      <c r="AK6" s="1405">
        <v>330</v>
      </c>
      <c r="AL6" s="1405">
        <v>263</v>
      </c>
      <c r="AM6" s="1405">
        <v>232</v>
      </c>
      <c r="AN6" s="1405">
        <v>196</v>
      </c>
      <c r="AO6" s="1405">
        <v>355</v>
      </c>
      <c r="AP6" s="1405">
        <v>546</v>
      </c>
      <c r="AQ6" s="1405">
        <v>589</v>
      </c>
      <c r="AR6" s="1405">
        <v>612</v>
      </c>
      <c r="AS6" s="1405">
        <v>726</v>
      </c>
      <c r="AT6" s="1405">
        <v>680</v>
      </c>
      <c r="AU6" s="1405">
        <v>793</v>
      </c>
      <c r="AV6" s="1405">
        <v>908</v>
      </c>
      <c r="AW6" s="1405">
        <v>687</v>
      </c>
      <c r="AX6" s="1405">
        <v>549</v>
      </c>
      <c r="AY6" s="1405">
        <v>492</v>
      </c>
      <c r="AZ6" s="1405">
        <v>445</v>
      </c>
      <c r="BA6" s="1405">
        <v>320</v>
      </c>
      <c r="BB6" s="1405">
        <v>135</v>
      </c>
      <c r="BC6" s="1405">
        <v>79</v>
      </c>
      <c r="BD6" s="1405">
        <v>42</v>
      </c>
      <c r="BE6" s="1405">
        <v>21</v>
      </c>
      <c r="BF6" s="1405">
        <v>39</v>
      </c>
      <c r="BG6" s="1405">
        <v>154</v>
      </c>
      <c r="BH6" s="1405">
        <v>301</v>
      </c>
      <c r="BI6" s="1405">
        <v>418</v>
      </c>
      <c r="BJ6" s="1405">
        <v>471</v>
      </c>
      <c r="BK6" s="1405">
        <v>600</v>
      </c>
      <c r="BL6" s="1405">
        <v>620</v>
      </c>
      <c r="BM6" s="1405">
        <v>587</v>
      </c>
      <c r="BN6" s="1405">
        <v>485</v>
      </c>
      <c r="BO6" s="1405">
        <v>384</v>
      </c>
      <c r="BP6" s="1405">
        <v>217</v>
      </c>
      <c r="BQ6" s="1405">
        <v>168</v>
      </c>
      <c r="BR6" s="1405">
        <v>104</v>
      </c>
      <c r="BS6" s="1405">
        <v>73</v>
      </c>
      <c r="BT6" s="1405">
        <v>57</v>
      </c>
      <c r="BU6" s="1405">
        <v>64</v>
      </c>
      <c r="BV6" s="1405">
        <v>53</v>
      </c>
      <c r="BW6" s="1405">
        <v>159</v>
      </c>
      <c r="BX6" s="1405">
        <v>181</v>
      </c>
      <c r="BY6" s="1405">
        <v>142</v>
      </c>
      <c r="BZ6" s="1405">
        <v>146</v>
      </c>
      <c r="CA6" s="1405">
        <v>148</v>
      </c>
      <c r="CB6" s="1405">
        <v>111</v>
      </c>
      <c r="CC6" s="1405">
        <v>88</v>
      </c>
      <c r="CD6" s="1405">
        <v>63</v>
      </c>
      <c r="CE6" s="1405">
        <v>53</v>
      </c>
      <c r="CF6" s="1405">
        <v>63</v>
      </c>
      <c r="CG6" s="1405">
        <v>54</v>
      </c>
      <c r="CH6" s="1405">
        <v>49</v>
      </c>
      <c r="CI6" s="1405">
        <v>43</v>
      </c>
      <c r="CJ6" s="1405">
        <v>20</v>
      </c>
      <c r="CK6" s="1405">
        <v>17</v>
      </c>
      <c r="CL6" s="1405">
        <v>15</v>
      </c>
      <c r="CM6" s="1405">
        <v>11</v>
      </c>
      <c r="CN6" s="1405">
        <v>1</v>
      </c>
      <c r="CO6" s="1405">
        <v>0</v>
      </c>
      <c r="CP6" s="1405">
        <v>0</v>
      </c>
      <c r="CQ6" s="1405">
        <v>0</v>
      </c>
      <c r="CR6" s="1405">
        <v>0</v>
      </c>
      <c r="CS6" s="1405">
        <v>0</v>
      </c>
      <c r="CT6" s="1405">
        <v>0</v>
      </c>
    </row>
    <row r="7" spans="1:99" s="1406" customFormat="1" ht="70.8" customHeight="1">
      <c r="A7" s="365"/>
      <c r="B7" s="365"/>
      <c r="C7" s="433" t="s">
        <v>1395</v>
      </c>
      <c r="D7" s="1405">
        <f>+HLOOKUP(D2,Manpower!$C$2:$AB$7,6,0)</f>
        <v>105</v>
      </c>
      <c r="E7" s="1405">
        <f>+HLOOKUP(E2,Manpower!$C$2:$AB$7,6,0)</f>
        <v>105</v>
      </c>
      <c r="F7" s="1405">
        <f>+HLOOKUP(F2,Manpower!$C$2:$AB$7,6,0)</f>
        <v>105</v>
      </c>
      <c r="G7" s="1405">
        <f>+HLOOKUP(G2,Manpower!$C$2:$AB$7,6,0)</f>
        <v>105</v>
      </c>
      <c r="H7" s="1405">
        <f>+HLOOKUP(H2,Manpower!$C$2:$AB$7,6,0)</f>
        <v>190</v>
      </c>
      <c r="I7" s="1405">
        <f>+HLOOKUP(I2,Manpower!$C$2:$AB$7,6,0)</f>
        <v>190</v>
      </c>
      <c r="J7" s="1405">
        <f>+HLOOKUP(J2,Manpower!$C$2:$AB$7,6,0)</f>
        <v>190</v>
      </c>
      <c r="K7" s="1405">
        <f>+HLOOKUP(K2,Manpower!$C$2:$AB$7,6,0)</f>
        <v>190</v>
      </c>
      <c r="L7" s="1405">
        <f>+HLOOKUP(L2,Manpower!$C$2:$AB$7,6,0)</f>
        <v>303</v>
      </c>
      <c r="M7" s="1405">
        <f>+HLOOKUP(M2,Manpower!$C$2:$AB$7,6,0)</f>
        <v>303</v>
      </c>
      <c r="N7" s="1405">
        <f>+HLOOKUP(N2,Manpower!$C$2:$AB$7,6,0)</f>
        <v>303</v>
      </c>
      <c r="O7" s="1405">
        <f>+HLOOKUP(O2,Manpower!$C$2:$AB$7,6,0)</f>
        <v>303</v>
      </c>
      <c r="P7" s="1405">
        <f>+HLOOKUP(P2,Manpower!$C$2:$AB$7,6,0)</f>
        <v>428</v>
      </c>
      <c r="Q7" s="1405">
        <f>+HLOOKUP(Q2,Manpower!$C$2:$AB$7,6,0)</f>
        <v>428</v>
      </c>
      <c r="R7" s="1405">
        <f>+HLOOKUP(R2,Manpower!$C$2:$AB$7,6,0)</f>
        <v>428</v>
      </c>
      <c r="S7" s="1405">
        <f>+HLOOKUP(S2,Manpower!$C$2:$AB$7,6,0)</f>
        <v>428</v>
      </c>
      <c r="T7" s="1405">
        <f>+HLOOKUP(T2,Manpower!$C$2:$AB$7,6,0)</f>
        <v>588</v>
      </c>
      <c r="U7" s="1405">
        <f>+HLOOKUP(U2,Manpower!$C$2:$AB$7,6,0)</f>
        <v>588</v>
      </c>
      <c r="V7" s="1405">
        <f>+HLOOKUP(V2,Manpower!$C$2:$AB$7,6,0)</f>
        <v>588</v>
      </c>
      <c r="W7" s="1405">
        <f>+HLOOKUP(W2,Manpower!$C$2:$AB$7,6,0)</f>
        <v>588</v>
      </c>
      <c r="X7" s="1405">
        <f>+HLOOKUP(X2,Manpower!$C$2:$AB$7,6,0)</f>
        <v>588</v>
      </c>
      <c r="Y7" s="1405">
        <f>+HLOOKUP(Y2,Manpower!$C$2:$AB$7,6,0)</f>
        <v>650</v>
      </c>
      <c r="Z7" s="1405">
        <f>+HLOOKUP(Z2,Manpower!$C$2:$AB$7,6,0)</f>
        <v>650</v>
      </c>
      <c r="AA7" s="1405">
        <f>+HLOOKUP(AA2,Manpower!$C$2:$AB$7,6,0)</f>
        <v>650</v>
      </c>
      <c r="AB7" s="1405">
        <f>+HLOOKUP(AB2,Manpower!$C$2:$AB$7,6,0)</f>
        <v>650</v>
      </c>
      <c r="AC7" s="1405">
        <f>+HLOOKUP(AC2,Manpower!$C$2:$AB$7,6,0)</f>
        <v>670</v>
      </c>
      <c r="AD7" s="1405">
        <f>+HLOOKUP(AD2,Manpower!$C$2:$AB$7,6,0)</f>
        <v>670</v>
      </c>
      <c r="AE7" s="1405">
        <f>+HLOOKUP(AE2,Manpower!$C$2:$AB$7,6,0)</f>
        <v>670</v>
      </c>
      <c r="AF7" s="1405">
        <f>+HLOOKUP(AF2,Manpower!$C$2:$AB$7,6,0)</f>
        <v>670</v>
      </c>
      <c r="AG7" s="1405">
        <f>+HLOOKUP(AG2,Manpower!$C$2:$AB$7,6,0)</f>
        <v>659</v>
      </c>
      <c r="AH7" s="1405">
        <f>+HLOOKUP(AH2,Manpower!$C$2:$AB$7,6,0)</f>
        <v>659</v>
      </c>
      <c r="AI7" s="1405">
        <f>+HLOOKUP(AI2,Manpower!$C$2:$AB$7,6,0)</f>
        <v>659</v>
      </c>
      <c r="AJ7" s="1405">
        <f>+HLOOKUP(AJ2,Manpower!$C$2:$AB$7,6,0)</f>
        <v>659</v>
      </c>
      <c r="AK7" s="1405">
        <f>+HLOOKUP(AK2,Manpower!$C$2:$AB$7,6,0)</f>
        <v>659</v>
      </c>
      <c r="AL7" s="1405">
        <f>+HLOOKUP(AL2,Manpower!$C$2:$AB$7,6,0)</f>
        <v>659</v>
      </c>
      <c r="AM7" s="1405">
        <f>+HLOOKUP(AM2,Manpower!$C$2:$AB$7,6,0)</f>
        <v>659</v>
      </c>
      <c r="AN7" s="1405">
        <f>+HLOOKUP(AN2,Manpower!$C$2:$AB$7,6,0)</f>
        <v>659</v>
      </c>
      <c r="AO7" s="1405">
        <f>+HLOOKUP(AO2,Manpower!$C$2:$AB$7,6,0)</f>
        <v>659</v>
      </c>
      <c r="AP7" s="1405">
        <f>+HLOOKUP(AP2,Manpower!$C$2:$AB$7,6,0)</f>
        <v>529</v>
      </c>
      <c r="AQ7" s="1405">
        <f>445+84</f>
        <v>529</v>
      </c>
      <c r="AR7" s="1405"/>
      <c r="AS7" s="1405"/>
      <c r="AT7" s="1405"/>
      <c r="AU7" s="1405"/>
      <c r="AV7" s="1405"/>
      <c r="AW7" s="1405"/>
      <c r="AX7" s="1405"/>
      <c r="AY7" s="1405"/>
      <c r="AZ7" s="1405"/>
      <c r="BA7" s="1405"/>
      <c r="BB7" s="1405"/>
      <c r="BC7" s="1405"/>
      <c r="BD7" s="1405"/>
      <c r="BE7" s="1405"/>
      <c r="BF7" s="1405"/>
      <c r="BG7" s="1405"/>
      <c r="BH7" s="1405"/>
      <c r="BI7" s="1405"/>
      <c r="BJ7" s="1405"/>
      <c r="BK7" s="1405"/>
      <c r="BL7" s="1405"/>
      <c r="BM7" s="1405"/>
      <c r="BN7" s="1405"/>
      <c r="BO7" s="1405"/>
      <c r="BP7" s="1405"/>
      <c r="BQ7" s="1405"/>
      <c r="BR7" s="1405"/>
      <c r="BS7" s="1405"/>
      <c r="BT7" s="1405"/>
      <c r="BU7" s="1405"/>
      <c r="BV7" s="1405"/>
      <c r="BW7" s="1405"/>
      <c r="BX7" s="1405"/>
      <c r="BY7" s="1405"/>
      <c r="BZ7" s="1405"/>
      <c r="CA7" s="1405"/>
      <c r="CB7" s="1405"/>
      <c r="CC7" s="1405"/>
      <c r="CD7" s="1405"/>
      <c r="CE7" s="1405"/>
      <c r="CF7" s="1405"/>
      <c r="CG7" s="1405"/>
      <c r="CH7" s="1405"/>
      <c r="CI7" s="1405"/>
      <c r="CJ7" s="1405"/>
      <c r="CK7" s="1405"/>
      <c r="CL7" s="1405"/>
      <c r="CM7" s="1405"/>
      <c r="CN7" s="1405"/>
      <c r="CO7" s="1405"/>
      <c r="CP7" s="1405"/>
      <c r="CQ7" s="1405"/>
      <c r="CR7" s="1405"/>
      <c r="CS7" s="1405"/>
      <c r="CT7" s="1405"/>
    </row>
    <row r="8" spans="1:99">
      <c r="D8" s="430"/>
      <c r="E8" s="430"/>
      <c r="F8" s="430"/>
      <c r="G8" s="430"/>
      <c r="H8" s="430"/>
      <c r="I8" s="430"/>
      <c r="J8" s="430"/>
      <c r="K8" s="430"/>
      <c r="L8" s="430"/>
      <c r="M8" s="430"/>
      <c r="N8" s="430"/>
      <c r="O8" s="430"/>
      <c r="P8" s="430"/>
      <c r="Q8" s="430"/>
      <c r="R8" s="430"/>
      <c r="S8" s="430"/>
      <c r="T8" s="430"/>
      <c r="U8" s="430"/>
      <c r="V8" s="430"/>
      <c r="W8" s="430"/>
      <c r="X8" s="430"/>
      <c r="Y8" s="430"/>
      <c r="Z8" s="430"/>
      <c r="AA8" s="430"/>
      <c r="AB8" s="430"/>
      <c r="AC8" s="430"/>
      <c r="AD8" s="430"/>
      <c r="AE8" s="430"/>
      <c r="AF8" s="430"/>
      <c r="AG8" s="430"/>
      <c r="AH8" s="430"/>
      <c r="AI8" s="430"/>
      <c r="AJ8" s="430"/>
      <c r="AK8" s="430"/>
      <c r="AL8" s="430"/>
      <c r="AM8" s="430"/>
      <c r="AN8" s="430"/>
      <c r="AO8" s="430"/>
      <c r="AP8" s="430"/>
      <c r="AQ8" s="430"/>
      <c r="AR8" s="430"/>
      <c r="AS8" s="430"/>
      <c r="AT8" s="430"/>
      <c r="AU8" s="430"/>
      <c r="AV8" s="430"/>
      <c r="AW8" s="430"/>
      <c r="AX8" s="430"/>
      <c r="AY8" s="430"/>
      <c r="AZ8" s="430"/>
      <c r="BA8" s="430"/>
      <c r="BB8" s="430"/>
      <c r="BC8" s="430"/>
      <c r="BD8" s="430"/>
      <c r="BE8" s="430"/>
      <c r="BF8" s="430"/>
      <c r="BG8" s="430"/>
      <c r="BH8" s="430"/>
      <c r="BI8" s="430"/>
      <c r="BJ8" s="430"/>
      <c r="BK8" s="430"/>
      <c r="BL8" s="430"/>
      <c r="BM8" s="430"/>
      <c r="BN8" s="430"/>
      <c r="BO8" s="430"/>
      <c r="BP8" s="430"/>
      <c r="BQ8" s="430"/>
      <c r="BR8" s="430"/>
      <c r="BS8" s="430"/>
      <c r="BT8" s="430"/>
      <c r="BU8" s="430"/>
      <c r="BV8" s="430"/>
      <c r="BW8" s="430"/>
      <c r="BX8" s="430"/>
      <c r="BY8" s="430"/>
      <c r="BZ8" s="430"/>
      <c r="CA8" s="430"/>
      <c r="CB8" s="430"/>
      <c r="CC8" s="430"/>
      <c r="CD8" s="430"/>
      <c r="CE8" s="430"/>
      <c r="CF8" s="430"/>
      <c r="CG8" s="430"/>
      <c r="CH8" s="430"/>
      <c r="CI8" s="430"/>
      <c r="CJ8" s="430"/>
      <c r="CK8" s="430"/>
      <c r="CL8" s="430"/>
      <c r="CM8" s="430"/>
      <c r="CN8" s="430"/>
      <c r="CO8" s="430"/>
      <c r="CP8" s="430"/>
      <c r="CQ8" s="430"/>
      <c r="CR8" s="430"/>
      <c r="CS8" s="430"/>
      <c r="CT8" s="429"/>
    </row>
    <row r="9" spans="1:99" s="361" customFormat="1" ht="21.75" customHeight="1">
      <c r="C9" s="365"/>
      <c r="D9" s="429"/>
      <c r="E9" s="429"/>
      <c r="F9" s="429"/>
      <c r="G9" s="429"/>
      <c r="H9" s="429"/>
      <c r="I9" s="429"/>
      <c r="J9" s="429"/>
      <c r="K9" s="429"/>
      <c r="L9" s="429"/>
      <c r="M9" s="429"/>
      <c r="N9" s="429"/>
      <c r="O9" s="429"/>
      <c r="P9" s="429"/>
      <c r="Q9" s="429"/>
      <c r="R9" s="429"/>
      <c r="S9" s="429"/>
      <c r="T9" s="429"/>
      <c r="U9" s="429"/>
      <c r="V9" s="429"/>
      <c r="W9" s="429"/>
      <c r="X9" s="429"/>
      <c r="Y9" s="429"/>
      <c r="Z9" s="429"/>
      <c r="AA9" s="429"/>
      <c r="AB9" s="429"/>
      <c r="AC9" s="429"/>
      <c r="AD9" s="429"/>
      <c r="AE9" s="429"/>
      <c r="AF9" s="429"/>
      <c r="AG9" s="429"/>
      <c r="AH9" s="429"/>
      <c r="AI9" s="429"/>
      <c r="AJ9" s="429"/>
      <c r="AK9" s="429"/>
      <c r="AL9" s="429"/>
      <c r="AM9" s="429"/>
      <c r="AN9" s="429"/>
      <c r="AO9" s="429"/>
      <c r="AP9" s="429"/>
      <c r="AQ9" s="429"/>
      <c r="AR9" s="429"/>
      <c r="AS9" s="429"/>
      <c r="AT9" s="429"/>
      <c r="AU9" s="429"/>
      <c r="AV9" s="429"/>
      <c r="AW9" s="429"/>
      <c r="AX9" s="429"/>
      <c r="AY9" s="429"/>
      <c r="AZ9" s="429"/>
      <c r="BA9" s="429"/>
      <c r="BB9" s="429"/>
      <c r="BC9" s="429"/>
      <c r="BD9" s="429"/>
      <c r="BE9" s="429"/>
      <c r="BF9" s="429"/>
      <c r="BG9" s="429"/>
      <c r="BH9" s="429"/>
      <c r="BI9" s="429"/>
      <c r="BJ9" s="429"/>
      <c r="BK9" s="429"/>
      <c r="BL9" s="429"/>
      <c r="BM9" s="429"/>
      <c r="BN9" s="429"/>
      <c r="BO9" s="429"/>
      <c r="BP9" s="429"/>
      <c r="BQ9" s="429"/>
      <c r="BR9" s="429"/>
      <c r="BS9" s="429"/>
      <c r="BT9" s="429"/>
      <c r="BU9" s="429"/>
      <c r="BV9" s="429"/>
      <c r="BW9" s="429"/>
      <c r="BX9" s="429"/>
      <c r="BY9" s="429"/>
      <c r="BZ9" s="429"/>
      <c r="CA9" s="429"/>
      <c r="CB9" s="429"/>
      <c r="CC9" s="429"/>
      <c r="CD9" s="429"/>
      <c r="CE9" s="429"/>
      <c r="CF9" s="429"/>
      <c r="CG9" s="429"/>
      <c r="CH9" s="429"/>
      <c r="CI9" s="429"/>
      <c r="CJ9" s="429"/>
      <c r="CK9" s="429"/>
      <c r="CL9" s="429"/>
      <c r="CM9" s="429"/>
      <c r="CN9" s="429"/>
      <c r="CO9" s="429"/>
      <c r="CP9" s="429"/>
      <c r="CQ9" s="429"/>
      <c r="CR9" s="429"/>
      <c r="CS9" s="429"/>
      <c r="CT9" s="431"/>
    </row>
    <row r="10" spans="1:99" s="361" customFormat="1" ht="21.75" customHeight="1">
      <c r="C10" s="365"/>
      <c r="D10" s="429"/>
      <c r="E10" s="429"/>
      <c r="F10" s="429"/>
      <c r="G10" s="429"/>
      <c r="H10" s="429"/>
      <c r="I10" s="429"/>
      <c r="J10" s="429"/>
      <c r="K10" s="429"/>
      <c r="L10" s="429"/>
      <c r="M10" s="429"/>
      <c r="N10" s="429"/>
      <c r="O10" s="429"/>
      <c r="P10" s="429"/>
      <c r="Q10" s="429"/>
      <c r="R10" s="429"/>
      <c r="S10" s="429"/>
      <c r="T10" s="429"/>
      <c r="U10" s="429"/>
      <c r="V10" s="429"/>
      <c r="W10" s="429"/>
      <c r="X10" s="429"/>
      <c r="Y10" s="429"/>
      <c r="Z10" s="429"/>
      <c r="AA10" s="429"/>
      <c r="AB10" s="429"/>
      <c r="AC10" s="429"/>
      <c r="AD10" s="429"/>
      <c r="AE10" s="429"/>
      <c r="AF10" s="429"/>
      <c r="AG10" s="429"/>
      <c r="AH10" s="429"/>
      <c r="AI10" s="429"/>
      <c r="AJ10" s="429"/>
      <c r="AK10" s="429"/>
      <c r="AL10" s="429"/>
      <c r="AM10" s="429"/>
      <c r="AN10" s="429"/>
      <c r="AO10" s="429"/>
      <c r="AP10" s="429"/>
      <c r="AQ10" s="429"/>
      <c r="AR10" s="429"/>
      <c r="AS10" s="429"/>
      <c r="AT10" s="429"/>
      <c r="AU10" s="429"/>
      <c r="AV10" s="429"/>
      <c r="AW10" s="429"/>
      <c r="AX10" s="429"/>
      <c r="AY10" s="429"/>
      <c r="AZ10" s="429"/>
      <c r="BA10" s="429"/>
      <c r="BB10" s="429"/>
      <c r="BC10" s="429"/>
      <c r="BD10" s="429"/>
      <c r="BE10" s="429"/>
      <c r="BF10" s="429"/>
      <c r="BG10" s="429"/>
      <c r="BH10" s="429"/>
      <c r="BI10" s="429"/>
      <c r="BJ10" s="429"/>
      <c r="BK10" s="429"/>
      <c r="BL10" s="429"/>
      <c r="BM10" s="429"/>
      <c r="BN10" s="429"/>
      <c r="BO10" s="429"/>
      <c r="BP10" s="429"/>
      <c r="BQ10" s="429"/>
      <c r="BR10" s="429"/>
      <c r="BS10" s="429"/>
      <c r="BT10" s="429"/>
      <c r="BU10" s="429"/>
      <c r="BV10" s="429"/>
      <c r="BW10" s="429"/>
      <c r="BX10" s="429"/>
      <c r="BY10" s="429"/>
      <c r="BZ10" s="429"/>
      <c r="CA10" s="429"/>
      <c r="CB10" s="429"/>
      <c r="CC10" s="429"/>
      <c r="CD10" s="429"/>
      <c r="CE10" s="429"/>
      <c r="CF10" s="429"/>
      <c r="CG10" s="429"/>
      <c r="CH10" s="429"/>
      <c r="CI10" s="429"/>
      <c r="CJ10" s="429"/>
      <c r="CK10" s="429"/>
      <c r="CL10" s="429"/>
      <c r="CM10" s="429"/>
      <c r="CN10" s="429"/>
      <c r="CO10" s="429"/>
      <c r="CP10" s="429"/>
      <c r="CQ10" s="429"/>
      <c r="CR10" s="429"/>
      <c r="CS10" s="429"/>
      <c r="CT10" s="429"/>
      <c r="CU10" s="365"/>
    </row>
    <row r="11" spans="1:99" s="361" customFormat="1" ht="21.75" customHeight="1">
      <c r="C11" s="365"/>
      <c r="D11" s="429"/>
      <c r="E11" s="429"/>
      <c r="F11" s="429"/>
      <c r="G11" s="429"/>
      <c r="H11" s="429"/>
      <c r="I11" s="429"/>
      <c r="J11" s="429"/>
      <c r="K11" s="429"/>
      <c r="L11" s="429"/>
      <c r="M11" s="429"/>
      <c r="N11" s="429"/>
      <c r="O11" s="429"/>
      <c r="P11" s="429"/>
      <c r="Q11" s="429"/>
      <c r="R11" s="429"/>
      <c r="S11" s="429"/>
      <c r="T11" s="429"/>
      <c r="U11" s="429"/>
      <c r="V11" s="429"/>
      <c r="W11" s="429"/>
      <c r="X11" s="429"/>
      <c r="Y11" s="429"/>
      <c r="Z11" s="429"/>
      <c r="AA11" s="429"/>
      <c r="AB11" s="429"/>
      <c r="AC11" s="429"/>
      <c r="AD11" s="429"/>
      <c r="AE11" s="429"/>
      <c r="AF11" s="429"/>
      <c r="AG11" s="429"/>
      <c r="AH11" s="429"/>
      <c r="AI11" s="429"/>
      <c r="AJ11" s="429"/>
      <c r="AK11" s="429"/>
      <c r="AL11" s="429"/>
      <c r="AM11" s="429"/>
      <c r="AN11" s="429"/>
      <c r="AO11" s="429"/>
      <c r="AP11" s="429"/>
      <c r="AQ11" s="429"/>
      <c r="AR11" s="429"/>
      <c r="AS11" s="429"/>
      <c r="AT11" s="429"/>
      <c r="AU11" s="429"/>
      <c r="AV11" s="429"/>
      <c r="AW11" s="429"/>
      <c r="AX11" s="429"/>
      <c r="AY11" s="429"/>
      <c r="AZ11" s="429"/>
      <c r="BA11" s="429"/>
      <c r="BB11" s="429"/>
      <c r="BC11" s="429"/>
      <c r="BD11" s="429"/>
      <c r="BE11" s="429"/>
      <c r="BF11" s="429"/>
      <c r="BG11" s="429"/>
      <c r="BH11" s="429"/>
      <c r="BI11" s="429"/>
      <c r="BJ11" s="429"/>
      <c r="BK11" s="429"/>
      <c r="BL11" s="429"/>
      <c r="BM11" s="429"/>
      <c r="BN11" s="429"/>
      <c r="BO11" s="429"/>
      <c r="BP11" s="429"/>
      <c r="BQ11" s="429"/>
      <c r="BR11" s="429"/>
      <c r="BS11" s="429"/>
      <c r="BT11" s="429"/>
      <c r="BU11" s="429"/>
      <c r="BV11" s="429"/>
      <c r="BW11" s="429"/>
      <c r="BX11" s="429"/>
      <c r="BY11" s="429"/>
      <c r="BZ11" s="429"/>
      <c r="CA11" s="429"/>
      <c r="CB11" s="429"/>
      <c r="CC11" s="429"/>
      <c r="CD11" s="429"/>
      <c r="CE11" s="429"/>
      <c r="CF11" s="429"/>
      <c r="CG11" s="429"/>
      <c r="CH11" s="429"/>
      <c r="CI11" s="429"/>
      <c r="CJ11" s="429"/>
      <c r="CK11" s="429"/>
      <c r="CL11" s="429"/>
      <c r="CM11" s="429"/>
      <c r="CN11" s="429"/>
      <c r="CO11" s="429"/>
      <c r="CP11" s="429"/>
      <c r="CQ11" s="429"/>
      <c r="CR11" s="429"/>
      <c r="CS11" s="429"/>
      <c r="CT11" s="429"/>
      <c r="CU11" s="365"/>
    </row>
    <row r="12" spans="1:99">
      <c r="AC12" s="429"/>
      <c r="AD12" s="429"/>
      <c r="AE12" s="429"/>
      <c r="AF12" s="429"/>
      <c r="AG12" s="429"/>
      <c r="AH12" s="429"/>
      <c r="AI12" s="429"/>
      <c r="AJ12" s="429"/>
      <c r="AK12" s="429"/>
      <c r="AL12" s="429"/>
      <c r="AM12" s="429"/>
      <c r="AN12" s="429"/>
      <c r="AO12" s="429"/>
      <c r="AP12" s="429"/>
      <c r="AQ12" s="429"/>
      <c r="AR12" s="429"/>
      <c r="AS12" s="429"/>
      <c r="AT12" s="429"/>
      <c r="AU12" s="429"/>
      <c r="AV12" s="429"/>
      <c r="AW12" s="429"/>
      <c r="AX12" s="429"/>
      <c r="AY12" s="429"/>
      <c r="AZ12" s="429"/>
      <c r="BA12" s="429"/>
      <c r="BB12" s="429"/>
      <c r="BC12" s="429"/>
      <c r="BD12" s="429"/>
      <c r="BE12" s="429"/>
      <c r="BF12" s="429"/>
      <c r="BG12" s="429"/>
      <c r="BH12" s="429"/>
      <c r="BI12" s="429"/>
      <c r="BJ12" s="429"/>
      <c r="BK12" s="429"/>
      <c r="BL12" s="429"/>
      <c r="BM12" s="429"/>
      <c r="BN12" s="429"/>
      <c r="BO12" s="429"/>
      <c r="BP12" s="429"/>
      <c r="BQ12" s="429"/>
      <c r="BR12" s="429"/>
      <c r="BS12" s="429"/>
      <c r="BT12" s="429"/>
      <c r="BU12" s="429"/>
      <c r="BV12" s="429"/>
      <c r="BW12" s="429"/>
      <c r="BX12" s="429"/>
      <c r="BY12" s="429"/>
      <c r="BZ12" s="429"/>
      <c r="CA12" s="429"/>
      <c r="CB12" s="429"/>
      <c r="CC12" s="429"/>
      <c r="CD12" s="429"/>
      <c r="CE12" s="429"/>
      <c r="CF12" s="429"/>
      <c r="CG12" s="429"/>
      <c r="CH12" s="429"/>
      <c r="CI12" s="429"/>
      <c r="CJ12" s="429"/>
      <c r="CK12" s="429"/>
      <c r="CL12" s="429"/>
      <c r="CM12" s="429"/>
      <c r="CN12" s="429"/>
      <c r="CO12" s="429"/>
      <c r="CP12" s="429"/>
      <c r="CQ12" s="429"/>
      <c r="CR12" s="429"/>
      <c r="CS12" s="429"/>
      <c r="CT12" s="429"/>
    </row>
    <row r="13" spans="1:99">
      <c r="AC13" s="429"/>
      <c r="AD13" s="429"/>
      <c r="AE13" s="429"/>
      <c r="AF13" s="429"/>
      <c r="AG13" s="429"/>
      <c r="AH13" s="429"/>
      <c r="AI13" s="429"/>
      <c r="AJ13" s="429"/>
      <c r="AK13" s="429"/>
      <c r="AL13" s="429"/>
      <c r="AM13" s="429"/>
      <c r="AN13" s="429"/>
      <c r="AO13" s="429"/>
      <c r="AP13" s="429"/>
      <c r="AQ13" s="429"/>
      <c r="AR13" s="429"/>
      <c r="AS13" s="429"/>
      <c r="AT13" s="429"/>
      <c r="AU13" s="429"/>
      <c r="AV13" s="429"/>
      <c r="AW13" s="429"/>
      <c r="AX13" s="429"/>
      <c r="AY13" s="429"/>
      <c r="AZ13" s="429"/>
      <c r="BA13" s="429"/>
      <c r="BB13" s="429"/>
      <c r="BC13" s="429"/>
      <c r="BD13" s="429"/>
      <c r="BE13" s="429"/>
      <c r="BF13" s="429"/>
      <c r="BG13" s="429"/>
      <c r="BH13" s="429"/>
      <c r="BI13" s="429"/>
      <c r="BJ13" s="429"/>
      <c r="BK13" s="429"/>
      <c r="BL13" s="429"/>
      <c r="BM13" s="429"/>
      <c r="BN13" s="429"/>
      <c r="BO13" s="429"/>
      <c r="BP13" s="429"/>
      <c r="BQ13" s="429"/>
      <c r="BR13" s="429"/>
      <c r="BS13" s="429"/>
      <c r="BT13" s="429"/>
      <c r="BU13" s="429"/>
      <c r="BV13" s="429"/>
      <c r="BW13" s="429"/>
      <c r="BX13" s="429"/>
      <c r="BY13" s="429"/>
      <c r="BZ13" s="429"/>
      <c r="CA13" s="429"/>
      <c r="CB13" s="429"/>
      <c r="CC13" s="429"/>
      <c r="CD13" s="429"/>
      <c r="CE13" s="429"/>
      <c r="CF13" s="429"/>
      <c r="CG13" s="429"/>
      <c r="CH13" s="429"/>
      <c r="CI13" s="429"/>
      <c r="CJ13" s="429"/>
      <c r="CK13" s="429"/>
      <c r="CL13" s="429"/>
      <c r="CM13" s="429"/>
      <c r="CN13" s="429"/>
      <c r="CO13" s="429"/>
      <c r="CP13" s="429"/>
      <c r="CQ13" s="429"/>
      <c r="CR13" s="429"/>
      <c r="CS13" s="429"/>
      <c r="CT13" s="429"/>
    </row>
    <row r="14" spans="1:99">
      <c r="AC14" s="429"/>
      <c r="AD14" s="429"/>
      <c r="AE14" s="429"/>
      <c r="AF14" s="429"/>
      <c r="AG14" s="429"/>
      <c r="AH14" s="429"/>
      <c r="AI14" s="429"/>
      <c r="AJ14" s="429"/>
      <c r="AK14" s="429"/>
      <c r="AL14" s="429"/>
      <c r="AM14" s="429"/>
      <c r="AN14" s="429"/>
      <c r="AO14" s="429"/>
      <c r="AP14" s="429"/>
      <c r="AQ14" s="429"/>
      <c r="AR14" s="429"/>
      <c r="AS14" s="429"/>
      <c r="AT14" s="429"/>
      <c r="AU14" s="429"/>
      <c r="AV14" s="429"/>
      <c r="AW14" s="429"/>
      <c r="AX14" s="429"/>
      <c r="AY14" s="429"/>
      <c r="AZ14" s="429"/>
      <c r="BA14" s="429"/>
      <c r="BB14" s="429"/>
      <c r="BC14" s="429"/>
      <c r="BD14" s="429"/>
      <c r="BE14" s="429"/>
      <c r="BF14" s="429"/>
      <c r="BG14" s="429"/>
      <c r="BH14" s="429"/>
      <c r="BI14" s="429"/>
      <c r="BJ14" s="429"/>
      <c r="BK14" s="429"/>
      <c r="BL14" s="429"/>
      <c r="BM14" s="429"/>
      <c r="BN14" s="429"/>
      <c r="BO14" s="429"/>
      <c r="BP14" s="429"/>
      <c r="BQ14" s="429"/>
      <c r="BR14" s="429"/>
      <c r="BS14" s="429"/>
      <c r="BT14" s="429"/>
      <c r="BU14" s="429"/>
      <c r="BV14" s="429"/>
      <c r="BW14" s="429"/>
      <c r="BX14" s="429"/>
      <c r="BY14" s="429"/>
      <c r="BZ14" s="429"/>
      <c r="CA14" s="429"/>
      <c r="CB14" s="429"/>
      <c r="CC14" s="429"/>
      <c r="CD14" s="429"/>
      <c r="CE14" s="429"/>
      <c r="CF14" s="429"/>
      <c r="CG14" s="429"/>
      <c r="CH14" s="429"/>
      <c r="CI14" s="429"/>
      <c r="CJ14" s="429"/>
      <c r="CK14" s="429"/>
      <c r="CL14" s="429"/>
      <c r="CM14" s="429"/>
      <c r="CN14" s="429"/>
      <c r="CO14" s="429"/>
      <c r="CP14" s="429"/>
      <c r="CQ14" s="429"/>
      <c r="CR14" s="429"/>
      <c r="CS14" s="429"/>
      <c r="CT14" s="429"/>
    </row>
    <row r="15" spans="1:99">
      <c r="AC15" s="429"/>
      <c r="AD15" s="429"/>
      <c r="AE15" s="429"/>
      <c r="AF15" s="429"/>
      <c r="AG15" s="429"/>
      <c r="AH15" s="429"/>
      <c r="AI15" s="429"/>
      <c r="AJ15" s="429"/>
      <c r="AK15" s="429"/>
      <c r="AL15" s="429"/>
      <c r="AM15" s="429"/>
      <c r="AN15" s="429"/>
      <c r="AO15" s="429"/>
      <c r="AP15" s="429"/>
      <c r="AQ15" s="429"/>
      <c r="AR15" s="429"/>
      <c r="AS15" s="429"/>
      <c r="AT15" s="429"/>
      <c r="AU15" s="429"/>
      <c r="AV15" s="429"/>
      <c r="AW15" s="429"/>
      <c r="AX15" s="429"/>
      <c r="AY15" s="429"/>
      <c r="AZ15" s="429"/>
      <c r="BA15" s="429"/>
      <c r="BB15" s="429"/>
      <c r="BC15" s="429"/>
      <c r="BD15" s="429"/>
      <c r="BE15" s="429"/>
      <c r="BF15" s="429"/>
      <c r="BG15" s="429"/>
      <c r="BH15" s="429"/>
      <c r="BI15" s="429"/>
      <c r="BJ15" s="429"/>
      <c r="BK15" s="429"/>
      <c r="BL15" s="429"/>
      <c r="BM15" s="429"/>
      <c r="BN15" s="429"/>
      <c r="BO15" s="429"/>
      <c r="BP15" s="429"/>
      <c r="BQ15" s="429"/>
      <c r="BR15" s="429"/>
      <c r="BS15" s="429"/>
      <c r="BT15" s="429"/>
      <c r="BU15" s="429"/>
      <c r="BV15" s="429"/>
      <c r="BW15" s="429"/>
      <c r="BX15" s="429"/>
      <c r="BY15" s="429"/>
      <c r="BZ15" s="429"/>
      <c r="CA15" s="429"/>
      <c r="CB15" s="429"/>
      <c r="CC15" s="429"/>
      <c r="CD15" s="429"/>
      <c r="CE15" s="429"/>
      <c r="CF15" s="429"/>
      <c r="CG15" s="429"/>
      <c r="CH15" s="429"/>
      <c r="CI15" s="429"/>
      <c r="CJ15" s="429"/>
      <c r="CK15" s="429"/>
      <c r="CL15" s="429"/>
      <c r="CM15" s="429"/>
      <c r="CN15" s="429"/>
      <c r="CO15" s="429"/>
      <c r="CP15" s="429"/>
      <c r="CQ15" s="429"/>
      <c r="CR15" s="429"/>
      <c r="CS15" s="429"/>
      <c r="CT15" s="429"/>
    </row>
    <row r="16" spans="1:99">
      <c r="AC16" s="429"/>
      <c r="AD16" s="429"/>
      <c r="AE16" s="429"/>
      <c r="AF16" s="429"/>
      <c r="AG16" s="429"/>
      <c r="AH16" s="429"/>
      <c r="AI16" s="429"/>
      <c r="AJ16" s="429"/>
      <c r="AK16" s="429"/>
      <c r="AL16" s="429"/>
      <c r="AM16" s="429"/>
      <c r="AN16" s="429"/>
      <c r="AO16" s="429"/>
      <c r="AP16" s="429"/>
      <c r="AQ16" s="429"/>
      <c r="AR16" s="429"/>
      <c r="AS16" s="429"/>
      <c r="AT16" s="429"/>
      <c r="AU16" s="429"/>
      <c r="AV16" s="429"/>
      <c r="AW16" s="429"/>
      <c r="AX16" s="429"/>
      <c r="AY16" s="429"/>
      <c r="AZ16" s="429"/>
      <c r="BA16" s="429"/>
      <c r="BB16" s="429"/>
      <c r="BC16" s="429"/>
      <c r="BD16" s="429"/>
      <c r="BE16" s="429"/>
      <c r="BF16" s="429"/>
      <c r="BG16" s="429"/>
      <c r="BH16" s="429"/>
      <c r="BI16" s="429"/>
      <c r="BJ16" s="429"/>
      <c r="BK16" s="429"/>
      <c r="BL16" s="429"/>
      <c r="BM16" s="429"/>
      <c r="BN16" s="429"/>
      <c r="BO16" s="429"/>
      <c r="BP16" s="429"/>
      <c r="BQ16" s="429"/>
      <c r="BR16" s="429"/>
      <c r="BS16" s="429"/>
      <c r="BT16" s="429"/>
      <c r="BU16" s="429"/>
      <c r="BV16" s="429"/>
      <c r="BW16" s="429"/>
      <c r="BX16" s="429"/>
      <c r="BY16" s="429"/>
      <c r="BZ16" s="429"/>
      <c r="CA16" s="429"/>
      <c r="CB16" s="429"/>
      <c r="CC16" s="429"/>
      <c r="CD16" s="429"/>
      <c r="CE16" s="429"/>
      <c r="CF16" s="429"/>
      <c r="CG16" s="429"/>
      <c r="CH16" s="429"/>
      <c r="CI16" s="429"/>
      <c r="CJ16" s="429"/>
      <c r="CK16" s="429"/>
      <c r="CL16" s="429"/>
      <c r="CM16" s="429"/>
      <c r="CN16" s="429"/>
      <c r="CO16" s="429"/>
      <c r="CP16" s="429"/>
      <c r="CQ16" s="429"/>
      <c r="CR16" s="429"/>
      <c r="CS16" s="429"/>
      <c r="CT16" s="429"/>
    </row>
    <row r="17" spans="3:98">
      <c r="AC17" s="429"/>
      <c r="AD17" s="429"/>
      <c r="AE17" s="429"/>
      <c r="AF17" s="429"/>
      <c r="AG17" s="429"/>
      <c r="AH17" s="429"/>
      <c r="AI17" s="429"/>
      <c r="AJ17" s="429"/>
      <c r="AK17" s="429"/>
      <c r="AL17" s="429"/>
      <c r="AM17" s="429"/>
      <c r="AN17" s="429"/>
      <c r="AO17" s="429"/>
      <c r="AP17" s="429"/>
      <c r="AQ17" s="429"/>
      <c r="AR17" s="429"/>
      <c r="AS17" s="429"/>
      <c r="AT17" s="429"/>
      <c r="AU17" s="429"/>
      <c r="AV17" s="429"/>
      <c r="AW17" s="429"/>
      <c r="AX17" s="429"/>
      <c r="AY17" s="429"/>
      <c r="AZ17" s="429"/>
      <c r="BA17" s="429"/>
      <c r="BB17" s="429"/>
      <c r="BC17" s="429"/>
      <c r="BD17" s="429"/>
      <c r="BE17" s="429"/>
      <c r="BF17" s="429"/>
      <c r="BG17" s="429"/>
      <c r="BH17" s="429"/>
      <c r="BI17" s="429"/>
      <c r="BJ17" s="429"/>
      <c r="BK17" s="429"/>
      <c r="BL17" s="429"/>
      <c r="BM17" s="429"/>
      <c r="BN17" s="429"/>
      <c r="BO17" s="429"/>
      <c r="BP17" s="429"/>
      <c r="BQ17" s="429"/>
      <c r="BR17" s="429"/>
      <c r="BS17" s="429"/>
      <c r="BT17" s="429"/>
      <c r="BU17" s="429"/>
      <c r="BV17" s="429"/>
      <c r="BW17" s="429"/>
      <c r="BX17" s="429"/>
      <c r="BY17" s="429"/>
      <c r="BZ17" s="429"/>
      <c r="CA17" s="429"/>
      <c r="CB17" s="429"/>
      <c r="CC17" s="429"/>
      <c r="CD17" s="429"/>
      <c r="CE17" s="429"/>
      <c r="CF17" s="429"/>
      <c r="CG17" s="429"/>
      <c r="CH17" s="429"/>
      <c r="CI17" s="429"/>
      <c r="CJ17" s="429"/>
      <c r="CK17" s="429"/>
      <c r="CL17" s="429"/>
      <c r="CM17" s="429"/>
      <c r="CN17" s="429"/>
      <c r="CO17" s="429"/>
      <c r="CP17" s="429"/>
      <c r="CQ17" s="429"/>
      <c r="CR17" s="429"/>
      <c r="CS17" s="429"/>
      <c r="CT17" s="429"/>
    </row>
    <row r="18" spans="3:98">
      <c r="AC18" s="429"/>
      <c r="AD18" s="429"/>
      <c r="AE18" s="429"/>
      <c r="AF18" s="429"/>
      <c r="AG18" s="429"/>
      <c r="AH18" s="429"/>
      <c r="AI18" s="429"/>
      <c r="AJ18" s="429"/>
      <c r="AK18" s="429"/>
      <c r="AL18" s="429"/>
      <c r="AM18" s="429"/>
      <c r="AN18" s="429"/>
      <c r="AO18" s="429"/>
      <c r="AP18" s="429"/>
      <c r="AQ18" s="429"/>
      <c r="AR18" s="429"/>
      <c r="AS18" s="429"/>
      <c r="AT18" s="429"/>
      <c r="AU18" s="429"/>
      <c r="AV18" s="429"/>
      <c r="AW18" s="429"/>
      <c r="AX18" s="429"/>
      <c r="AY18" s="429"/>
      <c r="AZ18" s="429"/>
      <c r="BA18" s="429"/>
      <c r="BB18" s="429"/>
      <c r="BC18" s="429"/>
      <c r="BD18" s="429"/>
      <c r="BE18" s="429"/>
      <c r="BF18" s="429"/>
      <c r="BG18" s="429"/>
      <c r="BH18" s="429"/>
      <c r="BI18" s="429"/>
      <c r="BJ18" s="429"/>
      <c r="BK18" s="429"/>
      <c r="BL18" s="429"/>
      <c r="BM18" s="429"/>
      <c r="BN18" s="429"/>
      <c r="BO18" s="429"/>
      <c r="BP18" s="429"/>
      <c r="BQ18" s="429"/>
      <c r="BR18" s="429"/>
      <c r="BS18" s="429"/>
      <c r="BT18" s="429"/>
      <c r="BU18" s="429"/>
      <c r="BV18" s="429"/>
      <c r="BW18" s="429"/>
      <c r="BX18" s="429"/>
      <c r="BY18" s="429"/>
      <c r="BZ18" s="429"/>
      <c r="CA18" s="429"/>
      <c r="CB18" s="429"/>
      <c r="CC18" s="429"/>
      <c r="CD18" s="429"/>
      <c r="CE18" s="429"/>
      <c r="CF18" s="429"/>
      <c r="CG18" s="429"/>
      <c r="CH18" s="429"/>
      <c r="CI18" s="429"/>
      <c r="CJ18" s="429"/>
      <c r="CK18" s="429"/>
      <c r="CL18" s="429"/>
      <c r="CM18" s="429"/>
      <c r="CN18" s="429"/>
      <c r="CO18" s="429"/>
      <c r="CP18" s="429"/>
      <c r="CQ18" s="429"/>
      <c r="CR18" s="429"/>
      <c r="CS18" s="429"/>
      <c r="CT18" s="429"/>
    </row>
    <row r="19" spans="3:98">
      <c r="AC19" s="429"/>
      <c r="AD19" s="429"/>
      <c r="AE19" s="429"/>
      <c r="AF19" s="429"/>
      <c r="AG19" s="429"/>
      <c r="AH19" s="429"/>
      <c r="AI19" s="429"/>
      <c r="AJ19" s="429"/>
      <c r="AK19" s="429"/>
      <c r="AL19" s="429"/>
      <c r="AM19" s="429"/>
      <c r="AN19" s="429"/>
      <c r="AO19" s="429"/>
      <c r="AP19" s="429"/>
      <c r="AQ19" s="429"/>
      <c r="AR19" s="429"/>
      <c r="AS19" s="429"/>
      <c r="AT19" s="429"/>
      <c r="AU19" s="429"/>
      <c r="AV19" s="429"/>
      <c r="AW19" s="429"/>
      <c r="AX19" s="429"/>
      <c r="AY19" s="429"/>
      <c r="AZ19" s="429"/>
      <c r="BA19" s="429"/>
      <c r="BB19" s="429"/>
      <c r="BC19" s="429"/>
      <c r="BD19" s="429"/>
      <c r="BE19" s="429"/>
      <c r="BF19" s="429"/>
      <c r="BG19" s="429"/>
      <c r="BH19" s="429"/>
      <c r="BI19" s="429"/>
      <c r="BJ19" s="429"/>
      <c r="BK19" s="429"/>
      <c r="BL19" s="429"/>
      <c r="BM19" s="429"/>
      <c r="BN19" s="429"/>
      <c r="BO19" s="429"/>
      <c r="BP19" s="429"/>
      <c r="BQ19" s="429"/>
      <c r="BR19" s="429"/>
      <c r="BS19" s="429"/>
      <c r="BT19" s="429"/>
      <c r="BU19" s="429"/>
      <c r="BV19" s="429"/>
      <c r="BW19" s="429"/>
      <c r="BX19" s="429"/>
      <c r="BY19" s="429"/>
      <c r="BZ19" s="429"/>
      <c r="CA19" s="429"/>
      <c r="CB19" s="429"/>
      <c r="CC19" s="429"/>
      <c r="CD19" s="429"/>
      <c r="CE19" s="429"/>
      <c r="CF19" s="429"/>
      <c r="CG19" s="429"/>
      <c r="CH19" s="429"/>
      <c r="CI19" s="429"/>
      <c r="CJ19" s="429"/>
      <c r="CK19" s="429"/>
      <c r="CL19" s="429"/>
      <c r="CM19" s="429"/>
      <c r="CN19" s="429"/>
      <c r="CO19" s="429"/>
      <c r="CP19" s="429"/>
      <c r="CQ19" s="429"/>
      <c r="CR19" s="429"/>
      <c r="CS19" s="429"/>
      <c r="CT19" s="429"/>
    </row>
    <row r="20" spans="3:98">
      <c r="AC20" s="429"/>
      <c r="AD20" s="429"/>
      <c r="AE20" s="429"/>
      <c r="AF20" s="429"/>
      <c r="AG20" s="429"/>
      <c r="AH20" s="429"/>
      <c r="AI20" s="429"/>
      <c r="AJ20" s="429"/>
      <c r="AK20" s="429"/>
      <c r="AL20" s="429"/>
      <c r="AM20" s="429"/>
      <c r="AN20" s="429"/>
      <c r="AO20" s="429"/>
      <c r="AP20" s="429"/>
      <c r="AQ20" s="429"/>
      <c r="AR20" s="429"/>
      <c r="AS20" s="429"/>
      <c r="AT20" s="429"/>
      <c r="AU20" s="429"/>
      <c r="AV20" s="429"/>
      <c r="AW20" s="429"/>
      <c r="AX20" s="429"/>
      <c r="AY20" s="429"/>
      <c r="AZ20" s="429"/>
      <c r="BA20" s="429"/>
      <c r="BB20" s="429"/>
      <c r="BC20" s="429"/>
      <c r="BD20" s="429"/>
      <c r="BE20" s="429"/>
      <c r="BF20" s="429"/>
      <c r="BG20" s="429"/>
      <c r="BH20" s="429"/>
      <c r="BI20" s="429"/>
      <c r="BJ20" s="429"/>
      <c r="BK20" s="429"/>
      <c r="BL20" s="429"/>
      <c r="BM20" s="429"/>
      <c r="BN20" s="429"/>
      <c r="BO20" s="429"/>
      <c r="BP20" s="429"/>
      <c r="BQ20" s="429"/>
      <c r="BR20" s="429"/>
      <c r="BS20" s="429"/>
      <c r="BT20" s="429"/>
      <c r="BU20" s="429"/>
      <c r="BV20" s="429"/>
      <c r="BW20" s="429"/>
      <c r="BX20" s="429"/>
      <c r="BY20" s="429"/>
      <c r="BZ20" s="429"/>
      <c r="CA20" s="429"/>
      <c r="CB20" s="429"/>
      <c r="CC20" s="429"/>
      <c r="CD20" s="429"/>
      <c r="CE20" s="429"/>
      <c r="CF20" s="429"/>
      <c r="CG20" s="429"/>
      <c r="CH20" s="429"/>
      <c r="CI20" s="429"/>
      <c r="CJ20" s="429"/>
      <c r="CK20" s="429"/>
      <c r="CL20" s="429"/>
      <c r="CM20" s="429"/>
      <c r="CN20" s="429"/>
      <c r="CO20" s="429"/>
      <c r="CP20" s="429"/>
      <c r="CQ20" s="429"/>
      <c r="CR20" s="429"/>
      <c r="CS20" s="429"/>
      <c r="CT20" s="429"/>
    </row>
    <row r="21" spans="3:98">
      <c r="AC21" s="429"/>
      <c r="AD21" s="429"/>
      <c r="AE21" s="429"/>
      <c r="AF21" s="429"/>
      <c r="AG21" s="429"/>
      <c r="AH21" s="429"/>
      <c r="AI21" s="429"/>
      <c r="AJ21" s="429"/>
      <c r="AK21" s="429"/>
      <c r="AL21" s="429"/>
      <c r="AM21" s="429"/>
      <c r="AN21" s="429"/>
      <c r="AO21" s="429"/>
      <c r="AP21" s="429"/>
      <c r="AQ21" s="429"/>
      <c r="AR21" s="429"/>
      <c r="AS21" s="429"/>
      <c r="AT21" s="429"/>
      <c r="AU21" s="429"/>
      <c r="AV21" s="429"/>
      <c r="AW21" s="429"/>
      <c r="AX21" s="429"/>
      <c r="AY21" s="429"/>
      <c r="AZ21" s="429"/>
      <c r="BA21" s="429"/>
      <c r="BB21" s="429"/>
      <c r="BC21" s="429"/>
      <c r="BD21" s="429"/>
      <c r="BE21" s="429"/>
      <c r="BF21" s="429"/>
      <c r="BG21" s="429"/>
      <c r="BH21" s="429"/>
      <c r="BI21" s="429"/>
      <c r="BJ21" s="429"/>
      <c r="BK21" s="429"/>
      <c r="BL21" s="429"/>
      <c r="BM21" s="429"/>
      <c r="BN21" s="429"/>
      <c r="BO21" s="429"/>
      <c r="BP21" s="429"/>
      <c r="BQ21" s="429"/>
      <c r="BR21" s="429"/>
      <c r="BS21" s="429"/>
      <c r="BT21" s="429"/>
      <c r="BU21" s="429"/>
      <c r="BV21" s="429"/>
      <c r="BW21" s="429"/>
      <c r="BX21" s="429"/>
      <c r="BY21" s="429"/>
      <c r="BZ21" s="429"/>
      <c r="CA21" s="429"/>
      <c r="CB21" s="429"/>
      <c r="CC21" s="429"/>
      <c r="CD21" s="429"/>
      <c r="CE21" s="429"/>
      <c r="CF21" s="429"/>
      <c r="CG21" s="429"/>
      <c r="CH21" s="429"/>
      <c r="CI21" s="429"/>
      <c r="CJ21" s="429"/>
      <c r="CK21" s="429"/>
      <c r="CL21" s="429"/>
      <c r="CM21" s="429"/>
      <c r="CN21" s="429"/>
      <c r="CO21" s="429"/>
      <c r="CP21" s="429"/>
      <c r="CQ21" s="429"/>
      <c r="CR21" s="429"/>
      <c r="CS21" s="429"/>
      <c r="CT21" s="429"/>
    </row>
    <row r="22" spans="3:98">
      <c r="AC22" s="429"/>
      <c r="AD22" s="429"/>
      <c r="AE22" s="429"/>
      <c r="AF22" s="429"/>
      <c r="AG22" s="429"/>
      <c r="AH22" s="429"/>
      <c r="AI22" s="429"/>
      <c r="AJ22" s="429"/>
      <c r="AK22" s="429"/>
      <c r="AL22" s="429"/>
      <c r="AM22" s="429"/>
      <c r="AN22" s="429"/>
      <c r="AO22" s="429"/>
      <c r="AP22" s="429"/>
      <c r="AQ22" s="429"/>
      <c r="AR22" s="429"/>
      <c r="AS22" s="429"/>
      <c r="AT22" s="429"/>
      <c r="AU22" s="429"/>
      <c r="AV22" s="429"/>
      <c r="AW22" s="429"/>
      <c r="AX22" s="429"/>
      <c r="AY22" s="429"/>
      <c r="AZ22" s="429"/>
      <c r="BA22" s="429"/>
      <c r="BB22" s="429"/>
      <c r="BC22" s="429"/>
      <c r="BD22" s="429"/>
      <c r="BE22" s="429"/>
      <c r="BF22" s="429"/>
      <c r="BG22" s="429"/>
      <c r="BH22" s="429"/>
      <c r="BI22" s="429"/>
      <c r="BJ22" s="429"/>
      <c r="BK22" s="429"/>
      <c r="BL22" s="429"/>
      <c r="BM22" s="429"/>
      <c r="BN22" s="429"/>
      <c r="BO22" s="429"/>
      <c r="BP22" s="429"/>
      <c r="BQ22" s="429"/>
      <c r="BR22" s="429"/>
      <c r="BS22" s="429"/>
      <c r="BT22" s="429"/>
      <c r="BU22" s="429"/>
      <c r="BV22" s="429"/>
      <c r="BW22" s="429"/>
      <c r="BX22" s="429"/>
      <c r="BY22" s="429"/>
      <c r="BZ22" s="429"/>
      <c r="CA22" s="429"/>
      <c r="CB22" s="429"/>
      <c r="CC22" s="429"/>
      <c r="CD22" s="429"/>
      <c r="CE22" s="429"/>
      <c r="CF22" s="429"/>
      <c r="CG22" s="429"/>
      <c r="CH22" s="429"/>
      <c r="CI22" s="429"/>
      <c r="CJ22" s="429"/>
      <c r="CK22" s="429"/>
      <c r="CL22" s="429"/>
      <c r="CM22" s="429"/>
      <c r="CN22" s="429"/>
      <c r="CO22" s="429"/>
      <c r="CP22" s="429"/>
      <c r="CQ22" s="429"/>
      <c r="CR22" s="429"/>
      <c r="CS22" s="429"/>
      <c r="CT22" s="429"/>
    </row>
    <row r="23" spans="3:98" ht="45" customHeight="1">
      <c r="AC23" s="429"/>
      <c r="AD23" s="429"/>
      <c r="AE23" s="429"/>
      <c r="AF23" s="429"/>
      <c r="AG23" s="429"/>
      <c r="AH23" s="429"/>
      <c r="AI23" s="429"/>
      <c r="AJ23" s="429"/>
      <c r="AK23" s="429"/>
      <c r="AL23" s="429"/>
      <c r="AM23" s="429"/>
      <c r="AN23" s="429"/>
      <c r="AO23" s="429"/>
      <c r="AP23" s="429"/>
      <c r="AQ23" s="429"/>
      <c r="AR23" s="429"/>
      <c r="AS23" s="429"/>
      <c r="AT23" s="429"/>
      <c r="AU23" s="429"/>
      <c r="AV23" s="429"/>
      <c r="AW23" s="429"/>
      <c r="AX23" s="429"/>
      <c r="AY23" s="429"/>
      <c r="AZ23" s="429"/>
      <c r="BA23" s="429"/>
      <c r="BB23" s="429"/>
      <c r="BC23" s="429"/>
      <c r="BD23" s="429"/>
      <c r="BE23" s="429"/>
      <c r="BF23" s="429"/>
      <c r="BG23" s="429"/>
      <c r="BH23" s="429"/>
      <c r="BI23" s="429"/>
      <c r="BJ23" s="429"/>
      <c r="BK23" s="429"/>
      <c r="BL23" s="429"/>
      <c r="BM23" s="429"/>
      <c r="BN23" s="429"/>
      <c r="BO23" s="429"/>
      <c r="BP23" s="429"/>
      <c r="BQ23" s="429"/>
      <c r="BR23" s="429"/>
      <c r="BS23" s="429"/>
      <c r="BT23" s="429"/>
      <c r="BU23" s="429"/>
      <c r="BV23" s="429"/>
      <c r="BW23" s="429"/>
      <c r="BX23" s="429"/>
      <c r="BY23" s="429"/>
      <c r="BZ23" s="429"/>
      <c r="CA23" s="429"/>
      <c r="CB23" s="429"/>
      <c r="CC23" s="429"/>
      <c r="CD23" s="429"/>
      <c r="CE23" s="429"/>
      <c r="CF23" s="429"/>
      <c r="CG23" s="429"/>
      <c r="CH23" s="429"/>
      <c r="CI23" s="429"/>
      <c r="CJ23" s="429"/>
      <c r="CK23" s="429"/>
      <c r="CL23" s="429"/>
      <c r="CM23" s="429"/>
      <c r="CN23" s="429"/>
      <c r="CO23" s="429"/>
      <c r="CP23" s="429"/>
      <c r="CQ23" s="429"/>
      <c r="CR23" s="429"/>
      <c r="CS23" s="429"/>
      <c r="CT23" s="429"/>
    </row>
    <row r="24" spans="3:98">
      <c r="AC24" s="429"/>
      <c r="AD24" s="429"/>
      <c r="AE24" s="429"/>
      <c r="AF24" s="429"/>
      <c r="AG24" s="429"/>
      <c r="AH24" s="429"/>
      <c r="AI24" s="429"/>
      <c r="AJ24" s="429"/>
      <c r="AK24" s="429"/>
      <c r="AL24" s="429"/>
      <c r="AM24" s="429"/>
      <c r="AN24" s="429"/>
      <c r="AO24" s="429"/>
      <c r="AP24" s="429"/>
      <c r="AQ24" s="429"/>
      <c r="AR24" s="429"/>
      <c r="AS24" s="429"/>
      <c r="AT24" s="429"/>
      <c r="AU24" s="429"/>
      <c r="AV24" s="429"/>
      <c r="AW24" s="429"/>
      <c r="AX24" s="429"/>
      <c r="AY24" s="429"/>
      <c r="AZ24" s="429"/>
      <c r="BA24" s="429"/>
      <c r="BB24" s="429"/>
      <c r="BC24" s="429"/>
      <c r="BD24" s="429"/>
      <c r="BE24" s="429"/>
      <c r="BF24" s="429"/>
      <c r="BG24" s="429"/>
      <c r="BH24" s="429"/>
      <c r="BI24" s="429"/>
      <c r="BJ24" s="429"/>
      <c r="BK24" s="429"/>
      <c r="BL24" s="429"/>
      <c r="BM24" s="429"/>
      <c r="BN24" s="429"/>
      <c r="BO24" s="429"/>
      <c r="BP24" s="429"/>
      <c r="BQ24" s="429"/>
      <c r="BR24" s="429"/>
      <c r="BS24" s="429"/>
      <c r="BT24" s="429"/>
      <c r="BU24" s="429"/>
      <c r="BV24" s="429"/>
      <c r="BW24" s="429"/>
      <c r="BX24" s="429"/>
      <c r="BY24" s="429"/>
      <c r="BZ24" s="429"/>
      <c r="CA24" s="429"/>
      <c r="CB24" s="429"/>
      <c r="CC24" s="429"/>
      <c r="CD24" s="429"/>
      <c r="CE24" s="429"/>
      <c r="CF24" s="429"/>
      <c r="CG24" s="429"/>
      <c r="CH24" s="429"/>
      <c r="CI24" s="429"/>
      <c r="CJ24" s="429"/>
      <c r="CK24" s="429"/>
      <c r="CL24" s="429"/>
      <c r="CM24" s="429"/>
      <c r="CN24" s="429"/>
      <c r="CO24" s="429"/>
      <c r="CP24" s="429"/>
      <c r="CQ24" s="429"/>
      <c r="CR24" s="429"/>
      <c r="CS24" s="429"/>
      <c r="CT24" s="429"/>
    </row>
    <row r="25" spans="3:98">
      <c r="AC25" s="429"/>
      <c r="AD25" s="429"/>
      <c r="AE25" s="429"/>
      <c r="AF25" s="429"/>
      <c r="AG25" s="429"/>
      <c r="AH25" s="429"/>
      <c r="AI25" s="429"/>
      <c r="AJ25" s="429"/>
      <c r="AK25" s="429"/>
      <c r="AL25" s="429"/>
      <c r="AM25" s="429"/>
      <c r="AN25" s="429"/>
      <c r="AO25" s="429"/>
      <c r="AP25" s="429"/>
      <c r="AQ25" s="429"/>
      <c r="AR25" s="429"/>
      <c r="AS25" s="429"/>
      <c r="AT25" s="429"/>
      <c r="AU25" s="429"/>
      <c r="AV25" s="429"/>
      <c r="AW25" s="429"/>
      <c r="AX25" s="429"/>
      <c r="AY25" s="429"/>
      <c r="AZ25" s="429"/>
      <c r="BA25" s="429"/>
      <c r="BB25" s="429"/>
      <c r="BC25" s="429"/>
      <c r="BD25" s="429"/>
      <c r="BE25" s="429"/>
      <c r="BF25" s="429"/>
      <c r="BG25" s="429"/>
      <c r="BH25" s="429"/>
      <c r="BI25" s="429"/>
      <c r="BJ25" s="429"/>
      <c r="BK25" s="429"/>
      <c r="BL25" s="429"/>
      <c r="BM25" s="429"/>
      <c r="BN25" s="429"/>
      <c r="BO25" s="429"/>
      <c r="BP25" s="429"/>
      <c r="BQ25" s="429"/>
      <c r="BR25" s="429"/>
      <c r="BS25" s="429"/>
      <c r="BT25" s="429"/>
      <c r="BU25" s="429"/>
      <c r="BV25" s="429"/>
      <c r="BW25" s="429"/>
      <c r="BX25" s="429"/>
      <c r="BY25" s="429"/>
      <c r="BZ25" s="429"/>
      <c r="CA25" s="429"/>
      <c r="CB25" s="429"/>
      <c r="CC25" s="429"/>
      <c r="CD25" s="429"/>
      <c r="CE25" s="429"/>
      <c r="CF25" s="429"/>
      <c r="CG25" s="429"/>
      <c r="CH25" s="429"/>
      <c r="CI25" s="429"/>
      <c r="CJ25" s="429"/>
      <c r="CK25" s="429"/>
      <c r="CL25" s="429"/>
      <c r="CM25" s="429"/>
      <c r="CN25" s="429"/>
      <c r="CO25" s="429"/>
      <c r="CP25" s="429"/>
      <c r="CQ25" s="429"/>
      <c r="CR25" s="429"/>
      <c r="CS25" s="429"/>
      <c r="CT25" s="429"/>
    </row>
    <row r="26" spans="3:98">
      <c r="AC26" s="429"/>
      <c r="AD26" s="429"/>
      <c r="AE26" s="429"/>
      <c r="AF26" s="429"/>
      <c r="AG26" s="429"/>
      <c r="AH26" s="429"/>
      <c r="AI26" s="429"/>
      <c r="AJ26" s="429"/>
      <c r="AK26" s="429"/>
      <c r="AL26" s="429"/>
      <c r="AM26" s="429"/>
      <c r="AN26" s="429"/>
      <c r="AO26" s="429"/>
      <c r="AP26" s="429"/>
      <c r="AQ26" s="429"/>
      <c r="AR26" s="429"/>
      <c r="AS26" s="429"/>
      <c r="AT26" s="429"/>
      <c r="AU26" s="429"/>
      <c r="AV26" s="429"/>
      <c r="AW26" s="429"/>
      <c r="AX26" s="429"/>
      <c r="AY26" s="429"/>
      <c r="AZ26" s="429"/>
      <c r="BA26" s="429"/>
      <c r="BB26" s="429"/>
      <c r="BC26" s="429"/>
      <c r="BD26" s="429"/>
      <c r="BE26" s="429"/>
      <c r="BF26" s="429"/>
      <c r="BG26" s="429"/>
      <c r="BH26" s="429"/>
      <c r="BI26" s="429"/>
      <c r="BJ26" s="429"/>
      <c r="BK26" s="429"/>
      <c r="BL26" s="429"/>
      <c r="BM26" s="429"/>
      <c r="BN26" s="429"/>
      <c r="BO26" s="429"/>
      <c r="BP26" s="429"/>
      <c r="BQ26" s="429"/>
      <c r="BR26" s="429"/>
      <c r="BS26" s="429"/>
      <c r="BT26" s="429"/>
      <c r="BU26" s="429"/>
      <c r="BV26" s="429"/>
      <c r="BW26" s="429"/>
      <c r="BX26" s="429"/>
      <c r="BY26" s="429"/>
      <c r="BZ26" s="429"/>
      <c r="CA26" s="429"/>
      <c r="CB26" s="429"/>
      <c r="CC26" s="429"/>
      <c r="CD26" s="429"/>
      <c r="CE26" s="429"/>
      <c r="CF26" s="429"/>
      <c r="CG26" s="429"/>
      <c r="CH26" s="429"/>
      <c r="CI26" s="429"/>
      <c r="CJ26" s="429"/>
      <c r="CK26" s="429"/>
      <c r="CL26" s="429"/>
      <c r="CM26" s="429"/>
      <c r="CN26" s="429"/>
      <c r="CO26" s="429"/>
      <c r="CP26" s="429"/>
      <c r="CQ26" s="429"/>
      <c r="CR26" s="429"/>
      <c r="CS26" s="429"/>
      <c r="CT26" s="429"/>
    </row>
    <row r="27" spans="3:98">
      <c r="AC27" s="429"/>
      <c r="AD27" s="429"/>
      <c r="AE27" s="429"/>
      <c r="AF27" s="429"/>
      <c r="AG27" s="429"/>
      <c r="AH27" s="429"/>
      <c r="AI27" s="429"/>
      <c r="AJ27" s="429"/>
      <c r="AK27" s="429"/>
      <c r="AL27" s="429"/>
      <c r="AM27" s="429"/>
      <c r="AN27" s="429"/>
      <c r="AO27" s="429"/>
      <c r="AP27" s="429"/>
      <c r="AQ27" s="429"/>
      <c r="AR27" s="429"/>
      <c r="AS27" s="429"/>
      <c r="AT27" s="429"/>
      <c r="AU27" s="429"/>
      <c r="AV27" s="429"/>
      <c r="AW27" s="429"/>
      <c r="AX27" s="429"/>
      <c r="AY27" s="429"/>
      <c r="AZ27" s="429"/>
      <c r="BA27" s="429"/>
      <c r="BB27" s="429"/>
      <c r="BC27" s="429"/>
      <c r="BD27" s="429"/>
      <c r="BE27" s="429"/>
      <c r="BF27" s="429"/>
      <c r="BG27" s="429"/>
      <c r="BH27" s="429"/>
      <c r="BI27" s="429"/>
      <c r="BJ27" s="429"/>
      <c r="BK27" s="429"/>
      <c r="BL27" s="429"/>
      <c r="BM27" s="429"/>
      <c r="BN27" s="429"/>
      <c r="BO27" s="429"/>
      <c r="BP27" s="429"/>
      <c r="BQ27" s="429"/>
      <c r="BR27" s="429"/>
      <c r="BS27" s="429"/>
      <c r="BT27" s="429"/>
      <c r="BU27" s="429"/>
      <c r="BV27" s="429"/>
      <c r="BW27" s="429"/>
      <c r="BX27" s="429"/>
      <c r="BY27" s="429"/>
      <c r="BZ27" s="429"/>
      <c r="CA27" s="429"/>
      <c r="CB27" s="429"/>
      <c r="CC27" s="429"/>
      <c r="CD27" s="429"/>
      <c r="CE27" s="429"/>
      <c r="CF27" s="429"/>
      <c r="CG27" s="429"/>
      <c r="CH27" s="429"/>
      <c r="CI27" s="429"/>
      <c r="CJ27" s="429"/>
      <c r="CK27" s="429"/>
      <c r="CL27" s="429"/>
      <c r="CM27" s="429"/>
      <c r="CN27" s="429"/>
      <c r="CO27" s="429"/>
      <c r="CP27" s="429"/>
      <c r="CQ27" s="429"/>
      <c r="CR27" s="429"/>
      <c r="CS27" s="429"/>
      <c r="CT27" s="429"/>
    </row>
    <row r="31" spans="3:98">
      <c r="D31" s="1383">
        <f t="shared" ref="D31:V31" si="3">+D6/SUM($D$6:$CT$6)</f>
        <v>0</v>
      </c>
      <c r="E31" s="1383">
        <f t="shared" si="3"/>
        <v>0</v>
      </c>
      <c r="F31" s="1383">
        <f t="shared" si="3"/>
        <v>0</v>
      </c>
      <c r="G31" s="1383">
        <f t="shared" si="3"/>
        <v>0</v>
      </c>
      <c r="H31" s="1383">
        <f t="shared" si="3"/>
        <v>0</v>
      </c>
      <c r="I31" s="1383">
        <f t="shared" si="3"/>
        <v>0.01</v>
      </c>
      <c r="J31" s="1383">
        <f t="shared" si="3"/>
        <v>0.01</v>
      </c>
      <c r="K31" s="1383">
        <f t="shared" si="3"/>
        <v>0.01</v>
      </c>
      <c r="L31" s="1383">
        <f t="shared" si="3"/>
        <v>0.01</v>
      </c>
      <c r="M31" s="1383">
        <f t="shared" si="3"/>
        <v>0.02</v>
      </c>
      <c r="N31" s="1383">
        <f t="shared" si="3"/>
        <v>0.02</v>
      </c>
      <c r="O31" s="1383">
        <f t="shared" si="3"/>
        <v>0.02</v>
      </c>
      <c r="P31" s="1383">
        <f t="shared" si="3"/>
        <v>0.02</v>
      </c>
      <c r="Q31" s="1383">
        <f t="shared" si="3"/>
        <v>0.02</v>
      </c>
      <c r="R31" s="1383">
        <f t="shared" si="3"/>
        <v>0.01</v>
      </c>
      <c r="S31" s="1383">
        <f t="shared" si="3"/>
        <v>0.01</v>
      </c>
      <c r="T31" s="1383">
        <f t="shared" si="3"/>
        <v>0.01</v>
      </c>
      <c r="U31" s="1383">
        <f t="shared" si="3"/>
        <v>0.01</v>
      </c>
      <c r="V31" s="1383">
        <f t="shared" si="3"/>
        <v>0.01</v>
      </c>
      <c r="W31" s="1383">
        <f t="shared" ref="W31:AB31" si="4">+CO6/SUM($D$6:$CT$6)</f>
        <v>0</v>
      </c>
      <c r="X31" s="1383">
        <f t="shared" si="4"/>
        <v>0</v>
      </c>
      <c r="Y31" s="1383">
        <f t="shared" si="4"/>
        <v>0</v>
      </c>
      <c r="Z31" s="1383">
        <f t="shared" si="4"/>
        <v>0</v>
      </c>
      <c r="AA31" s="1383">
        <f t="shared" si="4"/>
        <v>0</v>
      </c>
      <c r="AB31" s="1383">
        <f t="shared" si="4"/>
        <v>0</v>
      </c>
    </row>
    <row r="32" spans="3:98">
      <c r="C32" s="365">
        <v>0</v>
      </c>
      <c r="D32" s="1383">
        <f>+D31+C32</f>
        <v>0</v>
      </c>
      <c r="E32" s="1383">
        <f t="shared" ref="E32:AB32" si="5">+E31+D32</f>
        <v>0</v>
      </c>
      <c r="F32" s="1383">
        <f t="shared" si="5"/>
        <v>0</v>
      </c>
      <c r="G32" s="1383">
        <f t="shared" si="5"/>
        <v>0</v>
      </c>
      <c r="H32" s="1383">
        <f t="shared" si="5"/>
        <v>0</v>
      </c>
      <c r="I32" s="1383">
        <f t="shared" si="5"/>
        <v>0.01</v>
      </c>
      <c r="J32" s="1383">
        <f t="shared" si="5"/>
        <v>0.02</v>
      </c>
      <c r="K32" s="1383">
        <f t="shared" si="5"/>
        <v>0.03</v>
      </c>
      <c r="L32" s="1383">
        <f t="shared" si="5"/>
        <v>0.04</v>
      </c>
      <c r="M32" s="1383">
        <f t="shared" si="5"/>
        <v>0.06</v>
      </c>
      <c r="N32" s="1383">
        <f t="shared" si="5"/>
        <v>0.08</v>
      </c>
      <c r="O32" s="1383">
        <f t="shared" si="5"/>
        <v>0.1</v>
      </c>
      <c r="P32" s="1383">
        <f t="shared" si="5"/>
        <v>0.12</v>
      </c>
      <c r="Q32" s="1383">
        <f t="shared" si="5"/>
        <v>0.14000000000000001</v>
      </c>
      <c r="R32" s="1383">
        <f t="shared" si="5"/>
        <v>0.15</v>
      </c>
      <c r="S32" s="1383">
        <f t="shared" si="5"/>
        <v>0.16</v>
      </c>
      <c r="T32" s="1383">
        <f t="shared" si="5"/>
        <v>0.17</v>
      </c>
      <c r="U32" s="1383">
        <f t="shared" si="5"/>
        <v>0.18</v>
      </c>
      <c r="V32" s="1383">
        <f t="shared" si="5"/>
        <v>0.19</v>
      </c>
      <c r="W32" s="1383">
        <f t="shared" si="5"/>
        <v>0.19</v>
      </c>
      <c r="X32" s="1383">
        <f t="shared" si="5"/>
        <v>0.19</v>
      </c>
      <c r="Y32" s="1383">
        <f t="shared" si="5"/>
        <v>0.19</v>
      </c>
      <c r="Z32" s="1383">
        <f t="shared" si="5"/>
        <v>0.19</v>
      </c>
      <c r="AA32" s="1383">
        <f t="shared" si="5"/>
        <v>0.19</v>
      </c>
      <c r="AB32" s="1383">
        <f t="shared" si="5"/>
        <v>0.19</v>
      </c>
    </row>
    <row r="40" spans="1:96">
      <c r="A40" s="365" t="s">
        <v>2153</v>
      </c>
      <c r="B40" s="365" t="s">
        <v>2157</v>
      </c>
      <c r="C40" s="365" t="s">
        <v>2155</v>
      </c>
      <c r="D40" s="1387">
        <v>46025</v>
      </c>
      <c r="E40" s="1387">
        <v>46032</v>
      </c>
      <c r="F40" s="1387">
        <v>46039</v>
      </c>
      <c r="G40" s="1387">
        <v>46046</v>
      </c>
      <c r="H40" s="1387">
        <v>46053</v>
      </c>
      <c r="I40" s="1387">
        <v>46060</v>
      </c>
      <c r="J40" s="1387">
        <v>46067</v>
      </c>
      <c r="K40" s="1387">
        <v>46074</v>
      </c>
      <c r="L40" s="1387">
        <v>46081</v>
      </c>
      <c r="M40" s="1387">
        <v>46088</v>
      </c>
      <c r="N40" s="1387">
        <v>46095</v>
      </c>
      <c r="O40" s="1387">
        <v>46102</v>
      </c>
      <c r="P40" s="1387">
        <v>46109</v>
      </c>
      <c r="Q40" s="1387">
        <v>46116</v>
      </c>
      <c r="R40" s="1387">
        <v>46123</v>
      </c>
      <c r="S40" s="1387">
        <v>46130</v>
      </c>
      <c r="T40" s="1387">
        <v>46137</v>
      </c>
      <c r="U40" s="1387">
        <v>46144</v>
      </c>
      <c r="V40" s="1387">
        <v>46151</v>
      </c>
      <c r="W40" s="1387">
        <v>46158</v>
      </c>
      <c r="X40" s="1387">
        <v>46165</v>
      </c>
      <c r="Y40" s="1387">
        <v>46172</v>
      </c>
      <c r="Z40" s="1387">
        <v>46179</v>
      </c>
      <c r="AA40" s="1387">
        <v>46186</v>
      </c>
      <c r="AB40" s="1387">
        <v>46193</v>
      </c>
      <c r="AC40" s="1387">
        <v>46200</v>
      </c>
      <c r="AD40" s="1387">
        <v>46207</v>
      </c>
      <c r="AE40" s="1387">
        <v>46214</v>
      </c>
      <c r="AF40" s="1387">
        <v>46221</v>
      </c>
      <c r="AG40" s="1387">
        <v>46228</v>
      </c>
      <c r="AH40" s="1387">
        <v>46235</v>
      </c>
      <c r="AI40" s="1387">
        <v>46242</v>
      </c>
      <c r="AJ40" s="1387">
        <v>46249</v>
      </c>
      <c r="AK40" s="1387">
        <v>46256</v>
      </c>
      <c r="AL40" s="1387">
        <v>46263</v>
      </c>
      <c r="AM40" s="1387">
        <v>46270</v>
      </c>
      <c r="AN40" s="1387">
        <v>46277</v>
      </c>
      <c r="AO40" s="1387">
        <v>46284</v>
      </c>
      <c r="AP40" s="1387">
        <v>46291</v>
      </c>
      <c r="AQ40" s="1387">
        <v>46298</v>
      </c>
      <c r="AR40" s="1387">
        <v>46305</v>
      </c>
      <c r="AS40" s="1387">
        <v>46312</v>
      </c>
      <c r="AT40" s="1387">
        <v>46319</v>
      </c>
      <c r="AU40" s="1387">
        <v>46326</v>
      </c>
      <c r="AV40" s="1387">
        <v>46333</v>
      </c>
      <c r="AW40" s="1387">
        <v>46340</v>
      </c>
      <c r="AX40" s="1387">
        <v>46347</v>
      </c>
      <c r="AY40" s="1387">
        <v>46354</v>
      </c>
      <c r="AZ40" s="1387">
        <v>46361</v>
      </c>
      <c r="BA40" s="1387">
        <v>46368</v>
      </c>
      <c r="BB40" s="1387">
        <v>46375</v>
      </c>
      <c r="BC40" s="1387">
        <v>46382</v>
      </c>
      <c r="BD40" s="1387">
        <v>46389</v>
      </c>
      <c r="BE40" s="1387">
        <v>46396</v>
      </c>
      <c r="BF40" s="1387">
        <v>46403</v>
      </c>
      <c r="BG40" s="1387">
        <v>46410</v>
      </c>
      <c r="BH40" s="1387">
        <v>46417</v>
      </c>
      <c r="BI40" s="1387">
        <v>46424</v>
      </c>
      <c r="BJ40" s="1387">
        <v>46431</v>
      </c>
      <c r="BK40" s="1387">
        <v>46438</v>
      </c>
      <c r="BL40" s="1387">
        <v>46445</v>
      </c>
      <c r="BM40" s="1387">
        <v>46452</v>
      </c>
      <c r="BN40" s="1387">
        <v>46459</v>
      </c>
      <c r="BO40" s="1387">
        <v>46466</v>
      </c>
      <c r="BP40" s="1387">
        <v>46473</v>
      </c>
      <c r="BQ40" s="1387">
        <v>46480</v>
      </c>
      <c r="BR40" s="1387">
        <v>46487</v>
      </c>
      <c r="BS40" s="1387">
        <v>46494</v>
      </c>
      <c r="BT40" s="1387">
        <v>46501</v>
      </c>
      <c r="BU40" s="1387">
        <v>46508</v>
      </c>
      <c r="BV40" s="1387">
        <v>46515</v>
      </c>
      <c r="BW40" s="1387">
        <v>46522</v>
      </c>
      <c r="BX40" s="1387">
        <v>46529</v>
      </c>
      <c r="BY40" s="1387">
        <v>46536</v>
      </c>
      <c r="BZ40" s="1387">
        <v>46543</v>
      </c>
      <c r="CA40" s="1387">
        <v>46550</v>
      </c>
      <c r="CB40" s="1387">
        <v>46557</v>
      </c>
      <c r="CC40" s="1387">
        <v>46564</v>
      </c>
      <c r="CD40" s="1387">
        <v>46571</v>
      </c>
      <c r="CE40" s="1387">
        <v>46578</v>
      </c>
      <c r="CF40" s="1387">
        <v>46585</v>
      </c>
      <c r="CG40" s="1387">
        <v>46592</v>
      </c>
      <c r="CH40" s="1387">
        <v>46599</v>
      </c>
      <c r="CI40" s="1387">
        <v>46606</v>
      </c>
      <c r="CJ40" s="1387">
        <v>46613</v>
      </c>
      <c r="CK40" s="1387">
        <v>46620</v>
      </c>
      <c r="CL40" s="1387">
        <v>46627</v>
      </c>
      <c r="CM40" s="1387">
        <v>46634</v>
      </c>
      <c r="CN40" s="1387">
        <v>46641</v>
      </c>
      <c r="CO40" s="1387">
        <v>46648</v>
      </c>
      <c r="CP40" s="1387">
        <v>46655</v>
      </c>
      <c r="CQ40" s="1387">
        <v>46662</v>
      </c>
      <c r="CR40" s="1387">
        <v>46662</v>
      </c>
    </row>
    <row r="41" spans="1:96">
      <c r="A41" s="365" t="s">
        <v>19</v>
      </c>
      <c r="B41" s="1384">
        <v>438870</v>
      </c>
      <c r="C41" s="1384" t="s">
        <v>2157</v>
      </c>
      <c r="D41" s="1385">
        <v>366.57</v>
      </c>
      <c r="E41" s="1385">
        <v>402</v>
      </c>
      <c r="F41" s="1385">
        <v>939.76</v>
      </c>
      <c r="G41" s="1385">
        <v>1640.43</v>
      </c>
      <c r="H41" s="1385">
        <v>2420.86</v>
      </c>
      <c r="I41" s="1385">
        <v>2994.67</v>
      </c>
      <c r="J41" s="1385">
        <v>4137.43</v>
      </c>
      <c r="K41" s="1385">
        <v>3390.86</v>
      </c>
      <c r="L41" s="1385">
        <v>3969.29</v>
      </c>
      <c r="M41" s="1385">
        <v>4335.12</v>
      </c>
      <c r="N41" s="1385">
        <v>4958.12</v>
      </c>
      <c r="O41" s="1385">
        <v>6138.48</v>
      </c>
      <c r="P41" s="1385">
        <v>7085.33</v>
      </c>
      <c r="Q41" s="1385">
        <v>7830.36</v>
      </c>
      <c r="R41" s="1385">
        <v>7246.45</v>
      </c>
      <c r="S41" s="1385">
        <v>7602.52</v>
      </c>
      <c r="T41" s="1385">
        <v>6979</v>
      </c>
      <c r="U41" s="1385">
        <v>6002.62</v>
      </c>
      <c r="V41" s="1385">
        <v>5754.74</v>
      </c>
      <c r="W41" s="1385">
        <v>5606.02</v>
      </c>
      <c r="X41" s="1385">
        <v>5680.93</v>
      </c>
      <c r="Y41" s="1385">
        <v>4778.6400000000003</v>
      </c>
      <c r="Z41" s="1385">
        <v>4859.33</v>
      </c>
      <c r="AA41" s="1385">
        <v>5284.1</v>
      </c>
      <c r="AB41" s="1385">
        <v>5857.07</v>
      </c>
      <c r="AC41" s="1385">
        <v>6779.79</v>
      </c>
      <c r="AD41" s="1385">
        <v>7609.57</v>
      </c>
      <c r="AE41" s="1385">
        <v>8197.24</v>
      </c>
      <c r="AF41" s="1385">
        <v>8168.4</v>
      </c>
      <c r="AG41" s="1385">
        <v>7819.24</v>
      </c>
      <c r="AH41" s="1385">
        <v>7754.66</v>
      </c>
      <c r="AI41" s="1385">
        <v>8665.2199999999993</v>
      </c>
      <c r="AJ41" s="1385">
        <v>8681.2999999999993</v>
      </c>
      <c r="AK41" s="1385">
        <v>7866</v>
      </c>
      <c r="AL41" s="1385">
        <v>7370.44</v>
      </c>
      <c r="AM41" s="1385">
        <v>6580.38</v>
      </c>
      <c r="AN41" s="1385">
        <v>5683.47</v>
      </c>
      <c r="AO41" s="1385">
        <v>4986.32</v>
      </c>
      <c r="AP41" s="1385">
        <v>4728.68</v>
      </c>
      <c r="AQ41" s="1385">
        <v>5953.26</v>
      </c>
      <c r="AR41" s="1385">
        <v>8468.39</v>
      </c>
      <c r="AS41" s="1385">
        <v>10786.19</v>
      </c>
      <c r="AT41" s="1385">
        <v>10828.43</v>
      </c>
      <c r="AU41" s="1385">
        <v>11658.1</v>
      </c>
      <c r="AV41" s="1385">
        <v>11511.97</v>
      </c>
      <c r="AW41" s="1385">
        <v>10653.86</v>
      </c>
      <c r="AX41" s="1385">
        <v>10936.17</v>
      </c>
      <c r="AY41" s="1385">
        <v>9666.2800000000007</v>
      </c>
      <c r="AZ41" s="1385">
        <v>8329.5</v>
      </c>
      <c r="BA41" s="1385">
        <v>7255.48</v>
      </c>
      <c r="BB41" s="1385">
        <v>6892.17</v>
      </c>
      <c r="BC41" s="1385">
        <v>4794.9799999999996</v>
      </c>
      <c r="BD41" s="1385">
        <v>2918.56</v>
      </c>
      <c r="BE41" s="1385">
        <v>1512.46</v>
      </c>
      <c r="BF41" s="1385">
        <v>1012.33</v>
      </c>
      <c r="BG41" s="1385">
        <v>492.14</v>
      </c>
      <c r="BH41" s="1385">
        <v>325.89999999999998</v>
      </c>
      <c r="BI41" s="1385">
        <v>1499.38</v>
      </c>
      <c r="BJ41" s="1385">
        <v>4212.95</v>
      </c>
      <c r="BK41" s="1385">
        <v>6067.24</v>
      </c>
      <c r="BL41" s="1385">
        <v>7127.19</v>
      </c>
      <c r="BM41" s="1385">
        <v>8262.24</v>
      </c>
      <c r="BN41" s="1385">
        <v>10063.81</v>
      </c>
      <c r="BO41" s="1385">
        <v>9736.19</v>
      </c>
      <c r="BP41" s="1385">
        <v>7891.29</v>
      </c>
      <c r="BQ41" s="1385">
        <v>6633.45</v>
      </c>
      <c r="BR41" s="1385">
        <v>4024.88</v>
      </c>
      <c r="BS41" s="1385">
        <v>2461.4299999999998</v>
      </c>
      <c r="BT41" s="1385">
        <v>1913.24</v>
      </c>
      <c r="BU41" s="1385">
        <v>1416.43</v>
      </c>
      <c r="BV41" s="1385">
        <v>835.1</v>
      </c>
      <c r="BW41" s="1385">
        <v>868.67</v>
      </c>
      <c r="BX41" s="1385">
        <v>872.08</v>
      </c>
      <c r="BY41" s="1385">
        <v>650.9</v>
      </c>
      <c r="BZ41" s="1385">
        <v>4362.42</v>
      </c>
      <c r="CA41" s="1385">
        <v>2582.7600000000002</v>
      </c>
      <c r="CB41" s="1385">
        <v>2419.8200000000002</v>
      </c>
      <c r="CC41" s="1385">
        <v>2437.59</v>
      </c>
      <c r="CD41" s="1385">
        <v>2020.49</v>
      </c>
      <c r="CE41" s="1385">
        <v>1446.04</v>
      </c>
      <c r="CF41" s="1385">
        <v>1341.43</v>
      </c>
      <c r="CG41" s="1385">
        <v>894.21</v>
      </c>
      <c r="CH41" s="1385">
        <v>1181.8699999999999</v>
      </c>
      <c r="CI41" s="1385">
        <v>1055.0999999999999</v>
      </c>
      <c r="CJ41" s="1385">
        <v>794.44</v>
      </c>
      <c r="CK41" s="1385">
        <v>712.57</v>
      </c>
      <c r="CL41" s="1385">
        <v>619.5</v>
      </c>
      <c r="CM41" s="1385">
        <v>422.67</v>
      </c>
      <c r="CN41" s="1385">
        <v>360.16</v>
      </c>
      <c r="CO41" s="1385">
        <v>286.41000000000003</v>
      </c>
      <c r="CP41" s="1385">
        <v>217</v>
      </c>
      <c r="CQ41" s="1385">
        <v>31.5</v>
      </c>
      <c r="CR41" s="1385">
        <v>31.5</v>
      </c>
    </row>
    <row r="42" spans="1:96">
      <c r="D42" s="1385">
        <f>+C42+D41</f>
        <v>366.57</v>
      </c>
      <c r="E42" s="1385">
        <f t="shared" ref="E42:BP42" si="6">+D42+E41</f>
        <v>768.57</v>
      </c>
      <c r="F42" s="1385">
        <f t="shared" si="6"/>
        <v>1708.33</v>
      </c>
      <c r="G42" s="1385">
        <f t="shared" si="6"/>
        <v>3348.76</v>
      </c>
      <c r="H42" s="1385">
        <f t="shared" si="6"/>
        <v>5769.62</v>
      </c>
      <c r="I42" s="1385">
        <f t="shared" si="6"/>
        <v>8764.2900000000009</v>
      </c>
      <c r="J42" s="1385">
        <f t="shared" si="6"/>
        <v>12901.72</v>
      </c>
      <c r="K42" s="1385">
        <f t="shared" si="6"/>
        <v>16292.58</v>
      </c>
      <c r="L42" s="1385">
        <f t="shared" si="6"/>
        <v>20261.87</v>
      </c>
      <c r="M42" s="1385">
        <f t="shared" si="6"/>
        <v>24596.99</v>
      </c>
      <c r="N42" s="1385">
        <f t="shared" si="6"/>
        <v>29555.11</v>
      </c>
      <c r="O42" s="1385">
        <f t="shared" si="6"/>
        <v>35693.589999999997</v>
      </c>
      <c r="P42" s="1385">
        <f t="shared" si="6"/>
        <v>42778.92</v>
      </c>
      <c r="Q42" s="1385">
        <f t="shared" si="6"/>
        <v>50609.279999999999</v>
      </c>
      <c r="R42" s="1385">
        <f t="shared" si="6"/>
        <v>57855.73</v>
      </c>
      <c r="S42" s="1385">
        <f t="shared" si="6"/>
        <v>65458.25</v>
      </c>
      <c r="T42" s="1385">
        <f t="shared" si="6"/>
        <v>72437.25</v>
      </c>
      <c r="U42" s="1385">
        <f t="shared" si="6"/>
        <v>78439.87</v>
      </c>
      <c r="V42" s="1385">
        <f t="shared" si="6"/>
        <v>84194.61</v>
      </c>
      <c r="W42" s="1385">
        <f t="shared" si="6"/>
        <v>89800.63</v>
      </c>
      <c r="X42" s="1385">
        <f t="shared" si="6"/>
        <v>95481.56</v>
      </c>
      <c r="Y42" s="1385">
        <f t="shared" si="6"/>
        <v>100260.2</v>
      </c>
      <c r="Z42" s="1385">
        <f t="shared" si="6"/>
        <v>105119.53</v>
      </c>
      <c r="AA42" s="1385">
        <f t="shared" si="6"/>
        <v>110403.63</v>
      </c>
      <c r="AB42" s="1385">
        <f t="shared" si="6"/>
        <v>116260.7</v>
      </c>
      <c r="AC42" s="1385">
        <f t="shared" si="6"/>
        <v>123040.49</v>
      </c>
      <c r="AD42" s="1385">
        <f t="shared" si="6"/>
        <v>130650.06</v>
      </c>
      <c r="AE42" s="1385">
        <f t="shared" si="6"/>
        <v>138847.29999999999</v>
      </c>
      <c r="AF42" s="1385">
        <f t="shared" si="6"/>
        <v>147015.70000000001</v>
      </c>
      <c r="AG42" s="1385">
        <f t="shared" si="6"/>
        <v>154834.94</v>
      </c>
      <c r="AH42" s="1385">
        <f t="shared" si="6"/>
        <v>162589.6</v>
      </c>
      <c r="AI42" s="1385">
        <f t="shared" si="6"/>
        <v>171254.82</v>
      </c>
      <c r="AJ42" s="1385">
        <f t="shared" si="6"/>
        <v>179936.12</v>
      </c>
      <c r="AK42" s="1385">
        <f t="shared" si="6"/>
        <v>187802.12</v>
      </c>
      <c r="AL42" s="1385">
        <f t="shared" si="6"/>
        <v>195172.56</v>
      </c>
      <c r="AM42" s="1385">
        <f t="shared" si="6"/>
        <v>201752.94</v>
      </c>
      <c r="AN42" s="1385">
        <f t="shared" si="6"/>
        <v>207436.41</v>
      </c>
      <c r="AO42" s="1385">
        <f t="shared" si="6"/>
        <v>212422.73</v>
      </c>
      <c r="AP42" s="1385">
        <f t="shared" si="6"/>
        <v>217151.41</v>
      </c>
      <c r="AQ42" s="1385">
        <f t="shared" si="6"/>
        <v>223104.67</v>
      </c>
      <c r="AR42" s="1385">
        <f t="shared" si="6"/>
        <v>231573.06</v>
      </c>
      <c r="AS42" s="1385">
        <f t="shared" si="6"/>
        <v>242359.25</v>
      </c>
      <c r="AT42" s="1385">
        <f t="shared" si="6"/>
        <v>253187.68</v>
      </c>
      <c r="AU42" s="1385">
        <f t="shared" si="6"/>
        <v>264845.78000000003</v>
      </c>
      <c r="AV42" s="1385">
        <f t="shared" si="6"/>
        <v>276357.75</v>
      </c>
      <c r="AW42" s="1385">
        <f t="shared" si="6"/>
        <v>287011.61</v>
      </c>
      <c r="AX42" s="1385">
        <f t="shared" si="6"/>
        <v>297947.78000000003</v>
      </c>
      <c r="AY42" s="1385">
        <f t="shared" si="6"/>
        <v>307614.06</v>
      </c>
      <c r="AZ42" s="1385">
        <f t="shared" si="6"/>
        <v>315943.56</v>
      </c>
      <c r="BA42" s="1385">
        <f t="shared" si="6"/>
        <v>323199.03999999998</v>
      </c>
      <c r="BB42" s="1385">
        <f t="shared" si="6"/>
        <v>330091.21000000002</v>
      </c>
      <c r="BC42" s="1385">
        <f t="shared" si="6"/>
        <v>334886.19</v>
      </c>
      <c r="BD42" s="1385">
        <f t="shared" si="6"/>
        <v>337804.75</v>
      </c>
      <c r="BE42" s="1385">
        <f t="shared" si="6"/>
        <v>339317.21</v>
      </c>
      <c r="BF42" s="1385">
        <f t="shared" si="6"/>
        <v>340329.54</v>
      </c>
      <c r="BG42" s="1385">
        <f t="shared" si="6"/>
        <v>340821.68</v>
      </c>
      <c r="BH42" s="1385">
        <f t="shared" si="6"/>
        <v>341147.58</v>
      </c>
      <c r="BI42" s="1385">
        <f t="shared" si="6"/>
        <v>342646.96</v>
      </c>
      <c r="BJ42" s="1385">
        <f t="shared" si="6"/>
        <v>346859.91</v>
      </c>
      <c r="BK42" s="1385">
        <f t="shared" si="6"/>
        <v>352927.15</v>
      </c>
      <c r="BL42" s="1385">
        <f t="shared" si="6"/>
        <v>360054.34</v>
      </c>
      <c r="BM42" s="1385">
        <f t="shared" si="6"/>
        <v>368316.58</v>
      </c>
      <c r="BN42" s="1385">
        <f t="shared" si="6"/>
        <v>378380.39</v>
      </c>
      <c r="BO42" s="1385">
        <f t="shared" si="6"/>
        <v>388116.58</v>
      </c>
      <c r="BP42" s="1385">
        <f t="shared" si="6"/>
        <v>396007.87</v>
      </c>
      <c r="BQ42" s="1385">
        <f t="shared" ref="BQ42:CR42" si="7">+BP42+BQ41</f>
        <v>402641.32</v>
      </c>
      <c r="BR42" s="1385">
        <f t="shared" si="7"/>
        <v>406666.2</v>
      </c>
      <c r="BS42" s="1385">
        <f t="shared" si="7"/>
        <v>409127.63</v>
      </c>
      <c r="BT42" s="1385">
        <f t="shared" si="7"/>
        <v>411040.87</v>
      </c>
      <c r="BU42" s="1385">
        <f t="shared" si="7"/>
        <v>412457.3</v>
      </c>
      <c r="BV42" s="1385">
        <f t="shared" si="7"/>
        <v>413292.4</v>
      </c>
      <c r="BW42" s="1385">
        <f t="shared" si="7"/>
        <v>414161.07</v>
      </c>
      <c r="BX42" s="1385">
        <f t="shared" si="7"/>
        <v>415033.15</v>
      </c>
      <c r="BY42" s="1385">
        <f t="shared" si="7"/>
        <v>415684.05</v>
      </c>
      <c r="BZ42" s="1385">
        <f t="shared" si="7"/>
        <v>420046.47</v>
      </c>
      <c r="CA42" s="1385">
        <f t="shared" si="7"/>
        <v>422629.23</v>
      </c>
      <c r="CB42" s="1385">
        <f t="shared" si="7"/>
        <v>425049.05</v>
      </c>
      <c r="CC42" s="1385">
        <f t="shared" si="7"/>
        <v>427486.64</v>
      </c>
      <c r="CD42" s="1385">
        <f t="shared" si="7"/>
        <v>429507.13</v>
      </c>
      <c r="CE42" s="1385">
        <f t="shared" si="7"/>
        <v>430953.17</v>
      </c>
      <c r="CF42" s="1385">
        <f t="shared" si="7"/>
        <v>432294.6</v>
      </c>
      <c r="CG42" s="1385">
        <f t="shared" si="7"/>
        <v>433188.81</v>
      </c>
      <c r="CH42" s="1385">
        <f t="shared" si="7"/>
        <v>434370.68</v>
      </c>
      <c r="CI42" s="1385">
        <f t="shared" si="7"/>
        <v>435425.78</v>
      </c>
      <c r="CJ42" s="1385">
        <f t="shared" si="7"/>
        <v>436220.22</v>
      </c>
      <c r="CK42" s="1385">
        <f t="shared" si="7"/>
        <v>436932.79</v>
      </c>
      <c r="CL42" s="1385">
        <f t="shared" si="7"/>
        <v>437552.29</v>
      </c>
      <c r="CM42" s="1385">
        <f t="shared" si="7"/>
        <v>437974.96</v>
      </c>
      <c r="CN42" s="1385">
        <f t="shared" si="7"/>
        <v>438335.12</v>
      </c>
      <c r="CO42" s="1385">
        <f t="shared" si="7"/>
        <v>438621.53</v>
      </c>
      <c r="CP42" s="1385">
        <f t="shared" si="7"/>
        <v>438838.53</v>
      </c>
      <c r="CQ42" s="1385">
        <f t="shared" si="7"/>
        <v>438870.03</v>
      </c>
      <c r="CR42" s="1385">
        <f t="shared" si="7"/>
        <v>438901.53</v>
      </c>
    </row>
    <row r="43" spans="1:96">
      <c r="D43" s="1386">
        <f>+D42/$CR$42</f>
        <v>8.0000000000000004E-4</v>
      </c>
      <c r="E43" s="1386">
        <f t="shared" ref="E43:AO43" si="8">+E42/$CR$42</f>
        <v>1.8E-3</v>
      </c>
      <c r="F43" s="1386">
        <f t="shared" si="8"/>
        <v>3.8999999999999998E-3</v>
      </c>
      <c r="G43" s="1386">
        <f t="shared" si="8"/>
        <v>7.6E-3</v>
      </c>
      <c r="H43" s="1386">
        <f t="shared" si="8"/>
        <v>1.3100000000000001E-2</v>
      </c>
      <c r="I43" s="1386">
        <f t="shared" si="8"/>
        <v>0.02</v>
      </c>
      <c r="J43" s="1386">
        <f t="shared" si="8"/>
        <v>2.9399999999999999E-2</v>
      </c>
      <c r="K43" s="1386">
        <f t="shared" si="8"/>
        <v>3.7100000000000001E-2</v>
      </c>
      <c r="L43" s="1386">
        <f t="shared" si="8"/>
        <v>4.6199999999999998E-2</v>
      </c>
      <c r="M43" s="1386">
        <f t="shared" si="8"/>
        <v>5.6000000000000001E-2</v>
      </c>
      <c r="N43" s="1386">
        <f t="shared" si="8"/>
        <v>6.7299999999999999E-2</v>
      </c>
      <c r="O43" s="1386">
        <f t="shared" si="8"/>
        <v>8.1299999999999997E-2</v>
      </c>
      <c r="P43" s="1386">
        <f t="shared" si="8"/>
        <v>9.7500000000000003E-2</v>
      </c>
      <c r="Q43" s="1386">
        <f t="shared" si="8"/>
        <v>0.1153</v>
      </c>
      <c r="R43" s="1386">
        <f t="shared" si="8"/>
        <v>0.1318</v>
      </c>
      <c r="S43" s="1386">
        <f t="shared" si="8"/>
        <v>0.14910000000000001</v>
      </c>
      <c r="T43" s="1386">
        <f t="shared" si="8"/>
        <v>0.16500000000000001</v>
      </c>
      <c r="U43" s="1386">
        <f t="shared" si="8"/>
        <v>0.1787</v>
      </c>
      <c r="V43" s="1386">
        <f t="shared" si="8"/>
        <v>0.1918</v>
      </c>
      <c r="W43" s="1386">
        <f t="shared" si="8"/>
        <v>0.2046</v>
      </c>
      <c r="X43" s="1386">
        <f t="shared" si="8"/>
        <v>0.2175</v>
      </c>
      <c r="Y43" s="1386">
        <f t="shared" si="8"/>
        <v>0.22839999999999999</v>
      </c>
      <c r="Z43" s="1386">
        <f t="shared" si="8"/>
        <v>0.23949999999999999</v>
      </c>
      <c r="AA43" s="1386">
        <f t="shared" si="8"/>
        <v>0.2515</v>
      </c>
      <c r="AB43" s="1386">
        <f t="shared" si="8"/>
        <v>0.26490000000000002</v>
      </c>
      <c r="AC43" s="1386">
        <f t="shared" si="8"/>
        <v>0.28029999999999999</v>
      </c>
      <c r="AD43" s="1386">
        <f t="shared" si="8"/>
        <v>0.29770000000000002</v>
      </c>
      <c r="AE43" s="1386">
        <f t="shared" si="8"/>
        <v>0.31640000000000001</v>
      </c>
      <c r="AF43" s="1386">
        <f t="shared" si="8"/>
        <v>0.33500000000000002</v>
      </c>
      <c r="AG43" s="1386">
        <f t="shared" si="8"/>
        <v>0.3528</v>
      </c>
      <c r="AH43" s="1386">
        <f t="shared" si="8"/>
        <v>0.37040000000000001</v>
      </c>
      <c r="AI43" s="1386">
        <f t="shared" si="8"/>
        <v>0.39019999999999999</v>
      </c>
      <c r="AJ43" s="1386">
        <f t="shared" si="8"/>
        <v>0.41</v>
      </c>
      <c r="AK43" s="1386">
        <f t="shared" si="8"/>
        <v>0.4279</v>
      </c>
      <c r="AL43" s="1386">
        <f t="shared" si="8"/>
        <v>0.44469999999999998</v>
      </c>
      <c r="AM43" s="1386">
        <f t="shared" si="8"/>
        <v>0.4597</v>
      </c>
      <c r="AN43" s="1386">
        <f t="shared" si="8"/>
        <v>0.47260000000000002</v>
      </c>
      <c r="AO43" s="1386">
        <f t="shared" si="8"/>
        <v>0.48399999999999999</v>
      </c>
    </row>
    <row r="48" spans="1:96">
      <c r="E48" s="429">
        <v>6</v>
      </c>
    </row>
    <row r="49" spans="1:93">
      <c r="A49" s="365" t="s">
        <v>2153</v>
      </c>
      <c r="B49" s="365" t="s">
        <v>2168</v>
      </c>
      <c r="C49" s="365" t="s">
        <v>2157</v>
      </c>
      <c r="D49" s="429" t="s">
        <v>2155</v>
      </c>
      <c r="E49" s="429">
        <v>46032</v>
      </c>
      <c r="F49" s="429">
        <v>46039</v>
      </c>
      <c r="G49" s="429">
        <v>46046</v>
      </c>
      <c r="H49" s="429">
        <v>46053</v>
      </c>
      <c r="I49" s="429">
        <v>46060</v>
      </c>
      <c r="J49" s="429">
        <v>46067</v>
      </c>
      <c r="K49" s="429">
        <v>46074</v>
      </c>
      <c r="L49" s="429">
        <v>46081</v>
      </c>
      <c r="M49" s="429">
        <v>46088</v>
      </c>
      <c r="N49" s="429">
        <v>46095</v>
      </c>
      <c r="O49" s="429">
        <v>46102</v>
      </c>
      <c r="P49" s="429">
        <v>46109</v>
      </c>
      <c r="Q49" s="429">
        <v>46116</v>
      </c>
      <c r="R49" s="429">
        <v>46123</v>
      </c>
      <c r="S49" s="429">
        <v>46130</v>
      </c>
      <c r="T49" s="429">
        <v>46137</v>
      </c>
      <c r="U49" s="429">
        <v>46144</v>
      </c>
      <c r="V49" s="429">
        <v>46151</v>
      </c>
      <c r="W49" s="429">
        <v>46158</v>
      </c>
      <c r="X49" s="429">
        <v>46165</v>
      </c>
      <c r="Y49" s="429">
        <v>46172</v>
      </c>
      <c r="Z49" s="429">
        <v>46179</v>
      </c>
      <c r="AA49" s="429">
        <v>46186</v>
      </c>
      <c r="AB49" s="429">
        <v>46193</v>
      </c>
      <c r="AC49" s="1384">
        <v>46200</v>
      </c>
      <c r="AD49" s="1384">
        <v>46207</v>
      </c>
      <c r="AE49" s="1384">
        <v>46214</v>
      </c>
      <c r="AF49" s="1384">
        <v>46221</v>
      </c>
      <c r="AG49" s="1384">
        <v>46228</v>
      </c>
      <c r="AH49" s="1384">
        <v>46235</v>
      </c>
      <c r="AI49" s="1384">
        <v>46242</v>
      </c>
      <c r="AJ49" s="1384">
        <v>46249</v>
      </c>
      <c r="AK49" s="1384">
        <v>46256</v>
      </c>
      <c r="AL49" s="1384">
        <v>46263</v>
      </c>
      <c r="AM49" s="1384">
        <v>46270</v>
      </c>
      <c r="AN49" s="1384">
        <v>46277</v>
      </c>
      <c r="AO49" s="1384">
        <v>46284</v>
      </c>
      <c r="AP49" s="1384">
        <v>46291</v>
      </c>
      <c r="AQ49" s="1384">
        <v>46298</v>
      </c>
      <c r="AR49" s="1384">
        <v>46305</v>
      </c>
      <c r="AS49" s="1384">
        <v>46312</v>
      </c>
      <c r="AT49" s="1384">
        <v>46319</v>
      </c>
      <c r="AU49" s="1384">
        <v>46326</v>
      </c>
      <c r="AV49" s="1384">
        <v>46333</v>
      </c>
      <c r="AW49" s="1384">
        <v>46340</v>
      </c>
      <c r="AX49" s="1384">
        <v>46347</v>
      </c>
      <c r="AY49" s="1384">
        <v>46354</v>
      </c>
      <c r="AZ49" s="1384">
        <v>46361</v>
      </c>
      <c r="BA49" s="1384">
        <v>46368</v>
      </c>
      <c r="BB49" s="1384">
        <v>46375</v>
      </c>
      <c r="BC49" s="1384">
        <v>46382</v>
      </c>
      <c r="BD49" s="1384">
        <v>46389</v>
      </c>
      <c r="BE49" s="1384">
        <v>46396</v>
      </c>
      <c r="BF49" s="1384">
        <v>46403</v>
      </c>
      <c r="BG49" s="1384">
        <v>46410</v>
      </c>
      <c r="BH49" s="1384">
        <v>46417</v>
      </c>
      <c r="BI49" s="1384">
        <v>46424</v>
      </c>
      <c r="BJ49" s="1384">
        <v>46431</v>
      </c>
      <c r="BK49" s="1384">
        <v>46438</v>
      </c>
      <c r="BL49" s="1384">
        <v>46445</v>
      </c>
      <c r="BM49" s="1384">
        <v>46452</v>
      </c>
      <c r="BN49" s="1384">
        <v>46459</v>
      </c>
      <c r="BO49" s="1384">
        <v>46466</v>
      </c>
      <c r="BP49" s="1384">
        <v>46473</v>
      </c>
      <c r="BQ49" s="1384">
        <v>46480</v>
      </c>
      <c r="BR49" s="1384">
        <v>46487</v>
      </c>
      <c r="BS49" s="1384">
        <v>46494</v>
      </c>
      <c r="BT49" s="1384">
        <v>46501</v>
      </c>
      <c r="BU49" s="1384">
        <v>46508</v>
      </c>
      <c r="BV49" s="1384">
        <v>46515</v>
      </c>
      <c r="BW49" s="1384">
        <v>46522</v>
      </c>
      <c r="BX49" s="1384">
        <v>46529</v>
      </c>
      <c r="BY49" s="1384">
        <v>46536</v>
      </c>
      <c r="BZ49" s="1384">
        <v>46543</v>
      </c>
      <c r="CA49" s="1384">
        <v>46550</v>
      </c>
      <c r="CB49" s="1384">
        <v>46557</v>
      </c>
      <c r="CC49" s="1384">
        <v>46564</v>
      </c>
      <c r="CD49" s="1384">
        <v>46571</v>
      </c>
      <c r="CE49" s="1384">
        <v>46578</v>
      </c>
      <c r="CF49" s="1384">
        <v>46585</v>
      </c>
      <c r="CG49" s="1384">
        <v>46592</v>
      </c>
      <c r="CH49" s="1384">
        <v>46599</v>
      </c>
      <c r="CI49" s="1384">
        <v>46606</v>
      </c>
      <c r="CJ49" s="1384">
        <v>46613</v>
      </c>
      <c r="CK49" s="1384">
        <v>46620</v>
      </c>
      <c r="CL49" s="1384">
        <v>46627</v>
      </c>
      <c r="CM49" s="1384">
        <v>46634</v>
      </c>
      <c r="CN49" s="1384">
        <v>46641</v>
      </c>
      <c r="CO49" s="1384">
        <v>46648</v>
      </c>
    </row>
    <row r="50" spans="1:93">
      <c r="A50" s="365" t="s">
        <v>2284</v>
      </c>
      <c r="B50" s="365">
        <v>0</v>
      </c>
      <c r="C50" s="365">
        <v>159468.18</v>
      </c>
      <c r="D50" s="429" t="s">
        <v>2157</v>
      </c>
      <c r="E50" s="1402">
        <v>1</v>
      </c>
      <c r="F50" s="1402">
        <v>8</v>
      </c>
      <c r="G50" s="1402">
        <v>28</v>
      </c>
      <c r="H50" s="1402">
        <v>86</v>
      </c>
      <c r="I50" s="1402">
        <v>132</v>
      </c>
      <c r="J50" s="1402">
        <v>218</v>
      </c>
      <c r="K50" s="1402">
        <v>217</v>
      </c>
      <c r="L50" s="1402">
        <v>233</v>
      </c>
      <c r="M50" s="1402">
        <v>212</v>
      </c>
      <c r="N50" s="1402">
        <v>420</v>
      </c>
      <c r="O50" s="1402">
        <v>492</v>
      </c>
      <c r="P50" s="1402">
        <v>544</v>
      </c>
      <c r="Q50" s="1402">
        <v>412</v>
      </c>
      <c r="R50" s="1402">
        <v>452</v>
      </c>
      <c r="S50" s="1402">
        <v>384</v>
      </c>
      <c r="T50" s="1402">
        <v>394</v>
      </c>
      <c r="U50" s="1402">
        <v>393</v>
      </c>
      <c r="V50" s="1402">
        <v>354</v>
      </c>
      <c r="W50" s="1402">
        <v>391</v>
      </c>
      <c r="X50" s="1402">
        <v>373</v>
      </c>
      <c r="Y50" s="1402">
        <v>376</v>
      </c>
      <c r="Z50" s="1402">
        <v>387</v>
      </c>
      <c r="AA50" s="1402">
        <v>431</v>
      </c>
      <c r="AB50" s="1402">
        <v>443</v>
      </c>
      <c r="AC50" s="1402">
        <v>504</v>
      </c>
      <c r="AD50" s="1402">
        <v>480</v>
      </c>
      <c r="AE50" s="1402">
        <v>521</v>
      </c>
      <c r="AF50" s="1402">
        <v>465</v>
      </c>
      <c r="AG50" s="1402">
        <v>477</v>
      </c>
      <c r="AH50" s="1402">
        <v>435</v>
      </c>
      <c r="AI50" s="1402">
        <v>406</v>
      </c>
      <c r="AJ50" s="1402">
        <v>387</v>
      </c>
      <c r="AK50" s="1402">
        <v>376</v>
      </c>
      <c r="AL50" s="1402">
        <v>330</v>
      </c>
      <c r="AM50" s="1402">
        <v>263</v>
      </c>
      <c r="AN50" s="1402">
        <v>232</v>
      </c>
      <c r="AO50" s="1402">
        <v>196</v>
      </c>
      <c r="AP50" s="1402">
        <v>355</v>
      </c>
      <c r="AQ50" s="1402">
        <v>546</v>
      </c>
      <c r="AR50" s="1402">
        <v>589</v>
      </c>
      <c r="AS50" s="1402">
        <v>612</v>
      </c>
      <c r="AT50" s="1402">
        <v>726</v>
      </c>
      <c r="AU50" s="1402">
        <v>680</v>
      </c>
      <c r="AV50" s="1402">
        <v>793</v>
      </c>
      <c r="AW50" s="1402">
        <v>908</v>
      </c>
      <c r="AX50" s="1402">
        <v>687</v>
      </c>
      <c r="AY50" s="1402">
        <v>549</v>
      </c>
      <c r="AZ50" s="1402">
        <v>492</v>
      </c>
      <c r="BA50" s="1402">
        <v>445</v>
      </c>
      <c r="BB50" s="1402">
        <v>320</v>
      </c>
      <c r="BC50" s="1402">
        <v>135</v>
      </c>
      <c r="BD50" s="1402">
        <v>79</v>
      </c>
      <c r="BE50" s="1402">
        <v>42</v>
      </c>
      <c r="BF50" s="1402">
        <v>21</v>
      </c>
      <c r="BG50" s="1402">
        <v>39</v>
      </c>
      <c r="BH50" s="1402">
        <v>154</v>
      </c>
      <c r="BI50" s="1402">
        <v>301</v>
      </c>
      <c r="BJ50" s="1402">
        <v>418</v>
      </c>
      <c r="BK50" s="1402">
        <v>471</v>
      </c>
      <c r="BL50" s="1402">
        <v>600</v>
      </c>
      <c r="BM50" s="1402">
        <v>620</v>
      </c>
      <c r="BN50" s="1402">
        <v>587</v>
      </c>
      <c r="BO50" s="1402">
        <v>485</v>
      </c>
      <c r="BP50" s="1402">
        <v>384</v>
      </c>
      <c r="BQ50" s="1402">
        <v>217</v>
      </c>
      <c r="BR50" s="1402">
        <v>168</v>
      </c>
      <c r="BS50" s="1402">
        <v>104</v>
      </c>
      <c r="BT50" s="1402">
        <v>73</v>
      </c>
      <c r="BU50" s="1402">
        <v>57</v>
      </c>
      <c r="BV50" s="1402">
        <v>64</v>
      </c>
      <c r="BW50" s="1402">
        <v>53</v>
      </c>
      <c r="BX50" s="1402">
        <v>159</v>
      </c>
      <c r="BY50" s="1402">
        <v>181</v>
      </c>
      <c r="BZ50" s="1402">
        <v>142</v>
      </c>
      <c r="CA50" s="1402">
        <v>146</v>
      </c>
      <c r="CB50" s="1402">
        <v>148</v>
      </c>
      <c r="CC50" s="1402">
        <v>111</v>
      </c>
      <c r="CD50" s="1402">
        <v>88</v>
      </c>
      <c r="CE50" s="1402">
        <v>63</v>
      </c>
      <c r="CF50" s="1402">
        <v>53</v>
      </c>
      <c r="CG50" s="1402">
        <v>63</v>
      </c>
      <c r="CH50" s="1402">
        <v>54</v>
      </c>
      <c r="CI50" s="1402">
        <v>49</v>
      </c>
      <c r="CJ50" s="1402">
        <v>43</v>
      </c>
      <c r="CK50" s="1402">
        <v>20</v>
      </c>
      <c r="CL50" s="1402">
        <v>17</v>
      </c>
      <c r="CM50" s="1402">
        <v>15</v>
      </c>
      <c r="CN50" s="1402">
        <v>11</v>
      </c>
      <c r="CO50" s="1402">
        <v>1</v>
      </c>
    </row>
  </sheetData>
  <mergeCells count="2">
    <mergeCell ref="CS4:CT4"/>
    <mergeCell ref="C4:CR4"/>
  </mergeCells>
  <printOptions horizontalCentered="1"/>
  <pageMargins left="0.45" right="0.2" top="0.75" bottom="0.75" header="0.3" footer="0.3"/>
  <pageSetup paperSize="9" scale="40"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FA401-48AB-4799-A36D-CF0B2A235E6A}">
  <sheetPr>
    <pageSetUpPr fitToPage="1"/>
  </sheetPr>
  <dimension ref="B2:AK54"/>
  <sheetViews>
    <sheetView view="pageBreakPreview" topLeftCell="K8" zoomScale="55" zoomScaleNormal="40" zoomScaleSheetLayoutView="55" workbookViewId="0">
      <selection activeCell="I5" sqref="I5:K28"/>
    </sheetView>
  </sheetViews>
  <sheetFormatPr defaultColWidth="9.44140625" defaultRowHeight="15.6"/>
  <cols>
    <col min="1" max="1" width="9.44140625" style="381"/>
    <col min="2" max="2" width="4.109375" style="381" customWidth="1"/>
    <col min="3" max="3" width="23.5546875" style="381" customWidth="1"/>
    <col min="4" max="7" width="17" style="381" customWidth="1"/>
    <col min="8" max="9" width="15.5546875" style="381" customWidth="1"/>
    <col min="10" max="10" width="18.88671875" style="381" customWidth="1"/>
    <col min="11" max="11" width="19.88671875" style="381" customWidth="1"/>
    <col min="12" max="12" width="26.5546875" style="381" customWidth="1"/>
    <col min="13" max="13" width="25.109375" style="381" customWidth="1"/>
    <col min="14" max="14" width="25.44140625" style="381" customWidth="1"/>
    <col min="15" max="16" width="15.5546875" style="381" customWidth="1"/>
    <col min="17" max="17" width="22.44140625" style="381" customWidth="1"/>
    <col min="18" max="21" width="15.5546875" style="381" customWidth="1"/>
    <col min="22" max="22" width="17.44140625" style="381" customWidth="1"/>
    <col min="23" max="24" width="15.5546875" style="381" customWidth="1"/>
    <col min="25" max="25" width="41.5546875" style="381" customWidth="1"/>
    <col min="26" max="27" width="15.5546875" style="381" customWidth="1"/>
    <col min="28" max="28" width="15.5546875" style="373" customWidth="1"/>
    <col min="29" max="33" width="15.5546875" style="381" customWidth="1"/>
    <col min="34" max="34" width="4.44140625" style="381" customWidth="1"/>
    <col min="35" max="16384" width="9.44140625" style="381"/>
  </cols>
  <sheetData>
    <row r="2" spans="2:37" s="361" customFormat="1" ht="16.2" thickBot="1">
      <c r="AB2" s="373"/>
    </row>
    <row r="3" spans="2:37" s="361" customFormat="1" ht="38.4" customHeight="1">
      <c r="C3" s="2259" t="s">
        <v>1623</v>
      </c>
      <c r="D3" s="2260"/>
      <c r="E3" s="2260"/>
      <c r="F3" s="2260"/>
      <c r="G3" s="2260"/>
      <c r="H3" s="2260"/>
      <c r="I3" s="2260"/>
      <c r="J3" s="2260"/>
      <c r="K3" s="2260"/>
      <c r="L3" s="2260"/>
      <c r="M3" s="2260"/>
      <c r="N3" s="2260"/>
      <c r="O3" s="2260"/>
      <c r="P3" s="2260"/>
      <c r="Q3" s="2260"/>
      <c r="R3" s="2260"/>
      <c r="S3" s="2260"/>
      <c r="T3" s="2260"/>
      <c r="U3" s="2260"/>
      <c r="V3" s="2260"/>
      <c r="W3" s="2260"/>
      <c r="X3" s="2260"/>
      <c r="Y3" s="2260"/>
      <c r="Z3" s="2260"/>
      <c r="AA3" s="2260"/>
      <c r="AB3" s="2260"/>
      <c r="AC3" s="2260"/>
      <c r="AD3" s="2260"/>
      <c r="AE3" s="2260"/>
      <c r="AF3" s="2260"/>
      <c r="AG3" s="2261"/>
    </row>
    <row r="4" spans="2:37" s="361" customFormat="1" ht="16.2" thickBot="1">
      <c r="C4" s="2262"/>
      <c r="D4" s="2263"/>
      <c r="E4" s="2263"/>
      <c r="F4" s="2263"/>
      <c r="G4" s="2263"/>
      <c r="H4" s="2263"/>
      <c r="I4" s="2263"/>
      <c r="J4" s="2263"/>
      <c r="K4" s="2263"/>
      <c r="L4" s="2263"/>
      <c r="M4" s="2263"/>
      <c r="N4" s="2263"/>
      <c r="O4" s="2263"/>
      <c r="P4" s="2263"/>
      <c r="Q4" s="2263"/>
      <c r="R4" s="2263"/>
      <c r="S4" s="2263"/>
      <c r="T4" s="2263"/>
      <c r="U4" s="2263"/>
      <c r="V4" s="2263"/>
      <c r="W4" s="2263"/>
      <c r="X4" s="2263"/>
      <c r="Y4" s="2263"/>
      <c r="Z4" s="2263"/>
      <c r="AA4" s="2263"/>
      <c r="AB4" s="2263"/>
      <c r="AC4" s="2263"/>
      <c r="AD4" s="2263"/>
      <c r="AE4" s="2263"/>
      <c r="AF4" s="2263"/>
      <c r="AG4" s="2264"/>
    </row>
    <row r="5" spans="2:37" s="361" customFormat="1" ht="29.4" thickBot="1">
      <c r="B5" s="418"/>
      <c r="C5" s="418"/>
      <c r="D5" s="418"/>
      <c r="E5" s="418"/>
      <c r="F5" s="418"/>
      <c r="G5" s="418"/>
      <c r="H5" s="418"/>
      <c r="I5" s="418"/>
      <c r="J5" s="418"/>
      <c r="K5" s="418"/>
      <c r="L5" s="418"/>
      <c r="M5" s="418"/>
      <c r="N5" s="418"/>
      <c r="O5" s="418"/>
      <c r="P5" s="418"/>
      <c r="Q5" s="418"/>
      <c r="R5" s="418"/>
      <c r="S5" s="418"/>
      <c r="T5" s="418"/>
      <c r="U5" s="418"/>
      <c r="V5" s="418"/>
      <c r="W5" s="418"/>
      <c r="X5" s="418"/>
      <c r="Y5" s="418"/>
      <c r="Z5" s="418"/>
      <c r="AA5" s="418"/>
      <c r="AB5" s="418"/>
      <c r="AC5" s="418"/>
      <c r="AD5" s="418"/>
      <c r="AE5" s="418"/>
      <c r="AF5" s="418"/>
      <c r="AG5" s="418"/>
    </row>
    <row r="6" spans="2:37" s="361" customFormat="1" ht="30.6" customHeight="1">
      <c r="C6" s="413" t="s">
        <v>1382</v>
      </c>
      <c r="D6" s="2265"/>
      <c r="E6" s="2265"/>
      <c r="F6" s="2266"/>
      <c r="L6" s="374"/>
      <c r="T6" s="2267"/>
      <c r="U6" s="2267"/>
    </row>
    <row r="7" spans="2:37" s="361" customFormat="1" ht="30.6" customHeight="1">
      <c r="C7" s="414" t="s">
        <v>1381</v>
      </c>
      <c r="D7" s="2268"/>
      <c r="E7" s="2268"/>
      <c r="F7" s="2269"/>
      <c r="L7" s="375"/>
    </row>
    <row r="8" spans="2:37" s="361" customFormat="1" ht="30.6" customHeight="1">
      <c r="C8" s="415" t="s">
        <v>1380</v>
      </c>
      <c r="D8" s="2270" t="s">
        <v>1633</v>
      </c>
      <c r="E8" s="2270"/>
      <c r="F8" s="2271"/>
      <c r="L8" s="373"/>
      <c r="M8" s="373"/>
      <c r="N8" s="373"/>
      <c r="O8" s="373"/>
      <c r="S8" s="374"/>
      <c r="T8" s="2272"/>
      <c r="U8" s="2272"/>
    </row>
    <row r="9" spans="2:37" s="361" customFormat="1" ht="30.6" customHeight="1">
      <c r="C9" s="414" t="s">
        <v>1379</v>
      </c>
      <c r="D9" s="2268">
        <v>3121</v>
      </c>
      <c r="E9" s="2268"/>
      <c r="F9" s="2269"/>
      <c r="S9" s="374"/>
      <c r="T9" s="374"/>
      <c r="U9" s="374"/>
    </row>
    <row r="10" spans="2:37" s="361" customFormat="1" ht="30.6" customHeight="1" thickBot="1">
      <c r="C10" s="416" t="s">
        <v>1378</v>
      </c>
      <c r="D10" s="2280" t="s">
        <v>1636</v>
      </c>
      <c r="E10" s="2280"/>
      <c r="F10" s="2281"/>
      <c r="L10" s="373"/>
      <c r="M10" s="373"/>
      <c r="N10" s="373"/>
      <c r="O10" s="373"/>
    </row>
    <row r="11" spans="2:37" s="361" customFormat="1" ht="21.6" thickBot="1">
      <c r="C11" s="412"/>
      <c r="D11" s="412"/>
      <c r="E11" s="412"/>
      <c r="F11" s="412"/>
      <c r="G11" s="376"/>
    </row>
    <row r="12" spans="2:37" s="417" customFormat="1" ht="31.35" customHeight="1">
      <c r="C12" s="2282" t="s">
        <v>1377</v>
      </c>
      <c r="D12" s="2283"/>
      <c r="E12" s="2283"/>
      <c r="F12" s="2283"/>
      <c r="G12" s="2283"/>
      <c r="H12" s="2284"/>
      <c r="I12" s="2285" t="s">
        <v>1285</v>
      </c>
      <c r="J12" s="2274"/>
      <c r="K12" s="2275"/>
      <c r="L12" s="2286" t="s">
        <v>1376</v>
      </c>
      <c r="M12" s="2287"/>
      <c r="N12" s="2288"/>
      <c r="O12" s="2282" t="s">
        <v>1375</v>
      </c>
      <c r="P12" s="2284"/>
      <c r="Q12" s="2278" t="s">
        <v>1374</v>
      </c>
      <c r="R12" s="2276" t="s">
        <v>1373</v>
      </c>
      <c r="S12" s="2285" t="s">
        <v>1369</v>
      </c>
      <c r="T12" s="2274"/>
      <c r="U12" s="2275"/>
      <c r="V12" s="2289" t="s">
        <v>1372</v>
      </c>
      <c r="W12" s="2285" t="s">
        <v>1371</v>
      </c>
      <c r="X12" s="2274"/>
      <c r="Y12" s="2274"/>
      <c r="Z12" s="2275"/>
      <c r="AA12" s="2285" t="s">
        <v>1370</v>
      </c>
      <c r="AB12" s="2274"/>
      <c r="AC12" s="2275"/>
      <c r="AD12" s="2273" t="s">
        <v>1369</v>
      </c>
      <c r="AE12" s="2274"/>
      <c r="AF12" s="2275"/>
      <c r="AG12" s="2276" t="s">
        <v>1368</v>
      </c>
    </row>
    <row r="13" spans="2:37" s="399" customFormat="1" ht="47.4" thickBot="1">
      <c r="C13" s="393" t="s">
        <v>1367</v>
      </c>
      <c r="D13" s="392" t="s">
        <v>1366</v>
      </c>
      <c r="E13" s="392" t="s">
        <v>1365</v>
      </c>
      <c r="F13" s="392" t="s">
        <v>1364</v>
      </c>
      <c r="G13" s="392" t="s">
        <v>1082</v>
      </c>
      <c r="H13" s="395" t="s">
        <v>1363</v>
      </c>
      <c r="I13" s="396" t="s">
        <v>1362</v>
      </c>
      <c r="J13" s="394" t="s">
        <v>1361</v>
      </c>
      <c r="K13" s="397" t="s">
        <v>1285</v>
      </c>
      <c r="L13" s="393" t="s">
        <v>1360</v>
      </c>
      <c r="M13" s="392" t="s">
        <v>1359</v>
      </c>
      <c r="N13" s="395" t="s">
        <v>1358</v>
      </c>
      <c r="O13" s="393" t="s">
        <v>1357</v>
      </c>
      <c r="P13" s="395" t="s">
        <v>1228</v>
      </c>
      <c r="Q13" s="2279"/>
      <c r="R13" s="2277"/>
      <c r="S13" s="396" t="s">
        <v>1351</v>
      </c>
      <c r="T13" s="394" t="s">
        <v>1350</v>
      </c>
      <c r="U13" s="397" t="s">
        <v>1349</v>
      </c>
      <c r="V13" s="2290"/>
      <c r="W13" s="396" t="s">
        <v>1356</v>
      </c>
      <c r="X13" s="394" t="s">
        <v>1355</v>
      </c>
      <c r="Y13" s="394" t="s">
        <v>1354</v>
      </c>
      <c r="Z13" s="397" t="s">
        <v>1353</v>
      </c>
      <c r="AA13" s="396" t="s">
        <v>1086</v>
      </c>
      <c r="AB13" s="394" t="s">
        <v>1352</v>
      </c>
      <c r="AC13" s="397" t="s">
        <v>1228</v>
      </c>
      <c r="AD13" s="400" t="s">
        <v>1351</v>
      </c>
      <c r="AE13" s="394" t="s">
        <v>1350</v>
      </c>
      <c r="AF13" s="397" t="s">
        <v>1349</v>
      </c>
      <c r="AG13" s="2277"/>
      <c r="AH13" s="377"/>
      <c r="AI13" s="377"/>
      <c r="AJ13" s="377"/>
      <c r="AK13" s="377"/>
    </row>
    <row r="14" spans="2:37" s="875" customFormat="1" ht="66" customHeight="1">
      <c r="C14" s="351">
        <v>1</v>
      </c>
      <c r="D14" s="352" t="s">
        <v>1338</v>
      </c>
      <c r="E14" s="352" t="s">
        <v>1338</v>
      </c>
      <c r="F14" s="356" t="s">
        <v>1337</v>
      </c>
      <c r="G14" s="356" t="s">
        <v>1277</v>
      </c>
      <c r="H14" s="353" t="s">
        <v>1695</v>
      </c>
      <c r="I14" s="871" t="s">
        <v>1336</v>
      </c>
      <c r="J14" s="872" t="s">
        <v>1344</v>
      </c>
      <c r="K14" s="353" t="s">
        <v>1348</v>
      </c>
      <c r="L14" s="351" t="s">
        <v>1347</v>
      </c>
      <c r="M14" s="877" t="s">
        <v>1346</v>
      </c>
      <c r="N14" s="878" t="s">
        <v>1333</v>
      </c>
      <c r="O14" s="879" t="s">
        <v>1326</v>
      </c>
      <c r="P14" s="353" t="s">
        <v>1228</v>
      </c>
      <c r="Q14" s="873" t="s">
        <v>1332</v>
      </c>
      <c r="R14" s="874" t="s">
        <v>1331</v>
      </c>
      <c r="S14" s="351" t="s">
        <v>1341</v>
      </c>
      <c r="T14" s="352" t="s">
        <v>1341</v>
      </c>
      <c r="U14" s="353"/>
      <c r="V14" s="351" t="s">
        <v>1659</v>
      </c>
      <c r="W14" s="352" t="s">
        <v>1329</v>
      </c>
      <c r="X14" s="352" t="s">
        <v>1328</v>
      </c>
      <c r="Y14" s="877" t="s">
        <v>1345</v>
      </c>
      <c r="Z14" s="353" t="s">
        <v>1659</v>
      </c>
      <c r="AA14" s="876" t="s">
        <v>1326</v>
      </c>
      <c r="AB14" s="877" t="s">
        <v>1663</v>
      </c>
      <c r="AC14" s="880"/>
      <c r="AD14" s="354" t="s">
        <v>1339</v>
      </c>
      <c r="AE14" s="352" t="s">
        <v>1339</v>
      </c>
      <c r="AF14" s="352"/>
      <c r="AG14" s="353" t="s">
        <v>1324</v>
      </c>
      <c r="AH14" s="362"/>
      <c r="AI14" s="362"/>
      <c r="AJ14" s="362"/>
      <c r="AK14" s="362"/>
    </row>
    <row r="15" spans="2:37" s="399" customFormat="1" ht="66" customHeight="1">
      <c r="C15" s="355">
        <v>2</v>
      </c>
      <c r="D15" s="356" t="s">
        <v>1338</v>
      </c>
      <c r="E15" s="356" t="s">
        <v>1338</v>
      </c>
      <c r="F15" s="356" t="s">
        <v>1337</v>
      </c>
      <c r="G15" s="356" t="s">
        <v>1277</v>
      </c>
      <c r="H15" s="357" t="s">
        <v>1695</v>
      </c>
      <c r="I15" s="410" t="s">
        <v>1336</v>
      </c>
      <c r="J15" s="356" t="s">
        <v>1344</v>
      </c>
      <c r="K15" s="357" t="s">
        <v>1343</v>
      </c>
      <c r="L15" s="355" t="s">
        <v>1330</v>
      </c>
      <c r="M15" s="356" t="s">
        <v>1342</v>
      </c>
      <c r="N15" s="357" t="s">
        <v>1333</v>
      </c>
      <c r="O15" s="405" t="s">
        <v>1326</v>
      </c>
      <c r="P15" s="357" t="s">
        <v>1677</v>
      </c>
      <c r="Q15" s="403" t="s">
        <v>1332</v>
      </c>
      <c r="R15" s="408" t="s">
        <v>1331</v>
      </c>
      <c r="S15" s="355" t="s">
        <v>1341</v>
      </c>
      <c r="T15" s="356" t="s">
        <v>1341</v>
      </c>
      <c r="U15" s="357"/>
      <c r="V15" s="355" t="s">
        <v>1659</v>
      </c>
      <c r="W15" s="356" t="s">
        <v>1329</v>
      </c>
      <c r="X15" s="356" t="s">
        <v>1328</v>
      </c>
      <c r="Y15" s="356" t="s">
        <v>1340</v>
      </c>
      <c r="Z15" s="357" t="s">
        <v>1659</v>
      </c>
      <c r="AA15" s="405" t="s">
        <v>1326</v>
      </c>
      <c r="AB15" s="378" t="s">
        <v>1641</v>
      </c>
      <c r="AC15" s="357"/>
      <c r="AD15" s="401" t="s">
        <v>1339</v>
      </c>
      <c r="AE15" s="356" t="s">
        <v>1339</v>
      </c>
      <c r="AF15" s="356"/>
      <c r="AG15" s="357" t="s">
        <v>1324</v>
      </c>
      <c r="AH15" s="379"/>
      <c r="AI15" s="379"/>
      <c r="AJ15" s="379"/>
      <c r="AK15" s="379"/>
    </row>
    <row r="16" spans="2:37" s="399" customFormat="1" ht="66" customHeight="1" thickBot="1">
      <c r="C16" s="358">
        <v>3</v>
      </c>
      <c r="D16" s="359" t="s">
        <v>1338</v>
      </c>
      <c r="E16" s="359" t="s">
        <v>1338</v>
      </c>
      <c r="F16" s="359" t="s">
        <v>1337</v>
      </c>
      <c r="G16" s="359" t="s">
        <v>1277</v>
      </c>
      <c r="H16" s="360" t="s">
        <v>1324</v>
      </c>
      <c r="I16" s="411" t="s">
        <v>1336</v>
      </c>
      <c r="J16" s="359" t="s">
        <v>1335</v>
      </c>
      <c r="K16" s="360" t="s">
        <v>1334</v>
      </c>
      <c r="L16" s="358" t="s">
        <v>1330</v>
      </c>
      <c r="M16" s="359" t="s">
        <v>1658</v>
      </c>
      <c r="N16" s="360" t="s">
        <v>1333</v>
      </c>
      <c r="O16" s="406" t="s">
        <v>1326</v>
      </c>
      <c r="P16" s="407" t="s">
        <v>1228</v>
      </c>
      <c r="Q16" s="404" t="s">
        <v>1332</v>
      </c>
      <c r="R16" s="409" t="s">
        <v>1331</v>
      </c>
      <c r="S16" s="358" t="s">
        <v>1325</v>
      </c>
      <c r="T16" s="359" t="s">
        <v>1339</v>
      </c>
      <c r="U16" s="360"/>
      <c r="V16" s="358" t="s">
        <v>1659</v>
      </c>
      <c r="W16" s="359" t="s">
        <v>1329</v>
      </c>
      <c r="X16" s="359" t="s">
        <v>1328</v>
      </c>
      <c r="Y16" s="359" t="s">
        <v>1327</v>
      </c>
      <c r="Z16" s="360" t="s">
        <v>1659</v>
      </c>
      <c r="AA16" s="406" t="s">
        <v>1326</v>
      </c>
      <c r="AB16" s="398" t="s">
        <v>1667</v>
      </c>
      <c r="AC16" s="360"/>
      <c r="AD16" s="402" t="s">
        <v>1325</v>
      </c>
      <c r="AE16" s="359" t="s">
        <v>1325</v>
      </c>
      <c r="AF16" s="359"/>
      <c r="AG16" s="360" t="s">
        <v>1324</v>
      </c>
      <c r="AH16" s="379"/>
      <c r="AI16" s="379"/>
      <c r="AJ16" s="379"/>
      <c r="AK16" s="379"/>
    </row>
    <row r="17" spans="3:37" s="399" customFormat="1" ht="66" customHeight="1" thickBot="1">
      <c r="C17" s="358">
        <v>4</v>
      </c>
      <c r="D17" s="359" t="s">
        <v>1338</v>
      </c>
      <c r="E17" s="359" t="s">
        <v>1338</v>
      </c>
      <c r="F17" s="359" t="s">
        <v>1337</v>
      </c>
      <c r="G17" s="359" t="s">
        <v>1277</v>
      </c>
      <c r="H17" s="360" t="s">
        <v>1324</v>
      </c>
      <c r="I17" s="411" t="s">
        <v>1336</v>
      </c>
      <c r="J17" s="359" t="s">
        <v>1344</v>
      </c>
      <c r="K17" s="360" t="s">
        <v>1637</v>
      </c>
      <c r="L17" s="358" t="s">
        <v>1638</v>
      </c>
      <c r="M17" s="359" t="s">
        <v>1649</v>
      </c>
      <c r="N17" s="360" t="s">
        <v>1333</v>
      </c>
      <c r="O17" s="406" t="s">
        <v>1656</v>
      </c>
      <c r="P17" s="407" t="s">
        <v>1324</v>
      </c>
      <c r="Q17" s="404" t="s">
        <v>1821</v>
      </c>
      <c r="R17" s="409" t="s">
        <v>1331</v>
      </c>
      <c r="S17" s="358" t="s">
        <v>1341</v>
      </c>
      <c r="T17" s="359" t="s">
        <v>1341</v>
      </c>
      <c r="U17" s="360"/>
      <c r="V17" s="358" t="s">
        <v>143</v>
      </c>
      <c r="W17" s="359" t="s">
        <v>1662</v>
      </c>
      <c r="X17" s="359" t="s">
        <v>1640</v>
      </c>
      <c r="Y17" s="359" t="s">
        <v>143</v>
      </c>
      <c r="Z17" s="360" t="s">
        <v>143</v>
      </c>
      <c r="AA17" s="406" t="s">
        <v>143</v>
      </c>
      <c r="AB17" s="398" t="s">
        <v>143</v>
      </c>
      <c r="AC17" s="360"/>
      <c r="AD17" s="354" t="s">
        <v>1339</v>
      </c>
      <c r="AE17" s="352" t="s">
        <v>1339</v>
      </c>
      <c r="AF17" s="352"/>
      <c r="AG17" s="353" t="s">
        <v>1324</v>
      </c>
      <c r="AH17" s="379"/>
      <c r="AI17" s="379"/>
      <c r="AJ17" s="379"/>
      <c r="AK17" s="379"/>
    </row>
    <row r="18" spans="3:37" s="399" customFormat="1" ht="66" customHeight="1" thickBot="1">
      <c r="C18" s="358">
        <v>5</v>
      </c>
      <c r="D18" s="359" t="s">
        <v>1338</v>
      </c>
      <c r="E18" s="359" t="s">
        <v>1338</v>
      </c>
      <c r="F18" s="359" t="s">
        <v>1337</v>
      </c>
      <c r="G18" s="359" t="s">
        <v>1277</v>
      </c>
      <c r="H18" s="360" t="s">
        <v>1324</v>
      </c>
      <c r="I18" s="411" t="s">
        <v>1336</v>
      </c>
      <c r="J18" s="359" t="s">
        <v>1335</v>
      </c>
      <c r="K18" s="360" t="s">
        <v>1648</v>
      </c>
      <c r="L18" s="358" t="s">
        <v>1628</v>
      </c>
      <c r="M18" s="359" t="s">
        <v>1650</v>
      </c>
      <c r="N18" s="360" t="s">
        <v>1333</v>
      </c>
      <c r="O18" s="406" t="s">
        <v>1657</v>
      </c>
      <c r="P18" s="407" t="s">
        <v>1741</v>
      </c>
      <c r="Q18" s="404" t="s">
        <v>1332</v>
      </c>
      <c r="R18" s="409" t="s">
        <v>1331</v>
      </c>
      <c r="S18" s="358" t="s">
        <v>1341</v>
      </c>
      <c r="T18" s="359" t="s">
        <v>1341</v>
      </c>
      <c r="U18" s="360"/>
      <c r="V18" s="358" t="s">
        <v>1660</v>
      </c>
      <c r="W18" s="359" t="s">
        <v>1639</v>
      </c>
      <c r="X18" s="359" t="s">
        <v>1640</v>
      </c>
      <c r="Y18" s="359" t="s">
        <v>1664</v>
      </c>
      <c r="Z18" s="360" t="s">
        <v>1660</v>
      </c>
      <c r="AA18" s="406" t="s">
        <v>1668</v>
      </c>
      <c r="AB18" s="398" t="s">
        <v>1641</v>
      </c>
      <c r="AC18" s="360"/>
      <c r="AD18" s="354" t="s">
        <v>1339</v>
      </c>
      <c r="AE18" s="352" t="s">
        <v>1339</v>
      </c>
      <c r="AF18" s="352"/>
      <c r="AG18" s="353" t="s">
        <v>1324</v>
      </c>
      <c r="AH18" s="379"/>
      <c r="AI18" s="379"/>
      <c r="AJ18" s="379"/>
      <c r="AK18" s="379"/>
    </row>
    <row r="19" spans="3:37" s="399" customFormat="1" ht="66" customHeight="1" thickBot="1">
      <c r="C19" s="358">
        <v>6</v>
      </c>
      <c r="D19" s="359" t="s">
        <v>1338</v>
      </c>
      <c r="E19" s="359" t="s">
        <v>1338</v>
      </c>
      <c r="F19" s="359" t="s">
        <v>1337</v>
      </c>
      <c r="G19" s="359" t="s">
        <v>1277</v>
      </c>
      <c r="H19" s="360" t="s">
        <v>1324</v>
      </c>
      <c r="I19" s="411" t="s">
        <v>1336</v>
      </c>
      <c r="J19" s="359" t="s">
        <v>1335</v>
      </c>
      <c r="K19" s="360" t="s">
        <v>1651</v>
      </c>
      <c r="L19" s="358" t="s">
        <v>1652</v>
      </c>
      <c r="M19" s="359" t="s">
        <v>1653</v>
      </c>
      <c r="N19" s="360" t="s">
        <v>1333</v>
      </c>
      <c r="O19" s="406" t="s">
        <v>1656</v>
      </c>
      <c r="P19" s="407" t="s">
        <v>1742</v>
      </c>
      <c r="Q19" s="404" t="s">
        <v>1332</v>
      </c>
      <c r="R19" s="409" t="s">
        <v>1331</v>
      </c>
      <c r="S19" s="358" t="s">
        <v>1341</v>
      </c>
      <c r="T19" s="359" t="s">
        <v>1341</v>
      </c>
      <c r="U19" s="360"/>
      <c r="V19" s="358" t="s">
        <v>1660</v>
      </c>
      <c r="W19" s="359" t="s">
        <v>1639</v>
      </c>
      <c r="X19" s="359" t="s">
        <v>1640</v>
      </c>
      <c r="Y19" s="359" t="s">
        <v>1665</v>
      </c>
      <c r="Z19" s="360" t="s">
        <v>1660</v>
      </c>
      <c r="AA19" s="406" t="s">
        <v>1669</v>
      </c>
      <c r="AB19" s="398" t="s">
        <v>1670</v>
      </c>
      <c r="AC19" s="360"/>
      <c r="AD19" s="354" t="s">
        <v>1339</v>
      </c>
      <c r="AE19" s="352" t="s">
        <v>1339</v>
      </c>
      <c r="AF19" s="352"/>
      <c r="AG19" s="353" t="s">
        <v>1324</v>
      </c>
      <c r="AH19" s="379"/>
      <c r="AI19" s="379"/>
      <c r="AJ19" s="379"/>
      <c r="AK19" s="379"/>
    </row>
    <row r="20" spans="3:37" s="399" customFormat="1" ht="66" customHeight="1" thickBot="1">
      <c r="C20" s="358">
        <v>7</v>
      </c>
      <c r="D20" s="359" t="s">
        <v>1338</v>
      </c>
      <c r="E20" s="359" t="s">
        <v>1338</v>
      </c>
      <c r="F20" s="359" t="s">
        <v>1337</v>
      </c>
      <c r="G20" s="359" t="s">
        <v>1277</v>
      </c>
      <c r="H20" s="360" t="s">
        <v>1324</v>
      </c>
      <c r="I20" s="411" t="s">
        <v>1336</v>
      </c>
      <c r="J20" s="359" t="s">
        <v>1335</v>
      </c>
      <c r="K20" s="360" t="s">
        <v>1654</v>
      </c>
      <c r="L20" s="358" t="s">
        <v>1652</v>
      </c>
      <c r="M20" s="359" t="s">
        <v>1655</v>
      </c>
      <c r="N20" s="360" t="s">
        <v>1333</v>
      </c>
      <c r="O20" s="406" t="s">
        <v>1656</v>
      </c>
      <c r="P20" s="407" t="s">
        <v>1742</v>
      </c>
      <c r="Q20" s="404" t="s">
        <v>1332</v>
      </c>
      <c r="R20" s="409" t="s">
        <v>1331</v>
      </c>
      <c r="S20" s="358" t="s">
        <v>1341</v>
      </c>
      <c r="T20" s="359" t="s">
        <v>1341</v>
      </c>
      <c r="U20" s="360"/>
      <c r="V20" s="358" t="s">
        <v>1661</v>
      </c>
      <c r="W20" s="359" t="s">
        <v>1329</v>
      </c>
      <c r="X20" s="359" t="s">
        <v>1640</v>
      </c>
      <c r="Y20" s="359" t="s">
        <v>1666</v>
      </c>
      <c r="Z20" s="360" t="s">
        <v>1661</v>
      </c>
      <c r="AA20" s="406" t="s">
        <v>1669</v>
      </c>
      <c r="AB20" s="398" t="s">
        <v>1670</v>
      </c>
      <c r="AC20" s="360"/>
      <c r="AD20" s="354" t="s">
        <v>1339</v>
      </c>
      <c r="AE20" s="352" t="s">
        <v>1339</v>
      </c>
      <c r="AF20" s="352"/>
      <c r="AG20" s="353" t="s">
        <v>1324</v>
      </c>
      <c r="AH20" s="379"/>
      <c r="AI20" s="379"/>
      <c r="AJ20" s="379"/>
      <c r="AK20" s="379"/>
    </row>
    <row r="21" spans="3:37" s="399" customFormat="1" ht="66" customHeight="1" thickBot="1">
      <c r="C21" s="358">
        <v>8</v>
      </c>
      <c r="D21" s="359" t="s">
        <v>1338</v>
      </c>
      <c r="E21" s="359" t="s">
        <v>1338</v>
      </c>
      <c r="F21" s="359" t="s">
        <v>1337</v>
      </c>
      <c r="G21" s="359" t="s">
        <v>1277</v>
      </c>
      <c r="H21" s="360" t="s">
        <v>1324</v>
      </c>
      <c r="I21" s="411" t="s">
        <v>1336</v>
      </c>
      <c r="J21" s="359" t="s">
        <v>1335</v>
      </c>
      <c r="K21" s="359" t="s">
        <v>1648</v>
      </c>
      <c r="L21" s="359" t="s">
        <v>1628</v>
      </c>
      <c r="M21" s="360" t="s">
        <v>1822</v>
      </c>
      <c r="N21" s="360" t="s">
        <v>1333</v>
      </c>
      <c r="O21" s="406" t="s">
        <v>1656</v>
      </c>
      <c r="P21" s="407" t="s">
        <v>1742</v>
      </c>
      <c r="Q21" s="404" t="s">
        <v>1332</v>
      </c>
      <c r="R21" s="409" t="s">
        <v>1331</v>
      </c>
      <c r="S21" s="358" t="s">
        <v>1341</v>
      </c>
      <c r="T21" s="359" t="s">
        <v>1341</v>
      </c>
      <c r="U21" s="360"/>
      <c r="V21" s="358" t="s">
        <v>143</v>
      </c>
      <c r="W21" s="359" t="s">
        <v>1639</v>
      </c>
      <c r="X21" s="359" t="s">
        <v>1640</v>
      </c>
      <c r="Y21" s="359" t="s">
        <v>1664</v>
      </c>
      <c r="Z21" s="360" t="s">
        <v>1660</v>
      </c>
      <c r="AA21" s="406"/>
      <c r="AB21" s="398"/>
      <c r="AC21" s="360"/>
      <c r="AD21" s="406"/>
      <c r="AE21" s="398"/>
      <c r="AF21" s="360"/>
      <c r="AG21" s="406"/>
      <c r="AH21" s="398"/>
      <c r="AI21" s="379"/>
      <c r="AJ21" s="379"/>
      <c r="AK21" s="379"/>
    </row>
    <row r="22" spans="3:37" s="361" customFormat="1">
      <c r="C22" s="380"/>
      <c r="D22" s="380"/>
      <c r="E22" s="380"/>
      <c r="F22" s="380"/>
      <c r="G22" s="380"/>
    </row>
    <row r="23" spans="3:37">
      <c r="C23" s="382" t="s">
        <v>1323</v>
      </c>
      <c r="D23" s="382"/>
      <c r="E23" s="382"/>
      <c r="F23" s="382"/>
      <c r="G23" s="382"/>
      <c r="H23" s="350"/>
      <c r="I23" s="350"/>
      <c r="J23" s="350"/>
      <c r="K23" s="350"/>
      <c r="L23" s="325"/>
      <c r="M23" s="365"/>
      <c r="N23" s="365"/>
      <c r="O23" s="365"/>
      <c r="AB23" s="381"/>
      <c r="AD23" s="373"/>
    </row>
    <row r="24" spans="3:37">
      <c r="C24" s="350" t="s">
        <v>1616</v>
      </c>
      <c r="D24" s="350"/>
      <c r="E24" s="350"/>
      <c r="F24" s="350"/>
      <c r="G24" s="350"/>
      <c r="H24" s="350"/>
      <c r="I24" s="350"/>
      <c r="J24" s="350"/>
      <c r="K24" s="350"/>
      <c r="L24" s="325"/>
      <c r="M24" s="365"/>
      <c r="N24" s="365"/>
      <c r="O24" s="365"/>
      <c r="P24" s="365"/>
      <c r="Q24" s="365"/>
      <c r="R24" s="365"/>
      <c r="S24" s="365"/>
      <c r="T24" s="365"/>
      <c r="U24" s="365"/>
      <c r="W24" s="365"/>
      <c r="X24" s="365"/>
      <c r="Y24" s="365"/>
      <c r="AB24" s="365"/>
    </row>
    <row r="25" spans="3:37">
      <c r="C25" s="383" t="s">
        <v>1617</v>
      </c>
      <c r="D25" s="383"/>
      <c r="E25" s="383"/>
      <c r="F25" s="383"/>
      <c r="G25" s="383"/>
      <c r="H25" s="350"/>
      <c r="I25" s="350"/>
      <c r="J25" s="350"/>
      <c r="K25" s="350"/>
      <c r="L25" s="325"/>
      <c r="M25" s="365"/>
      <c r="N25" s="365"/>
      <c r="O25" s="365"/>
      <c r="AB25" s="381"/>
      <c r="AD25" s="373"/>
    </row>
    <row r="26" spans="3:37">
      <c r="C26" s="383"/>
      <c r="D26" s="383"/>
      <c r="E26" s="383"/>
      <c r="F26" s="383"/>
      <c r="G26" s="383"/>
      <c r="H26" s="350"/>
      <c r="I26" s="350"/>
      <c r="J26" s="350"/>
      <c r="K26" s="350"/>
      <c r="L26" s="325"/>
      <c r="M26" s="365"/>
      <c r="N26" s="365"/>
      <c r="O26" s="365"/>
      <c r="P26" s="365"/>
      <c r="Q26" s="365"/>
      <c r="R26" s="365"/>
      <c r="S26" s="365"/>
      <c r="T26" s="365"/>
      <c r="U26" s="365"/>
      <c r="W26" s="365"/>
      <c r="X26" s="365"/>
      <c r="Y26" s="365"/>
      <c r="AB26" s="365"/>
    </row>
    <row r="27" spans="3:37" ht="16.2" thickBot="1">
      <c r="C27" s="384" t="s">
        <v>1322</v>
      </c>
      <c r="D27" s="384"/>
      <c r="E27" s="384"/>
      <c r="F27" s="384"/>
      <c r="G27" s="384"/>
      <c r="H27" s="350"/>
      <c r="I27" s="350"/>
      <c r="J27" s="350"/>
      <c r="K27" s="350"/>
      <c r="L27" s="350"/>
      <c r="M27" s="365"/>
      <c r="N27" s="365"/>
      <c r="O27" s="365"/>
      <c r="AB27" s="381"/>
      <c r="AD27" s="373"/>
    </row>
    <row r="28" spans="3:37" ht="16.2" thickBot="1">
      <c r="C28" s="385" t="s">
        <v>1321</v>
      </c>
      <c r="D28" s="386"/>
      <c r="E28" s="386"/>
      <c r="F28" s="386"/>
      <c r="G28" s="386"/>
      <c r="H28" s="350"/>
      <c r="I28" s="387"/>
      <c r="J28" s="387"/>
      <c r="K28" s="387"/>
      <c r="L28" s="387"/>
      <c r="M28" s="365"/>
      <c r="N28" s="365"/>
      <c r="O28" s="365"/>
      <c r="P28" s="365"/>
      <c r="Q28" s="365"/>
      <c r="R28" s="365"/>
      <c r="S28" s="365"/>
      <c r="T28" s="365"/>
      <c r="U28" s="365"/>
      <c r="W28" s="365"/>
      <c r="X28" s="365"/>
      <c r="Y28" s="365"/>
      <c r="AB28" s="365"/>
    </row>
    <row r="29" spans="3:37" ht="16.8" thickTop="1" thickBot="1">
      <c r="C29" s="388" t="s">
        <v>1320</v>
      </c>
      <c r="D29" s="386"/>
      <c r="E29" s="386"/>
      <c r="F29" s="386"/>
      <c r="G29" s="386"/>
      <c r="H29" s="350"/>
      <c r="I29" s="387"/>
      <c r="J29" s="387"/>
      <c r="K29" s="387"/>
      <c r="L29" s="387"/>
      <c r="M29" s="365"/>
      <c r="N29" s="365"/>
      <c r="O29" s="365"/>
      <c r="AB29" s="381"/>
      <c r="AD29" s="373"/>
    </row>
    <row r="30" spans="3:37" ht="16.2" thickBot="1">
      <c r="C30" s="389" t="s">
        <v>1319</v>
      </c>
      <c r="D30" s="386"/>
      <c r="E30" s="386"/>
      <c r="F30" s="386"/>
      <c r="G30" s="386"/>
      <c r="H30" s="350"/>
      <c r="I30" s="387"/>
      <c r="J30" s="387"/>
      <c r="K30" s="387"/>
      <c r="L30" s="387"/>
      <c r="M30" s="390"/>
      <c r="N30" s="390"/>
    </row>
    <row r="31" spans="3:37" ht="16.2" thickBot="1">
      <c r="C31" s="389" t="s">
        <v>1318</v>
      </c>
      <c r="D31" s="386"/>
      <c r="E31" s="386"/>
      <c r="F31" s="386"/>
      <c r="G31" s="386"/>
      <c r="H31" s="350"/>
      <c r="I31" s="387"/>
      <c r="J31" s="387"/>
      <c r="K31" s="387"/>
      <c r="L31" s="387"/>
      <c r="M31" s="390"/>
      <c r="N31" s="390"/>
    </row>
    <row r="32" spans="3:37" ht="16.2" thickBot="1">
      <c r="C32" s="389" t="s">
        <v>1317</v>
      </c>
      <c r="D32" s="386"/>
      <c r="E32" s="386"/>
      <c r="F32" s="386"/>
      <c r="G32" s="386"/>
      <c r="H32" s="350"/>
      <c r="I32" s="387"/>
      <c r="J32" s="387"/>
      <c r="K32" s="387"/>
      <c r="L32" s="387"/>
      <c r="M32" s="390"/>
      <c r="N32" s="390"/>
      <c r="Y32" s="381" t="s">
        <v>1316</v>
      </c>
    </row>
    <row r="33" spans="3:30" ht="16.2" thickBot="1">
      <c r="C33" s="389" t="s">
        <v>1315</v>
      </c>
      <c r="D33" s="386"/>
      <c r="E33" s="386"/>
      <c r="F33" s="386"/>
      <c r="G33" s="386"/>
      <c r="H33" s="350"/>
      <c r="I33" s="387"/>
      <c r="J33" s="387"/>
      <c r="K33" s="387"/>
      <c r="L33" s="387"/>
      <c r="M33" s="390"/>
      <c r="N33" s="390"/>
    </row>
    <row r="34" spans="3:30" ht="16.2" thickBot="1">
      <c r="C34" s="389" t="s">
        <v>1314</v>
      </c>
      <c r="D34" s="386"/>
      <c r="E34" s="386"/>
      <c r="F34" s="386"/>
      <c r="G34" s="386"/>
      <c r="H34" s="350"/>
      <c r="I34" s="387"/>
      <c r="J34" s="387"/>
      <c r="K34" s="387"/>
      <c r="L34" s="387"/>
      <c r="M34" s="390"/>
      <c r="N34" s="390"/>
    </row>
    <row r="35" spans="3:30" ht="16.2" thickBot="1">
      <c r="C35" s="389" t="s">
        <v>1313</v>
      </c>
      <c r="D35" s="386"/>
      <c r="E35" s="386"/>
      <c r="F35" s="386"/>
      <c r="G35" s="386"/>
      <c r="H35" s="350"/>
      <c r="I35" s="387"/>
      <c r="J35" s="387"/>
      <c r="K35" s="387"/>
      <c r="L35" s="387"/>
      <c r="M35" s="390"/>
      <c r="N35" s="390"/>
    </row>
    <row r="36" spans="3:30" ht="16.2" thickBot="1">
      <c r="C36" s="389" t="s">
        <v>1312</v>
      </c>
      <c r="D36" s="386"/>
      <c r="E36" s="386"/>
      <c r="F36" s="386"/>
      <c r="G36" s="386"/>
      <c r="H36" s="350"/>
      <c r="I36" s="387"/>
      <c r="J36" s="387"/>
      <c r="K36" s="387"/>
      <c r="L36" s="387"/>
      <c r="M36" s="390"/>
      <c r="N36" s="390"/>
    </row>
    <row r="37" spans="3:30" ht="16.2" thickBot="1">
      <c r="C37" s="389" t="s">
        <v>1311</v>
      </c>
      <c r="D37" s="386"/>
      <c r="E37" s="386"/>
      <c r="F37" s="386"/>
      <c r="G37" s="386"/>
      <c r="H37" s="350"/>
      <c r="I37" s="387"/>
      <c r="J37" s="387"/>
      <c r="K37" s="387"/>
      <c r="L37" s="387"/>
      <c r="M37" s="390"/>
      <c r="N37" s="390"/>
    </row>
    <row r="38" spans="3:30" ht="16.2" thickBot="1">
      <c r="C38" s="389" t="s">
        <v>1310</v>
      </c>
      <c r="D38" s="386"/>
      <c r="E38" s="386"/>
      <c r="F38" s="386"/>
      <c r="G38" s="386"/>
      <c r="H38" s="350"/>
      <c r="I38" s="387"/>
      <c r="J38" s="387"/>
      <c r="K38" s="387"/>
      <c r="L38" s="387"/>
      <c r="M38" s="390"/>
      <c r="N38" s="390"/>
    </row>
    <row r="39" spans="3:30" ht="16.2" thickBot="1">
      <c r="C39" s="389" t="s">
        <v>1309</v>
      </c>
      <c r="D39" s="386"/>
      <c r="E39" s="386"/>
      <c r="F39" s="386"/>
      <c r="G39" s="386"/>
      <c r="H39" s="350"/>
      <c r="I39" s="387"/>
      <c r="J39" s="387"/>
      <c r="K39" s="387"/>
      <c r="L39" s="387"/>
      <c r="M39" s="390"/>
      <c r="N39" s="390"/>
    </row>
    <row r="40" spans="3:30">
      <c r="C40" s="386"/>
      <c r="D40" s="386"/>
      <c r="E40" s="386"/>
      <c r="F40" s="386"/>
      <c r="G40" s="386"/>
      <c r="H40" s="350"/>
      <c r="I40" s="387"/>
      <c r="J40" s="387"/>
      <c r="K40" s="387"/>
      <c r="L40" s="387"/>
      <c r="M40" s="390"/>
      <c r="N40" s="390"/>
    </row>
    <row r="41" spans="3:30">
      <c r="C41" s="384" t="s">
        <v>1308</v>
      </c>
      <c r="D41" s="384"/>
      <c r="E41" s="384"/>
      <c r="F41" s="384"/>
      <c r="G41" s="384"/>
      <c r="H41" s="350"/>
      <c r="I41" s="350"/>
      <c r="J41" s="350"/>
      <c r="K41" s="350"/>
      <c r="L41" s="325"/>
      <c r="M41" s="365"/>
      <c r="N41" s="365"/>
      <c r="O41" s="365"/>
      <c r="AB41" s="381"/>
      <c r="AD41" s="373"/>
    </row>
    <row r="42" spans="3:30">
      <c r="C42" s="383" t="s">
        <v>1307</v>
      </c>
      <c r="D42" s="383"/>
      <c r="E42" s="383"/>
      <c r="F42" s="383"/>
      <c r="G42" s="383"/>
      <c r="H42" s="350"/>
      <c r="I42" s="350"/>
      <c r="J42" s="350"/>
      <c r="K42" s="350"/>
      <c r="L42" s="325"/>
      <c r="M42" s="365"/>
      <c r="N42" s="365"/>
      <c r="O42" s="365"/>
      <c r="AB42" s="381"/>
      <c r="AD42" s="373"/>
    </row>
    <row r="43" spans="3:30">
      <c r="C43" s="383" t="s">
        <v>1306</v>
      </c>
      <c r="D43" s="383"/>
      <c r="E43" s="383"/>
      <c r="F43" s="383"/>
      <c r="G43" s="383"/>
      <c r="H43" s="350"/>
      <c r="I43" s="350"/>
      <c r="J43" s="350"/>
      <c r="K43" s="350"/>
      <c r="L43" s="325"/>
      <c r="M43" s="365"/>
      <c r="N43" s="365"/>
      <c r="O43" s="365"/>
      <c r="AB43" s="381"/>
      <c r="AD43" s="373"/>
    </row>
    <row r="44" spans="3:30">
      <c r="C44" s="383" t="s">
        <v>1305</v>
      </c>
      <c r="D44" s="383"/>
      <c r="E44" s="383"/>
      <c r="F44" s="383"/>
      <c r="G44" s="383"/>
      <c r="H44" s="350"/>
      <c r="I44" s="350"/>
      <c r="J44" s="350"/>
      <c r="K44" s="350"/>
      <c r="L44" s="325"/>
      <c r="M44" s="365"/>
      <c r="N44" s="365"/>
      <c r="O44" s="365"/>
      <c r="AB44" s="381"/>
      <c r="AD44" s="373"/>
    </row>
    <row r="45" spans="3:30">
      <c r="C45" s="383"/>
      <c r="D45" s="383"/>
      <c r="E45" s="383"/>
      <c r="F45" s="383"/>
      <c r="G45" s="383"/>
      <c r="H45" s="350"/>
      <c r="I45" s="350"/>
      <c r="J45" s="350"/>
      <c r="K45" s="350"/>
      <c r="L45" s="325"/>
      <c r="M45" s="365"/>
      <c r="N45" s="365"/>
      <c r="O45" s="365"/>
      <c r="AB45" s="381"/>
      <c r="AD45" s="373"/>
    </row>
    <row r="46" spans="3:30">
      <c r="C46" s="383" t="s">
        <v>1618</v>
      </c>
      <c r="D46" s="383"/>
      <c r="E46" s="383"/>
      <c r="F46" s="383"/>
      <c r="G46" s="383"/>
      <c r="H46" s="350"/>
      <c r="I46" s="350"/>
      <c r="J46" s="350"/>
      <c r="K46" s="350"/>
      <c r="L46" s="325"/>
      <c r="M46" s="365"/>
      <c r="N46" s="365"/>
      <c r="O46" s="365"/>
      <c r="AB46" s="381"/>
      <c r="AD46" s="373"/>
    </row>
    <row r="47" spans="3:30">
      <c r="C47" s="383" t="s">
        <v>1619</v>
      </c>
      <c r="D47" s="383"/>
      <c r="E47" s="383"/>
      <c r="F47" s="383"/>
      <c r="G47" s="383"/>
      <c r="H47" s="350"/>
      <c r="I47" s="350"/>
      <c r="J47" s="350"/>
      <c r="K47" s="350"/>
      <c r="L47" s="325"/>
      <c r="M47" s="365"/>
      <c r="N47" s="365"/>
      <c r="O47" s="365"/>
      <c r="AB47" s="381"/>
      <c r="AD47" s="373"/>
    </row>
    <row r="48" spans="3:30">
      <c r="C48" s="383" t="s">
        <v>1620</v>
      </c>
      <c r="D48" s="383"/>
      <c r="E48" s="383"/>
      <c r="F48" s="383"/>
      <c r="G48" s="383"/>
      <c r="H48" s="350"/>
      <c r="I48" s="350"/>
      <c r="J48" s="350"/>
      <c r="K48" s="350"/>
      <c r="L48" s="325"/>
      <c r="M48" s="365"/>
      <c r="N48" s="365"/>
      <c r="O48" s="365"/>
      <c r="AB48" s="381"/>
      <c r="AD48" s="373"/>
    </row>
    <row r="49" spans="3:15">
      <c r="C49" s="383" t="s">
        <v>1621</v>
      </c>
      <c r="D49" s="383"/>
      <c r="E49" s="383"/>
      <c r="F49" s="383"/>
      <c r="G49" s="383"/>
      <c r="H49" s="350"/>
      <c r="I49" s="350"/>
      <c r="J49" s="350"/>
      <c r="K49" s="350"/>
      <c r="L49" s="325"/>
      <c r="M49" s="365"/>
      <c r="N49" s="365"/>
      <c r="O49" s="365"/>
    </row>
    <row r="50" spans="3:15">
      <c r="C50" s="350"/>
      <c r="D50" s="350"/>
      <c r="E50" s="350"/>
      <c r="F50" s="350"/>
      <c r="G50" s="350"/>
      <c r="H50" s="350"/>
      <c r="I50" s="350"/>
      <c r="J50" s="350"/>
      <c r="K50" s="350"/>
      <c r="L50" s="350"/>
    </row>
    <row r="51" spans="3:15">
      <c r="C51" s="350" t="s">
        <v>1622</v>
      </c>
      <c r="D51" s="350"/>
      <c r="E51" s="350"/>
      <c r="F51" s="350"/>
      <c r="G51" s="350"/>
      <c r="H51" s="350"/>
      <c r="I51" s="350"/>
      <c r="J51" s="350"/>
      <c r="K51" s="350"/>
      <c r="L51" s="350"/>
    </row>
    <row r="52" spans="3:15">
      <c r="C52" s="350"/>
      <c r="D52" s="350"/>
      <c r="E52" s="350"/>
      <c r="F52" s="350"/>
      <c r="G52" s="350"/>
      <c r="H52" s="350"/>
      <c r="I52" s="350"/>
      <c r="J52" s="350"/>
      <c r="K52" s="350"/>
      <c r="L52" s="350"/>
    </row>
    <row r="54" spans="3:15">
      <c r="O54" s="391"/>
    </row>
  </sheetData>
  <mergeCells count="20">
    <mergeCell ref="AD12:AF12"/>
    <mergeCell ref="AG12:AG13"/>
    <mergeCell ref="Q12:Q13"/>
    <mergeCell ref="R12:R13"/>
    <mergeCell ref="D9:F9"/>
    <mergeCell ref="D10:F10"/>
    <mergeCell ref="C12:H12"/>
    <mergeCell ref="I12:K12"/>
    <mergeCell ref="L12:N12"/>
    <mergeCell ref="S12:U12"/>
    <mergeCell ref="V12:V13"/>
    <mergeCell ref="W12:Z12"/>
    <mergeCell ref="AA12:AC12"/>
    <mergeCell ref="O12:P12"/>
    <mergeCell ref="C3:AG4"/>
    <mergeCell ref="D6:F6"/>
    <mergeCell ref="T6:U6"/>
    <mergeCell ref="D7:F7"/>
    <mergeCell ref="D8:F8"/>
    <mergeCell ref="T8:U8"/>
  </mergeCells>
  <conditionalFormatting sqref="I14:J14 Q14:R21 I15:I21">
    <cfRule type="cellIs" dxfId="16" priority="15" stopIfTrue="1" operator="equal">
      <formula>"Threat"</formula>
    </cfRule>
    <cfRule type="cellIs" dxfId="15" priority="16" stopIfTrue="1" operator="equal">
      <formula>"Opportunity"</formula>
    </cfRule>
    <cfRule type="cellIs" dxfId="14" priority="17" stopIfTrue="1" operator="equal">
      <formula>"Issue"</formula>
    </cfRule>
  </conditionalFormatting>
  <conditionalFormatting sqref="AF14:AF20 U14:U21">
    <cfRule type="containsText" dxfId="13" priority="1" operator="containsText" text="H25">
      <formula>NOT(ISERROR(SEARCH("H25",U14)))</formula>
    </cfRule>
    <cfRule type="containsText" dxfId="12" priority="2" operator="containsText" text="H20">
      <formula>NOT(ISERROR(SEARCH("H20",U14)))</formula>
    </cfRule>
    <cfRule type="containsText" dxfId="11" priority="3" operator="containsText" text="H16">
      <formula>NOT(ISERROR(SEARCH("H16",U14)))</formula>
    </cfRule>
    <cfRule type="containsText" dxfId="10" priority="4" operator="containsText" text="H15">
      <formula>NOT(ISERROR(SEARCH("H15",U14)))</formula>
    </cfRule>
    <cfRule type="containsText" dxfId="9" priority="5" operator="containsText" text="M12">
      <formula>NOT(ISERROR(SEARCH("M12",U14)))</formula>
    </cfRule>
    <cfRule type="containsText" dxfId="8" priority="6" operator="containsText" text="M10">
      <formula>NOT(ISERROR(SEARCH("M10",U14)))</formula>
    </cfRule>
    <cfRule type="containsText" dxfId="7" priority="7" operator="containsText" text="M9">
      <formula>NOT(ISERROR(SEARCH("M9",U14)))</formula>
    </cfRule>
    <cfRule type="containsText" dxfId="6" priority="8" operator="containsText" text="M8">
      <formula>NOT(ISERROR(SEARCH("M8",U14)))</formula>
    </cfRule>
    <cfRule type="containsText" dxfId="5" priority="9" operator="containsText" text="M6">
      <formula>NOT(ISERROR(SEARCH("M6",U14)))</formula>
    </cfRule>
    <cfRule type="containsText" dxfId="4" priority="10" operator="containsText" text="M5">
      <formula>NOT(ISERROR(SEARCH("M5",U14)))</formula>
    </cfRule>
    <cfRule type="containsText" dxfId="3" priority="11" operator="containsText" text="L4">
      <formula>NOT(ISERROR(SEARCH("L4",U14)))</formula>
    </cfRule>
    <cfRule type="containsText" dxfId="2" priority="12" operator="containsText" text="L3">
      <formula>NOT(ISERROR(SEARCH("L3",U14)))</formula>
    </cfRule>
    <cfRule type="containsText" dxfId="1" priority="13" operator="containsText" text="L2">
      <formula>NOT(ISERROR(SEARCH("L2",U14)))</formula>
    </cfRule>
    <cfRule type="containsText" dxfId="0" priority="14" operator="containsText" text="L1">
      <formula>NOT(ISERROR(SEARCH("L1",U14)))</formula>
    </cfRule>
  </conditionalFormatting>
  <dataValidations count="11">
    <dataValidation type="list" allowBlank="1" showInputMessage="1" showErrorMessage="1" sqref="D14:E21" xr:uid="{F5789AE9-68C2-45A1-91CF-81D642F9CC4B}">
      <formula1>"Central,Eastern,Western"</formula1>
    </dataValidation>
    <dataValidation type="list" allowBlank="1" showInputMessage="1" showErrorMessage="1" sqref="AD14:AE21 S14:T21" xr:uid="{F0A2D8E0-2C34-426E-8CED-494A5D9FC845}">
      <formula1>"Very High,High,Medium,Low,Very Low"</formula1>
    </dataValidation>
    <dataValidation type="list" allowBlank="1" showInputMessage="1" showErrorMessage="1" sqref="AG14:AG21" xr:uid="{BE009EE3-A445-42A2-ACB4-E983527135F3}">
      <formula1>"Open,Close,Residual,Escalate,Secondary"</formula1>
    </dataValidation>
    <dataValidation type="list" allowBlank="1" showInputMessage="1" showErrorMessage="1" sqref="H14:H21" xr:uid="{C5FAB1FC-4DF0-47C0-B776-63F922CC5479}">
      <formula1>"Open,Close,Realize,Escalate"</formula1>
    </dataValidation>
    <dataValidation type="list" allowBlank="1" showInputMessage="1" showErrorMessage="1" sqref="W15:W21" xr:uid="{CCE617BF-28CD-4F5F-92ED-0E02F307E6FF}">
      <formula1>"Terminate,Tolerate,Transfer,Enhance/ Exploit,Share,Treat, Accept"</formula1>
    </dataValidation>
    <dataValidation type="list" allowBlank="1" showInputMessage="1" showErrorMessage="1" sqref="X15:X21" xr:uid="{13D26FBB-5530-4706-AED4-CB9C6FFAE12F}">
      <formula1>"Mitigate,Control,Fall Back, N/A"</formula1>
    </dataValidation>
    <dataValidation type="list" allowBlank="1" showInputMessage="1" showErrorMessage="1" sqref="Q14:Q21" xr:uid="{4BDB9766-D5F1-4EE5-BBCD-15614313D7FC}">
      <formula1>"Ease,Moderate,Hard"</formula1>
    </dataValidation>
    <dataValidation type="list" allowBlank="1" showInputMessage="1" showErrorMessage="1" sqref="R14:R21" xr:uid="{712DA285-BF10-46BA-B74E-879BD0E6B2FD}">
      <formula1>"Distant,Med Term,Imminent,Overdue"</formula1>
    </dataValidation>
    <dataValidation type="list" allowBlank="1" showInputMessage="1" showErrorMessage="1" sqref="J15:J21" xr:uid="{7CBBBEA7-A184-471E-AE4D-264E2830A327}">
      <formula1>"Internal, External"</formula1>
    </dataValidation>
    <dataValidation type="list" allowBlank="1" showInputMessage="1" showErrorMessage="1" sqref="K15:K21" xr:uid="{A42DEAFD-CEE6-4900-86BB-101A20F9DDA8}">
      <formula1>"Performance / Management, Resources / Finance, Design / Planning, Safety / Quality, Weather / Environmental, Procurment / Logistic, Interface / Communication, Construction / Obstacle, Scope / Requirments / Contractual, Authorities / Permits"</formula1>
    </dataValidation>
    <dataValidation type="list" allowBlank="1" showInputMessage="1" showErrorMessage="1" sqref="J14 I14:I21" xr:uid="{640711E0-2A15-45A6-A490-73C24C202BD5}">
      <formula1>"Threat,Opportunity,Issue"</formula1>
    </dataValidation>
  </dataValidations>
  <pageMargins left="0.75" right="0.75" top="1.2" bottom="1" header="0.3" footer="0.3"/>
  <pageSetup paperSize="8" scale="33" orientation="landscape" r:id="rId1"/>
  <headerFooter>
    <oddHeader>&amp;L&amp;"Janna LT,Bold"&amp;24MODON RISK REGISTER&amp;R&amp;G</oddHeader>
    <oddFooter>&amp;L&amp;"Janna LT,Regular"Document Reference Number: ORG1-06-002-MOD-TS0-0-PRM-TEM-1126-00
Rev: 00
Issued: 7 March 2016&amp;R&amp;"Janna LT,Regular"&amp;F
&amp;A
Page &amp;P of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038A8-754C-4841-B62F-7FE4035402CE}">
  <sheetPr>
    <pageSetUpPr fitToPage="1"/>
  </sheetPr>
  <dimension ref="B2:J44"/>
  <sheetViews>
    <sheetView view="pageBreakPreview" topLeftCell="A7" zoomScale="85" zoomScaleNormal="70" zoomScaleSheetLayoutView="85" workbookViewId="0">
      <selection activeCell="I14" sqref="I14"/>
    </sheetView>
  </sheetViews>
  <sheetFormatPr defaultColWidth="9" defaultRowHeight="15.6"/>
  <cols>
    <col min="1" max="1" width="9" style="325"/>
    <col min="2" max="2" width="3.44140625" style="381" customWidth="1"/>
    <col min="3" max="3" width="10.88671875" style="381" bestFit="1" customWidth="1"/>
    <col min="4" max="4" width="11.5546875" style="381" bestFit="1" customWidth="1"/>
    <col min="5" max="5" width="20.5546875" style="381" bestFit="1" customWidth="1"/>
    <col min="6" max="6" width="17.109375" style="381" bestFit="1" customWidth="1"/>
    <col min="7" max="7" width="77.44140625" style="381" customWidth="1"/>
    <col min="8" max="8" width="15" style="381" customWidth="1"/>
    <col min="9" max="9" width="21.5546875" style="325" customWidth="1"/>
    <col min="10" max="10" width="13.44140625" style="325" customWidth="1"/>
    <col min="11" max="11" width="2.88671875" style="325" customWidth="1"/>
    <col min="12" max="12" width="18.44140625" style="325" customWidth="1"/>
    <col min="13" max="14" width="15.44140625" style="325" customWidth="1"/>
    <col min="15" max="15" width="19.44140625" style="325" customWidth="1"/>
    <col min="16" max="20" width="15.44140625" style="325" customWidth="1"/>
    <col min="21" max="21" width="16.44140625" style="325" customWidth="1"/>
    <col min="22" max="22" width="15.44140625" style="325" customWidth="1"/>
    <col min="23" max="23" width="42.109375" style="325" bestFit="1" customWidth="1"/>
    <col min="24" max="30" width="15.44140625" style="325" customWidth="1"/>
    <col min="31" max="31" width="22" style="325" customWidth="1"/>
    <col min="32" max="16384" width="9" style="325"/>
  </cols>
  <sheetData>
    <row r="2" spans="2:10">
      <c r="B2" s="376"/>
      <c r="C2" s="371"/>
      <c r="D2" s="371"/>
      <c r="E2" s="371"/>
      <c r="F2" s="371"/>
      <c r="G2" s="371"/>
      <c r="H2" s="371"/>
    </row>
    <row r="3" spans="2:10" ht="16.2" thickBot="1">
      <c r="B3" s="376"/>
      <c r="C3" s="371"/>
      <c r="D3" s="371"/>
      <c r="E3" s="371"/>
      <c r="F3" s="371"/>
      <c r="G3" s="371"/>
      <c r="H3" s="371"/>
    </row>
    <row r="4" spans="2:10" ht="26.4" customHeight="1" thickBot="1">
      <c r="B4" s="376"/>
      <c r="C4" s="1781" t="s">
        <v>1624</v>
      </c>
      <c r="D4" s="2291"/>
      <c r="E4" s="2291"/>
      <c r="F4" s="2291"/>
      <c r="G4" s="2291"/>
      <c r="H4" s="2291"/>
      <c r="I4" s="2292">
        <f>'General Information'!E3</f>
        <v>46307</v>
      </c>
      <c r="J4" s="2293"/>
    </row>
    <row r="5" spans="2:10" ht="36.6" thickBot="1">
      <c r="B5" s="376"/>
      <c r="C5" s="425" t="s">
        <v>1393</v>
      </c>
      <c r="D5" s="424" t="s">
        <v>1392</v>
      </c>
      <c r="E5" s="420" t="s">
        <v>1391</v>
      </c>
      <c r="F5" s="420" t="s">
        <v>1390</v>
      </c>
      <c r="G5" s="421" t="s">
        <v>1389</v>
      </c>
      <c r="H5" s="420" t="s">
        <v>1388</v>
      </c>
      <c r="I5" s="422" t="s">
        <v>1387</v>
      </c>
      <c r="J5" s="423" t="s">
        <v>1386</v>
      </c>
    </row>
    <row r="6" spans="2:10" ht="234.6" thickBot="1">
      <c r="B6" s="325"/>
      <c r="C6" s="881">
        <v>1</v>
      </c>
      <c r="D6" s="927"/>
      <c r="E6" s="928" t="s">
        <v>1671</v>
      </c>
      <c r="F6" s="929" t="s">
        <v>1659</v>
      </c>
      <c r="G6" s="930" t="s">
        <v>1678</v>
      </c>
      <c r="H6" s="928" t="s">
        <v>1228</v>
      </c>
      <c r="I6" s="931">
        <v>46068</v>
      </c>
      <c r="J6" s="932"/>
    </row>
    <row r="7" spans="2:10" ht="36" customHeight="1" thickBot="1">
      <c r="B7" s="325"/>
      <c r="C7" s="882">
        <v>2</v>
      </c>
      <c r="D7" s="983"/>
      <c r="E7" s="984" t="s">
        <v>1672</v>
      </c>
      <c r="F7" s="985" t="s">
        <v>2152</v>
      </c>
      <c r="G7" s="986" t="s">
        <v>1673</v>
      </c>
      <c r="H7" s="984" t="s">
        <v>1228</v>
      </c>
      <c r="I7" s="987">
        <v>46137</v>
      </c>
      <c r="J7" s="988"/>
    </row>
    <row r="8" spans="2:10" ht="36" customHeight="1" thickBot="1">
      <c r="B8" s="325"/>
      <c r="C8" s="882">
        <v>3</v>
      </c>
      <c r="D8" s="983"/>
      <c r="E8" s="984" t="s">
        <v>1674</v>
      </c>
      <c r="F8" s="985" t="s">
        <v>2152</v>
      </c>
      <c r="G8" s="986" t="s">
        <v>1675</v>
      </c>
      <c r="H8" s="984" t="s">
        <v>1228</v>
      </c>
      <c r="I8" s="987">
        <v>46137</v>
      </c>
      <c r="J8" s="988"/>
    </row>
    <row r="9" spans="2:10" ht="74.400000000000006" customHeight="1" thickBot="1">
      <c r="B9" s="325"/>
      <c r="C9" s="882">
        <v>4</v>
      </c>
      <c r="D9" s="883"/>
      <c r="E9" s="884" t="s">
        <v>1676</v>
      </c>
      <c r="F9" s="885" t="s">
        <v>2152</v>
      </c>
      <c r="G9" s="886" t="s">
        <v>1979</v>
      </c>
      <c r="H9" s="884" t="s">
        <v>1324</v>
      </c>
      <c r="I9" s="887">
        <v>46264</v>
      </c>
      <c r="J9" s="888"/>
    </row>
    <row r="10" spans="2:10" ht="74.400000000000006" customHeight="1" thickBot="1">
      <c r="B10" s="325"/>
      <c r="C10" s="982">
        <v>5</v>
      </c>
      <c r="D10" s="984" t="s">
        <v>1823</v>
      </c>
      <c r="E10" s="984" t="s">
        <v>1824</v>
      </c>
      <c r="F10" s="984" t="s">
        <v>2152</v>
      </c>
      <c r="G10" s="984" t="s">
        <v>1831</v>
      </c>
      <c r="H10" s="984" t="s">
        <v>1228</v>
      </c>
      <c r="I10" s="987">
        <v>46142</v>
      </c>
      <c r="J10" s="984"/>
    </row>
    <row r="11" spans="2:10" ht="74.400000000000006" customHeight="1" thickBot="1">
      <c r="B11" s="325"/>
      <c r="C11" s="982">
        <v>6</v>
      </c>
      <c r="D11" s="883"/>
      <c r="E11" s="884" t="s">
        <v>2150</v>
      </c>
      <c r="F11" s="885" t="s">
        <v>2152</v>
      </c>
      <c r="G11" s="886" t="s">
        <v>2151</v>
      </c>
      <c r="H11" s="884" t="s">
        <v>1324</v>
      </c>
      <c r="I11" s="887"/>
      <c r="J11" s="888"/>
    </row>
    <row r="12" spans="2:10" ht="74.400000000000006" customHeight="1" thickBot="1">
      <c r="B12" s="325"/>
      <c r="C12" s="982">
        <v>7</v>
      </c>
      <c r="D12" s="883"/>
      <c r="E12" s="884" t="s">
        <v>1629</v>
      </c>
      <c r="F12" s="885" t="s">
        <v>2152</v>
      </c>
      <c r="G12" s="886" t="s">
        <v>2147</v>
      </c>
      <c r="H12" s="884" t="s">
        <v>1324</v>
      </c>
      <c r="I12" s="887"/>
      <c r="J12" s="888"/>
    </row>
    <row r="13" spans="2:10" ht="74.400000000000006" customHeight="1" thickBot="1">
      <c r="B13" s="325"/>
      <c r="C13" s="982">
        <v>8</v>
      </c>
      <c r="D13" s="883"/>
      <c r="E13" s="884" t="s">
        <v>1629</v>
      </c>
      <c r="F13" s="885" t="s">
        <v>2152</v>
      </c>
      <c r="G13" s="886" t="s">
        <v>2148</v>
      </c>
      <c r="H13" s="884" t="s">
        <v>1324</v>
      </c>
      <c r="I13" s="887"/>
      <c r="J13" s="888"/>
    </row>
    <row r="14" spans="2:10" ht="74.400000000000006" customHeight="1" thickBot="1">
      <c r="B14" s="325"/>
      <c r="C14" s="982">
        <v>9</v>
      </c>
      <c r="D14" s="883"/>
      <c r="E14" s="884" t="s">
        <v>1629</v>
      </c>
      <c r="F14" s="885" t="s">
        <v>2152</v>
      </c>
      <c r="G14" s="886" t="s">
        <v>2149</v>
      </c>
      <c r="H14" s="884" t="s">
        <v>1324</v>
      </c>
      <c r="I14" s="887"/>
      <c r="J14" s="888"/>
    </row>
    <row r="15" spans="2:10">
      <c r="B15" s="325"/>
      <c r="C15" s="325"/>
      <c r="D15" s="325"/>
      <c r="E15" s="325"/>
      <c r="F15" s="325"/>
      <c r="G15" s="325"/>
      <c r="H15" s="325"/>
    </row>
    <row r="16" spans="2:10">
      <c r="B16" s="325"/>
      <c r="C16" s="325"/>
      <c r="D16" s="325"/>
      <c r="E16" s="325"/>
      <c r="F16" s="325"/>
      <c r="G16" s="325"/>
      <c r="H16" s="325"/>
    </row>
    <row r="17" s="325" customFormat="1"/>
    <row r="18" s="325" customFormat="1"/>
    <row r="19" s="325" customFormat="1"/>
    <row r="20" s="325" customFormat="1"/>
    <row r="21" s="325" customFormat="1"/>
    <row r="22" s="325" customFormat="1"/>
    <row r="23" s="325" customFormat="1"/>
    <row r="24" s="325" customFormat="1"/>
    <row r="25" s="325" customFormat="1"/>
    <row r="26" s="325" customFormat="1"/>
    <row r="27" s="325" customFormat="1"/>
    <row r="28" s="325" customFormat="1"/>
    <row r="29" s="325" customFormat="1"/>
    <row r="30" s="325" customFormat="1"/>
    <row r="31" s="325" customFormat="1"/>
    <row r="32" s="325" customFormat="1"/>
    <row r="33" s="325" customFormat="1"/>
    <row r="34" s="325" customFormat="1"/>
    <row r="35" s="325" customFormat="1"/>
    <row r="36" s="325" customFormat="1"/>
    <row r="37" s="325" customFormat="1"/>
    <row r="38" s="325" customFormat="1"/>
    <row r="39" s="325" customFormat="1"/>
    <row r="40" s="325" customFormat="1"/>
    <row r="41" s="325" customFormat="1"/>
    <row r="42" s="325" customFormat="1"/>
    <row r="43" s="325" customFormat="1"/>
    <row r="44" s="325" customFormat="1"/>
  </sheetData>
  <mergeCells count="2">
    <mergeCell ref="C4:H4"/>
    <mergeCell ref="I4:J4"/>
  </mergeCells>
  <printOptions horizontalCentered="1" verticalCentered="1"/>
  <pageMargins left="0" right="0" top="0" bottom="0" header="0" footer="0"/>
  <pageSetup paperSize="8" orientation="landscape" r:id="rId1"/>
  <headerFooter>
    <oddFooter>&amp;L&amp;"Janna LT,Regular"Document Reference Number: ORG1-06-002-MOD-TS0-0-PRM-TEM-1126-00Rev: 00Issued: 7 March 2016&amp;R&amp;"Janna LT,Regular"&amp;F&amp;APage &amp;P of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642A0-9764-415B-82CE-BBD09322B49A}">
  <sheetPr>
    <pageSetUpPr fitToPage="1"/>
  </sheetPr>
  <dimension ref="C3:K15"/>
  <sheetViews>
    <sheetView view="pageBreakPreview" zoomScaleNormal="100" zoomScaleSheetLayoutView="100" workbookViewId="0">
      <selection activeCell="M18" sqref="M18"/>
    </sheetView>
  </sheetViews>
  <sheetFormatPr defaultColWidth="10" defaultRowHeight="18.600000000000001" customHeight="1"/>
  <cols>
    <col min="1" max="1" width="10" style="363"/>
    <col min="2" max="2" width="2.44140625" style="363" customWidth="1"/>
    <col min="3" max="10" width="23.109375" style="363" customWidth="1"/>
    <col min="11" max="11" width="3" style="363" customWidth="1"/>
    <col min="12" max="16384" width="10" style="363"/>
  </cols>
  <sheetData>
    <row r="3" spans="3:11" s="724" customFormat="1" ht="31.95" customHeight="1">
      <c r="C3" s="2294" t="s">
        <v>1536</v>
      </c>
      <c r="D3" s="2295"/>
      <c r="E3" s="2295"/>
      <c r="F3" s="2295"/>
      <c r="G3" s="2295"/>
      <c r="H3" s="2295"/>
      <c r="I3" s="2295"/>
      <c r="J3" s="2295"/>
    </row>
    <row r="4" spans="3:11" s="724" customFormat="1" ht="9" customHeight="1" thickBot="1"/>
    <row r="5" spans="3:11" s="723" customFormat="1" ht="39.6" customHeight="1" thickBot="1">
      <c r="C5" s="730" t="s">
        <v>1429</v>
      </c>
      <c r="D5" s="730" t="s">
        <v>1428</v>
      </c>
      <c r="E5" s="730" t="s">
        <v>1427</v>
      </c>
      <c r="F5" s="730" t="s">
        <v>1078</v>
      </c>
      <c r="G5" s="730" t="s">
        <v>1535</v>
      </c>
      <c r="H5" s="730" t="s">
        <v>1425</v>
      </c>
      <c r="I5" s="730" t="s">
        <v>1424</v>
      </c>
      <c r="J5" s="730" t="s">
        <v>1534</v>
      </c>
      <c r="K5" s="725"/>
    </row>
    <row r="6" spans="3:11" ht="27.6" customHeight="1">
      <c r="C6" s="729"/>
      <c r="D6" s="818" t="s">
        <v>1631</v>
      </c>
      <c r="E6" s="819"/>
      <c r="F6" s="819"/>
      <c r="G6" s="820"/>
      <c r="H6" s="821"/>
      <c r="I6" s="818"/>
      <c r="J6" s="822"/>
    </row>
    <row r="7" spans="3:11" ht="27.6" customHeight="1">
      <c r="C7" s="727" t="s">
        <v>1533</v>
      </c>
      <c r="D7" s="823" t="s">
        <v>1631</v>
      </c>
      <c r="E7" s="824" t="s">
        <v>1533</v>
      </c>
      <c r="F7" s="825"/>
      <c r="G7" s="826" t="s">
        <v>1533</v>
      </c>
      <c r="H7" s="827" t="s">
        <v>1533</v>
      </c>
      <c r="I7" s="827" t="s">
        <v>1533</v>
      </c>
      <c r="J7" s="826" t="s">
        <v>1533</v>
      </c>
    </row>
    <row r="8" spans="3:11" ht="27.6" customHeight="1">
      <c r="C8" s="726" t="s">
        <v>1533</v>
      </c>
      <c r="D8" s="828" t="s">
        <v>1631</v>
      </c>
      <c r="E8" s="825" t="s">
        <v>1533</v>
      </c>
      <c r="F8" s="825"/>
      <c r="G8" s="829" t="s">
        <v>1533</v>
      </c>
      <c r="H8" s="830" t="s">
        <v>1533</v>
      </c>
      <c r="I8" s="830" t="s">
        <v>1533</v>
      </c>
      <c r="J8" s="829" t="s">
        <v>1533</v>
      </c>
    </row>
    <row r="9" spans="3:11" ht="27.6" customHeight="1">
      <c r="C9" s="726" t="s">
        <v>1533</v>
      </c>
      <c r="D9" s="828" t="s">
        <v>1631</v>
      </c>
      <c r="E9" s="825" t="s">
        <v>1533</v>
      </c>
      <c r="F9" s="825"/>
      <c r="G9" s="829" t="s">
        <v>1533</v>
      </c>
      <c r="H9" s="830" t="s">
        <v>1533</v>
      </c>
      <c r="I9" s="830" t="s">
        <v>1533</v>
      </c>
      <c r="J9" s="829" t="s">
        <v>1533</v>
      </c>
    </row>
    <row r="10" spans="3:11" ht="27.6" customHeight="1">
      <c r="C10" s="726" t="s">
        <v>1533</v>
      </c>
      <c r="D10" s="828" t="s">
        <v>1631</v>
      </c>
      <c r="E10" s="825" t="s">
        <v>1533</v>
      </c>
      <c r="F10" s="825"/>
      <c r="G10" s="829" t="s">
        <v>1533</v>
      </c>
      <c r="H10" s="830" t="s">
        <v>1533</v>
      </c>
      <c r="I10" s="830" t="s">
        <v>1533</v>
      </c>
      <c r="J10" s="829" t="s">
        <v>1533</v>
      </c>
    </row>
    <row r="11" spans="3:11" ht="27.6" customHeight="1">
      <c r="C11" s="726" t="s">
        <v>1533</v>
      </c>
      <c r="D11" s="828" t="s">
        <v>1631</v>
      </c>
      <c r="E11" s="825" t="s">
        <v>1533</v>
      </c>
      <c r="F11" s="825"/>
      <c r="G11" s="829" t="s">
        <v>1533</v>
      </c>
      <c r="H11" s="830" t="s">
        <v>1533</v>
      </c>
      <c r="I11" s="830" t="s">
        <v>1533</v>
      </c>
      <c r="J11" s="829" t="s">
        <v>1533</v>
      </c>
    </row>
    <row r="12" spans="3:11" ht="27.6" customHeight="1">
      <c r="C12" s="726" t="s">
        <v>1533</v>
      </c>
      <c r="D12" s="828" t="s">
        <v>1631</v>
      </c>
      <c r="E12" s="825" t="s">
        <v>1533</v>
      </c>
      <c r="F12" s="825"/>
      <c r="G12" s="829" t="s">
        <v>1533</v>
      </c>
      <c r="H12" s="830" t="s">
        <v>1533</v>
      </c>
      <c r="I12" s="830" t="s">
        <v>1533</v>
      </c>
      <c r="J12" s="829" t="s">
        <v>1533</v>
      </c>
    </row>
    <row r="13" spans="3:11" ht="27.6" customHeight="1">
      <c r="C13" s="726" t="s">
        <v>1533</v>
      </c>
      <c r="D13" s="828" t="s">
        <v>1631</v>
      </c>
      <c r="E13" s="825" t="s">
        <v>1533</v>
      </c>
      <c r="F13" s="825"/>
      <c r="G13" s="829" t="s">
        <v>1533</v>
      </c>
      <c r="H13" s="830" t="s">
        <v>1533</v>
      </c>
      <c r="I13" s="830" t="s">
        <v>1533</v>
      </c>
      <c r="J13" s="829" t="s">
        <v>1533</v>
      </c>
    </row>
    <row r="14" spans="3:11" ht="27.6" customHeight="1">
      <c r="C14" s="726" t="s">
        <v>1533</v>
      </c>
      <c r="D14" s="828" t="s">
        <v>1631</v>
      </c>
      <c r="E14" s="825" t="s">
        <v>1533</v>
      </c>
      <c r="F14" s="825"/>
      <c r="G14" s="829" t="s">
        <v>1533</v>
      </c>
      <c r="H14" s="830" t="s">
        <v>1533</v>
      </c>
      <c r="I14" s="830" t="s">
        <v>1533</v>
      </c>
      <c r="J14" s="829" t="s">
        <v>1533</v>
      </c>
    </row>
    <row r="15" spans="3:11" ht="27.6" customHeight="1" thickBot="1">
      <c r="C15" s="728" t="s">
        <v>1533</v>
      </c>
      <c r="D15" s="831" t="s">
        <v>1631</v>
      </c>
      <c r="E15" s="832" t="s">
        <v>1533</v>
      </c>
      <c r="F15" s="832"/>
      <c r="G15" s="833" t="s">
        <v>1533</v>
      </c>
      <c r="H15" s="834" t="s">
        <v>1533</v>
      </c>
      <c r="I15" s="834" t="s">
        <v>1533</v>
      </c>
      <c r="J15" s="833" t="s">
        <v>1533</v>
      </c>
    </row>
  </sheetData>
  <mergeCells count="1">
    <mergeCell ref="C3:J3"/>
  </mergeCells>
  <printOptions horizontalCentered="1"/>
  <pageMargins left="0" right="0" top="0" bottom="0" header="0" footer="0"/>
  <pageSetup paperSize="9" scale="79"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D6CB7-2EE2-422B-AD4B-22519B833307}">
  <sheetPr>
    <pageSetUpPr fitToPage="1"/>
  </sheetPr>
  <dimension ref="C2:X18"/>
  <sheetViews>
    <sheetView view="pageBreakPreview" zoomScaleNormal="115" zoomScaleSheetLayoutView="100" workbookViewId="0">
      <selection activeCell="D17" sqref="D17"/>
    </sheetView>
  </sheetViews>
  <sheetFormatPr defaultColWidth="4.33203125" defaultRowHeight="14.4"/>
  <cols>
    <col min="1" max="1" width="4.33203125" style="331"/>
    <col min="2" max="2" width="2.6640625" style="331" customWidth="1"/>
    <col min="3" max="3" width="22.6640625" style="331" bestFit="1" customWidth="1"/>
    <col min="4" max="4" width="19.33203125" style="331" bestFit="1" customWidth="1"/>
    <col min="5" max="5" width="20.33203125" style="331" bestFit="1" customWidth="1"/>
    <col min="6" max="6" width="19.6640625" style="331" bestFit="1" customWidth="1"/>
    <col min="7" max="7" width="20.6640625" style="331" bestFit="1" customWidth="1"/>
    <col min="8" max="8" width="17.5546875" style="331" bestFit="1" customWidth="1"/>
    <col min="9" max="9" width="18.6640625" style="331" bestFit="1" customWidth="1"/>
    <col min="10" max="10" width="15.109375" style="331" bestFit="1" customWidth="1"/>
    <col min="11" max="11" width="17.44140625" style="331" bestFit="1" customWidth="1"/>
    <col min="12" max="12" width="19.109375" style="331" bestFit="1" customWidth="1"/>
    <col min="13" max="13" width="2.33203125" style="331" customWidth="1"/>
    <col min="14" max="16384" width="4.33203125" style="331"/>
  </cols>
  <sheetData>
    <row r="2" spans="3:24" ht="10.95" customHeight="1" thickBot="1"/>
    <row r="3" spans="3:24" ht="31.95" customHeight="1" thickBot="1">
      <c r="C3" s="2296" t="s">
        <v>1608</v>
      </c>
      <c r="D3" s="2297"/>
      <c r="E3" s="2297"/>
      <c r="F3" s="2297"/>
      <c r="G3" s="2297"/>
      <c r="H3" s="2297"/>
      <c r="I3" s="2297"/>
      <c r="J3" s="2297"/>
      <c r="K3" s="2297"/>
      <c r="L3" s="2298"/>
    </row>
    <row r="4" spans="3:24" s="812" customFormat="1" ht="33" customHeight="1">
      <c r="C4" s="815" t="s">
        <v>1230</v>
      </c>
      <c r="D4" s="815" t="s">
        <v>1607</v>
      </c>
      <c r="E4" s="815" t="s">
        <v>1606</v>
      </c>
      <c r="F4" s="815" t="s">
        <v>1605</v>
      </c>
      <c r="G4" s="815" t="s">
        <v>1604</v>
      </c>
      <c r="H4" s="815" t="s">
        <v>1603</v>
      </c>
      <c r="I4" s="815" t="s">
        <v>1602</v>
      </c>
      <c r="J4" s="815" t="s">
        <v>1601</v>
      </c>
      <c r="K4" s="815" t="s">
        <v>1600</v>
      </c>
      <c r="L4" s="815" t="s">
        <v>1599</v>
      </c>
    </row>
    <row r="5" spans="3:24" ht="36.6" customHeight="1">
      <c r="C5" s="816" t="s">
        <v>1598</v>
      </c>
      <c r="D5" s="806"/>
      <c r="E5" s="806"/>
      <c r="F5" s="806"/>
      <c r="G5" s="806"/>
      <c r="H5" s="806"/>
      <c r="I5" s="806"/>
      <c r="J5" s="813"/>
      <c r="K5" s="807"/>
      <c r="L5" s="814"/>
    </row>
    <row r="6" spans="3:24" ht="36.6" customHeight="1">
      <c r="C6" s="816"/>
      <c r="D6" s="806"/>
      <c r="E6" s="806"/>
      <c r="F6" s="806"/>
      <c r="G6" s="806"/>
      <c r="H6" s="806"/>
      <c r="I6" s="806"/>
      <c r="J6" s="813"/>
      <c r="K6" s="807"/>
      <c r="L6" s="814"/>
    </row>
    <row r="7" spans="3:24" ht="36.6" customHeight="1" thickBot="1">
      <c r="C7" s="817" t="s">
        <v>19</v>
      </c>
      <c r="D7" s="808"/>
      <c r="E7" s="808"/>
      <c r="F7" s="808"/>
      <c r="G7" s="808"/>
      <c r="H7" s="808"/>
      <c r="I7" s="808"/>
      <c r="J7" s="809"/>
      <c r="K7" s="810"/>
      <c r="L7" s="811"/>
    </row>
    <row r="14" spans="3:24">
      <c r="G14" s="333"/>
      <c r="H14" s="333"/>
      <c r="I14" s="333"/>
      <c r="J14" s="333"/>
      <c r="K14" s="334"/>
      <c r="L14" s="335"/>
      <c r="M14" s="335"/>
      <c r="P14" s="335"/>
      <c r="Q14" s="335"/>
      <c r="R14" s="335"/>
      <c r="S14" s="335"/>
      <c r="T14" s="335"/>
      <c r="U14" s="335"/>
      <c r="W14" s="335"/>
      <c r="X14" s="335"/>
    </row>
    <row r="15" spans="3:24">
      <c r="G15" s="333"/>
      <c r="H15" s="333"/>
      <c r="I15" s="333"/>
      <c r="J15" s="333"/>
      <c r="K15" s="334"/>
      <c r="L15" s="335"/>
      <c r="M15" s="335"/>
      <c r="P15" s="335"/>
      <c r="Q15" s="335"/>
      <c r="R15" s="335"/>
      <c r="S15" s="335"/>
      <c r="T15" s="335"/>
      <c r="U15" s="335"/>
      <c r="W15" s="335"/>
      <c r="X15" s="335"/>
    </row>
    <row r="16" spans="3:24">
      <c r="G16" s="333"/>
      <c r="H16" s="333"/>
      <c r="I16" s="333"/>
      <c r="J16" s="333"/>
      <c r="K16" s="334"/>
      <c r="L16" s="335"/>
      <c r="M16" s="335"/>
      <c r="P16" s="335"/>
      <c r="Q16" s="335"/>
      <c r="R16" s="335"/>
      <c r="S16" s="335"/>
      <c r="T16" s="335"/>
      <c r="U16" s="335"/>
      <c r="W16" s="335"/>
      <c r="X16" s="335"/>
    </row>
    <row r="17" spans="7:24">
      <c r="G17" s="333"/>
      <c r="H17" s="333"/>
      <c r="I17" s="333"/>
      <c r="J17" s="333"/>
      <c r="K17" s="334"/>
      <c r="L17" s="335"/>
      <c r="M17" s="335"/>
      <c r="P17" s="335"/>
      <c r="Q17" s="335"/>
      <c r="R17" s="335"/>
      <c r="S17" s="335"/>
      <c r="T17" s="335"/>
      <c r="U17" s="335"/>
      <c r="W17" s="335"/>
      <c r="X17" s="335"/>
    </row>
    <row r="18" spans="7:24">
      <c r="G18" s="333"/>
      <c r="H18" s="333"/>
      <c r="I18" s="333"/>
      <c r="J18" s="333"/>
      <c r="K18" s="334"/>
      <c r="L18" s="335"/>
      <c r="M18" s="335"/>
      <c r="P18" s="335"/>
      <c r="Q18" s="335"/>
      <c r="R18" s="335"/>
      <c r="S18" s="335"/>
      <c r="T18" s="335"/>
      <c r="U18" s="335"/>
      <c r="W18" s="335"/>
      <c r="X18" s="335"/>
    </row>
  </sheetData>
  <mergeCells count="1">
    <mergeCell ref="C3:L3"/>
  </mergeCells>
  <printOptions horizontalCentered="1"/>
  <pageMargins left="0" right="0" top="0.25" bottom="0" header="0" footer="0"/>
  <pageSetup scale="73"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CA07B-447E-43D7-BDE6-158AAAD1B417}">
  <sheetPr>
    <tabColor rgb="FF00B050"/>
  </sheetPr>
  <dimension ref="A1:H17"/>
  <sheetViews>
    <sheetView view="pageBreakPreview" zoomScale="190" zoomScaleNormal="172" zoomScaleSheetLayoutView="190" workbookViewId="0">
      <selection activeCell="B1" sqref="A1:XFD1048576"/>
    </sheetView>
  </sheetViews>
  <sheetFormatPr defaultColWidth="9.109375" defaultRowHeight="14.4"/>
  <cols>
    <col min="1" max="1" width="13.109375" style="287" customWidth="1"/>
    <col min="2" max="2" width="14.44140625" style="287" customWidth="1"/>
    <col min="3" max="3" width="19.44140625" style="287" customWidth="1"/>
    <col min="4" max="4" width="20" style="287" customWidth="1"/>
    <col min="5" max="5" width="26.33203125" style="287" customWidth="1"/>
    <col min="6" max="6" width="25.33203125" style="287" customWidth="1"/>
    <col min="7" max="7" width="13" style="287" customWidth="1"/>
    <col min="8" max="8" width="20" style="287" customWidth="1"/>
    <col min="9" max="16384" width="9.109375" style="288"/>
  </cols>
  <sheetData>
    <row r="1" spans="1:8">
      <c r="B1" s="287" t="s">
        <v>227</v>
      </c>
      <c r="C1" s="287" t="s">
        <v>227</v>
      </c>
      <c r="D1" s="287" t="s">
        <v>227</v>
      </c>
    </row>
    <row r="2" spans="1:8">
      <c r="A2" s="287" t="s">
        <v>14</v>
      </c>
      <c r="B2" s="287" t="s">
        <v>993</v>
      </c>
      <c r="C2" s="287" t="s">
        <v>994</v>
      </c>
      <c r="D2" s="287" t="s">
        <v>995</v>
      </c>
      <c r="E2" s="287" t="s">
        <v>996</v>
      </c>
      <c r="F2" s="287" t="s">
        <v>997</v>
      </c>
      <c r="G2" s="287" t="s">
        <v>998</v>
      </c>
      <c r="H2" s="287" t="s">
        <v>999</v>
      </c>
    </row>
    <row r="3" spans="1:8">
      <c r="A3" s="287" t="s">
        <v>1000</v>
      </c>
      <c r="B3" s="287">
        <v>14718.178</v>
      </c>
      <c r="C3" s="287">
        <v>1</v>
      </c>
      <c r="D3" s="287">
        <f>B3/C3</f>
        <v>14718.178</v>
      </c>
      <c r="E3" s="287">
        <v>1.05</v>
      </c>
      <c r="F3" s="287">
        <f>D3*E3</f>
        <v>15454.0869</v>
      </c>
      <c r="G3" s="287">
        <f>INT(F3)</f>
        <v>15454</v>
      </c>
      <c r="H3" s="287">
        <f>G3*C3</f>
        <v>15454</v>
      </c>
    </row>
    <row r="4" spans="1:8">
      <c r="A4" s="287" t="s">
        <v>1001</v>
      </c>
      <c r="B4" s="287">
        <v>4947.8040000000001</v>
      </c>
      <c r="C4" s="287">
        <v>2</v>
      </c>
      <c r="D4" s="287">
        <f t="shared" ref="D4:D7" si="0">B4/C4</f>
        <v>2473.902</v>
      </c>
      <c r="E4" s="287">
        <v>1.05</v>
      </c>
      <c r="F4" s="287">
        <f t="shared" ref="F4:F7" si="1">D4*E4</f>
        <v>2597.5971</v>
      </c>
      <c r="G4" s="287">
        <f t="shared" ref="G4:G7" si="2">INT(F4)</f>
        <v>2597</v>
      </c>
      <c r="H4" s="287">
        <f t="shared" ref="H4:H7" si="3">G4*C4</f>
        <v>5194</v>
      </c>
    </row>
    <row r="5" spans="1:8">
      <c r="A5" s="287" t="s">
        <v>1002</v>
      </c>
      <c r="B5" s="287">
        <v>1455.3140000000001</v>
      </c>
      <c r="C5" s="287">
        <v>3</v>
      </c>
      <c r="D5" s="287">
        <f t="shared" si="0"/>
        <v>485.10466666666701</v>
      </c>
      <c r="E5" s="287">
        <v>1.05</v>
      </c>
      <c r="F5" s="287">
        <f t="shared" si="1"/>
        <v>509.35989999999998</v>
      </c>
      <c r="G5" s="287">
        <f t="shared" si="2"/>
        <v>509</v>
      </c>
      <c r="H5" s="287">
        <f t="shared" si="3"/>
        <v>1527</v>
      </c>
    </row>
    <row r="6" spans="1:8">
      <c r="A6" s="287" t="s">
        <v>1003</v>
      </c>
      <c r="B6" s="287">
        <v>726.66899999999998</v>
      </c>
      <c r="C6" s="287">
        <v>5</v>
      </c>
      <c r="D6" s="287">
        <f t="shared" si="0"/>
        <v>145.3338</v>
      </c>
      <c r="E6" s="287">
        <v>1.05</v>
      </c>
      <c r="F6" s="287">
        <f t="shared" si="1"/>
        <v>152.60049000000001</v>
      </c>
      <c r="G6" s="287">
        <f t="shared" si="2"/>
        <v>152</v>
      </c>
      <c r="H6" s="287">
        <f t="shared" si="3"/>
        <v>760</v>
      </c>
    </row>
    <row r="7" spans="1:8">
      <c r="A7" s="287" t="s">
        <v>1004</v>
      </c>
      <c r="B7" s="287">
        <v>5936.8419999999996</v>
      </c>
      <c r="C7" s="287">
        <v>6</v>
      </c>
      <c r="D7" s="287">
        <f t="shared" si="0"/>
        <v>989.47366666666699</v>
      </c>
      <c r="E7" s="287">
        <v>1.05</v>
      </c>
      <c r="F7" s="287">
        <f t="shared" si="1"/>
        <v>1038.9473499999999</v>
      </c>
      <c r="G7" s="287">
        <f t="shared" si="2"/>
        <v>1038</v>
      </c>
      <c r="H7" s="287">
        <f t="shared" si="3"/>
        <v>6228</v>
      </c>
    </row>
    <row r="8" spans="1:8">
      <c r="A8" s="287" t="s">
        <v>19</v>
      </c>
      <c r="H8" s="287">
        <f>SUBTOTAL(109,Table2[FINAL CABLE LENGTH])</f>
        <v>29163</v>
      </c>
    </row>
    <row r="12" spans="1:8">
      <c r="A12" s="287" t="s">
        <v>1005</v>
      </c>
      <c r="B12" s="287" t="s">
        <v>1006</v>
      </c>
      <c r="C12" s="287" t="s">
        <v>1007</v>
      </c>
      <c r="D12" s="287" t="s">
        <v>1008</v>
      </c>
      <c r="E12" s="287" t="s">
        <v>1009</v>
      </c>
    </row>
    <row r="13" spans="1:8">
      <c r="A13" s="287" t="str">
        <f>A3</f>
        <v>1 CABLE</v>
      </c>
      <c r="B13" s="287" t="s">
        <v>1010</v>
      </c>
      <c r="C13" s="287">
        <f>0.4*0.8</f>
        <v>0.32</v>
      </c>
      <c r="D13" s="287">
        <f>G3*C13</f>
        <v>4945.28</v>
      </c>
      <c r="E13" s="287">
        <f>INT(D13)</f>
        <v>4945</v>
      </c>
    </row>
    <row r="14" spans="1:8">
      <c r="A14" s="287" t="str">
        <f>A4</f>
        <v>2 CABLES</v>
      </c>
      <c r="B14" s="287" t="s">
        <v>1011</v>
      </c>
      <c r="C14" s="287">
        <f>0.6*0.8</f>
        <v>0.48</v>
      </c>
      <c r="D14" s="287">
        <f>G4*C14</f>
        <v>1246.56</v>
      </c>
      <c r="E14" s="287">
        <f t="shared" ref="E14:E17" si="4">INT(D14)</f>
        <v>1246</v>
      </c>
    </row>
    <row r="15" spans="1:8">
      <c r="A15" s="287" t="str">
        <f>A5</f>
        <v>3 CABLES</v>
      </c>
      <c r="B15" s="287" t="s">
        <v>1012</v>
      </c>
      <c r="C15" s="287">
        <f>0.8*0.9</f>
        <v>0.72</v>
      </c>
      <c r="D15" s="287">
        <f>G5*C15</f>
        <v>366.48</v>
      </c>
      <c r="E15" s="287">
        <f t="shared" si="4"/>
        <v>366</v>
      </c>
    </row>
    <row r="16" spans="1:8">
      <c r="A16" s="287" t="str">
        <f>A6</f>
        <v>5 CABLES</v>
      </c>
      <c r="B16" s="287" t="s">
        <v>1013</v>
      </c>
      <c r="C16" s="287">
        <f>0.8*1.5</f>
        <v>1.2</v>
      </c>
      <c r="D16" s="287">
        <f>G6*C16</f>
        <v>182.4</v>
      </c>
      <c r="E16" s="287">
        <f t="shared" si="4"/>
        <v>182</v>
      </c>
    </row>
    <row r="17" spans="1:5">
      <c r="A17" s="287" t="str">
        <f>A7</f>
        <v>6 CABLES</v>
      </c>
      <c r="B17" s="287" t="s">
        <v>1014</v>
      </c>
      <c r="C17" s="287">
        <f>1.8*0.8</f>
        <v>1.44</v>
      </c>
      <c r="D17" s="287">
        <f>G7*C17</f>
        <v>1494.72</v>
      </c>
      <c r="E17" s="287">
        <f t="shared" si="4"/>
        <v>1494</v>
      </c>
    </row>
  </sheetData>
  <pageMargins left="0.7" right="0.7" top="0.75" bottom="0.75" header="0.3" footer="0.3"/>
  <pageSetup scale="60" orientation="portrait"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BE348-F96F-43F0-9782-B033802BA494}">
  <sheetPr>
    <tabColor rgb="FF00B050"/>
  </sheetPr>
  <dimension ref="A1:H28"/>
  <sheetViews>
    <sheetView view="pageBreakPreview" zoomScale="190" zoomScaleNormal="172" zoomScaleSheetLayoutView="190" workbookViewId="0">
      <selection activeCell="B1" sqref="A1:XFD1048576"/>
    </sheetView>
  </sheetViews>
  <sheetFormatPr defaultColWidth="9.109375" defaultRowHeight="14.4"/>
  <cols>
    <col min="1" max="1" width="13.109375" style="287" customWidth="1"/>
    <col min="2" max="2" width="14.44140625" style="287" hidden="1" customWidth="1"/>
    <col min="3" max="3" width="19.44140625" style="287" hidden="1" customWidth="1"/>
    <col min="4" max="4" width="21.33203125" style="287" hidden="1" customWidth="1"/>
    <col min="5" max="5" width="26.33203125" style="287" customWidth="1"/>
    <col min="6" max="6" width="25.33203125" style="287" customWidth="1"/>
    <col min="7" max="7" width="13" style="287" customWidth="1"/>
    <col min="8" max="8" width="20" style="287" customWidth="1"/>
    <col min="9" max="16384" width="9.109375" style="288"/>
  </cols>
  <sheetData>
    <row r="1" spans="1:8">
      <c r="B1" s="287" t="s">
        <v>227</v>
      </c>
      <c r="C1" s="287" t="s">
        <v>227</v>
      </c>
      <c r="D1" s="287" t="s">
        <v>227</v>
      </c>
    </row>
    <row r="2" spans="1:8" ht="28.8">
      <c r="A2" s="287" t="s">
        <v>14</v>
      </c>
      <c r="B2" s="287" t="s">
        <v>993</v>
      </c>
      <c r="C2" s="287" t="s">
        <v>994</v>
      </c>
      <c r="D2" s="287" t="s">
        <v>995</v>
      </c>
      <c r="E2" s="287" t="s">
        <v>996</v>
      </c>
      <c r="F2" s="287" t="s">
        <v>997</v>
      </c>
      <c r="G2" s="311" t="s">
        <v>1015</v>
      </c>
      <c r="H2" s="287" t="s">
        <v>999</v>
      </c>
    </row>
    <row r="3" spans="1:8">
      <c r="A3" s="287" t="s">
        <v>1000</v>
      </c>
      <c r="B3" s="287">
        <v>4837.8630000000003</v>
      </c>
      <c r="C3" s="287">
        <v>1</v>
      </c>
      <c r="D3" s="287">
        <f>B3/C3</f>
        <v>4837.8630000000003</v>
      </c>
      <c r="E3" s="287">
        <v>1.05</v>
      </c>
      <c r="F3" s="287">
        <f>D3*E3</f>
        <v>5079.7561500000002</v>
      </c>
      <c r="G3" s="287">
        <f>INT(F3)</f>
        <v>5079</v>
      </c>
      <c r="H3" s="287">
        <f>G3*C3</f>
        <v>5079</v>
      </c>
    </row>
    <row r="4" spans="1:8">
      <c r="A4" s="287" t="s">
        <v>1001</v>
      </c>
      <c r="B4" s="287">
        <v>11669.626</v>
      </c>
      <c r="C4" s="287">
        <v>2</v>
      </c>
      <c r="D4" s="287">
        <f t="shared" ref="D4:D7" si="0">B4/C4</f>
        <v>5834.8130000000001</v>
      </c>
      <c r="E4" s="287">
        <v>1.05</v>
      </c>
      <c r="F4" s="287">
        <f t="shared" ref="F4:F7" si="1">D4*E4</f>
        <v>6126.5536499999998</v>
      </c>
      <c r="G4" s="287">
        <f t="shared" ref="G4:G7" si="2">INT(F4)</f>
        <v>6126</v>
      </c>
      <c r="H4" s="287">
        <f t="shared" ref="H4:H7" si="3">G4*C4</f>
        <v>12252</v>
      </c>
    </row>
    <row r="5" spans="1:8">
      <c r="A5" s="287" t="s">
        <v>1002</v>
      </c>
      <c r="B5" s="287">
        <v>2142.739</v>
      </c>
      <c r="C5" s="287">
        <v>3</v>
      </c>
      <c r="D5" s="287">
        <f t="shared" si="0"/>
        <v>714.24633333333304</v>
      </c>
      <c r="E5" s="287">
        <v>1.05</v>
      </c>
      <c r="F5" s="287">
        <f t="shared" si="1"/>
        <v>749.95865000000003</v>
      </c>
      <c r="G5" s="287">
        <f t="shared" si="2"/>
        <v>749</v>
      </c>
      <c r="H5" s="287">
        <f t="shared" si="3"/>
        <v>2247</v>
      </c>
    </row>
    <row r="6" spans="1:8">
      <c r="A6" s="287" t="s">
        <v>1016</v>
      </c>
      <c r="B6" s="287">
        <v>1869.2249999999999</v>
      </c>
      <c r="C6" s="287">
        <v>4</v>
      </c>
      <c r="D6" s="287">
        <f t="shared" si="0"/>
        <v>467.30624999999998</v>
      </c>
      <c r="E6" s="287">
        <v>1.05</v>
      </c>
      <c r="F6" s="287">
        <f t="shared" si="1"/>
        <v>490.67156249999999</v>
      </c>
      <c r="G6" s="287">
        <f t="shared" si="2"/>
        <v>490</v>
      </c>
      <c r="H6" s="287">
        <f t="shared" si="3"/>
        <v>1960</v>
      </c>
    </row>
    <row r="7" spans="1:8">
      <c r="A7" s="287" t="s">
        <v>1017</v>
      </c>
      <c r="B7" s="287">
        <v>25123.544999999998</v>
      </c>
      <c r="C7" s="287">
        <v>8</v>
      </c>
      <c r="D7" s="287">
        <f t="shared" si="0"/>
        <v>3140.4431249999998</v>
      </c>
      <c r="E7" s="287">
        <v>1.05</v>
      </c>
      <c r="F7" s="287">
        <f t="shared" si="1"/>
        <v>3297.4652812499999</v>
      </c>
      <c r="G7" s="287">
        <f t="shared" si="2"/>
        <v>3297</v>
      </c>
      <c r="H7" s="287">
        <f t="shared" si="3"/>
        <v>26376</v>
      </c>
    </row>
    <row r="8" spans="1:8">
      <c r="A8" s="310" t="s">
        <v>19</v>
      </c>
      <c r="B8" s="310"/>
      <c r="C8" s="310"/>
      <c r="D8" s="310"/>
      <c r="E8" s="310"/>
      <c r="F8" s="310"/>
      <c r="G8" s="310"/>
      <c r="H8" s="310">
        <f>SUBTOTAL(109,Table24[FINAL CABLE LENGTH])</f>
        <v>47914</v>
      </c>
    </row>
    <row r="11" spans="1:8" ht="28.8">
      <c r="A11" s="287" t="s">
        <v>1018</v>
      </c>
      <c r="B11" s="287" t="s">
        <v>1005</v>
      </c>
      <c r="C11" s="287" t="s">
        <v>1019</v>
      </c>
      <c r="D11" s="311" t="s">
        <v>1020</v>
      </c>
    </row>
    <row r="12" spans="1:8">
      <c r="A12" s="287" t="str">
        <f>A24</f>
        <v>1 CABLE</v>
      </c>
      <c r="B12" s="287">
        <v>1</v>
      </c>
      <c r="C12" s="287">
        <v>0.4</v>
      </c>
      <c r="D12" s="312">
        <v>0.4</v>
      </c>
    </row>
    <row r="13" spans="1:8">
      <c r="A13" s="287" t="str">
        <f>A25</f>
        <v>2 CABLES</v>
      </c>
      <c r="B13" s="287">
        <v>2</v>
      </c>
      <c r="C13" s="287">
        <v>0.3</v>
      </c>
      <c r="D13" s="312">
        <f>B13*C13</f>
        <v>0.6</v>
      </c>
    </row>
    <row r="14" spans="1:8">
      <c r="A14" s="287" t="str">
        <f>A26</f>
        <v>3 CABLES</v>
      </c>
      <c r="B14" s="287">
        <v>3</v>
      </c>
      <c r="C14" s="287">
        <v>0.3</v>
      </c>
      <c r="D14" s="312">
        <f t="shared" ref="D14:D16" si="4">B14*C14</f>
        <v>0.9</v>
      </c>
    </row>
    <row r="15" spans="1:8">
      <c r="A15" s="287" t="str">
        <f>A27</f>
        <v>4 CABLES</v>
      </c>
      <c r="B15" s="287">
        <v>4</v>
      </c>
      <c r="C15" s="287">
        <v>0.3</v>
      </c>
      <c r="D15" s="312">
        <f t="shared" si="4"/>
        <v>1.2</v>
      </c>
    </row>
    <row r="16" spans="1:8">
      <c r="A16" s="287" t="str">
        <f t="shared" ref="A16" si="5">A28</f>
        <v>8 CABLES</v>
      </c>
      <c r="B16" s="287">
        <v>8</v>
      </c>
      <c r="C16" s="287">
        <v>0.3</v>
      </c>
      <c r="D16" s="312">
        <f t="shared" si="4"/>
        <v>2.4</v>
      </c>
    </row>
    <row r="17" spans="1:5">
      <c r="A17" s="287" t="s">
        <v>1003</v>
      </c>
      <c r="B17" s="287">
        <v>5</v>
      </c>
      <c r="C17" s="287">
        <v>0.3</v>
      </c>
      <c r="D17" s="312">
        <f>B17*C17</f>
        <v>1.5</v>
      </c>
    </row>
    <row r="18" spans="1:5">
      <c r="A18" s="287" t="s">
        <v>1004</v>
      </c>
      <c r="B18" s="287">
        <v>6</v>
      </c>
      <c r="C18" s="287">
        <v>0.3</v>
      </c>
      <c r="D18" s="312">
        <f>B18*C18</f>
        <v>1.8</v>
      </c>
    </row>
    <row r="23" spans="1:5">
      <c r="A23" s="287" t="s">
        <v>1005</v>
      </c>
      <c r="B23" s="287" t="s">
        <v>1006</v>
      </c>
      <c r="C23" s="287" t="s">
        <v>1007</v>
      </c>
      <c r="D23" s="287" t="s">
        <v>1008</v>
      </c>
      <c r="E23" s="287" t="s">
        <v>1009</v>
      </c>
    </row>
    <row r="24" spans="1:5">
      <c r="A24" s="287" t="str">
        <f>A3</f>
        <v>1 CABLE</v>
      </c>
      <c r="B24" s="287" t="s">
        <v>1010</v>
      </c>
      <c r="C24" s="287">
        <f>0.4*0.8</f>
        <v>0.32</v>
      </c>
      <c r="D24" s="287">
        <f>G3*C24</f>
        <v>1625.28</v>
      </c>
      <c r="E24" s="287">
        <f>INT(D24)</f>
        <v>1625</v>
      </c>
    </row>
    <row r="25" spans="1:5">
      <c r="A25" s="287" t="str">
        <f>A4</f>
        <v>2 CABLES</v>
      </c>
      <c r="B25" s="287" t="s">
        <v>1011</v>
      </c>
      <c r="C25" s="287">
        <f>0.6*0.8</f>
        <v>0.48</v>
      </c>
      <c r="D25" s="287">
        <f>G4*C25</f>
        <v>2940.48</v>
      </c>
      <c r="E25" s="287">
        <f t="shared" ref="E25:E28" si="6">INT(D25)</f>
        <v>2940</v>
      </c>
    </row>
    <row r="26" spans="1:5">
      <c r="A26" s="287" t="str">
        <f>A5</f>
        <v>3 CABLES</v>
      </c>
      <c r="B26" s="287" t="s">
        <v>1012</v>
      </c>
      <c r="C26" s="287">
        <f>0.8*0.9</f>
        <v>0.72</v>
      </c>
      <c r="D26" s="287">
        <f>G5*C26</f>
        <v>539.28</v>
      </c>
      <c r="E26" s="287">
        <f t="shared" si="6"/>
        <v>539</v>
      </c>
    </row>
    <row r="27" spans="1:5">
      <c r="A27" s="287" t="str">
        <f>A6</f>
        <v>4 CABLES</v>
      </c>
      <c r="B27" s="287" t="s">
        <v>1021</v>
      </c>
      <c r="C27" s="287">
        <f>1.2*0.8</f>
        <v>0.96</v>
      </c>
      <c r="D27" s="287">
        <f>G6*C27</f>
        <v>470.4</v>
      </c>
      <c r="E27" s="287">
        <f t="shared" si="6"/>
        <v>470</v>
      </c>
    </row>
    <row r="28" spans="1:5" s="287" customFormat="1">
      <c r="A28" s="287" t="str">
        <f>A7</f>
        <v>8 CABLES</v>
      </c>
      <c r="B28" s="287" t="s">
        <v>1022</v>
      </c>
      <c r="C28" s="287">
        <f>2.4*0.8</f>
        <v>1.92</v>
      </c>
      <c r="D28" s="287">
        <f>G7*C28</f>
        <v>6330.24</v>
      </c>
      <c r="E28" s="287">
        <f t="shared" si="6"/>
        <v>6330</v>
      </c>
    </row>
  </sheetData>
  <pageMargins left="0.7" right="0.7" top="0.75" bottom="0.75" header="0.3" footer="0.3"/>
  <pageSetup scale="60" orientation="portrait" r:id="rId1"/>
  <tableParts count="3">
    <tablePart r:id="rId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5D4FE-C7DC-479F-9077-26104A6E043C}">
  <sheetPr>
    <tabColor rgb="FF00B050"/>
  </sheetPr>
  <dimension ref="A1:H22"/>
  <sheetViews>
    <sheetView view="pageBreakPreview" zoomScale="190" zoomScaleNormal="172" zoomScaleSheetLayoutView="190" workbookViewId="0">
      <selection activeCell="B1" sqref="A1:XFD1048576"/>
    </sheetView>
  </sheetViews>
  <sheetFormatPr defaultColWidth="9.109375" defaultRowHeight="14.4"/>
  <cols>
    <col min="1" max="1" width="13.109375" style="287" customWidth="1"/>
    <col min="2" max="2" width="24.6640625" style="287" bestFit="1" customWidth="1"/>
    <col min="3" max="3" width="19.44140625" style="287" bestFit="1" customWidth="1"/>
    <col min="4" max="4" width="21.33203125" style="287" customWidth="1"/>
    <col min="5" max="5" width="26.33203125" style="287" bestFit="1" customWidth="1"/>
    <col min="6" max="6" width="25.33203125" style="287" bestFit="1" customWidth="1"/>
    <col min="7" max="7" width="13" style="287" customWidth="1"/>
    <col min="8" max="8" width="20" style="287" customWidth="1"/>
    <col min="9" max="16384" width="9.109375" style="288"/>
  </cols>
  <sheetData>
    <row r="1" spans="1:8">
      <c r="B1" s="287" t="s">
        <v>227</v>
      </c>
      <c r="C1" s="287" t="s">
        <v>227</v>
      </c>
      <c r="D1" s="287" t="s">
        <v>227</v>
      </c>
    </row>
    <row r="2" spans="1:8" ht="15" thickBot="1">
      <c r="A2" s="313" t="s">
        <v>14</v>
      </c>
      <c r="B2" s="314" t="s">
        <v>1023</v>
      </c>
      <c r="C2" s="314" t="s">
        <v>1024</v>
      </c>
      <c r="G2" s="311"/>
    </row>
    <row r="3" spans="1:8" ht="15" thickTop="1">
      <c r="A3" s="315" t="s">
        <v>1000</v>
      </c>
      <c r="B3" s="316">
        <f>Table2[[#This Row],[FINAL CABLE LENGTH]]+Table24[[#This Row],[FINAL CABLE LENGTH]]</f>
        <v>20533</v>
      </c>
      <c r="C3" s="316">
        <f>'KHARAJ CABLES TAKEOFF ZONE A'!E13+'KHATRAJ ZONE B'!E24</f>
        <v>6570</v>
      </c>
      <c r="G3" s="311"/>
    </row>
    <row r="4" spans="1:8">
      <c r="A4" s="317" t="s">
        <v>1001</v>
      </c>
      <c r="B4" s="318">
        <f>Table2[[#This Row],[FINAL CABLE LENGTH]]+Table24[[#This Row],[FINAL CABLE LENGTH]]</f>
        <v>17446</v>
      </c>
      <c r="C4" s="318">
        <f>'KHARAJ CABLES TAKEOFF ZONE A'!E14+'KHATRAJ ZONE B'!E25</f>
        <v>4186</v>
      </c>
      <c r="G4" s="311"/>
    </row>
    <row r="5" spans="1:8">
      <c r="A5" s="319" t="s">
        <v>1002</v>
      </c>
      <c r="B5" s="320">
        <f>Table2[[#This Row],[FINAL CABLE LENGTH]]+Table24[[#This Row],[FINAL CABLE LENGTH]]</f>
        <v>3774</v>
      </c>
      <c r="C5" s="320">
        <f>'KHARAJ CABLES TAKEOFF ZONE A'!E15+'KHATRAJ ZONE B'!E26</f>
        <v>905</v>
      </c>
      <c r="G5" s="311"/>
    </row>
    <row r="6" spans="1:8">
      <c r="A6" s="317" t="s">
        <v>1016</v>
      </c>
      <c r="B6" s="318">
        <f>Table24[[#This Row],[FINAL CABLE LENGTH]]</f>
        <v>1960</v>
      </c>
      <c r="C6" s="318">
        <f>'KHATRAJ ZONE B'!E27</f>
        <v>470</v>
      </c>
      <c r="G6" s="311"/>
    </row>
    <row r="7" spans="1:8">
      <c r="A7" s="319" t="s">
        <v>1003</v>
      </c>
      <c r="B7" s="320">
        <f>'KHARAJ CABLES TAKEOFF ZONE A'!H6</f>
        <v>760</v>
      </c>
      <c r="C7" s="320">
        <f>'KHARAJ CABLES TAKEOFF ZONE A'!E16</f>
        <v>182</v>
      </c>
      <c r="G7" s="311"/>
    </row>
    <row r="8" spans="1:8">
      <c r="A8" s="317" t="s">
        <v>1004</v>
      </c>
      <c r="B8" s="318">
        <f>'KHARAJ CABLES TAKEOFF ZONE A'!H7</f>
        <v>6228</v>
      </c>
      <c r="C8" s="318">
        <f>'KHARAJ CABLES TAKEOFF ZONE A'!E17</f>
        <v>1494</v>
      </c>
      <c r="G8" s="311"/>
    </row>
    <row r="9" spans="1:8" ht="15" thickBot="1">
      <c r="A9" s="319" t="s">
        <v>1017</v>
      </c>
      <c r="B9" s="320">
        <f>'KHATRAJ ZONE B'!H7</f>
        <v>26376</v>
      </c>
      <c r="C9" s="320">
        <f>'KHATRAJ ZONE B'!E28</f>
        <v>6330</v>
      </c>
    </row>
    <row r="10" spans="1:8" ht="15" thickTop="1">
      <c r="A10" s="321" t="s">
        <v>19</v>
      </c>
      <c r="B10" s="322">
        <f>SUBTOTAL(109,'TOTAL ITEMS FOR ZONE A&amp;B'!$B$3:$B$9)</f>
        <v>77077</v>
      </c>
      <c r="C10" s="322"/>
      <c r="D10" s="310"/>
      <c r="E10" s="310"/>
      <c r="F10" s="310"/>
      <c r="G10" s="310"/>
      <c r="H10" s="310"/>
    </row>
    <row r="17" s="287" customFormat="1"/>
    <row r="18" s="287" customFormat="1"/>
    <row r="19" s="287" customFormat="1"/>
    <row r="20" s="287" customFormat="1"/>
    <row r="21" s="287" customFormat="1"/>
    <row r="22" s="287" customFormat="1"/>
  </sheetData>
  <phoneticPr fontId="73" type="noConversion"/>
  <pageMargins left="0.7" right="0.7" top="0.75" bottom="0.75" header="0.3" footer="0.3"/>
  <pageSetup scale="60"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424EA-D298-40E9-92A9-CC3465203F58}">
  <sheetPr>
    <tabColor rgb="FFFFFF00"/>
    <pageSetUpPr fitToPage="1"/>
  </sheetPr>
  <dimension ref="A1:M661"/>
  <sheetViews>
    <sheetView showGridLines="0" showZeros="0" rightToLeft="1" view="pageBreakPreview" zoomScale="118" zoomScaleNormal="100" zoomScaleSheetLayoutView="118" workbookViewId="0">
      <pane ySplit="5" topLeftCell="A55" activePane="bottomLeft" state="frozen"/>
      <selection sqref="A1:H1048576"/>
      <selection pane="bottomLeft" activeCell="D61" sqref="D61"/>
    </sheetView>
  </sheetViews>
  <sheetFormatPr defaultColWidth="9.109375" defaultRowHeight="13.8" outlineLevelRow="1"/>
  <cols>
    <col min="1" max="1" width="15.44140625" style="95" customWidth="1"/>
    <col min="2" max="2" width="52.5546875" style="76" customWidth="1"/>
    <col min="3" max="3" width="7.6640625" style="96" customWidth="1"/>
    <col min="4" max="4" width="10.33203125" style="142" bestFit="1" customWidth="1"/>
    <col min="5" max="5" width="12" style="142" bestFit="1" customWidth="1"/>
    <col min="6" max="6" width="21.5546875" style="99" customWidth="1"/>
    <col min="7" max="7" width="58.88671875" style="68" customWidth="1"/>
    <col min="8" max="8" width="13.88671875" style="68" customWidth="1"/>
    <col min="9" max="9" width="10" style="68" bestFit="1" customWidth="1"/>
    <col min="10" max="10" width="12.44140625" style="68" bestFit="1" customWidth="1"/>
    <col min="11" max="16384" width="9.109375" style="68"/>
  </cols>
  <sheetData>
    <row r="1" spans="1:9" ht="20.100000000000001" customHeight="1" outlineLevel="1">
      <c r="A1" s="2300" t="e">
        <f>#REF!</f>
        <v>#REF!</v>
      </c>
      <c r="B1" s="2301"/>
      <c r="C1" s="2302"/>
      <c r="D1" s="2303"/>
      <c r="E1" s="2303"/>
      <c r="F1" s="2304"/>
      <c r="G1" s="323"/>
      <c r="H1" s="324" t="e">
        <f>#REF!</f>
        <v>#REF!</v>
      </c>
    </row>
    <row r="2" spans="1:9" ht="20.100000000000001" customHeight="1" outlineLevel="1">
      <c r="A2" s="20" t="s">
        <v>0</v>
      </c>
      <c r="B2" s="69"/>
      <c r="C2" s="2305"/>
      <c r="D2" s="2306"/>
      <c r="E2" s="2306"/>
      <c r="F2" s="2307"/>
      <c r="G2" s="70"/>
      <c r="H2" s="21" t="s">
        <v>1</v>
      </c>
    </row>
    <row r="3" spans="1:9" ht="10.5" customHeight="1" outlineLevel="1">
      <c r="A3" s="71"/>
      <c r="B3" s="72"/>
      <c r="C3" s="2305"/>
      <c r="D3" s="2306"/>
      <c r="E3" s="2306"/>
      <c r="F3" s="2307"/>
      <c r="G3" s="1"/>
      <c r="H3" s="21"/>
    </row>
    <row r="4" spans="1:9" ht="32.25" customHeight="1" outlineLevel="1">
      <c r="A4" s="2308" t="s">
        <v>7</v>
      </c>
      <c r="B4" s="2308" t="s">
        <v>8</v>
      </c>
      <c r="C4" s="24" t="s">
        <v>9</v>
      </c>
      <c r="D4" s="25" t="s">
        <v>10</v>
      </c>
      <c r="E4" s="2" t="s">
        <v>11</v>
      </c>
      <c r="F4" s="2" t="s">
        <v>12</v>
      </c>
      <c r="G4" s="2299" t="s">
        <v>13</v>
      </c>
      <c r="H4" s="2299" t="s">
        <v>14</v>
      </c>
    </row>
    <row r="5" spans="1:9" ht="19.5" customHeight="1" outlineLevel="1">
      <c r="A5" s="2308"/>
      <c r="B5" s="2308"/>
      <c r="C5" s="24" t="s">
        <v>15</v>
      </c>
      <c r="D5" s="25" t="s">
        <v>16</v>
      </c>
      <c r="E5" s="2" t="s">
        <v>17</v>
      </c>
      <c r="F5" s="2" t="s">
        <v>18</v>
      </c>
      <c r="G5" s="2299"/>
      <c r="H5" s="2299"/>
    </row>
    <row r="6" spans="1:9" s="250" customFormat="1" ht="21" customHeight="1" outlineLevel="1">
      <c r="A6" s="2311" t="s">
        <v>20</v>
      </c>
      <c r="B6" s="2312"/>
      <c r="C6" s="2313"/>
      <c r="D6" s="2314"/>
      <c r="E6" s="2314"/>
      <c r="F6" s="2315"/>
      <c r="G6" s="2316" t="s">
        <v>21</v>
      </c>
      <c r="H6" s="2317"/>
    </row>
    <row r="7" spans="1:9" customFormat="1" ht="23.25" customHeight="1" outlineLevel="1">
      <c r="A7" s="120" t="str">
        <f t="shared" ref="A7:A10" si="0">H7</f>
        <v>02 41 00</v>
      </c>
      <c r="B7" s="121" t="s">
        <v>22</v>
      </c>
      <c r="C7" s="122"/>
      <c r="D7" s="123"/>
      <c r="E7" s="124"/>
      <c r="F7" s="124"/>
      <c r="G7" s="125" t="s">
        <v>23</v>
      </c>
      <c r="H7" s="126" t="s">
        <v>24</v>
      </c>
    </row>
    <row r="8" spans="1:9" customFormat="1" ht="23.25" customHeight="1" outlineLevel="1">
      <c r="A8" s="120" t="str">
        <f t="shared" si="0"/>
        <v>B1.02 41 00.1</v>
      </c>
      <c r="B8" s="127" t="s">
        <v>25</v>
      </c>
      <c r="C8" s="128" t="s">
        <v>26</v>
      </c>
      <c r="D8" s="129">
        <v>2200</v>
      </c>
      <c r="E8" s="129"/>
      <c r="F8" s="129"/>
      <c r="G8" s="130" t="s">
        <v>27</v>
      </c>
      <c r="H8" s="126" t="s">
        <v>28</v>
      </c>
    </row>
    <row r="9" spans="1:9" customFormat="1" ht="23.25" customHeight="1" outlineLevel="1">
      <c r="A9" s="120" t="str">
        <f t="shared" si="0"/>
        <v>B1.02 41 00.2</v>
      </c>
      <c r="B9" s="127" t="s">
        <v>29</v>
      </c>
      <c r="C9" s="128" t="s">
        <v>26</v>
      </c>
      <c r="D9" s="129">
        <v>2200</v>
      </c>
      <c r="E9" s="129"/>
      <c r="F9" s="129"/>
      <c r="G9" s="130" t="s">
        <v>30</v>
      </c>
      <c r="H9" s="126" t="s">
        <v>31</v>
      </c>
    </row>
    <row r="10" spans="1:9" customFormat="1" ht="23.25" customHeight="1" outlineLevel="1">
      <c r="A10" s="120" t="str">
        <f t="shared" si="0"/>
        <v>B1.02 41 00.3</v>
      </c>
      <c r="B10" s="127" t="s">
        <v>32</v>
      </c>
      <c r="C10" s="128" t="s">
        <v>33</v>
      </c>
      <c r="D10" s="129">
        <v>464</v>
      </c>
      <c r="E10" s="129"/>
      <c r="F10" s="129"/>
      <c r="G10" s="130" t="s">
        <v>34</v>
      </c>
      <c r="H10" s="126" t="s">
        <v>35</v>
      </c>
    </row>
    <row r="11" spans="1:9" ht="24.75" customHeight="1">
      <c r="A11" s="46" t="str">
        <f>H11</f>
        <v>31 22 00</v>
      </c>
      <c r="B11" s="28" t="s">
        <v>36</v>
      </c>
      <c r="C11" s="49"/>
      <c r="D11" s="131">
        <v>0</v>
      </c>
      <c r="E11" s="131"/>
      <c r="F11" s="129"/>
      <c r="G11" s="73" t="s">
        <v>37</v>
      </c>
      <c r="H11" s="74" t="s">
        <v>38</v>
      </c>
    </row>
    <row r="12" spans="1:9" ht="27.75" customHeight="1">
      <c r="A12" s="46" t="str">
        <f t="shared" ref="A12:A18" si="1">H12</f>
        <v>B1.31 22 00.01</v>
      </c>
      <c r="B12" s="31" t="s">
        <v>39</v>
      </c>
      <c r="C12" s="46" t="s">
        <v>40</v>
      </c>
      <c r="D12" s="75">
        <v>205106</v>
      </c>
      <c r="E12" s="75"/>
      <c r="F12" s="32"/>
      <c r="G12" s="33" t="s">
        <v>41</v>
      </c>
      <c r="H12" s="74" t="s">
        <v>42</v>
      </c>
      <c r="I12" s="145"/>
    </row>
    <row r="13" spans="1:9" s="76" customFormat="1" ht="27" customHeight="1">
      <c r="A13" s="46" t="str">
        <f t="shared" si="1"/>
        <v>B1.31 22 00.02</v>
      </c>
      <c r="B13" s="31" t="s">
        <v>43</v>
      </c>
      <c r="C13" s="46" t="s">
        <v>40</v>
      </c>
      <c r="D13" s="75">
        <v>1378709</v>
      </c>
      <c r="E13" s="75"/>
      <c r="F13" s="32"/>
      <c r="G13" s="33" t="s">
        <v>44</v>
      </c>
      <c r="H13" s="74" t="s">
        <v>45</v>
      </c>
      <c r="I13" s="142"/>
    </row>
    <row r="14" spans="1:9" s="77" customFormat="1" ht="26.25" customHeight="1">
      <c r="A14" s="46" t="str">
        <f t="shared" si="1"/>
        <v>B1.31 22 00.03</v>
      </c>
      <c r="B14" s="38" t="s">
        <v>46</v>
      </c>
      <c r="C14" s="46" t="s">
        <v>40</v>
      </c>
      <c r="D14" s="75">
        <v>222337</v>
      </c>
      <c r="E14" s="75"/>
      <c r="F14" s="129"/>
      <c r="G14" s="33" t="s">
        <v>47</v>
      </c>
      <c r="H14" s="74" t="s">
        <v>48</v>
      </c>
    </row>
    <row r="15" spans="1:9" s="77" customFormat="1" ht="24" customHeight="1">
      <c r="A15" s="46" t="str">
        <f t="shared" si="1"/>
        <v>32 11 23</v>
      </c>
      <c r="B15" s="28" t="s">
        <v>49</v>
      </c>
      <c r="C15" s="49"/>
      <c r="D15" s="132">
        <v>0</v>
      </c>
      <c r="E15" s="132"/>
      <c r="F15" s="129"/>
      <c r="G15" s="78" t="s">
        <v>50</v>
      </c>
      <c r="H15" s="46" t="s">
        <v>51</v>
      </c>
    </row>
    <row r="16" spans="1:9" s="77" customFormat="1" ht="24.75" customHeight="1">
      <c r="A16" s="46" t="str">
        <f t="shared" si="1"/>
        <v>B1.32 11 23.01</v>
      </c>
      <c r="B16" s="31" t="s">
        <v>49</v>
      </c>
      <c r="C16" s="46" t="s">
        <v>40</v>
      </c>
      <c r="D16" s="75">
        <v>145216</v>
      </c>
      <c r="E16" s="75"/>
      <c r="F16" s="129"/>
      <c r="G16" s="33" t="s">
        <v>52</v>
      </c>
      <c r="H16" s="46" t="s">
        <v>53</v>
      </c>
      <c r="I16" s="79"/>
    </row>
    <row r="17" spans="1:10" s="79" customFormat="1" ht="21.75" customHeight="1">
      <c r="A17" s="46" t="str">
        <f t="shared" si="1"/>
        <v>32 11 26</v>
      </c>
      <c r="B17" s="133" t="s">
        <v>54</v>
      </c>
      <c r="C17" s="49"/>
      <c r="D17" s="131">
        <v>0</v>
      </c>
      <c r="E17" s="131"/>
      <c r="F17" s="129"/>
      <c r="G17" s="73" t="s">
        <v>55</v>
      </c>
      <c r="H17" s="74" t="s">
        <v>56</v>
      </c>
    </row>
    <row r="18" spans="1:10" s="77" customFormat="1" ht="33.75" customHeight="1">
      <c r="A18" s="46" t="str">
        <f t="shared" si="1"/>
        <v>B1.32 11 26.02</v>
      </c>
      <c r="B18" s="31" t="s">
        <v>57</v>
      </c>
      <c r="C18" s="46" t="s">
        <v>40</v>
      </c>
      <c r="D18" s="75">
        <v>63389</v>
      </c>
      <c r="E18" s="75"/>
      <c r="F18" s="129"/>
      <c r="G18" s="33" t="s">
        <v>58</v>
      </c>
      <c r="H18" s="74" t="s">
        <v>59</v>
      </c>
      <c r="I18" s="79"/>
      <c r="J18" s="266"/>
    </row>
    <row r="19" spans="1:10" s="77" customFormat="1" ht="24" customHeight="1">
      <c r="A19" s="46" t="str">
        <f>H19</f>
        <v>32 12 16</v>
      </c>
      <c r="B19" s="28" t="s">
        <v>60</v>
      </c>
      <c r="C19" s="49"/>
      <c r="D19" s="132">
        <v>0</v>
      </c>
      <c r="E19" s="132"/>
      <c r="F19" s="129"/>
      <c r="G19" s="78" t="s">
        <v>61</v>
      </c>
      <c r="H19" s="46" t="s">
        <v>62</v>
      </c>
      <c r="I19" s="79"/>
    </row>
    <row r="20" spans="1:10" s="79" customFormat="1" ht="34.5" customHeight="1">
      <c r="A20" s="46" t="str">
        <f t="shared" ref="A20" si="2">H20</f>
        <v>B1.32 12 16.01</v>
      </c>
      <c r="B20" s="31" t="s">
        <v>63</v>
      </c>
      <c r="C20" s="46" t="s">
        <v>40</v>
      </c>
      <c r="D20" s="75">
        <v>36304</v>
      </c>
      <c r="E20" s="75"/>
      <c r="F20" s="129"/>
      <c r="G20" s="33" t="s">
        <v>64</v>
      </c>
      <c r="H20" s="80" t="s">
        <v>65</v>
      </c>
      <c r="I20" s="16"/>
    </row>
    <row r="21" spans="1:10" s="81" customFormat="1" ht="20.25" customHeight="1">
      <c r="A21" s="46" t="str">
        <f>H21</f>
        <v>32 14 13</v>
      </c>
      <c r="B21" s="28" t="s">
        <v>66</v>
      </c>
      <c r="C21" s="49"/>
      <c r="D21" s="131">
        <v>0</v>
      </c>
      <c r="E21" s="131"/>
      <c r="F21" s="129"/>
      <c r="G21" s="78" t="s">
        <v>67</v>
      </c>
      <c r="H21" s="80" t="s">
        <v>68</v>
      </c>
    </row>
    <row r="22" spans="1:10" s="81" customFormat="1" ht="21.75" customHeight="1">
      <c r="A22" s="46" t="str">
        <f>H22</f>
        <v>B1.32 14 13.01</v>
      </c>
      <c r="B22" s="31" t="s">
        <v>69</v>
      </c>
      <c r="C22" s="46" t="s">
        <v>33</v>
      </c>
      <c r="D22" s="75">
        <v>79448</v>
      </c>
      <c r="E22" s="75"/>
      <c r="F22" s="129"/>
      <c r="G22" s="33" t="s">
        <v>70</v>
      </c>
      <c r="H22" s="80" t="s">
        <v>71</v>
      </c>
    </row>
    <row r="23" spans="1:10" s="81" customFormat="1" ht="22.5" customHeight="1">
      <c r="A23" s="46" t="str">
        <f>H23</f>
        <v>B1.32 14 13.02</v>
      </c>
      <c r="B23" s="31" t="s">
        <v>72</v>
      </c>
      <c r="C23" s="46" t="s">
        <v>33</v>
      </c>
      <c r="D23" s="75">
        <v>21624</v>
      </c>
      <c r="E23" s="75"/>
      <c r="F23" s="129"/>
      <c r="G23" s="33" t="s">
        <v>73</v>
      </c>
      <c r="H23" s="80" t="s">
        <v>74</v>
      </c>
    </row>
    <row r="24" spans="1:10" s="81" customFormat="1" ht="22.5" customHeight="1">
      <c r="A24" s="46" t="str">
        <f>H24</f>
        <v>B1.32 14 13.03</v>
      </c>
      <c r="B24" s="31" t="s">
        <v>75</v>
      </c>
      <c r="C24" s="46" t="s">
        <v>33</v>
      </c>
      <c r="D24" s="75">
        <v>2755</v>
      </c>
      <c r="E24" s="75"/>
      <c r="F24" s="129"/>
      <c r="G24" s="33" t="s">
        <v>76</v>
      </c>
      <c r="H24" s="80" t="s">
        <v>77</v>
      </c>
    </row>
    <row r="25" spans="1:10" s="81" customFormat="1" ht="22.5" customHeight="1">
      <c r="A25" s="46"/>
      <c r="B25" s="31"/>
      <c r="C25" s="46"/>
      <c r="D25" s="75"/>
      <c r="E25" s="75"/>
      <c r="F25" s="75"/>
      <c r="G25" s="33"/>
      <c r="H25" s="80"/>
    </row>
    <row r="26" spans="1:10" s="81" customFormat="1" ht="22.5" customHeight="1">
      <c r="A26" s="46"/>
      <c r="B26" s="31"/>
      <c r="C26" s="46"/>
      <c r="D26" s="75"/>
      <c r="E26" s="75"/>
      <c r="F26" s="75"/>
      <c r="G26" s="33"/>
      <c r="H26" s="80"/>
    </row>
    <row r="27" spans="1:10" s="81" customFormat="1" ht="22.5" customHeight="1">
      <c r="A27" s="46"/>
      <c r="B27" s="31"/>
      <c r="C27" s="46"/>
      <c r="D27" s="75"/>
      <c r="E27" s="75"/>
      <c r="F27" s="75"/>
      <c r="G27" s="33"/>
      <c r="H27" s="80"/>
    </row>
    <row r="28" spans="1:10" s="81" customFormat="1" ht="22.5" customHeight="1">
      <c r="A28" s="46"/>
      <c r="B28" s="31"/>
      <c r="C28" s="46"/>
      <c r="D28" s="75"/>
      <c r="E28" s="75"/>
      <c r="F28" s="75"/>
      <c r="G28" s="33"/>
      <c r="H28" s="80"/>
    </row>
    <row r="29" spans="1:10" s="81" customFormat="1" ht="22.5" customHeight="1">
      <c r="A29" s="46"/>
      <c r="B29" s="31"/>
      <c r="C29" s="46"/>
      <c r="D29" s="75"/>
      <c r="E29" s="75"/>
      <c r="F29" s="75"/>
      <c r="G29" s="33"/>
      <c r="H29" s="80"/>
    </row>
    <row r="30" spans="1:10" s="81" customFormat="1" ht="22.5" customHeight="1">
      <c r="A30" s="46"/>
      <c r="B30" s="31"/>
      <c r="C30" s="46"/>
      <c r="D30" s="75"/>
      <c r="E30" s="75"/>
      <c r="F30" s="75"/>
      <c r="G30" s="33"/>
      <c r="H30" s="80"/>
    </row>
    <row r="31" spans="1:10" s="81" customFormat="1" ht="22.5" customHeight="1">
      <c r="A31" s="46"/>
      <c r="B31" s="31"/>
      <c r="C31" s="46"/>
      <c r="D31" s="75"/>
      <c r="E31" s="75"/>
      <c r="F31" s="75"/>
      <c r="G31" s="33"/>
      <c r="H31" s="80"/>
    </row>
    <row r="32" spans="1:10" s="84" customFormat="1" ht="30" customHeight="1">
      <c r="A32" s="41"/>
      <c r="B32" s="42" t="s">
        <v>78</v>
      </c>
      <c r="C32" s="2318" t="s">
        <v>79</v>
      </c>
      <c r="D32" s="2318"/>
      <c r="E32" s="2318"/>
      <c r="F32" s="44">
        <f>SUM(F8:F24)</f>
        <v>0</v>
      </c>
      <c r="G32" s="82" t="s">
        <v>80</v>
      </c>
      <c r="H32" s="83"/>
    </row>
    <row r="33" spans="1:10" s="77" customFormat="1" ht="26.25" customHeight="1">
      <c r="A33" s="46" t="str">
        <f t="shared" ref="A33:A43" si="3">H33</f>
        <v>32 17 23</v>
      </c>
      <c r="B33" s="54" t="s">
        <v>81</v>
      </c>
      <c r="C33" s="134"/>
      <c r="D33" s="131"/>
      <c r="E33" s="131"/>
      <c r="F33" s="135"/>
      <c r="G33" s="73" t="s">
        <v>82</v>
      </c>
      <c r="H33" s="80" t="s">
        <v>83</v>
      </c>
    </row>
    <row r="34" spans="1:10" s="77" customFormat="1" ht="25.5" customHeight="1">
      <c r="A34" s="46" t="str">
        <f t="shared" si="3"/>
        <v>32 17 23.01</v>
      </c>
      <c r="B34" s="54" t="s">
        <v>84</v>
      </c>
      <c r="C34" s="134"/>
      <c r="D34" s="131"/>
      <c r="E34" s="131"/>
      <c r="F34" s="135"/>
      <c r="G34" s="73" t="s">
        <v>85</v>
      </c>
      <c r="H34" s="80" t="s">
        <v>86</v>
      </c>
      <c r="J34" s="136"/>
    </row>
    <row r="35" spans="1:10" s="77" customFormat="1" ht="25.5" customHeight="1">
      <c r="A35" s="46" t="str">
        <f t="shared" si="3"/>
        <v>B1.32 17 23.01.01</v>
      </c>
      <c r="B35" s="38" t="s">
        <v>87</v>
      </c>
      <c r="C35" s="46" t="s">
        <v>88</v>
      </c>
      <c r="D35" s="85">
        <v>18149</v>
      </c>
      <c r="E35" s="85"/>
      <c r="F35" s="75"/>
      <c r="G35" s="86" t="s">
        <v>89</v>
      </c>
      <c r="H35" s="80" t="s">
        <v>90</v>
      </c>
      <c r="J35" s="136"/>
    </row>
    <row r="36" spans="1:10" s="79" customFormat="1" ht="24.75" customHeight="1">
      <c r="A36" s="46" t="str">
        <f t="shared" si="3"/>
        <v>B1.32 17 23.01.02</v>
      </c>
      <c r="B36" s="38" t="s">
        <v>91</v>
      </c>
      <c r="C36" s="46" t="s">
        <v>88</v>
      </c>
      <c r="D36" s="85">
        <v>11771</v>
      </c>
      <c r="E36" s="85"/>
      <c r="F36" s="75"/>
      <c r="G36" s="86" t="s">
        <v>92</v>
      </c>
      <c r="H36" s="80" t="s">
        <v>93</v>
      </c>
      <c r="J36" s="137"/>
    </row>
    <row r="37" spans="1:10" s="79" customFormat="1" ht="24" customHeight="1">
      <c r="A37" s="46" t="str">
        <f t="shared" si="3"/>
        <v>10 14 53</v>
      </c>
      <c r="B37" s="28" t="s">
        <v>94</v>
      </c>
      <c r="C37" s="49"/>
      <c r="D37" s="131">
        <v>0</v>
      </c>
      <c r="E37" s="131"/>
      <c r="F37" s="75"/>
      <c r="G37" s="73" t="s">
        <v>95</v>
      </c>
      <c r="H37" s="74" t="s">
        <v>96</v>
      </c>
      <c r="J37" s="137"/>
    </row>
    <row r="38" spans="1:10" s="79" customFormat="1" ht="42" customHeight="1">
      <c r="A38" s="46" t="str">
        <f t="shared" si="3"/>
        <v>B1.10 14 53.01</v>
      </c>
      <c r="B38" s="38" t="s">
        <v>97</v>
      </c>
      <c r="C38" s="80" t="s">
        <v>15</v>
      </c>
      <c r="D38" s="75">
        <v>482</v>
      </c>
      <c r="E38" s="75"/>
      <c r="F38" s="75"/>
      <c r="G38" s="33" t="s">
        <v>98</v>
      </c>
      <c r="H38" s="74" t="s">
        <v>99</v>
      </c>
      <c r="J38" s="137"/>
    </row>
    <row r="39" spans="1:10" s="79" customFormat="1" ht="45.75" customHeight="1">
      <c r="A39" s="46" t="str">
        <f t="shared" si="3"/>
        <v>B1.10 14 53.02</v>
      </c>
      <c r="B39" s="38" t="s">
        <v>100</v>
      </c>
      <c r="C39" s="80" t="s">
        <v>15</v>
      </c>
      <c r="D39" s="75">
        <v>275</v>
      </c>
      <c r="E39" s="75"/>
      <c r="F39" s="75"/>
      <c r="G39" s="33" t="s">
        <v>101</v>
      </c>
      <c r="H39" s="74" t="s">
        <v>102</v>
      </c>
      <c r="J39" s="137"/>
    </row>
    <row r="40" spans="1:10" s="77" customFormat="1" ht="41.25" customHeight="1">
      <c r="A40" s="46" t="str">
        <f t="shared" si="3"/>
        <v>B1.10 14 53.03</v>
      </c>
      <c r="B40" s="38" t="s">
        <v>103</v>
      </c>
      <c r="C40" s="80" t="s">
        <v>15</v>
      </c>
      <c r="D40" s="75">
        <v>45</v>
      </c>
      <c r="E40" s="75"/>
      <c r="F40" s="75"/>
      <c r="G40" s="33" t="s">
        <v>104</v>
      </c>
      <c r="H40" s="74" t="s">
        <v>105</v>
      </c>
      <c r="J40" s="137"/>
    </row>
    <row r="41" spans="1:10" s="77" customFormat="1" ht="35.25" customHeight="1">
      <c r="A41" s="46" t="str">
        <f t="shared" si="3"/>
        <v>B1.10 14 53.04</v>
      </c>
      <c r="B41" s="38" t="s">
        <v>106</v>
      </c>
      <c r="C41" s="80" t="s">
        <v>15</v>
      </c>
      <c r="D41" s="75">
        <v>500</v>
      </c>
      <c r="E41" s="75"/>
      <c r="F41" s="75"/>
      <c r="G41" s="33" t="s">
        <v>107</v>
      </c>
      <c r="H41" s="74" t="s">
        <v>108</v>
      </c>
    </row>
    <row r="42" spans="1:10" s="77" customFormat="1" ht="32.25" customHeight="1">
      <c r="A42" s="46" t="str">
        <f t="shared" si="3"/>
        <v>B1.10 14 53.05</v>
      </c>
      <c r="B42" s="38" t="s">
        <v>109</v>
      </c>
      <c r="C42" s="80" t="s">
        <v>15</v>
      </c>
      <c r="D42" s="75">
        <v>500</v>
      </c>
      <c r="E42" s="75"/>
      <c r="F42" s="75"/>
      <c r="G42" s="33" t="s">
        <v>110</v>
      </c>
      <c r="H42" s="74" t="s">
        <v>111</v>
      </c>
    </row>
    <row r="43" spans="1:10" s="77" customFormat="1" ht="32.25" customHeight="1">
      <c r="A43" s="46" t="str">
        <f t="shared" si="3"/>
        <v>B1.10 14 53.06</v>
      </c>
      <c r="B43" s="38" t="s">
        <v>112</v>
      </c>
      <c r="C43" s="80" t="s">
        <v>15</v>
      </c>
      <c r="D43" s="75">
        <v>500</v>
      </c>
      <c r="E43" s="75"/>
      <c r="F43" s="75"/>
      <c r="G43" s="33" t="s">
        <v>113</v>
      </c>
      <c r="H43" s="74" t="s">
        <v>114</v>
      </c>
    </row>
    <row r="44" spans="1:10" s="77" customFormat="1" ht="29.25" customHeight="1">
      <c r="A44" s="46"/>
      <c r="B44" s="38"/>
      <c r="C44" s="80"/>
      <c r="D44" s="75"/>
      <c r="E44" s="75"/>
      <c r="F44" s="75">
        <f t="shared" ref="F44:F94" si="4">E44+D44</f>
        <v>0</v>
      </c>
      <c r="G44" s="33"/>
      <c r="H44" s="74"/>
    </row>
    <row r="45" spans="1:10" s="77" customFormat="1" ht="29.25" customHeight="1">
      <c r="A45" s="46"/>
      <c r="B45" s="38"/>
      <c r="C45" s="80"/>
      <c r="D45" s="75"/>
      <c r="E45" s="75"/>
      <c r="F45" s="75">
        <f t="shared" si="4"/>
        <v>0</v>
      </c>
      <c r="G45" s="33"/>
      <c r="H45" s="74"/>
    </row>
    <row r="46" spans="1:10" s="77" customFormat="1" ht="29.25" customHeight="1">
      <c r="A46" s="46"/>
      <c r="B46" s="38"/>
      <c r="C46" s="80"/>
      <c r="D46" s="75"/>
      <c r="E46" s="75"/>
      <c r="F46" s="75">
        <f t="shared" si="4"/>
        <v>0</v>
      </c>
      <c r="G46" s="33"/>
      <c r="H46" s="74"/>
    </row>
    <row r="47" spans="1:10" s="77" customFormat="1" ht="29.25" customHeight="1">
      <c r="A47" s="46"/>
      <c r="B47" s="38"/>
      <c r="C47" s="80"/>
      <c r="D47" s="75"/>
      <c r="E47" s="75"/>
      <c r="F47" s="75"/>
      <c r="G47" s="33"/>
      <c r="H47" s="74"/>
    </row>
    <row r="48" spans="1:10" s="77" customFormat="1" ht="29.25" customHeight="1">
      <c r="A48" s="46"/>
      <c r="B48" s="38"/>
      <c r="C48" s="80"/>
      <c r="D48" s="75"/>
      <c r="E48" s="75"/>
      <c r="F48" s="75"/>
      <c r="G48" s="33"/>
      <c r="H48" s="74"/>
    </row>
    <row r="49" spans="1:8" s="77" customFormat="1" ht="29.25" customHeight="1">
      <c r="A49" s="46"/>
      <c r="B49" s="38"/>
      <c r="C49" s="80"/>
      <c r="D49" s="75"/>
      <c r="E49" s="75"/>
      <c r="F49" s="75"/>
      <c r="G49" s="33"/>
      <c r="H49" s="74"/>
    </row>
    <row r="50" spans="1:8" s="77" customFormat="1" ht="29.25" customHeight="1">
      <c r="A50" s="46"/>
      <c r="B50" s="38"/>
      <c r="C50" s="80"/>
      <c r="D50" s="75"/>
      <c r="E50" s="75"/>
      <c r="F50" s="75">
        <f t="shared" si="4"/>
        <v>0</v>
      </c>
      <c r="G50" s="33"/>
      <c r="H50" s="74"/>
    </row>
    <row r="51" spans="1:8" s="77" customFormat="1" ht="29.25" customHeight="1">
      <c r="A51" s="46"/>
      <c r="B51" s="38"/>
      <c r="C51" s="80"/>
      <c r="D51" s="75"/>
      <c r="E51" s="75"/>
      <c r="F51" s="75"/>
      <c r="G51" s="33"/>
      <c r="H51" s="74"/>
    </row>
    <row r="52" spans="1:8" s="77" customFormat="1" ht="29.25" customHeight="1">
      <c r="A52" s="46"/>
      <c r="B52" s="38"/>
      <c r="C52" s="80"/>
      <c r="D52" s="75"/>
      <c r="E52" s="75"/>
      <c r="F52" s="75">
        <f t="shared" si="4"/>
        <v>0</v>
      </c>
      <c r="G52" s="33"/>
      <c r="H52" s="74"/>
    </row>
    <row r="53" spans="1:8" s="84" customFormat="1" ht="27" customHeight="1">
      <c r="A53" s="41"/>
      <c r="B53" s="42" t="s">
        <v>78</v>
      </c>
      <c r="C53" s="2318" t="s">
        <v>79</v>
      </c>
      <c r="D53" s="2318"/>
      <c r="E53" s="2318"/>
      <c r="F53" s="75">
        <f t="shared" si="4"/>
        <v>0</v>
      </c>
      <c r="G53" s="82" t="s">
        <v>80</v>
      </c>
      <c r="H53" s="83"/>
    </row>
    <row r="54" spans="1:8" s="240" customFormat="1" ht="24.75" customHeight="1">
      <c r="A54" s="2319" t="s">
        <v>2</v>
      </c>
      <c r="B54" s="2320"/>
      <c r="C54" s="239"/>
      <c r="D54" s="239"/>
      <c r="E54" s="239"/>
      <c r="F54" s="239">
        <f t="shared" si="4"/>
        <v>0</v>
      </c>
      <c r="G54" s="2309" t="s">
        <v>3</v>
      </c>
      <c r="H54" s="2310"/>
    </row>
    <row r="55" spans="1:8" s="26" customFormat="1" ht="30" customHeight="1">
      <c r="A55" s="27" t="str">
        <f t="shared" ref="A55:A72" si="5">H55</f>
        <v>31 23 00</v>
      </c>
      <c r="B55" s="28" t="s">
        <v>115</v>
      </c>
      <c r="C55" s="29"/>
      <c r="D55" s="3"/>
      <c r="E55" s="4"/>
      <c r="F55" s="75">
        <f t="shared" si="4"/>
        <v>0</v>
      </c>
      <c r="G55" s="146" t="s">
        <v>116</v>
      </c>
      <c r="H55" s="30" t="s">
        <v>117</v>
      </c>
    </row>
    <row r="56" spans="1:8" s="303" customFormat="1" ht="30" customHeight="1">
      <c r="A56" s="298" t="str">
        <f t="shared" si="5"/>
        <v>B2.31 23 00.01</v>
      </c>
      <c r="B56" s="306" t="s">
        <v>118</v>
      </c>
      <c r="C56" s="294" t="s">
        <v>119</v>
      </c>
      <c r="D56" s="289">
        <v>4945</v>
      </c>
      <c r="E56" s="294"/>
      <c r="F56" s="295"/>
      <c r="G56" s="305" t="s">
        <v>120</v>
      </c>
      <c r="H56" s="298" t="s">
        <v>121</v>
      </c>
    </row>
    <row r="57" spans="1:8" s="303" customFormat="1" ht="30" customHeight="1">
      <c r="A57" s="298" t="str">
        <f t="shared" si="5"/>
        <v>B2.31 23 00.02</v>
      </c>
      <c r="B57" s="296" t="s">
        <v>122</v>
      </c>
      <c r="C57" s="294" t="s">
        <v>119</v>
      </c>
      <c r="D57" s="289">
        <v>1246</v>
      </c>
      <c r="E57" s="289"/>
      <c r="F57" s="295"/>
      <c r="G57" s="305" t="s">
        <v>123</v>
      </c>
      <c r="H57" s="298" t="s">
        <v>124</v>
      </c>
    </row>
    <row r="58" spans="1:8" s="303" customFormat="1" ht="30" customHeight="1">
      <c r="A58" s="298" t="str">
        <f t="shared" si="5"/>
        <v>B2.31 23 00.03</v>
      </c>
      <c r="B58" s="296" t="s">
        <v>125</v>
      </c>
      <c r="C58" s="294" t="s">
        <v>119</v>
      </c>
      <c r="D58" s="289">
        <v>325</v>
      </c>
      <c r="E58" s="289"/>
      <c r="F58" s="295"/>
      <c r="G58" s="305" t="s">
        <v>126</v>
      </c>
      <c r="H58" s="298" t="s">
        <v>127</v>
      </c>
    </row>
    <row r="59" spans="1:8" s="303" customFormat="1" ht="30" customHeight="1">
      <c r="A59" s="298" t="str">
        <f t="shared" si="5"/>
        <v>B2.31 23 00.04</v>
      </c>
      <c r="B59" s="308" t="s">
        <v>129</v>
      </c>
      <c r="C59" s="294" t="s">
        <v>119</v>
      </c>
      <c r="D59" s="289">
        <v>182</v>
      </c>
      <c r="E59" s="289"/>
      <c r="F59" s="295"/>
      <c r="G59" s="309" t="s">
        <v>130</v>
      </c>
      <c r="H59" s="298" t="s">
        <v>128</v>
      </c>
    </row>
    <row r="60" spans="1:8" s="303" customFormat="1" ht="30" customHeight="1">
      <c r="A60" s="298" t="str">
        <f t="shared" si="5"/>
        <v>B2.31 23 00.05</v>
      </c>
      <c r="B60" s="308" t="s">
        <v>132</v>
      </c>
      <c r="C60" s="294" t="s">
        <v>119</v>
      </c>
      <c r="D60" s="289">
        <v>1494</v>
      </c>
      <c r="E60" s="289"/>
      <c r="F60" s="295"/>
      <c r="G60" s="309" t="s">
        <v>133</v>
      </c>
      <c r="H60" s="298" t="s">
        <v>131</v>
      </c>
    </row>
    <row r="61" spans="1:8" s="36" customFormat="1" ht="30" customHeight="1">
      <c r="A61" s="27" t="str">
        <f t="shared" si="5"/>
        <v>33 71 19</v>
      </c>
      <c r="B61" s="28" t="s">
        <v>134</v>
      </c>
      <c r="C61" s="29"/>
      <c r="D61" s="3">
        <v>0</v>
      </c>
      <c r="E61" s="3"/>
      <c r="F61" s="75"/>
      <c r="G61" s="146" t="s">
        <v>135</v>
      </c>
      <c r="H61" s="30" t="s">
        <v>136</v>
      </c>
    </row>
    <row r="62" spans="1:8" s="303" customFormat="1" ht="30" customHeight="1">
      <c r="A62" s="298" t="str">
        <f t="shared" si="5"/>
        <v>B2.33 71 19.01</v>
      </c>
      <c r="B62" s="306" t="s">
        <v>137</v>
      </c>
      <c r="C62" s="298" t="s">
        <v>33</v>
      </c>
      <c r="D62" s="289">
        <v>454</v>
      </c>
      <c r="E62" s="289"/>
      <c r="F62" s="295"/>
      <c r="G62" s="307" t="s">
        <v>138</v>
      </c>
      <c r="H62" s="298" t="s">
        <v>139</v>
      </c>
    </row>
    <row r="63" spans="1:8" s="303" customFormat="1" ht="30" customHeight="1">
      <c r="A63" s="298" t="str">
        <f t="shared" si="5"/>
        <v>B2.33 71 19.02</v>
      </c>
      <c r="B63" s="306" t="s">
        <v>140</v>
      </c>
      <c r="C63" s="298" t="s">
        <v>33</v>
      </c>
      <c r="D63" s="289">
        <v>101</v>
      </c>
      <c r="E63" s="289"/>
      <c r="F63" s="295"/>
      <c r="G63" s="307" t="s">
        <v>141</v>
      </c>
      <c r="H63" s="298" t="s">
        <v>142</v>
      </c>
    </row>
    <row r="64" spans="1:8" s="36" customFormat="1" ht="30" customHeight="1">
      <c r="A64" s="30" t="str">
        <f t="shared" si="5"/>
        <v>26 05 13.16</v>
      </c>
      <c r="B64" s="28" t="s">
        <v>146</v>
      </c>
      <c r="C64" s="29"/>
      <c r="D64" s="3"/>
      <c r="E64" s="4"/>
      <c r="F64" s="75">
        <f t="shared" si="4"/>
        <v>0</v>
      </c>
      <c r="G64" s="146" t="s">
        <v>147</v>
      </c>
      <c r="H64" s="30" t="s">
        <v>148</v>
      </c>
    </row>
    <row r="65" spans="1:8" s="303" customFormat="1" ht="30" customHeight="1">
      <c r="A65" s="299" t="str">
        <f t="shared" si="5"/>
        <v>B2.26.05.13.16.01</v>
      </c>
      <c r="B65" s="300" t="s">
        <v>149</v>
      </c>
      <c r="C65" s="298" t="s">
        <v>33</v>
      </c>
      <c r="D65" s="290">
        <v>29163</v>
      </c>
      <c r="E65" s="301"/>
      <c r="F65" s="295"/>
      <c r="G65" s="302" t="s">
        <v>150</v>
      </c>
      <c r="H65" s="298" t="s">
        <v>151</v>
      </c>
    </row>
    <row r="66" spans="1:8" s="303" customFormat="1" ht="30" customHeight="1">
      <c r="A66" s="299" t="str">
        <f t="shared" si="5"/>
        <v>B2.26.05.13.16.02</v>
      </c>
      <c r="B66" s="304" t="s">
        <v>152</v>
      </c>
      <c r="C66" s="298" t="s">
        <v>33</v>
      </c>
      <c r="D66" s="290">
        <f>15*3</f>
        <v>45</v>
      </c>
      <c r="E66" s="301"/>
      <c r="F66" s="295"/>
      <c r="G66" s="305" t="s">
        <v>153</v>
      </c>
      <c r="H66" s="298" t="s">
        <v>154</v>
      </c>
    </row>
    <row r="67" spans="1:8" s="303" customFormat="1" ht="30" customHeight="1">
      <c r="A67" s="299" t="str">
        <f t="shared" si="5"/>
        <v>B2.26.05.13.16.03</v>
      </c>
      <c r="B67" s="304" t="s">
        <v>155</v>
      </c>
      <c r="C67" s="298" t="s">
        <v>15</v>
      </c>
      <c r="D67" s="290">
        <v>66</v>
      </c>
      <c r="E67" s="301"/>
      <c r="F67" s="295"/>
      <c r="G67" s="305" t="s">
        <v>156</v>
      </c>
      <c r="H67" s="298" t="s">
        <v>157</v>
      </c>
    </row>
    <row r="68" spans="1:8" s="303" customFormat="1" ht="30" customHeight="1">
      <c r="A68" s="299" t="str">
        <f t="shared" si="5"/>
        <v>B2.26.05.13.16.04</v>
      </c>
      <c r="B68" s="304" t="s">
        <v>158</v>
      </c>
      <c r="C68" s="298" t="s">
        <v>15</v>
      </c>
      <c r="D68" s="290">
        <v>24</v>
      </c>
      <c r="E68" s="301"/>
      <c r="F68" s="295"/>
      <c r="G68" s="305" t="s">
        <v>159</v>
      </c>
      <c r="H68" s="298" t="s">
        <v>160</v>
      </c>
    </row>
    <row r="69" spans="1:8" s="34" customFormat="1" ht="30" customHeight="1">
      <c r="A69" s="30"/>
      <c r="B69" s="38"/>
      <c r="C69" s="27"/>
      <c r="D69" s="148"/>
      <c r="E69" s="5"/>
      <c r="F69" s="75"/>
      <c r="G69" s="33"/>
      <c r="H69" s="27"/>
    </row>
    <row r="70" spans="1:8" s="151" customFormat="1" ht="30.75" customHeight="1">
      <c r="A70" s="152"/>
      <c r="B70" s="42" t="s">
        <v>161</v>
      </c>
      <c r="C70" s="2318" t="s">
        <v>79</v>
      </c>
      <c r="D70" s="2326"/>
      <c r="E70" s="2326"/>
      <c r="F70" s="75">
        <f t="shared" ref="F70" si="6">E70+D70</f>
        <v>0</v>
      </c>
      <c r="G70" s="153" t="s">
        <v>162</v>
      </c>
      <c r="H70" s="152"/>
    </row>
    <row r="71" spans="1:8" s="36" customFormat="1" ht="30" customHeight="1">
      <c r="A71" s="30" t="str">
        <f t="shared" si="5"/>
        <v>26 13 00</v>
      </c>
      <c r="B71" s="149" t="s">
        <v>163</v>
      </c>
      <c r="C71" s="39"/>
      <c r="D71" s="148"/>
      <c r="E71" s="6"/>
      <c r="F71" s="75">
        <f t="shared" si="4"/>
        <v>0</v>
      </c>
      <c r="G71" s="150" t="s">
        <v>164</v>
      </c>
      <c r="H71" s="30" t="s">
        <v>165</v>
      </c>
    </row>
    <row r="72" spans="1:8" s="297" customFormat="1" ht="30" customHeight="1">
      <c r="A72" s="291" t="str">
        <f t="shared" si="5"/>
        <v>B2.26 13 00.01</v>
      </c>
      <c r="B72" s="292" t="s">
        <v>166</v>
      </c>
      <c r="C72" s="293" t="s">
        <v>15</v>
      </c>
      <c r="D72" s="289">
        <v>6</v>
      </c>
      <c r="E72" s="294"/>
      <c r="F72" s="295"/>
      <c r="G72" s="296" t="s">
        <v>167</v>
      </c>
      <c r="H72" s="298" t="s">
        <v>168</v>
      </c>
    </row>
    <row r="73" spans="1:8" s="45" customFormat="1" ht="30" customHeight="1">
      <c r="A73" s="154"/>
      <c r="B73" s="155" t="s">
        <v>169</v>
      </c>
      <c r="C73" s="43"/>
      <c r="D73" s="44"/>
      <c r="E73" s="7"/>
      <c r="F73" s="75">
        <f t="shared" si="4"/>
        <v>0</v>
      </c>
      <c r="G73" s="156" t="s">
        <v>170</v>
      </c>
      <c r="H73" s="27"/>
    </row>
    <row r="74" spans="1:8" s="151" customFormat="1" ht="27" customHeight="1">
      <c r="A74" s="40" t="str">
        <f>H74</f>
        <v>26 11 16</v>
      </c>
      <c r="B74" s="28" t="s">
        <v>171</v>
      </c>
      <c r="C74" s="29"/>
      <c r="D74" s="3"/>
      <c r="E74" s="3"/>
      <c r="F74" s="75">
        <f t="shared" si="4"/>
        <v>0</v>
      </c>
      <c r="G74" s="146" t="s">
        <v>172</v>
      </c>
      <c r="H74" s="30" t="s">
        <v>173</v>
      </c>
    </row>
    <row r="75" spans="1:8" s="297" customFormat="1" ht="30" customHeight="1">
      <c r="A75" s="291" t="str">
        <f t="shared" ref="A75:A76" si="7">H75</f>
        <v>B2.26 11 16.01</v>
      </c>
      <c r="B75" s="292" t="s">
        <v>174</v>
      </c>
      <c r="C75" s="293" t="s">
        <v>15</v>
      </c>
      <c r="D75" s="289">
        <v>5</v>
      </c>
      <c r="E75" s="294"/>
      <c r="F75" s="295"/>
      <c r="G75" s="296" t="s">
        <v>175</v>
      </c>
      <c r="H75" s="291" t="s">
        <v>176</v>
      </c>
    </row>
    <row r="76" spans="1:8" s="297" customFormat="1" ht="30" customHeight="1">
      <c r="A76" s="291" t="str">
        <f t="shared" si="7"/>
        <v>B2.26 11 16.04</v>
      </c>
      <c r="B76" s="292" t="s">
        <v>177</v>
      </c>
      <c r="C76" s="293" t="s">
        <v>15</v>
      </c>
      <c r="D76" s="289">
        <v>5</v>
      </c>
      <c r="E76" s="294"/>
      <c r="F76" s="295"/>
      <c r="G76" s="296" t="s">
        <v>178</v>
      </c>
      <c r="H76" s="291" t="s">
        <v>179</v>
      </c>
    </row>
    <row r="77" spans="1:8" s="151" customFormat="1" ht="27" customHeight="1">
      <c r="A77" s="40" t="str">
        <f>H77</f>
        <v>26 05 19</v>
      </c>
      <c r="B77" s="28" t="s">
        <v>180</v>
      </c>
      <c r="C77" s="29"/>
      <c r="D77" s="3"/>
      <c r="E77" s="3"/>
      <c r="F77" s="75">
        <f t="shared" si="4"/>
        <v>0</v>
      </c>
      <c r="G77" s="146" t="s">
        <v>181</v>
      </c>
      <c r="H77" s="30" t="s">
        <v>182</v>
      </c>
    </row>
    <row r="78" spans="1:8" s="48" customFormat="1" ht="33.75" customHeight="1">
      <c r="A78" s="40" t="str">
        <f>H78</f>
        <v>B2.26 05 19.01</v>
      </c>
      <c r="B78" s="157" t="s">
        <v>183</v>
      </c>
      <c r="C78" s="46" t="s">
        <v>33</v>
      </c>
      <c r="D78" s="148">
        <v>100</v>
      </c>
      <c r="E78" s="148"/>
      <c r="F78" s="75"/>
      <c r="G78" s="47" t="s">
        <v>184</v>
      </c>
      <c r="H78" s="40" t="s">
        <v>185</v>
      </c>
    </row>
    <row r="79" spans="1:8" s="48" customFormat="1" ht="33.75" customHeight="1">
      <c r="A79" s="40" t="str">
        <f>H79</f>
        <v>B2.26 05 19.02</v>
      </c>
      <c r="B79" s="157" t="s">
        <v>186</v>
      </c>
      <c r="C79" s="46" t="s">
        <v>33</v>
      </c>
      <c r="D79" s="148">
        <v>50</v>
      </c>
      <c r="E79" s="148"/>
      <c r="F79" s="75"/>
      <c r="G79" s="47" t="s">
        <v>187</v>
      </c>
      <c r="H79" s="40" t="s">
        <v>188</v>
      </c>
    </row>
    <row r="80" spans="1:8" s="48" customFormat="1" ht="33.75" customHeight="1">
      <c r="A80" s="27" t="str">
        <f t="shared" ref="A80:A81" si="8">H80</f>
        <v>B2.26 05 19.03</v>
      </c>
      <c r="B80" s="157" t="s">
        <v>189</v>
      </c>
      <c r="C80" s="46" t="s">
        <v>33</v>
      </c>
      <c r="D80" s="148">
        <v>7240</v>
      </c>
      <c r="E80" s="148"/>
      <c r="F80" s="75"/>
      <c r="G80" s="47" t="s">
        <v>190</v>
      </c>
      <c r="H80" s="40" t="s">
        <v>191</v>
      </c>
    </row>
    <row r="81" spans="1:9" s="48" customFormat="1" ht="33.75" customHeight="1">
      <c r="A81" s="27" t="str">
        <f t="shared" si="8"/>
        <v>B2.26 05 19.04</v>
      </c>
      <c r="B81" s="157" t="s">
        <v>192</v>
      </c>
      <c r="C81" s="46" t="s">
        <v>33</v>
      </c>
      <c r="D81" s="32">
        <v>57370</v>
      </c>
      <c r="E81" s="32"/>
      <c r="F81" s="75"/>
      <c r="G81" s="47" t="s">
        <v>193</v>
      </c>
      <c r="H81" s="40" t="s">
        <v>194</v>
      </c>
    </row>
    <row r="82" spans="1:9" s="151" customFormat="1" ht="30" customHeight="1">
      <c r="A82" s="40" t="str">
        <f>H82</f>
        <v>26 27 33</v>
      </c>
      <c r="B82" s="28" t="s">
        <v>195</v>
      </c>
      <c r="C82" s="29"/>
      <c r="D82" s="3"/>
      <c r="E82" s="3"/>
      <c r="F82" s="75">
        <f t="shared" si="4"/>
        <v>0</v>
      </c>
      <c r="G82" s="146" t="s">
        <v>196</v>
      </c>
      <c r="H82" s="30" t="s">
        <v>197</v>
      </c>
    </row>
    <row r="83" spans="1:9" s="151" customFormat="1" ht="30" customHeight="1">
      <c r="A83" s="40" t="str">
        <f>H83</f>
        <v>B2.26 27 33.01</v>
      </c>
      <c r="B83" s="31" t="s">
        <v>198</v>
      </c>
      <c r="C83" s="41" t="s">
        <v>15</v>
      </c>
      <c r="D83" s="32">
        <v>5</v>
      </c>
      <c r="E83" s="32"/>
      <c r="F83" s="75"/>
      <c r="G83" s="35" t="s">
        <v>199</v>
      </c>
      <c r="H83" s="40" t="s">
        <v>200</v>
      </c>
    </row>
    <row r="84" spans="1:9" s="151" customFormat="1" ht="27" customHeight="1">
      <c r="A84" s="40"/>
      <c r="B84" s="31"/>
      <c r="C84" s="41"/>
      <c r="D84" s="32"/>
      <c r="E84" s="32"/>
      <c r="F84" s="75"/>
      <c r="G84" s="35"/>
      <c r="H84" s="40"/>
    </row>
    <row r="85" spans="1:9" s="151" customFormat="1" ht="27" customHeight="1">
      <c r="A85" s="40"/>
      <c r="B85" s="31"/>
      <c r="C85" s="41"/>
      <c r="D85" s="32"/>
      <c r="E85" s="32"/>
      <c r="F85" s="75"/>
      <c r="G85" s="35"/>
      <c r="H85" s="40"/>
    </row>
    <row r="86" spans="1:9" s="151" customFormat="1" ht="27" customHeight="1">
      <c r="A86" s="40"/>
      <c r="B86" s="31"/>
      <c r="C86" s="41"/>
      <c r="D86" s="32"/>
      <c r="E86" s="32"/>
      <c r="F86" s="75"/>
      <c r="G86" s="35"/>
      <c r="H86" s="40"/>
    </row>
    <row r="87" spans="1:9" s="151" customFormat="1" ht="27" customHeight="1">
      <c r="A87" s="40"/>
      <c r="B87" s="31"/>
      <c r="C87" s="41"/>
      <c r="D87" s="32"/>
      <c r="E87" s="32"/>
      <c r="F87" s="75"/>
      <c r="G87" s="35"/>
      <c r="H87" s="40"/>
    </row>
    <row r="88" spans="1:9" s="151" customFormat="1" ht="27" customHeight="1">
      <c r="A88" s="40"/>
      <c r="B88" s="31"/>
      <c r="C88" s="41"/>
      <c r="D88" s="32"/>
      <c r="E88" s="32"/>
      <c r="F88" s="75"/>
      <c r="G88" s="35"/>
      <c r="H88" s="40"/>
    </row>
    <row r="89" spans="1:9" s="151" customFormat="1" ht="30.75" customHeight="1">
      <c r="A89" s="152"/>
      <c r="B89" s="42" t="s">
        <v>161</v>
      </c>
      <c r="C89" s="2318" t="s">
        <v>79</v>
      </c>
      <c r="D89" s="2326"/>
      <c r="E89" s="2326"/>
      <c r="F89" s="75">
        <f t="shared" ref="F89" si="9">E89+D89</f>
        <v>0</v>
      </c>
      <c r="G89" s="153" t="s">
        <v>162</v>
      </c>
      <c r="H89" s="152"/>
    </row>
    <row r="90" spans="1:9" s="151" customFormat="1" ht="26.25" customHeight="1">
      <c r="A90" s="30" t="str">
        <f>H90</f>
        <v>26 56 19</v>
      </c>
      <c r="B90" s="158" t="s">
        <v>201</v>
      </c>
      <c r="C90" s="49"/>
      <c r="D90" s="50"/>
      <c r="E90" s="3"/>
      <c r="F90" s="75">
        <f t="shared" si="4"/>
        <v>0</v>
      </c>
      <c r="G90" s="146" t="s">
        <v>202</v>
      </c>
      <c r="H90" s="30" t="s">
        <v>203</v>
      </c>
    </row>
    <row r="91" spans="1:9" s="48" customFormat="1" ht="37.5" customHeight="1">
      <c r="A91" s="27" t="str">
        <f t="shared" ref="A91:A97" si="10">H91</f>
        <v>B2.26 56 19.01</v>
      </c>
      <c r="B91" s="157" t="s">
        <v>204</v>
      </c>
      <c r="C91" s="46" t="s">
        <v>15</v>
      </c>
      <c r="D91" s="32">
        <v>107</v>
      </c>
      <c r="E91" s="32"/>
      <c r="F91" s="75"/>
      <c r="G91" s="159" t="s">
        <v>205</v>
      </c>
      <c r="H91" s="40" t="s">
        <v>206</v>
      </c>
    </row>
    <row r="92" spans="1:9" s="48" customFormat="1" ht="34.5" customHeight="1">
      <c r="A92" s="27" t="str">
        <f t="shared" si="10"/>
        <v>B2.26 56 19.02</v>
      </c>
      <c r="B92" s="157" t="s">
        <v>207</v>
      </c>
      <c r="C92" s="46" t="s">
        <v>15</v>
      </c>
      <c r="D92" s="32">
        <v>8</v>
      </c>
      <c r="E92" s="8"/>
      <c r="F92" s="75"/>
      <c r="G92" s="159" t="s">
        <v>208</v>
      </c>
      <c r="H92" s="40" t="s">
        <v>209</v>
      </c>
      <c r="I92" s="160"/>
    </row>
    <row r="93" spans="1:9" s="48" customFormat="1" ht="30.75" customHeight="1">
      <c r="A93" s="27" t="str">
        <f t="shared" si="10"/>
        <v>B2.26 56 19.03</v>
      </c>
      <c r="B93" s="157" t="s">
        <v>210</v>
      </c>
      <c r="C93" s="46" t="s">
        <v>15</v>
      </c>
      <c r="D93" s="32">
        <v>748</v>
      </c>
      <c r="E93" s="32"/>
      <c r="F93" s="75"/>
      <c r="G93" s="159" t="s">
        <v>211</v>
      </c>
      <c r="H93" s="40" t="s">
        <v>212</v>
      </c>
      <c r="I93" s="160"/>
    </row>
    <row r="94" spans="1:9" s="151" customFormat="1" ht="25.5" customHeight="1">
      <c r="A94" s="30" t="str">
        <f>H94</f>
        <v>26 56 19</v>
      </c>
      <c r="B94" s="28" t="s">
        <v>213</v>
      </c>
      <c r="C94" s="29"/>
      <c r="D94" s="3"/>
      <c r="E94" s="3"/>
      <c r="F94" s="75">
        <f t="shared" si="4"/>
        <v>0</v>
      </c>
      <c r="G94" s="146" t="s">
        <v>214</v>
      </c>
      <c r="H94" s="30" t="s">
        <v>203</v>
      </c>
    </row>
    <row r="95" spans="1:9" s="48" customFormat="1" ht="33" customHeight="1">
      <c r="A95" s="27" t="str">
        <f t="shared" si="10"/>
        <v>B2.26.56.19.04</v>
      </c>
      <c r="B95" s="157" t="s">
        <v>215</v>
      </c>
      <c r="C95" s="46" t="s">
        <v>15</v>
      </c>
      <c r="D95" s="32">
        <v>70</v>
      </c>
      <c r="E95" s="8"/>
      <c r="F95" s="75"/>
      <c r="G95" s="159" t="s">
        <v>216</v>
      </c>
      <c r="H95" s="40" t="s">
        <v>217</v>
      </c>
    </row>
    <row r="96" spans="1:9" s="48" customFormat="1" ht="32.25" customHeight="1">
      <c r="A96" s="27" t="str">
        <f t="shared" si="10"/>
        <v>B2.26.56.19.05</v>
      </c>
      <c r="B96" s="157" t="s">
        <v>218</v>
      </c>
      <c r="C96" s="46" t="s">
        <v>15</v>
      </c>
      <c r="D96" s="32">
        <v>214</v>
      </c>
      <c r="E96" s="32">
        <f>E93*2</f>
        <v>0</v>
      </c>
      <c r="F96" s="75"/>
      <c r="G96" s="159" t="s">
        <v>219</v>
      </c>
      <c r="H96" s="40" t="s">
        <v>220</v>
      </c>
    </row>
    <row r="97" spans="1:8" s="48" customFormat="1" ht="32.25" customHeight="1">
      <c r="A97" s="27" t="str">
        <f t="shared" si="10"/>
        <v>B2.26.56.19.06</v>
      </c>
      <c r="B97" s="157" t="s">
        <v>221</v>
      </c>
      <c r="C97" s="46" t="s">
        <v>15</v>
      </c>
      <c r="D97" s="32">
        <v>748</v>
      </c>
      <c r="E97" s="32">
        <f>E94</f>
        <v>0</v>
      </c>
      <c r="F97" s="75"/>
      <c r="G97" s="159" t="s">
        <v>222</v>
      </c>
      <c r="H97" s="40" t="s">
        <v>223</v>
      </c>
    </row>
    <row r="98" spans="1:8" s="151" customFormat="1" ht="30" customHeight="1">
      <c r="A98" s="30" t="str">
        <f>H98</f>
        <v>26 05 26</v>
      </c>
      <c r="B98" s="28" t="s">
        <v>224</v>
      </c>
      <c r="C98" s="29"/>
      <c r="D98" s="3"/>
      <c r="E98" s="3"/>
      <c r="F98" s="75">
        <f t="shared" ref="F98:F135" si="11">E98+D98</f>
        <v>0</v>
      </c>
      <c r="G98" s="146" t="s">
        <v>225</v>
      </c>
      <c r="H98" s="30" t="s">
        <v>226</v>
      </c>
    </row>
    <row r="99" spans="1:8" s="48" customFormat="1" ht="34.5" customHeight="1">
      <c r="A99" s="27" t="str">
        <f t="shared" ref="A99" si="12">H99</f>
        <v>B2.26 05 26.01</v>
      </c>
      <c r="B99" s="157" t="s">
        <v>228</v>
      </c>
      <c r="C99" s="46" t="s">
        <v>15</v>
      </c>
      <c r="D99" s="32">
        <v>86</v>
      </c>
      <c r="E99" s="32"/>
      <c r="F99" s="75"/>
      <c r="G99" s="47" t="s">
        <v>229</v>
      </c>
      <c r="H99" s="40" t="s">
        <v>230</v>
      </c>
    </row>
    <row r="100" spans="1:8" s="36" customFormat="1" ht="30" customHeight="1">
      <c r="A100" s="30" t="str">
        <f>H100</f>
        <v>33 71 19</v>
      </c>
      <c r="B100" s="161" t="s">
        <v>231</v>
      </c>
      <c r="C100" s="29"/>
      <c r="D100" s="3">
        <v>0</v>
      </c>
      <c r="E100" s="3"/>
      <c r="F100" s="75"/>
      <c r="G100" s="146" t="s">
        <v>232</v>
      </c>
      <c r="H100" s="30" t="s">
        <v>136</v>
      </c>
    </row>
    <row r="101" spans="1:8" s="48" customFormat="1" ht="33.75" customHeight="1">
      <c r="A101" s="27" t="str">
        <f t="shared" ref="A101" si="13">H101</f>
        <v>B2.33 71 19.04</v>
      </c>
      <c r="B101" s="51" t="s">
        <v>233</v>
      </c>
      <c r="C101" s="46" t="s">
        <v>33</v>
      </c>
      <c r="D101" s="32">
        <v>5074</v>
      </c>
      <c r="E101" s="32"/>
      <c r="F101" s="75"/>
      <c r="G101" s="47" t="s">
        <v>234</v>
      </c>
      <c r="H101" s="40" t="s">
        <v>145</v>
      </c>
    </row>
    <row r="102" spans="1:8" s="36" customFormat="1" ht="30" customHeight="1">
      <c r="A102" s="30" t="str">
        <f>H102</f>
        <v>26 24 16</v>
      </c>
      <c r="B102" s="161" t="s">
        <v>235</v>
      </c>
      <c r="C102" s="29"/>
      <c r="D102" s="3">
        <v>0</v>
      </c>
      <c r="E102" s="3"/>
      <c r="F102" s="75"/>
      <c r="G102" s="146" t="s">
        <v>236</v>
      </c>
      <c r="H102" s="30" t="s">
        <v>237</v>
      </c>
    </row>
    <row r="103" spans="1:8" s="48" customFormat="1" ht="33.75" customHeight="1">
      <c r="A103" s="27" t="str">
        <f t="shared" ref="A103:A104" si="14">H103</f>
        <v>B2.26 24 16.01</v>
      </c>
      <c r="B103" s="51" t="s">
        <v>238</v>
      </c>
      <c r="C103" s="46" t="s">
        <v>15</v>
      </c>
      <c r="D103" s="32">
        <v>13</v>
      </c>
      <c r="E103" s="32"/>
      <c r="F103" s="75"/>
      <c r="G103" s="47" t="s">
        <v>239</v>
      </c>
      <c r="H103" s="40" t="s">
        <v>240</v>
      </c>
    </row>
    <row r="104" spans="1:8" s="48" customFormat="1" ht="30" customHeight="1">
      <c r="A104" s="27" t="str">
        <f t="shared" si="14"/>
        <v>B2.26 24 16.02</v>
      </c>
      <c r="B104" s="37" t="s">
        <v>241</v>
      </c>
      <c r="C104" s="46" t="s">
        <v>15</v>
      </c>
      <c r="D104" s="32">
        <v>5</v>
      </c>
      <c r="E104" s="32"/>
      <c r="F104" s="75"/>
      <c r="G104" s="52" t="s">
        <v>242</v>
      </c>
      <c r="H104" s="27" t="s">
        <v>243</v>
      </c>
    </row>
    <row r="105" spans="1:8" s="36" customFormat="1" ht="30" customHeight="1">
      <c r="A105" s="164" t="str">
        <f>H105</f>
        <v xml:space="preserve">33 71 19.13 </v>
      </c>
      <c r="B105" s="165" t="s">
        <v>244</v>
      </c>
      <c r="C105" s="166"/>
      <c r="D105" s="167">
        <v>0</v>
      </c>
      <c r="E105" s="167"/>
      <c r="F105" s="75"/>
      <c r="G105" s="168" t="s">
        <v>245</v>
      </c>
      <c r="H105" s="164" t="s">
        <v>246</v>
      </c>
    </row>
    <row r="106" spans="1:8" s="36" customFormat="1" ht="30" customHeight="1">
      <c r="A106" s="39" t="str">
        <f>H106</f>
        <v>B2.33 71 19.13.01</v>
      </c>
      <c r="B106" s="169" t="s">
        <v>247</v>
      </c>
      <c r="C106" s="119" t="s">
        <v>15</v>
      </c>
      <c r="D106" s="148">
        <v>187</v>
      </c>
      <c r="E106" s="148"/>
      <c r="F106" s="75"/>
      <c r="G106" s="170" t="s">
        <v>248</v>
      </c>
      <c r="H106" s="39" t="s">
        <v>249</v>
      </c>
    </row>
    <row r="107" spans="1:8" s="36" customFormat="1" ht="30" customHeight="1">
      <c r="A107" s="39"/>
      <c r="B107" s="169"/>
      <c r="C107" s="119"/>
      <c r="D107" s="148"/>
      <c r="E107" s="148"/>
      <c r="F107" s="75"/>
      <c r="G107" s="170"/>
      <c r="H107" s="39"/>
    </row>
    <row r="108" spans="1:8" s="36" customFormat="1" ht="30" customHeight="1">
      <c r="A108" s="39"/>
      <c r="B108" s="169"/>
      <c r="C108" s="119"/>
      <c r="D108" s="148"/>
      <c r="E108" s="148"/>
      <c r="F108" s="75"/>
      <c r="G108" s="170"/>
      <c r="H108" s="39"/>
    </row>
    <row r="109" spans="1:8" s="151" customFormat="1" ht="30" customHeight="1">
      <c r="A109" s="40"/>
      <c r="B109" s="31"/>
      <c r="C109" s="41"/>
      <c r="D109" s="32"/>
      <c r="E109" s="147"/>
      <c r="F109" s="75">
        <f t="shared" si="11"/>
        <v>0</v>
      </c>
      <c r="G109" s="35"/>
      <c r="H109" s="27"/>
    </row>
    <row r="110" spans="1:8" s="151" customFormat="1" ht="34.5" customHeight="1">
      <c r="A110" s="152"/>
      <c r="B110" s="42" t="s">
        <v>161</v>
      </c>
      <c r="C110" s="2318" t="s">
        <v>79</v>
      </c>
      <c r="D110" s="2326"/>
      <c r="E110" s="2326"/>
      <c r="F110" s="75">
        <f t="shared" si="11"/>
        <v>0</v>
      </c>
      <c r="G110" s="153" t="s">
        <v>162</v>
      </c>
      <c r="H110" s="152"/>
    </row>
    <row r="111" spans="1:8" s="163" customFormat="1" ht="30" customHeight="1">
      <c r="A111" s="30"/>
      <c r="B111" s="162" t="s">
        <v>4</v>
      </c>
      <c r="C111" s="29"/>
      <c r="D111" s="50"/>
      <c r="E111" s="4"/>
      <c r="F111" s="75">
        <f t="shared" si="11"/>
        <v>0</v>
      </c>
      <c r="G111" s="146" t="s">
        <v>250</v>
      </c>
      <c r="H111" s="30"/>
    </row>
    <row r="112" spans="1:8" s="36" customFormat="1" ht="30" customHeight="1">
      <c r="A112" s="30" t="str">
        <f>H112</f>
        <v>33 71 19</v>
      </c>
      <c r="B112" s="161" t="s">
        <v>251</v>
      </c>
      <c r="C112" s="29"/>
      <c r="D112" s="3"/>
      <c r="E112" s="3"/>
      <c r="F112" s="75">
        <f t="shared" si="11"/>
        <v>0</v>
      </c>
      <c r="G112" s="146" t="s">
        <v>252</v>
      </c>
      <c r="H112" s="30" t="s">
        <v>136</v>
      </c>
    </row>
    <row r="113" spans="1:10" s="48" customFormat="1" ht="33.75" customHeight="1">
      <c r="A113" s="27" t="str">
        <f t="shared" ref="A113" si="15">H113</f>
        <v>B2.33 71 19.05</v>
      </c>
      <c r="B113" s="51" t="s">
        <v>253</v>
      </c>
      <c r="C113" s="46" t="s">
        <v>33</v>
      </c>
      <c r="D113" s="32">
        <v>1700</v>
      </c>
      <c r="E113" s="32"/>
      <c r="F113" s="75"/>
      <c r="G113" s="47" t="s">
        <v>254</v>
      </c>
      <c r="H113" s="40" t="s">
        <v>255</v>
      </c>
    </row>
    <row r="114" spans="1:10" s="36" customFormat="1" ht="30" customHeight="1">
      <c r="A114" s="30" t="str">
        <f>H114</f>
        <v>33 71 19</v>
      </c>
      <c r="B114" s="161" t="s">
        <v>256</v>
      </c>
      <c r="C114" s="29"/>
      <c r="D114" s="3">
        <v>0</v>
      </c>
      <c r="E114" s="3"/>
      <c r="F114" s="75"/>
      <c r="G114" s="146" t="s">
        <v>257</v>
      </c>
      <c r="H114" s="30" t="s">
        <v>136</v>
      </c>
      <c r="J114" s="36">
        <v>23380</v>
      </c>
    </row>
    <row r="115" spans="1:10" s="48" customFormat="1" ht="33.75" customHeight="1">
      <c r="A115" s="27" t="str">
        <f t="shared" ref="A115:A121" si="16">H115</f>
        <v>B2.33 71 19.06</v>
      </c>
      <c r="B115" s="51" t="s">
        <v>253</v>
      </c>
      <c r="C115" s="46" t="s">
        <v>33</v>
      </c>
      <c r="D115" s="32">
        <v>34650</v>
      </c>
      <c r="E115" s="32"/>
      <c r="F115" s="75"/>
      <c r="G115" s="47" t="s">
        <v>254</v>
      </c>
      <c r="H115" s="40" t="s">
        <v>258</v>
      </c>
    </row>
    <row r="116" spans="1:10" s="34" customFormat="1" ht="30" customHeight="1">
      <c r="A116" s="30" t="str">
        <f t="shared" si="16"/>
        <v>33 71 19</v>
      </c>
      <c r="B116" s="161" t="s">
        <v>5</v>
      </c>
      <c r="C116" s="29"/>
      <c r="D116" s="3">
        <v>0</v>
      </c>
      <c r="E116" s="3"/>
      <c r="F116" s="75"/>
      <c r="G116" s="146" t="s">
        <v>259</v>
      </c>
      <c r="H116" s="30" t="s">
        <v>136</v>
      </c>
      <c r="J116" s="34">
        <v>370</v>
      </c>
    </row>
    <row r="117" spans="1:10" s="53" customFormat="1" ht="30" customHeight="1">
      <c r="A117" s="27" t="str">
        <f t="shared" si="16"/>
        <v>B2.33 71 19.07</v>
      </c>
      <c r="B117" s="38" t="s">
        <v>260</v>
      </c>
      <c r="C117" s="27" t="s">
        <v>33</v>
      </c>
      <c r="D117" s="32">
        <v>30590</v>
      </c>
      <c r="E117" s="32"/>
      <c r="F117" s="75"/>
      <c r="G117" s="33" t="s">
        <v>261</v>
      </c>
      <c r="H117" s="40" t="s">
        <v>262</v>
      </c>
    </row>
    <row r="118" spans="1:10" s="36" customFormat="1" ht="30" customHeight="1">
      <c r="A118" s="27" t="str">
        <f t="shared" si="16"/>
        <v>33 71 19.13</v>
      </c>
      <c r="B118" s="54" t="s">
        <v>263</v>
      </c>
      <c r="C118" s="29"/>
      <c r="D118" s="50">
        <v>0</v>
      </c>
      <c r="E118" s="50"/>
      <c r="F118" s="75"/>
      <c r="G118" s="146" t="s">
        <v>264</v>
      </c>
      <c r="H118" s="30" t="s">
        <v>265</v>
      </c>
    </row>
    <row r="119" spans="1:10" s="53" customFormat="1" ht="30" customHeight="1">
      <c r="A119" s="27" t="str">
        <f t="shared" si="16"/>
        <v>B2.33.71.19.13.02</v>
      </c>
      <c r="B119" s="38" t="s">
        <v>266</v>
      </c>
      <c r="C119" s="27" t="s">
        <v>267</v>
      </c>
      <c r="D119" s="32">
        <v>79</v>
      </c>
      <c r="E119" s="32"/>
      <c r="F119" s="75"/>
      <c r="G119" s="33" t="s">
        <v>268</v>
      </c>
      <c r="H119" s="40" t="s">
        <v>269</v>
      </c>
    </row>
    <row r="120" spans="1:10" s="53" customFormat="1" ht="30" customHeight="1">
      <c r="A120" s="27" t="str">
        <f t="shared" si="16"/>
        <v>B2.33.71.19.13.03</v>
      </c>
      <c r="B120" s="38" t="s">
        <v>270</v>
      </c>
      <c r="C120" s="27" t="s">
        <v>267</v>
      </c>
      <c r="D120" s="32">
        <v>103</v>
      </c>
      <c r="E120" s="32"/>
      <c r="F120" s="75"/>
      <c r="G120" s="33" t="s">
        <v>271</v>
      </c>
      <c r="H120" s="40" t="s">
        <v>272</v>
      </c>
    </row>
    <row r="121" spans="1:10" s="53" customFormat="1" ht="30" customHeight="1">
      <c r="A121" s="27" t="str">
        <f t="shared" si="16"/>
        <v>B2.33.71.19.13.04</v>
      </c>
      <c r="B121" s="38" t="s">
        <v>273</v>
      </c>
      <c r="C121" s="27" t="s">
        <v>267</v>
      </c>
      <c r="D121" s="32">
        <v>2</v>
      </c>
      <c r="E121" s="5"/>
      <c r="F121" s="75"/>
      <c r="G121" s="33" t="s">
        <v>274</v>
      </c>
      <c r="H121" s="40" t="s">
        <v>275</v>
      </c>
    </row>
    <row r="122" spans="1:10" s="34" customFormat="1" ht="30" customHeight="1">
      <c r="A122" s="27"/>
      <c r="B122" s="38"/>
      <c r="C122" s="27"/>
      <c r="D122" s="32"/>
      <c r="E122" s="5"/>
      <c r="F122" s="75">
        <f t="shared" si="11"/>
        <v>0</v>
      </c>
      <c r="G122" s="33"/>
      <c r="H122" s="40"/>
    </row>
    <row r="123" spans="1:10" s="34" customFormat="1" ht="30" customHeight="1">
      <c r="A123" s="27"/>
      <c r="B123" s="38"/>
      <c r="C123" s="27"/>
      <c r="D123" s="32"/>
      <c r="E123" s="5"/>
      <c r="F123" s="75">
        <f t="shared" si="11"/>
        <v>0</v>
      </c>
      <c r="G123" s="33"/>
      <c r="H123" s="40"/>
    </row>
    <row r="124" spans="1:10" s="34" customFormat="1" ht="30" customHeight="1">
      <c r="A124" s="27"/>
      <c r="B124" s="38"/>
      <c r="C124" s="27"/>
      <c r="D124" s="32"/>
      <c r="E124" s="5"/>
      <c r="F124" s="75">
        <f t="shared" si="11"/>
        <v>0</v>
      </c>
      <c r="G124" s="33"/>
      <c r="H124" s="40"/>
    </row>
    <row r="125" spans="1:10" s="34" customFormat="1" ht="30" customHeight="1">
      <c r="A125" s="27"/>
      <c r="B125" s="38"/>
      <c r="C125" s="27"/>
      <c r="D125" s="32"/>
      <c r="E125" s="5"/>
      <c r="F125" s="75">
        <f t="shared" si="11"/>
        <v>0</v>
      </c>
      <c r="G125" s="33"/>
      <c r="H125" s="40"/>
    </row>
    <row r="126" spans="1:10" s="34" customFormat="1" ht="30" customHeight="1">
      <c r="A126" s="27"/>
      <c r="B126" s="38"/>
      <c r="C126" s="27"/>
      <c r="D126" s="32"/>
      <c r="E126" s="5"/>
      <c r="F126" s="75">
        <f t="shared" si="11"/>
        <v>0</v>
      </c>
      <c r="G126" s="33"/>
      <c r="H126" s="40"/>
    </row>
    <row r="127" spans="1:10" s="34" customFormat="1" ht="32.25" customHeight="1">
      <c r="A127" s="27"/>
      <c r="B127" s="38"/>
      <c r="C127" s="27"/>
      <c r="D127" s="32"/>
      <c r="E127" s="5"/>
      <c r="F127" s="75">
        <f t="shared" si="11"/>
        <v>0</v>
      </c>
      <c r="G127" s="33"/>
      <c r="H127" s="40"/>
    </row>
    <row r="128" spans="1:10" s="34" customFormat="1" ht="32.25" customHeight="1">
      <c r="A128" s="27"/>
      <c r="B128" s="38"/>
      <c r="C128" s="27"/>
      <c r="D128" s="32"/>
      <c r="E128" s="5"/>
      <c r="F128" s="75">
        <f t="shared" si="11"/>
        <v>0</v>
      </c>
      <c r="G128" s="33"/>
      <c r="H128" s="40"/>
    </row>
    <row r="129" spans="1:13" s="34" customFormat="1" ht="25.5" customHeight="1">
      <c r="A129" s="27"/>
      <c r="B129" s="38"/>
      <c r="C129" s="27"/>
      <c r="D129" s="32"/>
      <c r="E129" s="5"/>
      <c r="F129" s="75">
        <f t="shared" si="11"/>
        <v>0</v>
      </c>
      <c r="G129" s="33"/>
      <c r="H129" s="40"/>
    </row>
    <row r="130" spans="1:13" s="34" customFormat="1" ht="30" customHeight="1">
      <c r="A130" s="27"/>
      <c r="B130" s="38"/>
      <c r="C130" s="27"/>
      <c r="D130" s="32"/>
      <c r="E130" s="5"/>
      <c r="F130" s="75">
        <f t="shared" si="11"/>
        <v>0</v>
      </c>
      <c r="G130" s="33"/>
      <c r="H130" s="40"/>
    </row>
    <row r="131" spans="1:13" s="151" customFormat="1" ht="36.75" customHeight="1">
      <c r="A131" s="152"/>
      <c r="B131" s="42" t="s">
        <v>161</v>
      </c>
      <c r="C131" s="2318" t="s">
        <v>79</v>
      </c>
      <c r="D131" s="2326"/>
      <c r="E131" s="2326"/>
      <c r="F131" s="75">
        <f t="shared" si="11"/>
        <v>0</v>
      </c>
      <c r="G131" s="153" t="s">
        <v>162</v>
      </c>
      <c r="H131" s="152"/>
    </row>
    <row r="132" spans="1:13" s="240" customFormat="1" ht="24.75" customHeight="1">
      <c r="A132" s="2319" t="s">
        <v>276</v>
      </c>
      <c r="B132" s="2320"/>
      <c r="C132" s="239"/>
      <c r="D132" s="239"/>
      <c r="E132" s="239"/>
      <c r="F132" s="239">
        <f t="shared" si="11"/>
        <v>0</v>
      </c>
      <c r="G132" s="2309" t="s">
        <v>277</v>
      </c>
      <c r="H132" s="2310"/>
    </row>
    <row r="133" spans="1:13" s="102" customFormat="1" ht="23.25" customHeight="1">
      <c r="A133" s="41"/>
      <c r="B133" s="56" t="s">
        <v>278</v>
      </c>
      <c r="C133" s="87"/>
      <c r="D133" s="63"/>
      <c r="E133" s="9"/>
      <c r="F133" s="75">
        <f t="shared" si="11"/>
        <v>0</v>
      </c>
      <c r="G133" s="103" t="s">
        <v>279</v>
      </c>
      <c r="H133" s="60"/>
    </row>
    <row r="134" spans="1:13" s="84" customFormat="1" ht="30.75" customHeight="1">
      <c r="A134" s="41" t="str">
        <f t="shared" ref="A134" si="17">H134</f>
        <v>33 14 13</v>
      </c>
      <c r="B134" s="176" t="s">
        <v>280</v>
      </c>
      <c r="C134" s="87"/>
      <c r="D134" s="63"/>
      <c r="E134" s="9"/>
      <c r="F134" s="75">
        <f t="shared" si="11"/>
        <v>0</v>
      </c>
      <c r="G134" s="103" t="s">
        <v>281</v>
      </c>
      <c r="H134" s="41" t="s">
        <v>282</v>
      </c>
    </row>
    <row r="135" spans="1:13" s="84" customFormat="1" ht="21.75" customHeight="1">
      <c r="A135" s="41"/>
      <c r="B135" s="176" t="s">
        <v>283</v>
      </c>
      <c r="C135" s="87"/>
      <c r="D135" s="63"/>
      <c r="E135" s="9"/>
      <c r="F135" s="75">
        <f t="shared" si="11"/>
        <v>0</v>
      </c>
      <c r="G135" s="103" t="s">
        <v>284</v>
      </c>
      <c r="H135" s="41"/>
    </row>
    <row r="136" spans="1:13" s="84" customFormat="1" ht="26.25" customHeight="1">
      <c r="A136" s="41" t="str">
        <f t="shared" ref="A136:A138" si="18">H136</f>
        <v>B3.33 14 13.01</v>
      </c>
      <c r="B136" s="10" t="s">
        <v>285</v>
      </c>
      <c r="C136" s="27" t="s">
        <v>33</v>
      </c>
      <c r="D136" s="32">
        <v>51</v>
      </c>
      <c r="E136" s="32"/>
      <c r="F136" s="75"/>
      <c r="G136" s="104" t="s">
        <v>286</v>
      </c>
      <c r="H136" s="41" t="s">
        <v>287</v>
      </c>
      <c r="M136" s="11">
        <v>370</v>
      </c>
    </row>
    <row r="137" spans="1:13" s="84" customFormat="1" ht="26.25" customHeight="1">
      <c r="A137" s="41" t="str">
        <f t="shared" si="18"/>
        <v>B3.33 14 13.02</v>
      </c>
      <c r="B137" s="10" t="s">
        <v>288</v>
      </c>
      <c r="C137" s="27" t="s">
        <v>33</v>
      </c>
      <c r="D137" s="32">
        <v>14</v>
      </c>
      <c r="E137" s="32"/>
      <c r="F137" s="75"/>
      <c r="G137" s="104" t="s">
        <v>289</v>
      </c>
      <c r="H137" s="41" t="s">
        <v>290</v>
      </c>
      <c r="M137" s="11">
        <v>420</v>
      </c>
    </row>
    <row r="138" spans="1:13" s="84" customFormat="1" ht="26.25" customHeight="1">
      <c r="A138" s="41" t="str">
        <f t="shared" si="18"/>
        <v>B3.33 14 13.03</v>
      </c>
      <c r="B138" s="10" t="s">
        <v>291</v>
      </c>
      <c r="C138" s="27" t="s">
        <v>33</v>
      </c>
      <c r="D138" s="32">
        <v>10</v>
      </c>
      <c r="E138" s="11"/>
      <c r="F138" s="75"/>
      <c r="G138" s="104" t="s">
        <v>292</v>
      </c>
      <c r="H138" s="41" t="s">
        <v>293</v>
      </c>
      <c r="M138" s="258"/>
    </row>
    <row r="139" spans="1:13" s="84" customFormat="1" ht="21.75" customHeight="1">
      <c r="A139" s="41"/>
      <c r="B139" s="176" t="s">
        <v>294</v>
      </c>
      <c r="C139" s="87"/>
      <c r="D139" s="63">
        <v>0</v>
      </c>
      <c r="E139" s="63"/>
      <c r="F139" s="75"/>
      <c r="G139" s="103" t="s">
        <v>295</v>
      </c>
      <c r="H139" s="41"/>
    </row>
    <row r="140" spans="1:13" s="84" customFormat="1" ht="26.25" customHeight="1">
      <c r="A140" s="41" t="str">
        <f t="shared" ref="A140:A142" si="19">H140</f>
        <v>B3.33 14 13.04</v>
      </c>
      <c r="B140" s="10" t="s">
        <v>285</v>
      </c>
      <c r="C140" s="27" t="s">
        <v>33</v>
      </c>
      <c r="D140" s="32">
        <v>4464</v>
      </c>
      <c r="E140" s="32"/>
      <c r="F140" s="75"/>
      <c r="G140" s="104" t="s">
        <v>286</v>
      </c>
      <c r="H140" s="41" t="s">
        <v>296</v>
      </c>
      <c r="M140" s="11">
        <v>370</v>
      </c>
    </row>
    <row r="141" spans="1:13" s="84" customFormat="1" ht="26.25" customHeight="1">
      <c r="A141" s="41" t="str">
        <f t="shared" si="19"/>
        <v>B3.33 14 13.05</v>
      </c>
      <c r="B141" s="10" t="s">
        <v>288</v>
      </c>
      <c r="C141" s="27" t="s">
        <v>33</v>
      </c>
      <c r="D141" s="32">
        <v>633</v>
      </c>
      <c r="E141" s="32"/>
      <c r="F141" s="75"/>
      <c r="G141" s="104" t="s">
        <v>289</v>
      </c>
      <c r="H141" s="41" t="s">
        <v>297</v>
      </c>
      <c r="M141" s="11">
        <v>420</v>
      </c>
    </row>
    <row r="142" spans="1:13" s="84" customFormat="1" ht="26.25" customHeight="1">
      <c r="A142" s="41" t="str">
        <f t="shared" si="19"/>
        <v>B3.33 14 13.03</v>
      </c>
      <c r="B142" s="10" t="s">
        <v>291</v>
      </c>
      <c r="C142" s="27" t="s">
        <v>33</v>
      </c>
      <c r="D142" s="32">
        <v>10</v>
      </c>
      <c r="E142" s="11"/>
      <c r="F142" s="75"/>
      <c r="G142" s="104" t="s">
        <v>292</v>
      </c>
      <c r="H142" s="41" t="s">
        <v>293</v>
      </c>
      <c r="M142" s="258"/>
    </row>
    <row r="143" spans="1:13" s="84" customFormat="1" ht="20.25" customHeight="1">
      <c r="A143" s="41"/>
      <c r="B143" s="176" t="s">
        <v>298</v>
      </c>
      <c r="C143" s="87"/>
      <c r="D143" s="63">
        <v>0</v>
      </c>
      <c r="E143" s="63"/>
      <c r="F143" s="75"/>
      <c r="G143" s="103" t="s">
        <v>299</v>
      </c>
      <c r="H143" s="41"/>
    </row>
    <row r="144" spans="1:13" s="84" customFormat="1" ht="26.25" customHeight="1">
      <c r="A144" s="41" t="str">
        <f>H144</f>
        <v>B3.33 14 13.07</v>
      </c>
      <c r="B144" s="10" t="s">
        <v>285</v>
      </c>
      <c r="C144" s="27" t="s">
        <v>33</v>
      </c>
      <c r="D144" s="32">
        <v>9788</v>
      </c>
      <c r="E144" s="32"/>
      <c r="F144" s="75"/>
      <c r="G144" s="104" t="s">
        <v>286</v>
      </c>
      <c r="H144" s="41" t="s">
        <v>300</v>
      </c>
      <c r="J144" s="11">
        <v>320</v>
      </c>
    </row>
    <row r="145" spans="1:10" s="84" customFormat="1" ht="26.25" customHeight="1">
      <c r="A145" s="41" t="str">
        <f t="shared" ref="A145:A147" si="20">H145</f>
        <v>B3.33 14 13.08</v>
      </c>
      <c r="B145" s="10" t="s">
        <v>288</v>
      </c>
      <c r="C145" s="27" t="s">
        <v>33</v>
      </c>
      <c r="D145" s="32">
        <v>1416</v>
      </c>
      <c r="E145" s="32"/>
      <c r="F145" s="75"/>
      <c r="G145" s="104" t="s">
        <v>289</v>
      </c>
      <c r="H145" s="41" t="s">
        <v>301</v>
      </c>
      <c r="J145" s="11">
        <v>350</v>
      </c>
    </row>
    <row r="146" spans="1:10" s="45" customFormat="1" ht="30" customHeight="1">
      <c r="A146" s="41" t="str">
        <f t="shared" si="20"/>
        <v>B3.33 14 13.09</v>
      </c>
      <c r="B146" s="10" t="s">
        <v>302</v>
      </c>
      <c r="C146" s="27" t="s">
        <v>33</v>
      </c>
      <c r="D146" s="32">
        <v>71</v>
      </c>
      <c r="E146" s="11"/>
      <c r="F146" s="75"/>
      <c r="G146" s="104" t="s">
        <v>303</v>
      </c>
      <c r="H146" s="41" t="s">
        <v>304</v>
      </c>
      <c r="J146" s="11">
        <v>380</v>
      </c>
    </row>
    <row r="147" spans="1:10" s="45" customFormat="1" ht="30" customHeight="1">
      <c r="A147" s="41" t="str">
        <f t="shared" si="20"/>
        <v>B3.33 14 13.03</v>
      </c>
      <c r="B147" s="10" t="s">
        <v>305</v>
      </c>
      <c r="C147" s="27" t="s">
        <v>33</v>
      </c>
      <c r="D147" s="32">
        <v>10</v>
      </c>
      <c r="E147" s="11"/>
      <c r="F147" s="75"/>
      <c r="G147" s="104" t="s">
        <v>306</v>
      </c>
      <c r="H147" s="41" t="s">
        <v>293</v>
      </c>
      <c r="J147" s="258"/>
    </row>
    <row r="148" spans="1:10" s="84" customFormat="1" ht="20.25" customHeight="1">
      <c r="A148" s="41"/>
      <c r="B148" s="176" t="s">
        <v>307</v>
      </c>
      <c r="C148" s="87"/>
      <c r="D148" s="63">
        <v>0</v>
      </c>
      <c r="E148" s="9"/>
      <c r="F148" s="75"/>
      <c r="G148" s="103" t="s">
        <v>308</v>
      </c>
      <c r="H148" s="41"/>
    </row>
    <row r="149" spans="1:10" s="84" customFormat="1" ht="26.25" customHeight="1">
      <c r="A149" s="41" t="str">
        <f>H149</f>
        <v>B3.33 14 13.11</v>
      </c>
      <c r="B149" s="10" t="s">
        <v>285</v>
      </c>
      <c r="C149" s="27" t="s">
        <v>33</v>
      </c>
      <c r="D149" s="32">
        <v>7254</v>
      </c>
      <c r="E149" s="32"/>
      <c r="F149" s="75"/>
      <c r="G149" s="104" t="s">
        <v>286</v>
      </c>
      <c r="H149" s="41" t="s">
        <v>309</v>
      </c>
      <c r="J149" s="11">
        <v>320</v>
      </c>
    </row>
    <row r="150" spans="1:10" s="84" customFormat="1" ht="26.25" customHeight="1">
      <c r="A150" s="41" t="str">
        <f t="shared" ref="A150:A152" si="21">H150</f>
        <v>B3.33 14 13.12</v>
      </c>
      <c r="B150" s="10" t="s">
        <v>288</v>
      </c>
      <c r="C150" s="27" t="s">
        <v>33</v>
      </c>
      <c r="D150" s="32">
        <v>1431</v>
      </c>
      <c r="E150" s="32"/>
      <c r="F150" s="75"/>
      <c r="G150" s="104" t="s">
        <v>289</v>
      </c>
      <c r="H150" s="41" t="s">
        <v>310</v>
      </c>
      <c r="J150" s="11">
        <v>350</v>
      </c>
    </row>
    <row r="151" spans="1:10" s="45" customFormat="1" ht="27" customHeight="1">
      <c r="A151" s="41" t="str">
        <f t="shared" si="21"/>
        <v>B3.33 14 13.13</v>
      </c>
      <c r="B151" s="10" t="s">
        <v>302</v>
      </c>
      <c r="C151" s="27" t="s">
        <v>33</v>
      </c>
      <c r="D151" s="32">
        <v>69</v>
      </c>
      <c r="E151" s="11"/>
      <c r="F151" s="75"/>
      <c r="G151" s="104" t="s">
        <v>303</v>
      </c>
      <c r="H151" s="41" t="s">
        <v>311</v>
      </c>
      <c r="J151" s="11">
        <v>380</v>
      </c>
    </row>
    <row r="152" spans="1:10" s="45" customFormat="1" ht="30" customHeight="1">
      <c r="A152" s="41" t="str">
        <f t="shared" si="21"/>
        <v>B3.33 14 13.14</v>
      </c>
      <c r="B152" s="10" t="s">
        <v>305</v>
      </c>
      <c r="C152" s="27" t="s">
        <v>33</v>
      </c>
      <c r="D152" s="32">
        <v>10</v>
      </c>
      <c r="E152" s="11"/>
      <c r="F152" s="75"/>
      <c r="G152" s="104" t="s">
        <v>306</v>
      </c>
      <c r="H152" s="41" t="s">
        <v>312</v>
      </c>
      <c r="J152" s="258"/>
    </row>
    <row r="153" spans="1:10" s="45" customFormat="1" ht="30" customHeight="1">
      <c r="A153" s="41"/>
      <c r="B153" s="10"/>
      <c r="C153" s="27"/>
      <c r="D153" s="32"/>
      <c r="E153" s="11"/>
      <c r="F153" s="75"/>
      <c r="G153" s="104"/>
      <c r="H153" s="41"/>
      <c r="J153" s="258"/>
    </row>
    <row r="154" spans="1:10" s="45" customFormat="1" ht="30" customHeight="1">
      <c r="A154" s="41"/>
      <c r="B154" s="10"/>
      <c r="C154" s="27"/>
      <c r="D154" s="32"/>
      <c r="E154" s="11"/>
      <c r="F154" s="75"/>
      <c r="G154" s="104"/>
      <c r="H154" s="41"/>
      <c r="J154" s="258"/>
    </row>
    <row r="155" spans="1:10" s="45" customFormat="1" ht="30" customHeight="1">
      <c r="A155" s="41"/>
      <c r="B155" s="10"/>
      <c r="C155" s="27"/>
      <c r="D155" s="32"/>
      <c r="E155" s="11"/>
      <c r="F155" s="75"/>
      <c r="G155" s="104"/>
      <c r="H155" s="41"/>
      <c r="J155" s="258"/>
    </row>
    <row r="156" spans="1:10" s="84" customFormat="1" ht="30" customHeight="1">
      <c r="A156" s="67"/>
      <c r="B156" s="42" t="s">
        <v>313</v>
      </c>
      <c r="C156" s="2327" t="s">
        <v>79</v>
      </c>
      <c r="D156" s="2328"/>
      <c r="E156" s="2329"/>
      <c r="F156" s="75">
        <f t="shared" ref="F156:F157" si="22">E156+D156</f>
        <v>0</v>
      </c>
      <c r="G156" s="82" t="s">
        <v>314</v>
      </c>
      <c r="H156" s="67"/>
    </row>
    <row r="157" spans="1:10" s="84" customFormat="1" ht="30" customHeight="1">
      <c r="A157" s="41"/>
      <c r="B157" s="176" t="s">
        <v>278</v>
      </c>
      <c r="C157" s="87"/>
      <c r="D157" s="63"/>
      <c r="E157" s="9"/>
      <c r="F157" s="75">
        <f t="shared" si="22"/>
        <v>0</v>
      </c>
      <c r="G157" s="103" t="s">
        <v>279</v>
      </c>
      <c r="H157" s="60"/>
    </row>
    <row r="158" spans="1:10" s="84" customFormat="1" ht="21" customHeight="1">
      <c r="A158" s="41"/>
      <c r="B158" s="176" t="s">
        <v>315</v>
      </c>
      <c r="C158" s="87"/>
      <c r="D158" s="63">
        <v>0</v>
      </c>
      <c r="E158" s="9"/>
      <c r="F158" s="75"/>
      <c r="G158" s="103" t="s">
        <v>316</v>
      </c>
      <c r="H158" s="41"/>
    </row>
    <row r="159" spans="1:10" s="84" customFormat="1" ht="26.25" customHeight="1">
      <c r="A159" s="41" t="str">
        <f t="shared" ref="A159:A161" si="23">H159</f>
        <v>B3.33 14 13.15</v>
      </c>
      <c r="B159" s="10" t="s">
        <v>285</v>
      </c>
      <c r="C159" s="27" t="s">
        <v>33</v>
      </c>
      <c r="D159" s="32">
        <v>201</v>
      </c>
      <c r="E159" s="32"/>
      <c r="F159" s="75"/>
      <c r="G159" s="104" t="s">
        <v>286</v>
      </c>
      <c r="H159" s="41" t="s">
        <v>317</v>
      </c>
    </row>
    <row r="160" spans="1:10" s="84" customFormat="1" ht="26.25" customHeight="1">
      <c r="A160" s="41" t="str">
        <f t="shared" si="23"/>
        <v>B3.33 14 13.16</v>
      </c>
      <c r="B160" s="10" t="s">
        <v>288</v>
      </c>
      <c r="C160" s="27" t="s">
        <v>33</v>
      </c>
      <c r="D160" s="32">
        <v>151</v>
      </c>
      <c r="E160" s="32"/>
      <c r="F160" s="75"/>
      <c r="G160" s="104" t="s">
        <v>289</v>
      </c>
      <c r="H160" s="41" t="s">
        <v>318</v>
      </c>
    </row>
    <row r="161" spans="1:13" s="84" customFormat="1" ht="26.25" customHeight="1">
      <c r="A161" s="41" t="str">
        <f t="shared" si="23"/>
        <v>B3.33 14 13.17</v>
      </c>
      <c r="B161" s="10" t="s">
        <v>291</v>
      </c>
      <c r="C161" s="27" t="s">
        <v>33</v>
      </c>
      <c r="D161" s="32">
        <v>10</v>
      </c>
      <c r="E161" s="11"/>
      <c r="F161" s="75"/>
      <c r="G161" s="104" t="s">
        <v>292</v>
      </c>
      <c r="H161" s="41" t="s">
        <v>319</v>
      </c>
      <c r="M161" s="258"/>
    </row>
    <row r="162" spans="1:13" s="84" customFormat="1" ht="25.5" customHeight="1">
      <c r="A162" s="41"/>
      <c r="B162" s="176" t="s">
        <v>320</v>
      </c>
      <c r="C162" s="87"/>
      <c r="D162" s="63">
        <v>0</v>
      </c>
      <c r="E162" s="9"/>
      <c r="F162" s="75"/>
      <c r="G162" s="103" t="s">
        <v>321</v>
      </c>
      <c r="H162" s="41"/>
    </row>
    <row r="163" spans="1:13" s="22" customFormat="1" ht="30" customHeight="1">
      <c r="A163" s="41" t="str">
        <f>H163</f>
        <v>B3.33 14 13.18</v>
      </c>
      <c r="B163" s="10" t="s">
        <v>285</v>
      </c>
      <c r="C163" s="27" t="s">
        <v>33</v>
      </c>
      <c r="D163" s="32">
        <v>60</v>
      </c>
      <c r="E163" s="11"/>
      <c r="F163" s="75"/>
      <c r="G163" s="104" t="s">
        <v>286</v>
      </c>
      <c r="H163" s="41" t="s">
        <v>322</v>
      </c>
    </row>
    <row r="164" spans="1:13" s="84" customFormat="1" ht="26.25" customHeight="1">
      <c r="A164" s="41" t="str">
        <f t="shared" ref="A164" si="24">H164</f>
        <v>B3.33 14 13.19</v>
      </c>
      <c r="B164" s="10" t="s">
        <v>323</v>
      </c>
      <c r="C164" s="27" t="s">
        <v>33</v>
      </c>
      <c r="D164" s="32">
        <v>10</v>
      </c>
      <c r="E164" s="11"/>
      <c r="F164" s="75"/>
      <c r="G164" s="104" t="s">
        <v>324</v>
      </c>
      <c r="H164" s="41" t="s">
        <v>325</v>
      </c>
    </row>
    <row r="165" spans="1:13" s="84" customFormat="1" ht="30" customHeight="1">
      <c r="A165" s="41"/>
      <c r="B165" s="176" t="s">
        <v>278</v>
      </c>
      <c r="C165" s="87"/>
      <c r="D165" s="63"/>
      <c r="E165" s="9"/>
      <c r="F165" s="75">
        <f t="shared" ref="F165:F226" si="25">E165+D165</f>
        <v>0</v>
      </c>
      <c r="G165" s="103" t="s">
        <v>279</v>
      </c>
      <c r="H165" s="60"/>
    </row>
    <row r="166" spans="1:13" s="84" customFormat="1" ht="30" customHeight="1">
      <c r="A166" s="27" t="str">
        <f>H166</f>
        <v>33 14 11</v>
      </c>
      <c r="B166" s="176" t="s">
        <v>326</v>
      </c>
      <c r="C166" s="87"/>
      <c r="D166" s="63"/>
      <c r="E166" s="9"/>
      <c r="F166" s="75">
        <f t="shared" si="25"/>
        <v>0</v>
      </c>
      <c r="G166" s="103" t="s">
        <v>327</v>
      </c>
      <c r="H166" s="46" t="s">
        <v>328</v>
      </c>
    </row>
    <row r="167" spans="1:13" s="84" customFormat="1" ht="30" customHeight="1">
      <c r="A167" s="27" t="str">
        <f>H167</f>
        <v>B3.33 14 11.01</v>
      </c>
      <c r="B167" s="31" t="s">
        <v>329</v>
      </c>
      <c r="C167" s="27" t="s">
        <v>33</v>
      </c>
      <c r="D167" s="32">
        <v>289</v>
      </c>
      <c r="E167" s="32"/>
      <c r="F167" s="75"/>
      <c r="G167" s="104" t="s">
        <v>330</v>
      </c>
      <c r="H167" s="46" t="s">
        <v>331</v>
      </c>
    </row>
    <row r="168" spans="1:13" s="84" customFormat="1" ht="30" customHeight="1">
      <c r="A168" s="27" t="str">
        <f>H168</f>
        <v>B3.33 14 11.02</v>
      </c>
      <c r="B168" s="31" t="s">
        <v>332</v>
      </c>
      <c r="C168" s="27" t="s">
        <v>33</v>
      </c>
      <c r="D168" s="32">
        <v>562</v>
      </c>
      <c r="E168" s="32"/>
      <c r="F168" s="75"/>
      <c r="G168" s="104" t="s">
        <v>333</v>
      </c>
      <c r="H168" s="46" t="s">
        <v>334</v>
      </c>
    </row>
    <row r="169" spans="1:13" s="84" customFormat="1" ht="30" customHeight="1">
      <c r="A169" s="27" t="str">
        <f t="shared" ref="A169" si="26">H169</f>
        <v>B3.33 14 11.03</v>
      </c>
      <c r="B169" s="31" t="s">
        <v>335</v>
      </c>
      <c r="C169" s="27" t="s">
        <v>33</v>
      </c>
      <c r="D169" s="32">
        <v>553</v>
      </c>
      <c r="E169" s="32"/>
      <c r="F169" s="75"/>
      <c r="G169" s="104" t="s">
        <v>336</v>
      </c>
      <c r="H169" s="46" t="s">
        <v>337</v>
      </c>
    </row>
    <row r="170" spans="1:13" s="84" customFormat="1" ht="30" customHeight="1">
      <c r="A170" s="27" t="str">
        <f>H170</f>
        <v>B3.33 14 11.04</v>
      </c>
      <c r="B170" s="31" t="s">
        <v>338</v>
      </c>
      <c r="C170" s="27" t="s">
        <v>33</v>
      </c>
      <c r="D170" s="32">
        <v>7</v>
      </c>
      <c r="E170" s="32"/>
      <c r="F170" s="75"/>
      <c r="G170" s="104" t="s">
        <v>339</v>
      </c>
      <c r="H170" s="46" t="s">
        <v>340</v>
      </c>
    </row>
    <row r="171" spans="1:13" s="84" customFormat="1" ht="30" customHeight="1">
      <c r="A171" s="27" t="str">
        <f t="shared" ref="A171" si="27">H171</f>
        <v>B3.33 14 11.05</v>
      </c>
      <c r="B171" s="31" t="s">
        <v>341</v>
      </c>
      <c r="C171" s="27" t="s">
        <v>33</v>
      </c>
      <c r="D171" s="32">
        <v>60</v>
      </c>
      <c r="E171" s="32"/>
      <c r="F171" s="75"/>
      <c r="G171" s="104" t="s">
        <v>342</v>
      </c>
      <c r="H171" s="46" t="s">
        <v>343</v>
      </c>
    </row>
    <row r="172" spans="1:13" s="177" customFormat="1" ht="30" customHeight="1">
      <c r="A172" s="27"/>
      <c r="B172" s="176" t="s">
        <v>344</v>
      </c>
      <c r="C172" s="87"/>
      <c r="D172" s="63"/>
      <c r="E172" s="9"/>
      <c r="F172" s="75">
        <f t="shared" si="25"/>
        <v>0</v>
      </c>
      <c r="G172" s="103" t="s">
        <v>345</v>
      </c>
      <c r="H172" s="27"/>
    </row>
    <row r="173" spans="1:13" s="79" customFormat="1" ht="30" customHeight="1">
      <c r="A173" s="27" t="str">
        <f>H173</f>
        <v>33 14 19</v>
      </c>
      <c r="B173" s="176" t="s">
        <v>346</v>
      </c>
      <c r="C173" s="87"/>
      <c r="D173" s="63"/>
      <c r="E173" s="9"/>
      <c r="F173" s="75">
        <f t="shared" si="25"/>
        <v>0</v>
      </c>
      <c r="G173" s="103" t="s">
        <v>347</v>
      </c>
      <c r="H173" s="55" t="s">
        <v>348</v>
      </c>
    </row>
    <row r="174" spans="1:13" s="79" customFormat="1" ht="30" customHeight="1">
      <c r="A174" s="27">
        <f>H174</f>
        <v>0</v>
      </c>
      <c r="B174" s="176" t="s">
        <v>349</v>
      </c>
      <c r="C174" s="87"/>
      <c r="D174" s="63"/>
      <c r="E174" s="9"/>
      <c r="F174" s="75">
        <f t="shared" si="25"/>
        <v>0</v>
      </c>
      <c r="G174" s="103" t="s">
        <v>350</v>
      </c>
      <c r="H174" s="27"/>
    </row>
    <row r="175" spans="1:13" s="77" customFormat="1" ht="30" customHeight="1">
      <c r="A175" s="27" t="str">
        <f t="shared" ref="A175" si="28">H175</f>
        <v>B3.33 14 19.01</v>
      </c>
      <c r="B175" s="105" t="s">
        <v>351</v>
      </c>
      <c r="C175" s="27" t="s">
        <v>267</v>
      </c>
      <c r="D175" s="32">
        <v>19</v>
      </c>
      <c r="E175" s="32"/>
      <c r="F175" s="75"/>
      <c r="G175" s="35" t="s">
        <v>352</v>
      </c>
      <c r="H175" s="27" t="s">
        <v>353</v>
      </c>
    </row>
    <row r="176" spans="1:13" s="77" customFormat="1" ht="30" customHeight="1">
      <c r="A176" s="27" t="str">
        <f>H176</f>
        <v>B3.33 14 19.02</v>
      </c>
      <c r="B176" s="105" t="s">
        <v>354</v>
      </c>
      <c r="C176" s="27" t="s">
        <v>267</v>
      </c>
      <c r="D176" s="32">
        <v>45</v>
      </c>
      <c r="E176" s="32"/>
      <c r="F176" s="75"/>
      <c r="G176" s="35" t="s">
        <v>355</v>
      </c>
      <c r="H176" s="27" t="s">
        <v>356</v>
      </c>
    </row>
    <row r="177" spans="1:8" s="77" customFormat="1" ht="30" customHeight="1">
      <c r="A177" s="27" t="str">
        <f>H177</f>
        <v>B3.33 14 19.03</v>
      </c>
      <c r="B177" s="105" t="s">
        <v>357</v>
      </c>
      <c r="C177" s="27" t="s">
        <v>267</v>
      </c>
      <c r="D177" s="32">
        <v>39</v>
      </c>
      <c r="E177" s="32"/>
      <c r="F177" s="75"/>
      <c r="G177" s="35" t="s">
        <v>358</v>
      </c>
      <c r="H177" s="27" t="s">
        <v>359</v>
      </c>
    </row>
    <row r="178" spans="1:8" s="77" customFormat="1" ht="30" customHeight="1">
      <c r="A178" s="27"/>
      <c r="B178" s="105"/>
      <c r="C178" s="27"/>
      <c r="D178" s="32"/>
      <c r="E178" s="32"/>
      <c r="F178" s="75"/>
      <c r="G178" s="35"/>
      <c r="H178" s="27"/>
    </row>
    <row r="179" spans="1:8" s="84" customFormat="1" ht="30" customHeight="1">
      <c r="A179" s="67"/>
      <c r="B179" s="42" t="s">
        <v>313</v>
      </c>
      <c r="C179" s="2327" t="s">
        <v>79</v>
      </c>
      <c r="D179" s="2328"/>
      <c r="E179" s="2329"/>
      <c r="F179" s="75">
        <f t="shared" si="25"/>
        <v>0</v>
      </c>
      <c r="G179" s="82" t="s">
        <v>314</v>
      </c>
      <c r="H179" s="67"/>
    </row>
    <row r="180" spans="1:8" s="177" customFormat="1" ht="30" customHeight="1">
      <c r="A180" s="27"/>
      <c r="B180" s="176" t="s">
        <v>344</v>
      </c>
      <c r="C180" s="87"/>
      <c r="D180" s="63"/>
      <c r="E180" s="9"/>
      <c r="F180" s="75">
        <f t="shared" si="25"/>
        <v>0</v>
      </c>
      <c r="G180" s="103" t="s">
        <v>345</v>
      </c>
      <c r="H180" s="27"/>
    </row>
    <row r="181" spans="1:8" s="79" customFormat="1" ht="30" customHeight="1">
      <c r="A181" s="27" t="str">
        <f>H181</f>
        <v>33 14 19</v>
      </c>
      <c r="B181" s="176" t="s">
        <v>346</v>
      </c>
      <c r="C181" s="87"/>
      <c r="D181" s="63"/>
      <c r="E181" s="9"/>
      <c r="F181" s="75">
        <f t="shared" si="25"/>
        <v>0</v>
      </c>
      <c r="G181" s="103" t="s">
        <v>347</v>
      </c>
      <c r="H181" s="55" t="s">
        <v>348</v>
      </c>
    </row>
    <row r="182" spans="1:8" s="79" customFormat="1" ht="30" customHeight="1">
      <c r="A182" s="27">
        <f t="shared" ref="A182:A184" si="29">H182</f>
        <v>0</v>
      </c>
      <c r="B182" s="176" t="s">
        <v>360</v>
      </c>
      <c r="C182" s="87"/>
      <c r="D182" s="63"/>
      <c r="E182" s="9"/>
      <c r="F182" s="75">
        <f t="shared" si="25"/>
        <v>0</v>
      </c>
      <c r="G182" s="103" t="s">
        <v>361</v>
      </c>
      <c r="H182" s="27"/>
    </row>
    <row r="183" spans="1:8" s="79" customFormat="1" ht="30" customHeight="1">
      <c r="A183" s="27" t="str">
        <f t="shared" si="29"/>
        <v>B3.33 14 19.04</v>
      </c>
      <c r="B183" s="105" t="s">
        <v>362</v>
      </c>
      <c r="C183" s="27" t="s">
        <v>267</v>
      </c>
      <c r="D183" s="32">
        <v>2</v>
      </c>
      <c r="E183" s="5"/>
      <c r="F183" s="75"/>
      <c r="G183" s="35" t="s">
        <v>363</v>
      </c>
      <c r="H183" s="27" t="s">
        <v>364</v>
      </c>
    </row>
    <row r="184" spans="1:8" s="79" customFormat="1" ht="30" customHeight="1">
      <c r="A184" s="27" t="str">
        <f t="shared" si="29"/>
        <v>B3.33 14 19.05</v>
      </c>
      <c r="B184" s="105" t="s">
        <v>365</v>
      </c>
      <c r="C184" s="27" t="s">
        <v>267</v>
      </c>
      <c r="D184" s="32">
        <v>1</v>
      </c>
      <c r="E184" s="5"/>
      <c r="F184" s="75"/>
      <c r="G184" s="35" t="s">
        <v>366</v>
      </c>
      <c r="H184" s="27" t="s">
        <v>367</v>
      </c>
    </row>
    <row r="185" spans="1:8" s="79" customFormat="1" ht="30" customHeight="1">
      <c r="A185" s="27">
        <f>H185</f>
        <v>0</v>
      </c>
      <c r="B185" s="176" t="s">
        <v>368</v>
      </c>
      <c r="C185" s="87"/>
      <c r="D185" s="63">
        <v>0</v>
      </c>
      <c r="E185" s="9"/>
      <c r="F185" s="75"/>
      <c r="G185" s="103" t="s">
        <v>369</v>
      </c>
      <c r="H185" s="27"/>
    </row>
    <row r="186" spans="1:8" s="79" customFormat="1" ht="30" customHeight="1">
      <c r="A186" s="27" t="str">
        <f t="shared" ref="A186" si="30">H186</f>
        <v>B3.33 14 19.06</v>
      </c>
      <c r="B186" s="105" t="s">
        <v>370</v>
      </c>
      <c r="C186" s="27" t="s">
        <v>267</v>
      </c>
      <c r="D186" s="32">
        <v>2</v>
      </c>
      <c r="E186" s="5"/>
      <c r="F186" s="75"/>
      <c r="G186" s="35" t="s">
        <v>371</v>
      </c>
      <c r="H186" s="27" t="s">
        <v>372</v>
      </c>
    </row>
    <row r="187" spans="1:8" s="79" customFormat="1" ht="30" customHeight="1">
      <c r="A187" s="27" t="str">
        <f>H187</f>
        <v>B3.33 14 19.07</v>
      </c>
      <c r="B187" s="105" t="s">
        <v>373</v>
      </c>
      <c r="C187" s="27" t="s">
        <v>267</v>
      </c>
      <c r="D187" s="32">
        <v>8</v>
      </c>
      <c r="E187" s="32"/>
      <c r="F187" s="75"/>
      <c r="G187" s="35" t="s">
        <v>374</v>
      </c>
      <c r="H187" s="27" t="s">
        <v>375</v>
      </c>
    </row>
    <row r="188" spans="1:8" s="79" customFormat="1" ht="30" customHeight="1">
      <c r="A188" s="27" t="str">
        <f t="shared" ref="A188:A189" si="31">H188</f>
        <v>B3.33 14 19.08</v>
      </c>
      <c r="B188" s="105" t="s">
        <v>376</v>
      </c>
      <c r="C188" s="27" t="s">
        <v>267</v>
      </c>
      <c r="D188" s="32">
        <v>4</v>
      </c>
      <c r="E188" s="32"/>
      <c r="F188" s="75"/>
      <c r="G188" s="35" t="s">
        <v>377</v>
      </c>
      <c r="H188" s="27" t="s">
        <v>378</v>
      </c>
    </row>
    <row r="189" spans="1:8" s="79" customFormat="1" ht="30" customHeight="1">
      <c r="A189" s="27" t="str">
        <f t="shared" si="31"/>
        <v>B3.33 14 19.09</v>
      </c>
      <c r="B189" s="105" t="s">
        <v>379</v>
      </c>
      <c r="C189" s="27" t="s">
        <v>267</v>
      </c>
      <c r="D189" s="32">
        <v>2</v>
      </c>
      <c r="E189" s="32"/>
      <c r="F189" s="75"/>
      <c r="G189" s="35" t="s">
        <v>380</v>
      </c>
      <c r="H189" s="27" t="s">
        <v>381</v>
      </c>
    </row>
    <row r="190" spans="1:8" s="79" customFormat="1" ht="30" customHeight="1">
      <c r="A190" s="27">
        <f>H190</f>
        <v>0</v>
      </c>
      <c r="B190" s="176" t="s">
        <v>382</v>
      </c>
      <c r="C190" s="87"/>
      <c r="D190" s="63">
        <v>0</v>
      </c>
      <c r="E190" s="9"/>
      <c r="F190" s="75"/>
      <c r="G190" s="103" t="s">
        <v>383</v>
      </c>
      <c r="H190" s="27"/>
    </row>
    <row r="191" spans="1:8" s="79" customFormat="1" ht="30" customHeight="1">
      <c r="A191" s="27" t="str">
        <f>H191</f>
        <v>B3.33 14 19.10</v>
      </c>
      <c r="B191" s="105" t="s">
        <v>384</v>
      </c>
      <c r="C191" s="27" t="s">
        <v>267</v>
      </c>
      <c r="D191" s="32">
        <v>1</v>
      </c>
      <c r="E191" s="5"/>
      <c r="F191" s="75"/>
      <c r="G191" s="35" t="s">
        <v>385</v>
      </c>
      <c r="H191" s="27" t="s">
        <v>386</v>
      </c>
    </row>
    <row r="192" spans="1:8" s="79" customFormat="1" ht="30" customHeight="1">
      <c r="A192" s="27" t="str">
        <f>H192</f>
        <v>B3.33 14 19.11</v>
      </c>
      <c r="B192" s="105" t="s">
        <v>387</v>
      </c>
      <c r="C192" s="27" t="s">
        <v>267</v>
      </c>
      <c r="D192" s="32">
        <v>7</v>
      </c>
      <c r="E192" s="5"/>
      <c r="F192" s="75"/>
      <c r="G192" s="35" t="s">
        <v>388</v>
      </c>
      <c r="H192" s="27" t="s">
        <v>389</v>
      </c>
    </row>
    <row r="193" spans="1:8" s="79" customFormat="1" ht="30" customHeight="1">
      <c r="A193" s="27" t="str">
        <f t="shared" ref="A193" si="32">H193</f>
        <v>B3.33 14 19.12</v>
      </c>
      <c r="B193" s="105" t="s">
        <v>390</v>
      </c>
      <c r="C193" s="27" t="s">
        <v>267</v>
      </c>
      <c r="D193" s="32">
        <v>5</v>
      </c>
      <c r="E193" s="5"/>
      <c r="F193" s="75"/>
      <c r="G193" s="35" t="s">
        <v>391</v>
      </c>
      <c r="H193" s="27" t="s">
        <v>392</v>
      </c>
    </row>
    <row r="194" spans="1:8" s="79" customFormat="1" ht="30" customHeight="1">
      <c r="A194" s="27">
        <f>H194</f>
        <v>0</v>
      </c>
      <c r="B194" s="28" t="s">
        <v>393</v>
      </c>
      <c r="C194" s="178"/>
      <c r="D194" s="12">
        <v>0</v>
      </c>
      <c r="E194" s="13"/>
      <c r="F194" s="75"/>
      <c r="G194" s="103" t="s">
        <v>394</v>
      </c>
      <c r="H194" s="27"/>
    </row>
    <row r="195" spans="1:8" s="79" customFormat="1" ht="33.75" customHeight="1">
      <c r="A195" s="27" t="str">
        <f t="shared" ref="A195" si="33">H195</f>
        <v>B3.33 14 19.13</v>
      </c>
      <c r="B195" s="31" t="s">
        <v>395</v>
      </c>
      <c r="C195" s="27" t="s">
        <v>267</v>
      </c>
      <c r="D195" s="32">
        <v>280</v>
      </c>
      <c r="E195" s="5"/>
      <c r="F195" s="75"/>
      <c r="G195" s="104" t="s">
        <v>396</v>
      </c>
      <c r="H195" s="27" t="s">
        <v>397</v>
      </c>
    </row>
    <row r="196" spans="1:8" s="79" customFormat="1" ht="30" customHeight="1">
      <c r="A196" s="27"/>
      <c r="B196" s="105"/>
      <c r="C196" s="27"/>
      <c r="D196" s="32"/>
      <c r="E196" s="5"/>
      <c r="F196" s="75">
        <f t="shared" si="25"/>
        <v>0</v>
      </c>
      <c r="G196" s="35"/>
      <c r="H196" s="27"/>
    </row>
    <row r="197" spans="1:8" s="79" customFormat="1" ht="30" customHeight="1">
      <c r="A197" s="27"/>
      <c r="B197" s="105"/>
      <c r="C197" s="27"/>
      <c r="D197" s="32"/>
      <c r="E197" s="5"/>
      <c r="F197" s="75">
        <f t="shared" si="25"/>
        <v>0</v>
      </c>
      <c r="G197" s="35"/>
      <c r="H197" s="27"/>
    </row>
    <row r="198" spans="1:8" s="79" customFormat="1" ht="30" customHeight="1">
      <c r="A198" s="27"/>
      <c r="B198" s="105"/>
      <c r="C198" s="27"/>
      <c r="D198" s="32"/>
      <c r="E198" s="5"/>
      <c r="F198" s="75">
        <f t="shared" si="25"/>
        <v>0</v>
      </c>
      <c r="G198" s="35"/>
      <c r="H198" s="27"/>
    </row>
    <row r="199" spans="1:8" s="79" customFormat="1" ht="30" customHeight="1">
      <c r="A199" s="27"/>
      <c r="B199" s="105"/>
      <c r="C199" s="27"/>
      <c r="D199" s="32"/>
      <c r="E199" s="5"/>
      <c r="F199" s="75">
        <f t="shared" si="25"/>
        <v>0</v>
      </c>
      <c r="G199" s="35"/>
      <c r="H199" s="27"/>
    </row>
    <row r="200" spans="1:8" s="177" customFormat="1" ht="33" customHeight="1">
      <c r="A200" s="67"/>
      <c r="B200" s="42" t="s">
        <v>313</v>
      </c>
      <c r="C200" s="2327" t="s">
        <v>79</v>
      </c>
      <c r="D200" s="2328"/>
      <c r="E200" s="2329"/>
      <c r="F200" s="75">
        <f t="shared" si="25"/>
        <v>0</v>
      </c>
      <c r="G200" s="82" t="s">
        <v>314</v>
      </c>
      <c r="H200" s="67"/>
    </row>
    <row r="201" spans="1:8" s="177" customFormat="1" ht="30" customHeight="1">
      <c r="A201" s="27">
        <f t="shared" ref="A201:A218" si="34">H201</f>
        <v>0</v>
      </c>
      <c r="B201" s="28" t="s">
        <v>398</v>
      </c>
      <c r="C201" s="178"/>
      <c r="D201" s="12"/>
      <c r="E201" s="13"/>
      <c r="F201" s="75">
        <f t="shared" si="25"/>
        <v>0</v>
      </c>
      <c r="G201" s="103" t="s">
        <v>399</v>
      </c>
      <c r="H201" s="27"/>
    </row>
    <row r="202" spans="1:8" s="79" customFormat="1" ht="30" customHeight="1">
      <c r="A202" s="27" t="str">
        <f t="shared" si="34"/>
        <v>B3.33 14 13</v>
      </c>
      <c r="B202" s="28" t="s">
        <v>400</v>
      </c>
      <c r="C202" s="178"/>
      <c r="D202" s="12"/>
      <c r="E202" s="13"/>
      <c r="F202" s="75">
        <f t="shared" si="25"/>
        <v>0</v>
      </c>
      <c r="G202" s="103" t="s">
        <v>401</v>
      </c>
      <c r="H202" s="27" t="s">
        <v>402</v>
      </c>
    </row>
    <row r="203" spans="1:8" s="79" customFormat="1" ht="30" customHeight="1">
      <c r="A203" s="27" t="str">
        <f t="shared" si="34"/>
        <v>B3.33 14 13.01</v>
      </c>
      <c r="B203" s="179" t="s">
        <v>403</v>
      </c>
      <c r="C203" s="27" t="s">
        <v>267</v>
      </c>
      <c r="D203" s="32">
        <v>2</v>
      </c>
      <c r="E203" s="5"/>
      <c r="F203" s="75"/>
      <c r="G203" s="104" t="s">
        <v>404</v>
      </c>
      <c r="H203" s="27" t="s">
        <v>287</v>
      </c>
    </row>
    <row r="204" spans="1:8" s="79" customFormat="1" ht="30" customHeight="1">
      <c r="A204" s="27" t="str">
        <f t="shared" si="34"/>
        <v>B3.33 14 13.02</v>
      </c>
      <c r="B204" s="179" t="s">
        <v>405</v>
      </c>
      <c r="C204" s="27" t="s">
        <v>267</v>
      </c>
      <c r="D204" s="32">
        <v>1</v>
      </c>
      <c r="E204" s="5"/>
      <c r="F204" s="75"/>
      <c r="G204" s="104" t="s">
        <v>406</v>
      </c>
      <c r="H204" s="27" t="s">
        <v>290</v>
      </c>
    </row>
    <row r="205" spans="1:8" s="79" customFormat="1" ht="30" customHeight="1">
      <c r="A205" s="27">
        <f t="shared" si="34"/>
        <v>0</v>
      </c>
      <c r="B205" s="28" t="s">
        <v>407</v>
      </c>
      <c r="C205" s="178"/>
      <c r="D205" s="12">
        <v>0</v>
      </c>
      <c r="E205" s="13"/>
      <c r="F205" s="75"/>
      <c r="G205" s="103" t="s">
        <v>408</v>
      </c>
      <c r="H205" s="27"/>
    </row>
    <row r="206" spans="1:8" s="79" customFormat="1" ht="30" customHeight="1">
      <c r="A206" s="27" t="str">
        <f t="shared" si="34"/>
        <v>B3.33 14 13.03</v>
      </c>
      <c r="B206" s="38" t="s">
        <v>409</v>
      </c>
      <c r="C206" s="27" t="s">
        <v>267</v>
      </c>
      <c r="D206" s="32">
        <f>D186</f>
        <v>2</v>
      </c>
      <c r="E206" s="5"/>
      <c r="F206" s="75"/>
      <c r="G206" s="105" t="s">
        <v>410</v>
      </c>
      <c r="H206" s="27" t="s">
        <v>293</v>
      </c>
    </row>
    <row r="207" spans="1:8" s="79" customFormat="1" ht="30" customHeight="1">
      <c r="A207" s="27" t="str">
        <f t="shared" si="34"/>
        <v>B3.33 14 13.04</v>
      </c>
      <c r="B207" s="38" t="s">
        <v>411</v>
      </c>
      <c r="C207" s="27" t="s">
        <v>267</v>
      </c>
      <c r="D207" s="32">
        <f t="shared" ref="D207:D209" si="35">D187</f>
        <v>8</v>
      </c>
      <c r="E207" s="5"/>
      <c r="F207" s="75"/>
      <c r="G207" s="105" t="s">
        <v>412</v>
      </c>
      <c r="H207" s="27" t="s">
        <v>296</v>
      </c>
    </row>
    <row r="208" spans="1:8" s="79" customFormat="1" ht="30" customHeight="1">
      <c r="A208" s="27" t="str">
        <f t="shared" si="34"/>
        <v>B3.33 14 13.05</v>
      </c>
      <c r="B208" s="38" t="s">
        <v>413</v>
      </c>
      <c r="C208" s="27" t="s">
        <v>267</v>
      </c>
      <c r="D208" s="32">
        <f t="shared" si="35"/>
        <v>4</v>
      </c>
      <c r="E208" s="5"/>
      <c r="F208" s="75"/>
      <c r="G208" s="105" t="s">
        <v>414</v>
      </c>
      <c r="H208" s="27" t="s">
        <v>297</v>
      </c>
    </row>
    <row r="209" spans="1:8" s="79" customFormat="1" ht="30" customHeight="1">
      <c r="A209" s="27" t="str">
        <f t="shared" si="34"/>
        <v>B3.33 14 13.06</v>
      </c>
      <c r="B209" s="38" t="s">
        <v>415</v>
      </c>
      <c r="C209" s="27" t="s">
        <v>267</v>
      </c>
      <c r="D209" s="32">
        <f t="shared" si="35"/>
        <v>2</v>
      </c>
      <c r="E209" s="5"/>
      <c r="F209" s="75"/>
      <c r="G209" s="105" t="s">
        <v>416</v>
      </c>
      <c r="H209" s="46" t="s">
        <v>417</v>
      </c>
    </row>
    <row r="210" spans="1:8" s="79" customFormat="1" ht="27" customHeight="1">
      <c r="A210" s="27">
        <f t="shared" si="34"/>
        <v>0</v>
      </c>
      <c r="B210" s="28" t="s">
        <v>418</v>
      </c>
      <c r="C210" s="178"/>
      <c r="D210" s="12">
        <v>0</v>
      </c>
      <c r="E210" s="13"/>
      <c r="F210" s="75"/>
      <c r="G210" s="103" t="s">
        <v>419</v>
      </c>
      <c r="H210" s="46"/>
    </row>
    <row r="211" spans="1:8" s="106" customFormat="1" ht="30" customHeight="1">
      <c r="A211" s="27" t="str">
        <f t="shared" si="34"/>
        <v>B3.33 14 13.07</v>
      </c>
      <c r="B211" s="38" t="s">
        <v>420</v>
      </c>
      <c r="C211" s="27" t="s">
        <v>267</v>
      </c>
      <c r="D211" s="32">
        <f>D191</f>
        <v>1</v>
      </c>
      <c r="E211" s="5"/>
      <c r="F211" s="75"/>
      <c r="G211" s="105" t="s">
        <v>421</v>
      </c>
      <c r="H211" s="46" t="s">
        <v>300</v>
      </c>
    </row>
    <row r="212" spans="1:8" s="106" customFormat="1" ht="30" customHeight="1">
      <c r="A212" s="27" t="str">
        <f t="shared" si="34"/>
        <v>B3.33 14 13.08</v>
      </c>
      <c r="B212" s="38" t="s">
        <v>422</v>
      </c>
      <c r="C212" s="27" t="s">
        <v>267</v>
      </c>
      <c r="D212" s="32">
        <f t="shared" ref="D212:D213" si="36">D192</f>
        <v>7</v>
      </c>
      <c r="E212" s="5"/>
      <c r="F212" s="75"/>
      <c r="G212" s="105" t="s">
        <v>423</v>
      </c>
      <c r="H212" s="46" t="s">
        <v>301</v>
      </c>
    </row>
    <row r="213" spans="1:8" s="106" customFormat="1" ht="30" customHeight="1">
      <c r="A213" s="27" t="str">
        <f t="shared" si="34"/>
        <v>B3.33 14 13.09</v>
      </c>
      <c r="B213" s="38" t="s">
        <v>424</v>
      </c>
      <c r="C213" s="27" t="s">
        <v>267</v>
      </c>
      <c r="D213" s="32">
        <f t="shared" si="36"/>
        <v>5</v>
      </c>
      <c r="E213" s="5"/>
      <c r="F213" s="75"/>
      <c r="G213" s="105" t="s">
        <v>425</v>
      </c>
      <c r="H213" s="46" t="s">
        <v>304</v>
      </c>
    </row>
    <row r="214" spans="1:8" s="36" customFormat="1" ht="30" customHeight="1">
      <c r="A214" s="30" t="str">
        <f t="shared" si="34"/>
        <v>33 71 19</v>
      </c>
      <c r="B214" s="28" t="s">
        <v>426</v>
      </c>
      <c r="C214" s="178"/>
      <c r="D214" s="12">
        <v>0</v>
      </c>
      <c r="E214" s="13"/>
      <c r="F214" s="75"/>
      <c r="G214" s="103" t="s">
        <v>6</v>
      </c>
      <c r="H214" s="30" t="s">
        <v>136</v>
      </c>
    </row>
    <row r="215" spans="1:8" s="48" customFormat="1" ht="27.75" customHeight="1">
      <c r="A215" s="27" t="str">
        <f t="shared" si="34"/>
        <v>B3.33 71 19.01</v>
      </c>
      <c r="B215" s="51" t="s">
        <v>427</v>
      </c>
      <c r="C215" s="46" t="s">
        <v>267</v>
      </c>
      <c r="D215" s="32">
        <v>93</v>
      </c>
      <c r="E215" s="8"/>
      <c r="F215" s="75"/>
      <c r="G215" s="47" t="s">
        <v>428</v>
      </c>
      <c r="H215" s="40" t="s">
        <v>429</v>
      </c>
    </row>
    <row r="216" spans="1:8" s="36" customFormat="1" ht="30" customHeight="1">
      <c r="A216" s="30" t="str">
        <f t="shared" si="34"/>
        <v>33 05 04</v>
      </c>
      <c r="B216" s="28" t="s">
        <v>430</v>
      </c>
      <c r="C216" s="178"/>
      <c r="D216" s="12">
        <v>0</v>
      </c>
      <c r="E216" s="13"/>
      <c r="F216" s="75"/>
      <c r="G216" s="103" t="s">
        <v>431</v>
      </c>
      <c r="H216" s="30" t="s">
        <v>432</v>
      </c>
    </row>
    <row r="217" spans="1:8" s="48" customFormat="1" ht="27.75" customHeight="1">
      <c r="A217" s="27" t="str">
        <f t="shared" si="34"/>
        <v>B3.33 05 04.01</v>
      </c>
      <c r="B217" s="51" t="s">
        <v>433</v>
      </c>
      <c r="C217" s="46" t="s">
        <v>267</v>
      </c>
      <c r="D217" s="32">
        <v>180</v>
      </c>
      <c r="E217" s="8"/>
      <c r="F217" s="75"/>
      <c r="G217" s="47" t="s">
        <v>434</v>
      </c>
      <c r="H217" s="40" t="s">
        <v>435</v>
      </c>
    </row>
    <row r="218" spans="1:8" s="48" customFormat="1" ht="27.75" customHeight="1">
      <c r="A218" s="27" t="str">
        <f t="shared" si="34"/>
        <v>B3.33 05 04.02</v>
      </c>
      <c r="B218" s="51" t="s">
        <v>436</v>
      </c>
      <c r="C218" s="46" t="s">
        <v>267</v>
      </c>
      <c r="D218" s="32">
        <v>325</v>
      </c>
      <c r="E218" s="8"/>
      <c r="F218" s="75"/>
      <c r="G218" s="47" t="s">
        <v>437</v>
      </c>
      <c r="H218" s="40" t="s">
        <v>438</v>
      </c>
    </row>
    <row r="219" spans="1:8" s="48" customFormat="1" ht="27.75" customHeight="1">
      <c r="A219" s="27"/>
      <c r="B219" s="51"/>
      <c r="C219" s="46"/>
      <c r="D219" s="32"/>
      <c r="E219" s="8"/>
      <c r="F219" s="75"/>
      <c r="G219" s="47"/>
      <c r="H219" s="40"/>
    </row>
    <row r="220" spans="1:8" s="36" customFormat="1" ht="30" customHeight="1">
      <c r="A220" s="30"/>
      <c r="B220" s="28"/>
      <c r="C220" s="178"/>
      <c r="D220" s="12"/>
      <c r="E220" s="13"/>
      <c r="F220" s="75">
        <f t="shared" si="25"/>
        <v>0</v>
      </c>
      <c r="G220" s="103"/>
      <c r="H220" s="30"/>
    </row>
    <row r="221" spans="1:8" s="48" customFormat="1" ht="27.75" customHeight="1">
      <c r="A221" s="27"/>
      <c r="B221" s="51"/>
      <c r="C221" s="46"/>
      <c r="D221" s="32"/>
      <c r="E221" s="8"/>
      <c r="F221" s="75">
        <f t="shared" si="25"/>
        <v>0</v>
      </c>
      <c r="G221" s="47"/>
      <c r="H221" s="40"/>
    </row>
    <row r="222" spans="1:8" s="177" customFormat="1" ht="30.75" customHeight="1">
      <c r="A222" s="67"/>
      <c r="B222" s="42" t="s">
        <v>313</v>
      </c>
      <c r="C222" s="2327" t="s">
        <v>79</v>
      </c>
      <c r="D222" s="2328"/>
      <c r="E222" s="2329"/>
      <c r="F222" s="75">
        <f t="shared" si="25"/>
        <v>0</v>
      </c>
      <c r="G222" s="82" t="s">
        <v>314</v>
      </c>
      <c r="H222" s="67"/>
    </row>
    <row r="223" spans="1:8" s="255" customFormat="1" ht="27" customHeight="1">
      <c r="A223" s="2322" t="s">
        <v>439</v>
      </c>
      <c r="B223" s="2323"/>
      <c r="C223" s="251"/>
      <c r="D223" s="252"/>
      <c r="E223" s="252"/>
      <c r="F223" s="252">
        <f t="shared" si="25"/>
        <v>0</v>
      </c>
      <c r="G223" s="253"/>
      <c r="H223" s="254" t="s">
        <v>440</v>
      </c>
    </row>
    <row r="224" spans="1:8" s="23" customFormat="1" ht="30" customHeight="1">
      <c r="A224" s="87">
        <f t="shared" ref="A224" si="37">H224</f>
        <v>0</v>
      </c>
      <c r="B224" s="56" t="s">
        <v>278</v>
      </c>
      <c r="C224" s="171"/>
      <c r="D224" s="172"/>
      <c r="E224" s="14"/>
      <c r="F224" s="75">
        <f t="shared" si="25"/>
        <v>0</v>
      </c>
      <c r="G224" s="103" t="s">
        <v>441</v>
      </c>
      <c r="H224" s="88"/>
    </row>
    <row r="225" spans="1:8" s="22" customFormat="1" ht="28.5" customHeight="1">
      <c r="A225" s="41" t="str">
        <f>H225</f>
        <v>33 31 00</v>
      </c>
      <c r="B225" s="2324" t="s">
        <v>280</v>
      </c>
      <c r="C225" s="2325"/>
      <c r="D225" s="173"/>
      <c r="E225" s="174"/>
      <c r="F225" s="75">
        <f t="shared" si="25"/>
        <v>0</v>
      </c>
      <c r="G225" s="175" t="s">
        <v>442</v>
      </c>
      <c r="H225" s="41" t="s">
        <v>443</v>
      </c>
    </row>
    <row r="226" spans="1:8" s="22" customFormat="1" ht="30" customHeight="1">
      <c r="A226" s="41"/>
      <c r="B226" s="56" t="s">
        <v>283</v>
      </c>
      <c r="C226" s="171"/>
      <c r="D226" s="172"/>
      <c r="E226" s="14"/>
      <c r="F226" s="75">
        <f t="shared" si="25"/>
        <v>0</v>
      </c>
      <c r="G226" s="103" t="s">
        <v>284</v>
      </c>
      <c r="H226" s="41"/>
    </row>
    <row r="227" spans="1:8" s="22" customFormat="1" ht="30" customHeight="1">
      <c r="A227" s="41" t="str">
        <f>H227</f>
        <v>B4.33 31 00.01</v>
      </c>
      <c r="B227" s="10" t="s">
        <v>285</v>
      </c>
      <c r="C227" s="27" t="s">
        <v>33</v>
      </c>
      <c r="D227" s="32">
        <v>17946</v>
      </c>
      <c r="E227" s="32"/>
      <c r="F227" s="75"/>
      <c r="G227" s="104" t="s">
        <v>286</v>
      </c>
      <c r="H227" s="41" t="s">
        <v>444</v>
      </c>
    </row>
    <row r="228" spans="1:8" s="84" customFormat="1" ht="30" customHeight="1">
      <c r="A228" s="41" t="str">
        <f t="shared" ref="A228:A230" si="38">H228</f>
        <v>B4.33 31 00.02</v>
      </c>
      <c r="B228" s="107" t="s">
        <v>288</v>
      </c>
      <c r="C228" s="27" t="s">
        <v>33</v>
      </c>
      <c r="D228" s="32">
        <v>7162</v>
      </c>
      <c r="E228" s="32"/>
      <c r="F228" s="75"/>
      <c r="G228" s="104" t="s">
        <v>445</v>
      </c>
      <c r="H228" s="41" t="s">
        <v>446</v>
      </c>
    </row>
    <row r="229" spans="1:8" s="45" customFormat="1" ht="30" customHeight="1">
      <c r="A229" s="41" t="str">
        <f t="shared" si="38"/>
        <v>B4.33 31 00.03</v>
      </c>
      <c r="B229" s="10" t="s">
        <v>302</v>
      </c>
      <c r="C229" s="27" t="s">
        <v>33</v>
      </c>
      <c r="D229" s="32">
        <v>1426</v>
      </c>
      <c r="E229" s="11"/>
      <c r="F229" s="75"/>
      <c r="G229" s="104" t="s">
        <v>303</v>
      </c>
      <c r="H229" s="41" t="s">
        <v>447</v>
      </c>
    </row>
    <row r="230" spans="1:8" s="45" customFormat="1" ht="30" customHeight="1">
      <c r="A230" s="41" t="str">
        <f t="shared" si="38"/>
        <v>B4.33 31 00.04</v>
      </c>
      <c r="B230" s="10" t="s">
        <v>305</v>
      </c>
      <c r="C230" s="27" t="s">
        <v>33</v>
      </c>
      <c r="D230" s="32">
        <v>10</v>
      </c>
      <c r="E230" s="11"/>
      <c r="F230" s="75"/>
      <c r="G230" s="104" t="s">
        <v>306</v>
      </c>
      <c r="H230" s="41" t="s">
        <v>448</v>
      </c>
    </row>
    <row r="231" spans="1:8" s="22" customFormat="1" ht="30" customHeight="1">
      <c r="A231" s="41"/>
      <c r="B231" s="56" t="s">
        <v>294</v>
      </c>
      <c r="C231" s="171"/>
      <c r="D231" s="172">
        <v>0</v>
      </c>
      <c r="E231" s="14"/>
      <c r="F231" s="75"/>
      <c r="G231" s="103" t="s">
        <v>295</v>
      </c>
      <c r="H231" s="41"/>
    </row>
    <row r="232" spans="1:8" s="22" customFormat="1" ht="30" customHeight="1">
      <c r="A232" s="41" t="str">
        <f>H232</f>
        <v>B4.33 31 00.05</v>
      </c>
      <c r="B232" s="10" t="s">
        <v>285</v>
      </c>
      <c r="C232" s="27" t="s">
        <v>33</v>
      </c>
      <c r="D232" s="32">
        <v>5</v>
      </c>
      <c r="E232" s="32"/>
      <c r="F232" s="75"/>
      <c r="G232" s="104" t="s">
        <v>286</v>
      </c>
      <c r="H232" s="41" t="s">
        <v>449</v>
      </c>
    </row>
    <row r="233" spans="1:8" s="84" customFormat="1" ht="30" customHeight="1">
      <c r="A233" s="27" t="str">
        <f t="shared" ref="A233:A240" si="39">H233</f>
        <v>B4.33 31 00.06</v>
      </c>
      <c r="B233" s="107" t="s">
        <v>450</v>
      </c>
      <c r="C233" s="27" t="s">
        <v>33</v>
      </c>
      <c r="D233" s="32">
        <v>305</v>
      </c>
      <c r="E233" s="5"/>
      <c r="F233" s="75"/>
      <c r="G233" s="104" t="s">
        <v>451</v>
      </c>
      <c r="H233" s="41" t="s">
        <v>452</v>
      </c>
    </row>
    <row r="234" spans="1:8" s="45" customFormat="1" ht="30" customHeight="1">
      <c r="A234" s="27" t="str">
        <f t="shared" si="39"/>
        <v>B4.33 31 00.07</v>
      </c>
      <c r="B234" s="10" t="s">
        <v>302</v>
      </c>
      <c r="C234" s="27" t="s">
        <v>33</v>
      </c>
      <c r="D234" s="32">
        <v>453</v>
      </c>
      <c r="E234" s="32"/>
      <c r="F234" s="75"/>
      <c r="G234" s="104" t="s">
        <v>303</v>
      </c>
      <c r="H234" s="41" t="s">
        <v>453</v>
      </c>
    </row>
    <row r="235" spans="1:8" s="45" customFormat="1" ht="30" customHeight="1">
      <c r="A235" s="41" t="str">
        <f t="shared" si="39"/>
        <v>B4.33 31 00.08</v>
      </c>
      <c r="B235" s="10" t="s">
        <v>305</v>
      </c>
      <c r="C235" s="27" t="s">
        <v>33</v>
      </c>
      <c r="D235" s="32">
        <v>10</v>
      </c>
      <c r="E235" s="11"/>
      <c r="F235" s="75"/>
      <c r="G235" s="104" t="s">
        <v>306</v>
      </c>
      <c r="H235" s="41" t="s">
        <v>454</v>
      </c>
    </row>
    <row r="236" spans="1:8" s="22" customFormat="1" ht="30" customHeight="1">
      <c r="A236" s="41"/>
      <c r="B236" s="56" t="s">
        <v>298</v>
      </c>
      <c r="C236" s="171"/>
      <c r="D236" s="172">
        <v>0</v>
      </c>
      <c r="E236" s="14"/>
      <c r="F236" s="75"/>
      <c r="G236" s="103" t="s">
        <v>299</v>
      </c>
      <c r="H236" s="41"/>
    </row>
    <row r="237" spans="1:8" s="22" customFormat="1" ht="30" customHeight="1">
      <c r="A237" s="41" t="str">
        <f>H237</f>
        <v>B4.33 31 00.09</v>
      </c>
      <c r="B237" s="10" t="s">
        <v>285</v>
      </c>
      <c r="C237" s="27" t="s">
        <v>33</v>
      </c>
      <c r="D237" s="32">
        <v>85</v>
      </c>
      <c r="E237" s="11"/>
      <c r="F237" s="75"/>
      <c r="G237" s="104" t="s">
        <v>286</v>
      </c>
      <c r="H237" s="41" t="s">
        <v>455</v>
      </c>
    </row>
    <row r="238" spans="1:8" s="84" customFormat="1" ht="30" customHeight="1">
      <c r="A238" s="27" t="str">
        <f t="shared" ref="A238" si="40">H238</f>
        <v>B4.33 31 00.10</v>
      </c>
      <c r="B238" s="10" t="s">
        <v>323</v>
      </c>
      <c r="C238" s="27" t="s">
        <v>33</v>
      </c>
      <c r="D238" s="32">
        <v>10</v>
      </c>
      <c r="E238" s="11"/>
      <c r="F238" s="75"/>
      <c r="G238" s="104" t="s">
        <v>324</v>
      </c>
      <c r="H238" s="41" t="s">
        <v>456</v>
      </c>
    </row>
    <row r="239" spans="1:8" s="22" customFormat="1" ht="30" customHeight="1">
      <c r="A239" s="41" t="str">
        <f t="shared" si="39"/>
        <v>32 81 11</v>
      </c>
      <c r="B239" s="56" t="s">
        <v>457</v>
      </c>
      <c r="C239" s="171"/>
      <c r="D239" s="172">
        <v>0</v>
      </c>
      <c r="E239" s="14"/>
      <c r="F239" s="75"/>
      <c r="G239" s="103" t="s">
        <v>458</v>
      </c>
      <c r="H239" s="41" t="s">
        <v>459</v>
      </c>
    </row>
    <row r="240" spans="1:8" s="22" customFormat="1" ht="30" customHeight="1">
      <c r="A240" s="41" t="str">
        <f t="shared" si="39"/>
        <v>B4.32 81 11.01</v>
      </c>
      <c r="B240" s="10" t="s">
        <v>298</v>
      </c>
      <c r="C240" s="27" t="s">
        <v>33</v>
      </c>
      <c r="D240" s="32">
        <v>1638</v>
      </c>
      <c r="E240" s="32"/>
      <c r="F240" s="75"/>
      <c r="G240" s="104" t="s">
        <v>460</v>
      </c>
      <c r="H240" s="41" t="s">
        <v>461</v>
      </c>
    </row>
    <row r="241" spans="1:8" s="22" customFormat="1" ht="30" customHeight="1">
      <c r="A241" s="41"/>
      <c r="B241" s="10"/>
      <c r="C241" s="27"/>
      <c r="D241" s="32"/>
      <c r="E241" s="11"/>
      <c r="F241" s="75"/>
      <c r="G241" s="104"/>
      <c r="H241" s="41"/>
    </row>
    <row r="242" spans="1:8" s="22" customFormat="1" ht="30" customHeight="1">
      <c r="A242" s="41"/>
      <c r="B242" s="10"/>
      <c r="C242" s="27"/>
      <c r="D242" s="32"/>
      <c r="E242" s="11"/>
      <c r="F242" s="75"/>
      <c r="G242" s="104"/>
      <c r="H242" s="41"/>
    </row>
    <row r="243" spans="1:8" s="84" customFormat="1" ht="26.25" customHeight="1">
      <c r="A243" s="27"/>
      <c r="B243" s="107"/>
      <c r="C243" s="27"/>
      <c r="D243" s="32"/>
      <c r="E243" s="5"/>
      <c r="F243" s="75">
        <f t="shared" ref="F243:F297" si="41">E243+D243</f>
        <v>0</v>
      </c>
      <c r="G243" s="104"/>
      <c r="H243" s="41"/>
    </row>
    <row r="244" spans="1:8" s="22" customFormat="1" ht="30" customHeight="1">
      <c r="A244" s="65"/>
      <c r="B244" s="42" t="s">
        <v>462</v>
      </c>
      <c r="C244" s="2318" t="s">
        <v>79</v>
      </c>
      <c r="D244" s="2321"/>
      <c r="E244" s="2321"/>
      <c r="F244" s="75">
        <f t="shared" si="41"/>
        <v>0</v>
      </c>
      <c r="G244" s="82" t="s">
        <v>463</v>
      </c>
      <c r="H244" s="65"/>
    </row>
    <row r="245" spans="1:8" s="22" customFormat="1" ht="27" customHeight="1">
      <c r="A245" s="41">
        <f t="shared" ref="A245:A249" si="42">H245</f>
        <v>0</v>
      </c>
      <c r="B245" s="56" t="s">
        <v>278</v>
      </c>
      <c r="C245" s="171"/>
      <c r="D245" s="172"/>
      <c r="E245" s="14"/>
      <c r="F245" s="75">
        <f t="shared" si="41"/>
        <v>0</v>
      </c>
      <c r="G245" s="103" t="s">
        <v>441</v>
      </c>
      <c r="H245" s="46"/>
    </row>
    <row r="246" spans="1:8" s="84" customFormat="1" ht="23.25" customHeight="1">
      <c r="A246" s="27" t="str">
        <f t="shared" si="42"/>
        <v>B4.33 14 11</v>
      </c>
      <c r="B246" s="56" t="s">
        <v>464</v>
      </c>
      <c r="C246" s="171"/>
      <c r="D246" s="172"/>
      <c r="E246" s="14"/>
      <c r="F246" s="75">
        <f t="shared" si="41"/>
        <v>0</v>
      </c>
      <c r="G246" s="103" t="s">
        <v>327</v>
      </c>
      <c r="H246" s="46" t="s">
        <v>465</v>
      </c>
    </row>
    <row r="247" spans="1:8" s="84" customFormat="1" ht="26.25" customHeight="1">
      <c r="A247" s="27" t="str">
        <f t="shared" si="42"/>
        <v>B4.33 14 11.01</v>
      </c>
      <c r="B247" s="31" t="s">
        <v>466</v>
      </c>
      <c r="C247" s="27" t="s">
        <v>33</v>
      </c>
      <c r="D247" s="32">
        <v>1200</v>
      </c>
      <c r="E247" s="32"/>
      <c r="F247" s="75"/>
      <c r="G247" s="104" t="s">
        <v>467</v>
      </c>
      <c r="H247" s="46" t="s">
        <v>468</v>
      </c>
    </row>
    <row r="248" spans="1:8" s="84" customFormat="1" ht="27" customHeight="1">
      <c r="A248" s="27" t="str">
        <f t="shared" si="42"/>
        <v>B4.33 14 11.02</v>
      </c>
      <c r="B248" s="31" t="s">
        <v>469</v>
      </c>
      <c r="C248" s="27" t="s">
        <v>33</v>
      </c>
      <c r="D248" s="32">
        <v>150</v>
      </c>
      <c r="E248" s="32"/>
      <c r="F248" s="75"/>
      <c r="G248" s="104" t="s">
        <v>470</v>
      </c>
      <c r="H248" s="46" t="s">
        <v>471</v>
      </c>
    </row>
    <row r="249" spans="1:8" s="84" customFormat="1" ht="27" customHeight="1">
      <c r="A249" s="27" t="str">
        <f t="shared" si="42"/>
        <v>B4.33 14 11.03</v>
      </c>
      <c r="B249" s="31" t="s">
        <v>472</v>
      </c>
      <c r="C249" s="27" t="s">
        <v>33</v>
      </c>
      <c r="D249" s="32">
        <v>20</v>
      </c>
      <c r="E249" s="32"/>
      <c r="F249" s="75"/>
      <c r="G249" s="104" t="s">
        <v>473</v>
      </c>
      <c r="H249" s="46" t="s">
        <v>474</v>
      </c>
    </row>
    <row r="250" spans="1:8" s="79" customFormat="1" ht="25.5" customHeight="1">
      <c r="A250" s="27">
        <f>H250</f>
        <v>0</v>
      </c>
      <c r="B250" s="56" t="s">
        <v>344</v>
      </c>
      <c r="C250" s="171"/>
      <c r="D250" s="172"/>
      <c r="E250" s="14"/>
      <c r="F250" s="75">
        <f t="shared" si="41"/>
        <v>0</v>
      </c>
      <c r="G250" s="103" t="s">
        <v>345</v>
      </c>
      <c r="H250" s="55"/>
    </row>
    <row r="251" spans="1:8" s="79" customFormat="1" ht="21.75" customHeight="1">
      <c r="A251" s="27" t="str">
        <f t="shared" ref="A251" si="43">H251</f>
        <v>33 14 19</v>
      </c>
      <c r="B251" s="56" t="s">
        <v>346</v>
      </c>
      <c r="C251" s="171"/>
      <c r="D251" s="172"/>
      <c r="E251" s="14"/>
      <c r="F251" s="75">
        <f t="shared" si="41"/>
        <v>0</v>
      </c>
      <c r="G251" s="103" t="s">
        <v>347</v>
      </c>
      <c r="H251" s="27" t="s">
        <v>348</v>
      </c>
    </row>
    <row r="252" spans="1:8" s="77" customFormat="1" ht="26.25" customHeight="1">
      <c r="A252" s="27">
        <f>H252</f>
        <v>0</v>
      </c>
      <c r="B252" s="56" t="s">
        <v>349</v>
      </c>
      <c r="C252" s="171"/>
      <c r="D252" s="172"/>
      <c r="E252" s="14"/>
      <c r="F252" s="75">
        <f t="shared" si="41"/>
        <v>0</v>
      </c>
      <c r="G252" s="103" t="s">
        <v>350</v>
      </c>
      <c r="H252" s="27"/>
    </row>
    <row r="253" spans="1:8" s="77" customFormat="1" ht="28.5" customHeight="1">
      <c r="A253" s="27" t="str">
        <f t="shared" ref="A253:A255" si="44">H253</f>
        <v>B4.33 14 19.01</v>
      </c>
      <c r="B253" s="105" t="s">
        <v>475</v>
      </c>
      <c r="C253" s="27" t="s">
        <v>267</v>
      </c>
      <c r="D253" s="32">
        <v>81</v>
      </c>
      <c r="E253" s="32"/>
      <c r="F253" s="75"/>
      <c r="G253" s="35" t="s">
        <v>476</v>
      </c>
      <c r="H253" s="27" t="s">
        <v>477</v>
      </c>
    </row>
    <row r="254" spans="1:8" s="77" customFormat="1" ht="28.5" customHeight="1">
      <c r="A254" s="27" t="str">
        <f t="shared" si="44"/>
        <v>B4.33 14 19.02</v>
      </c>
      <c r="B254" s="105" t="s">
        <v>478</v>
      </c>
      <c r="C254" s="27" t="s">
        <v>267</v>
      </c>
      <c r="D254" s="32">
        <v>4</v>
      </c>
      <c r="E254" s="32"/>
      <c r="F254" s="75"/>
      <c r="G254" s="35" t="s">
        <v>352</v>
      </c>
      <c r="H254" s="27" t="s">
        <v>479</v>
      </c>
    </row>
    <row r="255" spans="1:8" s="77" customFormat="1" ht="28.5" customHeight="1">
      <c r="A255" s="27" t="str">
        <f t="shared" si="44"/>
        <v>B4.33 14 19.03</v>
      </c>
      <c r="B255" s="105" t="s">
        <v>480</v>
      </c>
      <c r="C255" s="27" t="s">
        <v>267</v>
      </c>
      <c r="D255" s="32">
        <v>1</v>
      </c>
      <c r="E255" s="5"/>
      <c r="F255" s="75"/>
      <c r="G255" s="35" t="s">
        <v>355</v>
      </c>
      <c r="H255" s="27" t="s">
        <v>481</v>
      </c>
    </row>
    <row r="256" spans="1:8" s="77" customFormat="1" ht="25.5" customHeight="1">
      <c r="A256" s="27"/>
      <c r="B256" s="56" t="s">
        <v>368</v>
      </c>
      <c r="C256" s="171"/>
      <c r="D256" s="172"/>
      <c r="E256" s="14"/>
      <c r="F256" s="75">
        <f t="shared" si="41"/>
        <v>0</v>
      </c>
      <c r="G256" s="103" t="s">
        <v>369</v>
      </c>
      <c r="H256" s="27"/>
    </row>
    <row r="257" spans="1:8" s="77" customFormat="1" ht="30" customHeight="1">
      <c r="A257" s="27" t="str">
        <f t="shared" ref="A257" si="45">H257</f>
        <v>B4.33 14 19.04</v>
      </c>
      <c r="B257" s="105" t="s">
        <v>482</v>
      </c>
      <c r="C257" s="27" t="s">
        <v>267</v>
      </c>
      <c r="D257" s="32">
        <v>9</v>
      </c>
      <c r="E257" s="5"/>
      <c r="F257" s="75"/>
      <c r="G257" s="35" t="s">
        <v>483</v>
      </c>
      <c r="H257" s="27" t="s">
        <v>484</v>
      </c>
    </row>
    <row r="258" spans="1:8" s="77" customFormat="1" ht="28.5" customHeight="1">
      <c r="A258" s="27"/>
      <c r="B258" s="56" t="s">
        <v>382</v>
      </c>
      <c r="C258" s="171"/>
      <c r="D258" s="172"/>
      <c r="E258" s="14"/>
      <c r="F258" s="75"/>
      <c r="G258" s="103" t="s">
        <v>383</v>
      </c>
      <c r="H258" s="27"/>
    </row>
    <row r="259" spans="1:8" s="77" customFormat="1" ht="30" customHeight="1">
      <c r="A259" s="27" t="str">
        <f t="shared" ref="A259" si="46">H259</f>
        <v>B4.33 14 19.05</v>
      </c>
      <c r="B259" s="105" t="s">
        <v>485</v>
      </c>
      <c r="C259" s="27" t="s">
        <v>267</v>
      </c>
      <c r="D259" s="32">
        <v>9</v>
      </c>
      <c r="E259" s="5"/>
      <c r="F259" s="75"/>
      <c r="G259" s="35" t="s">
        <v>486</v>
      </c>
      <c r="H259" s="27" t="s">
        <v>487</v>
      </c>
    </row>
    <row r="260" spans="1:8" s="77" customFormat="1" ht="23.25" customHeight="1">
      <c r="A260" s="27"/>
      <c r="B260" s="56"/>
      <c r="C260" s="171"/>
      <c r="D260" s="172"/>
      <c r="E260" s="14"/>
      <c r="F260" s="75">
        <f t="shared" si="41"/>
        <v>0</v>
      </c>
      <c r="G260" s="103"/>
      <c r="H260" s="27"/>
    </row>
    <row r="261" spans="1:8" s="77" customFormat="1" ht="23.25" customHeight="1">
      <c r="A261" s="27"/>
      <c r="B261" s="56"/>
      <c r="C261" s="171"/>
      <c r="D261" s="172"/>
      <c r="E261" s="14"/>
      <c r="F261" s="75"/>
      <c r="G261" s="103"/>
      <c r="H261" s="27"/>
    </row>
    <row r="262" spans="1:8" s="77" customFormat="1" ht="23.25" customHeight="1">
      <c r="A262" s="27"/>
      <c r="B262" s="56"/>
      <c r="C262" s="171"/>
      <c r="D262" s="172"/>
      <c r="E262" s="14"/>
      <c r="F262" s="75">
        <f t="shared" si="41"/>
        <v>0</v>
      </c>
      <c r="G262" s="103"/>
      <c r="H262" s="27"/>
    </row>
    <row r="263" spans="1:8" s="77" customFormat="1" ht="23.25" customHeight="1">
      <c r="A263" s="27"/>
      <c r="B263" s="56"/>
      <c r="C263" s="171"/>
      <c r="D263" s="172"/>
      <c r="E263" s="14"/>
      <c r="F263" s="75">
        <f t="shared" si="41"/>
        <v>0</v>
      </c>
      <c r="G263" s="103"/>
      <c r="H263" s="27"/>
    </row>
    <row r="264" spans="1:8" s="77" customFormat="1" ht="23.25" customHeight="1">
      <c r="A264" s="27"/>
      <c r="B264" s="56"/>
      <c r="C264" s="171"/>
      <c r="D264" s="172"/>
      <c r="E264" s="14"/>
      <c r="F264" s="75">
        <f t="shared" si="41"/>
        <v>0</v>
      </c>
      <c r="G264" s="103"/>
      <c r="H264" s="27"/>
    </row>
    <row r="265" spans="1:8" s="77" customFormat="1" ht="23.25" customHeight="1">
      <c r="A265" s="27"/>
      <c r="B265" s="56"/>
      <c r="C265" s="171"/>
      <c r="D265" s="172"/>
      <c r="E265" s="14"/>
      <c r="F265" s="75">
        <f t="shared" si="41"/>
        <v>0</v>
      </c>
      <c r="G265" s="103"/>
      <c r="H265" s="27"/>
    </row>
    <row r="266" spans="1:8" s="77" customFormat="1" ht="26.25" customHeight="1">
      <c r="A266" s="27"/>
      <c r="B266" s="56"/>
      <c r="C266" s="171"/>
      <c r="D266" s="172"/>
      <c r="E266" s="14"/>
      <c r="F266" s="75">
        <f t="shared" si="41"/>
        <v>0</v>
      </c>
      <c r="G266" s="103"/>
      <c r="H266" s="27"/>
    </row>
    <row r="267" spans="1:8" s="77" customFormat="1" ht="26.25" customHeight="1">
      <c r="A267" s="27"/>
      <c r="B267" s="56"/>
      <c r="C267" s="171"/>
      <c r="D267" s="172"/>
      <c r="E267" s="14"/>
      <c r="F267" s="75">
        <f t="shared" si="41"/>
        <v>0</v>
      </c>
      <c r="G267" s="103"/>
      <c r="H267" s="27"/>
    </row>
    <row r="268" spans="1:8" s="77" customFormat="1" ht="24" customHeight="1">
      <c r="A268" s="27"/>
      <c r="B268" s="105"/>
      <c r="C268" s="27"/>
      <c r="D268" s="32"/>
      <c r="E268" s="5"/>
      <c r="F268" s="75">
        <f t="shared" si="41"/>
        <v>0</v>
      </c>
      <c r="G268" s="35"/>
      <c r="H268" s="27"/>
    </row>
    <row r="269" spans="1:8" s="19" customFormat="1" ht="33" customHeight="1">
      <c r="A269" s="65"/>
      <c r="B269" s="42" t="s">
        <v>462</v>
      </c>
      <c r="C269" s="2318" t="s">
        <v>79</v>
      </c>
      <c r="D269" s="2321"/>
      <c r="E269" s="2321"/>
      <c r="F269" s="75">
        <f t="shared" si="41"/>
        <v>0</v>
      </c>
      <c r="G269" s="82" t="s">
        <v>463</v>
      </c>
      <c r="H269" s="65"/>
    </row>
    <row r="270" spans="1:8" s="19" customFormat="1" ht="27" customHeight="1">
      <c r="A270" s="27" t="str">
        <f t="shared" ref="A270" si="47">H270</f>
        <v>B4.33 14 13</v>
      </c>
      <c r="B270" s="56" t="s">
        <v>398</v>
      </c>
      <c r="C270" s="171"/>
      <c r="D270" s="172"/>
      <c r="E270" s="14"/>
      <c r="F270" s="75">
        <f t="shared" si="41"/>
        <v>0</v>
      </c>
      <c r="G270" s="103" t="s">
        <v>399</v>
      </c>
      <c r="H270" s="27" t="s">
        <v>488</v>
      </c>
    </row>
    <row r="271" spans="1:8" s="19" customFormat="1" ht="26.25" customHeight="1">
      <c r="A271" s="27">
        <f>H271</f>
        <v>0</v>
      </c>
      <c r="B271" s="56" t="s">
        <v>407</v>
      </c>
      <c r="C271" s="171"/>
      <c r="D271" s="172"/>
      <c r="E271" s="14"/>
      <c r="F271" s="75">
        <f t="shared" si="41"/>
        <v>0</v>
      </c>
      <c r="G271" s="103" t="s">
        <v>408</v>
      </c>
      <c r="H271" s="27"/>
    </row>
    <row r="272" spans="1:8" s="19" customFormat="1" ht="26.25" customHeight="1">
      <c r="A272" s="27" t="str">
        <f t="shared" ref="A272:A278" si="48">H272</f>
        <v>B4.33 14 13.01</v>
      </c>
      <c r="B272" s="38" t="s">
        <v>489</v>
      </c>
      <c r="C272" s="27" t="s">
        <v>267</v>
      </c>
      <c r="D272" s="32">
        <f>D257</f>
        <v>9</v>
      </c>
      <c r="E272" s="5"/>
      <c r="F272" s="75"/>
      <c r="G272" s="105" t="s">
        <v>490</v>
      </c>
      <c r="H272" s="27" t="s">
        <v>491</v>
      </c>
    </row>
    <row r="273" spans="1:8" s="19" customFormat="1" ht="26.25" customHeight="1">
      <c r="A273" s="27">
        <f t="shared" si="48"/>
        <v>0</v>
      </c>
      <c r="B273" s="56" t="s">
        <v>418</v>
      </c>
      <c r="C273" s="171"/>
      <c r="D273" s="172">
        <v>0</v>
      </c>
      <c r="E273" s="14"/>
      <c r="F273" s="75"/>
      <c r="G273" s="103" t="s">
        <v>419</v>
      </c>
      <c r="H273" s="46"/>
    </row>
    <row r="274" spans="1:8" s="19" customFormat="1" ht="26.25" customHeight="1">
      <c r="A274" s="27" t="str">
        <f t="shared" si="48"/>
        <v>B4.33 14 13.02</v>
      </c>
      <c r="B274" s="38" t="s">
        <v>492</v>
      </c>
      <c r="C274" s="27" t="s">
        <v>267</v>
      </c>
      <c r="D274" s="32">
        <f>D259</f>
        <v>9</v>
      </c>
      <c r="E274" s="5"/>
      <c r="F274" s="75"/>
      <c r="G274" s="105" t="s">
        <v>493</v>
      </c>
      <c r="H274" s="46" t="s">
        <v>494</v>
      </c>
    </row>
    <row r="275" spans="1:8" s="19" customFormat="1" ht="26.25" customHeight="1">
      <c r="A275" s="27" t="str">
        <f t="shared" si="48"/>
        <v>32 84 00</v>
      </c>
      <c r="B275" s="56" t="s">
        <v>426</v>
      </c>
      <c r="C275" s="171"/>
      <c r="D275" s="172">
        <v>0</v>
      </c>
      <c r="E275" s="14"/>
      <c r="F275" s="75"/>
      <c r="G275" s="103" t="s">
        <v>6</v>
      </c>
      <c r="H275" s="27" t="s">
        <v>495</v>
      </c>
    </row>
    <row r="276" spans="1:8" s="19" customFormat="1" ht="26.25" customHeight="1">
      <c r="A276" s="27" t="str">
        <f t="shared" si="48"/>
        <v>B4.32 84 00.01</v>
      </c>
      <c r="B276" s="51" t="s">
        <v>496</v>
      </c>
      <c r="C276" s="46" t="s">
        <v>267</v>
      </c>
      <c r="D276" s="32">
        <v>81</v>
      </c>
      <c r="E276" s="8"/>
      <c r="F276" s="75"/>
      <c r="G276" s="47" t="s">
        <v>497</v>
      </c>
      <c r="H276" s="27" t="s">
        <v>498</v>
      </c>
    </row>
    <row r="277" spans="1:8" s="19" customFormat="1" ht="26.25" customHeight="1">
      <c r="A277" s="27" t="str">
        <f t="shared" si="48"/>
        <v>32 80 00</v>
      </c>
      <c r="B277" s="56" t="s">
        <v>499</v>
      </c>
      <c r="C277" s="171"/>
      <c r="D277" s="172">
        <v>0</v>
      </c>
      <c r="E277" s="14"/>
      <c r="F277" s="75"/>
      <c r="G277" s="103" t="s">
        <v>500</v>
      </c>
      <c r="H277" s="27" t="s">
        <v>501</v>
      </c>
    </row>
    <row r="278" spans="1:8" s="19" customFormat="1" ht="42" customHeight="1">
      <c r="A278" s="27" t="str">
        <f t="shared" si="48"/>
        <v>B4.32 80 00.01</v>
      </c>
      <c r="B278" s="51" t="s">
        <v>502</v>
      </c>
      <c r="C278" s="46" t="s">
        <v>33</v>
      </c>
      <c r="D278" s="32">
        <v>28200</v>
      </c>
      <c r="E278" s="8"/>
      <c r="F278" s="75"/>
      <c r="G278" s="47" t="s">
        <v>503</v>
      </c>
      <c r="H278" s="27" t="s">
        <v>504</v>
      </c>
    </row>
    <row r="279" spans="1:8" s="19" customFormat="1" ht="26.25" customHeight="1">
      <c r="A279" s="27"/>
      <c r="B279" s="51"/>
      <c r="C279" s="46"/>
      <c r="D279" s="32"/>
      <c r="E279" s="8"/>
      <c r="F279" s="75">
        <f t="shared" si="41"/>
        <v>0</v>
      </c>
      <c r="G279" s="47"/>
      <c r="H279" s="27"/>
    </row>
    <row r="280" spans="1:8" s="19" customFormat="1" ht="26.25" customHeight="1">
      <c r="A280" s="27"/>
      <c r="B280" s="51"/>
      <c r="C280" s="46"/>
      <c r="D280" s="32"/>
      <c r="E280" s="8"/>
      <c r="F280" s="75">
        <f t="shared" si="41"/>
        <v>0</v>
      </c>
      <c r="G280" s="47"/>
      <c r="H280" s="27"/>
    </row>
    <row r="281" spans="1:8" s="19" customFormat="1" ht="26.25" customHeight="1">
      <c r="A281" s="27"/>
      <c r="B281" s="51"/>
      <c r="C281" s="46"/>
      <c r="D281" s="32"/>
      <c r="E281" s="8"/>
      <c r="F281" s="75">
        <f t="shared" si="41"/>
        <v>0</v>
      </c>
      <c r="G281" s="47"/>
      <c r="H281" s="27"/>
    </row>
    <row r="282" spans="1:8" s="19" customFormat="1" ht="26.25" customHeight="1">
      <c r="A282" s="27"/>
      <c r="B282" s="51"/>
      <c r="C282" s="46"/>
      <c r="D282" s="32"/>
      <c r="E282" s="8"/>
      <c r="F282" s="75">
        <f t="shared" si="41"/>
        <v>0</v>
      </c>
      <c r="G282" s="47"/>
      <c r="H282" s="27"/>
    </row>
    <row r="283" spans="1:8" s="19" customFormat="1" ht="26.25" customHeight="1">
      <c r="A283" s="27"/>
      <c r="B283" s="51"/>
      <c r="C283" s="46"/>
      <c r="D283" s="32"/>
      <c r="E283" s="8"/>
      <c r="F283" s="75">
        <f t="shared" si="41"/>
        <v>0</v>
      </c>
      <c r="G283" s="47"/>
      <c r="H283" s="27"/>
    </row>
    <row r="284" spans="1:8" s="19" customFormat="1" ht="26.25" customHeight="1">
      <c r="A284" s="27"/>
      <c r="B284" s="51"/>
      <c r="C284" s="46"/>
      <c r="D284" s="32"/>
      <c r="E284" s="8"/>
      <c r="F284" s="75">
        <f t="shared" si="41"/>
        <v>0</v>
      </c>
      <c r="G284" s="47"/>
      <c r="H284" s="27"/>
    </row>
    <row r="285" spans="1:8" s="19" customFormat="1" ht="26.25" customHeight="1">
      <c r="A285" s="27"/>
      <c r="B285" s="51"/>
      <c r="C285" s="46"/>
      <c r="D285" s="32"/>
      <c r="E285" s="8"/>
      <c r="F285" s="75">
        <f t="shared" si="41"/>
        <v>0</v>
      </c>
      <c r="G285" s="47"/>
      <c r="H285" s="27"/>
    </row>
    <row r="286" spans="1:8" s="19" customFormat="1" ht="26.25" customHeight="1">
      <c r="A286" s="27"/>
      <c r="B286" s="51"/>
      <c r="C286" s="46"/>
      <c r="D286" s="32"/>
      <c r="E286" s="8"/>
      <c r="F286" s="75">
        <f t="shared" si="41"/>
        <v>0</v>
      </c>
      <c r="G286" s="47"/>
      <c r="H286" s="27"/>
    </row>
    <row r="287" spans="1:8" s="19" customFormat="1" ht="26.25" customHeight="1">
      <c r="A287" s="27"/>
      <c r="B287" s="51"/>
      <c r="C287" s="46"/>
      <c r="D287" s="32"/>
      <c r="E287" s="8"/>
      <c r="F287" s="75">
        <f t="shared" si="41"/>
        <v>0</v>
      </c>
      <c r="G287" s="47"/>
      <c r="H287" s="27"/>
    </row>
    <row r="288" spans="1:8" s="19" customFormat="1" ht="26.25" customHeight="1">
      <c r="A288" s="27"/>
      <c r="B288" s="51"/>
      <c r="C288" s="46"/>
      <c r="D288" s="32"/>
      <c r="E288" s="8"/>
      <c r="F288" s="75">
        <f t="shared" si="41"/>
        <v>0</v>
      </c>
      <c r="G288" s="47"/>
      <c r="H288" s="27"/>
    </row>
    <row r="289" spans="1:8" s="19" customFormat="1" ht="26.25" customHeight="1">
      <c r="A289" s="27"/>
      <c r="B289" s="51"/>
      <c r="C289" s="46"/>
      <c r="D289" s="32"/>
      <c r="E289" s="8"/>
      <c r="F289" s="75">
        <f t="shared" si="41"/>
        <v>0</v>
      </c>
      <c r="G289" s="47"/>
      <c r="H289" s="27"/>
    </row>
    <row r="290" spans="1:8" s="19" customFormat="1" ht="26.25" customHeight="1">
      <c r="A290" s="27"/>
      <c r="B290" s="51"/>
      <c r="C290" s="46"/>
      <c r="D290" s="32"/>
      <c r="E290" s="8"/>
      <c r="F290" s="75"/>
      <c r="G290" s="47"/>
      <c r="H290" s="27"/>
    </row>
    <row r="291" spans="1:8" s="19" customFormat="1" ht="26.25" customHeight="1">
      <c r="A291" s="27"/>
      <c r="B291" s="51"/>
      <c r="C291" s="46"/>
      <c r="D291" s="32"/>
      <c r="E291" s="8"/>
      <c r="F291" s="75">
        <f t="shared" si="41"/>
        <v>0</v>
      </c>
      <c r="G291" s="47"/>
      <c r="H291" s="27"/>
    </row>
    <row r="292" spans="1:8" s="19" customFormat="1" ht="26.25" customHeight="1">
      <c r="A292" s="27"/>
      <c r="B292" s="51"/>
      <c r="C292" s="46"/>
      <c r="D292" s="32"/>
      <c r="E292" s="8"/>
      <c r="F292" s="75">
        <f t="shared" si="41"/>
        <v>0</v>
      </c>
      <c r="G292" s="47"/>
      <c r="H292" s="27"/>
    </row>
    <row r="293" spans="1:8" s="19" customFormat="1" ht="32.25" customHeight="1">
      <c r="A293" s="65"/>
      <c r="B293" s="42" t="s">
        <v>462</v>
      </c>
      <c r="C293" s="2318" t="s">
        <v>79</v>
      </c>
      <c r="D293" s="2321"/>
      <c r="E293" s="2321"/>
      <c r="F293" s="75">
        <f t="shared" si="41"/>
        <v>0</v>
      </c>
      <c r="G293" s="82" t="s">
        <v>463</v>
      </c>
      <c r="H293" s="62"/>
    </row>
    <row r="294" spans="1:8" s="255" customFormat="1" ht="27" customHeight="1">
      <c r="A294" s="2322" t="s">
        <v>505</v>
      </c>
      <c r="B294" s="2323"/>
      <c r="C294" s="256"/>
      <c r="D294" s="257"/>
      <c r="E294" s="257"/>
      <c r="F294" s="257">
        <f t="shared" si="41"/>
        <v>0</v>
      </c>
      <c r="G294" s="253"/>
      <c r="H294" s="254" t="s">
        <v>506</v>
      </c>
    </row>
    <row r="295" spans="1:8" s="23" customFormat="1" ht="30.75" customHeight="1">
      <c r="A295" s="29"/>
      <c r="B295" s="28" t="s">
        <v>507</v>
      </c>
      <c r="C295" s="29"/>
      <c r="D295" s="50"/>
      <c r="E295" s="4"/>
      <c r="F295" s="75">
        <f t="shared" si="41"/>
        <v>0</v>
      </c>
      <c r="G295" s="103" t="s">
        <v>279</v>
      </c>
      <c r="H295" s="29"/>
    </row>
    <row r="296" spans="1:8" s="45" customFormat="1" ht="59.25" customHeight="1">
      <c r="A296" s="29" t="s">
        <v>443</v>
      </c>
      <c r="B296" s="108" t="s">
        <v>508</v>
      </c>
      <c r="C296" s="29"/>
      <c r="D296" s="63"/>
      <c r="E296" s="9"/>
      <c r="F296" s="75">
        <f t="shared" si="41"/>
        <v>0</v>
      </c>
      <c r="G296" s="103" t="s">
        <v>509</v>
      </c>
      <c r="H296" s="29" t="s">
        <v>443</v>
      </c>
    </row>
    <row r="297" spans="1:8" s="45" customFormat="1" ht="30" customHeight="1">
      <c r="A297" s="60"/>
      <c r="B297" s="108" t="s">
        <v>510</v>
      </c>
      <c r="C297" s="29"/>
      <c r="D297" s="63"/>
      <c r="E297" s="9"/>
      <c r="F297" s="75">
        <f t="shared" si="41"/>
        <v>0</v>
      </c>
      <c r="G297" s="103" t="s">
        <v>511</v>
      </c>
      <c r="H297" s="60"/>
    </row>
    <row r="298" spans="1:8" s="45" customFormat="1" ht="25.5" customHeight="1">
      <c r="A298" s="27" t="str">
        <f t="shared" ref="A298:A301" si="49">H298</f>
        <v>B5.33 31 00.01</v>
      </c>
      <c r="B298" s="107" t="s">
        <v>512</v>
      </c>
      <c r="C298" s="27" t="s">
        <v>33</v>
      </c>
      <c r="D298" s="32">
        <v>2693</v>
      </c>
      <c r="E298" s="32"/>
      <c r="F298" s="75"/>
      <c r="G298" s="104" t="s">
        <v>513</v>
      </c>
      <c r="H298" s="27" t="s">
        <v>514</v>
      </c>
    </row>
    <row r="299" spans="1:8" s="45" customFormat="1" ht="25.5" customHeight="1">
      <c r="A299" s="27" t="str">
        <f t="shared" si="49"/>
        <v>B5.33 31 00.02</v>
      </c>
      <c r="B299" s="107" t="s">
        <v>288</v>
      </c>
      <c r="C299" s="27" t="s">
        <v>33</v>
      </c>
      <c r="D299" s="32">
        <v>1237</v>
      </c>
      <c r="E299" s="32"/>
      <c r="F299" s="75"/>
      <c r="G299" s="104" t="s">
        <v>515</v>
      </c>
      <c r="H299" s="27" t="s">
        <v>516</v>
      </c>
    </row>
    <row r="300" spans="1:8" s="45" customFormat="1" ht="25.5" customHeight="1">
      <c r="A300" s="27" t="str">
        <f t="shared" si="49"/>
        <v>B5.33 31 00.03</v>
      </c>
      <c r="B300" s="107" t="s">
        <v>302</v>
      </c>
      <c r="C300" s="27" t="s">
        <v>33</v>
      </c>
      <c r="D300" s="32">
        <v>131</v>
      </c>
      <c r="E300" s="5"/>
      <c r="F300" s="75"/>
      <c r="G300" s="104" t="s">
        <v>517</v>
      </c>
      <c r="H300" s="27" t="s">
        <v>518</v>
      </c>
    </row>
    <row r="301" spans="1:8" s="45" customFormat="1" ht="25.5" customHeight="1">
      <c r="A301" s="41" t="str">
        <f t="shared" si="49"/>
        <v>B4.33 31 00.04</v>
      </c>
      <c r="B301" s="10" t="s">
        <v>305</v>
      </c>
      <c r="C301" s="27" t="s">
        <v>33</v>
      </c>
      <c r="D301" s="32">
        <v>20</v>
      </c>
      <c r="E301" s="11"/>
      <c r="F301" s="75"/>
      <c r="G301" s="104" t="s">
        <v>306</v>
      </c>
      <c r="H301" s="41" t="s">
        <v>448</v>
      </c>
    </row>
    <row r="302" spans="1:8" s="45" customFormat="1" ht="30" customHeight="1">
      <c r="A302" s="60"/>
      <c r="B302" s="108" t="s">
        <v>298</v>
      </c>
      <c r="C302" s="29"/>
      <c r="D302" s="63">
        <v>0</v>
      </c>
      <c r="E302" s="9"/>
      <c r="F302" s="75"/>
      <c r="G302" s="103" t="s">
        <v>299</v>
      </c>
      <c r="H302" s="60"/>
    </row>
    <row r="303" spans="1:8" s="45" customFormat="1" ht="28.5" customHeight="1">
      <c r="A303" s="27" t="str">
        <f t="shared" ref="A303:A308" si="50">H303</f>
        <v>B5.33 31 00.05</v>
      </c>
      <c r="B303" s="107" t="s">
        <v>512</v>
      </c>
      <c r="C303" s="27" t="s">
        <v>33</v>
      </c>
      <c r="D303" s="32">
        <v>4588</v>
      </c>
      <c r="E303" s="32"/>
      <c r="F303" s="75"/>
      <c r="G303" s="104" t="s">
        <v>513</v>
      </c>
      <c r="H303" s="27" t="s">
        <v>519</v>
      </c>
    </row>
    <row r="304" spans="1:8" s="45" customFormat="1" ht="28.5" customHeight="1">
      <c r="A304" s="27" t="str">
        <f t="shared" si="50"/>
        <v>B5.33 31 00.06</v>
      </c>
      <c r="B304" s="107" t="s">
        <v>288</v>
      </c>
      <c r="C304" s="27" t="s">
        <v>33</v>
      </c>
      <c r="D304" s="32">
        <v>4052</v>
      </c>
      <c r="E304" s="32"/>
      <c r="F304" s="75"/>
      <c r="G304" s="104" t="s">
        <v>445</v>
      </c>
      <c r="H304" s="27" t="s">
        <v>520</v>
      </c>
    </row>
    <row r="305" spans="1:8" s="45" customFormat="1" ht="28.5" customHeight="1">
      <c r="A305" s="27" t="str">
        <f t="shared" si="50"/>
        <v>B5.33 31 00.07</v>
      </c>
      <c r="B305" s="107" t="s">
        <v>302</v>
      </c>
      <c r="C305" s="27" t="s">
        <v>33</v>
      </c>
      <c r="D305" s="32">
        <v>1579</v>
      </c>
      <c r="E305" s="32"/>
      <c r="F305" s="75"/>
      <c r="G305" s="104" t="s">
        <v>521</v>
      </c>
      <c r="H305" s="27" t="s">
        <v>522</v>
      </c>
    </row>
    <row r="306" spans="1:8" s="45" customFormat="1" ht="28.5" customHeight="1">
      <c r="A306" s="27" t="str">
        <f t="shared" si="50"/>
        <v>B5.33 31 00.08</v>
      </c>
      <c r="B306" s="107" t="s">
        <v>523</v>
      </c>
      <c r="C306" s="27" t="s">
        <v>33</v>
      </c>
      <c r="D306" s="32">
        <v>446</v>
      </c>
      <c r="E306" s="32"/>
      <c r="F306" s="75"/>
      <c r="G306" s="104" t="s">
        <v>524</v>
      </c>
      <c r="H306" s="27" t="s">
        <v>525</v>
      </c>
    </row>
    <row r="307" spans="1:8" s="45" customFormat="1" ht="28.5" customHeight="1">
      <c r="A307" s="27" t="str">
        <f t="shared" si="50"/>
        <v>B5.33 31 00.09</v>
      </c>
      <c r="B307" s="107" t="s">
        <v>526</v>
      </c>
      <c r="C307" s="27" t="s">
        <v>33</v>
      </c>
      <c r="D307" s="32">
        <v>559</v>
      </c>
      <c r="E307" s="32"/>
      <c r="F307" s="75"/>
      <c r="G307" s="104" t="s">
        <v>527</v>
      </c>
      <c r="H307" s="27" t="s">
        <v>528</v>
      </c>
    </row>
    <row r="308" spans="1:8" s="45" customFormat="1" ht="28.5" customHeight="1">
      <c r="A308" s="41" t="str">
        <f t="shared" si="50"/>
        <v>B5.33 31 00.10</v>
      </c>
      <c r="B308" s="10" t="s">
        <v>529</v>
      </c>
      <c r="C308" s="27" t="s">
        <v>33</v>
      </c>
      <c r="D308" s="32">
        <v>10</v>
      </c>
      <c r="E308" s="11"/>
      <c r="F308" s="75"/>
      <c r="G308" s="104" t="s">
        <v>530</v>
      </c>
      <c r="H308" s="27" t="s">
        <v>531</v>
      </c>
    </row>
    <row r="309" spans="1:8" s="45" customFormat="1" ht="21.75" customHeight="1">
      <c r="A309" s="60"/>
      <c r="B309" s="108" t="s">
        <v>307</v>
      </c>
      <c r="C309" s="29"/>
      <c r="D309" s="63">
        <v>0</v>
      </c>
      <c r="E309" s="9"/>
      <c r="F309" s="75"/>
      <c r="G309" s="103" t="s">
        <v>308</v>
      </c>
      <c r="H309" s="60"/>
    </row>
    <row r="310" spans="1:8" s="45" customFormat="1" ht="25.5" customHeight="1">
      <c r="A310" s="27" t="str">
        <f t="shared" ref="A310:A315" si="51">H310</f>
        <v>B5.33 31 00.11</v>
      </c>
      <c r="B310" s="107" t="s">
        <v>512</v>
      </c>
      <c r="C310" s="27" t="s">
        <v>33</v>
      </c>
      <c r="D310" s="32">
        <v>20</v>
      </c>
      <c r="E310" s="32"/>
      <c r="F310" s="75"/>
      <c r="G310" s="104" t="s">
        <v>513</v>
      </c>
      <c r="H310" s="27" t="s">
        <v>532</v>
      </c>
    </row>
    <row r="311" spans="1:8" s="45" customFormat="1" ht="25.5" customHeight="1">
      <c r="A311" s="27" t="str">
        <f t="shared" si="51"/>
        <v>B5.33 31 00.12</v>
      </c>
      <c r="B311" s="107" t="s">
        <v>288</v>
      </c>
      <c r="C311" s="27" t="s">
        <v>33</v>
      </c>
      <c r="D311" s="32">
        <v>317</v>
      </c>
      <c r="E311" s="32"/>
      <c r="F311" s="75"/>
      <c r="G311" s="104" t="s">
        <v>445</v>
      </c>
      <c r="H311" s="27" t="s">
        <v>533</v>
      </c>
    </row>
    <row r="312" spans="1:8" s="45" customFormat="1" ht="25.5" customHeight="1">
      <c r="A312" s="27" t="str">
        <f t="shared" si="51"/>
        <v>B5.33 31 00.13</v>
      </c>
      <c r="B312" s="107" t="s">
        <v>534</v>
      </c>
      <c r="C312" s="27" t="s">
        <v>33</v>
      </c>
      <c r="D312" s="32">
        <v>10</v>
      </c>
      <c r="E312" s="32"/>
      <c r="F312" s="75"/>
      <c r="G312" s="104" t="s">
        <v>521</v>
      </c>
      <c r="H312" s="27" t="s">
        <v>535</v>
      </c>
    </row>
    <row r="313" spans="1:8" s="45" customFormat="1" ht="25.5" customHeight="1">
      <c r="A313" s="27" t="str">
        <f t="shared" si="51"/>
        <v>B5.33 31 00.14</v>
      </c>
      <c r="B313" s="107" t="s">
        <v>536</v>
      </c>
      <c r="C313" s="27" t="s">
        <v>33</v>
      </c>
      <c r="D313" s="32">
        <v>606</v>
      </c>
      <c r="E313" s="32"/>
      <c r="F313" s="75"/>
      <c r="G313" s="104" t="s">
        <v>524</v>
      </c>
      <c r="H313" s="27" t="s">
        <v>537</v>
      </c>
    </row>
    <row r="314" spans="1:8" s="45" customFormat="1" ht="25.5" customHeight="1">
      <c r="A314" s="27" t="str">
        <f t="shared" si="51"/>
        <v>B5.33 31 00.15</v>
      </c>
      <c r="B314" s="107" t="s">
        <v>526</v>
      </c>
      <c r="C314" s="27" t="s">
        <v>33</v>
      </c>
      <c r="D314" s="32">
        <v>528</v>
      </c>
      <c r="E314" s="32"/>
      <c r="F314" s="75"/>
      <c r="G314" s="104" t="s">
        <v>527</v>
      </c>
      <c r="H314" s="27" t="s">
        <v>538</v>
      </c>
    </row>
    <row r="315" spans="1:8" s="45" customFormat="1" ht="25.5" customHeight="1">
      <c r="A315" s="41" t="str">
        <f t="shared" si="51"/>
        <v>B5.33 31 00.16</v>
      </c>
      <c r="B315" s="10" t="s">
        <v>529</v>
      </c>
      <c r="C315" s="27" t="s">
        <v>33</v>
      </c>
      <c r="D315" s="32">
        <v>10</v>
      </c>
      <c r="E315" s="11"/>
      <c r="F315" s="75"/>
      <c r="G315" s="104" t="s">
        <v>530</v>
      </c>
      <c r="H315" s="27" t="s">
        <v>539</v>
      </c>
    </row>
    <row r="316" spans="1:8" s="45" customFormat="1" ht="30" customHeight="1">
      <c r="A316" s="49"/>
      <c r="B316" s="42" t="s">
        <v>540</v>
      </c>
      <c r="C316" s="2318" t="s">
        <v>79</v>
      </c>
      <c r="D316" s="2321"/>
      <c r="E316" s="2321"/>
      <c r="F316" s="75">
        <f t="shared" ref="F316:F351" si="52">E316+D316</f>
        <v>0</v>
      </c>
      <c r="G316" s="109" t="s">
        <v>541</v>
      </c>
      <c r="H316" s="49"/>
    </row>
    <row r="317" spans="1:8" s="23" customFormat="1" ht="26.25" customHeight="1">
      <c r="A317" s="29"/>
      <c r="B317" s="28" t="s">
        <v>507</v>
      </c>
      <c r="C317" s="29"/>
      <c r="D317" s="50"/>
      <c r="E317" s="4"/>
      <c r="F317" s="75">
        <f t="shared" si="52"/>
        <v>0</v>
      </c>
      <c r="G317" s="103" t="s">
        <v>279</v>
      </c>
      <c r="H317" s="29"/>
    </row>
    <row r="318" spans="1:8" s="45" customFormat="1" ht="54.75" customHeight="1">
      <c r="A318" s="27" t="s">
        <v>443</v>
      </c>
      <c r="B318" s="108" t="s">
        <v>508</v>
      </c>
      <c r="C318" s="29"/>
      <c r="D318" s="63"/>
      <c r="E318" s="9"/>
      <c r="F318" s="75">
        <f t="shared" si="52"/>
        <v>0</v>
      </c>
      <c r="G318" s="103" t="s">
        <v>509</v>
      </c>
      <c r="H318" s="27" t="s">
        <v>443</v>
      </c>
    </row>
    <row r="319" spans="1:8" s="45" customFormat="1" ht="21" customHeight="1">
      <c r="A319" s="60"/>
      <c r="B319" s="108" t="s">
        <v>542</v>
      </c>
      <c r="C319" s="29"/>
      <c r="D319" s="63"/>
      <c r="E319" s="9"/>
      <c r="F319" s="75">
        <f t="shared" si="52"/>
        <v>0</v>
      </c>
      <c r="G319" s="103" t="s">
        <v>543</v>
      </c>
      <c r="H319" s="60"/>
    </row>
    <row r="320" spans="1:8" s="45" customFormat="1" ht="25.5" customHeight="1">
      <c r="A320" s="27" t="str">
        <f t="shared" ref="A320:A325" si="53">H320</f>
        <v>B5.33 31 00.17</v>
      </c>
      <c r="B320" s="107" t="s">
        <v>512</v>
      </c>
      <c r="C320" s="27" t="s">
        <v>33</v>
      </c>
      <c r="D320" s="32">
        <v>70</v>
      </c>
      <c r="E320" s="5"/>
      <c r="F320" s="75"/>
      <c r="G320" s="104" t="s">
        <v>544</v>
      </c>
      <c r="H320" s="27" t="s">
        <v>545</v>
      </c>
    </row>
    <row r="321" spans="1:8" s="45" customFormat="1" ht="25.5" customHeight="1">
      <c r="A321" s="27" t="str">
        <f t="shared" si="53"/>
        <v>B5.33 31 00.18</v>
      </c>
      <c r="B321" s="107" t="s">
        <v>450</v>
      </c>
      <c r="C321" s="27" t="s">
        <v>33</v>
      </c>
      <c r="D321" s="32">
        <v>776</v>
      </c>
      <c r="E321" s="5"/>
      <c r="F321" s="75"/>
      <c r="G321" s="104" t="s">
        <v>451</v>
      </c>
      <c r="H321" s="27" t="s">
        <v>546</v>
      </c>
    </row>
    <row r="322" spans="1:8" s="45" customFormat="1" ht="25.5" customHeight="1">
      <c r="A322" s="27" t="str">
        <f t="shared" si="53"/>
        <v>B5.33 31 00.19</v>
      </c>
      <c r="B322" s="107" t="s">
        <v>547</v>
      </c>
      <c r="C322" s="27" t="s">
        <v>33</v>
      </c>
      <c r="D322" s="32">
        <v>733</v>
      </c>
      <c r="E322" s="5"/>
      <c r="F322" s="75"/>
      <c r="G322" s="104" t="s">
        <v>521</v>
      </c>
      <c r="H322" s="27" t="s">
        <v>548</v>
      </c>
    </row>
    <row r="323" spans="1:8" s="45" customFormat="1" ht="25.5" customHeight="1">
      <c r="A323" s="27" t="str">
        <f t="shared" si="53"/>
        <v>B5.33 31 00.20</v>
      </c>
      <c r="B323" s="107" t="s">
        <v>523</v>
      </c>
      <c r="C323" s="27" t="s">
        <v>33</v>
      </c>
      <c r="D323" s="32">
        <v>200</v>
      </c>
      <c r="E323" s="5"/>
      <c r="F323" s="75"/>
      <c r="G323" s="104" t="s">
        <v>524</v>
      </c>
      <c r="H323" s="27" t="s">
        <v>549</v>
      </c>
    </row>
    <row r="324" spans="1:8" s="45" customFormat="1" ht="25.5" customHeight="1">
      <c r="A324" s="27" t="str">
        <f t="shared" si="53"/>
        <v>B5.33 31 00.21</v>
      </c>
      <c r="B324" s="107" t="s">
        <v>526</v>
      </c>
      <c r="C324" s="27" t="s">
        <v>33</v>
      </c>
      <c r="D324" s="32">
        <v>445</v>
      </c>
      <c r="E324" s="5"/>
      <c r="F324" s="75"/>
      <c r="G324" s="104" t="s">
        <v>527</v>
      </c>
      <c r="H324" s="27" t="s">
        <v>550</v>
      </c>
    </row>
    <row r="325" spans="1:8" s="45" customFormat="1" ht="25.5" customHeight="1">
      <c r="A325" s="41" t="str">
        <f t="shared" si="53"/>
        <v>B5.33 31 00.22</v>
      </c>
      <c r="B325" s="10" t="s">
        <v>529</v>
      </c>
      <c r="C325" s="27" t="s">
        <v>33</v>
      </c>
      <c r="D325" s="32">
        <v>10</v>
      </c>
      <c r="E325" s="11"/>
      <c r="F325" s="75"/>
      <c r="G325" s="104" t="s">
        <v>530</v>
      </c>
      <c r="H325" s="27" t="s">
        <v>551</v>
      </c>
    </row>
    <row r="326" spans="1:8" s="45" customFormat="1" ht="21.75" customHeight="1">
      <c r="A326" s="60"/>
      <c r="B326" s="108" t="s">
        <v>552</v>
      </c>
      <c r="C326" s="29"/>
      <c r="D326" s="63">
        <v>0</v>
      </c>
      <c r="E326" s="9"/>
      <c r="F326" s="75"/>
      <c r="G326" s="103" t="s">
        <v>553</v>
      </c>
      <c r="H326" s="60"/>
    </row>
    <row r="327" spans="1:8" s="45" customFormat="1" ht="25.5" customHeight="1">
      <c r="A327" s="27" t="str">
        <f t="shared" ref="A327:A332" si="54">H327</f>
        <v>B5.33 31 00.23</v>
      </c>
      <c r="B327" s="107" t="s">
        <v>512</v>
      </c>
      <c r="C327" s="27" t="s">
        <v>33</v>
      </c>
      <c r="D327" s="32">
        <v>10</v>
      </c>
      <c r="E327" s="5"/>
      <c r="F327" s="75"/>
      <c r="G327" s="104" t="s">
        <v>544</v>
      </c>
      <c r="H327" s="27" t="s">
        <v>554</v>
      </c>
    </row>
    <row r="328" spans="1:8" s="45" customFormat="1" ht="25.5" customHeight="1">
      <c r="A328" s="27" t="str">
        <f t="shared" si="54"/>
        <v>B5.33 31 00.24</v>
      </c>
      <c r="B328" s="107" t="s">
        <v>450</v>
      </c>
      <c r="C328" s="27" t="s">
        <v>33</v>
      </c>
      <c r="D328" s="32">
        <v>10</v>
      </c>
      <c r="E328" s="5"/>
      <c r="F328" s="75"/>
      <c r="G328" s="104" t="s">
        <v>451</v>
      </c>
      <c r="H328" s="27" t="s">
        <v>555</v>
      </c>
    </row>
    <row r="329" spans="1:8" s="45" customFormat="1" ht="25.5" customHeight="1">
      <c r="A329" s="27" t="str">
        <f t="shared" si="54"/>
        <v>B5.33 31 00.25</v>
      </c>
      <c r="B329" s="107" t="s">
        <v>547</v>
      </c>
      <c r="C329" s="27" t="s">
        <v>33</v>
      </c>
      <c r="D329" s="32">
        <v>10</v>
      </c>
      <c r="E329" s="5"/>
      <c r="F329" s="75"/>
      <c r="G329" s="104" t="s">
        <v>521</v>
      </c>
      <c r="H329" s="27" t="s">
        <v>556</v>
      </c>
    </row>
    <row r="330" spans="1:8" s="45" customFormat="1" ht="28.5" customHeight="1">
      <c r="A330" s="27" t="str">
        <f t="shared" si="54"/>
        <v>B5.33 31 00.26</v>
      </c>
      <c r="B330" s="107" t="s">
        <v>557</v>
      </c>
      <c r="C330" s="27" t="s">
        <v>33</v>
      </c>
      <c r="D330" s="32">
        <v>425</v>
      </c>
      <c r="E330" s="5"/>
      <c r="F330" s="75"/>
      <c r="G330" s="104" t="s">
        <v>558</v>
      </c>
      <c r="H330" s="27" t="s">
        <v>559</v>
      </c>
    </row>
    <row r="331" spans="1:8" s="45" customFormat="1" ht="28.5" customHeight="1">
      <c r="A331" s="27" t="str">
        <f t="shared" si="54"/>
        <v>B5.33 31 00.27</v>
      </c>
      <c r="B331" s="107" t="s">
        <v>526</v>
      </c>
      <c r="C331" s="27" t="s">
        <v>33</v>
      </c>
      <c r="D331" s="32">
        <v>612</v>
      </c>
      <c r="E331" s="5"/>
      <c r="F331" s="75"/>
      <c r="G331" s="104" t="s">
        <v>527</v>
      </c>
      <c r="H331" s="27" t="s">
        <v>560</v>
      </c>
    </row>
    <row r="332" spans="1:8" s="45" customFormat="1" ht="30" customHeight="1">
      <c r="A332" s="41" t="str">
        <f t="shared" si="54"/>
        <v>B5.33 31 00.28</v>
      </c>
      <c r="B332" s="10" t="s">
        <v>529</v>
      </c>
      <c r="C332" s="27" t="s">
        <v>33</v>
      </c>
      <c r="D332" s="32">
        <v>10</v>
      </c>
      <c r="E332" s="11"/>
      <c r="F332" s="75"/>
      <c r="G332" s="104" t="s">
        <v>530</v>
      </c>
      <c r="H332" s="27" t="s">
        <v>561</v>
      </c>
    </row>
    <row r="333" spans="1:8" s="45" customFormat="1" ht="23.25" customHeight="1">
      <c r="A333" s="60"/>
      <c r="B333" s="108" t="s">
        <v>562</v>
      </c>
      <c r="C333" s="29"/>
      <c r="D333" s="63">
        <v>0</v>
      </c>
      <c r="E333" s="9"/>
      <c r="F333" s="75"/>
      <c r="G333" s="103" t="s">
        <v>563</v>
      </c>
      <c r="H333" s="60"/>
    </row>
    <row r="334" spans="1:8" s="45" customFormat="1" ht="25.5" customHeight="1">
      <c r="A334" s="27" t="str">
        <f t="shared" ref="A334:A338" si="55">H334</f>
        <v>B5.33 31 00.29</v>
      </c>
      <c r="B334" s="107" t="s">
        <v>512</v>
      </c>
      <c r="C334" s="27" t="s">
        <v>33</v>
      </c>
      <c r="D334" s="32">
        <v>10</v>
      </c>
      <c r="E334" s="5"/>
      <c r="F334" s="75"/>
      <c r="G334" s="104" t="s">
        <v>544</v>
      </c>
      <c r="H334" s="27" t="s">
        <v>564</v>
      </c>
    </row>
    <row r="335" spans="1:8" s="45" customFormat="1" ht="25.5" customHeight="1">
      <c r="A335" s="27" t="str">
        <f t="shared" si="55"/>
        <v>B5.33 31 00.30</v>
      </c>
      <c r="B335" s="107" t="s">
        <v>450</v>
      </c>
      <c r="C335" s="27" t="s">
        <v>33</v>
      </c>
      <c r="D335" s="32">
        <v>10</v>
      </c>
      <c r="E335" s="5"/>
      <c r="F335" s="75"/>
      <c r="G335" s="104" t="s">
        <v>451</v>
      </c>
      <c r="H335" s="27" t="s">
        <v>565</v>
      </c>
    </row>
    <row r="336" spans="1:8" s="45" customFormat="1" ht="25.5" customHeight="1">
      <c r="A336" s="27" t="str">
        <f t="shared" si="55"/>
        <v>B5.33 31 00.31</v>
      </c>
      <c r="B336" s="107" t="s">
        <v>547</v>
      </c>
      <c r="C336" s="27" t="s">
        <v>33</v>
      </c>
      <c r="D336" s="32">
        <v>10</v>
      </c>
      <c r="E336" s="5"/>
      <c r="F336" s="75"/>
      <c r="G336" s="104" t="s">
        <v>521</v>
      </c>
      <c r="H336" s="27" t="s">
        <v>566</v>
      </c>
    </row>
    <row r="337" spans="1:8" s="45" customFormat="1" ht="28.5" customHeight="1">
      <c r="A337" s="27" t="str">
        <f t="shared" si="55"/>
        <v>B5.33 31 00.32</v>
      </c>
      <c r="B337" s="107" t="s">
        <v>523</v>
      </c>
      <c r="C337" s="27" t="s">
        <v>33</v>
      </c>
      <c r="D337" s="32">
        <v>924</v>
      </c>
      <c r="E337" s="5"/>
      <c r="F337" s="75"/>
      <c r="G337" s="104" t="s">
        <v>524</v>
      </c>
      <c r="H337" s="27" t="s">
        <v>567</v>
      </c>
    </row>
    <row r="338" spans="1:8" s="45" customFormat="1" ht="28.5" customHeight="1">
      <c r="A338" s="27" t="str">
        <f t="shared" si="55"/>
        <v>B5.33 31 00.33</v>
      </c>
      <c r="B338" s="10" t="s">
        <v>529</v>
      </c>
      <c r="C338" s="27" t="s">
        <v>33</v>
      </c>
      <c r="D338" s="32">
        <v>10</v>
      </c>
      <c r="E338" s="11"/>
      <c r="F338" s="75"/>
      <c r="G338" s="104" t="s">
        <v>530</v>
      </c>
      <c r="H338" s="27" t="s">
        <v>568</v>
      </c>
    </row>
    <row r="339" spans="1:8" s="45" customFormat="1" ht="28.5" customHeight="1">
      <c r="A339" s="27"/>
      <c r="B339" s="10"/>
      <c r="C339" s="27"/>
      <c r="D339" s="32"/>
      <c r="E339" s="11"/>
      <c r="F339" s="75"/>
      <c r="G339" s="104"/>
      <c r="H339" s="27"/>
    </row>
    <row r="340" spans="1:8" s="45" customFormat="1" ht="30" customHeight="1">
      <c r="A340" s="49"/>
      <c r="B340" s="42" t="s">
        <v>540</v>
      </c>
      <c r="C340" s="2318" t="s">
        <v>79</v>
      </c>
      <c r="D340" s="2321"/>
      <c r="E340" s="2321"/>
      <c r="F340" s="75">
        <f t="shared" ref="F340:F342" si="56">E340+D340</f>
        <v>0</v>
      </c>
      <c r="G340" s="109" t="s">
        <v>541</v>
      </c>
      <c r="H340" s="49"/>
    </row>
    <row r="341" spans="1:8" s="23" customFormat="1" ht="26.25" customHeight="1">
      <c r="A341" s="29"/>
      <c r="B341" s="28" t="s">
        <v>507</v>
      </c>
      <c r="C341" s="29"/>
      <c r="D341" s="50"/>
      <c r="E341" s="4"/>
      <c r="F341" s="75">
        <f t="shared" si="56"/>
        <v>0</v>
      </c>
      <c r="G341" s="103" t="s">
        <v>279</v>
      </c>
      <c r="H341" s="29"/>
    </row>
    <row r="342" spans="1:8" s="45" customFormat="1" ht="54.75" customHeight="1">
      <c r="A342" s="27" t="s">
        <v>443</v>
      </c>
      <c r="B342" s="108" t="s">
        <v>508</v>
      </c>
      <c r="C342" s="29"/>
      <c r="D342" s="63"/>
      <c r="E342" s="9"/>
      <c r="F342" s="75">
        <f t="shared" si="56"/>
        <v>0</v>
      </c>
      <c r="G342" s="103" t="s">
        <v>509</v>
      </c>
      <c r="H342" s="27" t="s">
        <v>443</v>
      </c>
    </row>
    <row r="343" spans="1:8" s="45" customFormat="1" ht="22.5" customHeight="1">
      <c r="A343" s="60"/>
      <c r="B343" s="108" t="s">
        <v>569</v>
      </c>
      <c r="C343" s="29"/>
      <c r="D343" s="63">
        <v>0</v>
      </c>
      <c r="E343" s="9"/>
      <c r="F343" s="75"/>
      <c r="G343" s="103" t="s">
        <v>570</v>
      </c>
      <c r="H343" s="60"/>
    </row>
    <row r="344" spans="1:8" s="45" customFormat="1" ht="21.75" customHeight="1">
      <c r="A344" s="27" t="str">
        <f t="shared" ref="A344:A348" si="57">H344</f>
        <v>B5.33 31 00.34</v>
      </c>
      <c r="B344" s="107" t="s">
        <v>302</v>
      </c>
      <c r="C344" s="27" t="s">
        <v>33</v>
      </c>
      <c r="D344" s="32">
        <v>98</v>
      </c>
      <c r="E344" s="5"/>
      <c r="F344" s="75"/>
      <c r="G344" s="104" t="s">
        <v>521</v>
      </c>
      <c r="H344" s="27" t="s">
        <v>571</v>
      </c>
    </row>
    <row r="345" spans="1:8" s="45" customFormat="1" ht="21.75" customHeight="1">
      <c r="A345" s="27" t="str">
        <f t="shared" si="57"/>
        <v>B5.33 31 00.35</v>
      </c>
      <c r="B345" s="107" t="s">
        <v>523</v>
      </c>
      <c r="C345" s="27" t="s">
        <v>33</v>
      </c>
      <c r="D345" s="32">
        <v>392</v>
      </c>
      <c r="E345" s="5"/>
      <c r="F345" s="75"/>
      <c r="G345" s="104" t="s">
        <v>524</v>
      </c>
      <c r="H345" s="27" t="s">
        <v>572</v>
      </c>
    </row>
    <row r="346" spans="1:8" s="45" customFormat="1" ht="21.75" customHeight="1">
      <c r="A346" s="27" t="str">
        <f t="shared" si="57"/>
        <v>B5.33 31 00.36</v>
      </c>
      <c r="B346" s="107" t="s">
        <v>526</v>
      </c>
      <c r="C346" s="27" t="s">
        <v>33</v>
      </c>
      <c r="D346" s="32">
        <v>372</v>
      </c>
      <c r="E346" s="5"/>
      <c r="F346" s="75"/>
      <c r="G346" s="104" t="s">
        <v>527</v>
      </c>
      <c r="H346" s="27" t="s">
        <v>573</v>
      </c>
    </row>
    <row r="347" spans="1:8" s="45" customFormat="1" ht="21.75" customHeight="1">
      <c r="A347" s="27" t="str">
        <f t="shared" si="57"/>
        <v>B5.33 31 00.37</v>
      </c>
      <c r="B347" s="107" t="s">
        <v>574</v>
      </c>
      <c r="C347" s="27" t="s">
        <v>33</v>
      </c>
      <c r="D347" s="32">
        <v>373</v>
      </c>
      <c r="E347" s="5"/>
      <c r="F347" s="75"/>
      <c r="G347" s="104" t="s">
        <v>575</v>
      </c>
      <c r="H347" s="27" t="s">
        <v>576</v>
      </c>
    </row>
    <row r="348" spans="1:8" s="45" customFormat="1" ht="21.75" customHeight="1">
      <c r="A348" s="27" t="str">
        <f t="shared" si="57"/>
        <v>B5.33 31 00.38</v>
      </c>
      <c r="B348" s="10" t="s">
        <v>577</v>
      </c>
      <c r="C348" s="27" t="s">
        <v>33</v>
      </c>
      <c r="D348" s="32">
        <v>10</v>
      </c>
      <c r="E348" s="11"/>
      <c r="F348" s="75"/>
      <c r="G348" s="104" t="s">
        <v>578</v>
      </c>
      <c r="H348" s="27" t="s">
        <v>579</v>
      </c>
    </row>
    <row r="349" spans="1:8" s="34" customFormat="1" ht="24.75" customHeight="1">
      <c r="A349" s="27"/>
      <c r="B349" s="108" t="s">
        <v>580</v>
      </c>
      <c r="C349" s="29"/>
      <c r="D349" s="63"/>
      <c r="E349" s="9"/>
      <c r="F349" s="75">
        <f t="shared" si="52"/>
        <v>0</v>
      </c>
      <c r="G349" s="103" t="s">
        <v>581</v>
      </c>
      <c r="H349" s="27"/>
    </row>
    <row r="350" spans="1:8" s="106" customFormat="1" ht="26.25" customHeight="1">
      <c r="A350" s="55" t="str">
        <f>H350</f>
        <v>33 05 13</v>
      </c>
      <c r="B350" s="108" t="s">
        <v>582</v>
      </c>
      <c r="C350" s="29"/>
      <c r="D350" s="63"/>
      <c r="E350" s="9"/>
      <c r="F350" s="75">
        <f t="shared" si="52"/>
        <v>0</v>
      </c>
      <c r="G350" s="103" t="s">
        <v>583</v>
      </c>
      <c r="H350" s="55" t="s">
        <v>584</v>
      </c>
    </row>
    <row r="351" spans="1:8" s="34" customFormat="1" ht="30" customHeight="1">
      <c r="A351" s="27"/>
      <c r="B351" s="108" t="s">
        <v>585</v>
      </c>
      <c r="C351" s="29"/>
      <c r="D351" s="63"/>
      <c r="E351" s="9"/>
      <c r="F351" s="75">
        <f t="shared" si="52"/>
        <v>0</v>
      </c>
      <c r="G351" s="103" t="s">
        <v>586</v>
      </c>
      <c r="H351" s="27"/>
    </row>
    <row r="352" spans="1:8" s="34" customFormat="1" ht="23.25" customHeight="1">
      <c r="A352" s="27" t="str">
        <f>H352</f>
        <v>B5.33 05 13.01</v>
      </c>
      <c r="B352" s="110" t="s">
        <v>587</v>
      </c>
      <c r="C352" s="27" t="s">
        <v>267</v>
      </c>
      <c r="D352" s="32">
        <v>87</v>
      </c>
      <c r="E352" s="15"/>
      <c r="F352" s="75"/>
      <c r="G352" s="104" t="s">
        <v>588</v>
      </c>
      <c r="H352" s="27" t="s">
        <v>589</v>
      </c>
    </row>
    <row r="353" spans="1:8" s="34" customFormat="1" ht="23.25" customHeight="1">
      <c r="A353" s="27" t="str">
        <f t="shared" ref="A353:A363" si="58">H353</f>
        <v>B5.33 05 13.02</v>
      </c>
      <c r="B353" s="110" t="s">
        <v>590</v>
      </c>
      <c r="C353" s="27" t="s">
        <v>267</v>
      </c>
      <c r="D353" s="32">
        <v>113</v>
      </c>
      <c r="E353" s="15"/>
      <c r="F353" s="75"/>
      <c r="G353" s="104" t="s">
        <v>591</v>
      </c>
      <c r="H353" s="27" t="s">
        <v>592</v>
      </c>
    </row>
    <row r="354" spans="1:8" s="34" customFormat="1" ht="23.25" customHeight="1">
      <c r="A354" s="27" t="str">
        <f t="shared" si="58"/>
        <v>B5.33 05 13.03</v>
      </c>
      <c r="B354" s="110" t="s">
        <v>593</v>
      </c>
      <c r="C354" s="27" t="s">
        <v>267</v>
      </c>
      <c r="D354" s="15">
        <v>2</v>
      </c>
      <c r="E354" s="5"/>
      <c r="F354" s="75"/>
      <c r="G354" s="104" t="s">
        <v>594</v>
      </c>
      <c r="H354" s="27" t="s">
        <v>595</v>
      </c>
    </row>
    <row r="355" spans="1:8" s="34" customFormat="1" ht="23.25" customHeight="1">
      <c r="A355" s="27" t="str">
        <f t="shared" si="58"/>
        <v>B5.33 05 13.04</v>
      </c>
      <c r="B355" s="110" t="s">
        <v>596</v>
      </c>
      <c r="C355" s="27" t="s">
        <v>267</v>
      </c>
      <c r="D355" s="32">
        <v>45</v>
      </c>
      <c r="E355" s="15"/>
      <c r="F355" s="75"/>
      <c r="G355" s="104" t="s">
        <v>597</v>
      </c>
      <c r="H355" s="27" t="s">
        <v>598</v>
      </c>
    </row>
    <row r="356" spans="1:8" s="34" customFormat="1" ht="23.25" customHeight="1">
      <c r="A356" s="27" t="str">
        <f t="shared" si="58"/>
        <v>B5.33 05 13.05</v>
      </c>
      <c r="B356" s="110" t="s">
        <v>599</v>
      </c>
      <c r="C356" s="27" t="s">
        <v>267</v>
      </c>
      <c r="D356" s="32">
        <v>21</v>
      </c>
      <c r="E356" s="15"/>
      <c r="F356" s="75"/>
      <c r="G356" s="104" t="s">
        <v>600</v>
      </c>
      <c r="H356" s="27" t="s">
        <v>601</v>
      </c>
    </row>
    <row r="357" spans="1:8" s="34" customFormat="1" ht="23.25" customHeight="1">
      <c r="A357" s="27" t="str">
        <f t="shared" si="58"/>
        <v>B5.33 05 13.06</v>
      </c>
      <c r="B357" s="110" t="s">
        <v>602</v>
      </c>
      <c r="C357" s="27" t="s">
        <v>267</v>
      </c>
      <c r="D357" s="32">
        <v>11</v>
      </c>
      <c r="E357" s="15"/>
      <c r="F357" s="75"/>
      <c r="G357" s="104" t="s">
        <v>603</v>
      </c>
      <c r="H357" s="27" t="s">
        <v>604</v>
      </c>
    </row>
    <row r="358" spans="1:8" s="34" customFormat="1" ht="23.25" customHeight="1">
      <c r="A358" s="27" t="str">
        <f t="shared" si="58"/>
        <v>B5.33 05 13.07</v>
      </c>
      <c r="B358" s="110" t="s">
        <v>605</v>
      </c>
      <c r="C358" s="27" t="s">
        <v>267</v>
      </c>
      <c r="D358" s="32">
        <v>14</v>
      </c>
      <c r="E358" s="5"/>
      <c r="F358" s="75"/>
      <c r="G358" s="104" t="s">
        <v>606</v>
      </c>
      <c r="H358" s="27" t="s">
        <v>607</v>
      </c>
    </row>
    <row r="359" spans="1:8" s="34" customFormat="1" ht="23.25" customHeight="1">
      <c r="A359" s="27" t="str">
        <f t="shared" si="58"/>
        <v>B5.33 05 13.08</v>
      </c>
      <c r="B359" s="110" t="s">
        <v>608</v>
      </c>
      <c r="C359" s="27" t="s">
        <v>267</v>
      </c>
      <c r="D359" s="32">
        <v>25</v>
      </c>
      <c r="E359" s="5"/>
      <c r="F359" s="75"/>
      <c r="G359" s="104" t="s">
        <v>609</v>
      </c>
      <c r="H359" s="27" t="s">
        <v>610</v>
      </c>
    </row>
    <row r="360" spans="1:8" s="34" customFormat="1" ht="23.25" customHeight="1">
      <c r="A360" s="27" t="str">
        <f t="shared" si="58"/>
        <v>B5.33 05 13.09</v>
      </c>
      <c r="B360" s="110" t="s">
        <v>611</v>
      </c>
      <c r="C360" s="27" t="s">
        <v>267</v>
      </c>
      <c r="D360" s="32">
        <v>18</v>
      </c>
      <c r="E360" s="5"/>
      <c r="F360" s="75"/>
      <c r="G360" s="104" t="s">
        <v>612</v>
      </c>
      <c r="H360" s="27" t="s">
        <v>613</v>
      </c>
    </row>
    <row r="361" spans="1:8" s="34" customFormat="1" ht="23.25" customHeight="1">
      <c r="A361" s="27" t="str">
        <f t="shared" si="58"/>
        <v>B5.33 05 13.10</v>
      </c>
      <c r="B361" s="110" t="s">
        <v>614</v>
      </c>
      <c r="C361" s="27" t="s">
        <v>267</v>
      </c>
      <c r="D361" s="15">
        <v>2</v>
      </c>
      <c r="E361" s="5"/>
      <c r="F361" s="75"/>
      <c r="G361" s="104" t="s">
        <v>615</v>
      </c>
      <c r="H361" s="27" t="s">
        <v>616</v>
      </c>
    </row>
    <row r="362" spans="1:8" s="34" customFormat="1" ht="23.25" customHeight="1">
      <c r="A362" s="27" t="str">
        <f t="shared" si="58"/>
        <v>B5.33 05 13.11</v>
      </c>
      <c r="B362" s="110" t="s">
        <v>617</v>
      </c>
      <c r="C362" s="27" t="s">
        <v>267</v>
      </c>
      <c r="D362" s="32">
        <v>3</v>
      </c>
      <c r="E362" s="5"/>
      <c r="F362" s="75"/>
      <c r="G362" s="104" t="s">
        <v>618</v>
      </c>
      <c r="H362" s="27" t="s">
        <v>619</v>
      </c>
    </row>
    <row r="363" spans="1:8" s="34" customFormat="1" ht="23.25" customHeight="1">
      <c r="A363" s="27" t="str">
        <f t="shared" si="58"/>
        <v>B5.33 05 13.12</v>
      </c>
      <c r="B363" s="110" t="s">
        <v>620</v>
      </c>
      <c r="C363" s="27" t="s">
        <v>267</v>
      </c>
      <c r="D363" s="32">
        <v>1</v>
      </c>
      <c r="E363" s="5"/>
      <c r="F363" s="75"/>
      <c r="G363" s="104" t="s">
        <v>621</v>
      </c>
      <c r="H363" s="27" t="s">
        <v>622</v>
      </c>
    </row>
    <row r="364" spans="1:8" s="34" customFormat="1" ht="18.75" customHeight="1">
      <c r="A364" s="27"/>
      <c r="B364" s="108" t="s">
        <v>623</v>
      </c>
      <c r="C364" s="29"/>
      <c r="D364" s="63">
        <v>0</v>
      </c>
      <c r="E364" s="9"/>
      <c r="F364" s="75"/>
      <c r="G364" s="103" t="s">
        <v>624</v>
      </c>
      <c r="H364" s="27"/>
    </row>
    <row r="365" spans="1:8" s="34" customFormat="1" ht="21.75" customHeight="1">
      <c r="A365" s="27" t="str">
        <f>H365</f>
        <v>B5.33 05 13.13</v>
      </c>
      <c r="B365" s="110" t="s">
        <v>614</v>
      </c>
      <c r="C365" s="27" t="s">
        <v>267</v>
      </c>
      <c r="D365" s="15">
        <v>1</v>
      </c>
      <c r="E365" s="5"/>
      <c r="F365" s="75"/>
      <c r="G365" s="104" t="s">
        <v>615</v>
      </c>
      <c r="H365" s="27" t="s">
        <v>625</v>
      </c>
    </row>
    <row r="366" spans="1:8" s="34" customFormat="1" ht="21.75" customHeight="1">
      <c r="A366" s="27" t="str">
        <f t="shared" ref="A366" si="59">H366</f>
        <v>B5.33 05 13.14</v>
      </c>
      <c r="B366" s="110" t="s">
        <v>620</v>
      </c>
      <c r="C366" s="27" t="s">
        <v>267</v>
      </c>
      <c r="D366" s="32">
        <v>1</v>
      </c>
      <c r="E366" s="5"/>
      <c r="F366" s="75"/>
      <c r="G366" s="104" t="s">
        <v>621</v>
      </c>
      <c r="H366" s="27" t="s">
        <v>626</v>
      </c>
    </row>
    <row r="367" spans="1:8" s="45" customFormat="1" ht="30" customHeight="1">
      <c r="A367" s="49"/>
      <c r="B367" s="42" t="s">
        <v>540</v>
      </c>
      <c r="C367" s="2318" t="s">
        <v>79</v>
      </c>
      <c r="D367" s="2321"/>
      <c r="E367" s="2321"/>
      <c r="F367" s="75">
        <f t="shared" ref="F367:F430" si="60">E367+D367</f>
        <v>0</v>
      </c>
      <c r="G367" s="109" t="s">
        <v>541</v>
      </c>
      <c r="H367" s="49"/>
    </row>
    <row r="368" spans="1:8" s="255" customFormat="1" ht="27" customHeight="1">
      <c r="A368" s="2322" t="s">
        <v>627</v>
      </c>
      <c r="B368" s="2323"/>
      <c r="C368" s="251"/>
      <c r="D368" s="252"/>
      <c r="E368" s="252"/>
      <c r="F368" s="252">
        <f t="shared" si="60"/>
        <v>0</v>
      </c>
      <c r="G368" s="253"/>
      <c r="H368" s="254" t="s">
        <v>628</v>
      </c>
    </row>
    <row r="369" spans="1:8" s="84" customFormat="1" ht="24.9" customHeight="1">
      <c r="A369" s="46">
        <f>H369</f>
        <v>0</v>
      </c>
      <c r="B369" s="28" t="s">
        <v>629</v>
      </c>
      <c r="C369" s="111"/>
      <c r="D369" s="112"/>
      <c r="E369" s="112"/>
      <c r="F369" s="75">
        <f t="shared" si="60"/>
        <v>0</v>
      </c>
      <c r="G369" s="73" t="s">
        <v>630</v>
      </c>
      <c r="H369" s="74"/>
    </row>
    <row r="370" spans="1:8" s="84" customFormat="1" ht="24.9" customHeight="1">
      <c r="A370" s="74" t="str">
        <f>H370</f>
        <v>33 42 11</v>
      </c>
      <c r="B370" s="28" t="s">
        <v>631</v>
      </c>
      <c r="C370" s="113"/>
      <c r="D370" s="114"/>
      <c r="E370" s="114"/>
      <c r="F370" s="75">
        <f t="shared" si="60"/>
        <v>0</v>
      </c>
      <c r="G370" s="78" t="s">
        <v>632</v>
      </c>
      <c r="H370" s="74" t="s">
        <v>633</v>
      </c>
    </row>
    <row r="371" spans="1:8" s="84" customFormat="1" ht="53.25" customHeight="1">
      <c r="A371" s="74">
        <f t="shared" ref="A371:A458" si="61">H371</f>
        <v>0</v>
      </c>
      <c r="B371" s="108" t="s">
        <v>508</v>
      </c>
      <c r="C371" s="29"/>
      <c r="D371" s="63"/>
      <c r="E371" s="9"/>
      <c r="F371" s="75">
        <f t="shared" si="60"/>
        <v>0</v>
      </c>
      <c r="G371" s="103" t="s">
        <v>509</v>
      </c>
      <c r="H371" s="74"/>
    </row>
    <row r="372" spans="1:8" s="84" customFormat="1" ht="30" customHeight="1">
      <c r="A372" s="29">
        <f t="shared" si="61"/>
        <v>0</v>
      </c>
      <c r="B372" s="28" t="s">
        <v>552</v>
      </c>
      <c r="C372" s="111"/>
      <c r="D372" s="112"/>
      <c r="E372" s="112"/>
      <c r="F372" s="75">
        <f t="shared" si="60"/>
        <v>0</v>
      </c>
      <c r="G372" s="73" t="s">
        <v>553</v>
      </c>
      <c r="H372" s="29"/>
    </row>
    <row r="373" spans="1:8" s="84" customFormat="1" ht="30" customHeight="1">
      <c r="A373" s="27" t="str">
        <f t="shared" si="61"/>
        <v>B6.33 42 11.01</v>
      </c>
      <c r="B373" s="107" t="s">
        <v>285</v>
      </c>
      <c r="C373" s="27" t="s">
        <v>33</v>
      </c>
      <c r="D373" s="32">
        <v>10430</v>
      </c>
      <c r="E373" s="5"/>
      <c r="F373" s="75"/>
      <c r="G373" s="104" t="s">
        <v>544</v>
      </c>
      <c r="H373" s="27" t="s">
        <v>634</v>
      </c>
    </row>
    <row r="374" spans="1:8" s="45" customFormat="1" ht="30" customHeight="1">
      <c r="A374" s="27" t="str">
        <f t="shared" si="61"/>
        <v>B6.33 42 11.02</v>
      </c>
      <c r="B374" s="107" t="s">
        <v>288</v>
      </c>
      <c r="C374" s="27" t="s">
        <v>33</v>
      </c>
      <c r="D374" s="32">
        <v>1715</v>
      </c>
      <c r="E374" s="5"/>
      <c r="F374" s="75"/>
      <c r="G374" s="104" t="s">
        <v>515</v>
      </c>
      <c r="H374" s="27" t="s">
        <v>635</v>
      </c>
    </row>
    <row r="375" spans="1:8" s="45" customFormat="1" ht="30" customHeight="1">
      <c r="A375" s="27" t="str">
        <f t="shared" si="61"/>
        <v>B6.33 42 11.03</v>
      </c>
      <c r="B375" s="107" t="s">
        <v>302</v>
      </c>
      <c r="C375" s="27" t="s">
        <v>33</v>
      </c>
      <c r="D375" s="32">
        <v>180</v>
      </c>
      <c r="E375" s="5"/>
      <c r="F375" s="75"/>
      <c r="G375" s="104" t="s">
        <v>517</v>
      </c>
      <c r="H375" s="27" t="s">
        <v>636</v>
      </c>
    </row>
    <row r="376" spans="1:8" s="45" customFormat="1" ht="30" customHeight="1">
      <c r="A376" s="27" t="str">
        <f t="shared" si="61"/>
        <v>B6.33 42 11.04</v>
      </c>
      <c r="B376" s="107" t="s">
        <v>523</v>
      </c>
      <c r="C376" s="27" t="s">
        <v>33</v>
      </c>
      <c r="D376" s="32">
        <v>275</v>
      </c>
      <c r="E376" s="5"/>
      <c r="F376" s="75"/>
      <c r="G376" s="104" t="s">
        <v>524</v>
      </c>
      <c r="H376" s="27" t="s">
        <v>637</v>
      </c>
    </row>
    <row r="377" spans="1:8" s="45" customFormat="1" ht="28.5" customHeight="1">
      <c r="A377" s="27" t="str">
        <f t="shared" si="61"/>
        <v>B5.33 31 00.05</v>
      </c>
      <c r="B377" s="10" t="s">
        <v>638</v>
      </c>
      <c r="C377" s="27" t="s">
        <v>33</v>
      </c>
      <c r="D377" s="32">
        <v>15</v>
      </c>
      <c r="E377" s="11"/>
      <c r="F377" s="75"/>
      <c r="G377" s="104" t="s">
        <v>639</v>
      </c>
      <c r="H377" s="27" t="s">
        <v>519</v>
      </c>
    </row>
    <row r="378" spans="1:8" s="84" customFormat="1" ht="25.5" customHeight="1">
      <c r="A378" s="29">
        <f t="shared" si="61"/>
        <v>0</v>
      </c>
      <c r="B378" s="28" t="s">
        <v>562</v>
      </c>
      <c r="C378" s="111"/>
      <c r="D378" s="112">
        <v>0</v>
      </c>
      <c r="E378" s="112"/>
      <c r="F378" s="75"/>
      <c r="G378" s="73" t="s">
        <v>563</v>
      </c>
      <c r="H378" s="29"/>
    </row>
    <row r="379" spans="1:8" s="84" customFormat="1" ht="30" customHeight="1">
      <c r="A379" s="27" t="str">
        <f t="shared" si="61"/>
        <v>B6.33 42 11.06</v>
      </c>
      <c r="B379" s="107" t="s">
        <v>285</v>
      </c>
      <c r="C379" s="27" t="s">
        <v>33</v>
      </c>
      <c r="D379" s="32">
        <v>750</v>
      </c>
      <c r="E379" s="5"/>
      <c r="F379" s="75"/>
      <c r="G379" s="104" t="s">
        <v>544</v>
      </c>
      <c r="H379" s="27" t="s">
        <v>640</v>
      </c>
    </row>
    <row r="380" spans="1:8" s="45" customFormat="1" ht="30" customHeight="1">
      <c r="A380" s="27" t="str">
        <f t="shared" si="61"/>
        <v>B6.33 42 11.07</v>
      </c>
      <c r="B380" s="107" t="s">
        <v>288</v>
      </c>
      <c r="C380" s="27" t="s">
        <v>33</v>
      </c>
      <c r="D380" s="32">
        <v>165</v>
      </c>
      <c r="E380" s="5"/>
      <c r="F380" s="75"/>
      <c r="G380" s="104" t="s">
        <v>515</v>
      </c>
      <c r="H380" s="27" t="s">
        <v>641</v>
      </c>
    </row>
    <row r="381" spans="1:8" s="45" customFormat="1" ht="30" customHeight="1">
      <c r="A381" s="27" t="str">
        <f t="shared" si="61"/>
        <v>B6.33 42 11.08</v>
      </c>
      <c r="B381" s="107" t="s">
        <v>302</v>
      </c>
      <c r="C381" s="27" t="s">
        <v>33</v>
      </c>
      <c r="D381" s="32">
        <v>55</v>
      </c>
      <c r="E381" s="5"/>
      <c r="F381" s="75"/>
      <c r="G381" s="104" t="s">
        <v>517</v>
      </c>
      <c r="H381" s="27" t="s">
        <v>642</v>
      </c>
    </row>
    <row r="382" spans="1:8" s="45" customFormat="1" ht="30" customHeight="1">
      <c r="A382" s="27" t="str">
        <f t="shared" si="61"/>
        <v>B6.33 42 11.09</v>
      </c>
      <c r="B382" s="107" t="s">
        <v>523</v>
      </c>
      <c r="C382" s="27" t="s">
        <v>33</v>
      </c>
      <c r="D382" s="32">
        <v>190</v>
      </c>
      <c r="E382" s="5"/>
      <c r="F382" s="75"/>
      <c r="G382" s="104" t="s">
        <v>524</v>
      </c>
      <c r="H382" s="27" t="s">
        <v>643</v>
      </c>
    </row>
    <row r="383" spans="1:8" s="45" customFormat="1" ht="28.5" customHeight="1">
      <c r="A383" s="27" t="str">
        <f t="shared" si="61"/>
        <v>B6.33 42 11.10</v>
      </c>
      <c r="B383" s="10" t="s">
        <v>638</v>
      </c>
      <c r="C383" s="27" t="s">
        <v>33</v>
      </c>
      <c r="D383" s="32">
        <v>15</v>
      </c>
      <c r="E383" s="11"/>
      <c r="F383" s="75"/>
      <c r="G383" s="104" t="s">
        <v>639</v>
      </c>
      <c r="H383" s="27" t="s">
        <v>644</v>
      </c>
    </row>
    <row r="384" spans="1:8" s="84" customFormat="1" ht="26.25" customHeight="1">
      <c r="A384" s="29">
        <f t="shared" si="61"/>
        <v>0</v>
      </c>
      <c r="B384" s="28" t="s">
        <v>569</v>
      </c>
      <c r="C384" s="111"/>
      <c r="D384" s="112">
        <v>0</v>
      </c>
      <c r="E384" s="112"/>
      <c r="F384" s="75"/>
      <c r="G384" s="73" t="s">
        <v>570</v>
      </c>
      <c r="H384" s="29"/>
    </row>
    <row r="385" spans="1:8" s="84" customFormat="1" ht="27" customHeight="1">
      <c r="A385" s="27" t="str">
        <f t="shared" si="61"/>
        <v>B6.33 42 11.11</v>
      </c>
      <c r="B385" s="107" t="s">
        <v>285</v>
      </c>
      <c r="C385" s="27" t="s">
        <v>33</v>
      </c>
      <c r="D385" s="32">
        <v>590</v>
      </c>
      <c r="E385" s="32"/>
      <c r="F385" s="75"/>
      <c r="G385" s="104" t="s">
        <v>544</v>
      </c>
      <c r="H385" s="27" t="s">
        <v>645</v>
      </c>
    </row>
    <row r="386" spans="1:8" s="45" customFormat="1" ht="24.75" customHeight="1">
      <c r="A386" s="27" t="str">
        <f t="shared" si="61"/>
        <v>B6.33 42 11.12</v>
      </c>
      <c r="B386" s="107" t="s">
        <v>288</v>
      </c>
      <c r="C386" s="27" t="s">
        <v>33</v>
      </c>
      <c r="D386" s="32">
        <v>1710</v>
      </c>
      <c r="E386" s="32"/>
      <c r="F386" s="75"/>
      <c r="G386" s="104" t="s">
        <v>515</v>
      </c>
      <c r="H386" s="27" t="s">
        <v>646</v>
      </c>
    </row>
    <row r="387" spans="1:8" s="45" customFormat="1" ht="25.5" customHeight="1">
      <c r="A387" s="27" t="str">
        <f t="shared" si="61"/>
        <v>B6.33 42 11.13</v>
      </c>
      <c r="B387" s="107" t="s">
        <v>302</v>
      </c>
      <c r="C387" s="27" t="s">
        <v>33</v>
      </c>
      <c r="D387" s="32">
        <v>360</v>
      </c>
      <c r="E387" s="32"/>
      <c r="F387" s="75"/>
      <c r="G387" s="104" t="s">
        <v>517</v>
      </c>
      <c r="H387" s="27" t="s">
        <v>647</v>
      </c>
    </row>
    <row r="388" spans="1:8" s="45" customFormat="1" ht="25.5" customHeight="1">
      <c r="A388" s="27" t="str">
        <f t="shared" si="61"/>
        <v>B6.33 42 11.14</v>
      </c>
      <c r="B388" s="10" t="s">
        <v>305</v>
      </c>
      <c r="C388" s="27" t="s">
        <v>33</v>
      </c>
      <c r="D388" s="32">
        <v>15</v>
      </c>
      <c r="E388" s="11"/>
      <c r="F388" s="75"/>
      <c r="G388" s="104" t="s">
        <v>306</v>
      </c>
      <c r="H388" s="27" t="s">
        <v>648</v>
      </c>
    </row>
    <row r="389" spans="1:8" s="84" customFormat="1" ht="30" customHeight="1">
      <c r="A389" s="87">
        <f t="shared" si="61"/>
        <v>0</v>
      </c>
      <c r="B389" s="42" t="s">
        <v>649</v>
      </c>
      <c r="C389" s="2318" t="s">
        <v>79</v>
      </c>
      <c r="D389" s="2318"/>
      <c r="E389" s="2318"/>
      <c r="F389" s="75">
        <f t="shared" si="60"/>
        <v>0</v>
      </c>
      <c r="G389" s="82" t="s">
        <v>650</v>
      </c>
      <c r="H389" s="82"/>
    </row>
    <row r="390" spans="1:8" s="84" customFormat="1" ht="29.25" customHeight="1">
      <c r="A390" s="74" t="str">
        <f t="shared" si="61"/>
        <v>33 42 11</v>
      </c>
      <c r="B390" s="28" t="s">
        <v>631</v>
      </c>
      <c r="C390" s="113"/>
      <c r="D390" s="114"/>
      <c r="E390" s="114"/>
      <c r="F390" s="75">
        <f t="shared" si="60"/>
        <v>0</v>
      </c>
      <c r="G390" s="78" t="s">
        <v>632</v>
      </c>
      <c r="H390" s="74" t="s">
        <v>633</v>
      </c>
    </row>
    <row r="391" spans="1:8" s="84" customFormat="1" ht="51" customHeight="1">
      <c r="A391" s="74">
        <f t="shared" si="61"/>
        <v>0</v>
      </c>
      <c r="B391" s="108" t="s">
        <v>508</v>
      </c>
      <c r="C391" s="29"/>
      <c r="D391" s="63"/>
      <c r="E391" s="9"/>
      <c r="F391" s="75">
        <f t="shared" si="60"/>
        <v>0</v>
      </c>
      <c r="G391" s="103" t="s">
        <v>509</v>
      </c>
      <c r="H391" s="74"/>
    </row>
    <row r="392" spans="1:8" s="84" customFormat="1" ht="30" customHeight="1">
      <c r="A392" s="29">
        <f>H392</f>
        <v>0</v>
      </c>
      <c r="B392" s="28" t="s">
        <v>651</v>
      </c>
      <c r="C392" s="111"/>
      <c r="D392" s="112">
        <v>0</v>
      </c>
      <c r="E392" s="112"/>
      <c r="F392" s="75"/>
      <c r="G392" s="73" t="s">
        <v>652</v>
      </c>
      <c r="H392" s="29"/>
    </row>
    <row r="393" spans="1:8" s="84" customFormat="1" ht="30" customHeight="1">
      <c r="A393" s="27" t="str">
        <f t="shared" ref="A393" si="62">H393</f>
        <v>B6.33 42 11.15</v>
      </c>
      <c r="B393" s="107" t="s">
        <v>285</v>
      </c>
      <c r="C393" s="27" t="s">
        <v>33</v>
      </c>
      <c r="D393" s="32">
        <v>10</v>
      </c>
      <c r="E393" s="32"/>
      <c r="F393" s="75"/>
      <c r="G393" s="104" t="s">
        <v>544</v>
      </c>
      <c r="H393" s="27" t="s">
        <v>653</v>
      </c>
    </row>
    <row r="394" spans="1:8" s="84" customFormat="1" ht="30" customHeight="1">
      <c r="A394" s="27" t="str">
        <f>H394</f>
        <v>B6.33 42 11.16</v>
      </c>
      <c r="B394" s="107" t="s">
        <v>654</v>
      </c>
      <c r="C394" s="27" t="s">
        <v>33</v>
      </c>
      <c r="D394" s="32">
        <v>460</v>
      </c>
      <c r="E394" s="5"/>
      <c r="F394" s="75"/>
      <c r="G394" s="104" t="s">
        <v>451</v>
      </c>
      <c r="H394" s="27" t="s">
        <v>655</v>
      </c>
    </row>
    <row r="395" spans="1:8" s="84" customFormat="1" ht="30" customHeight="1">
      <c r="A395" s="27" t="str">
        <f>H395</f>
        <v>B6.33 42 11.17</v>
      </c>
      <c r="B395" s="107" t="s">
        <v>302</v>
      </c>
      <c r="C395" s="27" t="s">
        <v>33</v>
      </c>
      <c r="D395" s="32">
        <v>190</v>
      </c>
      <c r="E395" s="5"/>
      <c r="F395" s="75"/>
      <c r="G395" s="104" t="s">
        <v>517</v>
      </c>
      <c r="H395" s="27" t="s">
        <v>656</v>
      </c>
    </row>
    <row r="396" spans="1:8" s="45" customFormat="1" ht="30" customHeight="1">
      <c r="A396" s="27" t="str">
        <f>H396</f>
        <v>B6.33 42 11.18</v>
      </c>
      <c r="B396" s="10" t="s">
        <v>305</v>
      </c>
      <c r="C396" s="27" t="s">
        <v>33</v>
      </c>
      <c r="D396" s="32">
        <v>15</v>
      </c>
      <c r="E396" s="11"/>
      <c r="F396" s="75"/>
      <c r="G396" s="104" t="s">
        <v>306</v>
      </c>
      <c r="H396" s="27" t="s">
        <v>657</v>
      </c>
    </row>
    <row r="397" spans="1:8" s="84" customFormat="1" ht="30" customHeight="1">
      <c r="A397" s="29">
        <f t="shared" si="61"/>
        <v>0</v>
      </c>
      <c r="B397" s="28" t="s">
        <v>658</v>
      </c>
      <c r="C397" s="111"/>
      <c r="D397" s="112"/>
      <c r="E397" s="112"/>
      <c r="F397" s="75">
        <f t="shared" si="60"/>
        <v>0</v>
      </c>
      <c r="G397" s="73" t="s">
        <v>659</v>
      </c>
      <c r="H397" s="29"/>
    </row>
    <row r="398" spans="1:8" s="84" customFormat="1" ht="30" customHeight="1">
      <c r="A398" s="27" t="str">
        <f t="shared" si="61"/>
        <v>B6.33 42 11.19</v>
      </c>
      <c r="B398" s="107" t="s">
        <v>285</v>
      </c>
      <c r="C398" s="27" t="s">
        <v>33</v>
      </c>
      <c r="D398" s="32">
        <v>10</v>
      </c>
      <c r="E398" s="32"/>
      <c r="F398" s="75"/>
      <c r="G398" s="104" t="s">
        <v>544</v>
      </c>
      <c r="H398" s="27" t="s">
        <v>660</v>
      </c>
    </row>
    <row r="399" spans="1:8" s="45" customFormat="1" ht="30" customHeight="1">
      <c r="A399" s="27" t="str">
        <f t="shared" si="61"/>
        <v>B6.33 42 11.20</v>
      </c>
      <c r="B399" s="107" t="s">
        <v>450</v>
      </c>
      <c r="C399" s="27" t="s">
        <v>33</v>
      </c>
      <c r="D399" s="32">
        <v>1405</v>
      </c>
      <c r="E399" s="32"/>
      <c r="F399" s="75"/>
      <c r="G399" s="104" t="s">
        <v>661</v>
      </c>
      <c r="H399" s="27" t="s">
        <v>662</v>
      </c>
    </row>
    <row r="400" spans="1:8" s="45" customFormat="1" ht="30" customHeight="1">
      <c r="A400" s="27" t="str">
        <f t="shared" si="61"/>
        <v>B6.33 42 11.21</v>
      </c>
      <c r="B400" s="107" t="s">
        <v>302</v>
      </c>
      <c r="C400" s="27" t="s">
        <v>33</v>
      </c>
      <c r="D400" s="32">
        <v>400</v>
      </c>
      <c r="E400" s="32"/>
      <c r="F400" s="75"/>
      <c r="G400" s="104" t="s">
        <v>517</v>
      </c>
      <c r="H400" s="27" t="s">
        <v>663</v>
      </c>
    </row>
    <row r="401" spans="1:8" s="45" customFormat="1" ht="30" customHeight="1">
      <c r="A401" s="27" t="str">
        <f t="shared" si="61"/>
        <v>B6.33 42 11.22</v>
      </c>
      <c r="B401" s="10" t="s">
        <v>305</v>
      </c>
      <c r="C401" s="27" t="s">
        <v>33</v>
      </c>
      <c r="D401" s="32">
        <v>15</v>
      </c>
      <c r="E401" s="11"/>
      <c r="F401" s="75"/>
      <c r="G401" s="104" t="s">
        <v>306</v>
      </c>
      <c r="H401" s="27" t="s">
        <v>664</v>
      </c>
    </row>
    <row r="402" spans="1:8" s="84" customFormat="1" ht="30" customHeight="1">
      <c r="A402" s="29">
        <f t="shared" si="61"/>
        <v>0</v>
      </c>
      <c r="B402" s="28" t="s">
        <v>665</v>
      </c>
      <c r="C402" s="111"/>
      <c r="D402" s="112">
        <v>0</v>
      </c>
      <c r="E402" s="112"/>
      <c r="F402" s="75"/>
      <c r="G402" s="73" t="s">
        <v>666</v>
      </c>
      <c r="H402" s="29"/>
    </row>
    <row r="403" spans="1:8" s="84" customFormat="1" ht="30" customHeight="1">
      <c r="A403" s="27" t="str">
        <f t="shared" si="61"/>
        <v>B6.33 42 11.23</v>
      </c>
      <c r="B403" s="107" t="s">
        <v>285</v>
      </c>
      <c r="C403" s="27" t="s">
        <v>33</v>
      </c>
      <c r="D403" s="32">
        <v>10</v>
      </c>
      <c r="E403" s="32"/>
      <c r="F403" s="75"/>
      <c r="G403" s="104" t="s">
        <v>544</v>
      </c>
      <c r="H403" s="27" t="s">
        <v>667</v>
      </c>
    </row>
    <row r="404" spans="1:8" s="45" customFormat="1" ht="30" customHeight="1">
      <c r="A404" s="27" t="str">
        <f t="shared" si="61"/>
        <v>B6.33 42 11.24</v>
      </c>
      <c r="B404" s="107" t="s">
        <v>450</v>
      </c>
      <c r="C404" s="27" t="s">
        <v>33</v>
      </c>
      <c r="D404" s="32">
        <v>625</v>
      </c>
      <c r="E404" s="5"/>
      <c r="F404" s="75"/>
      <c r="G404" s="104" t="s">
        <v>661</v>
      </c>
      <c r="H404" s="27" t="s">
        <v>668</v>
      </c>
    </row>
    <row r="405" spans="1:8" s="45" customFormat="1" ht="30" customHeight="1">
      <c r="A405" s="27" t="str">
        <f t="shared" si="61"/>
        <v>B6.33 42 11.25</v>
      </c>
      <c r="B405" s="107" t="s">
        <v>669</v>
      </c>
      <c r="C405" s="27" t="s">
        <v>33</v>
      </c>
      <c r="D405" s="32">
        <v>180</v>
      </c>
      <c r="E405" s="5"/>
      <c r="F405" s="75"/>
      <c r="G405" s="104" t="s">
        <v>670</v>
      </c>
      <c r="H405" s="27" t="s">
        <v>671</v>
      </c>
    </row>
    <row r="406" spans="1:8" s="45" customFormat="1" ht="30" customHeight="1">
      <c r="A406" s="27" t="str">
        <f t="shared" si="61"/>
        <v>B6.33 42 11.26</v>
      </c>
      <c r="B406" s="10" t="s">
        <v>305</v>
      </c>
      <c r="C406" s="27" t="s">
        <v>33</v>
      </c>
      <c r="D406" s="32">
        <v>15</v>
      </c>
      <c r="E406" s="11"/>
      <c r="F406" s="75"/>
      <c r="G406" s="104" t="s">
        <v>306</v>
      </c>
      <c r="H406" s="27" t="s">
        <v>672</v>
      </c>
    </row>
    <row r="407" spans="1:8" s="45" customFormat="1" ht="30" customHeight="1">
      <c r="A407" s="27"/>
      <c r="B407" s="10"/>
      <c r="C407" s="27"/>
      <c r="D407" s="32"/>
      <c r="E407" s="11"/>
      <c r="F407" s="75"/>
      <c r="G407" s="104"/>
      <c r="H407" s="27"/>
    </row>
    <row r="408" spans="1:8" s="45" customFormat="1" ht="30" customHeight="1">
      <c r="A408" s="27"/>
      <c r="B408" s="107"/>
      <c r="C408" s="27"/>
      <c r="D408" s="32"/>
      <c r="E408" s="5"/>
      <c r="F408" s="75"/>
      <c r="G408" s="104"/>
      <c r="H408" s="27"/>
    </row>
    <row r="409" spans="1:8" s="45" customFormat="1" ht="30" customHeight="1">
      <c r="A409" s="27"/>
      <c r="B409" s="107"/>
      <c r="C409" s="27"/>
      <c r="D409" s="32"/>
      <c r="E409" s="5"/>
      <c r="F409" s="75"/>
      <c r="G409" s="104"/>
      <c r="H409" s="27"/>
    </row>
    <row r="410" spans="1:8" s="84" customFormat="1" ht="30" customHeight="1">
      <c r="A410" s="87">
        <f t="shared" ref="A410:A412" si="63">H410</f>
        <v>0</v>
      </c>
      <c r="B410" s="42" t="s">
        <v>649</v>
      </c>
      <c r="C410" s="2318" t="s">
        <v>79</v>
      </c>
      <c r="D410" s="2318"/>
      <c r="E410" s="2318"/>
      <c r="F410" s="75">
        <f t="shared" ref="F410:F412" si="64">E410+D410</f>
        <v>0</v>
      </c>
      <c r="G410" s="82" t="s">
        <v>650</v>
      </c>
      <c r="H410" s="82"/>
    </row>
    <row r="411" spans="1:8" s="84" customFormat="1" ht="29.25" customHeight="1">
      <c r="A411" s="74" t="str">
        <f t="shared" si="63"/>
        <v>33 42 11</v>
      </c>
      <c r="B411" s="28" t="s">
        <v>631</v>
      </c>
      <c r="C411" s="113"/>
      <c r="D411" s="114"/>
      <c r="E411" s="114"/>
      <c r="F411" s="75">
        <f t="shared" si="64"/>
        <v>0</v>
      </c>
      <c r="G411" s="78" t="s">
        <v>632</v>
      </c>
      <c r="H411" s="74" t="s">
        <v>633</v>
      </c>
    </row>
    <row r="412" spans="1:8" s="84" customFormat="1" ht="51" customHeight="1">
      <c r="A412" s="74">
        <f t="shared" si="63"/>
        <v>0</v>
      </c>
      <c r="B412" s="108" t="s">
        <v>508</v>
      </c>
      <c r="C412" s="29"/>
      <c r="D412" s="63"/>
      <c r="E412" s="9"/>
      <c r="F412" s="75">
        <f t="shared" si="64"/>
        <v>0</v>
      </c>
      <c r="G412" s="103" t="s">
        <v>509</v>
      </c>
      <c r="H412" s="74"/>
    </row>
    <row r="413" spans="1:8" s="84" customFormat="1" ht="28.5" customHeight="1">
      <c r="A413" s="29">
        <f t="shared" si="61"/>
        <v>0</v>
      </c>
      <c r="B413" s="28" t="s">
        <v>673</v>
      </c>
      <c r="C413" s="111"/>
      <c r="D413" s="112">
        <v>0</v>
      </c>
      <c r="E413" s="112"/>
      <c r="F413" s="75"/>
      <c r="G413" s="73" t="s">
        <v>674</v>
      </c>
      <c r="H413" s="29"/>
    </row>
    <row r="414" spans="1:8" s="84" customFormat="1" ht="30" customHeight="1">
      <c r="A414" s="27" t="str">
        <f t="shared" si="61"/>
        <v>B6.33 42 11.27</v>
      </c>
      <c r="B414" s="107" t="s">
        <v>285</v>
      </c>
      <c r="C414" s="27" t="s">
        <v>33</v>
      </c>
      <c r="D414" s="32">
        <v>10</v>
      </c>
      <c r="E414" s="32"/>
      <c r="F414" s="75"/>
      <c r="G414" s="104" t="s">
        <v>544</v>
      </c>
      <c r="H414" s="27" t="s">
        <v>675</v>
      </c>
    </row>
    <row r="415" spans="1:8" s="84" customFormat="1" ht="30" customHeight="1">
      <c r="A415" s="27" t="str">
        <f t="shared" si="61"/>
        <v>B6.33 42 11.28</v>
      </c>
      <c r="B415" s="107" t="s">
        <v>450</v>
      </c>
      <c r="C415" s="27" t="s">
        <v>33</v>
      </c>
      <c r="D415" s="32">
        <v>10</v>
      </c>
      <c r="E415" s="5"/>
      <c r="F415" s="75"/>
      <c r="G415" s="104" t="s">
        <v>661</v>
      </c>
      <c r="H415" s="27" t="s">
        <v>676</v>
      </c>
    </row>
    <row r="416" spans="1:8" s="45" customFormat="1" ht="30" customHeight="1">
      <c r="A416" s="27" t="str">
        <f t="shared" si="61"/>
        <v>B6.33 42 11.29</v>
      </c>
      <c r="B416" s="107" t="s">
        <v>302</v>
      </c>
      <c r="C416" s="27" t="s">
        <v>33</v>
      </c>
      <c r="D416" s="32">
        <v>620</v>
      </c>
      <c r="E416" s="5"/>
      <c r="F416" s="75"/>
      <c r="G416" s="104" t="s">
        <v>517</v>
      </c>
      <c r="H416" s="27" t="s">
        <v>677</v>
      </c>
    </row>
    <row r="417" spans="1:8" s="45" customFormat="1" ht="30" customHeight="1">
      <c r="A417" s="27" t="str">
        <f t="shared" si="61"/>
        <v>B6.33 42 11.30</v>
      </c>
      <c r="B417" s="107" t="s">
        <v>523</v>
      </c>
      <c r="C417" s="27" t="s">
        <v>33</v>
      </c>
      <c r="D417" s="32">
        <v>65</v>
      </c>
      <c r="E417" s="5"/>
      <c r="F417" s="75"/>
      <c r="G417" s="104" t="s">
        <v>524</v>
      </c>
      <c r="H417" s="27" t="s">
        <v>678</v>
      </c>
    </row>
    <row r="418" spans="1:8" s="45" customFormat="1" ht="28.5" customHeight="1">
      <c r="A418" s="27" t="str">
        <f t="shared" si="61"/>
        <v>B6.33 42 11.31</v>
      </c>
      <c r="B418" s="10" t="s">
        <v>638</v>
      </c>
      <c r="C418" s="27" t="s">
        <v>33</v>
      </c>
      <c r="D418" s="32">
        <v>15</v>
      </c>
      <c r="E418" s="11"/>
      <c r="F418" s="75"/>
      <c r="G418" s="104" t="s">
        <v>639</v>
      </c>
      <c r="H418" s="27" t="s">
        <v>679</v>
      </c>
    </row>
    <row r="419" spans="1:8" s="84" customFormat="1" ht="30" customHeight="1">
      <c r="A419" s="29">
        <f t="shared" si="61"/>
        <v>0</v>
      </c>
      <c r="B419" s="28" t="s">
        <v>680</v>
      </c>
      <c r="C419" s="111"/>
      <c r="D419" s="112">
        <v>0</v>
      </c>
      <c r="E419" s="112"/>
      <c r="F419" s="75"/>
      <c r="G419" s="73" t="s">
        <v>681</v>
      </c>
      <c r="H419" s="29"/>
    </row>
    <row r="420" spans="1:8" s="84" customFormat="1" ht="30" customHeight="1">
      <c r="A420" s="27" t="str">
        <f t="shared" si="61"/>
        <v>B6.33 42 11.32</v>
      </c>
      <c r="B420" s="107" t="s">
        <v>285</v>
      </c>
      <c r="C420" s="27" t="s">
        <v>33</v>
      </c>
      <c r="D420" s="32">
        <v>10</v>
      </c>
      <c r="E420" s="32"/>
      <c r="F420" s="75"/>
      <c r="G420" s="104" t="s">
        <v>544</v>
      </c>
      <c r="H420" s="27" t="s">
        <v>682</v>
      </c>
    </row>
    <row r="421" spans="1:8" s="45" customFormat="1" ht="30" customHeight="1">
      <c r="A421" s="27" t="str">
        <f t="shared" si="61"/>
        <v>B6.33 42 11.33</v>
      </c>
      <c r="B421" s="107" t="s">
        <v>450</v>
      </c>
      <c r="C421" s="27" t="s">
        <v>33</v>
      </c>
      <c r="D421" s="32">
        <v>100</v>
      </c>
      <c r="E421" s="5"/>
      <c r="F421" s="75"/>
      <c r="G421" s="104" t="s">
        <v>661</v>
      </c>
      <c r="H421" s="27" t="s">
        <v>683</v>
      </c>
    </row>
    <row r="422" spans="1:8" s="84" customFormat="1" ht="30" customHeight="1">
      <c r="A422" s="27" t="str">
        <f t="shared" si="61"/>
        <v>B6.33 42 11.34</v>
      </c>
      <c r="B422" s="107" t="s">
        <v>302</v>
      </c>
      <c r="C422" s="27" t="s">
        <v>33</v>
      </c>
      <c r="D422" s="32">
        <v>1000</v>
      </c>
      <c r="E422" s="5"/>
      <c r="F422" s="75"/>
      <c r="G422" s="104" t="s">
        <v>521</v>
      </c>
      <c r="H422" s="27" t="s">
        <v>684</v>
      </c>
    </row>
    <row r="423" spans="1:8" s="84" customFormat="1" ht="30" customHeight="1">
      <c r="A423" s="27" t="str">
        <f t="shared" si="61"/>
        <v>B6.33 42 11.35</v>
      </c>
      <c r="B423" s="107" t="s">
        <v>536</v>
      </c>
      <c r="C423" s="27" t="s">
        <v>33</v>
      </c>
      <c r="D423" s="32">
        <v>250</v>
      </c>
      <c r="E423" s="5"/>
      <c r="F423" s="75"/>
      <c r="G423" s="104" t="s">
        <v>524</v>
      </c>
      <c r="H423" s="27" t="s">
        <v>685</v>
      </c>
    </row>
    <row r="424" spans="1:8" s="84" customFormat="1" ht="30" customHeight="1">
      <c r="A424" s="27" t="str">
        <f t="shared" si="61"/>
        <v>B6.33 42 11.36</v>
      </c>
      <c r="B424" s="107" t="s">
        <v>526</v>
      </c>
      <c r="C424" s="27" t="s">
        <v>33</v>
      </c>
      <c r="D424" s="32">
        <v>315</v>
      </c>
      <c r="E424" s="5"/>
      <c r="F424" s="75"/>
      <c r="G424" s="104" t="s">
        <v>527</v>
      </c>
      <c r="H424" s="27" t="s">
        <v>686</v>
      </c>
    </row>
    <row r="425" spans="1:8" s="45" customFormat="1" ht="27.75" customHeight="1">
      <c r="A425" s="27" t="str">
        <f t="shared" si="61"/>
        <v>B6.33 42 11.37</v>
      </c>
      <c r="B425" s="10" t="s">
        <v>529</v>
      </c>
      <c r="C425" s="27" t="s">
        <v>33</v>
      </c>
      <c r="D425" s="32">
        <v>15</v>
      </c>
      <c r="E425" s="11"/>
      <c r="F425" s="75"/>
      <c r="G425" s="104" t="s">
        <v>530</v>
      </c>
      <c r="H425" s="27" t="s">
        <v>687</v>
      </c>
    </row>
    <row r="426" spans="1:8" s="84" customFormat="1" ht="30" customHeight="1">
      <c r="A426" s="27"/>
      <c r="B426" s="107"/>
      <c r="C426" s="27"/>
      <c r="D426" s="32"/>
      <c r="E426" s="5"/>
      <c r="F426" s="75">
        <f t="shared" si="60"/>
        <v>0</v>
      </c>
      <c r="G426" s="104"/>
      <c r="H426" s="27"/>
    </row>
    <row r="427" spans="1:8" s="84" customFormat="1" ht="30" customHeight="1">
      <c r="A427" s="87">
        <f t="shared" ref="A427" si="65">H427</f>
        <v>0</v>
      </c>
      <c r="B427" s="42" t="s">
        <v>649</v>
      </c>
      <c r="C427" s="2318" t="s">
        <v>79</v>
      </c>
      <c r="D427" s="2318"/>
      <c r="E427" s="2318"/>
      <c r="F427" s="75">
        <f t="shared" si="60"/>
        <v>0</v>
      </c>
      <c r="G427" s="82" t="s">
        <v>650</v>
      </c>
      <c r="H427" s="82"/>
    </row>
    <row r="428" spans="1:8" s="84" customFormat="1" ht="24.9" customHeight="1">
      <c r="A428" s="74" t="str">
        <f t="shared" si="61"/>
        <v>33 42 11</v>
      </c>
      <c r="B428" s="28" t="s">
        <v>688</v>
      </c>
      <c r="C428" s="111"/>
      <c r="D428" s="112"/>
      <c r="E428" s="112"/>
      <c r="F428" s="75">
        <f t="shared" si="60"/>
        <v>0</v>
      </c>
      <c r="G428" s="73" t="s">
        <v>689</v>
      </c>
      <c r="H428" s="74" t="s">
        <v>633</v>
      </c>
    </row>
    <row r="429" spans="1:8" s="84" customFormat="1" ht="30" customHeight="1">
      <c r="A429" s="74">
        <f t="shared" si="61"/>
        <v>0</v>
      </c>
      <c r="B429" s="28" t="s">
        <v>690</v>
      </c>
      <c r="C429" s="111"/>
      <c r="D429" s="112"/>
      <c r="E429" s="112"/>
      <c r="F429" s="75">
        <f t="shared" si="60"/>
        <v>0</v>
      </c>
      <c r="G429" s="73" t="s">
        <v>691</v>
      </c>
      <c r="H429" s="74"/>
    </row>
    <row r="430" spans="1:8" s="84" customFormat="1" ht="30" customHeight="1">
      <c r="A430" s="29">
        <f t="shared" si="61"/>
        <v>0</v>
      </c>
      <c r="B430" s="28" t="s">
        <v>542</v>
      </c>
      <c r="C430" s="111"/>
      <c r="D430" s="112"/>
      <c r="E430" s="112"/>
      <c r="F430" s="75">
        <f t="shared" si="60"/>
        <v>0</v>
      </c>
      <c r="G430" s="73" t="s">
        <v>543</v>
      </c>
      <c r="H430" s="29"/>
    </row>
    <row r="431" spans="1:8" s="84" customFormat="1" ht="30" customHeight="1">
      <c r="A431" s="27" t="str">
        <f t="shared" si="61"/>
        <v>B6.33 42 11.38</v>
      </c>
      <c r="B431" s="107" t="s">
        <v>285</v>
      </c>
      <c r="C431" s="27" t="s">
        <v>33</v>
      </c>
      <c r="D431" s="32">
        <v>12550</v>
      </c>
      <c r="E431" s="32"/>
      <c r="F431" s="75"/>
      <c r="G431" s="104" t="s">
        <v>544</v>
      </c>
      <c r="H431" s="27" t="s">
        <v>692</v>
      </c>
    </row>
    <row r="432" spans="1:8" s="84" customFormat="1" ht="30" customHeight="1">
      <c r="A432" s="29">
        <f t="shared" si="61"/>
        <v>0</v>
      </c>
      <c r="B432" s="28" t="s">
        <v>552</v>
      </c>
      <c r="C432" s="111"/>
      <c r="D432" s="112">
        <v>0</v>
      </c>
      <c r="E432" s="112"/>
      <c r="F432" s="75"/>
      <c r="G432" s="73" t="s">
        <v>553</v>
      </c>
      <c r="H432" s="29"/>
    </row>
    <row r="433" spans="1:8" s="84" customFormat="1" ht="30" customHeight="1">
      <c r="A433" s="27" t="str">
        <f t="shared" si="61"/>
        <v>B6.33 42 11.39</v>
      </c>
      <c r="B433" s="107" t="s">
        <v>285</v>
      </c>
      <c r="C433" s="27" t="s">
        <v>33</v>
      </c>
      <c r="D433" s="32">
        <v>840</v>
      </c>
      <c r="E433" s="32"/>
      <c r="F433" s="75"/>
      <c r="G433" s="104" t="s">
        <v>544</v>
      </c>
      <c r="H433" s="27" t="s">
        <v>693</v>
      </c>
    </row>
    <row r="434" spans="1:8" s="81" customFormat="1" ht="33.75" customHeight="1">
      <c r="A434" s="46">
        <f t="shared" si="61"/>
        <v>0</v>
      </c>
      <c r="B434" s="28" t="s">
        <v>694</v>
      </c>
      <c r="C434" s="111"/>
      <c r="D434" s="112"/>
      <c r="E434" s="112"/>
      <c r="F434" s="75">
        <f t="shared" ref="F434:F436" si="66">E434+D434</f>
        <v>0</v>
      </c>
      <c r="G434" s="73" t="s">
        <v>695</v>
      </c>
      <c r="H434" s="80"/>
    </row>
    <row r="435" spans="1:8" s="81" customFormat="1" ht="30" customHeight="1">
      <c r="A435" s="74" t="str">
        <f t="shared" si="61"/>
        <v>33 05 39</v>
      </c>
      <c r="B435" s="28" t="s">
        <v>696</v>
      </c>
      <c r="C435" s="111"/>
      <c r="D435" s="112"/>
      <c r="E435" s="112"/>
      <c r="F435" s="75">
        <f t="shared" si="66"/>
        <v>0</v>
      </c>
      <c r="G435" s="73" t="s">
        <v>697</v>
      </c>
      <c r="H435" s="74" t="s">
        <v>698</v>
      </c>
    </row>
    <row r="436" spans="1:8" s="81" customFormat="1" ht="30" customHeight="1">
      <c r="A436" s="74">
        <f t="shared" si="61"/>
        <v>0</v>
      </c>
      <c r="B436" s="28" t="s">
        <v>699</v>
      </c>
      <c r="C436" s="111"/>
      <c r="D436" s="112"/>
      <c r="E436" s="112"/>
      <c r="F436" s="75">
        <f t="shared" si="66"/>
        <v>0</v>
      </c>
      <c r="G436" s="73" t="s">
        <v>586</v>
      </c>
      <c r="H436" s="74"/>
    </row>
    <row r="437" spans="1:8" s="81" customFormat="1" ht="30" customHeight="1">
      <c r="A437" s="74" t="str">
        <f t="shared" si="61"/>
        <v>B6.33 05 39.01</v>
      </c>
      <c r="B437" s="31" t="s">
        <v>700</v>
      </c>
      <c r="C437" s="27" t="s">
        <v>267</v>
      </c>
      <c r="D437" s="75">
        <v>117</v>
      </c>
      <c r="E437" s="75"/>
      <c r="F437" s="75"/>
      <c r="G437" s="104" t="s">
        <v>701</v>
      </c>
      <c r="H437" s="74" t="s">
        <v>702</v>
      </c>
    </row>
    <row r="438" spans="1:8" s="81" customFormat="1" ht="30" customHeight="1">
      <c r="A438" s="74" t="str">
        <f t="shared" si="61"/>
        <v>B6.33 05 39.02</v>
      </c>
      <c r="B438" s="31" t="s">
        <v>703</v>
      </c>
      <c r="C438" s="27" t="s">
        <v>267</v>
      </c>
      <c r="D438" s="75">
        <v>25</v>
      </c>
      <c r="E438" s="75"/>
      <c r="F438" s="75"/>
      <c r="G438" s="104" t="s">
        <v>704</v>
      </c>
      <c r="H438" s="74" t="s">
        <v>705</v>
      </c>
    </row>
    <row r="439" spans="1:8" s="81" customFormat="1" ht="30" customHeight="1">
      <c r="A439" s="74" t="str">
        <f t="shared" si="61"/>
        <v>B6.33 05 39.03</v>
      </c>
      <c r="B439" s="31" t="s">
        <v>706</v>
      </c>
      <c r="C439" s="27" t="s">
        <v>267</v>
      </c>
      <c r="D439" s="75">
        <v>16</v>
      </c>
      <c r="E439" s="75"/>
      <c r="F439" s="75"/>
      <c r="G439" s="104" t="s">
        <v>597</v>
      </c>
      <c r="H439" s="74" t="s">
        <v>707</v>
      </c>
    </row>
    <row r="440" spans="1:8" s="81" customFormat="1" ht="30" customHeight="1">
      <c r="A440" s="74" t="str">
        <f t="shared" si="61"/>
        <v>B6.33 05 39.04</v>
      </c>
      <c r="B440" s="31" t="s">
        <v>708</v>
      </c>
      <c r="C440" s="27" t="s">
        <v>267</v>
      </c>
      <c r="D440" s="75">
        <v>10</v>
      </c>
      <c r="E440" s="75"/>
      <c r="F440" s="75"/>
      <c r="G440" s="104" t="s">
        <v>709</v>
      </c>
      <c r="H440" s="74" t="s">
        <v>710</v>
      </c>
    </row>
    <row r="441" spans="1:8" s="81" customFormat="1" ht="25.5" customHeight="1">
      <c r="A441" s="74" t="str">
        <f t="shared" si="61"/>
        <v>B6.33 05 39.05</v>
      </c>
      <c r="B441" s="115" t="s">
        <v>602</v>
      </c>
      <c r="C441" s="27" t="s">
        <v>267</v>
      </c>
      <c r="D441" s="75">
        <v>1</v>
      </c>
      <c r="E441" s="75"/>
      <c r="F441" s="75"/>
      <c r="G441" s="116" t="s">
        <v>711</v>
      </c>
      <c r="H441" s="74" t="s">
        <v>712</v>
      </c>
    </row>
    <row r="442" spans="1:8" s="81" customFormat="1" ht="27" customHeight="1">
      <c r="A442" s="74" t="str">
        <f t="shared" si="61"/>
        <v>B6.33 05 39.06</v>
      </c>
      <c r="B442" s="115" t="s">
        <v>713</v>
      </c>
      <c r="C442" s="27" t="s">
        <v>267</v>
      </c>
      <c r="D442" s="75">
        <v>1</v>
      </c>
      <c r="E442" s="75"/>
      <c r="F442" s="75"/>
      <c r="G442" s="116" t="s">
        <v>714</v>
      </c>
      <c r="H442" s="74" t="s">
        <v>715</v>
      </c>
    </row>
    <row r="443" spans="1:8" s="81" customFormat="1" ht="30" customHeight="1">
      <c r="A443" s="74" t="str">
        <f t="shared" si="61"/>
        <v>B6.33 05 39.07</v>
      </c>
      <c r="B443" s="115" t="s">
        <v>608</v>
      </c>
      <c r="C443" s="27" t="s">
        <v>267</v>
      </c>
      <c r="D443" s="75">
        <v>2</v>
      </c>
      <c r="E443" s="75"/>
      <c r="F443" s="75"/>
      <c r="G443" s="116" t="s">
        <v>716</v>
      </c>
      <c r="H443" s="74" t="s">
        <v>717</v>
      </c>
    </row>
    <row r="444" spans="1:8" s="81" customFormat="1" ht="30" customHeight="1">
      <c r="A444" s="74" t="str">
        <f t="shared" si="61"/>
        <v>B6.33 05 39.08</v>
      </c>
      <c r="B444" s="115" t="s">
        <v>718</v>
      </c>
      <c r="C444" s="27" t="s">
        <v>267</v>
      </c>
      <c r="D444" s="75">
        <v>1</v>
      </c>
      <c r="E444" s="75"/>
      <c r="F444" s="75"/>
      <c r="G444" s="116" t="s">
        <v>719</v>
      </c>
      <c r="H444" s="74" t="s">
        <v>720</v>
      </c>
    </row>
    <row r="445" spans="1:8" s="84" customFormat="1" ht="30" customHeight="1">
      <c r="A445" s="74" t="str">
        <f t="shared" si="61"/>
        <v>B6.33 05 39.09</v>
      </c>
      <c r="B445" s="115" t="s">
        <v>721</v>
      </c>
      <c r="C445" s="27" t="s">
        <v>267</v>
      </c>
      <c r="D445" s="75">
        <v>1</v>
      </c>
      <c r="E445" s="75"/>
      <c r="F445" s="75"/>
      <c r="G445" s="116" t="s">
        <v>722</v>
      </c>
      <c r="H445" s="74" t="s">
        <v>723</v>
      </c>
    </row>
    <row r="446" spans="1:8" s="84" customFormat="1" ht="30" customHeight="1">
      <c r="A446" s="74"/>
      <c r="B446" s="115"/>
      <c r="C446" s="27"/>
      <c r="D446" s="75"/>
      <c r="E446" s="75"/>
      <c r="F446" s="75"/>
      <c r="G446" s="116"/>
      <c r="H446" s="74"/>
    </row>
    <row r="447" spans="1:8" s="84" customFormat="1" ht="30" customHeight="1">
      <c r="A447" s="74"/>
      <c r="B447" s="115"/>
      <c r="C447" s="27"/>
      <c r="D447" s="75"/>
      <c r="E447" s="75"/>
      <c r="F447" s="75"/>
      <c r="G447" s="116"/>
      <c r="H447" s="74"/>
    </row>
    <row r="448" spans="1:8" s="84" customFormat="1" ht="30" customHeight="1">
      <c r="A448" s="27"/>
      <c r="B448" s="107"/>
      <c r="C448" s="27"/>
      <c r="D448" s="32"/>
      <c r="E448" s="5"/>
      <c r="F448" s="75">
        <f t="shared" ref="F448:F472" si="67">E448+D448</f>
        <v>0</v>
      </c>
      <c r="G448" s="104"/>
      <c r="H448" s="27"/>
    </row>
    <row r="449" spans="1:8" s="84" customFormat="1" ht="30" customHeight="1">
      <c r="A449" s="87">
        <f t="shared" si="61"/>
        <v>0</v>
      </c>
      <c r="B449" s="42" t="s">
        <v>649</v>
      </c>
      <c r="C449" s="2318" t="s">
        <v>79</v>
      </c>
      <c r="D449" s="2318"/>
      <c r="E449" s="2318"/>
      <c r="F449" s="75">
        <f t="shared" si="67"/>
        <v>0</v>
      </c>
      <c r="G449" s="82" t="s">
        <v>650</v>
      </c>
      <c r="H449" s="82"/>
    </row>
    <row r="450" spans="1:8" s="81" customFormat="1" ht="33.75" customHeight="1">
      <c r="A450" s="46">
        <f t="shared" si="61"/>
        <v>0</v>
      </c>
      <c r="B450" s="28" t="s">
        <v>694</v>
      </c>
      <c r="C450" s="111"/>
      <c r="D450" s="112"/>
      <c r="E450" s="112"/>
      <c r="F450" s="75">
        <f t="shared" si="67"/>
        <v>0</v>
      </c>
      <c r="G450" s="73" t="s">
        <v>695</v>
      </c>
      <c r="H450" s="80"/>
    </row>
    <row r="451" spans="1:8" s="81" customFormat="1" ht="30" customHeight="1">
      <c r="A451" s="74" t="str">
        <f t="shared" si="61"/>
        <v>33 05 39</v>
      </c>
      <c r="B451" s="28" t="s">
        <v>696</v>
      </c>
      <c r="C451" s="111"/>
      <c r="D451" s="112"/>
      <c r="E451" s="112"/>
      <c r="F451" s="75">
        <f t="shared" si="67"/>
        <v>0</v>
      </c>
      <c r="G451" s="73" t="s">
        <v>697</v>
      </c>
      <c r="H451" s="74" t="s">
        <v>698</v>
      </c>
    </row>
    <row r="452" spans="1:8" s="81" customFormat="1" ht="30" customHeight="1">
      <c r="A452" s="74">
        <f t="shared" si="61"/>
        <v>0</v>
      </c>
      <c r="B452" s="28" t="s">
        <v>724</v>
      </c>
      <c r="C452" s="111"/>
      <c r="D452" s="112">
        <v>0</v>
      </c>
      <c r="E452" s="112"/>
      <c r="F452" s="75"/>
      <c r="G452" s="73" t="s">
        <v>725</v>
      </c>
      <c r="H452" s="74"/>
    </row>
    <row r="453" spans="1:8" s="81" customFormat="1" ht="30" customHeight="1">
      <c r="A453" s="74" t="str">
        <f t="shared" si="61"/>
        <v>B6.33 05 39.10</v>
      </c>
      <c r="B453" s="31" t="s">
        <v>700</v>
      </c>
      <c r="C453" s="27" t="s">
        <v>267</v>
      </c>
      <c r="D453" s="75">
        <v>18</v>
      </c>
      <c r="E453" s="75"/>
      <c r="F453" s="75"/>
      <c r="G453" s="104" t="s">
        <v>701</v>
      </c>
      <c r="H453" s="74" t="s">
        <v>726</v>
      </c>
    </row>
    <row r="454" spans="1:8" s="81" customFormat="1" ht="30" customHeight="1">
      <c r="A454" s="74" t="str">
        <f t="shared" si="61"/>
        <v>B6.33 05 39.11</v>
      </c>
      <c r="B454" s="31" t="s">
        <v>727</v>
      </c>
      <c r="C454" s="27" t="s">
        <v>267</v>
      </c>
      <c r="D454" s="75">
        <v>1</v>
      </c>
      <c r="E454" s="75"/>
      <c r="F454" s="75"/>
      <c r="G454" s="104" t="s">
        <v>728</v>
      </c>
      <c r="H454" s="74" t="s">
        <v>729</v>
      </c>
    </row>
    <row r="455" spans="1:8" s="81" customFormat="1" ht="30" customHeight="1">
      <c r="A455" s="74">
        <f t="shared" si="61"/>
        <v>0</v>
      </c>
      <c r="B455" s="28" t="s">
        <v>730</v>
      </c>
      <c r="C455" s="111"/>
      <c r="D455" s="112">
        <v>0</v>
      </c>
      <c r="E455" s="112"/>
      <c r="F455" s="75"/>
      <c r="G455" s="73" t="s">
        <v>731</v>
      </c>
      <c r="H455" s="74"/>
    </row>
    <row r="456" spans="1:8" s="81" customFormat="1" ht="30" customHeight="1">
      <c r="A456" s="74" t="str">
        <f t="shared" si="61"/>
        <v>B6.33 05 39.12</v>
      </c>
      <c r="B456" s="31" t="s">
        <v>732</v>
      </c>
      <c r="C456" s="27" t="s">
        <v>267</v>
      </c>
      <c r="D456" s="75">
        <v>5</v>
      </c>
      <c r="E456" s="75"/>
      <c r="F456" s="75"/>
      <c r="G456" s="104" t="s">
        <v>733</v>
      </c>
      <c r="H456" s="74" t="s">
        <v>734</v>
      </c>
    </row>
    <row r="457" spans="1:8" s="81" customFormat="1" ht="30" customHeight="1">
      <c r="A457" s="74" t="str">
        <f t="shared" si="61"/>
        <v>B6.33 05 39.13</v>
      </c>
      <c r="B457" s="31" t="s">
        <v>706</v>
      </c>
      <c r="C457" s="27" t="s">
        <v>267</v>
      </c>
      <c r="D457" s="75">
        <v>16</v>
      </c>
      <c r="E457" s="75"/>
      <c r="F457" s="75"/>
      <c r="G457" s="104" t="s">
        <v>597</v>
      </c>
      <c r="H457" s="74" t="s">
        <v>735</v>
      </c>
    </row>
    <row r="458" spans="1:8" s="81" customFormat="1" ht="30" customHeight="1">
      <c r="A458" s="74" t="str">
        <f t="shared" si="61"/>
        <v>B6.33 05 39.14</v>
      </c>
      <c r="B458" s="31" t="s">
        <v>736</v>
      </c>
      <c r="C458" s="27" t="s">
        <v>267</v>
      </c>
      <c r="D458" s="75">
        <v>12</v>
      </c>
      <c r="E458" s="75"/>
      <c r="F458" s="75"/>
      <c r="G458" s="104" t="s">
        <v>709</v>
      </c>
      <c r="H458" s="74" t="s">
        <v>737</v>
      </c>
    </row>
    <row r="459" spans="1:8" s="81" customFormat="1" ht="26.25" customHeight="1">
      <c r="A459" s="74" t="str">
        <f t="shared" ref="A459:A496" si="68">H459</f>
        <v>B6.33 05 39.15</v>
      </c>
      <c r="B459" s="31" t="s">
        <v>602</v>
      </c>
      <c r="C459" s="27" t="s">
        <v>267</v>
      </c>
      <c r="D459" s="75">
        <v>1</v>
      </c>
      <c r="E459" s="75"/>
      <c r="F459" s="75"/>
      <c r="G459" s="104" t="s">
        <v>711</v>
      </c>
      <c r="H459" s="74" t="s">
        <v>738</v>
      </c>
    </row>
    <row r="460" spans="1:8" s="81" customFormat="1" ht="30" customHeight="1">
      <c r="A460" s="74" t="str">
        <f t="shared" si="68"/>
        <v>B6.33 05 39.16</v>
      </c>
      <c r="B460" s="31" t="s">
        <v>713</v>
      </c>
      <c r="C460" s="27" t="s">
        <v>267</v>
      </c>
      <c r="D460" s="75">
        <v>2</v>
      </c>
      <c r="E460" s="75"/>
      <c r="F460" s="75"/>
      <c r="G460" s="104" t="s">
        <v>714</v>
      </c>
      <c r="H460" s="74" t="s">
        <v>739</v>
      </c>
    </row>
    <row r="461" spans="1:8" s="81" customFormat="1" ht="21.75" customHeight="1">
      <c r="A461" s="74">
        <f t="shared" si="68"/>
        <v>0</v>
      </c>
      <c r="B461" s="28" t="s">
        <v>740</v>
      </c>
      <c r="C461" s="111"/>
      <c r="D461" s="112">
        <v>0</v>
      </c>
      <c r="E461" s="112"/>
      <c r="F461" s="75"/>
      <c r="G461" s="73" t="s">
        <v>741</v>
      </c>
      <c r="H461" s="74"/>
    </row>
    <row r="462" spans="1:8" s="81" customFormat="1" ht="26.25" customHeight="1">
      <c r="A462" s="74" t="str">
        <f t="shared" si="68"/>
        <v>B6.33 05 39.17</v>
      </c>
      <c r="B462" s="31" t="s">
        <v>742</v>
      </c>
      <c r="C462" s="27" t="s">
        <v>267</v>
      </c>
      <c r="D462" s="75">
        <v>5</v>
      </c>
      <c r="E462" s="75"/>
      <c r="F462" s="75"/>
      <c r="G462" s="104" t="s">
        <v>597</v>
      </c>
      <c r="H462" s="74" t="s">
        <v>743</v>
      </c>
    </row>
    <row r="463" spans="1:8" s="81" customFormat="1" ht="26.25" customHeight="1">
      <c r="A463" s="74" t="str">
        <f t="shared" si="68"/>
        <v>B6.33 05 39.18</v>
      </c>
      <c r="B463" s="31" t="s">
        <v>708</v>
      </c>
      <c r="C463" s="27" t="s">
        <v>267</v>
      </c>
      <c r="D463" s="75">
        <v>1</v>
      </c>
      <c r="E463" s="75"/>
      <c r="F463" s="75"/>
      <c r="G463" s="104" t="s">
        <v>744</v>
      </c>
      <c r="H463" s="74" t="s">
        <v>745</v>
      </c>
    </row>
    <row r="464" spans="1:8" s="81" customFormat="1" ht="26.25" customHeight="1">
      <c r="A464" s="74" t="str">
        <f t="shared" si="68"/>
        <v>B6.33 05 39.19</v>
      </c>
      <c r="B464" s="115" t="s">
        <v>602</v>
      </c>
      <c r="C464" s="27" t="s">
        <v>267</v>
      </c>
      <c r="D464" s="75">
        <v>5</v>
      </c>
      <c r="E464" s="75"/>
      <c r="F464" s="75"/>
      <c r="G464" s="116" t="s">
        <v>711</v>
      </c>
      <c r="H464" s="74" t="s">
        <v>746</v>
      </c>
    </row>
    <row r="465" spans="1:8" s="81" customFormat="1" ht="26.25" customHeight="1">
      <c r="A465" s="74" t="str">
        <f t="shared" si="68"/>
        <v>B6.33 05 39.20</v>
      </c>
      <c r="B465" s="115" t="s">
        <v>713</v>
      </c>
      <c r="C465" s="27" t="s">
        <v>267</v>
      </c>
      <c r="D465" s="75">
        <v>11</v>
      </c>
      <c r="E465" s="75"/>
      <c r="F465" s="75"/>
      <c r="G465" s="116" t="s">
        <v>714</v>
      </c>
      <c r="H465" s="74" t="s">
        <v>747</v>
      </c>
    </row>
    <row r="466" spans="1:8" s="81" customFormat="1" ht="26.25" customHeight="1">
      <c r="A466" s="74" t="str">
        <f t="shared" si="68"/>
        <v>B6.33 05 39.22</v>
      </c>
      <c r="B466" s="115" t="s">
        <v>608</v>
      </c>
      <c r="C466" s="27" t="s">
        <v>267</v>
      </c>
      <c r="D466" s="75">
        <v>1</v>
      </c>
      <c r="E466" s="75"/>
      <c r="F466" s="75"/>
      <c r="G466" s="116" t="s">
        <v>716</v>
      </c>
      <c r="H466" s="74" t="s">
        <v>748</v>
      </c>
    </row>
    <row r="467" spans="1:8" s="81" customFormat="1" ht="26.25" customHeight="1">
      <c r="A467" s="74" t="str">
        <f t="shared" si="68"/>
        <v>B6.33 05 39.23</v>
      </c>
      <c r="B467" s="115" t="s">
        <v>749</v>
      </c>
      <c r="C467" s="27" t="s">
        <v>267</v>
      </c>
      <c r="D467" s="75">
        <v>2</v>
      </c>
      <c r="E467" s="75"/>
      <c r="F467" s="75"/>
      <c r="G467" s="116" t="s">
        <v>750</v>
      </c>
      <c r="H467" s="74" t="s">
        <v>751</v>
      </c>
    </row>
    <row r="468" spans="1:8" s="81" customFormat="1" ht="26.25" customHeight="1">
      <c r="A468" s="74" t="str">
        <f t="shared" si="68"/>
        <v>B6.33 05 39.24</v>
      </c>
      <c r="B468" s="115" t="s">
        <v>614</v>
      </c>
      <c r="C468" s="27" t="s">
        <v>267</v>
      </c>
      <c r="D468" s="75">
        <v>2</v>
      </c>
      <c r="E468" s="75"/>
      <c r="F468" s="75"/>
      <c r="G468" s="116" t="s">
        <v>752</v>
      </c>
      <c r="H468" s="74" t="s">
        <v>753</v>
      </c>
    </row>
    <row r="469" spans="1:8" s="81" customFormat="1" ht="26.25" customHeight="1">
      <c r="A469" s="74" t="str">
        <f t="shared" si="68"/>
        <v>B6.33 05 39.25</v>
      </c>
      <c r="B469" s="115" t="s">
        <v>754</v>
      </c>
      <c r="C469" s="27" t="s">
        <v>267</v>
      </c>
      <c r="D469" s="75">
        <v>2</v>
      </c>
      <c r="E469" s="75"/>
      <c r="F469" s="75"/>
      <c r="G469" s="116" t="s">
        <v>755</v>
      </c>
      <c r="H469" s="74" t="s">
        <v>756</v>
      </c>
    </row>
    <row r="470" spans="1:8" s="102" customFormat="1" ht="30.75" customHeight="1">
      <c r="A470" s="87">
        <f t="shared" si="68"/>
        <v>0</v>
      </c>
      <c r="B470" s="42" t="s">
        <v>649</v>
      </c>
      <c r="C470" s="2318" t="s">
        <v>79</v>
      </c>
      <c r="D470" s="2318"/>
      <c r="E470" s="2318"/>
      <c r="F470" s="75">
        <f t="shared" si="67"/>
        <v>0</v>
      </c>
      <c r="G470" s="82" t="s">
        <v>650</v>
      </c>
      <c r="H470" s="82"/>
    </row>
    <row r="471" spans="1:8" s="81" customFormat="1" ht="33" customHeight="1">
      <c r="A471" s="46">
        <f t="shared" si="68"/>
        <v>0</v>
      </c>
      <c r="B471" s="28" t="s">
        <v>694</v>
      </c>
      <c r="C471" s="111"/>
      <c r="D471" s="112"/>
      <c r="E471" s="112"/>
      <c r="F471" s="75">
        <f t="shared" si="67"/>
        <v>0</v>
      </c>
      <c r="G471" s="73" t="s">
        <v>695</v>
      </c>
      <c r="H471" s="80"/>
    </row>
    <row r="472" spans="1:8" s="81" customFormat="1" ht="26.25" customHeight="1">
      <c r="A472" s="74">
        <f t="shared" si="68"/>
        <v>0</v>
      </c>
      <c r="B472" s="28" t="s">
        <v>757</v>
      </c>
      <c r="C472" s="111"/>
      <c r="D472" s="112"/>
      <c r="E472" s="112"/>
      <c r="F472" s="75">
        <f t="shared" si="67"/>
        <v>0</v>
      </c>
      <c r="G472" s="73" t="s">
        <v>758</v>
      </c>
      <c r="H472" s="74"/>
    </row>
    <row r="473" spans="1:8" s="81" customFormat="1" ht="24.75" customHeight="1">
      <c r="A473" s="74" t="str">
        <f t="shared" si="68"/>
        <v>B6.33 05 39.27</v>
      </c>
      <c r="B473" s="115" t="s">
        <v>759</v>
      </c>
      <c r="C473" s="27" t="s">
        <v>267</v>
      </c>
      <c r="D473" s="75">
        <v>31</v>
      </c>
      <c r="E473" s="75"/>
      <c r="F473" s="75"/>
      <c r="G473" s="116" t="s">
        <v>760</v>
      </c>
      <c r="H473" s="74" t="s">
        <v>761</v>
      </c>
    </row>
    <row r="474" spans="1:8" s="81" customFormat="1" ht="26.25" customHeight="1">
      <c r="A474" s="74">
        <f t="shared" si="68"/>
        <v>0</v>
      </c>
      <c r="B474" s="28" t="s">
        <v>762</v>
      </c>
      <c r="C474" s="111"/>
      <c r="D474" s="112"/>
      <c r="E474" s="112"/>
      <c r="F474" s="75"/>
      <c r="G474" s="73" t="s">
        <v>763</v>
      </c>
      <c r="H474" s="74"/>
    </row>
    <row r="475" spans="1:8" s="81" customFormat="1" ht="24.75" customHeight="1">
      <c r="A475" s="74" t="str">
        <f t="shared" si="68"/>
        <v>B6.33 05 39.28</v>
      </c>
      <c r="B475" s="115" t="s">
        <v>764</v>
      </c>
      <c r="C475" s="27" t="s">
        <v>267</v>
      </c>
      <c r="D475" s="75">
        <v>2</v>
      </c>
      <c r="E475" s="75"/>
      <c r="F475" s="75"/>
      <c r="G475" s="116" t="s">
        <v>765</v>
      </c>
      <c r="H475" s="74" t="s">
        <v>766</v>
      </c>
    </row>
    <row r="476" spans="1:8" s="81" customFormat="1" ht="24.75" customHeight="1">
      <c r="A476" s="74">
        <f t="shared" si="68"/>
        <v>0</v>
      </c>
      <c r="B476" s="28" t="s">
        <v>767</v>
      </c>
      <c r="C476" s="111"/>
      <c r="D476" s="112"/>
      <c r="E476" s="112"/>
      <c r="F476" s="75"/>
      <c r="G476" s="73" t="s">
        <v>768</v>
      </c>
      <c r="H476" s="74"/>
    </row>
    <row r="477" spans="1:8" s="81" customFormat="1" ht="25.5" customHeight="1">
      <c r="A477" s="74" t="str">
        <f t="shared" si="68"/>
        <v>B6.33 05 39.29</v>
      </c>
      <c r="B477" s="31" t="s">
        <v>769</v>
      </c>
      <c r="C477" s="27" t="s">
        <v>267</v>
      </c>
      <c r="D477" s="75">
        <v>521</v>
      </c>
      <c r="E477" s="75"/>
      <c r="F477" s="75"/>
      <c r="G477" s="104" t="s">
        <v>770</v>
      </c>
      <c r="H477" s="74" t="s">
        <v>771</v>
      </c>
    </row>
    <row r="478" spans="1:8" s="81" customFormat="1" ht="23.25" customHeight="1">
      <c r="A478" s="74" t="str">
        <f t="shared" si="68"/>
        <v>B6.33 05 39.30</v>
      </c>
      <c r="B478" s="31" t="s">
        <v>772</v>
      </c>
      <c r="C478" s="27" t="s">
        <v>267</v>
      </c>
      <c r="D478" s="75">
        <v>97</v>
      </c>
      <c r="E478" s="75"/>
      <c r="F478" s="75"/>
      <c r="G478" s="104" t="s">
        <v>773</v>
      </c>
      <c r="H478" s="74" t="s">
        <v>774</v>
      </c>
    </row>
    <row r="479" spans="1:8" s="84" customFormat="1" ht="30" customHeight="1">
      <c r="A479" s="46" t="str">
        <f t="shared" si="68"/>
        <v>33 42 16</v>
      </c>
      <c r="B479" s="28" t="s">
        <v>775</v>
      </c>
      <c r="C479" s="111"/>
      <c r="D479" s="112"/>
      <c r="E479" s="112"/>
      <c r="F479" s="75"/>
      <c r="G479" s="73" t="s">
        <v>776</v>
      </c>
      <c r="H479" s="80" t="s">
        <v>777</v>
      </c>
    </row>
    <row r="480" spans="1:8" s="84" customFormat="1" ht="30" customHeight="1">
      <c r="A480" s="46" t="str">
        <f>H480</f>
        <v>B6.03 30 00.01</v>
      </c>
      <c r="B480" s="107" t="s">
        <v>778</v>
      </c>
      <c r="C480" s="27" t="s">
        <v>40</v>
      </c>
      <c r="D480" s="32">
        <v>1020</v>
      </c>
      <c r="E480" s="5"/>
      <c r="F480" s="5">
        <f>E480*D480</f>
        <v>0</v>
      </c>
      <c r="G480" s="104" t="s">
        <v>779</v>
      </c>
      <c r="H480" s="27" t="s">
        <v>780</v>
      </c>
    </row>
    <row r="481" spans="1:10" s="265" customFormat="1" ht="30" customHeight="1">
      <c r="A481" s="259" t="str">
        <f t="shared" si="68"/>
        <v>B6.03 30 00.02</v>
      </c>
      <c r="B481" s="260" t="s">
        <v>781</v>
      </c>
      <c r="C481" s="261" t="s">
        <v>40</v>
      </c>
      <c r="D481" s="262">
        <v>10225</v>
      </c>
      <c r="E481" s="263"/>
      <c r="F481" s="263">
        <f>E481*D481</f>
        <v>0</v>
      </c>
      <c r="G481" s="264" t="s">
        <v>782</v>
      </c>
      <c r="H481" s="261" t="s">
        <v>783</v>
      </c>
    </row>
    <row r="482" spans="1:10" s="84" customFormat="1" ht="30" customHeight="1">
      <c r="A482" s="46" t="str">
        <f t="shared" si="68"/>
        <v>B6.03 30 00.03</v>
      </c>
      <c r="B482" s="107" t="s">
        <v>784</v>
      </c>
      <c r="C482" s="27" t="s">
        <v>785</v>
      </c>
      <c r="D482" s="32">
        <v>1015</v>
      </c>
      <c r="E482" s="5"/>
      <c r="F482" s="5"/>
      <c r="G482" s="104" t="s">
        <v>786</v>
      </c>
      <c r="H482" s="27" t="s">
        <v>787</v>
      </c>
      <c r="J482" s="143"/>
    </row>
    <row r="483" spans="1:10" s="81" customFormat="1" ht="25.5" customHeight="1">
      <c r="A483" s="74">
        <f t="shared" si="68"/>
        <v>0</v>
      </c>
      <c r="B483" s="28" t="s">
        <v>788</v>
      </c>
      <c r="C483" s="111"/>
      <c r="D483" s="112"/>
      <c r="E483" s="112"/>
      <c r="F483" s="75"/>
      <c r="G483" s="73" t="s">
        <v>789</v>
      </c>
      <c r="H483" s="74"/>
    </row>
    <row r="484" spans="1:10" s="81" customFormat="1" ht="24" customHeight="1">
      <c r="A484" s="74" t="str">
        <f t="shared" si="68"/>
        <v>B6.33 05 39.30</v>
      </c>
      <c r="B484" s="31" t="s">
        <v>790</v>
      </c>
      <c r="C484" s="27" t="s">
        <v>267</v>
      </c>
      <c r="D484" s="75">
        <v>1</v>
      </c>
      <c r="E484" s="75"/>
      <c r="F484" s="75"/>
      <c r="G484" s="104" t="s">
        <v>791</v>
      </c>
      <c r="H484" s="74" t="s">
        <v>774</v>
      </c>
    </row>
    <row r="485" spans="1:10" s="81" customFormat="1" ht="25.5" customHeight="1">
      <c r="A485" s="74">
        <f t="shared" si="68"/>
        <v>0</v>
      </c>
      <c r="B485" s="28" t="s">
        <v>792</v>
      </c>
      <c r="C485" s="111"/>
      <c r="D485" s="112"/>
      <c r="E485" s="112"/>
      <c r="F485" s="75"/>
      <c r="G485" s="73" t="s">
        <v>793</v>
      </c>
      <c r="H485" s="74"/>
    </row>
    <row r="486" spans="1:10" s="81" customFormat="1" ht="24" customHeight="1">
      <c r="A486" s="74" t="str">
        <f t="shared" si="68"/>
        <v>B6.33 05 39.31</v>
      </c>
      <c r="B486" s="31" t="s">
        <v>794</v>
      </c>
      <c r="C486" s="27" t="s">
        <v>267</v>
      </c>
      <c r="D486" s="75">
        <v>1</v>
      </c>
      <c r="E486" s="75"/>
      <c r="F486" s="75"/>
      <c r="G486" s="104" t="s">
        <v>795</v>
      </c>
      <c r="H486" s="74" t="s">
        <v>796</v>
      </c>
    </row>
    <row r="487" spans="1:10" s="84" customFormat="1" ht="30" customHeight="1">
      <c r="A487" s="46" t="str">
        <f t="shared" si="68"/>
        <v>B6.31 22 00</v>
      </c>
      <c r="B487" s="28" t="s">
        <v>797</v>
      </c>
      <c r="C487" s="111"/>
      <c r="D487" s="112"/>
      <c r="E487" s="112"/>
      <c r="F487" s="75"/>
      <c r="G487" s="73" t="s">
        <v>798</v>
      </c>
      <c r="H487" s="80" t="s">
        <v>799</v>
      </c>
    </row>
    <row r="488" spans="1:10" s="84" customFormat="1" ht="30" customHeight="1">
      <c r="A488" s="46" t="str">
        <f t="shared" si="68"/>
        <v>B6.31 22 00.01</v>
      </c>
      <c r="B488" s="37" t="s">
        <v>800</v>
      </c>
      <c r="C488" s="27" t="s">
        <v>119</v>
      </c>
      <c r="D488" s="85">
        <v>1200</v>
      </c>
      <c r="E488" s="75"/>
      <c r="F488" s="75"/>
      <c r="G488" s="37" t="s">
        <v>801</v>
      </c>
      <c r="H488" s="74" t="s">
        <v>802</v>
      </c>
    </row>
    <row r="489" spans="1:10" s="53" customFormat="1" ht="30" customHeight="1">
      <c r="A489" s="46" t="str">
        <f t="shared" si="68"/>
        <v>B6.31 22 00.02</v>
      </c>
      <c r="B489" s="37" t="s">
        <v>803</v>
      </c>
      <c r="C489" s="27" t="s">
        <v>88</v>
      </c>
      <c r="D489" s="117">
        <v>880</v>
      </c>
      <c r="E489" s="75"/>
      <c r="F489" s="75"/>
      <c r="G489" s="37" t="s">
        <v>804</v>
      </c>
      <c r="H489" s="74" t="s">
        <v>805</v>
      </c>
    </row>
    <row r="490" spans="1:10" s="84" customFormat="1" ht="26.25" customHeight="1">
      <c r="A490" s="46">
        <f t="shared" si="68"/>
        <v>0</v>
      </c>
      <c r="B490" s="37"/>
      <c r="C490" s="27"/>
      <c r="D490" s="85"/>
      <c r="E490" s="75"/>
      <c r="F490" s="75">
        <f t="shared" ref="F490:F539" si="69">E490+D490</f>
        <v>0</v>
      </c>
      <c r="G490" s="37"/>
      <c r="H490" s="74"/>
    </row>
    <row r="491" spans="1:10" s="102" customFormat="1" ht="30.75" customHeight="1">
      <c r="A491" s="87">
        <f t="shared" si="68"/>
        <v>0</v>
      </c>
      <c r="B491" s="42" t="s">
        <v>649</v>
      </c>
      <c r="C491" s="2318" t="s">
        <v>79</v>
      </c>
      <c r="D491" s="2318"/>
      <c r="E491" s="2318"/>
      <c r="F491" s="75">
        <f t="shared" si="69"/>
        <v>0</v>
      </c>
      <c r="G491" s="82" t="s">
        <v>650</v>
      </c>
      <c r="H491" s="82"/>
    </row>
    <row r="492" spans="1:10" s="84" customFormat="1" ht="30" customHeight="1">
      <c r="A492" s="46" t="str">
        <f t="shared" si="68"/>
        <v>B6.31 22 00</v>
      </c>
      <c r="B492" s="28" t="s">
        <v>806</v>
      </c>
      <c r="C492" s="111"/>
      <c r="D492" s="112"/>
      <c r="E492" s="112"/>
      <c r="F492" s="75">
        <f t="shared" si="69"/>
        <v>0</v>
      </c>
      <c r="G492" s="73" t="s">
        <v>807</v>
      </c>
      <c r="H492" s="80" t="s">
        <v>799</v>
      </c>
    </row>
    <row r="493" spans="1:10" s="84" customFormat="1" ht="30" customHeight="1">
      <c r="A493" s="46" t="str">
        <f t="shared" si="68"/>
        <v>B6.31 22 00.01</v>
      </c>
      <c r="B493" s="37" t="s">
        <v>808</v>
      </c>
      <c r="C493" s="27" t="s">
        <v>88</v>
      </c>
      <c r="D493" s="85">
        <v>800</v>
      </c>
      <c r="E493" s="75"/>
      <c r="F493" s="75"/>
      <c r="G493" s="37" t="s">
        <v>809</v>
      </c>
      <c r="H493" s="74" t="s">
        <v>802</v>
      </c>
    </row>
    <row r="494" spans="1:10" s="84" customFormat="1" ht="30" customHeight="1">
      <c r="A494" s="46" t="str">
        <f t="shared" si="68"/>
        <v>B6.31 22 00.02</v>
      </c>
      <c r="B494" s="37" t="s">
        <v>810</v>
      </c>
      <c r="C494" s="27" t="s">
        <v>119</v>
      </c>
      <c r="D494" s="85">
        <v>2130</v>
      </c>
      <c r="E494" s="75"/>
      <c r="F494" s="75"/>
      <c r="G494" s="37" t="s">
        <v>811</v>
      </c>
      <c r="H494" s="74" t="s">
        <v>805</v>
      </c>
    </row>
    <row r="495" spans="1:10" s="84" customFormat="1" ht="30" customHeight="1">
      <c r="A495" s="46" t="str">
        <f t="shared" si="68"/>
        <v>B6.31 22 00.03</v>
      </c>
      <c r="B495" s="37" t="s">
        <v>812</v>
      </c>
      <c r="C495" s="27" t="s">
        <v>119</v>
      </c>
      <c r="D495" s="85">
        <v>16515</v>
      </c>
      <c r="E495" s="75"/>
      <c r="F495" s="75"/>
      <c r="G495" s="37" t="s">
        <v>813</v>
      </c>
      <c r="H495" s="74" t="s">
        <v>814</v>
      </c>
    </row>
    <row r="496" spans="1:10" s="53" customFormat="1" ht="30" customHeight="1">
      <c r="A496" s="46" t="str">
        <f t="shared" si="68"/>
        <v>B6.31 22 00.04</v>
      </c>
      <c r="B496" s="37" t="s">
        <v>815</v>
      </c>
      <c r="C496" s="27" t="s">
        <v>88</v>
      </c>
      <c r="D496" s="117">
        <v>25700</v>
      </c>
      <c r="E496" s="75"/>
      <c r="F496" s="75"/>
      <c r="G496" s="37" t="s">
        <v>804</v>
      </c>
      <c r="H496" s="74" t="s">
        <v>816</v>
      </c>
    </row>
    <row r="497" spans="1:8" s="84" customFormat="1" ht="30" customHeight="1">
      <c r="A497" s="46"/>
      <c r="B497" s="28"/>
      <c r="C497" s="111"/>
      <c r="D497" s="112"/>
      <c r="E497" s="112"/>
      <c r="F497" s="75">
        <f t="shared" si="69"/>
        <v>0</v>
      </c>
      <c r="G497" s="73"/>
      <c r="H497" s="80"/>
    </row>
    <row r="498" spans="1:8" s="84" customFormat="1" ht="30" customHeight="1">
      <c r="A498" s="46"/>
      <c r="B498" s="37"/>
      <c r="C498" s="27"/>
      <c r="D498" s="85"/>
      <c r="E498" s="75"/>
      <c r="F498" s="75">
        <f t="shared" si="69"/>
        <v>0</v>
      </c>
      <c r="G498" s="37"/>
      <c r="H498" s="74"/>
    </row>
    <row r="499" spans="1:8" s="53" customFormat="1" ht="30" customHeight="1">
      <c r="A499" s="46"/>
      <c r="B499" s="37"/>
      <c r="C499" s="27"/>
      <c r="D499" s="117"/>
      <c r="E499" s="75"/>
      <c r="F499" s="75">
        <f t="shared" si="69"/>
        <v>0</v>
      </c>
      <c r="G499" s="37"/>
      <c r="H499" s="74"/>
    </row>
    <row r="500" spans="1:8" s="53" customFormat="1" ht="30" customHeight="1">
      <c r="A500" s="46"/>
      <c r="B500" s="37"/>
      <c r="C500" s="27"/>
      <c r="D500" s="117"/>
      <c r="E500" s="75"/>
      <c r="F500" s="75">
        <f t="shared" si="69"/>
        <v>0</v>
      </c>
      <c r="G500" s="37"/>
      <c r="H500" s="74"/>
    </row>
    <row r="501" spans="1:8" s="53" customFormat="1" ht="30" customHeight="1">
      <c r="A501" s="46"/>
      <c r="B501" s="118"/>
      <c r="C501" s="27"/>
      <c r="D501" s="117"/>
      <c r="E501" s="17"/>
      <c r="F501" s="75">
        <f t="shared" si="69"/>
        <v>0</v>
      </c>
      <c r="G501" s="118"/>
      <c r="H501" s="74"/>
    </row>
    <row r="502" spans="1:8" s="53" customFormat="1" ht="30" customHeight="1">
      <c r="A502" s="46"/>
      <c r="B502" s="37"/>
      <c r="C502" s="27"/>
      <c r="D502" s="117"/>
      <c r="E502" s="75"/>
      <c r="F502" s="75">
        <f t="shared" si="69"/>
        <v>0</v>
      </c>
      <c r="G502" s="37"/>
      <c r="H502" s="80"/>
    </row>
    <row r="503" spans="1:8" s="53" customFormat="1" ht="30" customHeight="1">
      <c r="A503" s="46"/>
      <c r="B503" s="37"/>
      <c r="C503" s="27"/>
      <c r="D503" s="117"/>
      <c r="E503" s="75"/>
      <c r="F503" s="75">
        <f t="shared" si="69"/>
        <v>0</v>
      </c>
      <c r="G503" s="37"/>
      <c r="H503" s="80"/>
    </row>
    <row r="504" spans="1:8" s="53" customFormat="1" ht="30" customHeight="1">
      <c r="A504" s="46"/>
      <c r="B504" s="37"/>
      <c r="C504" s="27"/>
      <c r="D504" s="117"/>
      <c r="E504" s="75"/>
      <c r="F504" s="75">
        <f t="shared" si="69"/>
        <v>0</v>
      </c>
      <c r="G504" s="37"/>
      <c r="H504" s="80"/>
    </row>
    <row r="505" spans="1:8" s="53" customFormat="1" ht="30" customHeight="1">
      <c r="A505" s="46"/>
      <c r="B505" s="37"/>
      <c r="C505" s="27"/>
      <c r="D505" s="117"/>
      <c r="E505" s="75"/>
      <c r="F505" s="75">
        <f t="shared" si="69"/>
        <v>0</v>
      </c>
      <c r="G505" s="37"/>
      <c r="H505" s="80"/>
    </row>
    <row r="506" spans="1:8" s="53" customFormat="1" ht="30" customHeight="1">
      <c r="A506" s="46"/>
      <c r="B506" s="37"/>
      <c r="C506" s="27"/>
      <c r="D506" s="117"/>
      <c r="E506" s="75"/>
      <c r="F506" s="75">
        <f t="shared" si="69"/>
        <v>0</v>
      </c>
      <c r="G506" s="37"/>
      <c r="H506" s="80"/>
    </row>
    <row r="507" spans="1:8" s="53" customFormat="1" ht="30" customHeight="1">
      <c r="A507" s="46"/>
      <c r="B507" s="37"/>
      <c r="C507" s="27"/>
      <c r="D507" s="117"/>
      <c r="E507" s="75"/>
      <c r="F507" s="75">
        <f t="shared" si="69"/>
        <v>0</v>
      </c>
      <c r="G507" s="37"/>
      <c r="H507" s="80"/>
    </row>
    <row r="508" spans="1:8" s="53" customFormat="1" ht="30" customHeight="1">
      <c r="A508" s="46"/>
      <c r="B508" s="37"/>
      <c r="C508" s="27"/>
      <c r="D508" s="117"/>
      <c r="E508" s="75"/>
      <c r="F508" s="75"/>
      <c r="G508" s="37"/>
      <c r="H508" s="80"/>
    </row>
    <row r="509" spans="1:8" s="53" customFormat="1" ht="30" customHeight="1">
      <c r="A509" s="46"/>
      <c r="B509" s="37"/>
      <c r="C509" s="27"/>
      <c r="D509" s="117"/>
      <c r="E509" s="75"/>
      <c r="F509" s="75">
        <f t="shared" si="69"/>
        <v>0</v>
      </c>
      <c r="G509" s="37"/>
      <c r="H509" s="80"/>
    </row>
    <row r="510" spans="1:8" s="53" customFormat="1" ht="30" customHeight="1">
      <c r="A510" s="46"/>
      <c r="B510" s="37"/>
      <c r="C510" s="27"/>
      <c r="D510" s="117"/>
      <c r="E510" s="75"/>
      <c r="F510" s="75">
        <f t="shared" si="69"/>
        <v>0</v>
      </c>
      <c r="G510" s="37"/>
      <c r="H510" s="80"/>
    </row>
    <row r="511" spans="1:8" s="53" customFormat="1" ht="30" customHeight="1">
      <c r="A511" s="46"/>
      <c r="B511" s="37"/>
      <c r="C511" s="27"/>
      <c r="D511" s="117"/>
      <c r="E511" s="75"/>
      <c r="F511" s="75">
        <f t="shared" si="69"/>
        <v>0</v>
      </c>
      <c r="G511" s="37"/>
      <c r="H511" s="80"/>
    </row>
    <row r="512" spans="1:8" s="84" customFormat="1" ht="28.5" customHeight="1">
      <c r="A512" s="46"/>
      <c r="B512" s="37"/>
      <c r="C512" s="27"/>
      <c r="D512" s="75"/>
      <c r="E512" s="75"/>
      <c r="F512" s="75">
        <f t="shared" si="69"/>
        <v>0</v>
      </c>
      <c r="G512" s="37"/>
      <c r="H512" s="74"/>
    </row>
    <row r="513" spans="1:11" s="102" customFormat="1" ht="32.25" customHeight="1">
      <c r="A513" s="87"/>
      <c r="B513" s="42" t="s">
        <v>649</v>
      </c>
      <c r="C513" s="2318" t="s">
        <v>79</v>
      </c>
      <c r="D513" s="2318"/>
      <c r="E513" s="2318"/>
      <c r="F513" s="75">
        <f t="shared" si="69"/>
        <v>0</v>
      </c>
      <c r="G513" s="82" t="s">
        <v>650</v>
      </c>
      <c r="H513" s="82"/>
    </row>
    <row r="514" spans="1:11" s="255" customFormat="1" ht="27" customHeight="1">
      <c r="A514" s="2322" t="s">
        <v>817</v>
      </c>
      <c r="B514" s="2323"/>
      <c r="C514" s="251"/>
      <c r="D514" s="252"/>
      <c r="E514" s="252"/>
      <c r="F514" s="252">
        <f t="shared" si="69"/>
        <v>0</v>
      </c>
      <c r="G514" s="253"/>
      <c r="H514" s="254" t="s">
        <v>818</v>
      </c>
    </row>
    <row r="515" spans="1:11" s="188" customFormat="1" ht="24.9" customHeight="1">
      <c r="A515" s="119"/>
      <c r="B515" s="181" t="s">
        <v>819</v>
      </c>
      <c r="C515" s="182"/>
      <c r="D515" s="183"/>
      <c r="E515" s="184"/>
      <c r="F515" s="75">
        <f t="shared" si="69"/>
        <v>0</v>
      </c>
      <c r="G515" s="185" t="s">
        <v>820</v>
      </c>
      <c r="H515" s="186"/>
      <c r="I515" s="187"/>
    </row>
    <row r="516" spans="1:11" s="188" customFormat="1" ht="24.9" customHeight="1">
      <c r="A516" s="189"/>
      <c r="B516" s="190" t="s">
        <v>821</v>
      </c>
      <c r="C516" s="191"/>
      <c r="D516" s="191"/>
      <c r="E516" s="192"/>
      <c r="F516" s="75">
        <f t="shared" si="69"/>
        <v>0</v>
      </c>
      <c r="G516" s="193" t="s">
        <v>822</v>
      </c>
      <c r="H516" s="194"/>
      <c r="I516" s="195"/>
    </row>
    <row r="517" spans="1:11" s="188" customFormat="1" ht="24.9" customHeight="1">
      <c r="A517" s="189"/>
      <c r="B517" s="196" t="s">
        <v>823</v>
      </c>
      <c r="C517" s="197"/>
      <c r="D517" s="197"/>
      <c r="E517" s="198"/>
      <c r="F517" s="75">
        <f t="shared" si="69"/>
        <v>0</v>
      </c>
      <c r="G517" s="199" t="s">
        <v>824</v>
      </c>
      <c r="H517" s="189"/>
      <c r="I517" s="195"/>
      <c r="J517" s="200"/>
      <c r="K517" s="201"/>
    </row>
    <row r="518" spans="1:11" s="188" customFormat="1" ht="24.9" customHeight="1">
      <c r="A518" s="194" t="s">
        <v>825</v>
      </c>
      <c r="B518" s="190" t="s">
        <v>826</v>
      </c>
      <c r="C518" s="202"/>
      <c r="D518" s="203"/>
      <c r="E518" s="184"/>
      <c r="F518" s="75">
        <f t="shared" si="69"/>
        <v>0</v>
      </c>
      <c r="G518" s="193" t="s">
        <v>827</v>
      </c>
      <c r="H518" s="194" t="s">
        <v>825</v>
      </c>
      <c r="I518" s="195"/>
      <c r="J518" s="200"/>
      <c r="K518" s="201"/>
    </row>
    <row r="519" spans="1:11" s="188" customFormat="1" ht="24.9" customHeight="1">
      <c r="A519" s="119" t="str">
        <f t="shared" ref="A519:A522" si="70">H519</f>
        <v>B7.32 92 00.01</v>
      </c>
      <c r="B519" s="204" t="s">
        <v>828</v>
      </c>
      <c r="C519" s="197" t="s">
        <v>829</v>
      </c>
      <c r="D519" s="205">
        <v>8414</v>
      </c>
      <c r="E519" s="205"/>
      <c r="F519" s="75"/>
      <c r="G519" s="86" t="s">
        <v>830</v>
      </c>
      <c r="H519" s="189" t="s">
        <v>831</v>
      </c>
      <c r="I519" s="195"/>
      <c r="J519" s="200"/>
      <c r="K519" s="201"/>
    </row>
    <row r="520" spans="1:11" s="188" customFormat="1" ht="24.9" customHeight="1">
      <c r="A520" s="119" t="str">
        <f t="shared" si="70"/>
        <v>B7.32 92 00.02</v>
      </c>
      <c r="B520" s="204" t="s">
        <v>832</v>
      </c>
      <c r="C520" s="197" t="s">
        <v>829</v>
      </c>
      <c r="D520" s="205">
        <v>6841</v>
      </c>
      <c r="E520" s="205"/>
      <c r="F520" s="75"/>
      <c r="G520" s="86" t="s">
        <v>833</v>
      </c>
      <c r="H520" s="189" t="s">
        <v>834</v>
      </c>
      <c r="I520" s="195"/>
      <c r="J520" s="200"/>
      <c r="K520" s="201"/>
    </row>
    <row r="521" spans="1:11" s="188" customFormat="1" ht="24.9" customHeight="1">
      <c r="A521" s="119" t="str">
        <f t="shared" si="70"/>
        <v>B7.32 92 00.03</v>
      </c>
      <c r="B521" s="204" t="s">
        <v>835</v>
      </c>
      <c r="C521" s="197" t="s">
        <v>829</v>
      </c>
      <c r="D521" s="205">
        <v>8414</v>
      </c>
      <c r="E521" s="205"/>
      <c r="F521" s="75"/>
      <c r="G521" s="86" t="s">
        <v>836</v>
      </c>
      <c r="H521" s="189" t="s">
        <v>837</v>
      </c>
      <c r="I521" s="195"/>
      <c r="J521" s="200"/>
      <c r="K521" s="201"/>
    </row>
    <row r="522" spans="1:11" s="188" customFormat="1" ht="24.9" customHeight="1">
      <c r="A522" s="119" t="str">
        <f t="shared" si="70"/>
        <v>B7.32 92 00.04</v>
      </c>
      <c r="B522" s="204" t="s">
        <v>838</v>
      </c>
      <c r="C522" s="197" t="s">
        <v>829</v>
      </c>
      <c r="D522" s="205">
        <v>6887</v>
      </c>
      <c r="E522" s="205"/>
      <c r="F522" s="75"/>
      <c r="G522" s="86" t="s">
        <v>839</v>
      </c>
      <c r="H522" s="189" t="s">
        <v>840</v>
      </c>
      <c r="I522" s="195"/>
      <c r="J522" s="200"/>
      <c r="K522" s="201"/>
    </row>
    <row r="523" spans="1:11" s="188" customFormat="1" ht="24.9" customHeight="1">
      <c r="A523" s="194" t="s">
        <v>841</v>
      </c>
      <c r="B523" s="190" t="s">
        <v>842</v>
      </c>
      <c r="C523" s="202"/>
      <c r="D523" s="203">
        <v>0</v>
      </c>
      <c r="E523" s="206"/>
      <c r="F523" s="75"/>
      <c r="G523" s="193" t="s">
        <v>843</v>
      </c>
      <c r="H523" s="194" t="s">
        <v>841</v>
      </c>
      <c r="I523" s="195"/>
      <c r="J523" s="200"/>
      <c r="K523" s="201"/>
    </row>
    <row r="524" spans="1:11" s="188" customFormat="1" ht="24.9" customHeight="1">
      <c r="A524" s="119" t="str">
        <f t="shared" ref="A524:A529" si="71">H524</f>
        <v>B7.32 93 00.01</v>
      </c>
      <c r="B524" s="207" t="s">
        <v>844</v>
      </c>
      <c r="C524" s="197" t="s">
        <v>267</v>
      </c>
      <c r="D524" s="205">
        <v>252</v>
      </c>
      <c r="E524" s="205"/>
      <c r="F524" s="75"/>
      <c r="G524" s="86" t="s">
        <v>845</v>
      </c>
      <c r="H524" s="189" t="s">
        <v>846</v>
      </c>
      <c r="I524" s="195"/>
      <c r="J524" s="200"/>
      <c r="K524" s="201"/>
    </row>
    <row r="525" spans="1:11" s="188" customFormat="1" ht="24.9" customHeight="1">
      <c r="A525" s="119" t="str">
        <f t="shared" si="71"/>
        <v>B7.32 93 00.02</v>
      </c>
      <c r="B525" s="207" t="s">
        <v>847</v>
      </c>
      <c r="C525" s="197" t="s">
        <v>267</v>
      </c>
      <c r="D525" s="205">
        <v>150</v>
      </c>
      <c r="E525" s="205"/>
      <c r="F525" s="75"/>
      <c r="G525" s="86" t="s">
        <v>848</v>
      </c>
      <c r="H525" s="189" t="s">
        <v>849</v>
      </c>
      <c r="I525" s="195"/>
      <c r="J525" s="200"/>
      <c r="K525" s="201"/>
    </row>
    <row r="526" spans="1:11" s="188" customFormat="1" ht="24.9" customHeight="1">
      <c r="A526" s="119" t="str">
        <f>H526</f>
        <v>B7.32 93 00.03</v>
      </c>
      <c r="B526" s="207" t="s">
        <v>850</v>
      </c>
      <c r="C526" s="197" t="s">
        <v>267</v>
      </c>
      <c r="D526" s="205">
        <v>157</v>
      </c>
      <c r="E526" s="205"/>
      <c r="F526" s="75"/>
      <c r="G526" s="86" t="s">
        <v>851</v>
      </c>
      <c r="H526" s="189" t="s">
        <v>852</v>
      </c>
      <c r="I526" s="195"/>
      <c r="J526" s="200"/>
      <c r="K526" s="201"/>
    </row>
    <row r="527" spans="1:11" s="188" customFormat="1" ht="24.9" customHeight="1">
      <c r="A527" s="119" t="str">
        <f>H527</f>
        <v>B7.32 93 00.04</v>
      </c>
      <c r="B527" s="207" t="s">
        <v>853</v>
      </c>
      <c r="C527" s="197" t="s">
        <v>267</v>
      </c>
      <c r="D527" s="205">
        <v>156</v>
      </c>
      <c r="E527" s="205"/>
      <c r="F527" s="75"/>
      <c r="G527" s="86" t="s">
        <v>854</v>
      </c>
      <c r="H527" s="189" t="s">
        <v>855</v>
      </c>
      <c r="I527" s="195"/>
      <c r="J527" s="200"/>
      <c r="K527" s="201"/>
    </row>
    <row r="528" spans="1:11" s="188" customFormat="1" ht="24.9" customHeight="1">
      <c r="A528" s="119" t="str">
        <f t="shared" si="71"/>
        <v>B7.32 93 00.05</v>
      </c>
      <c r="B528" s="207" t="s">
        <v>856</v>
      </c>
      <c r="C528" s="197" t="s">
        <v>267</v>
      </c>
      <c r="D528" s="205">
        <v>598</v>
      </c>
      <c r="E528" s="205"/>
      <c r="F528" s="75"/>
      <c r="G528" s="86" t="s">
        <v>857</v>
      </c>
      <c r="H528" s="189" t="s">
        <v>858</v>
      </c>
      <c r="I528" s="195"/>
      <c r="J528" s="200"/>
      <c r="K528" s="201"/>
    </row>
    <row r="529" spans="1:11" s="188" customFormat="1" ht="24.9" customHeight="1">
      <c r="A529" s="119" t="str">
        <f t="shared" si="71"/>
        <v>B7.32 93 00.06</v>
      </c>
      <c r="B529" s="207" t="s">
        <v>859</v>
      </c>
      <c r="C529" s="197" t="s">
        <v>267</v>
      </c>
      <c r="D529" s="205">
        <v>260</v>
      </c>
      <c r="E529" s="85"/>
      <c r="F529" s="75"/>
      <c r="G529" s="86" t="s">
        <v>860</v>
      </c>
      <c r="H529" s="189" t="s">
        <v>861</v>
      </c>
      <c r="I529" s="195"/>
      <c r="J529" s="200"/>
      <c r="K529" s="201"/>
    </row>
    <row r="530" spans="1:11" s="188" customFormat="1" ht="24.9" customHeight="1">
      <c r="A530" s="119"/>
      <c r="B530" s="208"/>
      <c r="C530" s="197"/>
      <c r="D530" s="205"/>
      <c r="E530" s="85"/>
      <c r="F530" s="75">
        <f t="shared" si="69"/>
        <v>0</v>
      </c>
      <c r="G530" s="86"/>
      <c r="H530" s="189"/>
      <c r="I530" s="195"/>
      <c r="J530" s="200"/>
      <c r="K530" s="201"/>
    </row>
    <row r="531" spans="1:11" s="188" customFormat="1" ht="24.9" customHeight="1">
      <c r="A531" s="119"/>
      <c r="B531" s="208"/>
      <c r="C531" s="197"/>
      <c r="D531" s="205"/>
      <c r="E531" s="85"/>
      <c r="F531" s="75">
        <f t="shared" si="69"/>
        <v>0</v>
      </c>
      <c r="G531" s="86"/>
      <c r="H531" s="189"/>
      <c r="I531" s="195"/>
      <c r="J531" s="200"/>
      <c r="K531" s="201"/>
    </row>
    <row r="532" spans="1:11" s="188" customFormat="1" ht="24.9" customHeight="1">
      <c r="A532" s="119"/>
      <c r="B532" s="208"/>
      <c r="C532" s="197"/>
      <c r="D532" s="205"/>
      <c r="E532" s="85"/>
      <c r="F532" s="75">
        <f t="shared" si="69"/>
        <v>0</v>
      </c>
      <c r="G532" s="86"/>
      <c r="H532" s="189"/>
      <c r="I532" s="195"/>
      <c r="J532" s="200"/>
      <c r="K532" s="201"/>
    </row>
    <row r="533" spans="1:11" s="188" customFormat="1" ht="24.9" customHeight="1">
      <c r="A533" s="119"/>
      <c r="B533" s="208"/>
      <c r="C533" s="197"/>
      <c r="D533" s="205"/>
      <c r="E533" s="85"/>
      <c r="F533" s="75">
        <f t="shared" si="69"/>
        <v>0</v>
      </c>
      <c r="G533" s="86"/>
      <c r="H533" s="189"/>
      <c r="I533" s="195"/>
      <c r="J533" s="200"/>
      <c r="K533" s="201"/>
    </row>
    <row r="534" spans="1:11" s="188" customFormat="1" ht="24.9" customHeight="1">
      <c r="A534" s="119"/>
      <c r="B534" s="208"/>
      <c r="C534" s="197"/>
      <c r="D534" s="205"/>
      <c r="E534" s="85"/>
      <c r="F534" s="75">
        <f t="shared" si="69"/>
        <v>0</v>
      </c>
      <c r="G534" s="86"/>
      <c r="H534" s="189"/>
      <c r="I534" s="195"/>
      <c r="J534" s="200"/>
      <c r="K534" s="201"/>
    </row>
    <row r="535" spans="1:11" s="188" customFormat="1" ht="24.9" customHeight="1">
      <c r="A535" s="119"/>
      <c r="B535" s="208"/>
      <c r="C535" s="197"/>
      <c r="D535" s="205"/>
      <c r="E535" s="85"/>
      <c r="F535" s="75"/>
      <c r="G535" s="86"/>
      <c r="H535" s="189"/>
      <c r="I535" s="195"/>
      <c r="J535" s="200"/>
      <c r="K535" s="201"/>
    </row>
    <row r="536" spans="1:11" s="188" customFormat="1" ht="24.9" customHeight="1">
      <c r="A536" s="119"/>
      <c r="B536" s="208"/>
      <c r="C536" s="197"/>
      <c r="D536" s="205"/>
      <c r="E536" s="85"/>
      <c r="F536" s="75">
        <f t="shared" si="69"/>
        <v>0</v>
      </c>
      <c r="G536" s="86"/>
      <c r="H536" s="189"/>
      <c r="I536" s="195"/>
      <c r="J536" s="200"/>
      <c r="K536" s="201"/>
    </row>
    <row r="537" spans="1:11" s="188" customFormat="1" ht="24.9" customHeight="1">
      <c r="A537" s="119"/>
      <c r="B537" s="208"/>
      <c r="C537" s="197"/>
      <c r="D537" s="205"/>
      <c r="E537" s="85"/>
      <c r="F537" s="75">
        <f t="shared" si="69"/>
        <v>0</v>
      </c>
      <c r="G537" s="86"/>
      <c r="H537" s="189"/>
      <c r="I537" s="195"/>
      <c r="J537" s="200"/>
      <c r="K537" s="201"/>
    </row>
    <row r="538" spans="1:11" s="188" customFormat="1" ht="36" customHeight="1">
      <c r="A538" s="209"/>
      <c r="B538" s="210" t="s">
        <v>862</v>
      </c>
      <c r="C538" s="2330" t="s">
        <v>79</v>
      </c>
      <c r="D538" s="2331"/>
      <c r="E538" s="2332"/>
      <c r="F538" s="75">
        <f t="shared" si="69"/>
        <v>0</v>
      </c>
      <c r="G538" s="211" t="s">
        <v>863</v>
      </c>
      <c r="H538" s="209"/>
      <c r="I538" s="195"/>
    </row>
    <row r="539" spans="1:11" s="188" customFormat="1" ht="33" customHeight="1">
      <c r="A539" s="194" t="s">
        <v>864</v>
      </c>
      <c r="B539" s="212" t="s">
        <v>865</v>
      </c>
      <c r="C539" s="202"/>
      <c r="D539" s="203"/>
      <c r="E539" s="206"/>
      <c r="F539" s="75">
        <f t="shared" si="69"/>
        <v>0</v>
      </c>
      <c r="G539" s="193" t="s">
        <v>866</v>
      </c>
      <c r="H539" s="194" t="s">
        <v>864</v>
      </c>
      <c r="I539" s="195"/>
      <c r="J539" s="200"/>
      <c r="K539" s="201"/>
    </row>
    <row r="540" spans="1:11" s="188" customFormat="1" ht="34.5" customHeight="1">
      <c r="A540" s="119" t="str">
        <f t="shared" ref="A540:A545" si="72">H540</f>
        <v>B7.32 93 34.01</v>
      </c>
      <c r="B540" s="213" t="s">
        <v>867</v>
      </c>
      <c r="C540" s="197" t="s">
        <v>829</v>
      </c>
      <c r="D540" s="205">
        <v>102460</v>
      </c>
      <c r="E540" s="205"/>
      <c r="F540" s="75"/>
      <c r="G540" s="86" t="s">
        <v>868</v>
      </c>
      <c r="H540" s="189" t="s">
        <v>869</v>
      </c>
      <c r="I540" s="195"/>
      <c r="J540" s="214"/>
      <c r="K540" s="215"/>
    </row>
    <row r="541" spans="1:11" s="188" customFormat="1" ht="34.5" customHeight="1">
      <c r="A541" s="119" t="str">
        <f t="shared" si="72"/>
        <v>B7.32 93 34.02</v>
      </c>
      <c r="B541" s="213" t="s">
        <v>870</v>
      </c>
      <c r="C541" s="197" t="s">
        <v>829</v>
      </c>
      <c r="D541" s="205">
        <v>9120</v>
      </c>
      <c r="E541" s="205"/>
      <c r="F541" s="75"/>
      <c r="G541" s="86" t="s">
        <v>871</v>
      </c>
      <c r="H541" s="189" t="s">
        <v>872</v>
      </c>
      <c r="I541" s="195"/>
      <c r="J541" s="214"/>
      <c r="K541" s="215"/>
    </row>
    <row r="542" spans="1:11" s="188" customFormat="1" ht="34.5" customHeight="1">
      <c r="A542" s="119" t="str">
        <f t="shared" si="72"/>
        <v>B7.32 93 34.03</v>
      </c>
      <c r="B542" s="213" t="s">
        <v>873</v>
      </c>
      <c r="C542" s="197" t="s">
        <v>829</v>
      </c>
      <c r="D542" s="205">
        <v>7150</v>
      </c>
      <c r="E542" s="205"/>
      <c r="F542" s="75"/>
      <c r="G542" s="86" t="s">
        <v>874</v>
      </c>
      <c r="H542" s="189" t="s">
        <v>875</v>
      </c>
      <c r="I542" s="195"/>
      <c r="J542" s="214"/>
      <c r="K542" s="215"/>
    </row>
    <row r="543" spans="1:11" s="188" customFormat="1" ht="34.5" customHeight="1">
      <c r="A543" s="119" t="str">
        <f t="shared" si="72"/>
        <v>B7.32 93 34.04</v>
      </c>
      <c r="B543" s="213" t="s">
        <v>876</v>
      </c>
      <c r="C543" s="197" t="s">
        <v>829</v>
      </c>
      <c r="D543" s="205">
        <v>5878</v>
      </c>
      <c r="E543" s="205"/>
      <c r="F543" s="75"/>
      <c r="G543" s="86" t="s">
        <v>877</v>
      </c>
      <c r="H543" s="189" t="s">
        <v>878</v>
      </c>
      <c r="I543" s="195"/>
      <c r="J543" s="214"/>
      <c r="K543" s="215"/>
    </row>
    <row r="544" spans="1:11" s="188" customFormat="1" ht="34.5" customHeight="1">
      <c r="A544" s="119" t="str">
        <f t="shared" si="72"/>
        <v>B7.32 93 34.05</v>
      </c>
      <c r="B544" s="213" t="s">
        <v>879</v>
      </c>
      <c r="C544" s="197" t="s">
        <v>829</v>
      </c>
      <c r="D544" s="205">
        <v>13879</v>
      </c>
      <c r="E544" s="205"/>
      <c r="F544" s="75"/>
      <c r="G544" s="86" t="s">
        <v>880</v>
      </c>
      <c r="H544" s="189" t="s">
        <v>881</v>
      </c>
      <c r="I544" s="195"/>
      <c r="J544" s="214"/>
      <c r="K544" s="215"/>
    </row>
    <row r="545" spans="1:11" s="188" customFormat="1" ht="50.4" customHeight="1">
      <c r="A545" s="119" t="str">
        <f t="shared" si="72"/>
        <v>B7.32 93 34.06</v>
      </c>
      <c r="B545" s="213" t="s">
        <v>882</v>
      </c>
      <c r="C545" s="197" t="s">
        <v>33</v>
      </c>
      <c r="D545" s="205">
        <v>91270</v>
      </c>
      <c r="E545" s="205"/>
      <c r="F545" s="75"/>
      <c r="G545" s="86" t="s">
        <v>883</v>
      </c>
      <c r="H545" s="189" t="s">
        <v>884</v>
      </c>
      <c r="I545" s="195"/>
      <c r="J545" s="214"/>
      <c r="K545" s="215"/>
    </row>
    <row r="546" spans="1:11" s="188" customFormat="1" ht="34.5" customHeight="1">
      <c r="A546" s="119"/>
      <c r="B546" s="181" t="s">
        <v>885</v>
      </c>
      <c r="C546" s="246"/>
      <c r="D546" s="247">
        <v>0</v>
      </c>
      <c r="E546" s="248"/>
      <c r="F546" s="75"/>
      <c r="G546" s="185" t="s">
        <v>886</v>
      </c>
      <c r="H546" s="189"/>
      <c r="I546" s="195"/>
      <c r="J546" s="214"/>
      <c r="K546" s="215"/>
    </row>
    <row r="547" spans="1:11" s="188" customFormat="1" ht="24.9" customHeight="1">
      <c r="A547" s="216" t="s">
        <v>328</v>
      </c>
      <c r="B547" s="241" t="s">
        <v>887</v>
      </c>
      <c r="C547" s="242"/>
      <c r="D547" s="242">
        <v>0</v>
      </c>
      <c r="E547" s="243"/>
      <c r="F547" s="75"/>
      <c r="G547" s="193" t="s">
        <v>888</v>
      </c>
      <c r="H547" s="194" t="s">
        <v>328</v>
      </c>
      <c r="I547" s="195"/>
    </row>
    <row r="548" spans="1:11" s="188" customFormat="1" ht="24.9" customHeight="1">
      <c r="A548" s="119" t="str">
        <f t="shared" ref="A548:A552" si="73">H548</f>
        <v>B7.33.14.11.01</v>
      </c>
      <c r="B548" s="219" t="s">
        <v>889</v>
      </c>
      <c r="C548" s="197" t="s">
        <v>33</v>
      </c>
      <c r="D548" s="205">
        <v>6</v>
      </c>
      <c r="E548" s="205"/>
      <c r="F548" s="75"/>
      <c r="G548" s="86" t="s">
        <v>890</v>
      </c>
      <c r="H548" s="189" t="s">
        <v>891</v>
      </c>
      <c r="I548" s="195"/>
      <c r="J548" s="220"/>
      <c r="K548" s="220"/>
    </row>
    <row r="549" spans="1:11" s="188" customFormat="1" ht="24.9" customHeight="1">
      <c r="A549" s="119" t="str">
        <f t="shared" si="73"/>
        <v>B7.33.14.11.02</v>
      </c>
      <c r="B549" s="219" t="s">
        <v>892</v>
      </c>
      <c r="C549" s="197" t="s">
        <v>33</v>
      </c>
      <c r="D549" s="205">
        <v>187</v>
      </c>
      <c r="E549" s="205"/>
      <c r="F549" s="75"/>
      <c r="G549" s="86" t="s">
        <v>893</v>
      </c>
      <c r="H549" s="189" t="s">
        <v>894</v>
      </c>
      <c r="I549" s="195"/>
      <c r="J549" s="200"/>
      <c r="K549" s="201"/>
    </row>
    <row r="550" spans="1:11" s="188" customFormat="1" ht="24.9" customHeight="1">
      <c r="A550" s="119" t="str">
        <f t="shared" si="73"/>
        <v>B7.33.14.11.03</v>
      </c>
      <c r="B550" s="219" t="s">
        <v>895</v>
      </c>
      <c r="C550" s="197" t="s">
        <v>33</v>
      </c>
      <c r="D550" s="205">
        <v>1074</v>
      </c>
      <c r="E550" s="205"/>
      <c r="F550" s="75"/>
      <c r="G550" s="86" t="s">
        <v>896</v>
      </c>
      <c r="H550" s="189" t="s">
        <v>897</v>
      </c>
      <c r="I550" s="195"/>
      <c r="J550" s="200"/>
      <c r="K550" s="201"/>
    </row>
    <row r="551" spans="1:11" s="188" customFormat="1" ht="24.9" customHeight="1">
      <c r="A551" s="119" t="str">
        <f t="shared" si="73"/>
        <v>B7.33.14.11.04</v>
      </c>
      <c r="B551" s="219" t="s">
        <v>898</v>
      </c>
      <c r="C551" s="197" t="s">
        <v>33</v>
      </c>
      <c r="D551" s="205">
        <v>10129</v>
      </c>
      <c r="E551" s="205"/>
      <c r="F551" s="75"/>
      <c r="G551" s="86" t="s">
        <v>899</v>
      </c>
      <c r="H551" s="189" t="s">
        <v>900</v>
      </c>
      <c r="I551" s="195"/>
      <c r="J551" s="200"/>
      <c r="K551" s="201"/>
    </row>
    <row r="552" spans="1:11" s="188" customFormat="1" ht="24.9" customHeight="1">
      <c r="A552" s="119" t="str">
        <f t="shared" si="73"/>
        <v>B7.33.14.11.05</v>
      </c>
      <c r="B552" s="219" t="s">
        <v>901</v>
      </c>
      <c r="C552" s="197" t="s">
        <v>33</v>
      </c>
      <c r="D552" s="205">
        <v>35599</v>
      </c>
      <c r="E552" s="205"/>
      <c r="F552" s="75"/>
      <c r="G552" s="86" t="s">
        <v>902</v>
      </c>
      <c r="H552" s="189" t="s">
        <v>903</v>
      </c>
      <c r="I552" s="195"/>
      <c r="J552" s="200"/>
      <c r="K552" s="201"/>
    </row>
    <row r="553" spans="1:11" s="188" customFormat="1" ht="24.9" customHeight="1">
      <c r="A553" s="119"/>
      <c r="B553" s="217"/>
      <c r="C553" s="202"/>
      <c r="D553" s="203"/>
      <c r="E553" s="206"/>
      <c r="F553" s="75">
        <f t="shared" ref="F553:F558" si="74">E553+D553</f>
        <v>0</v>
      </c>
      <c r="G553" s="218"/>
      <c r="H553" s="189"/>
      <c r="I553" s="195"/>
      <c r="J553" s="214"/>
      <c r="K553" s="215"/>
    </row>
    <row r="554" spans="1:11" s="188" customFormat="1" ht="24.9" customHeight="1">
      <c r="A554" s="119"/>
      <c r="B554" s="217"/>
      <c r="C554" s="202"/>
      <c r="D554" s="203"/>
      <c r="E554" s="206"/>
      <c r="F554" s="75">
        <f t="shared" si="74"/>
        <v>0</v>
      </c>
      <c r="G554" s="218"/>
      <c r="H554" s="189"/>
      <c r="I554" s="195"/>
      <c r="J554" s="214"/>
      <c r="K554" s="215"/>
    </row>
    <row r="555" spans="1:11" s="188" customFormat="1" ht="30.75" customHeight="1">
      <c r="A555" s="119"/>
      <c r="B555" s="219"/>
      <c r="C555" s="197"/>
      <c r="D555" s="205"/>
      <c r="E555" s="85"/>
      <c r="F555" s="75">
        <f t="shared" si="74"/>
        <v>0</v>
      </c>
      <c r="G555" s="86"/>
      <c r="H555" s="189"/>
      <c r="I555" s="195"/>
      <c r="J555" s="214"/>
      <c r="K555" s="215"/>
    </row>
    <row r="556" spans="1:11" s="188" customFormat="1" ht="32.25" customHeight="1">
      <c r="A556" s="119"/>
      <c r="B556" s="219"/>
      <c r="C556" s="197"/>
      <c r="D556" s="205"/>
      <c r="E556" s="85"/>
      <c r="F556" s="75">
        <f t="shared" si="74"/>
        <v>0</v>
      </c>
      <c r="G556" s="86"/>
      <c r="H556" s="189"/>
      <c r="I556" s="195"/>
      <c r="J556" s="214"/>
      <c r="K556" s="215"/>
    </row>
    <row r="557" spans="1:11" s="188" customFormat="1" ht="36" customHeight="1">
      <c r="A557" s="223"/>
      <c r="B557" s="210" t="s">
        <v>862</v>
      </c>
      <c r="C557" s="2330" t="s">
        <v>79</v>
      </c>
      <c r="D557" s="2331"/>
      <c r="E557" s="2332"/>
      <c r="F557" s="75">
        <f t="shared" si="74"/>
        <v>0</v>
      </c>
      <c r="G557" s="211" t="s">
        <v>863</v>
      </c>
      <c r="H557" s="209"/>
      <c r="I557" s="195"/>
    </row>
    <row r="558" spans="1:11" s="222" customFormat="1" ht="78" outlineLevel="1">
      <c r="A558" s="225" t="str">
        <f>H558</f>
        <v>33 14 19</v>
      </c>
      <c r="B558" s="244" t="s">
        <v>904</v>
      </c>
      <c r="C558" s="242"/>
      <c r="D558" s="242"/>
      <c r="E558" s="245"/>
      <c r="F558" s="75">
        <f t="shared" si="74"/>
        <v>0</v>
      </c>
      <c r="G558" s="193" t="s">
        <v>905</v>
      </c>
      <c r="H558" s="194" t="s">
        <v>348</v>
      </c>
      <c r="I558" s="195"/>
    </row>
    <row r="559" spans="1:11" s="222" customFormat="1" ht="59.25" customHeight="1" outlineLevel="1">
      <c r="A559" s="119" t="str">
        <f>H559</f>
        <v>B7.33.14.19.01</v>
      </c>
      <c r="B559" s="226" t="s">
        <v>906</v>
      </c>
      <c r="C559" s="197" t="s">
        <v>267</v>
      </c>
      <c r="D559" s="205">
        <v>5</v>
      </c>
      <c r="E559" s="205"/>
      <c r="F559" s="75"/>
      <c r="G559" s="86" t="s">
        <v>907</v>
      </c>
      <c r="H559" s="189" t="s">
        <v>908</v>
      </c>
      <c r="I559" s="195"/>
    </row>
    <row r="560" spans="1:11" s="227" customFormat="1" ht="58.5" customHeight="1">
      <c r="A560" s="119" t="str">
        <f t="shared" ref="A560:A571" si="75">H560</f>
        <v>B7.33.14.19.02</v>
      </c>
      <c r="B560" s="226" t="s">
        <v>909</v>
      </c>
      <c r="C560" s="197" t="s">
        <v>267</v>
      </c>
      <c r="D560" s="205">
        <v>59</v>
      </c>
      <c r="E560" s="205"/>
      <c r="F560" s="75"/>
      <c r="G560" s="86" t="s">
        <v>910</v>
      </c>
      <c r="H560" s="189" t="s">
        <v>911</v>
      </c>
      <c r="I560" s="195"/>
    </row>
    <row r="561" spans="1:9" s="188" customFormat="1" ht="58.5" customHeight="1">
      <c r="A561" s="119" t="str">
        <f t="shared" si="75"/>
        <v>B7.33.14.19.03</v>
      </c>
      <c r="B561" s="226" t="s">
        <v>912</v>
      </c>
      <c r="C561" s="197" t="s">
        <v>267</v>
      </c>
      <c r="D561" s="205">
        <v>14</v>
      </c>
      <c r="E561" s="205"/>
      <c r="F561" s="75"/>
      <c r="G561" s="86" t="s">
        <v>913</v>
      </c>
      <c r="H561" s="189" t="s">
        <v>914</v>
      </c>
      <c r="I561" s="195"/>
    </row>
    <row r="562" spans="1:9" s="188" customFormat="1" ht="26.25" customHeight="1">
      <c r="A562" s="119" t="str">
        <f t="shared" si="75"/>
        <v>B7.33.14.19.04</v>
      </c>
      <c r="B562" s="219" t="s">
        <v>915</v>
      </c>
      <c r="C562" s="197" t="s">
        <v>267</v>
      </c>
      <c r="D562" s="205">
        <v>63</v>
      </c>
      <c r="E562" s="205"/>
      <c r="F562" s="75"/>
      <c r="G562" s="86" t="s">
        <v>916</v>
      </c>
      <c r="H562" s="189" t="s">
        <v>917</v>
      </c>
      <c r="I562" s="195"/>
    </row>
    <row r="563" spans="1:9" s="188" customFormat="1" ht="44.25" customHeight="1">
      <c r="A563" s="119" t="str">
        <f>H563</f>
        <v>B7.32.80.00.01</v>
      </c>
      <c r="B563" s="221" t="s">
        <v>918</v>
      </c>
      <c r="C563" s="228" t="s">
        <v>33</v>
      </c>
      <c r="D563" s="229">
        <v>2000</v>
      </c>
      <c r="E563" s="229"/>
      <c r="F563" s="75"/>
      <c r="G563" s="180" t="s">
        <v>919</v>
      </c>
      <c r="H563" s="119" t="s">
        <v>920</v>
      </c>
      <c r="I563" s="195"/>
    </row>
    <row r="564" spans="1:9" s="188" customFormat="1" ht="51.6" customHeight="1">
      <c r="A564" s="119" t="str">
        <f t="shared" ref="A564:A567" si="76">H564</f>
        <v>B7.32.80.00.02</v>
      </c>
      <c r="B564" s="221" t="s">
        <v>921</v>
      </c>
      <c r="C564" s="228" t="s">
        <v>267</v>
      </c>
      <c r="D564" s="229">
        <v>6316</v>
      </c>
      <c r="E564" s="229"/>
      <c r="F564" s="75"/>
      <c r="G564" s="180" t="s">
        <v>922</v>
      </c>
      <c r="H564" s="119" t="s">
        <v>923</v>
      </c>
      <c r="I564" s="195"/>
    </row>
    <row r="565" spans="1:9" s="188" customFormat="1" ht="73.95" customHeight="1">
      <c r="A565" s="119" t="str">
        <f t="shared" si="76"/>
        <v>B7.32.80.00.03</v>
      </c>
      <c r="B565" s="221" t="s">
        <v>924</v>
      </c>
      <c r="C565" s="228" t="s">
        <v>33</v>
      </c>
      <c r="D565" s="229">
        <v>87562</v>
      </c>
      <c r="E565" s="229"/>
      <c r="F565" s="75"/>
      <c r="G565" s="180" t="s">
        <v>925</v>
      </c>
      <c r="H565" s="119" t="s">
        <v>926</v>
      </c>
      <c r="I565" s="195"/>
    </row>
    <row r="566" spans="1:9" s="234" customFormat="1" ht="44.25" customHeight="1" outlineLevel="1">
      <c r="A566" s="119" t="str">
        <f t="shared" si="76"/>
        <v>B7.32.80.00.04</v>
      </c>
      <c r="B566" s="230" t="s">
        <v>927</v>
      </c>
      <c r="C566" s="224" t="s">
        <v>267</v>
      </c>
      <c r="D566" s="231">
        <v>2</v>
      </c>
      <c r="E566" s="231"/>
      <c r="F566" s="75"/>
      <c r="G566" s="232" t="s">
        <v>928</v>
      </c>
      <c r="H566" s="119" t="s">
        <v>929</v>
      </c>
      <c r="I566" s="233"/>
    </row>
    <row r="567" spans="1:9" s="234" customFormat="1" ht="45" customHeight="1" outlineLevel="1">
      <c r="A567" s="119" t="str">
        <f t="shared" si="76"/>
        <v>B7.32.80.00.05</v>
      </c>
      <c r="B567" s="230" t="s">
        <v>930</v>
      </c>
      <c r="C567" s="224" t="s">
        <v>267</v>
      </c>
      <c r="D567" s="231">
        <v>78</v>
      </c>
      <c r="E567" s="231"/>
      <c r="F567" s="75"/>
      <c r="G567" s="232" t="s">
        <v>931</v>
      </c>
      <c r="H567" s="119" t="s">
        <v>932</v>
      </c>
      <c r="I567" s="233"/>
    </row>
    <row r="568" spans="1:9" s="234" customFormat="1" ht="29.25" customHeight="1" outlineLevel="1">
      <c r="A568" s="119"/>
      <c r="B568" s="230"/>
      <c r="C568" s="224"/>
      <c r="D568" s="231"/>
      <c r="E568" s="18"/>
      <c r="F568" s="205"/>
      <c r="G568" s="232"/>
      <c r="H568" s="119"/>
      <c r="I568" s="233"/>
    </row>
    <row r="569" spans="1:9" s="234" customFormat="1" ht="29.25" customHeight="1" outlineLevel="1">
      <c r="A569" s="119"/>
      <c r="B569" s="230"/>
      <c r="C569" s="224"/>
      <c r="D569" s="231"/>
      <c r="E569" s="18"/>
      <c r="F569" s="205"/>
      <c r="G569" s="232"/>
      <c r="H569" s="119"/>
      <c r="I569" s="233"/>
    </row>
    <row r="570" spans="1:9" s="234" customFormat="1" ht="29.25" customHeight="1" outlineLevel="1">
      <c r="A570" s="119"/>
      <c r="B570" s="230"/>
      <c r="C570" s="224"/>
      <c r="D570" s="231"/>
      <c r="E570" s="18"/>
      <c r="F570" s="205"/>
      <c r="G570" s="232"/>
      <c r="H570" s="119"/>
      <c r="I570" s="233"/>
    </row>
    <row r="571" spans="1:9" s="238" customFormat="1" ht="35.1" customHeight="1">
      <c r="A571" s="235">
        <f t="shared" si="75"/>
        <v>0</v>
      </c>
      <c r="B571" s="210" t="s">
        <v>862</v>
      </c>
      <c r="C571" s="2333" t="s">
        <v>79</v>
      </c>
      <c r="D571" s="2334"/>
      <c r="E571" s="2335"/>
      <c r="F571" s="249">
        <f>SUM(F558:F570)</f>
        <v>0</v>
      </c>
      <c r="G571" s="211" t="s">
        <v>863</v>
      </c>
      <c r="H571" s="236"/>
      <c r="I571" s="237"/>
    </row>
    <row r="572" spans="1:9" ht="24.9" customHeight="1">
      <c r="A572" s="61"/>
      <c r="B572" s="56" t="s">
        <v>933</v>
      </c>
      <c r="C572" s="57"/>
      <c r="D572" s="138"/>
      <c r="E572" s="138"/>
      <c r="F572" s="58"/>
      <c r="G572" s="59" t="s">
        <v>934</v>
      </c>
      <c r="H572" s="139"/>
    </row>
    <row r="573" spans="1:9" ht="12" customHeight="1">
      <c r="A573" s="61"/>
      <c r="B573" s="87"/>
      <c r="C573" s="57"/>
      <c r="D573" s="63"/>
      <c r="E573" s="63"/>
      <c r="F573" s="58"/>
      <c r="G573" s="88"/>
      <c r="H573" s="60"/>
    </row>
    <row r="574" spans="1:9" s="84" customFormat="1" ht="21.75" customHeight="1">
      <c r="A574" s="55"/>
      <c r="B574" s="64" t="s">
        <v>935</v>
      </c>
      <c r="C574" s="57"/>
      <c r="D574" s="63"/>
      <c r="E574" s="63"/>
      <c r="F574" s="89">
        <f>F32</f>
        <v>0</v>
      </c>
      <c r="G574" s="65" t="s">
        <v>936</v>
      </c>
      <c r="H574" s="66"/>
    </row>
    <row r="575" spans="1:9" s="84" customFormat="1" ht="21.75" customHeight="1">
      <c r="A575" s="55"/>
      <c r="B575" s="64" t="s">
        <v>937</v>
      </c>
      <c r="C575" s="57"/>
      <c r="D575" s="63"/>
      <c r="E575" s="63"/>
      <c r="F575" s="89">
        <f>F53</f>
        <v>0</v>
      </c>
      <c r="G575" s="65" t="s">
        <v>938</v>
      </c>
      <c r="H575" s="66"/>
    </row>
    <row r="576" spans="1:9" s="84" customFormat="1" ht="21.75" customHeight="1">
      <c r="A576" s="55"/>
      <c r="B576" s="64" t="s">
        <v>939</v>
      </c>
      <c r="C576" s="57"/>
      <c r="D576" s="63"/>
      <c r="E576" s="63"/>
      <c r="F576" s="89"/>
      <c r="G576" s="65" t="s">
        <v>940</v>
      </c>
      <c r="H576" s="66"/>
    </row>
    <row r="577" spans="1:8" s="84" customFormat="1" ht="21.75" customHeight="1">
      <c r="A577" s="55"/>
      <c r="B577" s="64" t="s">
        <v>941</v>
      </c>
      <c r="C577" s="57"/>
      <c r="D577" s="63"/>
      <c r="E577" s="63"/>
      <c r="F577" s="89"/>
      <c r="G577" s="65" t="s">
        <v>942</v>
      </c>
      <c r="H577" s="66"/>
    </row>
    <row r="578" spans="1:8" s="84" customFormat="1" ht="21.75" customHeight="1">
      <c r="A578" s="55"/>
      <c r="B578" s="64" t="s">
        <v>943</v>
      </c>
      <c r="C578" s="57"/>
      <c r="D578" s="63"/>
      <c r="E578" s="63"/>
      <c r="F578" s="89"/>
      <c r="G578" s="65" t="s">
        <v>944</v>
      </c>
      <c r="H578" s="66"/>
    </row>
    <row r="579" spans="1:8" s="84" customFormat="1" ht="21.75" customHeight="1">
      <c r="A579" s="55"/>
      <c r="B579" s="64" t="s">
        <v>945</v>
      </c>
      <c r="C579" s="57"/>
      <c r="D579" s="63"/>
      <c r="E579" s="63"/>
      <c r="F579" s="89"/>
      <c r="G579" s="65" t="s">
        <v>946</v>
      </c>
      <c r="H579" s="66"/>
    </row>
    <row r="580" spans="1:8" s="84" customFormat="1" ht="21.75" customHeight="1">
      <c r="A580" s="55"/>
      <c r="B580" s="64" t="s">
        <v>947</v>
      </c>
      <c r="C580" s="57"/>
      <c r="D580" s="63"/>
      <c r="E580" s="63"/>
      <c r="F580" s="89"/>
      <c r="G580" s="65" t="s">
        <v>948</v>
      </c>
      <c r="H580" s="66"/>
    </row>
    <row r="581" spans="1:8" s="84" customFormat="1" ht="21.75" customHeight="1">
      <c r="A581" s="55"/>
      <c r="B581" s="64" t="s">
        <v>949</v>
      </c>
      <c r="C581" s="57"/>
      <c r="D581" s="63"/>
      <c r="E581" s="63"/>
      <c r="F581" s="89"/>
      <c r="G581" s="65" t="s">
        <v>950</v>
      </c>
      <c r="H581" s="66"/>
    </row>
    <row r="582" spans="1:8" s="84" customFormat="1" ht="21.75" customHeight="1">
      <c r="A582" s="55"/>
      <c r="B582" s="64" t="s">
        <v>951</v>
      </c>
      <c r="C582" s="57"/>
      <c r="D582" s="63"/>
      <c r="E582" s="63"/>
      <c r="F582" s="89"/>
      <c r="G582" s="65" t="s">
        <v>952</v>
      </c>
      <c r="H582" s="66"/>
    </row>
    <row r="583" spans="1:8" s="84" customFormat="1" ht="21.75" customHeight="1">
      <c r="A583" s="55"/>
      <c r="B583" s="64" t="s">
        <v>953</v>
      </c>
      <c r="C583" s="57"/>
      <c r="D583" s="63"/>
      <c r="E583" s="63"/>
      <c r="F583" s="89"/>
      <c r="G583" s="65" t="s">
        <v>954</v>
      </c>
      <c r="H583" s="66"/>
    </row>
    <row r="584" spans="1:8" s="84" customFormat="1" ht="21.75" customHeight="1">
      <c r="A584" s="55"/>
      <c r="B584" s="64" t="s">
        <v>955</v>
      </c>
      <c r="C584" s="57"/>
      <c r="D584" s="63"/>
      <c r="E584" s="63"/>
      <c r="F584" s="89">
        <f>F244</f>
        <v>0</v>
      </c>
      <c r="G584" s="65" t="s">
        <v>956</v>
      </c>
      <c r="H584" s="66"/>
    </row>
    <row r="585" spans="1:8" s="84" customFormat="1" ht="21.75" customHeight="1">
      <c r="A585" s="55"/>
      <c r="B585" s="64" t="s">
        <v>957</v>
      </c>
      <c r="C585" s="57"/>
      <c r="D585" s="63"/>
      <c r="E585" s="63"/>
      <c r="F585" s="89">
        <f>F269</f>
        <v>0</v>
      </c>
      <c r="G585" s="65" t="s">
        <v>958</v>
      </c>
      <c r="H585" s="66"/>
    </row>
    <row r="586" spans="1:8" s="84" customFormat="1" ht="21.75" customHeight="1">
      <c r="A586" s="55"/>
      <c r="B586" s="64" t="s">
        <v>959</v>
      </c>
      <c r="C586" s="57"/>
      <c r="D586" s="63"/>
      <c r="E586" s="63"/>
      <c r="F586" s="89">
        <f>F293</f>
        <v>0</v>
      </c>
      <c r="G586" s="65" t="s">
        <v>960</v>
      </c>
      <c r="H586" s="66"/>
    </row>
    <row r="587" spans="1:8" s="84" customFormat="1" ht="21.75" customHeight="1">
      <c r="A587" s="55"/>
      <c r="B587" s="64" t="s">
        <v>961</v>
      </c>
      <c r="C587" s="57"/>
      <c r="D587" s="63"/>
      <c r="E587" s="63"/>
      <c r="F587" s="89">
        <f>F316</f>
        <v>0</v>
      </c>
      <c r="G587" s="65" t="s">
        <v>962</v>
      </c>
      <c r="H587" s="66"/>
    </row>
    <row r="588" spans="1:8" s="84" customFormat="1" ht="21.75" customHeight="1">
      <c r="A588" s="55"/>
      <c r="B588" s="64" t="s">
        <v>963</v>
      </c>
      <c r="C588" s="57"/>
      <c r="D588" s="63"/>
      <c r="E588" s="63"/>
      <c r="F588" s="89"/>
      <c r="G588" s="65" t="s">
        <v>964</v>
      </c>
      <c r="H588" s="66"/>
    </row>
    <row r="589" spans="1:8" s="84" customFormat="1" ht="21.75" customHeight="1">
      <c r="A589" s="55"/>
      <c r="B589" s="64" t="s">
        <v>965</v>
      </c>
      <c r="C589" s="57"/>
      <c r="D589" s="63"/>
      <c r="E589" s="63"/>
      <c r="F589" s="89">
        <f>F367</f>
        <v>0</v>
      </c>
      <c r="G589" s="65" t="s">
        <v>966</v>
      </c>
      <c r="H589" s="66"/>
    </row>
    <row r="590" spans="1:8" s="84" customFormat="1" ht="21.75" customHeight="1">
      <c r="A590" s="55"/>
      <c r="B590" s="64" t="s">
        <v>967</v>
      </c>
      <c r="C590" s="57"/>
      <c r="D590" s="63"/>
      <c r="E590" s="63"/>
      <c r="F590" s="89">
        <f>F389</f>
        <v>0</v>
      </c>
      <c r="G590" s="65" t="s">
        <v>968</v>
      </c>
      <c r="H590" s="66"/>
    </row>
    <row r="591" spans="1:8" s="84" customFormat="1" ht="21.75" customHeight="1">
      <c r="A591" s="55"/>
      <c r="B591" s="64" t="s">
        <v>969</v>
      </c>
      <c r="C591" s="57"/>
      <c r="D591" s="63"/>
      <c r="E591" s="63"/>
      <c r="F591" s="89">
        <f>F449</f>
        <v>0</v>
      </c>
      <c r="G591" s="65" t="s">
        <v>970</v>
      </c>
      <c r="H591" s="66"/>
    </row>
    <row r="592" spans="1:8" s="84" customFormat="1" ht="21.75" customHeight="1">
      <c r="A592" s="55"/>
      <c r="B592" s="64" t="s">
        <v>971</v>
      </c>
      <c r="C592" s="57"/>
      <c r="D592" s="63"/>
      <c r="E592" s="63"/>
      <c r="F592" s="89">
        <f>F470</f>
        <v>0</v>
      </c>
      <c r="G592" s="65" t="s">
        <v>972</v>
      </c>
      <c r="H592" s="66"/>
    </row>
    <row r="593" spans="1:8" s="84" customFormat="1" ht="21.75" customHeight="1">
      <c r="A593" s="55"/>
      <c r="B593" s="64" t="s">
        <v>973</v>
      </c>
      <c r="C593" s="57"/>
      <c r="D593" s="63"/>
      <c r="E593" s="63"/>
      <c r="F593" s="89">
        <f>F491</f>
        <v>0</v>
      </c>
      <c r="G593" s="65" t="s">
        <v>974</v>
      </c>
      <c r="H593" s="66"/>
    </row>
    <row r="594" spans="1:8" s="84" customFormat="1" ht="21.75" customHeight="1">
      <c r="A594" s="55"/>
      <c r="B594" s="64" t="s">
        <v>975</v>
      </c>
      <c r="C594" s="57"/>
      <c r="D594" s="63"/>
      <c r="E594" s="63"/>
      <c r="F594" s="89">
        <f>F513</f>
        <v>0</v>
      </c>
      <c r="G594" s="65" t="s">
        <v>976</v>
      </c>
      <c r="H594" s="66"/>
    </row>
    <row r="595" spans="1:8" s="84" customFormat="1" ht="21.75" customHeight="1">
      <c r="A595" s="55"/>
      <c r="B595" s="64" t="s">
        <v>977</v>
      </c>
      <c r="C595" s="57"/>
      <c r="D595" s="63"/>
      <c r="E595" s="63"/>
      <c r="F595" s="89">
        <f>F538</f>
        <v>0</v>
      </c>
      <c r="G595" s="65" t="s">
        <v>978</v>
      </c>
      <c r="H595" s="66"/>
    </row>
    <row r="596" spans="1:8" s="84" customFormat="1" ht="21.75" customHeight="1">
      <c r="A596" s="55"/>
      <c r="B596" s="64" t="s">
        <v>979</v>
      </c>
      <c r="C596" s="57"/>
      <c r="D596" s="63"/>
      <c r="E596" s="63"/>
      <c r="F596" s="89">
        <f>F557</f>
        <v>0</v>
      </c>
      <c r="G596" s="65" t="s">
        <v>980</v>
      </c>
      <c r="H596" s="66"/>
    </row>
    <row r="597" spans="1:8" s="84" customFormat="1" ht="21.75" customHeight="1">
      <c r="A597" s="55"/>
      <c r="B597" s="64" t="s">
        <v>981</v>
      </c>
      <c r="C597" s="57"/>
      <c r="D597" s="63"/>
      <c r="E597" s="63"/>
      <c r="F597" s="89"/>
      <c r="G597" s="65" t="s">
        <v>982</v>
      </c>
      <c r="H597" s="66"/>
    </row>
    <row r="598" spans="1:8" s="84" customFormat="1" ht="21.75" customHeight="1">
      <c r="A598" s="55"/>
      <c r="B598" s="64" t="s">
        <v>983</v>
      </c>
      <c r="C598" s="57"/>
      <c r="D598" s="63"/>
      <c r="E598" s="63"/>
      <c r="F598" s="89">
        <f>F559</f>
        <v>0</v>
      </c>
      <c r="G598" s="65" t="s">
        <v>984</v>
      </c>
      <c r="H598" s="66"/>
    </row>
    <row r="599" spans="1:8" s="84" customFormat="1" ht="21.75" customHeight="1">
      <c r="A599" s="55"/>
      <c r="B599" s="64" t="s">
        <v>985</v>
      </c>
      <c r="C599" s="57"/>
      <c r="D599" s="63"/>
      <c r="E599" s="63"/>
      <c r="F599" s="89">
        <f>F573</f>
        <v>0</v>
      </c>
      <c r="G599" s="65" t="s">
        <v>986</v>
      </c>
      <c r="H599" s="66"/>
    </row>
    <row r="600" spans="1:8" ht="30" customHeight="1">
      <c r="A600" s="61"/>
      <c r="B600" s="42" t="s">
        <v>987</v>
      </c>
      <c r="C600" s="2318" t="s">
        <v>79</v>
      </c>
      <c r="D600" s="2318"/>
      <c r="E600" s="2318"/>
      <c r="F600" s="44">
        <f>SUM(F574:F597)</f>
        <v>0</v>
      </c>
      <c r="G600" s="82" t="s">
        <v>988</v>
      </c>
      <c r="H600" s="140"/>
    </row>
    <row r="601" spans="1:8">
      <c r="A601" s="90"/>
      <c r="B601" s="91"/>
      <c r="C601" s="92"/>
      <c r="D601" s="141"/>
      <c r="E601" s="141"/>
      <c r="F601" s="93"/>
      <c r="G601" s="94"/>
      <c r="H601" s="92"/>
    </row>
    <row r="602" spans="1:8">
      <c r="E602" s="97" t="s">
        <v>989</v>
      </c>
      <c r="F602" s="98"/>
      <c r="H602" s="96"/>
    </row>
    <row r="603" spans="1:8">
      <c r="E603" s="97" t="s">
        <v>990</v>
      </c>
      <c r="F603" s="98">
        <f>SUMPRODUCT($D:$D,E:E)</f>
        <v>0</v>
      </c>
      <c r="H603" s="96"/>
    </row>
    <row r="604" spans="1:8">
      <c r="E604" s="97" t="s">
        <v>991</v>
      </c>
      <c r="F604" s="98">
        <f>SUMIF($I:$I,"sum",F:F)</f>
        <v>0</v>
      </c>
      <c r="H604" s="96"/>
    </row>
    <row r="605" spans="1:8">
      <c r="E605" s="97"/>
      <c r="F605" s="98"/>
      <c r="H605" s="96"/>
    </row>
    <row r="606" spans="1:8">
      <c r="E606" s="97" t="s">
        <v>19</v>
      </c>
      <c r="F606" s="98">
        <f>SUM(F602:F605)</f>
        <v>0</v>
      </c>
      <c r="H606" s="96"/>
    </row>
    <row r="607" spans="1:8">
      <c r="E607" s="97" t="s">
        <v>992</v>
      </c>
      <c r="F607" s="98">
        <f>(F606-F600)+10</f>
        <v>10</v>
      </c>
      <c r="H607" s="96"/>
    </row>
    <row r="608" spans="1:8">
      <c r="H608" s="96"/>
    </row>
    <row r="609" spans="8:8">
      <c r="H609" s="96"/>
    </row>
    <row r="610" spans="8:8">
      <c r="H610" s="96"/>
    </row>
    <row r="611" spans="8:8">
      <c r="H611" s="96"/>
    </row>
    <row r="612" spans="8:8">
      <c r="H612" s="96"/>
    </row>
    <row r="613" spans="8:8">
      <c r="H613" s="96"/>
    </row>
    <row r="614" spans="8:8">
      <c r="H614" s="96"/>
    </row>
    <row r="615" spans="8:8">
      <c r="H615" s="96"/>
    </row>
    <row r="616" spans="8:8">
      <c r="H616" s="96"/>
    </row>
    <row r="617" spans="8:8">
      <c r="H617" s="96"/>
    </row>
    <row r="618" spans="8:8">
      <c r="H618" s="96"/>
    </row>
    <row r="619" spans="8:8">
      <c r="H619" s="96"/>
    </row>
    <row r="620" spans="8:8">
      <c r="H620" s="96"/>
    </row>
    <row r="621" spans="8:8">
      <c r="H621" s="96"/>
    </row>
    <row r="622" spans="8:8">
      <c r="H622" s="96"/>
    </row>
    <row r="623" spans="8:8">
      <c r="H623" s="96"/>
    </row>
    <row r="624" spans="8:8">
      <c r="H624" s="96"/>
    </row>
    <row r="625" spans="1:8">
      <c r="H625" s="96"/>
    </row>
    <row r="626" spans="1:8">
      <c r="H626" s="96"/>
    </row>
    <row r="627" spans="1:8">
      <c r="H627" s="96"/>
    </row>
    <row r="628" spans="1:8">
      <c r="H628" s="96"/>
    </row>
    <row r="629" spans="1:8">
      <c r="H629" s="96"/>
    </row>
    <row r="630" spans="1:8">
      <c r="H630" s="96"/>
    </row>
    <row r="631" spans="1:8">
      <c r="A631" s="68"/>
      <c r="B631" s="84"/>
      <c r="C631" s="68"/>
      <c r="D631" s="143"/>
      <c r="E631" s="143"/>
      <c r="H631" s="96"/>
    </row>
    <row r="632" spans="1:8">
      <c r="H632" s="96"/>
    </row>
    <row r="633" spans="1:8">
      <c r="H633" s="96"/>
    </row>
    <row r="634" spans="1:8">
      <c r="A634" s="68"/>
      <c r="B634" s="100"/>
      <c r="C634" s="101"/>
      <c r="D634" s="144"/>
      <c r="E634" s="144"/>
      <c r="H634" s="96"/>
    </row>
    <row r="635" spans="1:8">
      <c r="A635" s="68"/>
      <c r="B635" s="100"/>
      <c r="C635" s="101"/>
      <c r="D635" s="144"/>
      <c r="E635" s="144"/>
      <c r="H635" s="96"/>
    </row>
    <row r="636" spans="1:8">
      <c r="A636" s="68"/>
      <c r="B636" s="100"/>
      <c r="C636" s="101"/>
      <c r="D636" s="144"/>
      <c r="E636" s="144"/>
      <c r="H636" s="96"/>
    </row>
    <row r="637" spans="1:8">
      <c r="A637" s="68"/>
      <c r="B637" s="100"/>
      <c r="C637" s="101"/>
      <c r="D637" s="144"/>
      <c r="E637" s="144"/>
      <c r="H637" s="96"/>
    </row>
    <row r="638" spans="1:8">
      <c r="A638" s="68"/>
      <c r="B638" s="100"/>
      <c r="C638" s="101"/>
      <c r="D638" s="144"/>
      <c r="E638" s="144"/>
      <c r="H638" s="96"/>
    </row>
    <row r="639" spans="1:8">
      <c r="A639" s="68"/>
      <c r="B639" s="100"/>
      <c r="C639" s="101"/>
      <c r="D639" s="144"/>
      <c r="E639" s="144"/>
      <c r="H639" s="96"/>
    </row>
    <row r="640" spans="1:8">
      <c r="A640" s="68"/>
      <c r="B640" s="100"/>
      <c r="C640" s="101"/>
      <c r="D640" s="144"/>
      <c r="E640" s="144"/>
      <c r="H640" s="96"/>
    </row>
    <row r="641" spans="1:10">
      <c r="A641" s="68"/>
      <c r="B641" s="100"/>
      <c r="C641" s="101"/>
      <c r="D641" s="144"/>
      <c r="E641" s="144"/>
      <c r="H641" s="96"/>
    </row>
    <row r="642" spans="1:10">
      <c r="A642" s="68"/>
      <c r="B642" s="100"/>
      <c r="C642" s="101"/>
      <c r="D642" s="144"/>
      <c r="E642" s="144"/>
      <c r="H642" s="96"/>
    </row>
    <row r="643" spans="1:10">
      <c r="A643" s="68"/>
      <c r="B643" s="100"/>
      <c r="C643" s="101"/>
      <c r="D643" s="144"/>
      <c r="E643" s="144"/>
      <c r="H643" s="96"/>
    </row>
    <row r="644" spans="1:10">
      <c r="A644" s="68"/>
      <c r="B644" s="100"/>
      <c r="C644" s="101"/>
      <c r="D644" s="144"/>
      <c r="E644" s="144"/>
      <c r="H644" s="96"/>
    </row>
    <row r="645" spans="1:10">
      <c r="A645" s="68"/>
      <c r="B645" s="100"/>
      <c r="C645" s="101"/>
      <c r="D645" s="144"/>
      <c r="E645" s="144"/>
      <c r="H645" s="96"/>
    </row>
    <row r="646" spans="1:10">
      <c r="A646" s="68"/>
      <c r="B646" s="100"/>
      <c r="C646" s="101"/>
      <c r="D646" s="144"/>
      <c r="E646" s="144"/>
      <c r="H646" s="96"/>
    </row>
    <row r="647" spans="1:10">
      <c r="A647" s="68"/>
      <c r="B647" s="100"/>
      <c r="C647" s="101"/>
      <c r="D647" s="144"/>
      <c r="E647" s="144"/>
      <c r="H647" s="96"/>
    </row>
    <row r="648" spans="1:10">
      <c r="A648" s="68"/>
      <c r="B648" s="100"/>
      <c r="C648" s="101"/>
      <c r="D648" s="144"/>
      <c r="E648" s="144"/>
      <c r="H648" s="96"/>
    </row>
    <row r="649" spans="1:10">
      <c r="A649" s="68"/>
      <c r="B649" s="100"/>
      <c r="C649" s="101"/>
      <c r="D649" s="144"/>
      <c r="E649" s="144"/>
    </row>
    <row r="650" spans="1:10">
      <c r="A650" s="68"/>
      <c r="B650" s="100"/>
      <c r="C650" s="101"/>
      <c r="D650" s="144"/>
      <c r="E650" s="144"/>
    </row>
    <row r="651" spans="1:10">
      <c r="A651" s="68"/>
      <c r="B651" s="100"/>
      <c r="C651" s="101"/>
      <c r="D651" s="144"/>
      <c r="E651" s="144"/>
    </row>
    <row r="652" spans="1:10" s="99" customFormat="1">
      <c r="A652" s="68"/>
      <c r="B652" s="100"/>
      <c r="C652" s="101"/>
      <c r="D652" s="144"/>
      <c r="E652" s="144"/>
      <c r="G652" s="68"/>
      <c r="H652" s="68"/>
      <c r="I652" s="68"/>
      <c r="J652" s="68"/>
    </row>
    <row r="653" spans="1:10" s="99" customFormat="1">
      <c r="A653" s="68"/>
      <c r="B653" s="100"/>
      <c r="C653" s="101"/>
      <c r="D653" s="144"/>
      <c r="E653" s="144"/>
      <c r="G653" s="68"/>
      <c r="H653" s="68"/>
      <c r="I653" s="68"/>
      <c r="J653" s="68"/>
    </row>
    <row r="654" spans="1:10" s="99" customFormat="1">
      <c r="A654" s="68"/>
      <c r="B654" s="100"/>
      <c r="C654" s="101"/>
      <c r="D654" s="144"/>
      <c r="E654" s="144"/>
      <c r="G654" s="68"/>
      <c r="H654" s="68"/>
      <c r="I654" s="68"/>
      <c r="J654" s="68"/>
    </row>
    <row r="655" spans="1:10" s="99" customFormat="1">
      <c r="A655" s="68"/>
      <c r="B655" s="100"/>
      <c r="C655" s="101"/>
      <c r="D655" s="144"/>
      <c r="E655" s="144"/>
      <c r="G655" s="68"/>
      <c r="H655" s="68"/>
      <c r="I655" s="68"/>
      <c r="J655" s="68"/>
    </row>
    <row r="656" spans="1:10" s="99" customFormat="1">
      <c r="A656" s="68"/>
      <c r="B656" s="100"/>
      <c r="C656" s="101"/>
      <c r="D656" s="144"/>
      <c r="E656" s="144"/>
      <c r="G656" s="68"/>
      <c r="H656" s="68"/>
      <c r="I656" s="68"/>
      <c r="J656" s="68"/>
    </row>
    <row r="657" spans="1:10" s="99" customFormat="1">
      <c r="A657" s="68"/>
      <c r="B657" s="100"/>
      <c r="C657" s="101"/>
      <c r="D657" s="144"/>
      <c r="E657" s="144"/>
      <c r="G657" s="68"/>
      <c r="H657" s="68"/>
      <c r="I657" s="68"/>
      <c r="J657" s="68"/>
    </row>
    <row r="658" spans="1:10" s="99" customFormat="1">
      <c r="A658" s="68"/>
      <c r="B658" s="76"/>
      <c r="C658" s="101"/>
      <c r="D658" s="142"/>
      <c r="E658" s="142"/>
      <c r="G658" s="68"/>
      <c r="H658" s="68"/>
      <c r="I658" s="68"/>
      <c r="J658" s="68"/>
    </row>
    <row r="659" spans="1:10" s="99" customFormat="1">
      <c r="A659" s="68"/>
      <c r="B659" s="68"/>
      <c r="C659" s="101"/>
      <c r="D659" s="145"/>
      <c r="E659" s="145"/>
      <c r="G659" s="68"/>
      <c r="H659" s="68"/>
      <c r="I659" s="68"/>
      <c r="J659" s="68"/>
    </row>
    <row r="660" spans="1:10" s="99" customFormat="1">
      <c r="A660" s="68"/>
      <c r="B660" s="68"/>
      <c r="C660" s="101"/>
      <c r="D660" s="145"/>
      <c r="E660" s="145"/>
      <c r="G660" s="68"/>
      <c r="H660" s="68"/>
      <c r="I660" s="68"/>
      <c r="J660" s="68"/>
    </row>
    <row r="661" spans="1:10" s="99" customFormat="1">
      <c r="A661" s="68"/>
      <c r="B661" s="68"/>
      <c r="C661" s="101"/>
      <c r="D661" s="145"/>
      <c r="E661" s="145"/>
      <c r="G661" s="68"/>
      <c r="H661" s="68"/>
      <c r="I661" s="68"/>
      <c r="J661" s="68"/>
    </row>
  </sheetData>
  <mergeCells count="45">
    <mergeCell ref="C571:E571"/>
    <mergeCell ref="C600:E600"/>
    <mergeCell ref="C470:E470"/>
    <mergeCell ref="C491:E491"/>
    <mergeCell ref="C513:E513"/>
    <mergeCell ref="A294:B294"/>
    <mergeCell ref="C316:E316"/>
    <mergeCell ref="A514:B514"/>
    <mergeCell ref="C538:E538"/>
    <mergeCell ref="C557:E557"/>
    <mergeCell ref="C367:E367"/>
    <mergeCell ref="A368:B368"/>
    <mergeCell ref="C389:E389"/>
    <mergeCell ref="C410:E410"/>
    <mergeCell ref="C427:E427"/>
    <mergeCell ref="C449:E449"/>
    <mergeCell ref="C340:E340"/>
    <mergeCell ref="C269:E269"/>
    <mergeCell ref="C293:E293"/>
    <mergeCell ref="A223:B223"/>
    <mergeCell ref="B225:C225"/>
    <mergeCell ref="C70:E70"/>
    <mergeCell ref="C89:E89"/>
    <mergeCell ref="C110:E110"/>
    <mergeCell ref="C131:E131"/>
    <mergeCell ref="A132:B132"/>
    <mergeCell ref="C156:E156"/>
    <mergeCell ref="C179:E179"/>
    <mergeCell ref="C200:E200"/>
    <mergeCell ref="C222:E222"/>
    <mergeCell ref="C244:E244"/>
    <mergeCell ref="G132:H132"/>
    <mergeCell ref="A6:B6"/>
    <mergeCell ref="C6:F6"/>
    <mergeCell ref="G6:H6"/>
    <mergeCell ref="C32:E32"/>
    <mergeCell ref="C53:E53"/>
    <mergeCell ref="A54:B54"/>
    <mergeCell ref="G54:H54"/>
    <mergeCell ref="H4:H5"/>
    <mergeCell ref="A1:B1"/>
    <mergeCell ref="C1:F3"/>
    <mergeCell ref="A4:A5"/>
    <mergeCell ref="B4:B5"/>
    <mergeCell ref="G4:G5"/>
  </mergeCells>
  <printOptions horizontalCentered="1"/>
  <pageMargins left="0.47244094488188998" right="0.59055118110236204" top="0.43307086614173201" bottom="0.39370078740157499" header="0.27559055118110198" footer="0.196850393700787"/>
  <pageSetup paperSize="9" scale="72" fitToHeight="0" orientation="landscape" r:id="rId1"/>
  <headerFooter scaleWithDoc="0" alignWithMargins="0">
    <oddHeader>&amp;C
&amp;P of &amp;N</oddHeader>
    <oddFooter>&amp;R&amp;F</oddFooter>
  </headerFooter>
  <rowBreaks count="3" manualBreakCount="3">
    <brk id="340" max="7" man="1"/>
    <brk id="427" max="7" man="1"/>
    <brk id="491" max="7"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09B5E-9ACA-41DC-88B8-4BD2298904DF}">
  <sheetPr>
    <tabColor rgb="FFFFFF00"/>
    <pageSetUpPr fitToPage="1"/>
  </sheetPr>
  <dimension ref="A1:M669"/>
  <sheetViews>
    <sheetView showGridLines="0" showZeros="0" rightToLeft="1" view="pageBreakPreview" zoomScale="118" zoomScaleNormal="100" zoomScaleSheetLayoutView="118" workbookViewId="0">
      <pane ySplit="5" topLeftCell="A51" activePane="bottomLeft" state="frozen"/>
      <selection sqref="A1:H1048576"/>
      <selection pane="bottomLeft" activeCell="B56" sqref="B56"/>
    </sheetView>
  </sheetViews>
  <sheetFormatPr defaultColWidth="9.109375" defaultRowHeight="13.8" outlineLevelRow="1"/>
  <cols>
    <col min="1" max="1" width="15.44140625" style="95" customWidth="1"/>
    <col min="2" max="2" width="52.5546875" style="76" customWidth="1"/>
    <col min="3" max="3" width="7.6640625" style="96" customWidth="1"/>
    <col min="4" max="4" width="10.33203125" style="142" bestFit="1" customWidth="1"/>
    <col min="5" max="5" width="12" style="142" bestFit="1" customWidth="1"/>
    <col min="6" max="6" width="21.5546875" style="99" customWidth="1"/>
    <col min="7" max="7" width="58.88671875" style="68" customWidth="1"/>
    <col min="8" max="8" width="13.88671875" style="68" customWidth="1"/>
    <col min="9" max="10" width="10" style="68" bestFit="1" customWidth="1"/>
    <col min="11" max="16384" width="9.109375" style="68"/>
  </cols>
  <sheetData>
    <row r="1" spans="1:9" ht="20.100000000000001" customHeight="1" outlineLevel="1">
      <c r="A1" s="2300" t="e">
        <f>#REF!</f>
        <v>#REF!</v>
      </c>
      <c r="B1" s="2301"/>
      <c r="C1" s="2302"/>
      <c r="D1" s="2303"/>
      <c r="E1" s="2303"/>
      <c r="F1" s="2304"/>
      <c r="G1" s="323"/>
      <c r="H1" s="324" t="e">
        <f>#REF!</f>
        <v>#REF!</v>
      </c>
    </row>
    <row r="2" spans="1:9" ht="20.100000000000001" customHeight="1" outlineLevel="1">
      <c r="A2" s="20" t="s">
        <v>0</v>
      </c>
      <c r="B2" s="69"/>
      <c r="C2" s="2305"/>
      <c r="D2" s="2306"/>
      <c r="E2" s="2306"/>
      <c r="F2" s="2307"/>
      <c r="G2" s="70"/>
      <c r="H2" s="21" t="s">
        <v>1</v>
      </c>
    </row>
    <row r="3" spans="1:9" ht="10.5" customHeight="1" outlineLevel="1">
      <c r="A3" s="71"/>
      <c r="B3" s="72"/>
      <c r="C3" s="2305"/>
      <c r="D3" s="2306"/>
      <c r="E3" s="2306"/>
      <c r="F3" s="2307"/>
      <c r="G3" s="1"/>
      <c r="H3" s="21"/>
    </row>
    <row r="4" spans="1:9" ht="32.25" customHeight="1" outlineLevel="1">
      <c r="A4" s="2308" t="s">
        <v>7</v>
      </c>
      <c r="B4" s="2308" t="s">
        <v>8</v>
      </c>
      <c r="C4" s="24" t="s">
        <v>9</v>
      </c>
      <c r="D4" s="25" t="s">
        <v>10</v>
      </c>
      <c r="E4" s="2" t="s">
        <v>11</v>
      </c>
      <c r="F4" s="2" t="s">
        <v>12</v>
      </c>
      <c r="G4" s="2299" t="s">
        <v>13</v>
      </c>
      <c r="H4" s="2299" t="s">
        <v>14</v>
      </c>
    </row>
    <row r="5" spans="1:9" ht="19.5" customHeight="1" outlineLevel="1">
      <c r="A5" s="2308"/>
      <c r="B5" s="2308"/>
      <c r="C5" s="24" t="s">
        <v>15</v>
      </c>
      <c r="D5" s="25" t="s">
        <v>16</v>
      </c>
      <c r="E5" s="2" t="s">
        <v>17</v>
      </c>
      <c r="F5" s="2" t="s">
        <v>18</v>
      </c>
      <c r="G5" s="2299"/>
      <c r="H5" s="2299"/>
    </row>
    <row r="6" spans="1:9" s="250" customFormat="1" ht="21" customHeight="1" outlineLevel="1">
      <c r="A6" s="2311" t="s">
        <v>20</v>
      </c>
      <c r="B6" s="2312"/>
      <c r="C6" s="2313"/>
      <c r="D6" s="2314"/>
      <c r="E6" s="2314"/>
      <c r="F6" s="2315"/>
      <c r="G6" s="2316" t="s">
        <v>21</v>
      </c>
      <c r="H6" s="2317"/>
    </row>
    <row r="7" spans="1:9" customFormat="1" ht="23.25" customHeight="1" outlineLevel="1">
      <c r="A7" s="120" t="str">
        <f t="shared" ref="A7:A10" si="0">H7</f>
        <v>02 41 00</v>
      </c>
      <c r="B7" s="121" t="s">
        <v>22</v>
      </c>
      <c r="C7" s="122"/>
      <c r="D7" s="123"/>
      <c r="E7" s="124"/>
      <c r="F7" s="124"/>
      <c r="G7" s="125" t="s">
        <v>23</v>
      </c>
      <c r="H7" s="126" t="s">
        <v>24</v>
      </c>
    </row>
    <row r="8" spans="1:9" customFormat="1" ht="23.25" customHeight="1" outlineLevel="1">
      <c r="A8" s="120" t="str">
        <f t="shared" si="0"/>
        <v>B1.02 41 00.1</v>
      </c>
      <c r="B8" s="127" t="s">
        <v>25</v>
      </c>
      <c r="C8" s="128" t="s">
        <v>26</v>
      </c>
      <c r="D8" s="129">
        <v>2200</v>
      </c>
      <c r="E8" s="129"/>
      <c r="F8" s="129"/>
      <c r="G8" s="130" t="s">
        <v>27</v>
      </c>
      <c r="H8" s="126" t="s">
        <v>28</v>
      </c>
    </row>
    <row r="9" spans="1:9" customFormat="1" ht="23.25" customHeight="1" outlineLevel="1">
      <c r="A9" s="120" t="str">
        <f t="shared" si="0"/>
        <v>B1.02 41 00.2</v>
      </c>
      <c r="B9" s="127" t="s">
        <v>29</v>
      </c>
      <c r="C9" s="128" t="s">
        <v>26</v>
      </c>
      <c r="D9" s="129">
        <v>2200</v>
      </c>
      <c r="E9" s="129"/>
      <c r="F9" s="129"/>
      <c r="G9" s="130" t="s">
        <v>30</v>
      </c>
      <c r="H9" s="126" t="s">
        <v>31</v>
      </c>
    </row>
    <row r="10" spans="1:9" customFormat="1" ht="23.25" customHeight="1" outlineLevel="1">
      <c r="A10" s="120" t="str">
        <f t="shared" si="0"/>
        <v>B1.02 41 00.3</v>
      </c>
      <c r="B10" s="127" t="s">
        <v>32</v>
      </c>
      <c r="C10" s="128" t="s">
        <v>33</v>
      </c>
      <c r="D10" s="129">
        <v>464</v>
      </c>
      <c r="E10" s="129"/>
      <c r="F10" s="129"/>
      <c r="G10" s="130" t="s">
        <v>34</v>
      </c>
      <c r="H10" s="126" t="s">
        <v>35</v>
      </c>
    </row>
    <row r="11" spans="1:9" ht="24.75" customHeight="1">
      <c r="A11" s="46" t="str">
        <f>H11</f>
        <v>31 22 00</v>
      </c>
      <c r="B11" s="28" t="s">
        <v>36</v>
      </c>
      <c r="C11" s="49"/>
      <c r="D11" s="131">
        <v>0</v>
      </c>
      <c r="E11" s="131"/>
      <c r="F11" s="129"/>
      <c r="G11" s="73" t="s">
        <v>37</v>
      </c>
      <c r="H11" s="74" t="s">
        <v>38</v>
      </c>
    </row>
    <row r="12" spans="1:9" ht="27.75" customHeight="1">
      <c r="A12" s="46" t="str">
        <f t="shared" ref="A12:A18" si="1">H12</f>
        <v>B1.31 22 00.01</v>
      </c>
      <c r="B12" s="31" t="s">
        <v>39</v>
      </c>
      <c r="C12" s="46" t="s">
        <v>40</v>
      </c>
      <c r="D12" s="75">
        <v>205106</v>
      </c>
      <c r="E12" s="75"/>
      <c r="F12" s="32"/>
      <c r="G12" s="33" t="s">
        <v>41</v>
      </c>
      <c r="H12" s="74" t="s">
        <v>42</v>
      </c>
      <c r="I12" s="145"/>
    </row>
    <row r="13" spans="1:9" s="76" customFormat="1" ht="27" customHeight="1">
      <c r="A13" s="46" t="str">
        <f t="shared" si="1"/>
        <v>B1.31 22 00.02</v>
      </c>
      <c r="B13" s="31" t="s">
        <v>43</v>
      </c>
      <c r="C13" s="46" t="s">
        <v>40</v>
      </c>
      <c r="D13" s="75">
        <v>1378709</v>
      </c>
      <c r="E13" s="75"/>
      <c r="F13" s="32"/>
      <c r="G13" s="33" t="s">
        <v>44</v>
      </c>
      <c r="H13" s="74" t="s">
        <v>45</v>
      </c>
      <c r="I13" s="142"/>
    </row>
    <row r="14" spans="1:9" s="77" customFormat="1" ht="26.25" customHeight="1">
      <c r="A14" s="46" t="str">
        <f t="shared" si="1"/>
        <v>B1.31 22 00.03</v>
      </c>
      <c r="B14" s="38" t="s">
        <v>46</v>
      </c>
      <c r="C14" s="46" t="s">
        <v>40</v>
      </c>
      <c r="D14" s="75">
        <v>222337</v>
      </c>
      <c r="E14" s="75"/>
      <c r="F14" s="129"/>
      <c r="G14" s="33" t="s">
        <v>47</v>
      </c>
      <c r="H14" s="74" t="s">
        <v>48</v>
      </c>
    </row>
    <row r="15" spans="1:9" s="77" customFormat="1" ht="24" customHeight="1">
      <c r="A15" s="46" t="str">
        <f t="shared" si="1"/>
        <v>32 11 23</v>
      </c>
      <c r="B15" s="28" t="s">
        <v>49</v>
      </c>
      <c r="C15" s="49"/>
      <c r="D15" s="132">
        <v>0</v>
      </c>
      <c r="E15" s="132"/>
      <c r="F15" s="129"/>
      <c r="G15" s="78" t="s">
        <v>50</v>
      </c>
      <c r="H15" s="46" t="s">
        <v>51</v>
      </c>
    </row>
    <row r="16" spans="1:9" s="77" customFormat="1" ht="24.75" customHeight="1">
      <c r="A16" s="46" t="str">
        <f t="shared" si="1"/>
        <v>B1.32 11 23.01</v>
      </c>
      <c r="B16" s="31" t="s">
        <v>49</v>
      </c>
      <c r="C16" s="46" t="s">
        <v>40</v>
      </c>
      <c r="D16" s="75">
        <v>145216</v>
      </c>
      <c r="E16" s="75"/>
      <c r="F16" s="129"/>
      <c r="G16" s="33" t="s">
        <v>52</v>
      </c>
      <c r="H16" s="46" t="s">
        <v>53</v>
      </c>
      <c r="I16" s="79"/>
    </row>
    <row r="17" spans="1:10" s="79" customFormat="1" ht="21.75" customHeight="1">
      <c r="A17" s="46" t="str">
        <f t="shared" si="1"/>
        <v>32 11 26</v>
      </c>
      <c r="B17" s="133" t="s">
        <v>54</v>
      </c>
      <c r="C17" s="49"/>
      <c r="D17" s="131">
        <v>0</v>
      </c>
      <c r="E17" s="131"/>
      <c r="F17" s="129"/>
      <c r="G17" s="73" t="s">
        <v>55</v>
      </c>
      <c r="H17" s="74" t="s">
        <v>56</v>
      </c>
    </row>
    <row r="18" spans="1:10" s="77" customFormat="1" ht="33.75" customHeight="1">
      <c r="A18" s="46" t="str">
        <f t="shared" si="1"/>
        <v>B1.32 11 26.02</v>
      </c>
      <c r="B18" s="31" t="s">
        <v>57</v>
      </c>
      <c r="C18" s="46" t="s">
        <v>40</v>
      </c>
      <c r="D18" s="75">
        <v>63389</v>
      </c>
      <c r="E18" s="75"/>
      <c r="F18" s="129"/>
      <c r="G18" s="33" t="s">
        <v>58</v>
      </c>
      <c r="H18" s="74" t="s">
        <v>59</v>
      </c>
      <c r="I18" s="79"/>
      <c r="J18" s="266"/>
    </row>
    <row r="19" spans="1:10" s="77" customFormat="1" ht="24" customHeight="1">
      <c r="A19" s="46" t="str">
        <f>H19</f>
        <v>32 12 16</v>
      </c>
      <c r="B19" s="28" t="s">
        <v>60</v>
      </c>
      <c r="C19" s="49"/>
      <c r="D19" s="132">
        <v>0</v>
      </c>
      <c r="E19" s="132"/>
      <c r="F19" s="129"/>
      <c r="G19" s="78" t="s">
        <v>61</v>
      </c>
      <c r="H19" s="46" t="s">
        <v>62</v>
      </c>
      <c r="I19" s="79"/>
    </row>
    <row r="20" spans="1:10" s="79" customFormat="1" ht="34.5" customHeight="1">
      <c r="A20" s="46" t="str">
        <f t="shared" ref="A20" si="2">H20</f>
        <v>B1.32 12 16.01</v>
      </c>
      <c r="B20" s="31" t="s">
        <v>63</v>
      </c>
      <c r="C20" s="46" t="s">
        <v>40</v>
      </c>
      <c r="D20" s="75">
        <v>36304</v>
      </c>
      <c r="E20" s="75"/>
      <c r="F20" s="129"/>
      <c r="G20" s="33" t="s">
        <v>64</v>
      </c>
      <c r="H20" s="80" t="s">
        <v>65</v>
      </c>
      <c r="I20" s="16"/>
    </row>
    <row r="21" spans="1:10" s="81" customFormat="1" ht="20.25" customHeight="1">
      <c r="A21" s="46" t="str">
        <f>H21</f>
        <v>32 14 13</v>
      </c>
      <c r="B21" s="28" t="s">
        <v>66</v>
      </c>
      <c r="C21" s="49"/>
      <c r="D21" s="131">
        <v>0</v>
      </c>
      <c r="E21" s="131"/>
      <c r="F21" s="129"/>
      <c r="G21" s="78" t="s">
        <v>67</v>
      </c>
      <c r="H21" s="80" t="s">
        <v>68</v>
      </c>
    </row>
    <row r="22" spans="1:10" s="81" customFormat="1" ht="21.75" customHeight="1">
      <c r="A22" s="46" t="str">
        <f>H22</f>
        <v>B1.32 14 13.01</v>
      </c>
      <c r="B22" s="31" t="s">
        <v>69</v>
      </c>
      <c r="C22" s="46" t="s">
        <v>33</v>
      </c>
      <c r="D22" s="75">
        <v>79448</v>
      </c>
      <c r="E22" s="75"/>
      <c r="F22" s="129"/>
      <c r="G22" s="33" t="s">
        <v>70</v>
      </c>
      <c r="H22" s="80" t="s">
        <v>71</v>
      </c>
    </row>
    <row r="23" spans="1:10" s="81" customFormat="1" ht="22.5" customHeight="1">
      <c r="A23" s="46" t="str">
        <f>H23</f>
        <v>B1.32 14 13.02</v>
      </c>
      <c r="B23" s="31" t="s">
        <v>72</v>
      </c>
      <c r="C23" s="46" t="s">
        <v>33</v>
      </c>
      <c r="D23" s="75">
        <v>21624</v>
      </c>
      <c r="E23" s="75"/>
      <c r="F23" s="129"/>
      <c r="G23" s="33" t="s">
        <v>73</v>
      </c>
      <c r="H23" s="80" t="s">
        <v>74</v>
      </c>
    </row>
    <row r="24" spans="1:10" s="81" customFormat="1" ht="22.5" customHeight="1">
      <c r="A24" s="46" t="str">
        <f>H24</f>
        <v>B1.32 14 13.03</v>
      </c>
      <c r="B24" s="31" t="s">
        <v>75</v>
      </c>
      <c r="C24" s="46" t="s">
        <v>33</v>
      </c>
      <c r="D24" s="75">
        <v>2755</v>
      </c>
      <c r="E24" s="75"/>
      <c r="F24" s="129"/>
      <c r="G24" s="33" t="s">
        <v>76</v>
      </c>
      <c r="H24" s="80" t="s">
        <v>77</v>
      </c>
    </row>
    <row r="25" spans="1:10" s="81" customFormat="1" ht="22.5" customHeight="1">
      <c r="A25" s="46"/>
      <c r="B25" s="31"/>
      <c r="C25" s="46"/>
      <c r="D25" s="75"/>
      <c r="E25" s="75"/>
      <c r="F25" s="75"/>
      <c r="G25" s="33"/>
      <c r="H25" s="80"/>
    </row>
    <row r="26" spans="1:10" s="81" customFormat="1" ht="22.5" customHeight="1">
      <c r="A26" s="46"/>
      <c r="B26" s="31"/>
      <c r="C26" s="46"/>
      <c r="D26" s="75"/>
      <c r="E26" s="75"/>
      <c r="F26" s="75"/>
      <c r="G26" s="33"/>
      <c r="H26" s="80"/>
    </row>
    <row r="27" spans="1:10" s="81" customFormat="1" ht="22.5" customHeight="1">
      <c r="A27" s="46"/>
      <c r="B27" s="31"/>
      <c r="C27" s="46"/>
      <c r="D27" s="75"/>
      <c r="E27" s="75"/>
      <c r="F27" s="75"/>
      <c r="G27" s="33"/>
      <c r="H27" s="80"/>
    </row>
    <row r="28" spans="1:10" s="81" customFormat="1" ht="22.5" customHeight="1">
      <c r="A28" s="46"/>
      <c r="B28" s="31"/>
      <c r="C28" s="46"/>
      <c r="D28" s="75"/>
      <c r="E28" s="75"/>
      <c r="F28" s="75"/>
      <c r="G28" s="33"/>
      <c r="H28" s="80"/>
    </row>
    <row r="29" spans="1:10" s="81" customFormat="1" ht="22.5" customHeight="1">
      <c r="A29" s="46"/>
      <c r="B29" s="31"/>
      <c r="C29" s="46"/>
      <c r="D29" s="75"/>
      <c r="E29" s="75"/>
      <c r="F29" s="75"/>
      <c r="G29" s="33"/>
      <c r="H29" s="80"/>
    </row>
    <row r="30" spans="1:10" s="81" customFormat="1" ht="22.5" customHeight="1">
      <c r="A30" s="46"/>
      <c r="B30" s="31"/>
      <c r="C30" s="46"/>
      <c r="D30" s="75"/>
      <c r="E30" s="75"/>
      <c r="F30" s="75"/>
      <c r="G30" s="33"/>
      <c r="H30" s="80"/>
    </row>
    <row r="31" spans="1:10" s="81" customFormat="1" ht="22.5" customHeight="1">
      <c r="A31" s="46"/>
      <c r="B31" s="31"/>
      <c r="C31" s="46"/>
      <c r="D31" s="75"/>
      <c r="E31" s="75"/>
      <c r="F31" s="75"/>
      <c r="G31" s="33"/>
      <c r="H31" s="80"/>
    </row>
    <row r="32" spans="1:10" s="84" customFormat="1" ht="30" customHeight="1">
      <c r="A32" s="41"/>
      <c r="B32" s="42" t="s">
        <v>78</v>
      </c>
      <c r="C32" s="2318" t="s">
        <v>79</v>
      </c>
      <c r="D32" s="2318"/>
      <c r="E32" s="2318"/>
      <c r="F32" s="44">
        <f>SUM(F8:F24)</f>
        <v>0</v>
      </c>
      <c r="G32" s="82" t="s">
        <v>80</v>
      </c>
      <c r="H32" s="83"/>
    </row>
    <row r="33" spans="1:10" s="77" customFormat="1" ht="26.25" customHeight="1">
      <c r="A33" s="46" t="str">
        <f t="shared" ref="A33:A43" si="3">H33</f>
        <v>32 17 23</v>
      </c>
      <c r="B33" s="54" t="s">
        <v>81</v>
      </c>
      <c r="C33" s="134"/>
      <c r="D33" s="131"/>
      <c r="E33" s="131"/>
      <c r="F33" s="135"/>
      <c r="G33" s="73" t="s">
        <v>82</v>
      </c>
      <c r="H33" s="80" t="s">
        <v>83</v>
      </c>
    </row>
    <row r="34" spans="1:10" s="77" customFormat="1" ht="25.5" customHeight="1">
      <c r="A34" s="46" t="str">
        <f t="shared" si="3"/>
        <v>32 17 23.01</v>
      </c>
      <c r="B34" s="54" t="s">
        <v>84</v>
      </c>
      <c r="C34" s="134"/>
      <c r="D34" s="131"/>
      <c r="E34" s="131"/>
      <c r="F34" s="135"/>
      <c r="G34" s="73" t="s">
        <v>85</v>
      </c>
      <c r="H34" s="80" t="s">
        <v>86</v>
      </c>
      <c r="J34" s="136"/>
    </row>
    <row r="35" spans="1:10" s="77" customFormat="1" ht="25.5" customHeight="1">
      <c r="A35" s="46" t="str">
        <f t="shared" si="3"/>
        <v>B1.32 17 23.01.01</v>
      </c>
      <c r="B35" s="38" t="s">
        <v>87</v>
      </c>
      <c r="C35" s="46" t="s">
        <v>88</v>
      </c>
      <c r="D35" s="85">
        <v>18149</v>
      </c>
      <c r="E35" s="85"/>
      <c r="F35" s="75"/>
      <c r="G35" s="86" t="s">
        <v>89</v>
      </c>
      <c r="H35" s="80" t="s">
        <v>90</v>
      </c>
      <c r="J35" s="136"/>
    </row>
    <row r="36" spans="1:10" s="79" customFormat="1" ht="24.75" customHeight="1">
      <c r="A36" s="46" t="str">
        <f t="shared" si="3"/>
        <v>B1.32 17 23.01.02</v>
      </c>
      <c r="B36" s="38" t="s">
        <v>91</v>
      </c>
      <c r="C36" s="46" t="s">
        <v>88</v>
      </c>
      <c r="D36" s="85">
        <v>11771</v>
      </c>
      <c r="E36" s="85"/>
      <c r="F36" s="75"/>
      <c r="G36" s="86" t="s">
        <v>92</v>
      </c>
      <c r="H36" s="80" t="s">
        <v>93</v>
      </c>
      <c r="J36" s="137"/>
    </row>
    <row r="37" spans="1:10" s="79" customFormat="1" ht="24" customHeight="1">
      <c r="A37" s="46" t="str">
        <f t="shared" si="3"/>
        <v>10 14 53</v>
      </c>
      <c r="B37" s="28" t="s">
        <v>94</v>
      </c>
      <c r="C37" s="49"/>
      <c r="D37" s="131">
        <v>0</v>
      </c>
      <c r="E37" s="131"/>
      <c r="F37" s="75"/>
      <c r="G37" s="73" t="s">
        <v>95</v>
      </c>
      <c r="H37" s="74" t="s">
        <v>96</v>
      </c>
      <c r="J37" s="137"/>
    </row>
    <row r="38" spans="1:10" s="79" customFormat="1" ht="42" customHeight="1">
      <c r="A38" s="46" t="str">
        <f t="shared" si="3"/>
        <v>B1.10 14 53.01</v>
      </c>
      <c r="B38" s="38" t="s">
        <v>97</v>
      </c>
      <c r="C38" s="80" t="s">
        <v>15</v>
      </c>
      <c r="D38" s="75">
        <v>482</v>
      </c>
      <c r="E38" s="75"/>
      <c r="F38" s="75"/>
      <c r="G38" s="33" t="s">
        <v>98</v>
      </c>
      <c r="H38" s="74" t="s">
        <v>99</v>
      </c>
      <c r="J38" s="137"/>
    </row>
    <row r="39" spans="1:10" s="79" customFormat="1" ht="45.75" customHeight="1">
      <c r="A39" s="46" t="str">
        <f t="shared" si="3"/>
        <v>B1.10 14 53.02</v>
      </c>
      <c r="B39" s="38" t="s">
        <v>100</v>
      </c>
      <c r="C39" s="80" t="s">
        <v>15</v>
      </c>
      <c r="D39" s="75">
        <v>275</v>
      </c>
      <c r="E39" s="75"/>
      <c r="F39" s="75"/>
      <c r="G39" s="33" t="s">
        <v>101</v>
      </c>
      <c r="H39" s="74" t="s">
        <v>102</v>
      </c>
      <c r="J39" s="137"/>
    </row>
    <row r="40" spans="1:10" s="77" customFormat="1" ht="41.25" customHeight="1">
      <c r="A40" s="46" t="str">
        <f t="shared" si="3"/>
        <v>B1.10 14 53.03</v>
      </c>
      <c r="B40" s="38" t="s">
        <v>103</v>
      </c>
      <c r="C40" s="80" t="s">
        <v>15</v>
      </c>
      <c r="D40" s="75">
        <v>45</v>
      </c>
      <c r="E40" s="75"/>
      <c r="F40" s="75"/>
      <c r="G40" s="33" t="s">
        <v>104</v>
      </c>
      <c r="H40" s="74" t="s">
        <v>105</v>
      </c>
      <c r="J40" s="137"/>
    </row>
    <row r="41" spans="1:10" s="77" customFormat="1" ht="35.25" customHeight="1">
      <c r="A41" s="46" t="str">
        <f t="shared" si="3"/>
        <v>B1.10 14 53.04</v>
      </c>
      <c r="B41" s="38" t="s">
        <v>106</v>
      </c>
      <c r="C41" s="80" t="s">
        <v>15</v>
      </c>
      <c r="D41" s="75">
        <v>500</v>
      </c>
      <c r="E41" s="75"/>
      <c r="F41" s="75"/>
      <c r="G41" s="33" t="s">
        <v>107</v>
      </c>
      <c r="H41" s="74" t="s">
        <v>108</v>
      </c>
    </row>
    <row r="42" spans="1:10" s="77" customFormat="1" ht="32.25" customHeight="1">
      <c r="A42" s="46" t="str">
        <f t="shared" si="3"/>
        <v>B1.10 14 53.05</v>
      </c>
      <c r="B42" s="38" t="s">
        <v>109</v>
      </c>
      <c r="C42" s="80" t="s">
        <v>15</v>
      </c>
      <c r="D42" s="75">
        <v>500</v>
      </c>
      <c r="E42" s="75"/>
      <c r="F42" s="75"/>
      <c r="G42" s="33" t="s">
        <v>110</v>
      </c>
      <c r="H42" s="74" t="s">
        <v>111</v>
      </c>
    </row>
    <row r="43" spans="1:10" s="77" customFormat="1" ht="32.25" customHeight="1">
      <c r="A43" s="46" t="str">
        <f t="shared" si="3"/>
        <v>B1.10 14 53.06</v>
      </c>
      <c r="B43" s="38" t="s">
        <v>112</v>
      </c>
      <c r="C43" s="80" t="s">
        <v>15</v>
      </c>
      <c r="D43" s="75">
        <v>500</v>
      </c>
      <c r="E43" s="75"/>
      <c r="F43" s="75"/>
      <c r="G43" s="33" t="s">
        <v>113</v>
      </c>
      <c r="H43" s="74" t="s">
        <v>114</v>
      </c>
    </row>
    <row r="44" spans="1:10" s="77" customFormat="1" ht="29.25" customHeight="1">
      <c r="A44" s="46"/>
      <c r="B44" s="38"/>
      <c r="C44" s="80"/>
      <c r="D44" s="75"/>
      <c r="E44" s="75"/>
      <c r="F44" s="75">
        <f t="shared" ref="F44:F102" si="4">E44+D44</f>
        <v>0</v>
      </c>
      <c r="G44" s="33"/>
      <c r="H44" s="74"/>
    </row>
    <row r="45" spans="1:10" s="77" customFormat="1" ht="29.25" customHeight="1">
      <c r="A45" s="46"/>
      <c r="B45" s="38"/>
      <c r="C45" s="80"/>
      <c r="D45" s="75"/>
      <c r="E45" s="75"/>
      <c r="F45" s="75">
        <f t="shared" si="4"/>
        <v>0</v>
      </c>
      <c r="G45" s="33"/>
      <c r="H45" s="74"/>
    </row>
    <row r="46" spans="1:10" s="77" customFormat="1" ht="29.25" customHeight="1">
      <c r="A46" s="46"/>
      <c r="B46" s="38"/>
      <c r="C46" s="80"/>
      <c r="D46" s="75"/>
      <c r="E46" s="75"/>
      <c r="F46" s="75">
        <f t="shared" si="4"/>
        <v>0</v>
      </c>
      <c r="G46" s="33"/>
      <c r="H46" s="74"/>
    </row>
    <row r="47" spans="1:10" s="77" customFormat="1" ht="29.25" customHeight="1">
      <c r="A47" s="46"/>
      <c r="B47" s="38"/>
      <c r="C47" s="80"/>
      <c r="D47" s="75"/>
      <c r="E47" s="75"/>
      <c r="F47" s="75"/>
      <c r="G47" s="33"/>
      <c r="H47" s="74"/>
    </row>
    <row r="48" spans="1:10" s="77" customFormat="1" ht="29.25" customHeight="1">
      <c r="A48" s="46"/>
      <c r="B48" s="38"/>
      <c r="C48" s="80"/>
      <c r="D48" s="75"/>
      <c r="E48" s="75"/>
      <c r="F48" s="75"/>
      <c r="G48" s="33"/>
      <c r="H48" s="74"/>
    </row>
    <row r="49" spans="1:8" s="77" customFormat="1" ht="29.25" customHeight="1">
      <c r="A49" s="46"/>
      <c r="B49" s="38"/>
      <c r="C49" s="80"/>
      <c r="D49" s="75"/>
      <c r="E49" s="75"/>
      <c r="F49" s="75"/>
      <c r="G49" s="33"/>
      <c r="H49" s="74"/>
    </row>
    <row r="50" spans="1:8" s="77" customFormat="1" ht="29.25" customHeight="1">
      <c r="A50" s="46"/>
      <c r="B50" s="38"/>
      <c r="C50" s="80"/>
      <c r="D50" s="75"/>
      <c r="E50" s="75"/>
      <c r="F50" s="75">
        <f t="shared" si="4"/>
        <v>0</v>
      </c>
      <c r="G50" s="33"/>
      <c r="H50" s="74"/>
    </row>
    <row r="51" spans="1:8" s="77" customFormat="1" ht="29.25" customHeight="1">
      <c r="A51" s="46"/>
      <c r="B51" s="38"/>
      <c r="C51" s="80"/>
      <c r="D51" s="75"/>
      <c r="E51" s="75"/>
      <c r="F51" s="75"/>
      <c r="G51" s="33"/>
      <c r="H51" s="74"/>
    </row>
    <row r="52" spans="1:8" s="77" customFormat="1" ht="29.25" customHeight="1">
      <c r="A52" s="46"/>
      <c r="B52" s="38"/>
      <c r="C52" s="80"/>
      <c r="D52" s="75"/>
      <c r="E52" s="75"/>
      <c r="F52" s="75">
        <f t="shared" si="4"/>
        <v>0</v>
      </c>
      <c r="G52" s="33"/>
      <c r="H52" s="74"/>
    </row>
    <row r="53" spans="1:8" s="84" customFormat="1" ht="27" customHeight="1">
      <c r="A53" s="41"/>
      <c r="B53" s="42" t="s">
        <v>78</v>
      </c>
      <c r="C53" s="2318" t="s">
        <v>79</v>
      </c>
      <c r="D53" s="2318"/>
      <c r="E53" s="2318"/>
      <c r="F53" s="75">
        <f t="shared" si="4"/>
        <v>0</v>
      </c>
      <c r="G53" s="82" t="s">
        <v>80</v>
      </c>
      <c r="H53" s="83"/>
    </row>
    <row r="54" spans="1:8" s="240" customFormat="1" ht="24.75" customHeight="1">
      <c r="A54" s="2319" t="s">
        <v>2</v>
      </c>
      <c r="B54" s="2320"/>
      <c r="C54" s="239"/>
      <c r="D54" s="239"/>
      <c r="E54" s="239"/>
      <c r="F54" s="239">
        <f t="shared" si="4"/>
        <v>0</v>
      </c>
      <c r="G54" s="2309" t="s">
        <v>3</v>
      </c>
      <c r="H54" s="2310"/>
    </row>
    <row r="55" spans="1:8" s="26" customFormat="1" ht="30" customHeight="1">
      <c r="A55" s="267" t="str">
        <f t="shared" ref="A55:A78" si="5">H55</f>
        <v>31 23 00</v>
      </c>
      <c r="B55" s="268" t="s">
        <v>115</v>
      </c>
      <c r="C55" s="269"/>
      <c r="D55" s="270"/>
      <c r="E55" s="271"/>
      <c r="F55" s="272">
        <f t="shared" si="4"/>
        <v>0</v>
      </c>
      <c r="G55" s="273" t="s">
        <v>116</v>
      </c>
      <c r="H55" s="274" t="s">
        <v>117</v>
      </c>
    </row>
    <row r="56" spans="1:8" s="34" customFormat="1" ht="30" customHeight="1">
      <c r="A56" s="267" t="str">
        <f t="shared" si="5"/>
        <v>B2.31 23 00.01</v>
      </c>
      <c r="B56" s="275" t="s">
        <v>1025</v>
      </c>
      <c r="C56" s="276" t="s">
        <v>119</v>
      </c>
      <c r="D56" s="277">
        <v>4992</v>
      </c>
      <c r="E56" s="276"/>
      <c r="F56" s="272"/>
      <c r="G56" s="278" t="s">
        <v>1026</v>
      </c>
      <c r="H56" s="267" t="s">
        <v>121</v>
      </c>
    </row>
    <row r="57" spans="1:8" s="34" customFormat="1" ht="30" customHeight="1">
      <c r="A57" s="267" t="str">
        <f t="shared" si="5"/>
        <v>B2.31 23 00.02</v>
      </c>
      <c r="B57" s="279" t="s">
        <v>1027</v>
      </c>
      <c r="C57" s="276" t="s">
        <v>119</v>
      </c>
      <c r="D57" s="277">
        <v>1834</v>
      </c>
      <c r="E57" s="277"/>
      <c r="F57" s="272"/>
      <c r="G57" s="278" t="s">
        <v>1028</v>
      </c>
      <c r="H57" s="267" t="s">
        <v>124</v>
      </c>
    </row>
    <row r="58" spans="1:8" s="34" customFormat="1" ht="30" customHeight="1">
      <c r="A58" s="267" t="str">
        <f t="shared" si="5"/>
        <v>B2.31 23 00.03</v>
      </c>
      <c r="B58" s="279" t="s">
        <v>1029</v>
      </c>
      <c r="C58" s="276" t="s">
        <v>119</v>
      </c>
      <c r="D58" s="277">
        <v>568</v>
      </c>
      <c r="E58" s="277"/>
      <c r="F58" s="272"/>
      <c r="G58" s="278" t="s">
        <v>1030</v>
      </c>
      <c r="H58" s="267" t="s">
        <v>127</v>
      </c>
    </row>
    <row r="59" spans="1:8" s="34" customFormat="1" ht="30" customHeight="1">
      <c r="A59" s="267" t="str">
        <f t="shared" si="5"/>
        <v>B2.31 23 00.04</v>
      </c>
      <c r="B59" s="279" t="s">
        <v>1031</v>
      </c>
      <c r="C59" s="276" t="s">
        <v>119</v>
      </c>
      <c r="D59" s="277">
        <v>2294</v>
      </c>
      <c r="E59" s="277"/>
      <c r="F59" s="272"/>
      <c r="G59" s="278" t="s">
        <v>1032</v>
      </c>
      <c r="H59" s="267" t="s">
        <v>128</v>
      </c>
    </row>
    <row r="60" spans="1:8" s="34" customFormat="1" ht="30" customHeight="1">
      <c r="A60" s="267" t="str">
        <f t="shared" si="5"/>
        <v>B2.31 23 00.05</v>
      </c>
      <c r="B60" s="279" t="s">
        <v>1033</v>
      </c>
      <c r="C60" s="276" t="s">
        <v>119</v>
      </c>
      <c r="D60" s="277">
        <v>8008</v>
      </c>
      <c r="E60" s="277"/>
      <c r="F60" s="272"/>
      <c r="G60" s="278" t="s">
        <v>1034</v>
      </c>
      <c r="H60" s="267" t="s">
        <v>131</v>
      </c>
    </row>
    <row r="61" spans="1:8" s="36" customFormat="1" ht="30" customHeight="1">
      <c r="A61" s="267" t="str">
        <f t="shared" si="5"/>
        <v>33 71 19</v>
      </c>
      <c r="B61" s="268" t="s">
        <v>134</v>
      </c>
      <c r="C61" s="269"/>
      <c r="D61" s="270">
        <v>0</v>
      </c>
      <c r="E61" s="270"/>
      <c r="F61" s="272"/>
      <c r="G61" s="273" t="s">
        <v>135</v>
      </c>
      <c r="H61" s="274" t="s">
        <v>136</v>
      </c>
    </row>
    <row r="62" spans="1:8" s="34" customFormat="1" ht="30" customHeight="1">
      <c r="A62" s="267" t="str">
        <f t="shared" si="5"/>
        <v>B2.33 71 19.01</v>
      </c>
      <c r="B62" s="275" t="s">
        <v>1035</v>
      </c>
      <c r="C62" s="267" t="s">
        <v>33</v>
      </c>
      <c r="D62" s="277">
        <v>225</v>
      </c>
      <c r="E62" s="277"/>
      <c r="F62" s="272"/>
      <c r="G62" s="280" t="s">
        <v>1036</v>
      </c>
      <c r="H62" s="267" t="s">
        <v>139</v>
      </c>
    </row>
    <row r="63" spans="1:8" s="34" customFormat="1" ht="30" customHeight="1">
      <c r="A63" s="267" t="str">
        <f t="shared" si="5"/>
        <v>B2.33 71 19.02</v>
      </c>
      <c r="B63" s="275" t="s">
        <v>1037</v>
      </c>
      <c r="C63" s="267" t="s">
        <v>33</v>
      </c>
      <c r="D63" s="277">
        <v>330</v>
      </c>
      <c r="E63" s="277"/>
      <c r="F63" s="272"/>
      <c r="G63" s="280" t="s">
        <v>1038</v>
      </c>
      <c r="H63" s="267" t="s">
        <v>142</v>
      </c>
    </row>
    <row r="64" spans="1:8" s="34" customFormat="1" ht="30" customHeight="1">
      <c r="A64" s="267" t="str">
        <f t="shared" si="5"/>
        <v>B2.33 71 19.03</v>
      </c>
      <c r="B64" s="275" t="s">
        <v>1039</v>
      </c>
      <c r="C64" s="267" t="s">
        <v>33</v>
      </c>
      <c r="D64" s="277">
        <v>677</v>
      </c>
      <c r="E64" s="277"/>
      <c r="F64" s="272"/>
      <c r="G64" s="280" t="s">
        <v>1040</v>
      </c>
      <c r="H64" s="267" t="s">
        <v>144</v>
      </c>
    </row>
    <row r="65" spans="1:8" s="36" customFormat="1" ht="30" customHeight="1">
      <c r="A65" s="274" t="str">
        <f t="shared" si="5"/>
        <v>26 05 13.16</v>
      </c>
      <c r="B65" s="268" t="s">
        <v>146</v>
      </c>
      <c r="C65" s="269"/>
      <c r="D65" s="270"/>
      <c r="E65" s="271"/>
      <c r="F65" s="272">
        <f t="shared" si="4"/>
        <v>0</v>
      </c>
      <c r="G65" s="273" t="s">
        <v>147</v>
      </c>
      <c r="H65" s="274" t="s">
        <v>148</v>
      </c>
    </row>
    <row r="66" spans="1:8" s="34" customFormat="1" ht="30" customHeight="1">
      <c r="A66" s="274" t="str">
        <f t="shared" si="5"/>
        <v>B2.26.05.13.16.01</v>
      </c>
      <c r="B66" s="281" t="s">
        <v>149</v>
      </c>
      <c r="C66" s="267" t="s">
        <v>33</v>
      </c>
      <c r="D66" s="282">
        <v>41635</v>
      </c>
      <c r="E66" s="283"/>
      <c r="F66" s="272"/>
      <c r="G66" s="284" t="s">
        <v>150</v>
      </c>
      <c r="H66" s="267" t="s">
        <v>151</v>
      </c>
    </row>
    <row r="67" spans="1:8" s="34" customFormat="1" ht="30" customHeight="1">
      <c r="A67" s="274" t="str">
        <f t="shared" si="5"/>
        <v>B2.26.05.13.16.02</v>
      </c>
      <c r="B67" s="281" t="s">
        <v>152</v>
      </c>
      <c r="C67" s="267" t="s">
        <v>33</v>
      </c>
      <c r="D67" s="282">
        <f>15*3</f>
        <v>45</v>
      </c>
      <c r="E67" s="283"/>
      <c r="F67" s="272"/>
      <c r="G67" s="278" t="s">
        <v>153</v>
      </c>
      <c r="H67" s="267" t="s">
        <v>154</v>
      </c>
    </row>
    <row r="68" spans="1:8" s="34" customFormat="1" ht="30" customHeight="1">
      <c r="A68" s="274" t="str">
        <f t="shared" si="5"/>
        <v>B2.26.05.13.16.03</v>
      </c>
      <c r="B68" s="281" t="s">
        <v>155</v>
      </c>
      <c r="C68" s="267" t="s">
        <v>15</v>
      </c>
      <c r="D68" s="282">
        <f>D66/500</f>
        <v>83</v>
      </c>
      <c r="E68" s="283"/>
      <c r="F68" s="272"/>
      <c r="G68" s="278" t="s">
        <v>156</v>
      </c>
      <c r="H68" s="267" t="s">
        <v>157</v>
      </c>
    </row>
    <row r="69" spans="1:8" s="34" customFormat="1" ht="30" customHeight="1">
      <c r="A69" s="274" t="str">
        <f t="shared" si="5"/>
        <v>B2.26.05.13.16.04</v>
      </c>
      <c r="B69" s="281" t="s">
        <v>158</v>
      </c>
      <c r="C69" s="267" t="s">
        <v>15</v>
      </c>
      <c r="D69" s="282">
        <f>6*2+6*2+3*2</f>
        <v>30</v>
      </c>
      <c r="E69" s="283"/>
      <c r="F69" s="272"/>
      <c r="G69" s="278" t="s">
        <v>159</v>
      </c>
      <c r="H69" s="267" t="s">
        <v>160</v>
      </c>
    </row>
    <row r="70" spans="1:8" s="34" customFormat="1" ht="30" customHeight="1">
      <c r="A70" s="274" t="str">
        <f t="shared" si="5"/>
        <v>B2.26.05.13.16.05</v>
      </c>
      <c r="B70" s="281" t="s">
        <v>1041</v>
      </c>
      <c r="C70" s="267" t="s">
        <v>33</v>
      </c>
      <c r="D70" s="282">
        <v>23760</v>
      </c>
      <c r="E70" s="283"/>
      <c r="F70" s="272"/>
      <c r="G70" s="284" t="s">
        <v>1042</v>
      </c>
      <c r="H70" s="267" t="s">
        <v>1043</v>
      </c>
    </row>
    <row r="71" spans="1:8" s="34" customFormat="1" ht="30" customHeight="1">
      <c r="A71" s="274" t="str">
        <f t="shared" si="5"/>
        <v>B2.26.05.13.16.06</v>
      </c>
      <c r="B71" s="284" t="s">
        <v>1044</v>
      </c>
      <c r="C71" s="267" t="s">
        <v>33</v>
      </c>
      <c r="D71" s="282">
        <f>15*2</f>
        <v>30</v>
      </c>
      <c r="E71" s="283"/>
      <c r="F71" s="272"/>
      <c r="G71" s="278" t="s">
        <v>1045</v>
      </c>
      <c r="H71" s="267" t="s">
        <v>1046</v>
      </c>
    </row>
    <row r="72" spans="1:8" s="34" customFormat="1" ht="30" customHeight="1">
      <c r="A72" s="274" t="str">
        <f t="shared" si="5"/>
        <v>B2.26.05.13.16.07</v>
      </c>
      <c r="B72" s="281" t="s">
        <v>1047</v>
      </c>
      <c r="C72" s="267" t="s">
        <v>15</v>
      </c>
      <c r="D72" s="282">
        <f>D70/500</f>
        <v>48</v>
      </c>
      <c r="E72" s="283"/>
      <c r="F72" s="272"/>
      <c r="G72" s="278" t="s">
        <v>1048</v>
      </c>
      <c r="H72" s="267" t="s">
        <v>1049</v>
      </c>
    </row>
    <row r="73" spans="1:8" s="34" customFormat="1" ht="30" customHeight="1">
      <c r="A73" s="274" t="str">
        <f t="shared" si="5"/>
        <v>B2.26.05.13.16.08</v>
      </c>
      <c r="B73" s="281" t="s">
        <v>1050</v>
      </c>
      <c r="C73" s="267" t="s">
        <v>15</v>
      </c>
      <c r="D73" s="282">
        <f>6*2+6*2+2*2</f>
        <v>28</v>
      </c>
      <c r="E73" s="283"/>
      <c r="F73" s="272"/>
      <c r="G73" s="278" t="s">
        <v>1051</v>
      </c>
      <c r="H73" s="267" t="s">
        <v>1052</v>
      </c>
    </row>
    <row r="74" spans="1:8" s="34" customFormat="1" ht="30" customHeight="1">
      <c r="A74" s="30"/>
      <c r="B74" s="38"/>
      <c r="C74" s="27"/>
      <c r="D74" s="148"/>
      <c r="E74" s="5"/>
      <c r="F74" s="75"/>
      <c r="G74" s="33"/>
      <c r="H74" s="27"/>
    </row>
    <row r="75" spans="1:8" s="151" customFormat="1" ht="30.75" customHeight="1">
      <c r="A75" s="152"/>
      <c r="B75" s="42" t="s">
        <v>161</v>
      </c>
      <c r="C75" s="2318" t="s">
        <v>79</v>
      </c>
      <c r="D75" s="2326"/>
      <c r="E75" s="2326"/>
      <c r="F75" s="75">
        <f t="shared" ref="F75" si="6">E75+D75</f>
        <v>0</v>
      </c>
      <c r="G75" s="153" t="s">
        <v>162</v>
      </c>
      <c r="H75" s="152"/>
    </row>
    <row r="76" spans="1:8" s="36" customFormat="1" ht="30" customHeight="1">
      <c r="A76" s="30" t="str">
        <f t="shared" si="5"/>
        <v>26 13 00</v>
      </c>
      <c r="B76" s="149" t="s">
        <v>163</v>
      </c>
      <c r="C76" s="39"/>
      <c r="D76" s="148"/>
      <c r="E76" s="6"/>
      <c r="F76" s="75">
        <f t="shared" si="4"/>
        <v>0</v>
      </c>
      <c r="G76" s="150" t="s">
        <v>164</v>
      </c>
      <c r="H76" s="30" t="s">
        <v>165</v>
      </c>
    </row>
    <row r="77" spans="1:8" s="151" customFormat="1" ht="30" customHeight="1">
      <c r="A77" s="285" t="str">
        <f t="shared" si="5"/>
        <v>B2.26 13 00.01</v>
      </c>
      <c r="B77" s="286" t="s">
        <v>166</v>
      </c>
      <c r="C77" s="41" t="s">
        <v>15</v>
      </c>
      <c r="D77" s="32">
        <v>4</v>
      </c>
      <c r="E77" s="147"/>
      <c r="F77" s="75"/>
      <c r="G77" s="35" t="s">
        <v>167</v>
      </c>
      <c r="H77" s="27" t="s">
        <v>168</v>
      </c>
    </row>
    <row r="78" spans="1:8" s="151" customFormat="1" ht="30" customHeight="1">
      <c r="A78" s="285" t="str">
        <f t="shared" si="5"/>
        <v>B2.26 13 00.02</v>
      </c>
      <c r="B78" s="286" t="s">
        <v>1053</v>
      </c>
      <c r="C78" s="41" t="s">
        <v>15</v>
      </c>
      <c r="D78" s="32">
        <v>2</v>
      </c>
      <c r="E78" s="147"/>
      <c r="F78" s="75"/>
      <c r="G78" s="35" t="s">
        <v>1054</v>
      </c>
      <c r="H78" s="27" t="s">
        <v>1055</v>
      </c>
    </row>
    <row r="79" spans="1:8" s="45" customFormat="1" ht="30" customHeight="1">
      <c r="A79" s="154"/>
      <c r="B79" s="155" t="s">
        <v>169</v>
      </c>
      <c r="C79" s="43"/>
      <c r="D79" s="44"/>
      <c r="E79" s="7"/>
      <c r="F79" s="75">
        <f t="shared" si="4"/>
        <v>0</v>
      </c>
      <c r="G79" s="156" t="s">
        <v>170</v>
      </c>
      <c r="H79" s="27"/>
    </row>
    <row r="80" spans="1:8" s="151" customFormat="1" ht="27" customHeight="1">
      <c r="A80" s="40" t="str">
        <f>H80</f>
        <v>26 11 16</v>
      </c>
      <c r="B80" s="28" t="s">
        <v>171</v>
      </c>
      <c r="C80" s="29"/>
      <c r="D80" s="3"/>
      <c r="E80" s="3"/>
      <c r="F80" s="75">
        <f t="shared" si="4"/>
        <v>0</v>
      </c>
      <c r="G80" s="146" t="s">
        <v>172</v>
      </c>
      <c r="H80" s="30" t="s">
        <v>173</v>
      </c>
    </row>
    <row r="81" spans="1:8" s="151" customFormat="1" ht="30" customHeight="1">
      <c r="A81" s="40" t="str">
        <f t="shared" ref="A81:A84" si="7">H81</f>
        <v>B2.26 11 16.01</v>
      </c>
      <c r="B81" s="286" t="s">
        <v>174</v>
      </c>
      <c r="C81" s="41" t="s">
        <v>15</v>
      </c>
      <c r="D81" s="32">
        <v>3</v>
      </c>
      <c r="E81" s="147"/>
      <c r="F81" s="75"/>
      <c r="G81" s="35" t="s">
        <v>175</v>
      </c>
      <c r="H81" s="40" t="s">
        <v>176</v>
      </c>
    </row>
    <row r="82" spans="1:8" s="151" customFormat="1" ht="30" customHeight="1">
      <c r="A82" s="40" t="str">
        <f t="shared" si="7"/>
        <v>B2.26 11 16.02</v>
      </c>
      <c r="B82" s="286" t="s">
        <v>1056</v>
      </c>
      <c r="C82" s="41" t="s">
        <v>15</v>
      </c>
      <c r="D82" s="32">
        <f>D81</f>
        <v>3</v>
      </c>
      <c r="E82" s="147"/>
      <c r="F82" s="75"/>
      <c r="G82" s="35" t="s">
        <v>1057</v>
      </c>
      <c r="H82" s="40" t="s">
        <v>1058</v>
      </c>
    </row>
    <row r="83" spans="1:8" s="151" customFormat="1" ht="30" customHeight="1">
      <c r="A83" s="40" t="str">
        <f t="shared" si="7"/>
        <v>B2.26 11 16.03</v>
      </c>
      <c r="B83" s="286" t="s">
        <v>1059</v>
      </c>
      <c r="C83" s="41" t="s">
        <v>15</v>
      </c>
      <c r="D83" s="32">
        <v>2</v>
      </c>
      <c r="E83" s="147"/>
      <c r="F83" s="75"/>
      <c r="G83" s="35" t="s">
        <v>1060</v>
      </c>
      <c r="H83" s="40" t="s">
        <v>1061</v>
      </c>
    </row>
    <row r="84" spans="1:8" s="151" customFormat="1" ht="30" customHeight="1">
      <c r="A84" s="40" t="str">
        <f t="shared" si="7"/>
        <v>B2.26 11 16.04</v>
      </c>
      <c r="B84" s="286" t="s">
        <v>1062</v>
      </c>
      <c r="C84" s="41" t="s">
        <v>15</v>
      </c>
      <c r="D84" s="32">
        <f>D83</f>
        <v>2</v>
      </c>
      <c r="E84" s="147"/>
      <c r="F84" s="75"/>
      <c r="G84" s="35" t="s">
        <v>1063</v>
      </c>
      <c r="H84" s="40" t="s">
        <v>179</v>
      </c>
    </row>
    <row r="85" spans="1:8" s="151" customFormat="1" ht="27" customHeight="1">
      <c r="A85" s="40" t="str">
        <f>H85</f>
        <v>26 05 19</v>
      </c>
      <c r="B85" s="28" t="s">
        <v>180</v>
      </c>
      <c r="C85" s="29"/>
      <c r="D85" s="3"/>
      <c r="E85" s="3"/>
      <c r="F85" s="75">
        <f t="shared" si="4"/>
        <v>0</v>
      </c>
      <c r="G85" s="146" t="s">
        <v>181</v>
      </c>
      <c r="H85" s="30" t="s">
        <v>182</v>
      </c>
    </row>
    <row r="86" spans="1:8" s="48" customFormat="1" ht="33.75" customHeight="1">
      <c r="A86" s="40" t="str">
        <f>H86</f>
        <v>B2.26 05 19.01</v>
      </c>
      <c r="B86" s="157" t="s">
        <v>183</v>
      </c>
      <c r="C86" s="46" t="s">
        <v>33</v>
      </c>
      <c r="D86" s="148">
        <v>100</v>
      </c>
      <c r="E86" s="148"/>
      <c r="F86" s="75"/>
      <c r="G86" s="47" t="s">
        <v>184</v>
      </c>
      <c r="H86" s="40" t="s">
        <v>185</v>
      </c>
    </row>
    <row r="87" spans="1:8" s="48" customFormat="1" ht="33.75" customHeight="1">
      <c r="A87" s="40" t="str">
        <f>H87</f>
        <v>B2.26 05 19.02</v>
      </c>
      <c r="B87" s="157" t="s">
        <v>186</v>
      </c>
      <c r="C87" s="46" t="s">
        <v>33</v>
      </c>
      <c r="D87" s="148">
        <v>50</v>
      </c>
      <c r="E87" s="148"/>
      <c r="F87" s="75"/>
      <c r="G87" s="47" t="s">
        <v>187</v>
      </c>
      <c r="H87" s="40" t="s">
        <v>188</v>
      </c>
    </row>
    <row r="88" spans="1:8" s="48" customFormat="1" ht="33.75" customHeight="1">
      <c r="A88" s="27" t="str">
        <f t="shared" ref="A88:A89" si="8">H88</f>
        <v>B2.26 05 19.03</v>
      </c>
      <c r="B88" s="157" t="s">
        <v>189</v>
      </c>
      <c r="C88" s="46" t="s">
        <v>33</v>
      </c>
      <c r="D88" s="148">
        <v>7240</v>
      </c>
      <c r="E88" s="148"/>
      <c r="F88" s="75"/>
      <c r="G88" s="47" t="s">
        <v>190</v>
      </c>
      <c r="H88" s="40" t="s">
        <v>191</v>
      </c>
    </row>
    <row r="89" spans="1:8" s="48" customFormat="1" ht="33.75" customHeight="1">
      <c r="A89" s="27" t="str">
        <f t="shared" si="8"/>
        <v>B2.26 05 19.04</v>
      </c>
      <c r="B89" s="157" t="s">
        <v>192</v>
      </c>
      <c r="C89" s="46" t="s">
        <v>33</v>
      </c>
      <c r="D89" s="32">
        <v>57370</v>
      </c>
      <c r="E89" s="32"/>
      <c r="F89" s="75"/>
      <c r="G89" s="47" t="s">
        <v>193</v>
      </c>
      <c r="H89" s="40" t="s">
        <v>194</v>
      </c>
    </row>
    <row r="90" spans="1:8" s="151" customFormat="1" ht="30" customHeight="1">
      <c r="A90" s="40" t="str">
        <f>H90</f>
        <v>26 27 33</v>
      </c>
      <c r="B90" s="28" t="s">
        <v>195</v>
      </c>
      <c r="C90" s="29"/>
      <c r="D90" s="3"/>
      <c r="E90" s="3"/>
      <c r="F90" s="75">
        <f t="shared" si="4"/>
        <v>0</v>
      </c>
      <c r="G90" s="146" t="s">
        <v>196</v>
      </c>
      <c r="H90" s="30" t="s">
        <v>197</v>
      </c>
    </row>
    <row r="91" spans="1:8" s="151" customFormat="1" ht="30" customHeight="1">
      <c r="A91" s="40" t="str">
        <f>H91</f>
        <v>B2.26 27 33.01</v>
      </c>
      <c r="B91" s="31" t="s">
        <v>198</v>
      </c>
      <c r="C91" s="41" t="s">
        <v>15</v>
      </c>
      <c r="D91" s="32">
        <v>5</v>
      </c>
      <c r="E91" s="32"/>
      <c r="F91" s="75"/>
      <c r="G91" s="35" t="s">
        <v>199</v>
      </c>
      <c r="H91" s="40" t="s">
        <v>200</v>
      </c>
    </row>
    <row r="92" spans="1:8" s="151" customFormat="1" ht="27" customHeight="1">
      <c r="A92" s="40"/>
      <c r="B92" s="31"/>
      <c r="C92" s="41"/>
      <c r="D92" s="32"/>
      <c r="E92" s="32"/>
      <c r="F92" s="75"/>
      <c r="G92" s="35"/>
      <c r="H92" s="40"/>
    </row>
    <row r="93" spans="1:8" s="151" customFormat="1" ht="27" customHeight="1">
      <c r="A93" s="40"/>
      <c r="B93" s="31"/>
      <c r="C93" s="41"/>
      <c r="D93" s="32"/>
      <c r="E93" s="32"/>
      <c r="F93" s="75"/>
      <c r="G93" s="35"/>
      <c r="H93" s="40"/>
    </row>
    <row r="94" spans="1:8" s="151" customFormat="1" ht="27" customHeight="1">
      <c r="A94" s="40"/>
      <c r="B94" s="31"/>
      <c r="C94" s="41"/>
      <c r="D94" s="32"/>
      <c r="E94" s="32"/>
      <c r="F94" s="75"/>
      <c r="G94" s="35"/>
      <c r="H94" s="40"/>
    </row>
    <row r="95" spans="1:8" s="151" customFormat="1" ht="27" customHeight="1">
      <c r="A95" s="40"/>
      <c r="B95" s="31"/>
      <c r="C95" s="41"/>
      <c r="D95" s="32"/>
      <c r="E95" s="32"/>
      <c r="F95" s="75"/>
      <c r="G95" s="35"/>
      <c r="H95" s="40"/>
    </row>
    <row r="96" spans="1:8" s="151" customFormat="1" ht="27" customHeight="1">
      <c r="A96" s="40"/>
      <c r="B96" s="31"/>
      <c r="C96" s="41"/>
      <c r="D96" s="32"/>
      <c r="E96" s="32"/>
      <c r="F96" s="75"/>
      <c r="G96" s="35"/>
      <c r="H96" s="40"/>
    </row>
    <row r="97" spans="1:9" s="151" customFormat="1" ht="30.75" customHeight="1">
      <c r="A97" s="152"/>
      <c r="B97" s="42" t="s">
        <v>161</v>
      </c>
      <c r="C97" s="2318" t="s">
        <v>79</v>
      </c>
      <c r="D97" s="2326"/>
      <c r="E97" s="2326"/>
      <c r="F97" s="75">
        <f t="shared" ref="F97" si="9">E97+D97</f>
        <v>0</v>
      </c>
      <c r="G97" s="153" t="s">
        <v>162</v>
      </c>
      <c r="H97" s="152"/>
    </row>
    <row r="98" spans="1:9" s="151" customFormat="1" ht="26.25" customHeight="1">
      <c r="A98" s="30" t="str">
        <f>H98</f>
        <v>26 56 19</v>
      </c>
      <c r="B98" s="158" t="s">
        <v>201</v>
      </c>
      <c r="C98" s="49"/>
      <c r="D98" s="50"/>
      <c r="E98" s="3"/>
      <c r="F98" s="75">
        <f t="shared" si="4"/>
        <v>0</v>
      </c>
      <c r="G98" s="146" t="s">
        <v>202</v>
      </c>
      <c r="H98" s="30" t="s">
        <v>203</v>
      </c>
    </row>
    <row r="99" spans="1:9" s="48" customFormat="1" ht="37.5" customHeight="1">
      <c r="A99" s="27" t="str">
        <f t="shared" ref="A99:A105" si="10">H99</f>
        <v>B2.26 56 19.01</v>
      </c>
      <c r="B99" s="157" t="s">
        <v>204</v>
      </c>
      <c r="C99" s="46" t="s">
        <v>15</v>
      </c>
      <c r="D99" s="32">
        <v>107</v>
      </c>
      <c r="E99" s="32"/>
      <c r="F99" s="75"/>
      <c r="G99" s="159" t="s">
        <v>205</v>
      </c>
      <c r="H99" s="40" t="s">
        <v>206</v>
      </c>
    </row>
    <row r="100" spans="1:9" s="48" customFormat="1" ht="34.5" customHeight="1">
      <c r="A100" s="27" t="str">
        <f t="shared" si="10"/>
        <v>B2.26 56 19.02</v>
      </c>
      <c r="B100" s="157" t="s">
        <v>207</v>
      </c>
      <c r="C100" s="46" t="s">
        <v>15</v>
      </c>
      <c r="D100" s="32">
        <v>8</v>
      </c>
      <c r="E100" s="8"/>
      <c r="F100" s="75"/>
      <c r="G100" s="159" t="s">
        <v>208</v>
      </c>
      <c r="H100" s="40" t="s">
        <v>209</v>
      </c>
      <c r="I100" s="160"/>
    </row>
    <row r="101" spans="1:9" s="48" customFormat="1" ht="30.75" customHeight="1">
      <c r="A101" s="27" t="str">
        <f t="shared" si="10"/>
        <v>B2.26 56 19.03</v>
      </c>
      <c r="B101" s="157" t="s">
        <v>210</v>
      </c>
      <c r="C101" s="46" t="s">
        <v>15</v>
      </c>
      <c r="D101" s="32">
        <v>748</v>
      </c>
      <c r="E101" s="32"/>
      <c r="F101" s="75"/>
      <c r="G101" s="159" t="s">
        <v>211</v>
      </c>
      <c r="H101" s="40" t="s">
        <v>212</v>
      </c>
      <c r="I101" s="160"/>
    </row>
    <row r="102" spans="1:9" s="151" customFormat="1" ht="25.5" customHeight="1">
      <c r="A102" s="30" t="str">
        <f>H102</f>
        <v>26 56 19</v>
      </c>
      <c r="B102" s="28" t="s">
        <v>213</v>
      </c>
      <c r="C102" s="29"/>
      <c r="D102" s="3"/>
      <c r="E102" s="3"/>
      <c r="F102" s="75">
        <f t="shared" si="4"/>
        <v>0</v>
      </c>
      <c r="G102" s="146" t="s">
        <v>214</v>
      </c>
      <c r="H102" s="30" t="s">
        <v>203</v>
      </c>
    </row>
    <row r="103" spans="1:9" s="48" customFormat="1" ht="33" customHeight="1">
      <c r="A103" s="27" t="str">
        <f t="shared" si="10"/>
        <v>B2.26.56.19.04</v>
      </c>
      <c r="B103" s="157" t="s">
        <v>215</v>
      </c>
      <c r="C103" s="46" t="s">
        <v>15</v>
      </c>
      <c r="D103" s="32">
        <v>70</v>
      </c>
      <c r="E103" s="8"/>
      <c r="F103" s="75"/>
      <c r="G103" s="159" t="s">
        <v>216</v>
      </c>
      <c r="H103" s="40" t="s">
        <v>217</v>
      </c>
    </row>
    <row r="104" spans="1:9" s="48" customFormat="1" ht="32.25" customHeight="1">
      <c r="A104" s="27" t="str">
        <f t="shared" si="10"/>
        <v>B2.26.56.19.05</v>
      </c>
      <c r="B104" s="157" t="s">
        <v>218</v>
      </c>
      <c r="C104" s="46" t="s">
        <v>15</v>
      </c>
      <c r="D104" s="32">
        <v>214</v>
      </c>
      <c r="E104" s="32">
        <f>E101*2</f>
        <v>0</v>
      </c>
      <c r="F104" s="75"/>
      <c r="G104" s="159" t="s">
        <v>219</v>
      </c>
      <c r="H104" s="40" t="s">
        <v>220</v>
      </c>
    </row>
    <row r="105" spans="1:9" s="48" customFormat="1" ht="32.25" customHeight="1">
      <c r="A105" s="27" t="str">
        <f t="shared" si="10"/>
        <v>B2.26.56.19.06</v>
      </c>
      <c r="B105" s="157" t="s">
        <v>221</v>
      </c>
      <c r="C105" s="46" t="s">
        <v>15</v>
      </c>
      <c r="D105" s="32">
        <v>748</v>
      </c>
      <c r="E105" s="32">
        <f>E102</f>
        <v>0</v>
      </c>
      <c r="F105" s="75"/>
      <c r="G105" s="159" t="s">
        <v>222</v>
      </c>
      <c r="H105" s="40" t="s">
        <v>223</v>
      </c>
    </row>
    <row r="106" spans="1:9" s="151" customFormat="1" ht="30" customHeight="1">
      <c r="A106" s="30" t="str">
        <f>H106</f>
        <v>26 05 26</v>
      </c>
      <c r="B106" s="28" t="s">
        <v>224</v>
      </c>
      <c r="C106" s="29"/>
      <c r="D106" s="3"/>
      <c r="E106" s="3"/>
      <c r="F106" s="75">
        <f t="shared" ref="F106:F143" si="11">E106+D106</f>
        <v>0</v>
      </c>
      <c r="G106" s="146" t="s">
        <v>225</v>
      </c>
      <c r="H106" s="30" t="s">
        <v>226</v>
      </c>
    </row>
    <row r="107" spans="1:9" s="48" customFormat="1" ht="34.5" customHeight="1">
      <c r="A107" s="27" t="str">
        <f t="shared" ref="A107" si="12">H107</f>
        <v>B2.26 05 26.01</v>
      </c>
      <c r="B107" s="157" t="s">
        <v>228</v>
      </c>
      <c r="C107" s="46" t="s">
        <v>15</v>
      </c>
      <c r="D107" s="32">
        <v>86</v>
      </c>
      <c r="E107" s="32"/>
      <c r="F107" s="75"/>
      <c r="G107" s="47" t="s">
        <v>229</v>
      </c>
      <c r="H107" s="40" t="s">
        <v>230</v>
      </c>
    </row>
    <row r="108" spans="1:9" s="36" customFormat="1" ht="30" customHeight="1">
      <c r="A108" s="30" t="str">
        <f>H108</f>
        <v>33 71 19</v>
      </c>
      <c r="B108" s="161" t="s">
        <v>231</v>
      </c>
      <c r="C108" s="29"/>
      <c r="D108" s="3">
        <v>0</v>
      </c>
      <c r="E108" s="3"/>
      <c r="F108" s="75"/>
      <c r="G108" s="146" t="s">
        <v>232</v>
      </c>
      <c r="H108" s="30" t="s">
        <v>136</v>
      </c>
    </row>
    <row r="109" spans="1:9" s="48" customFormat="1" ht="33.75" customHeight="1">
      <c r="A109" s="27" t="str">
        <f t="shared" ref="A109" si="13">H109</f>
        <v>B2.33 71 19.04</v>
      </c>
      <c r="B109" s="51" t="s">
        <v>233</v>
      </c>
      <c r="C109" s="46" t="s">
        <v>33</v>
      </c>
      <c r="D109" s="32">
        <v>5074</v>
      </c>
      <c r="E109" s="32"/>
      <c r="F109" s="75"/>
      <c r="G109" s="47" t="s">
        <v>234</v>
      </c>
      <c r="H109" s="40" t="s">
        <v>145</v>
      </c>
    </row>
    <row r="110" spans="1:9" s="36" customFormat="1" ht="30" customHeight="1">
      <c r="A110" s="30" t="str">
        <f>H110</f>
        <v>26 24 16</v>
      </c>
      <c r="B110" s="161" t="s">
        <v>235</v>
      </c>
      <c r="C110" s="29"/>
      <c r="D110" s="3">
        <v>0</v>
      </c>
      <c r="E110" s="3"/>
      <c r="F110" s="75"/>
      <c r="G110" s="146" t="s">
        <v>236</v>
      </c>
      <c r="H110" s="30" t="s">
        <v>237</v>
      </c>
    </row>
    <row r="111" spans="1:9" s="48" customFormat="1" ht="33.75" customHeight="1">
      <c r="A111" s="27" t="str">
        <f t="shared" ref="A111:A112" si="14">H111</f>
        <v>B2.26 24 16.01</v>
      </c>
      <c r="B111" s="51" t="s">
        <v>238</v>
      </c>
      <c r="C111" s="46" t="s">
        <v>15</v>
      </c>
      <c r="D111" s="32">
        <v>13</v>
      </c>
      <c r="E111" s="32"/>
      <c r="F111" s="75"/>
      <c r="G111" s="47" t="s">
        <v>239</v>
      </c>
      <c r="H111" s="40" t="s">
        <v>240</v>
      </c>
    </row>
    <row r="112" spans="1:9" s="48" customFormat="1" ht="30" customHeight="1">
      <c r="A112" s="27" t="str">
        <f t="shared" si="14"/>
        <v>B2.26 24 16.02</v>
      </c>
      <c r="B112" s="37" t="s">
        <v>241</v>
      </c>
      <c r="C112" s="46" t="s">
        <v>15</v>
      </c>
      <c r="D112" s="32">
        <v>5</v>
      </c>
      <c r="E112" s="32"/>
      <c r="F112" s="75"/>
      <c r="G112" s="52" t="s">
        <v>242</v>
      </c>
      <c r="H112" s="27" t="s">
        <v>243</v>
      </c>
    </row>
    <row r="113" spans="1:10" s="36" customFormat="1" ht="30" customHeight="1">
      <c r="A113" s="164" t="str">
        <f>H113</f>
        <v xml:space="preserve">33 71 19.13 </v>
      </c>
      <c r="B113" s="165" t="s">
        <v>244</v>
      </c>
      <c r="C113" s="166"/>
      <c r="D113" s="167">
        <v>0</v>
      </c>
      <c r="E113" s="167"/>
      <c r="F113" s="75"/>
      <c r="G113" s="168" t="s">
        <v>245</v>
      </c>
      <c r="H113" s="164" t="s">
        <v>246</v>
      </c>
    </row>
    <row r="114" spans="1:10" s="36" customFormat="1" ht="30" customHeight="1">
      <c r="A114" s="39" t="str">
        <f>H114</f>
        <v>B2.33 71 19.13.01</v>
      </c>
      <c r="B114" s="169" t="s">
        <v>247</v>
      </c>
      <c r="C114" s="119" t="s">
        <v>15</v>
      </c>
      <c r="D114" s="148">
        <v>187</v>
      </c>
      <c r="E114" s="148"/>
      <c r="F114" s="75"/>
      <c r="G114" s="170" t="s">
        <v>248</v>
      </c>
      <c r="H114" s="39" t="s">
        <v>249</v>
      </c>
    </row>
    <row r="115" spans="1:10" s="36" customFormat="1" ht="30" customHeight="1">
      <c r="A115" s="39"/>
      <c r="B115" s="169"/>
      <c r="C115" s="119"/>
      <c r="D115" s="148"/>
      <c r="E115" s="148"/>
      <c r="F115" s="75"/>
      <c r="G115" s="170"/>
      <c r="H115" s="39"/>
    </row>
    <row r="116" spans="1:10" s="36" customFormat="1" ht="30" customHeight="1">
      <c r="A116" s="39"/>
      <c r="B116" s="169"/>
      <c r="C116" s="119"/>
      <c r="D116" s="148"/>
      <c r="E116" s="148"/>
      <c r="F116" s="75"/>
      <c r="G116" s="170"/>
      <c r="H116" s="39"/>
    </row>
    <row r="117" spans="1:10" s="151" customFormat="1" ht="30" customHeight="1">
      <c r="A117" s="40"/>
      <c r="B117" s="31"/>
      <c r="C117" s="41"/>
      <c r="D117" s="32"/>
      <c r="E117" s="147"/>
      <c r="F117" s="75">
        <f t="shared" si="11"/>
        <v>0</v>
      </c>
      <c r="G117" s="35"/>
      <c r="H117" s="27"/>
    </row>
    <row r="118" spans="1:10" s="151" customFormat="1" ht="34.5" customHeight="1">
      <c r="A118" s="152"/>
      <c r="B118" s="42" t="s">
        <v>161</v>
      </c>
      <c r="C118" s="2318" t="s">
        <v>79</v>
      </c>
      <c r="D118" s="2326"/>
      <c r="E118" s="2326"/>
      <c r="F118" s="75">
        <f t="shared" si="11"/>
        <v>0</v>
      </c>
      <c r="G118" s="153" t="s">
        <v>162</v>
      </c>
      <c r="H118" s="152"/>
    </row>
    <row r="119" spans="1:10" s="163" customFormat="1" ht="30" customHeight="1">
      <c r="A119" s="30"/>
      <c r="B119" s="162" t="s">
        <v>4</v>
      </c>
      <c r="C119" s="29"/>
      <c r="D119" s="50"/>
      <c r="E119" s="4"/>
      <c r="F119" s="75">
        <f t="shared" si="11"/>
        <v>0</v>
      </c>
      <c r="G119" s="146" t="s">
        <v>250</v>
      </c>
      <c r="H119" s="30"/>
    </row>
    <row r="120" spans="1:10" s="36" customFormat="1" ht="30" customHeight="1">
      <c r="A120" s="30" t="str">
        <f>H120</f>
        <v>33 71 19</v>
      </c>
      <c r="B120" s="161" t="s">
        <v>251</v>
      </c>
      <c r="C120" s="29"/>
      <c r="D120" s="3"/>
      <c r="E120" s="3"/>
      <c r="F120" s="75">
        <f t="shared" si="11"/>
        <v>0</v>
      </c>
      <c r="G120" s="146" t="s">
        <v>252</v>
      </c>
      <c r="H120" s="30" t="s">
        <v>136</v>
      </c>
    </row>
    <row r="121" spans="1:10" s="48" customFormat="1" ht="33.75" customHeight="1">
      <c r="A121" s="27" t="str">
        <f t="shared" ref="A121" si="15">H121</f>
        <v>B2.33 71 19.05</v>
      </c>
      <c r="B121" s="51" t="s">
        <v>253</v>
      </c>
      <c r="C121" s="46" t="s">
        <v>33</v>
      </c>
      <c r="D121" s="32">
        <v>1700</v>
      </c>
      <c r="E121" s="32"/>
      <c r="F121" s="75"/>
      <c r="G121" s="47" t="s">
        <v>254</v>
      </c>
      <c r="H121" s="40" t="s">
        <v>255</v>
      </c>
    </row>
    <row r="122" spans="1:10" s="36" customFormat="1" ht="30" customHeight="1">
      <c r="A122" s="30" t="str">
        <f>H122</f>
        <v>33 71 19</v>
      </c>
      <c r="B122" s="161" t="s">
        <v>256</v>
      </c>
      <c r="C122" s="29"/>
      <c r="D122" s="3">
        <v>0</v>
      </c>
      <c r="E122" s="3"/>
      <c r="F122" s="75"/>
      <c r="G122" s="146" t="s">
        <v>257</v>
      </c>
      <c r="H122" s="30" t="s">
        <v>136</v>
      </c>
      <c r="J122" s="36">
        <v>23380</v>
      </c>
    </row>
    <row r="123" spans="1:10" s="48" customFormat="1" ht="33.75" customHeight="1">
      <c r="A123" s="27" t="str">
        <f t="shared" ref="A123:A129" si="16">H123</f>
        <v>B2.33 71 19.06</v>
      </c>
      <c r="B123" s="51" t="s">
        <v>253</v>
      </c>
      <c r="C123" s="46" t="s">
        <v>33</v>
      </c>
      <c r="D123" s="32">
        <v>34650</v>
      </c>
      <c r="E123" s="32"/>
      <c r="F123" s="75"/>
      <c r="G123" s="47" t="s">
        <v>254</v>
      </c>
      <c r="H123" s="40" t="s">
        <v>258</v>
      </c>
    </row>
    <row r="124" spans="1:10" s="34" customFormat="1" ht="30" customHeight="1">
      <c r="A124" s="30" t="str">
        <f t="shared" si="16"/>
        <v>33 71 19</v>
      </c>
      <c r="B124" s="161" t="s">
        <v>5</v>
      </c>
      <c r="C124" s="29"/>
      <c r="D124" s="3">
        <v>0</v>
      </c>
      <c r="E124" s="3"/>
      <c r="F124" s="75"/>
      <c r="G124" s="146" t="s">
        <v>259</v>
      </c>
      <c r="H124" s="30" t="s">
        <v>136</v>
      </c>
      <c r="J124" s="34">
        <v>370</v>
      </c>
    </row>
    <row r="125" spans="1:10" s="53" customFormat="1" ht="30" customHeight="1">
      <c r="A125" s="27" t="str">
        <f t="shared" si="16"/>
        <v>B2.33 71 19.07</v>
      </c>
      <c r="B125" s="38" t="s">
        <v>260</v>
      </c>
      <c r="C125" s="27" t="s">
        <v>33</v>
      </c>
      <c r="D125" s="32">
        <v>30590</v>
      </c>
      <c r="E125" s="32"/>
      <c r="F125" s="75"/>
      <c r="G125" s="33" t="s">
        <v>261</v>
      </c>
      <c r="H125" s="40" t="s">
        <v>262</v>
      </c>
    </row>
    <row r="126" spans="1:10" s="36" customFormat="1" ht="30" customHeight="1">
      <c r="A126" s="27" t="str">
        <f t="shared" si="16"/>
        <v>33 71 19.13</v>
      </c>
      <c r="B126" s="54" t="s">
        <v>263</v>
      </c>
      <c r="C126" s="29"/>
      <c r="D126" s="50">
        <v>0</v>
      </c>
      <c r="E126" s="50"/>
      <c r="F126" s="75"/>
      <c r="G126" s="146" t="s">
        <v>264</v>
      </c>
      <c r="H126" s="30" t="s">
        <v>265</v>
      </c>
    </row>
    <row r="127" spans="1:10" s="53" customFormat="1" ht="30" customHeight="1">
      <c r="A127" s="27" t="str">
        <f t="shared" si="16"/>
        <v>B2.33.71.19.13.02</v>
      </c>
      <c r="B127" s="38" t="s">
        <v>266</v>
      </c>
      <c r="C127" s="27" t="s">
        <v>267</v>
      </c>
      <c r="D127" s="32">
        <v>79</v>
      </c>
      <c r="E127" s="32"/>
      <c r="F127" s="75"/>
      <c r="G127" s="33" t="s">
        <v>268</v>
      </c>
      <c r="H127" s="40" t="s">
        <v>269</v>
      </c>
    </row>
    <row r="128" spans="1:10" s="53" customFormat="1" ht="30" customHeight="1">
      <c r="A128" s="27" t="str">
        <f t="shared" si="16"/>
        <v>B2.33.71.19.13.03</v>
      </c>
      <c r="B128" s="38" t="s">
        <v>270</v>
      </c>
      <c r="C128" s="27" t="s">
        <v>267</v>
      </c>
      <c r="D128" s="32">
        <v>103</v>
      </c>
      <c r="E128" s="32"/>
      <c r="F128" s="75"/>
      <c r="G128" s="33" t="s">
        <v>271</v>
      </c>
      <c r="H128" s="40" t="s">
        <v>272</v>
      </c>
    </row>
    <row r="129" spans="1:13" s="53" customFormat="1" ht="30" customHeight="1">
      <c r="A129" s="27" t="str">
        <f t="shared" si="16"/>
        <v>B2.33.71.19.13.04</v>
      </c>
      <c r="B129" s="38" t="s">
        <v>273</v>
      </c>
      <c r="C129" s="27" t="s">
        <v>267</v>
      </c>
      <c r="D129" s="32">
        <v>2</v>
      </c>
      <c r="E129" s="5"/>
      <c r="F129" s="75"/>
      <c r="G129" s="33" t="s">
        <v>274</v>
      </c>
      <c r="H129" s="40" t="s">
        <v>275</v>
      </c>
    </row>
    <row r="130" spans="1:13" s="34" customFormat="1" ht="30" customHeight="1">
      <c r="A130" s="27"/>
      <c r="B130" s="38"/>
      <c r="C130" s="27"/>
      <c r="D130" s="32"/>
      <c r="E130" s="5"/>
      <c r="F130" s="75">
        <f t="shared" si="11"/>
        <v>0</v>
      </c>
      <c r="G130" s="33"/>
      <c r="H130" s="40"/>
    </row>
    <row r="131" spans="1:13" s="34" customFormat="1" ht="30" customHeight="1">
      <c r="A131" s="27"/>
      <c r="B131" s="38"/>
      <c r="C131" s="27"/>
      <c r="D131" s="32"/>
      <c r="E131" s="5"/>
      <c r="F131" s="75">
        <f t="shared" si="11"/>
        <v>0</v>
      </c>
      <c r="G131" s="33"/>
      <c r="H131" s="40"/>
    </row>
    <row r="132" spans="1:13" s="34" customFormat="1" ht="30" customHeight="1">
      <c r="A132" s="27"/>
      <c r="B132" s="38"/>
      <c r="C132" s="27"/>
      <c r="D132" s="32"/>
      <c r="E132" s="5"/>
      <c r="F132" s="75">
        <f t="shared" si="11"/>
        <v>0</v>
      </c>
      <c r="G132" s="33"/>
      <c r="H132" s="40"/>
    </row>
    <row r="133" spans="1:13" s="34" customFormat="1" ht="30" customHeight="1">
      <c r="A133" s="27"/>
      <c r="B133" s="38"/>
      <c r="C133" s="27"/>
      <c r="D133" s="32"/>
      <c r="E133" s="5"/>
      <c r="F133" s="75">
        <f t="shared" si="11"/>
        <v>0</v>
      </c>
      <c r="G133" s="33"/>
      <c r="H133" s="40"/>
    </row>
    <row r="134" spans="1:13" s="34" customFormat="1" ht="30" customHeight="1">
      <c r="A134" s="27"/>
      <c r="B134" s="38"/>
      <c r="C134" s="27"/>
      <c r="D134" s="32"/>
      <c r="E134" s="5"/>
      <c r="F134" s="75">
        <f t="shared" si="11"/>
        <v>0</v>
      </c>
      <c r="G134" s="33"/>
      <c r="H134" s="40"/>
    </row>
    <row r="135" spans="1:13" s="34" customFormat="1" ht="32.25" customHeight="1">
      <c r="A135" s="27"/>
      <c r="B135" s="38"/>
      <c r="C135" s="27"/>
      <c r="D135" s="32"/>
      <c r="E135" s="5"/>
      <c r="F135" s="75">
        <f t="shared" si="11"/>
        <v>0</v>
      </c>
      <c r="G135" s="33"/>
      <c r="H135" s="40"/>
    </row>
    <row r="136" spans="1:13" s="34" customFormat="1" ht="32.25" customHeight="1">
      <c r="A136" s="27"/>
      <c r="B136" s="38"/>
      <c r="C136" s="27"/>
      <c r="D136" s="32"/>
      <c r="E136" s="5"/>
      <c r="F136" s="75">
        <f t="shared" si="11"/>
        <v>0</v>
      </c>
      <c r="G136" s="33"/>
      <c r="H136" s="40"/>
    </row>
    <row r="137" spans="1:13" s="34" customFormat="1" ht="25.5" customHeight="1">
      <c r="A137" s="27"/>
      <c r="B137" s="38"/>
      <c r="C137" s="27"/>
      <c r="D137" s="32"/>
      <c r="E137" s="5"/>
      <c r="F137" s="75">
        <f t="shared" si="11"/>
        <v>0</v>
      </c>
      <c r="G137" s="33"/>
      <c r="H137" s="40"/>
    </row>
    <row r="138" spans="1:13" s="34" customFormat="1" ht="30" customHeight="1">
      <c r="A138" s="27"/>
      <c r="B138" s="38"/>
      <c r="C138" s="27"/>
      <c r="D138" s="32"/>
      <c r="E138" s="5"/>
      <c r="F138" s="75">
        <f t="shared" si="11"/>
        <v>0</v>
      </c>
      <c r="G138" s="33"/>
      <c r="H138" s="40"/>
    </row>
    <row r="139" spans="1:13" s="151" customFormat="1" ht="36.75" customHeight="1">
      <c r="A139" s="152"/>
      <c r="B139" s="42" t="s">
        <v>161</v>
      </c>
      <c r="C139" s="2318" t="s">
        <v>79</v>
      </c>
      <c r="D139" s="2326"/>
      <c r="E139" s="2326"/>
      <c r="F139" s="75">
        <f t="shared" si="11"/>
        <v>0</v>
      </c>
      <c r="G139" s="153" t="s">
        <v>162</v>
      </c>
      <c r="H139" s="152"/>
    </row>
    <row r="140" spans="1:13" s="240" customFormat="1" ht="24.75" customHeight="1">
      <c r="A140" s="2319" t="s">
        <v>276</v>
      </c>
      <c r="B140" s="2320"/>
      <c r="C140" s="239"/>
      <c r="D140" s="239"/>
      <c r="E140" s="239"/>
      <c r="F140" s="239">
        <f t="shared" si="11"/>
        <v>0</v>
      </c>
      <c r="G140" s="2309" t="s">
        <v>277</v>
      </c>
      <c r="H140" s="2310"/>
    </row>
    <row r="141" spans="1:13" s="102" customFormat="1" ht="23.25" customHeight="1">
      <c r="A141" s="41"/>
      <c r="B141" s="56" t="s">
        <v>278</v>
      </c>
      <c r="C141" s="87"/>
      <c r="D141" s="63"/>
      <c r="E141" s="9"/>
      <c r="F141" s="75">
        <f t="shared" si="11"/>
        <v>0</v>
      </c>
      <c r="G141" s="103" t="s">
        <v>279</v>
      </c>
      <c r="H141" s="60"/>
    </row>
    <row r="142" spans="1:13" s="84" customFormat="1" ht="30.75" customHeight="1">
      <c r="A142" s="41" t="str">
        <f t="shared" ref="A142" si="17">H142</f>
        <v>33 14 13</v>
      </c>
      <c r="B142" s="176" t="s">
        <v>280</v>
      </c>
      <c r="C142" s="87"/>
      <c r="D142" s="63"/>
      <c r="E142" s="9"/>
      <c r="F142" s="75">
        <f t="shared" si="11"/>
        <v>0</v>
      </c>
      <c r="G142" s="103" t="s">
        <v>281</v>
      </c>
      <c r="H142" s="41" t="s">
        <v>282</v>
      </c>
    </row>
    <row r="143" spans="1:13" s="84" customFormat="1" ht="21.75" customHeight="1">
      <c r="A143" s="41"/>
      <c r="B143" s="176" t="s">
        <v>283</v>
      </c>
      <c r="C143" s="87"/>
      <c r="D143" s="63"/>
      <c r="E143" s="9"/>
      <c r="F143" s="75">
        <f t="shared" si="11"/>
        <v>0</v>
      </c>
      <c r="G143" s="103" t="s">
        <v>284</v>
      </c>
      <c r="H143" s="41"/>
    </row>
    <row r="144" spans="1:13" s="84" customFormat="1" ht="26.25" customHeight="1">
      <c r="A144" s="41" t="str">
        <f t="shared" ref="A144:A146" si="18">H144</f>
        <v>B3.33 14 13.01</v>
      </c>
      <c r="B144" s="10" t="s">
        <v>285</v>
      </c>
      <c r="C144" s="27" t="s">
        <v>33</v>
      </c>
      <c r="D144" s="32">
        <v>51</v>
      </c>
      <c r="E144" s="32"/>
      <c r="F144" s="75"/>
      <c r="G144" s="104" t="s">
        <v>286</v>
      </c>
      <c r="H144" s="41" t="s">
        <v>287</v>
      </c>
      <c r="M144" s="11">
        <v>370</v>
      </c>
    </row>
    <row r="145" spans="1:13" s="84" customFormat="1" ht="26.25" customHeight="1">
      <c r="A145" s="41" t="str">
        <f t="shared" si="18"/>
        <v>B3.33 14 13.02</v>
      </c>
      <c r="B145" s="10" t="s">
        <v>288</v>
      </c>
      <c r="C145" s="27" t="s">
        <v>33</v>
      </c>
      <c r="D145" s="32">
        <v>14</v>
      </c>
      <c r="E145" s="32"/>
      <c r="F145" s="75"/>
      <c r="G145" s="104" t="s">
        <v>289</v>
      </c>
      <c r="H145" s="41" t="s">
        <v>290</v>
      </c>
      <c r="M145" s="11">
        <v>420</v>
      </c>
    </row>
    <row r="146" spans="1:13" s="84" customFormat="1" ht="26.25" customHeight="1">
      <c r="A146" s="41" t="str">
        <f t="shared" si="18"/>
        <v>B3.33 14 13.03</v>
      </c>
      <c r="B146" s="10" t="s">
        <v>291</v>
      </c>
      <c r="C146" s="27" t="s">
        <v>33</v>
      </c>
      <c r="D146" s="32">
        <v>10</v>
      </c>
      <c r="E146" s="11"/>
      <c r="F146" s="75"/>
      <c r="G146" s="104" t="s">
        <v>292</v>
      </c>
      <c r="H146" s="41" t="s">
        <v>293</v>
      </c>
      <c r="M146" s="258"/>
    </row>
    <row r="147" spans="1:13" s="84" customFormat="1" ht="21.75" customHeight="1">
      <c r="A147" s="41"/>
      <c r="B147" s="176" t="s">
        <v>294</v>
      </c>
      <c r="C147" s="87"/>
      <c r="D147" s="63">
        <v>0</v>
      </c>
      <c r="E147" s="63"/>
      <c r="F147" s="75"/>
      <c r="G147" s="103" t="s">
        <v>295</v>
      </c>
      <c r="H147" s="41"/>
    </row>
    <row r="148" spans="1:13" s="84" customFormat="1" ht="26.25" customHeight="1">
      <c r="A148" s="41" t="str">
        <f t="shared" ref="A148:A150" si="19">H148</f>
        <v>B3.33 14 13.04</v>
      </c>
      <c r="B148" s="10" t="s">
        <v>285</v>
      </c>
      <c r="C148" s="27" t="s">
        <v>33</v>
      </c>
      <c r="D148" s="32">
        <v>4464</v>
      </c>
      <c r="E148" s="32"/>
      <c r="F148" s="75"/>
      <c r="G148" s="104" t="s">
        <v>286</v>
      </c>
      <c r="H148" s="41" t="s">
        <v>296</v>
      </c>
      <c r="M148" s="11">
        <v>370</v>
      </c>
    </row>
    <row r="149" spans="1:13" s="84" customFormat="1" ht="26.25" customHeight="1">
      <c r="A149" s="41" t="str">
        <f t="shared" si="19"/>
        <v>B3.33 14 13.05</v>
      </c>
      <c r="B149" s="10" t="s">
        <v>288</v>
      </c>
      <c r="C149" s="27" t="s">
        <v>33</v>
      </c>
      <c r="D149" s="32">
        <v>633</v>
      </c>
      <c r="E149" s="32"/>
      <c r="F149" s="75"/>
      <c r="G149" s="104" t="s">
        <v>289</v>
      </c>
      <c r="H149" s="41" t="s">
        <v>297</v>
      </c>
      <c r="M149" s="11">
        <v>420</v>
      </c>
    </row>
    <row r="150" spans="1:13" s="84" customFormat="1" ht="26.25" customHeight="1">
      <c r="A150" s="41" t="str">
        <f t="shared" si="19"/>
        <v>B3.33 14 13.03</v>
      </c>
      <c r="B150" s="10" t="s">
        <v>291</v>
      </c>
      <c r="C150" s="27" t="s">
        <v>33</v>
      </c>
      <c r="D150" s="32">
        <v>10</v>
      </c>
      <c r="E150" s="11"/>
      <c r="F150" s="75"/>
      <c r="G150" s="104" t="s">
        <v>292</v>
      </c>
      <c r="H150" s="41" t="s">
        <v>293</v>
      </c>
      <c r="M150" s="258"/>
    </row>
    <row r="151" spans="1:13" s="84" customFormat="1" ht="20.25" customHeight="1">
      <c r="A151" s="41"/>
      <c r="B151" s="176" t="s">
        <v>298</v>
      </c>
      <c r="C151" s="87"/>
      <c r="D151" s="63">
        <v>0</v>
      </c>
      <c r="E151" s="63"/>
      <c r="F151" s="75"/>
      <c r="G151" s="103" t="s">
        <v>299</v>
      </c>
      <c r="H151" s="41"/>
    </row>
    <row r="152" spans="1:13" s="84" customFormat="1" ht="26.25" customHeight="1">
      <c r="A152" s="41" t="str">
        <f>H152</f>
        <v>B3.33 14 13.07</v>
      </c>
      <c r="B152" s="10" t="s">
        <v>285</v>
      </c>
      <c r="C152" s="27" t="s">
        <v>33</v>
      </c>
      <c r="D152" s="32">
        <v>9788</v>
      </c>
      <c r="E152" s="32"/>
      <c r="F152" s="75"/>
      <c r="G152" s="104" t="s">
        <v>286</v>
      </c>
      <c r="H152" s="41" t="s">
        <v>300</v>
      </c>
      <c r="J152" s="11">
        <v>320</v>
      </c>
    </row>
    <row r="153" spans="1:13" s="84" customFormat="1" ht="26.25" customHeight="1">
      <c r="A153" s="41" t="str">
        <f t="shared" ref="A153:A155" si="20">H153</f>
        <v>B3.33 14 13.08</v>
      </c>
      <c r="B153" s="10" t="s">
        <v>288</v>
      </c>
      <c r="C153" s="27" t="s">
        <v>33</v>
      </c>
      <c r="D153" s="32">
        <v>1416</v>
      </c>
      <c r="E153" s="32"/>
      <c r="F153" s="75"/>
      <c r="G153" s="104" t="s">
        <v>289</v>
      </c>
      <c r="H153" s="41" t="s">
        <v>301</v>
      </c>
      <c r="J153" s="11">
        <v>350</v>
      </c>
    </row>
    <row r="154" spans="1:13" s="45" customFormat="1" ht="30" customHeight="1">
      <c r="A154" s="41" t="str">
        <f t="shared" si="20"/>
        <v>B3.33 14 13.09</v>
      </c>
      <c r="B154" s="10" t="s">
        <v>302</v>
      </c>
      <c r="C154" s="27" t="s">
        <v>33</v>
      </c>
      <c r="D154" s="32">
        <v>71</v>
      </c>
      <c r="E154" s="11"/>
      <c r="F154" s="75"/>
      <c r="G154" s="104" t="s">
        <v>303</v>
      </c>
      <c r="H154" s="41" t="s">
        <v>304</v>
      </c>
      <c r="J154" s="11">
        <v>380</v>
      </c>
    </row>
    <row r="155" spans="1:13" s="45" customFormat="1" ht="30" customHeight="1">
      <c r="A155" s="41" t="str">
        <f t="shared" si="20"/>
        <v>B3.33 14 13.03</v>
      </c>
      <c r="B155" s="10" t="s">
        <v>305</v>
      </c>
      <c r="C155" s="27" t="s">
        <v>33</v>
      </c>
      <c r="D155" s="32">
        <v>10</v>
      </c>
      <c r="E155" s="11"/>
      <c r="F155" s="75"/>
      <c r="G155" s="104" t="s">
        <v>306</v>
      </c>
      <c r="H155" s="41" t="s">
        <v>293</v>
      </c>
      <c r="J155" s="258"/>
    </row>
    <row r="156" spans="1:13" s="84" customFormat="1" ht="20.25" customHeight="1">
      <c r="A156" s="41"/>
      <c r="B156" s="176" t="s">
        <v>307</v>
      </c>
      <c r="C156" s="87"/>
      <c r="D156" s="63">
        <v>0</v>
      </c>
      <c r="E156" s="9"/>
      <c r="F156" s="75"/>
      <c r="G156" s="103" t="s">
        <v>308</v>
      </c>
      <c r="H156" s="41"/>
    </row>
    <row r="157" spans="1:13" s="84" customFormat="1" ht="26.25" customHeight="1">
      <c r="A157" s="41" t="str">
        <f>H157</f>
        <v>B3.33 14 13.11</v>
      </c>
      <c r="B157" s="10" t="s">
        <v>285</v>
      </c>
      <c r="C157" s="27" t="s">
        <v>33</v>
      </c>
      <c r="D157" s="32">
        <v>7254</v>
      </c>
      <c r="E157" s="32"/>
      <c r="F157" s="75"/>
      <c r="G157" s="104" t="s">
        <v>286</v>
      </c>
      <c r="H157" s="41" t="s">
        <v>309</v>
      </c>
      <c r="J157" s="11">
        <v>320</v>
      </c>
    </row>
    <row r="158" spans="1:13" s="84" customFormat="1" ht="26.25" customHeight="1">
      <c r="A158" s="41" t="str">
        <f t="shared" ref="A158:A160" si="21">H158</f>
        <v>B3.33 14 13.12</v>
      </c>
      <c r="B158" s="10" t="s">
        <v>288</v>
      </c>
      <c r="C158" s="27" t="s">
        <v>33</v>
      </c>
      <c r="D158" s="32">
        <v>1431</v>
      </c>
      <c r="E158" s="32"/>
      <c r="F158" s="75"/>
      <c r="G158" s="104" t="s">
        <v>289</v>
      </c>
      <c r="H158" s="41" t="s">
        <v>310</v>
      </c>
      <c r="J158" s="11">
        <v>350</v>
      </c>
    </row>
    <row r="159" spans="1:13" s="45" customFormat="1" ht="27" customHeight="1">
      <c r="A159" s="41" t="str">
        <f t="shared" si="21"/>
        <v>B3.33 14 13.13</v>
      </c>
      <c r="B159" s="10" t="s">
        <v>302</v>
      </c>
      <c r="C159" s="27" t="s">
        <v>33</v>
      </c>
      <c r="D159" s="32">
        <v>69</v>
      </c>
      <c r="E159" s="11"/>
      <c r="F159" s="75"/>
      <c r="G159" s="104" t="s">
        <v>303</v>
      </c>
      <c r="H159" s="41" t="s">
        <v>311</v>
      </c>
      <c r="J159" s="11">
        <v>380</v>
      </c>
    </row>
    <row r="160" spans="1:13" s="45" customFormat="1" ht="30" customHeight="1">
      <c r="A160" s="41" t="str">
        <f t="shared" si="21"/>
        <v>B3.33 14 13.14</v>
      </c>
      <c r="B160" s="10" t="s">
        <v>305</v>
      </c>
      <c r="C160" s="27" t="s">
        <v>33</v>
      </c>
      <c r="D160" s="32">
        <v>10</v>
      </c>
      <c r="E160" s="11"/>
      <c r="F160" s="75"/>
      <c r="G160" s="104" t="s">
        <v>306</v>
      </c>
      <c r="H160" s="41" t="s">
        <v>312</v>
      </c>
      <c r="J160" s="258"/>
    </row>
    <row r="161" spans="1:13" s="45" customFormat="1" ht="30" customHeight="1">
      <c r="A161" s="41"/>
      <c r="B161" s="10"/>
      <c r="C161" s="27"/>
      <c r="D161" s="32"/>
      <c r="E161" s="11"/>
      <c r="F161" s="75"/>
      <c r="G161" s="104"/>
      <c r="H161" s="41"/>
      <c r="J161" s="258"/>
    </row>
    <row r="162" spans="1:13" s="45" customFormat="1" ht="30" customHeight="1">
      <c r="A162" s="41"/>
      <c r="B162" s="10"/>
      <c r="C162" s="27"/>
      <c r="D162" s="32"/>
      <c r="E162" s="11"/>
      <c r="F162" s="75"/>
      <c r="G162" s="104"/>
      <c r="H162" s="41"/>
      <c r="J162" s="258"/>
    </row>
    <row r="163" spans="1:13" s="45" customFormat="1" ht="30" customHeight="1">
      <c r="A163" s="41"/>
      <c r="B163" s="10"/>
      <c r="C163" s="27"/>
      <c r="D163" s="32"/>
      <c r="E163" s="11"/>
      <c r="F163" s="75"/>
      <c r="G163" s="104"/>
      <c r="H163" s="41"/>
      <c r="J163" s="258"/>
    </row>
    <row r="164" spans="1:13" s="84" customFormat="1" ht="30" customHeight="1">
      <c r="A164" s="67"/>
      <c r="B164" s="42" t="s">
        <v>313</v>
      </c>
      <c r="C164" s="2327" t="s">
        <v>79</v>
      </c>
      <c r="D164" s="2328"/>
      <c r="E164" s="2329"/>
      <c r="F164" s="75">
        <f t="shared" ref="F164:F165" si="22">E164+D164</f>
        <v>0</v>
      </c>
      <c r="G164" s="82" t="s">
        <v>314</v>
      </c>
      <c r="H164" s="67"/>
    </row>
    <row r="165" spans="1:13" s="84" customFormat="1" ht="30" customHeight="1">
      <c r="A165" s="41"/>
      <c r="B165" s="176" t="s">
        <v>278</v>
      </c>
      <c r="C165" s="87"/>
      <c r="D165" s="63"/>
      <c r="E165" s="9"/>
      <c r="F165" s="75">
        <f t="shared" si="22"/>
        <v>0</v>
      </c>
      <c r="G165" s="103" t="s">
        <v>279</v>
      </c>
      <c r="H165" s="60"/>
    </row>
    <row r="166" spans="1:13" s="84" customFormat="1" ht="21" customHeight="1">
      <c r="A166" s="41"/>
      <c r="B166" s="176" t="s">
        <v>315</v>
      </c>
      <c r="C166" s="87"/>
      <c r="D166" s="63">
        <v>0</v>
      </c>
      <c r="E166" s="9"/>
      <c r="F166" s="75"/>
      <c r="G166" s="103" t="s">
        <v>316</v>
      </c>
      <c r="H166" s="41"/>
    </row>
    <row r="167" spans="1:13" s="84" customFormat="1" ht="26.25" customHeight="1">
      <c r="A167" s="41" t="str">
        <f t="shared" ref="A167:A169" si="23">H167</f>
        <v>B3.33 14 13.15</v>
      </c>
      <c r="B167" s="10" t="s">
        <v>285</v>
      </c>
      <c r="C167" s="27" t="s">
        <v>33</v>
      </c>
      <c r="D167" s="32">
        <v>201</v>
      </c>
      <c r="E167" s="32"/>
      <c r="F167" s="75"/>
      <c r="G167" s="104" t="s">
        <v>286</v>
      </c>
      <c r="H167" s="41" t="s">
        <v>317</v>
      </c>
    </row>
    <row r="168" spans="1:13" s="84" customFormat="1" ht="26.25" customHeight="1">
      <c r="A168" s="41" t="str">
        <f t="shared" si="23"/>
        <v>B3.33 14 13.16</v>
      </c>
      <c r="B168" s="10" t="s">
        <v>288</v>
      </c>
      <c r="C168" s="27" t="s">
        <v>33</v>
      </c>
      <c r="D168" s="32">
        <v>151</v>
      </c>
      <c r="E168" s="32"/>
      <c r="F168" s="75"/>
      <c r="G168" s="104" t="s">
        <v>289</v>
      </c>
      <c r="H168" s="41" t="s">
        <v>318</v>
      </c>
    </row>
    <row r="169" spans="1:13" s="84" customFormat="1" ht="26.25" customHeight="1">
      <c r="A169" s="41" t="str">
        <f t="shared" si="23"/>
        <v>B3.33 14 13.17</v>
      </c>
      <c r="B169" s="10" t="s">
        <v>291</v>
      </c>
      <c r="C169" s="27" t="s">
        <v>33</v>
      </c>
      <c r="D169" s="32">
        <v>10</v>
      </c>
      <c r="E169" s="11"/>
      <c r="F169" s="75"/>
      <c r="G169" s="104" t="s">
        <v>292</v>
      </c>
      <c r="H169" s="41" t="s">
        <v>319</v>
      </c>
      <c r="M169" s="258"/>
    </row>
    <row r="170" spans="1:13" s="84" customFormat="1" ht="25.5" customHeight="1">
      <c r="A170" s="41"/>
      <c r="B170" s="176" t="s">
        <v>320</v>
      </c>
      <c r="C170" s="87"/>
      <c r="D170" s="63">
        <v>0</v>
      </c>
      <c r="E170" s="9"/>
      <c r="F170" s="75"/>
      <c r="G170" s="103" t="s">
        <v>321</v>
      </c>
      <c r="H170" s="41"/>
    </row>
    <row r="171" spans="1:13" s="22" customFormat="1" ht="30" customHeight="1">
      <c r="A171" s="41" t="str">
        <f>H171</f>
        <v>B3.33 14 13.18</v>
      </c>
      <c r="B171" s="10" t="s">
        <v>285</v>
      </c>
      <c r="C171" s="27" t="s">
        <v>33</v>
      </c>
      <c r="D171" s="32">
        <v>60</v>
      </c>
      <c r="E171" s="11"/>
      <c r="F171" s="75"/>
      <c r="G171" s="104" t="s">
        <v>286</v>
      </c>
      <c r="H171" s="41" t="s">
        <v>322</v>
      </c>
    </row>
    <row r="172" spans="1:13" s="84" customFormat="1" ht="26.25" customHeight="1">
      <c r="A172" s="41" t="str">
        <f t="shared" ref="A172" si="24">H172</f>
        <v>B3.33 14 13.19</v>
      </c>
      <c r="B172" s="10" t="s">
        <v>323</v>
      </c>
      <c r="C172" s="27" t="s">
        <v>33</v>
      </c>
      <c r="D172" s="32">
        <v>10</v>
      </c>
      <c r="E172" s="11"/>
      <c r="F172" s="75"/>
      <c r="G172" s="104" t="s">
        <v>324</v>
      </c>
      <c r="H172" s="41" t="s">
        <v>325</v>
      </c>
    </row>
    <row r="173" spans="1:13" s="84" customFormat="1" ht="30" customHeight="1">
      <c r="A173" s="41"/>
      <c r="B173" s="176" t="s">
        <v>278</v>
      </c>
      <c r="C173" s="87"/>
      <c r="D173" s="63"/>
      <c r="E173" s="9"/>
      <c r="F173" s="75">
        <f t="shared" ref="F173:F234" si="25">E173+D173</f>
        <v>0</v>
      </c>
      <c r="G173" s="103" t="s">
        <v>279</v>
      </c>
      <c r="H173" s="60"/>
    </row>
    <row r="174" spans="1:13" s="84" customFormat="1" ht="30" customHeight="1">
      <c r="A174" s="27" t="str">
        <f>H174</f>
        <v>33 14 11</v>
      </c>
      <c r="B174" s="176" t="s">
        <v>326</v>
      </c>
      <c r="C174" s="87"/>
      <c r="D174" s="63"/>
      <c r="E174" s="9"/>
      <c r="F174" s="75">
        <f t="shared" si="25"/>
        <v>0</v>
      </c>
      <c r="G174" s="103" t="s">
        <v>327</v>
      </c>
      <c r="H174" s="46" t="s">
        <v>328</v>
      </c>
    </row>
    <row r="175" spans="1:13" s="84" customFormat="1" ht="30" customHeight="1">
      <c r="A175" s="27" t="str">
        <f>H175</f>
        <v>B3.33 14 11.01</v>
      </c>
      <c r="B175" s="31" t="s">
        <v>329</v>
      </c>
      <c r="C175" s="27" t="s">
        <v>33</v>
      </c>
      <c r="D175" s="32">
        <v>289</v>
      </c>
      <c r="E175" s="32"/>
      <c r="F175" s="75"/>
      <c r="G175" s="104" t="s">
        <v>330</v>
      </c>
      <c r="H175" s="46" t="s">
        <v>331</v>
      </c>
    </row>
    <row r="176" spans="1:13" s="84" customFormat="1" ht="30" customHeight="1">
      <c r="A176" s="27" t="str">
        <f>H176</f>
        <v>B3.33 14 11.02</v>
      </c>
      <c r="B176" s="31" t="s">
        <v>332</v>
      </c>
      <c r="C176" s="27" t="s">
        <v>33</v>
      </c>
      <c r="D176" s="32">
        <v>562</v>
      </c>
      <c r="E176" s="32"/>
      <c r="F176" s="75"/>
      <c r="G176" s="104" t="s">
        <v>333</v>
      </c>
      <c r="H176" s="46" t="s">
        <v>334</v>
      </c>
    </row>
    <row r="177" spans="1:8" s="84" customFormat="1" ht="30" customHeight="1">
      <c r="A177" s="27" t="str">
        <f t="shared" ref="A177" si="26">H177</f>
        <v>B3.33 14 11.03</v>
      </c>
      <c r="B177" s="31" t="s">
        <v>335</v>
      </c>
      <c r="C177" s="27" t="s">
        <v>33</v>
      </c>
      <c r="D177" s="32">
        <v>553</v>
      </c>
      <c r="E177" s="32"/>
      <c r="F177" s="75"/>
      <c r="G177" s="104" t="s">
        <v>336</v>
      </c>
      <c r="H177" s="46" t="s">
        <v>337</v>
      </c>
    </row>
    <row r="178" spans="1:8" s="84" customFormat="1" ht="30" customHeight="1">
      <c r="A178" s="27" t="str">
        <f>H178</f>
        <v>B3.33 14 11.04</v>
      </c>
      <c r="B178" s="31" t="s">
        <v>338</v>
      </c>
      <c r="C178" s="27" t="s">
        <v>33</v>
      </c>
      <c r="D178" s="32">
        <v>7</v>
      </c>
      <c r="E178" s="32"/>
      <c r="F178" s="75"/>
      <c r="G178" s="104" t="s">
        <v>339</v>
      </c>
      <c r="H178" s="46" t="s">
        <v>340</v>
      </c>
    </row>
    <row r="179" spans="1:8" s="84" customFormat="1" ht="30" customHeight="1">
      <c r="A179" s="27" t="str">
        <f t="shared" ref="A179" si="27">H179</f>
        <v>B3.33 14 11.05</v>
      </c>
      <c r="B179" s="31" t="s">
        <v>341</v>
      </c>
      <c r="C179" s="27" t="s">
        <v>33</v>
      </c>
      <c r="D179" s="32">
        <v>60</v>
      </c>
      <c r="E179" s="32"/>
      <c r="F179" s="75"/>
      <c r="G179" s="104" t="s">
        <v>342</v>
      </c>
      <c r="H179" s="46" t="s">
        <v>343</v>
      </c>
    </row>
    <row r="180" spans="1:8" s="177" customFormat="1" ht="30" customHeight="1">
      <c r="A180" s="27"/>
      <c r="B180" s="176" t="s">
        <v>344</v>
      </c>
      <c r="C180" s="87"/>
      <c r="D180" s="63"/>
      <c r="E180" s="9"/>
      <c r="F180" s="75">
        <f t="shared" si="25"/>
        <v>0</v>
      </c>
      <c r="G180" s="103" t="s">
        <v>345</v>
      </c>
      <c r="H180" s="27"/>
    </row>
    <row r="181" spans="1:8" s="79" customFormat="1" ht="30" customHeight="1">
      <c r="A181" s="27" t="str">
        <f>H181</f>
        <v>33 14 19</v>
      </c>
      <c r="B181" s="176" t="s">
        <v>346</v>
      </c>
      <c r="C181" s="87"/>
      <c r="D181" s="63"/>
      <c r="E181" s="9"/>
      <c r="F181" s="75">
        <f t="shared" si="25"/>
        <v>0</v>
      </c>
      <c r="G181" s="103" t="s">
        <v>347</v>
      </c>
      <c r="H181" s="55" t="s">
        <v>348</v>
      </c>
    </row>
    <row r="182" spans="1:8" s="79" customFormat="1" ht="30" customHeight="1">
      <c r="A182" s="27">
        <f>H182</f>
        <v>0</v>
      </c>
      <c r="B182" s="176" t="s">
        <v>349</v>
      </c>
      <c r="C182" s="87"/>
      <c r="D182" s="63"/>
      <c r="E182" s="9"/>
      <c r="F182" s="75">
        <f t="shared" si="25"/>
        <v>0</v>
      </c>
      <c r="G182" s="103" t="s">
        <v>350</v>
      </c>
      <c r="H182" s="27"/>
    </row>
    <row r="183" spans="1:8" s="77" customFormat="1" ht="30" customHeight="1">
      <c r="A183" s="27" t="str">
        <f t="shared" ref="A183" si="28">H183</f>
        <v>B3.33 14 19.01</v>
      </c>
      <c r="B183" s="105" t="s">
        <v>351</v>
      </c>
      <c r="C183" s="27" t="s">
        <v>267</v>
      </c>
      <c r="D183" s="32">
        <v>19</v>
      </c>
      <c r="E183" s="32"/>
      <c r="F183" s="75"/>
      <c r="G183" s="35" t="s">
        <v>352</v>
      </c>
      <c r="H183" s="27" t="s">
        <v>353</v>
      </c>
    </row>
    <row r="184" spans="1:8" s="77" customFormat="1" ht="30" customHeight="1">
      <c r="A184" s="27" t="str">
        <f>H184</f>
        <v>B3.33 14 19.02</v>
      </c>
      <c r="B184" s="105" t="s">
        <v>354</v>
      </c>
      <c r="C184" s="27" t="s">
        <v>267</v>
      </c>
      <c r="D184" s="32">
        <v>45</v>
      </c>
      <c r="E184" s="32"/>
      <c r="F184" s="75"/>
      <c r="G184" s="35" t="s">
        <v>355</v>
      </c>
      <c r="H184" s="27" t="s">
        <v>356</v>
      </c>
    </row>
    <row r="185" spans="1:8" s="77" customFormat="1" ht="30" customHeight="1">
      <c r="A185" s="27" t="str">
        <f>H185</f>
        <v>B3.33 14 19.03</v>
      </c>
      <c r="B185" s="105" t="s">
        <v>357</v>
      </c>
      <c r="C185" s="27" t="s">
        <v>267</v>
      </c>
      <c r="D185" s="32">
        <v>39</v>
      </c>
      <c r="E185" s="32"/>
      <c r="F185" s="75"/>
      <c r="G185" s="35" t="s">
        <v>358</v>
      </c>
      <c r="H185" s="27" t="s">
        <v>359</v>
      </c>
    </row>
    <row r="186" spans="1:8" s="77" customFormat="1" ht="30" customHeight="1">
      <c r="A186" s="27"/>
      <c r="B186" s="105"/>
      <c r="C186" s="27"/>
      <c r="D186" s="32"/>
      <c r="E186" s="32"/>
      <c r="F186" s="75"/>
      <c r="G186" s="35"/>
      <c r="H186" s="27"/>
    </row>
    <row r="187" spans="1:8" s="84" customFormat="1" ht="30" customHeight="1">
      <c r="A187" s="67"/>
      <c r="B187" s="42" t="s">
        <v>313</v>
      </c>
      <c r="C187" s="2327" t="s">
        <v>79</v>
      </c>
      <c r="D187" s="2328"/>
      <c r="E187" s="2329"/>
      <c r="F187" s="75">
        <f t="shared" si="25"/>
        <v>0</v>
      </c>
      <c r="G187" s="82" t="s">
        <v>314</v>
      </c>
      <c r="H187" s="67"/>
    </row>
    <row r="188" spans="1:8" s="177" customFormat="1" ht="30" customHeight="1">
      <c r="A188" s="27"/>
      <c r="B188" s="176" t="s">
        <v>344</v>
      </c>
      <c r="C188" s="87"/>
      <c r="D188" s="63"/>
      <c r="E188" s="9"/>
      <c r="F188" s="75">
        <f t="shared" si="25"/>
        <v>0</v>
      </c>
      <c r="G188" s="103" t="s">
        <v>345</v>
      </c>
      <c r="H188" s="27"/>
    </row>
    <row r="189" spans="1:8" s="79" customFormat="1" ht="30" customHeight="1">
      <c r="A189" s="27" t="str">
        <f>H189</f>
        <v>33 14 19</v>
      </c>
      <c r="B189" s="176" t="s">
        <v>346</v>
      </c>
      <c r="C189" s="87"/>
      <c r="D189" s="63"/>
      <c r="E189" s="9"/>
      <c r="F189" s="75">
        <f t="shared" si="25"/>
        <v>0</v>
      </c>
      <c r="G189" s="103" t="s">
        <v>347</v>
      </c>
      <c r="H189" s="55" t="s">
        <v>348</v>
      </c>
    </row>
    <row r="190" spans="1:8" s="79" customFormat="1" ht="30" customHeight="1">
      <c r="A190" s="27">
        <f t="shared" ref="A190:A192" si="29">H190</f>
        <v>0</v>
      </c>
      <c r="B190" s="176" t="s">
        <v>360</v>
      </c>
      <c r="C190" s="87"/>
      <c r="D190" s="63"/>
      <c r="E190" s="9"/>
      <c r="F190" s="75">
        <f t="shared" si="25"/>
        <v>0</v>
      </c>
      <c r="G190" s="103" t="s">
        <v>361</v>
      </c>
      <c r="H190" s="27"/>
    </row>
    <row r="191" spans="1:8" s="79" customFormat="1" ht="30" customHeight="1">
      <c r="A191" s="27" t="str">
        <f t="shared" si="29"/>
        <v>B3.33 14 19.04</v>
      </c>
      <c r="B191" s="105" t="s">
        <v>362</v>
      </c>
      <c r="C191" s="27" t="s">
        <v>267</v>
      </c>
      <c r="D191" s="32">
        <v>2</v>
      </c>
      <c r="E191" s="5"/>
      <c r="F191" s="75"/>
      <c r="G191" s="35" t="s">
        <v>363</v>
      </c>
      <c r="H191" s="27" t="s">
        <v>364</v>
      </c>
    </row>
    <row r="192" spans="1:8" s="79" customFormat="1" ht="30" customHeight="1">
      <c r="A192" s="27" t="str">
        <f t="shared" si="29"/>
        <v>B3.33 14 19.05</v>
      </c>
      <c r="B192" s="105" t="s">
        <v>365</v>
      </c>
      <c r="C192" s="27" t="s">
        <v>267</v>
      </c>
      <c r="D192" s="32">
        <v>1</v>
      </c>
      <c r="E192" s="5"/>
      <c r="F192" s="75"/>
      <c r="G192" s="35" t="s">
        <v>366</v>
      </c>
      <c r="H192" s="27" t="s">
        <v>367</v>
      </c>
    </row>
    <row r="193" spans="1:8" s="79" customFormat="1" ht="30" customHeight="1">
      <c r="A193" s="27">
        <f>H193</f>
        <v>0</v>
      </c>
      <c r="B193" s="176" t="s">
        <v>368</v>
      </c>
      <c r="C193" s="87"/>
      <c r="D193" s="63">
        <v>0</v>
      </c>
      <c r="E193" s="9"/>
      <c r="F193" s="75"/>
      <c r="G193" s="103" t="s">
        <v>369</v>
      </c>
      <c r="H193" s="27"/>
    </row>
    <row r="194" spans="1:8" s="79" customFormat="1" ht="30" customHeight="1">
      <c r="A194" s="27" t="str">
        <f t="shared" ref="A194" si="30">H194</f>
        <v>B3.33 14 19.06</v>
      </c>
      <c r="B194" s="105" t="s">
        <v>370</v>
      </c>
      <c r="C194" s="27" t="s">
        <v>267</v>
      </c>
      <c r="D194" s="32">
        <v>2</v>
      </c>
      <c r="E194" s="5"/>
      <c r="F194" s="75"/>
      <c r="G194" s="35" t="s">
        <v>371</v>
      </c>
      <c r="H194" s="27" t="s">
        <v>372</v>
      </c>
    </row>
    <row r="195" spans="1:8" s="79" customFormat="1" ht="30" customHeight="1">
      <c r="A195" s="27" t="str">
        <f>H195</f>
        <v>B3.33 14 19.07</v>
      </c>
      <c r="B195" s="105" t="s">
        <v>373</v>
      </c>
      <c r="C195" s="27" t="s">
        <v>267</v>
      </c>
      <c r="D195" s="32">
        <v>8</v>
      </c>
      <c r="E195" s="32"/>
      <c r="F195" s="75"/>
      <c r="G195" s="35" t="s">
        <v>374</v>
      </c>
      <c r="H195" s="27" t="s">
        <v>375</v>
      </c>
    </row>
    <row r="196" spans="1:8" s="79" customFormat="1" ht="30" customHeight="1">
      <c r="A196" s="27" t="str">
        <f t="shared" ref="A196:A197" si="31">H196</f>
        <v>B3.33 14 19.08</v>
      </c>
      <c r="B196" s="105" t="s">
        <v>376</v>
      </c>
      <c r="C196" s="27" t="s">
        <v>267</v>
      </c>
      <c r="D196" s="32">
        <v>4</v>
      </c>
      <c r="E196" s="32"/>
      <c r="F196" s="75"/>
      <c r="G196" s="35" t="s">
        <v>377</v>
      </c>
      <c r="H196" s="27" t="s">
        <v>378</v>
      </c>
    </row>
    <row r="197" spans="1:8" s="79" customFormat="1" ht="30" customHeight="1">
      <c r="A197" s="27" t="str">
        <f t="shared" si="31"/>
        <v>B3.33 14 19.09</v>
      </c>
      <c r="B197" s="105" t="s">
        <v>379</v>
      </c>
      <c r="C197" s="27" t="s">
        <v>267</v>
      </c>
      <c r="D197" s="32">
        <v>2</v>
      </c>
      <c r="E197" s="32"/>
      <c r="F197" s="75"/>
      <c r="G197" s="35" t="s">
        <v>380</v>
      </c>
      <c r="H197" s="27" t="s">
        <v>381</v>
      </c>
    </row>
    <row r="198" spans="1:8" s="79" customFormat="1" ht="30" customHeight="1">
      <c r="A198" s="27">
        <f>H198</f>
        <v>0</v>
      </c>
      <c r="B198" s="176" t="s">
        <v>382</v>
      </c>
      <c r="C198" s="87"/>
      <c r="D198" s="63">
        <v>0</v>
      </c>
      <c r="E198" s="9"/>
      <c r="F198" s="75"/>
      <c r="G198" s="103" t="s">
        <v>383</v>
      </c>
      <c r="H198" s="27"/>
    </row>
    <row r="199" spans="1:8" s="79" customFormat="1" ht="30" customHeight="1">
      <c r="A199" s="27" t="str">
        <f>H199</f>
        <v>B3.33 14 19.10</v>
      </c>
      <c r="B199" s="105" t="s">
        <v>384</v>
      </c>
      <c r="C199" s="27" t="s">
        <v>267</v>
      </c>
      <c r="D199" s="32">
        <v>1</v>
      </c>
      <c r="E199" s="5"/>
      <c r="F199" s="75"/>
      <c r="G199" s="35" t="s">
        <v>385</v>
      </c>
      <c r="H199" s="27" t="s">
        <v>386</v>
      </c>
    </row>
    <row r="200" spans="1:8" s="79" customFormat="1" ht="30" customHeight="1">
      <c r="A200" s="27" t="str">
        <f>H200</f>
        <v>B3.33 14 19.11</v>
      </c>
      <c r="B200" s="105" t="s">
        <v>387</v>
      </c>
      <c r="C200" s="27" t="s">
        <v>267</v>
      </c>
      <c r="D200" s="32">
        <v>7</v>
      </c>
      <c r="E200" s="5"/>
      <c r="F200" s="75"/>
      <c r="G200" s="35" t="s">
        <v>388</v>
      </c>
      <c r="H200" s="27" t="s">
        <v>389</v>
      </c>
    </row>
    <row r="201" spans="1:8" s="79" customFormat="1" ht="30" customHeight="1">
      <c r="A201" s="27" t="str">
        <f t="shared" ref="A201" si="32">H201</f>
        <v>B3.33 14 19.12</v>
      </c>
      <c r="B201" s="105" t="s">
        <v>390</v>
      </c>
      <c r="C201" s="27" t="s">
        <v>267</v>
      </c>
      <c r="D201" s="32">
        <v>5</v>
      </c>
      <c r="E201" s="5"/>
      <c r="F201" s="75"/>
      <c r="G201" s="35" t="s">
        <v>391</v>
      </c>
      <c r="H201" s="27" t="s">
        <v>392</v>
      </c>
    </row>
    <row r="202" spans="1:8" s="79" customFormat="1" ht="30" customHeight="1">
      <c r="A202" s="27">
        <f>H202</f>
        <v>0</v>
      </c>
      <c r="B202" s="28" t="s">
        <v>393</v>
      </c>
      <c r="C202" s="178"/>
      <c r="D202" s="12">
        <v>0</v>
      </c>
      <c r="E202" s="13"/>
      <c r="F202" s="75"/>
      <c r="G202" s="103" t="s">
        <v>394</v>
      </c>
      <c r="H202" s="27"/>
    </row>
    <row r="203" spans="1:8" s="79" customFormat="1" ht="33.75" customHeight="1">
      <c r="A203" s="27" t="str">
        <f t="shared" ref="A203" si="33">H203</f>
        <v>B3.33 14 19.13</v>
      </c>
      <c r="B203" s="31" t="s">
        <v>395</v>
      </c>
      <c r="C203" s="27" t="s">
        <v>267</v>
      </c>
      <c r="D203" s="32">
        <v>280</v>
      </c>
      <c r="E203" s="5"/>
      <c r="F203" s="75"/>
      <c r="G203" s="104" t="s">
        <v>396</v>
      </c>
      <c r="H203" s="27" t="s">
        <v>397</v>
      </c>
    </row>
    <row r="204" spans="1:8" s="79" customFormat="1" ht="30" customHeight="1">
      <c r="A204" s="27"/>
      <c r="B204" s="105"/>
      <c r="C204" s="27"/>
      <c r="D204" s="32"/>
      <c r="E204" s="5"/>
      <c r="F204" s="75">
        <f t="shared" si="25"/>
        <v>0</v>
      </c>
      <c r="G204" s="35"/>
      <c r="H204" s="27"/>
    </row>
    <row r="205" spans="1:8" s="79" customFormat="1" ht="30" customHeight="1">
      <c r="A205" s="27"/>
      <c r="B205" s="105"/>
      <c r="C205" s="27"/>
      <c r="D205" s="32"/>
      <c r="E205" s="5"/>
      <c r="F205" s="75">
        <f t="shared" si="25"/>
        <v>0</v>
      </c>
      <c r="G205" s="35"/>
      <c r="H205" s="27"/>
    </row>
    <row r="206" spans="1:8" s="79" customFormat="1" ht="30" customHeight="1">
      <c r="A206" s="27"/>
      <c r="B206" s="105"/>
      <c r="C206" s="27"/>
      <c r="D206" s="32"/>
      <c r="E206" s="5"/>
      <c r="F206" s="75">
        <f t="shared" si="25"/>
        <v>0</v>
      </c>
      <c r="G206" s="35"/>
      <c r="H206" s="27"/>
    </row>
    <row r="207" spans="1:8" s="79" customFormat="1" ht="30" customHeight="1">
      <c r="A207" s="27"/>
      <c r="B207" s="105"/>
      <c r="C207" s="27"/>
      <c r="D207" s="32"/>
      <c r="E207" s="5"/>
      <c r="F207" s="75">
        <f t="shared" si="25"/>
        <v>0</v>
      </c>
      <c r="G207" s="35"/>
      <c r="H207" s="27"/>
    </row>
    <row r="208" spans="1:8" s="177" customFormat="1" ht="33" customHeight="1">
      <c r="A208" s="67"/>
      <c r="B208" s="42" t="s">
        <v>313</v>
      </c>
      <c r="C208" s="2327" t="s">
        <v>79</v>
      </c>
      <c r="D208" s="2328"/>
      <c r="E208" s="2329"/>
      <c r="F208" s="75">
        <f t="shared" si="25"/>
        <v>0</v>
      </c>
      <c r="G208" s="82" t="s">
        <v>314</v>
      </c>
      <c r="H208" s="67"/>
    </row>
    <row r="209" spans="1:8" s="177" customFormat="1" ht="30" customHeight="1">
      <c r="A209" s="27">
        <f t="shared" ref="A209:A226" si="34">H209</f>
        <v>0</v>
      </c>
      <c r="B209" s="28" t="s">
        <v>398</v>
      </c>
      <c r="C209" s="178"/>
      <c r="D209" s="12"/>
      <c r="E209" s="13"/>
      <c r="F209" s="75">
        <f t="shared" si="25"/>
        <v>0</v>
      </c>
      <c r="G209" s="103" t="s">
        <v>399</v>
      </c>
      <c r="H209" s="27"/>
    </row>
    <row r="210" spans="1:8" s="79" customFormat="1" ht="30" customHeight="1">
      <c r="A210" s="27" t="str">
        <f t="shared" si="34"/>
        <v>B3.33 14 13</v>
      </c>
      <c r="B210" s="28" t="s">
        <v>400</v>
      </c>
      <c r="C210" s="178"/>
      <c r="D210" s="12"/>
      <c r="E210" s="13"/>
      <c r="F210" s="75">
        <f t="shared" si="25"/>
        <v>0</v>
      </c>
      <c r="G210" s="103" t="s">
        <v>401</v>
      </c>
      <c r="H210" s="27" t="s">
        <v>402</v>
      </c>
    </row>
    <row r="211" spans="1:8" s="79" customFormat="1" ht="30" customHeight="1">
      <c r="A211" s="27" t="str">
        <f t="shared" si="34"/>
        <v>B3.33 14 13.01</v>
      </c>
      <c r="B211" s="179" t="s">
        <v>403</v>
      </c>
      <c r="C211" s="27" t="s">
        <v>267</v>
      </c>
      <c r="D211" s="32">
        <v>2</v>
      </c>
      <c r="E211" s="5"/>
      <c r="F211" s="75"/>
      <c r="G211" s="104" t="s">
        <v>404</v>
      </c>
      <c r="H211" s="27" t="s">
        <v>287</v>
      </c>
    </row>
    <row r="212" spans="1:8" s="79" customFormat="1" ht="30" customHeight="1">
      <c r="A212" s="27" t="str">
        <f t="shared" si="34"/>
        <v>B3.33 14 13.02</v>
      </c>
      <c r="B212" s="179" t="s">
        <v>405</v>
      </c>
      <c r="C212" s="27" t="s">
        <v>267</v>
      </c>
      <c r="D212" s="32">
        <v>1</v>
      </c>
      <c r="E212" s="5"/>
      <c r="F212" s="75"/>
      <c r="G212" s="104" t="s">
        <v>406</v>
      </c>
      <c r="H212" s="27" t="s">
        <v>290</v>
      </c>
    </row>
    <row r="213" spans="1:8" s="79" customFormat="1" ht="30" customHeight="1">
      <c r="A213" s="27">
        <f t="shared" si="34"/>
        <v>0</v>
      </c>
      <c r="B213" s="28" t="s">
        <v>407</v>
      </c>
      <c r="C213" s="178"/>
      <c r="D213" s="12">
        <v>0</v>
      </c>
      <c r="E213" s="13"/>
      <c r="F213" s="75"/>
      <c r="G213" s="103" t="s">
        <v>408</v>
      </c>
      <c r="H213" s="27"/>
    </row>
    <row r="214" spans="1:8" s="79" customFormat="1" ht="30" customHeight="1">
      <c r="A214" s="27" t="str">
        <f t="shared" si="34"/>
        <v>B3.33 14 13.03</v>
      </c>
      <c r="B214" s="38" t="s">
        <v>409</v>
      </c>
      <c r="C214" s="27" t="s">
        <v>267</v>
      </c>
      <c r="D214" s="32">
        <f>D194</f>
        <v>2</v>
      </c>
      <c r="E214" s="5"/>
      <c r="F214" s="75"/>
      <c r="G214" s="105" t="s">
        <v>410</v>
      </c>
      <c r="H214" s="27" t="s">
        <v>293</v>
      </c>
    </row>
    <row r="215" spans="1:8" s="79" customFormat="1" ht="30" customHeight="1">
      <c r="A215" s="27" t="str">
        <f t="shared" si="34"/>
        <v>B3.33 14 13.04</v>
      </c>
      <c r="B215" s="38" t="s">
        <v>411</v>
      </c>
      <c r="C215" s="27" t="s">
        <v>267</v>
      </c>
      <c r="D215" s="32">
        <f t="shared" ref="D215:D217" si="35">D195</f>
        <v>8</v>
      </c>
      <c r="E215" s="5"/>
      <c r="F215" s="75"/>
      <c r="G215" s="105" t="s">
        <v>412</v>
      </c>
      <c r="H215" s="27" t="s">
        <v>296</v>
      </c>
    </row>
    <row r="216" spans="1:8" s="79" customFormat="1" ht="30" customHeight="1">
      <c r="A216" s="27" t="str">
        <f t="shared" si="34"/>
        <v>B3.33 14 13.05</v>
      </c>
      <c r="B216" s="38" t="s">
        <v>413</v>
      </c>
      <c r="C216" s="27" t="s">
        <v>267</v>
      </c>
      <c r="D216" s="32">
        <f t="shared" si="35"/>
        <v>4</v>
      </c>
      <c r="E216" s="5"/>
      <c r="F216" s="75"/>
      <c r="G216" s="105" t="s">
        <v>414</v>
      </c>
      <c r="H216" s="27" t="s">
        <v>297</v>
      </c>
    </row>
    <row r="217" spans="1:8" s="79" customFormat="1" ht="30" customHeight="1">
      <c r="A217" s="27" t="str">
        <f t="shared" si="34"/>
        <v>B3.33 14 13.06</v>
      </c>
      <c r="B217" s="38" t="s">
        <v>415</v>
      </c>
      <c r="C217" s="27" t="s">
        <v>267</v>
      </c>
      <c r="D217" s="32">
        <f t="shared" si="35"/>
        <v>2</v>
      </c>
      <c r="E217" s="5"/>
      <c r="F217" s="75"/>
      <c r="G217" s="105" t="s">
        <v>416</v>
      </c>
      <c r="H217" s="46" t="s">
        <v>417</v>
      </c>
    </row>
    <row r="218" spans="1:8" s="79" customFormat="1" ht="27" customHeight="1">
      <c r="A218" s="27">
        <f t="shared" si="34"/>
        <v>0</v>
      </c>
      <c r="B218" s="28" t="s">
        <v>418</v>
      </c>
      <c r="C218" s="178"/>
      <c r="D218" s="12">
        <v>0</v>
      </c>
      <c r="E218" s="13"/>
      <c r="F218" s="75"/>
      <c r="G218" s="103" t="s">
        <v>419</v>
      </c>
      <c r="H218" s="46"/>
    </row>
    <row r="219" spans="1:8" s="106" customFormat="1" ht="30" customHeight="1">
      <c r="A219" s="27" t="str">
        <f t="shared" si="34"/>
        <v>B3.33 14 13.07</v>
      </c>
      <c r="B219" s="38" t="s">
        <v>420</v>
      </c>
      <c r="C219" s="27" t="s">
        <v>267</v>
      </c>
      <c r="D219" s="32">
        <f>D199</f>
        <v>1</v>
      </c>
      <c r="E219" s="5"/>
      <c r="F219" s="75"/>
      <c r="G219" s="105" t="s">
        <v>421</v>
      </c>
      <c r="H219" s="46" t="s">
        <v>300</v>
      </c>
    </row>
    <row r="220" spans="1:8" s="106" customFormat="1" ht="30" customHeight="1">
      <c r="A220" s="27" t="str">
        <f t="shared" si="34"/>
        <v>B3.33 14 13.08</v>
      </c>
      <c r="B220" s="38" t="s">
        <v>422</v>
      </c>
      <c r="C220" s="27" t="s">
        <v>267</v>
      </c>
      <c r="D220" s="32">
        <f t="shared" ref="D220:D221" si="36">D200</f>
        <v>7</v>
      </c>
      <c r="E220" s="5"/>
      <c r="F220" s="75"/>
      <c r="G220" s="105" t="s">
        <v>423</v>
      </c>
      <c r="H220" s="46" t="s">
        <v>301</v>
      </c>
    </row>
    <row r="221" spans="1:8" s="106" customFormat="1" ht="30" customHeight="1">
      <c r="A221" s="27" t="str">
        <f t="shared" si="34"/>
        <v>B3.33 14 13.09</v>
      </c>
      <c r="B221" s="38" t="s">
        <v>424</v>
      </c>
      <c r="C221" s="27" t="s">
        <v>267</v>
      </c>
      <c r="D221" s="32">
        <f t="shared" si="36"/>
        <v>5</v>
      </c>
      <c r="E221" s="5"/>
      <c r="F221" s="75"/>
      <c r="G221" s="105" t="s">
        <v>425</v>
      </c>
      <c r="H221" s="46" t="s">
        <v>304</v>
      </c>
    </row>
    <row r="222" spans="1:8" s="36" customFormat="1" ht="30" customHeight="1">
      <c r="A222" s="30" t="str">
        <f t="shared" si="34"/>
        <v>33 71 19</v>
      </c>
      <c r="B222" s="28" t="s">
        <v>426</v>
      </c>
      <c r="C222" s="178"/>
      <c r="D222" s="12">
        <v>0</v>
      </c>
      <c r="E222" s="13"/>
      <c r="F222" s="75"/>
      <c r="G222" s="103" t="s">
        <v>6</v>
      </c>
      <c r="H222" s="30" t="s">
        <v>136</v>
      </c>
    </row>
    <row r="223" spans="1:8" s="48" customFormat="1" ht="27.75" customHeight="1">
      <c r="A223" s="27" t="str">
        <f t="shared" si="34"/>
        <v>B3.33 71 19.01</v>
      </c>
      <c r="B223" s="51" t="s">
        <v>427</v>
      </c>
      <c r="C223" s="46" t="s">
        <v>267</v>
      </c>
      <c r="D223" s="32">
        <v>93</v>
      </c>
      <c r="E223" s="8"/>
      <c r="F223" s="75"/>
      <c r="G223" s="47" t="s">
        <v>428</v>
      </c>
      <c r="H223" s="40" t="s">
        <v>429</v>
      </c>
    </row>
    <row r="224" spans="1:8" s="36" customFormat="1" ht="30" customHeight="1">
      <c r="A224" s="30" t="str">
        <f t="shared" si="34"/>
        <v>33 05 04</v>
      </c>
      <c r="B224" s="28" t="s">
        <v>430</v>
      </c>
      <c r="C224" s="178"/>
      <c r="D224" s="12">
        <v>0</v>
      </c>
      <c r="E224" s="13"/>
      <c r="F224" s="75"/>
      <c r="G224" s="103" t="s">
        <v>431</v>
      </c>
      <c r="H224" s="30" t="s">
        <v>432</v>
      </c>
    </row>
    <row r="225" spans="1:8" s="48" customFormat="1" ht="27.75" customHeight="1">
      <c r="A225" s="27" t="str">
        <f t="shared" si="34"/>
        <v>B3.33 05 04.01</v>
      </c>
      <c r="B225" s="51" t="s">
        <v>433</v>
      </c>
      <c r="C225" s="46" t="s">
        <v>267</v>
      </c>
      <c r="D225" s="32">
        <v>180</v>
      </c>
      <c r="E225" s="8"/>
      <c r="F225" s="75"/>
      <c r="G225" s="47" t="s">
        <v>434</v>
      </c>
      <c r="H225" s="40" t="s">
        <v>435</v>
      </c>
    </row>
    <row r="226" spans="1:8" s="48" customFormat="1" ht="27.75" customHeight="1">
      <c r="A226" s="27" t="str">
        <f t="shared" si="34"/>
        <v>B3.33 05 04.02</v>
      </c>
      <c r="B226" s="51" t="s">
        <v>436</v>
      </c>
      <c r="C226" s="46" t="s">
        <v>267</v>
      </c>
      <c r="D226" s="32">
        <v>325</v>
      </c>
      <c r="E226" s="8"/>
      <c r="F226" s="75"/>
      <c r="G226" s="47" t="s">
        <v>437</v>
      </c>
      <c r="H226" s="40" t="s">
        <v>438</v>
      </c>
    </row>
    <row r="227" spans="1:8" s="48" customFormat="1" ht="27.75" customHeight="1">
      <c r="A227" s="27"/>
      <c r="B227" s="51"/>
      <c r="C227" s="46"/>
      <c r="D227" s="32"/>
      <c r="E227" s="8"/>
      <c r="F227" s="75"/>
      <c r="G227" s="47"/>
      <c r="H227" s="40"/>
    </row>
    <row r="228" spans="1:8" s="36" customFormat="1" ht="30" customHeight="1">
      <c r="A228" s="30"/>
      <c r="B228" s="28"/>
      <c r="C228" s="178"/>
      <c r="D228" s="12"/>
      <c r="E228" s="13"/>
      <c r="F228" s="75">
        <f t="shared" si="25"/>
        <v>0</v>
      </c>
      <c r="G228" s="103"/>
      <c r="H228" s="30"/>
    </row>
    <row r="229" spans="1:8" s="48" customFormat="1" ht="27.75" customHeight="1">
      <c r="A229" s="27"/>
      <c r="B229" s="51"/>
      <c r="C229" s="46"/>
      <c r="D229" s="32"/>
      <c r="E229" s="8"/>
      <c r="F229" s="75">
        <f t="shared" si="25"/>
        <v>0</v>
      </c>
      <c r="G229" s="47"/>
      <c r="H229" s="40"/>
    </row>
    <row r="230" spans="1:8" s="177" customFormat="1" ht="30.75" customHeight="1">
      <c r="A230" s="67"/>
      <c r="B230" s="42" t="s">
        <v>313</v>
      </c>
      <c r="C230" s="2327" t="s">
        <v>79</v>
      </c>
      <c r="D230" s="2328"/>
      <c r="E230" s="2329"/>
      <c r="F230" s="75">
        <f t="shared" si="25"/>
        <v>0</v>
      </c>
      <c r="G230" s="82" t="s">
        <v>314</v>
      </c>
      <c r="H230" s="67"/>
    </row>
    <row r="231" spans="1:8" s="255" customFormat="1" ht="27" customHeight="1">
      <c r="A231" s="2322" t="s">
        <v>439</v>
      </c>
      <c r="B231" s="2323"/>
      <c r="C231" s="251"/>
      <c r="D231" s="252"/>
      <c r="E231" s="252"/>
      <c r="F231" s="252">
        <f t="shared" si="25"/>
        <v>0</v>
      </c>
      <c r="G231" s="253"/>
      <c r="H231" s="254" t="s">
        <v>440</v>
      </c>
    </row>
    <row r="232" spans="1:8" s="23" customFormat="1" ht="30" customHeight="1">
      <c r="A232" s="87">
        <f t="shared" ref="A232" si="37">H232</f>
        <v>0</v>
      </c>
      <c r="B232" s="56" t="s">
        <v>278</v>
      </c>
      <c r="C232" s="171"/>
      <c r="D232" s="172"/>
      <c r="E232" s="14"/>
      <c r="F232" s="75">
        <f t="shared" si="25"/>
        <v>0</v>
      </c>
      <c r="G232" s="103" t="s">
        <v>441</v>
      </c>
      <c r="H232" s="88"/>
    </row>
    <row r="233" spans="1:8" s="22" customFormat="1" ht="28.5" customHeight="1">
      <c r="A233" s="41" t="str">
        <f>H233</f>
        <v>33 31 00</v>
      </c>
      <c r="B233" s="2324" t="s">
        <v>280</v>
      </c>
      <c r="C233" s="2325"/>
      <c r="D233" s="173"/>
      <c r="E233" s="174"/>
      <c r="F233" s="75">
        <f t="shared" si="25"/>
        <v>0</v>
      </c>
      <c r="G233" s="175" t="s">
        <v>442</v>
      </c>
      <c r="H233" s="41" t="s">
        <v>443</v>
      </c>
    </row>
    <row r="234" spans="1:8" s="22" customFormat="1" ht="30" customHeight="1">
      <c r="A234" s="41"/>
      <c r="B234" s="56" t="s">
        <v>283</v>
      </c>
      <c r="C234" s="171"/>
      <c r="D234" s="172"/>
      <c r="E234" s="14"/>
      <c r="F234" s="75">
        <f t="shared" si="25"/>
        <v>0</v>
      </c>
      <c r="G234" s="103" t="s">
        <v>284</v>
      </c>
      <c r="H234" s="41"/>
    </row>
    <row r="235" spans="1:8" s="22" customFormat="1" ht="30" customHeight="1">
      <c r="A235" s="41" t="str">
        <f>H235</f>
        <v>B4.33 31 00.01</v>
      </c>
      <c r="B235" s="10" t="s">
        <v>285</v>
      </c>
      <c r="C235" s="27" t="s">
        <v>33</v>
      </c>
      <c r="D235" s="32">
        <v>17946</v>
      </c>
      <c r="E235" s="32"/>
      <c r="F235" s="75"/>
      <c r="G235" s="104" t="s">
        <v>286</v>
      </c>
      <c r="H235" s="41" t="s">
        <v>444</v>
      </c>
    </row>
    <row r="236" spans="1:8" s="84" customFormat="1" ht="30" customHeight="1">
      <c r="A236" s="41" t="str">
        <f t="shared" ref="A236:A238" si="38">H236</f>
        <v>B4.33 31 00.02</v>
      </c>
      <c r="B236" s="107" t="s">
        <v>288</v>
      </c>
      <c r="C236" s="27" t="s">
        <v>33</v>
      </c>
      <c r="D236" s="32">
        <v>7162</v>
      </c>
      <c r="E236" s="32"/>
      <c r="F236" s="75"/>
      <c r="G236" s="104" t="s">
        <v>445</v>
      </c>
      <c r="H236" s="41" t="s">
        <v>446</v>
      </c>
    </row>
    <row r="237" spans="1:8" s="45" customFormat="1" ht="30" customHeight="1">
      <c r="A237" s="41" t="str">
        <f t="shared" si="38"/>
        <v>B4.33 31 00.03</v>
      </c>
      <c r="B237" s="10" t="s">
        <v>302</v>
      </c>
      <c r="C237" s="27" t="s">
        <v>33</v>
      </c>
      <c r="D237" s="32">
        <v>1426</v>
      </c>
      <c r="E237" s="11"/>
      <c r="F237" s="75"/>
      <c r="G237" s="104" t="s">
        <v>303</v>
      </c>
      <c r="H237" s="41" t="s">
        <v>447</v>
      </c>
    </row>
    <row r="238" spans="1:8" s="45" customFormat="1" ht="30" customHeight="1">
      <c r="A238" s="41" t="str">
        <f t="shared" si="38"/>
        <v>B4.33 31 00.04</v>
      </c>
      <c r="B238" s="10" t="s">
        <v>305</v>
      </c>
      <c r="C238" s="27" t="s">
        <v>33</v>
      </c>
      <c r="D238" s="32">
        <v>10</v>
      </c>
      <c r="E238" s="11"/>
      <c r="F238" s="75"/>
      <c r="G238" s="104" t="s">
        <v>306</v>
      </c>
      <c r="H238" s="41" t="s">
        <v>448</v>
      </c>
    </row>
    <row r="239" spans="1:8" s="22" customFormat="1" ht="30" customHeight="1">
      <c r="A239" s="41"/>
      <c r="B239" s="56" t="s">
        <v>294</v>
      </c>
      <c r="C239" s="171"/>
      <c r="D239" s="172">
        <v>0</v>
      </c>
      <c r="E239" s="14"/>
      <c r="F239" s="75"/>
      <c r="G239" s="103" t="s">
        <v>295</v>
      </c>
      <c r="H239" s="41"/>
    </row>
    <row r="240" spans="1:8" s="22" customFormat="1" ht="30" customHeight="1">
      <c r="A240" s="41" t="str">
        <f>H240</f>
        <v>B4.33 31 00.05</v>
      </c>
      <c r="B240" s="10" t="s">
        <v>285</v>
      </c>
      <c r="C240" s="27" t="s">
        <v>33</v>
      </c>
      <c r="D240" s="32">
        <v>5</v>
      </c>
      <c r="E240" s="32"/>
      <c r="F240" s="75"/>
      <c r="G240" s="104" t="s">
        <v>286</v>
      </c>
      <c r="H240" s="41" t="s">
        <v>449</v>
      </c>
    </row>
    <row r="241" spans="1:8" s="84" customFormat="1" ht="30" customHeight="1">
      <c r="A241" s="27" t="str">
        <f t="shared" ref="A241:A248" si="39">H241</f>
        <v>B4.33 31 00.06</v>
      </c>
      <c r="B241" s="107" t="s">
        <v>450</v>
      </c>
      <c r="C241" s="27" t="s">
        <v>33</v>
      </c>
      <c r="D241" s="32">
        <v>305</v>
      </c>
      <c r="E241" s="5"/>
      <c r="F241" s="75"/>
      <c r="G241" s="104" t="s">
        <v>451</v>
      </c>
      <c r="H241" s="41" t="s">
        <v>452</v>
      </c>
    </row>
    <row r="242" spans="1:8" s="45" customFormat="1" ht="30" customHeight="1">
      <c r="A242" s="27" t="str">
        <f t="shared" si="39"/>
        <v>B4.33 31 00.07</v>
      </c>
      <c r="B242" s="10" t="s">
        <v>302</v>
      </c>
      <c r="C242" s="27" t="s">
        <v>33</v>
      </c>
      <c r="D242" s="32">
        <v>453</v>
      </c>
      <c r="E242" s="32"/>
      <c r="F242" s="75"/>
      <c r="G242" s="104" t="s">
        <v>303</v>
      </c>
      <c r="H242" s="41" t="s">
        <v>453</v>
      </c>
    </row>
    <row r="243" spans="1:8" s="45" customFormat="1" ht="30" customHeight="1">
      <c r="A243" s="41" t="str">
        <f t="shared" si="39"/>
        <v>B4.33 31 00.08</v>
      </c>
      <c r="B243" s="10" t="s">
        <v>305</v>
      </c>
      <c r="C243" s="27" t="s">
        <v>33</v>
      </c>
      <c r="D243" s="32">
        <v>10</v>
      </c>
      <c r="E243" s="11"/>
      <c r="F243" s="75"/>
      <c r="G243" s="104" t="s">
        <v>306</v>
      </c>
      <c r="H243" s="41" t="s">
        <v>454</v>
      </c>
    </row>
    <row r="244" spans="1:8" s="22" customFormat="1" ht="30" customHeight="1">
      <c r="A244" s="41"/>
      <c r="B244" s="56" t="s">
        <v>298</v>
      </c>
      <c r="C244" s="171"/>
      <c r="D244" s="172">
        <v>0</v>
      </c>
      <c r="E244" s="14"/>
      <c r="F244" s="75"/>
      <c r="G244" s="103" t="s">
        <v>299</v>
      </c>
      <c r="H244" s="41"/>
    </row>
    <row r="245" spans="1:8" s="22" customFormat="1" ht="30" customHeight="1">
      <c r="A245" s="41" t="str">
        <f>H245</f>
        <v>B4.33 31 00.09</v>
      </c>
      <c r="B245" s="10" t="s">
        <v>285</v>
      </c>
      <c r="C245" s="27" t="s">
        <v>33</v>
      </c>
      <c r="D245" s="32">
        <v>85</v>
      </c>
      <c r="E245" s="11"/>
      <c r="F245" s="75"/>
      <c r="G245" s="104" t="s">
        <v>286</v>
      </c>
      <c r="H245" s="41" t="s">
        <v>455</v>
      </c>
    </row>
    <row r="246" spans="1:8" s="84" customFormat="1" ht="30" customHeight="1">
      <c r="A246" s="27" t="str">
        <f t="shared" ref="A246" si="40">H246</f>
        <v>B4.33 31 00.10</v>
      </c>
      <c r="B246" s="10" t="s">
        <v>323</v>
      </c>
      <c r="C246" s="27" t="s">
        <v>33</v>
      </c>
      <c r="D246" s="32">
        <v>10</v>
      </c>
      <c r="E246" s="11"/>
      <c r="F246" s="75"/>
      <c r="G246" s="104" t="s">
        <v>324</v>
      </c>
      <c r="H246" s="41" t="s">
        <v>456</v>
      </c>
    </row>
    <row r="247" spans="1:8" s="22" customFormat="1" ht="30" customHeight="1">
      <c r="A247" s="41" t="str">
        <f t="shared" si="39"/>
        <v>32 81 11</v>
      </c>
      <c r="B247" s="56" t="s">
        <v>457</v>
      </c>
      <c r="C247" s="171"/>
      <c r="D247" s="172">
        <v>0</v>
      </c>
      <c r="E247" s="14"/>
      <c r="F247" s="75"/>
      <c r="G247" s="103" t="s">
        <v>458</v>
      </c>
      <c r="H247" s="41" t="s">
        <v>459</v>
      </c>
    </row>
    <row r="248" spans="1:8" s="22" customFormat="1" ht="30" customHeight="1">
      <c r="A248" s="41" t="str">
        <f t="shared" si="39"/>
        <v>B4.32 81 11.01</v>
      </c>
      <c r="B248" s="10" t="s">
        <v>298</v>
      </c>
      <c r="C248" s="27" t="s">
        <v>33</v>
      </c>
      <c r="D248" s="32">
        <v>1638</v>
      </c>
      <c r="E248" s="32"/>
      <c r="F248" s="75"/>
      <c r="G248" s="104" t="s">
        <v>460</v>
      </c>
      <c r="H248" s="41" t="s">
        <v>461</v>
      </c>
    </row>
    <row r="249" spans="1:8" s="22" customFormat="1" ht="30" customHeight="1">
      <c r="A249" s="41"/>
      <c r="B249" s="10"/>
      <c r="C249" s="27"/>
      <c r="D249" s="32"/>
      <c r="E249" s="11"/>
      <c r="F249" s="75"/>
      <c r="G249" s="104"/>
      <c r="H249" s="41"/>
    </row>
    <row r="250" spans="1:8" s="22" customFormat="1" ht="30" customHeight="1">
      <c r="A250" s="41"/>
      <c r="B250" s="10"/>
      <c r="C250" s="27"/>
      <c r="D250" s="32"/>
      <c r="E250" s="11"/>
      <c r="F250" s="75"/>
      <c r="G250" s="104"/>
      <c r="H250" s="41"/>
    </row>
    <row r="251" spans="1:8" s="84" customFormat="1" ht="26.25" customHeight="1">
      <c r="A251" s="27"/>
      <c r="B251" s="107"/>
      <c r="C251" s="27"/>
      <c r="D251" s="32"/>
      <c r="E251" s="5"/>
      <c r="F251" s="75">
        <f t="shared" ref="F251:F305" si="41">E251+D251</f>
        <v>0</v>
      </c>
      <c r="G251" s="104"/>
      <c r="H251" s="41"/>
    </row>
    <row r="252" spans="1:8" s="22" customFormat="1" ht="30" customHeight="1">
      <c r="A252" s="65"/>
      <c r="B252" s="42" t="s">
        <v>462</v>
      </c>
      <c r="C252" s="2318" t="s">
        <v>79</v>
      </c>
      <c r="D252" s="2321"/>
      <c r="E252" s="2321"/>
      <c r="F252" s="75">
        <f t="shared" si="41"/>
        <v>0</v>
      </c>
      <c r="G252" s="82" t="s">
        <v>463</v>
      </c>
      <c r="H252" s="65"/>
    </row>
    <row r="253" spans="1:8" s="22" customFormat="1" ht="27" customHeight="1">
      <c r="A253" s="41">
        <f t="shared" ref="A253:A257" si="42">H253</f>
        <v>0</v>
      </c>
      <c r="B253" s="56" t="s">
        <v>278</v>
      </c>
      <c r="C253" s="171"/>
      <c r="D253" s="172"/>
      <c r="E253" s="14"/>
      <c r="F253" s="75">
        <f t="shared" si="41"/>
        <v>0</v>
      </c>
      <c r="G253" s="103" t="s">
        <v>441</v>
      </c>
      <c r="H253" s="46"/>
    </row>
    <row r="254" spans="1:8" s="84" customFormat="1" ht="23.25" customHeight="1">
      <c r="A254" s="27" t="str">
        <f t="shared" si="42"/>
        <v>B4.33 14 11</v>
      </c>
      <c r="B254" s="56" t="s">
        <v>464</v>
      </c>
      <c r="C254" s="171"/>
      <c r="D254" s="172"/>
      <c r="E254" s="14"/>
      <c r="F254" s="75">
        <f t="shared" si="41"/>
        <v>0</v>
      </c>
      <c r="G254" s="103" t="s">
        <v>327</v>
      </c>
      <c r="H254" s="46" t="s">
        <v>465</v>
      </c>
    </row>
    <row r="255" spans="1:8" s="84" customFormat="1" ht="26.25" customHeight="1">
      <c r="A255" s="27" t="str">
        <f t="shared" si="42"/>
        <v>B4.33 14 11.01</v>
      </c>
      <c r="B255" s="31" t="s">
        <v>466</v>
      </c>
      <c r="C255" s="27" t="s">
        <v>33</v>
      </c>
      <c r="D255" s="32">
        <v>1200</v>
      </c>
      <c r="E255" s="32"/>
      <c r="F255" s="75"/>
      <c r="G255" s="104" t="s">
        <v>467</v>
      </c>
      <c r="H255" s="46" t="s">
        <v>468</v>
      </c>
    </row>
    <row r="256" spans="1:8" s="84" customFormat="1" ht="27" customHeight="1">
      <c r="A256" s="27" t="str">
        <f t="shared" si="42"/>
        <v>B4.33 14 11.02</v>
      </c>
      <c r="B256" s="31" t="s">
        <v>469</v>
      </c>
      <c r="C256" s="27" t="s">
        <v>33</v>
      </c>
      <c r="D256" s="32">
        <v>150</v>
      </c>
      <c r="E256" s="32"/>
      <c r="F256" s="75"/>
      <c r="G256" s="104" t="s">
        <v>470</v>
      </c>
      <c r="H256" s="46" t="s">
        <v>471</v>
      </c>
    </row>
    <row r="257" spans="1:8" s="84" customFormat="1" ht="27" customHeight="1">
      <c r="A257" s="27" t="str">
        <f t="shared" si="42"/>
        <v>B4.33 14 11.03</v>
      </c>
      <c r="B257" s="31" t="s">
        <v>472</v>
      </c>
      <c r="C257" s="27" t="s">
        <v>33</v>
      </c>
      <c r="D257" s="32">
        <v>20</v>
      </c>
      <c r="E257" s="32"/>
      <c r="F257" s="75"/>
      <c r="G257" s="104" t="s">
        <v>473</v>
      </c>
      <c r="H257" s="46" t="s">
        <v>474</v>
      </c>
    </row>
    <row r="258" spans="1:8" s="79" customFormat="1" ht="25.5" customHeight="1">
      <c r="A258" s="27">
        <f>H258</f>
        <v>0</v>
      </c>
      <c r="B258" s="56" t="s">
        <v>344</v>
      </c>
      <c r="C258" s="171"/>
      <c r="D258" s="172"/>
      <c r="E258" s="14"/>
      <c r="F258" s="75">
        <f t="shared" si="41"/>
        <v>0</v>
      </c>
      <c r="G258" s="103" t="s">
        <v>345</v>
      </c>
      <c r="H258" s="55"/>
    </row>
    <row r="259" spans="1:8" s="79" customFormat="1" ht="21.75" customHeight="1">
      <c r="A259" s="27" t="str">
        <f t="shared" ref="A259" si="43">H259</f>
        <v>33 14 19</v>
      </c>
      <c r="B259" s="56" t="s">
        <v>346</v>
      </c>
      <c r="C259" s="171"/>
      <c r="D259" s="172"/>
      <c r="E259" s="14"/>
      <c r="F259" s="75">
        <f t="shared" si="41"/>
        <v>0</v>
      </c>
      <c r="G259" s="103" t="s">
        <v>347</v>
      </c>
      <c r="H259" s="27" t="s">
        <v>348</v>
      </c>
    </row>
    <row r="260" spans="1:8" s="77" customFormat="1" ht="26.25" customHeight="1">
      <c r="A260" s="27">
        <f>H260</f>
        <v>0</v>
      </c>
      <c r="B260" s="56" t="s">
        <v>349</v>
      </c>
      <c r="C260" s="171"/>
      <c r="D260" s="172"/>
      <c r="E260" s="14"/>
      <c r="F260" s="75">
        <f t="shared" si="41"/>
        <v>0</v>
      </c>
      <c r="G260" s="103" t="s">
        <v>350</v>
      </c>
      <c r="H260" s="27"/>
    </row>
    <row r="261" spans="1:8" s="77" customFormat="1" ht="28.5" customHeight="1">
      <c r="A261" s="27" t="str">
        <f t="shared" ref="A261:A263" si="44">H261</f>
        <v>B4.33 14 19.01</v>
      </c>
      <c r="B261" s="105" t="s">
        <v>475</v>
      </c>
      <c r="C261" s="27" t="s">
        <v>267</v>
      </c>
      <c r="D261" s="32">
        <v>81</v>
      </c>
      <c r="E261" s="32"/>
      <c r="F261" s="75"/>
      <c r="G261" s="35" t="s">
        <v>476</v>
      </c>
      <c r="H261" s="27" t="s">
        <v>477</v>
      </c>
    </row>
    <row r="262" spans="1:8" s="77" customFormat="1" ht="28.5" customHeight="1">
      <c r="A262" s="27" t="str">
        <f t="shared" si="44"/>
        <v>B4.33 14 19.02</v>
      </c>
      <c r="B262" s="105" t="s">
        <v>478</v>
      </c>
      <c r="C262" s="27" t="s">
        <v>267</v>
      </c>
      <c r="D262" s="32">
        <v>4</v>
      </c>
      <c r="E262" s="32"/>
      <c r="F262" s="75"/>
      <c r="G262" s="35" t="s">
        <v>352</v>
      </c>
      <c r="H262" s="27" t="s">
        <v>479</v>
      </c>
    </row>
    <row r="263" spans="1:8" s="77" customFormat="1" ht="28.5" customHeight="1">
      <c r="A263" s="27" t="str">
        <f t="shared" si="44"/>
        <v>B4.33 14 19.03</v>
      </c>
      <c r="B263" s="105" t="s">
        <v>480</v>
      </c>
      <c r="C263" s="27" t="s">
        <v>267</v>
      </c>
      <c r="D263" s="32">
        <v>1</v>
      </c>
      <c r="E263" s="5"/>
      <c r="F263" s="75"/>
      <c r="G263" s="35" t="s">
        <v>355</v>
      </c>
      <c r="H263" s="27" t="s">
        <v>481</v>
      </c>
    </row>
    <row r="264" spans="1:8" s="77" customFormat="1" ht="25.5" customHeight="1">
      <c r="A264" s="27"/>
      <c r="B264" s="56" t="s">
        <v>368</v>
      </c>
      <c r="C264" s="171"/>
      <c r="D264" s="172"/>
      <c r="E264" s="14"/>
      <c r="F264" s="75">
        <f t="shared" si="41"/>
        <v>0</v>
      </c>
      <c r="G264" s="103" t="s">
        <v>369</v>
      </c>
      <c r="H264" s="27"/>
    </row>
    <row r="265" spans="1:8" s="77" customFormat="1" ht="30" customHeight="1">
      <c r="A265" s="27" t="str">
        <f t="shared" ref="A265" si="45">H265</f>
        <v>B4.33 14 19.04</v>
      </c>
      <c r="B265" s="105" t="s">
        <v>482</v>
      </c>
      <c r="C265" s="27" t="s">
        <v>267</v>
      </c>
      <c r="D265" s="32">
        <v>9</v>
      </c>
      <c r="E265" s="5"/>
      <c r="F265" s="75"/>
      <c r="G265" s="35" t="s">
        <v>483</v>
      </c>
      <c r="H265" s="27" t="s">
        <v>484</v>
      </c>
    </row>
    <row r="266" spans="1:8" s="77" customFormat="1" ht="28.5" customHeight="1">
      <c r="A266" s="27"/>
      <c r="B266" s="56" t="s">
        <v>382</v>
      </c>
      <c r="C266" s="171"/>
      <c r="D266" s="172"/>
      <c r="E266" s="14"/>
      <c r="F266" s="75"/>
      <c r="G266" s="103" t="s">
        <v>383</v>
      </c>
      <c r="H266" s="27"/>
    </row>
    <row r="267" spans="1:8" s="77" customFormat="1" ht="30" customHeight="1">
      <c r="A267" s="27" t="str">
        <f t="shared" ref="A267" si="46">H267</f>
        <v>B4.33 14 19.05</v>
      </c>
      <c r="B267" s="105" t="s">
        <v>485</v>
      </c>
      <c r="C267" s="27" t="s">
        <v>267</v>
      </c>
      <c r="D267" s="32">
        <v>9</v>
      </c>
      <c r="E267" s="5"/>
      <c r="F267" s="75"/>
      <c r="G267" s="35" t="s">
        <v>486</v>
      </c>
      <c r="H267" s="27" t="s">
        <v>487</v>
      </c>
    </row>
    <row r="268" spans="1:8" s="77" customFormat="1" ht="23.25" customHeight="1">
      <c r="A268" s="27"/>
      <c r="B268" s="56"/>
      <c r="C268" s="171"/>
      <c r="D268" s="172"/>
      <c r="E268" s="14"/>
      <c r="F268" s="75">
        <f t="shared" si="41"/>
        <v>0</v>
      </c>
      <c r="G268" s="103"/>
      <c r="H268" s="27"/>
    </row>
    <row r="269" spans="1:8" s="77" customFormat="1" ht="23.25" customHeight="1">
      <c r="A269" s="27"/>
      <c r="B269" s="56"/>
      <c r="C269" s="171"/>
      <c r="D269" s="172"/>
      <c r="E269" s="14"/>
      <c r="F269" s="75"/>
      <c r="G269" s="103"/>
      <c r="H269" s="27"/>
    </row>
    <row r="270" spans="1:8" s="77" customFormat="1" ht="23.25" customHeight="1">
      <c r="A270" s="27"/>
      <c r="B270" s="56"/>
      <c r="C270" s="171"/>
      <c r="D270" s="172"/>
      <c r="E270" s="14"/>
      <c r="F270" s="75">
        <f t="shared" si="41"/>
        <v>0</v>
      </c>
      <c r="G270" s="103"/>
      <c r="H270" s="27"/>
    </row>
    <row r="271" spans="1:8" s="77" customFormat="1" ht="23.25" customHeight="1">
      <c r="A271" s="27"/>
      <c r="B271" s="56"/>
      <c r="C271" s="171"/>
      <c r="D271" s="172"/>
      <c r="E271" s="14"/>
      <c r="F271" s="75">
        <f t="shared" si="41"/>
        <v>0</v>
      </c>
      <c r="G271" s="103"/>
      <c r="H271" s="27"/>
    </row>
    <row r="272" spans="1:8" s="77" customFormat="1" ht="23.25" customHeight="1">
      <c r="A272" s="27"/>
      <c r="B272" s="56"/>
      <c r="C272" s="171"/>
      <c r="D272" s="172"/>
      <c r="E272" s="14"/>
      <c r="F272" s="75">
        <f t="shared" si="41"/>
        <v>0</v>
      </c>
      <c r="G272" s="103"/>
      <c r="H272" s="27"/>
    </row>
    <row r="273" spans="1:8" s="77" customFormat="1" ht="23.25" customHeight="1">
      <c r="A273" s="27"/>
      <c r="B273" s="56"/>
      <c r="C273" s="171"/>
      <c r="D273" s="172"/>
      <c r="E273" s="14"/>
      <c r="F273" s="75">
        <f t="shared" si="41"/>
        <v>0</v>
      </c>
      <c r="G273" s="103"/>
      <c r="H273" s="27"/>
    </row>
    <row r="274" spans="1:8" s="77" customFormat="1" ht="26.25" customHeight="1">
      <c r="A274" s="27"/>
      <c r="B274" s="56"/>
      <c r="C274" s="171"/>
      <c r="D274" s="172"/>
      <c r="E274" s="14"/>
      <c r="F274" s="75">
        <f t="shared" si="41"/>
        <v>0</v>
      </c>
      <c r="G274" s="103"/>
      <c r="H274" s="27"/>
    </row>
    <row r="275" spans="1:8" s="77" customFormat="1" ht="26.25" customHeight="1">
      <c r="A275" s="27"/>
      <c r="B275" s="56"/>
      <c r="C275" s="171"/>
      <c r="D275" s="172"/>
      <c r="E275" s="14"/>
      <c r="F275" s="75">
        <f t="shared" si="41"/>
        <v>0</v>
      </c>
      <c r="G275" s="103"/>
      <c r="H275" s="27"/>
    </row>
    <row r="276" spans="1:8" s="77" customFormat="1" ht="24" customHeight="1">
      <c r="A276" s="27"/>
      <c r="B276" s="105"/>
      <c r="C276" s="27"/>
      <c r="D276" s="32"/>
      <c r="E276" s="5"/>
      <c r="F276" s="75">
        <f t="shared" si="41"/>
        <v>0</v>
      </c>
      <c r="G276" s="35"/>
      <c r="H276" s="27"/>
    </row>
    <row r="277" spans="1:8" s="19" customFormat="1" ht="33" customHeight="1">
      <c r="A277" s="65"/>
      <c r="B277" s="42" t="s">
        <v>462</v>
      </c>
      <c r="C277" s="2318" t="s">
        <v>79</v>
      </c>
      <c r="D277" s="2321"/>
      <c r="E277" s="2321"/>
      <c r="F277" s="75">
        <f t="shared" si="41"/>
        <v>0</v>
      </c>
      <c r="G277" s="82" t="s">
        <v>463</v>
      </c>
      <c r="H277" s="65"/>
    </row>
    <row r="278" spans="1:8" s="19" customFormat="1" ht="27" customHeight="1">
      <c r="A278" s="27" t="str">
        <f t="shared" ref="A278" si="47">H278</f>
        <v>B4.33 14 13</v>
      </c>
      <c r="B278" s="56" t="s">
        <v>398</v>
      </c>
      <c r="C278" s="171"/>
      <c r="D278" s="172"/>
      <c r="E278" s="14"/>
      <c r="F278" s="75">
        <f t="shared" si="41"/>
        <v>0</v>
      </c>
      <c r="G278" s="103" t="s">
        <v>399</v>
      </c>
      <c r="H278" s="27" t="s">
        <v>488</v>
      </c>
    </row>
    <row r="279" spans="1:8" s="19" customFormat="1" ht="26.25" customHeight="1">
      <c r="A279" s="27">
        <f>H279</f>
        <v>0</v>
      </c>
      <c r="B279" s="56" t="s">
        <v>407</v>
      </c>
      <c r="C279" s="171"/>
      <c r="D279" s="172"/>
      <c r="E279" s="14"/>
      <c r="F279" s="75">
        <f t="shared" si="41"/>
        <v>0</v>
      </c>
      <c r="G279" s="103" t="s">
        <v>408</v>
      </c>
      <c r="H279" s="27"/>
    </row>
    <row r="280" spans="1:8" s="19" customFormat="1" ht="26.25" customHeight="1">
      <c r="A280" s="27" t="str">
        <f t="shared" ref="A280:A286" si="48">H280</f>
        <v>B4.33 14 13.01</v>
      </c>
      <c r="B280" s="38" t="s">
        <v>489</v>
      </c>
      <c r="C280" s="27" t="s">
        <v>267</v>
      </c>
      <c r="D280" s="32">
        <f>D265</f>
        <v>9</v>
      </c>
      <c r="E280" s="5"/>
      <c r="F280" s="75"/>
      <c r="G280" s="105" t="s">
        <v>490</v>
      </c>
      <c r="H280" s="27" t="s">
        <v>491</v>
      </c>
    </row>
    <row r="281" spans="1:8" s="19" customFormat="1" ht="26.25" customHeight="1">
      <c r="A281" s="27">
        <f t="shared" si="48"/>
        <v>0</v>
      </c>
      <c r="B281" s="56" t="s">
        <v>418</v>
      </c>
      <c r="C281" s="171"/>
      <c r="D281" s="172">
        <v>0</v>
      </c>
      <c r="E281" s="14"/>
      <c r="F281" s="75"/>
      <c r="G281" s="103" t="s">
        <v>419</v>
      </c>
      <c r="H281" s="46"/>
    </row>
    <row r="282" spans="1:8" s="19" customFormat="1" ht="26.25" customHeight="1">
      <c r="A282" s="27" t="str">
        <f t="shared" si="48"/>
        <v>B4.33 14 13.02</v>
      </c>
      <c r="B282" s="38" t="s">
        <v>492</v>
      </c>
      <c r="C282" s="27" t="s">
        <v>267</v>
      </c>
      <c r="D282" s="32">
        <f>D267</f>
        <v>9</v>
      </c>
      <c r="E282" s="5"/>
      <c r="F282" s="75"/>
      <c r="G282" s="105" t="s">
        <v>493</v>
      </c>
      <c r="H282" s="46" t="s">
        <v>494</v>
      </c>
    </row>
    <row r="283" spans="1:8" s="19" customFormat="1" ht="26.25" customHeight="1">
      <c r="A283" s="27" t="str">
        <f t="shared" si="48"/>
        <v>32 84 00</v>
      </c>
      <c r="B283" s="56" t="s">
        <v>426</v>
      </c>
      <c r="C283" s="171"/>
      <c r="D283" s="172">
        <v>0</v>
      </c>
      <c r="E283" s="14"/>
      <c r="F283" s="75"/>
      <c r="G283" s="103" t="s">
        <v>6</v>
      </c>
      <c r="H283" s="27" t="s">
        <v>495</v>
      </c>
    </row>
    <row r="284" spans="1:8" s="19" customFormat="1" ht="26.25" customHeight="1">
      <c r="A284" s="27" t="str">
        <f t="shared" si="48"/>
        <v>B4.32 84 00.01</v>
      </c>
      <c r="B284" s="51" t="s">
        <v>496</v>
      </c>
      <c r="C284" s="46" t="s">
        <v>267</v>
      </c>
      <c r="D284" s="32">
        <v>81</v>
      </c>
      <c r="E284" s="8"/>
      <c r="F284" s="75"/>
      <c r="G284" s="47" t="s">
        <v>497</v>
      </c>
      <c r="H284" s="27" t="s">
        <v>498</v>
      </c>
    </row>
    <row r="285" spans="1:8" s="19" customFormat="1" ht="26.25" customHeight="1">
      <c r="A285" s="27" t="str">
        <f t="shared" si="48"/>
        <v>32 80 00</v>
      </c>
      <c r="B285" s="56" t="s">
        <v>499</v>
      </c>
      <c r="C285" s="171"/>
      <c r="D285" s="172">
        <v>0</v>
      </c>
      <c r="E285" s="14"/>
      <c r="F285" s="75"/>
      <c r="G285" s="103" t="s">
        <v>500</v>
      </c>
      <c r="H285" s="27" t="s">
        <v>501</v>
      </c>
    </row>
    <row r="286" spans="1:8" s="19" customFormat="1" ht="42" customHeight="1">
      <c r="A286" s="27" t="str">
        <f t="shared" si="48"/>
        <v>B4.32 80 00.01</v>
      </c>
      <c r="B286" s="51" t="s">
        <v>502</v>
      </c>
      <c r="C286" s="46" t="s">
        <v>33</v>
      </c>
      <c r="D286" s="32">
        <v>28200</v>
      </c>
      <c r="E286" s="8"/>
      <c r="F286" s="75"/>
      <c r="G286" s="47" t="s">
        <v>503</v>
      </c>
      <c r="H286" s="27" t="s">
        <v>504</v>
      </c>
    </row>
    <row r="287" spans="1:8" s="19" customFormat="1" ht="26.25" customHeight="1">
      <c r="A287" s="27"/>
      <c r="B287" s="51"/>
      <c r="C287" s="46"/>
      <c r="D287" s="32"/>
      <c r="E287" s="8"/>
      <c r="F287" s="75">
        <f t="shared" si="41"/>
        <v>0</v>
      </c>
      <c r="G287" s="47"/>
      <c r="H287" s="27"/>
    </row>
    <row r="288" spans="1:8" s="19" customFormat="1" ht="26.25" customHeight="1">
      <c r="A288" s="27"/>
      <c r="B288" s="51"/>
      <c r="C288" s="46"/>
      <c r="D288" s="32"/>
      <c r="E288" s="8"/>
      <c r="F288" s="75">
        <f t="shared" si="41"/>
        <v>0</v>
      </c>
      <c r="G288" s="47"/>
      <c r="H288" s="27"/>
    </row>
    <row r="289" spans="1:8" s="19" customFormat="1" ht="26.25" customHeight="1">
      <c r="A289" s="27"/>
      <c r="B289" s="51"/>
      <c r="C289" s="46"/>
      <c r="D289" s="32"/>
      <c r="E289" s="8"/>
      <c r="F289" s="75">
        <f t="shared" si="41"/>
        <v>0</v>
      </c>
      <c r="G289" s="47"/>
      <c r="H289" s="27"/>
    </row>
    <row r="290" spans="1:8" s="19" customFormat="1" ht="26.25" customHeight="1">
      <c r="A290" s="27"/>
      <c r="B290" s="51"/>
      <c r="C290" s="46"/>
      <c r="D290" s="32"/>
      <c r="E290" s="8"/>
      <c r="F290" s="75">
        <f t="shared" si="41"/>
        <v>0</v>
      </c>
      <c r="G290" s="47"/>
      <c r="H290" s="27"/>
    </row>
    <row r="291" spans="1:8" s="19" customFormat="1" ht="26.25" customHeight="1">
      <c r="A291" s="27"/>
      <c r="B291" s="51"/>
      <c r="C291" s="46"/>
      <c r="D291" s="32"/>
      <c r="E291" s="8"/>
      <c r="F291" s="75">
        <f t="shared" si="41"/>
        <v>0</v>
      </c>
      <c r="G291" s="47"/>
      <c r="H291" s="27"/>
    </row>
    <row r="292" spans="1:8" s="19" customFormat="1" ht="26.25" customHeight="1">
      <c r="A292" s="27"/>
      <c r="B292" s="51"/>
      <c r="C292" s="46"/>
      <c r="D292" s="32"/>
      <c r="E292" s="8"/>
      <c r="F292" s="75">
        <f t="shared" si="41"/>
        <v>0</v>
      </c>
      <c r="G292" s="47"/>
      <c r="H292" s="27"/>
    </row>
    <row r="293" spans="1:8" s="19" customFormat="1" ht="26.25" customHeight="1">
      <c r="A293" s="27"/>
      <c r="B293" s="51"/>
      <c r="C293" s="46"/>
      <c r="D293" s="32"/>
      <c r="E293" s="8"/>
      <c r="F293" s="75">
        <f t="shared" si="41"/>
        <v>0</v>
      </c>
      <c r="G293" s="47"/>
      <c r="H293" s="27"/>
    </row>
    <row r="294" spans="1:8" s="19" customFormat="1" ht="26.25" customHeight="1">
      <c r="A294" s="27"/>
      <c r="B294" s="51"/>
      <c r="C294" s="46"/>
      <c r="D294" s="32"/>
      <c r="E294" s="8"/>
      <c r="F294" s="75">
        <f t="shared" si="41"/>
        <v>0</v>
      </c>
      <c r="G294" s="47"/>
      <c r="H294" s="27"/>
    </row>
    <row r="295" spans="1:8" s="19" customFormat="1" ht="26.25" customHeight="1">
      <c r="A295" s="27"/>
      <c r="B295" s="51"/>
      <c r="C295" s="46"/>
      <c r="D295" s="32"/>
      <c r="E295" s="8"/>
      <c r="F295" s="75">
        <f t="shared" si="41"/>
        <v>0</v>
      </c>
      <c r="G295" s="47"/>
      <c r="H295" s="27"/>
    </row>
    <row r="296" spans="1:8" s="19" customFormat="1" ht="26.25" customHeight="1">
      <c r="A296" s="27"/>
      <c r="B296" s="51"/>
      <c r="C296" s="46"/>
      <c r="D296" s="32"/>
      <c r="E296" s="8"/>
      <c r="F296" s="75">
        <f t="shared" si="41"/>
        <v>0</v>
      </c>
      <c r="G296" s="47"/>
      <c r="H296" s="27"/>
    </row>
    <row r="297" spans="1:8" s="19" customFormat="1" ht="26.25" customHeight="1">
      <c r="A297" s="27"/>
      <c r="B297" s="51"/>
      <c r="C297" s="46"/>
      <c r="D297" s="32"/>
      <c r="E297" s="8"/>
      <c r="F297" s="75">
        <f t="shared" si="41"/>
        <v>0</v>
      </c>
      <c r="G297" s="47"/>
      <c r="H297" s="27"/>
    </row>
    <row r="298" spans="1:8" s="19" customFormat="1" ht="26.25" customHeight="1">
      <c r="A298" s="27"/>
      <c r="B298" s="51"/>
      <c r="C298" s="46"/>
      <c r="D298" s="32"/>
      <c r="E298" s="8"/>
      <c r="F298" s="75"/>
      <c r="G298" s="47"/>
      <c r="H298" s="27"/>
    </row>
    <row r="299" spans="1:8" s="19" customFormat="1" ht="26.25" customHeight="1">
      <c r="A299" s="27"/>
      <c r="B299" s="51"/>
      <c r="C299" s="46"/>
      <c r="D299" s="32"/>
      <c r="E299" s="8"/>
      <c r="F299" s="75">
        <f t="shared" si="41"/>
        <v>0</v>
      </c>
      <c r="G299" s="47"/>
      <c r="H299" s="27"/>
    </row>
    <row r="300" spans="1:8" s="19" customFormat="1" ht="26.25" customHeight="1">
      <c r="A300" s="27"/>
      <c r="B300" s="51"/>
      <c r="C300" s="46"/>
      <c r="D300" s="32"/>
      <c r="E300" s="8"/>
      <c r="F300" s="75">
        <f t="shared" si="41"/>
        <v>0</v>
      </c>
      <c r="G300" s="47"/>
      <c r="H300" s="27"/>
    </row>
    <row r="301" spans="1:8" s="19" customFormat="1" ht="32.25" customHeight="1">
      <c r="A301" s="65"/>
      <c r="B301" s="42" t="s">
        <v>462</v>
      </c>
      <c r="C301" s="2318" t="s">
        <v>79</v>
      </c>
      <c r="D301" s="2321"/>
      <c r="E301" s="2321"/>
      <c r="F301" s="75">
        <f t="shared" si="41"/>
        <v>0</v>
      </c>
      <c r="G301" s="82" t="s">
        <v>463</v>
      </c>
      <c r="H301" s="62"/>
    </row>
    <row r="302" spans="1:8" s="255" customFormat="1" ht="27" customHeight="1">
      <c r="A302" s="2322" t="s">
        <v>505</v>
      </c>
      <c r="B302" s="2323"/>
      <c r="C302" s="256"/>
      <c r="D302" s="257"/>
      <c r="E302" s="257"/>
      <c r="F302" s="257">
        <f t="shared" si="41"/>
        <v>0</v>
      </c>
      <c r="G302" s="253"/>
      <c r="H302" s="254" t="s">
        <v>506</v>
      </c>
    </row>
    <row r="303" spans="1:8" s="23" customFormat="1" ht="30.75" customHeight="1">
      <c r="A303" s="29"/>
      <c r="B303" s="28" t="s">
        <v>507</v>
      </c>
      <c r="C303" s="29"/>
      <c r="D303" s="50"/>
      <c r="E303" s="4"/>
      <c r="F303" s="75">
        <f t="shared" si="41"/>
        <v>0</v>
      </c>
      <c r="G303" s="103" t="s">
        <v>279</v>
      </c>
      <c r="H303" s="29"/>
    </row>
    <row r="304" spans="1:8" s="45" customFormat="1" ht="59.25" customHeight="1">
      <c r="A304" s="29" t="s">
        <v>443</v>
      </c>
      <c r="B304" s="108" t="s">
        <v>508</v>
      </c>
      <c r="C304" s="29"/>
      <c r="D304" s="63"/>
      <c r="E304" s="9"/>
      <c r="F304" s="75">
        <f t="shared" si="41"/>
        <v>0</v>
      </c>
      <c r="G304" s="103" t="s">
        <v>509</v>
      </c>
      <c r="H304" s="29" t="s">
        <v>443</v>
      </c>
    </row>
    <row r="305" spans="1:8" s="45" customFormat="1" ht="30" customHeight="1">
      <c r="A305" s="60"/>
      <c r="B305" s="108" t="s">
        <v>510</v>
      </c>
      <c r="C305" s="29"/>
      <c r="D305" s="63"/>
      <c r="E305" s="9"/>
      <c r="F305" s="75">
        <f t="shared" si="41"/>
        <v>0</v>
      </c>
      <c r="G305" s="103" t="s">
        <v>511</v>
      </c>
      <c r="H305" s="60"/>
    </row>
    <row r="306" spans="1:8" s="45" customFormat="1" ht="25.5" customHeight="1">
      <c r="A306" s="27" t="str">
        <f t="shared" ref="A306:A309" si="49">H306</f>
        <v>B5.33 31 00.01</v>
      </c>
      <c r="B306" s="107" t="s">
        <v>512</v>
      </c>
      <c r="C306" s="27" t="s">
        <v>33</v>
      </c>
      <c r="D306" s="32">
        <v>2693</v>
      </c>
      <c r="E306" s="32"/>
      <c r="F306" s="75"/>
      <c r="G306" s="104" t="s">
        <v>513</v>
      </c>
      <c r="H306" s="27" t="s">
        <v>514</v>
      </c>
    </row>
    <row r="307" spans="1:8" s="45" customFormat="1" ht="25.5" customHeight="1">
      <c r="A307" s="27" t="str">
        <f t="shared" si="49"/>
        <v>B5.33 31 00.02</v>
      </c>
      <c r="B307" s="107" t="s">
        <v>288</v>
      </c>
      <c r="C307" s="27" t="s">
        <v>33</v>
      </c>
      <c r="D307" s="32">
        <v>1237</v>
      </c>
      <c r="E307" s="32"/>
      <c r="F307" s="75"/>
      <c r="G307" s="104" t="s">
        <v>515</v>
      </c>
      <c r="H307" s="27" t="s">
        <v>516</v>
      </c>
    </row>
    <row r="308" spans="1:8" s="45" customFormat="1" ht="25.5" customHeight="1">
      <c r="A308" s="27" t="str">
        <f t="shared" si="49"/>
        <v>B5.33 31 00.03</v>
      </c>
      <c r="B308" s="107" t="s">
        <v>302</v>
      </c>
      <c r="C308" s="27" t="s">
        <v>33</v>
      </c>
      <c r="D308" s="32">
        <v>131</v>
      </c>
      <c r="E308" s="5"/>
      <c r="F308" s="75"/>
      <c r="G308" s="104" t="s">
        <v>517</v>
      </c>
      <c r="H308" s="27" t="s">
        <v>518</v>
      </c>
    </row>
    <row r="309" spans="1:8" s="45" customFormat="1" ht="25.5" customHeight="1">
      <c r="A309" s="41" t="str">
        <f t="shared" si="49"/>
        <v>B4.33 31 00.04</v>
      </c>
      <c r="B309" s="10" t="s">
        <v>305</v>
      </c>
      <c r="C309" s="27" t="s">
        <v>33</v>
      </c>
      <c r="D309" s="32">
        <v>20</v>
      </c>
      <c r="E309" s="11"/>
      <c r="F309" s="75"/>
      <c r="G309" s="104" t="s">
        <v>306</v>
      </c>
      <c r="H309" s="41" t="s">
        <v>448</v>
      </c>
    </row>
    <row r="310" spans="1:8" s="45" customFormat="1" ht="30" customHeight="1">
      <c r="A310" s="60"/>
      <c r="B310" s="108" t="s">
        <v>298</v>
      </c>
      <c r="C310" s="29"/>
      <c r="D310" s="63">
        <v>0</v>
      </c>
      <c r="E310" s="9"/>
      <c r="F310" s="75"/>
      <c r="G310" s="103" t="s">
        <v>299</v>
      </c>
      <c r="H310" s="60"/>
    </row>
    <row r="311" spans="1:8" s="45" customFormat="1" ht="28.5" customHeight="1">
      <c r="A311" s="27" t="str">
        <f t="shared" ref="A311:A316" si="50">H311</f>
        <v>B5.33 31 00.05</v>
      </c>
      <c r="B311" s="107" t="s">
        <v>512</v>
      </c>
      <c r="C311" s="27" t="s">
        <v>33</v>
      </c>
      <c r="D311" s="32">
        <v>4588</v>
      </c>
      <c r="E311" s="32"/>
      <c r="F311" s="75"/>
      <c r="G311" s="104" t="s">
        <v>513</v>
      </c>
      <c r="H311" s="27" t="s">
        <v>519</v>
      </c>
    </row>
    <row r="312" spans="1:8" s="45" customFormat="1" ht="28.5" customHeight="1">
      <c r="A312" s="27" t="str">
        <f t="shared" si="50"/>
        <v>B5.33 31 00.06</v>
      </c>
      <c r="B312" s="107" t="s">
        <v>288</v>
      </c>
      <c r="C312" s="27" t="s">
        <v>33</v>
      </c>
      <c r="D312" s="32">
        <v>4052</v>
      </c>
      <c r="E312" s="32"/>
      <c r="F312" s="75"/>
      <c r="G312" s="104" t="s">
        <v>445</v>
      </c>
      <c r="H312" s="27" t="s">
        <v>520</v>
      </c>
    </row>
    <row r="313" spans="1:8" s="45" customFormat="1" ht="28.5" customHeight="1">
      <c r="A313" s="27" t="str">
        <f t="shared" si="50"/>
        <v>B5.33 31 00.07</v>
      </c>
      <c r="B313" s="107" t="s">
        <v>302</v>
      </c>
      <c r="C313" s="27" t="s">
        <v>33</v>
      </c>
      <c r="D313" s="32">
        <v>1579</v>
      </c>
      <c r="E313" s="32"/>
      <c r="F313" s="75"/>
      <c r="G313" s="104" t="s">
        <v>521</v>
      </c>
      <c r="H313" s="27" t="s">
        <v>522</v>
      </c>
    </row>
    <row r="314" spans="1:8" s="45" customFormat="1" ht="28.5" customHeight="1">
      <c r="A314" s="27" t="str">
        <f t="shared" si="50"/>
        <v>B5.33 31 00.08</v>
      </c>
      <c r="B314" s="107" t="s">
        <v>523</v>
      </c>
      <c r="C314" s="27" t="s">
        <v>33</v>
      </c>
      <c r="D314" s="32">
        <v>446</v>
      </c>
      <c r="E314" s="32"/>
      <c r="F314" s="75"/>
      <c r="G314" s="104" t="s">
        <v>524</v>
      </c>
      <c r="H314" s="27" t="s">
        <v>525</v>
      </c>
    </row>
    <row r="315" spans="1:8" s="45" customFormat="1" ht="28.5" customHeight="1">
      <c r="A315" s="27" t="str">
        <f t="shared" si="50"/>
        <v>B5.33 31 00.09</v>
      </c>
      <c r="B315" s="107" t="s">
        <v>526</v>
      </c>
      <c r="C315" s="27" t="s">
        <v>33</v>
      </c>
      <c r="D315" s="32">
        <v>559</v>
      </c>
      <c r="E315" s="32"/>
      <c r="F315" s="75"/>
      <c r="G315" s="104" t="s">
        <v>527</v>
      </c>
      <c r="H315" s="27" t="s">
        <v>528</v>
      </c>
    </row>
    <row r="316" spans="1:8" s="45" customFormat="1" ht="28.5" customHeight="1">
      <c r="A316" s="41" t="str">
        <f t="shared" si="50"/>
        <v>B5.33 31 00.10</v>
      </c>
      <c r="B316" s="10" t="s">
        <v>529</v>
      </c>
      <c r="C316" s="27" t="s">
        <v>33</v>
      </c>
      <c r="D316" s="32">
        <v>10</v>
      </c>
      <c r="E316" s="11"/>
      <c r="F316" s="75"/>
      <c r="G316" s="104" t="s">
        <v>530</v>
      </c>
      <c r="H316" s="27" t="s">
        <v>531</v>
      </c>
    </row>
    <row r="317" spans="1:8" s="45" customFormat="1" ht="21.75" customHeight="1">
      <c r="A317" s="60"/>
      <c r="B317" s="108" t="s">
        <v>307</v>
      </c>
      <c r="C317" s="29"/>
      <c r="D317" s="63">
        <v>0</v>
      </c>
      <c r="E317" s="9"/>
      <c r="F317" s="75"/>
      <c r="G317" s="103" t="s">
        <v>308</v>
      </c>
      <c r="H317" s="60"/>
    </row>
    <row r="318" spans="1:8" s="45" customFormat="1" ht="25.5" customHeight="1">
      <c r="A318" s="27" t="str">
        <f t="shared" ref="A318:A323" si="51">H318</f>
        <v>B5.33 31 00.11</v>
      </c>
      <c r="B318" s="107" t="s">
        <v>512</v>
      </c>
      <c r="C318" s="27" t="s">
        <v>33</v>
      </c>
      <c r="D318" s="32">
        <v>20</v>
      </c>
      <c r="E318" s="32"/>
      <c r="F318" s="75"/>
      <c r="G318" s="104" t="s">
        <v>513</v>
      </c>
      <c r="H318" s="27" t="s">
        <v>532</v>
      </c>
    </row>
    <row r="319" spans="1:8" s="45" customFormat="1" ht="25.5" customHeight="1">
      <c r="A319" s="27" t="str">
        <f t="shared" si="51"/>
        <v>B5.33 31 00.12</v>
      </c>
      <c r="B319" s="107" t="s">
        <v>288</v>
      </c>
      <c r="C319" s="27" t="s">
        <v>33</v>
      </c>
      <c r="D319" s="32">
        <v>317</v>
      </c>
      <c r="E319" s="32"/>
      <c r="F319" s="75"/>
      <c r="G319" s="104" t="s">
        <v>445</v>
      </c>
      <c r="H319" s="27" t="s">
        <v>533</v>
      </c>
    </row>
    <row r="320" spans="1:8" s="45" customFormat="1" ht="25.5" customHeight="1">
      <c r="A320" s="27" t="str">
        <f t="shared" si="51"/>
        <v>B5.33 31 00.13</v>
      </c>
      <c r="B320" s="107" t="s">
        <v>534</v>
      </c>
      <c r="C320" s="27" t="s">
        <v>33</v>
      </c>
      <c r="D320" s="32">
        <v>10</v>
      </c>
      <c r="E320" s="32"/>
      <c r="F320" s="75"/>
      <c r="G320" s="104" t="s">
        <v>521</v>
      </c>
      <c r="H320" s="27" t="s">
        <v>535</v>
      </c>
    </row>
    <row r="321" spans="1:8" s="45" customFormat="1" ht="25.5" customHeight="1">
      <c r="A321" s="27" t="str">
        <f t="shared" si="51"/>
        <v>B5.33 31 00.14</v>
      </c>
      <c r="B321" s="107" t="s">
        <v>536</v>
      </c>
      <c r="C321" s="27" t="s">
        <v>33</v>
      </c>
      <c r="D321" s="32">
        <v>606</v>
      </c>
      <c r="E321" s="32"/>
      <c r="F321" s="75"/>
      <c r="G321" s="104" t="s">
        <v>524</v>
      </c>
      <c r="H321" s="27" t="s">
        <v>537</v>
      </c>
    </row>
    <row r="322" spans="1:8" s="45" customFormat="1" ht="25.5" customHeight="1">
      <c r="A322" s="27" t="str">
        <f t="shared" si="51"/>
        <v>B5.33 31 00.15</v>
      </c>
      <c r="B322" s="107" t="s">
        <v>526</v>
      </c>
      <c r="C322" s="27" t="s">
        <v>33</v>
      </c>
      <c r="D322" s="32">
        <v>528</v>
      </c>
      <c r="E322" s="32"/>
      <c r="F322" s="75"/>
      <c r="G322" s="104" t="s">
        <v>527</v>
      </c>
      <c r="H322" s="27" t="s">
        <v>538</v>
      </c>
    </row>
    <row r="323" spans="1:8" s="45" customFormat="1" ht="25.5" customHeight="1">
      <c r="A323" s="41" t="str">
        <f t="shared" si="51"/>
        <v>B5.33 31 00.16</v>
      </c>
      <c r="B323" s="10" t="s">
        <v>529</v>
      </c>
      <c r="C323" s="27" t="s">
        <v>33</v>
      </c>
      <c r="D323" s="32">
        <v>10</v>
      </c>
      <c r="E323" s="11"/>
      <c r="F323" s="75"/>
      <c r="G323" s="104" t="s">
        <v>530</v>
      </c>
      <c r="H323" s="27" t="s">
        <v>539</v>
      </c>
    </row>
    <row r="324" spans="1:8" s="45" customFormat="1" ht="30" customHeight="1">
      <c r="A324" s="49"/>
      <c r="B324" s="42" t="s">
        <v>540</v>
      </c>
      <c r="C324" s="2318" t="s">
        <v>79</v>
      </c>
      <c r="D324" s="2321"/>
      <c r="E324" s="2321"/>
      <c r="F324" s="75">
        <f t="shared" ref="F324:F359" si="52">E324+D324</f>
        <v>0</v>
      </c>
      <c r="G324" s="109" t="s">
        <v>541</v>
      </c>
      <c r="H324" s="49"/>
    </row>
    <row r="325" spans="1:8" s="23" customFormat="1" ht="26.25" customHeight="1">
      <c r="A325" s="29"/>
      <c r="B325" s="28" t="s">
        <v>507</v>
      </c>
      <c r="C325" s="29"/>
      <c r="D325" s="50"/>
      <c r="E325" s="4"/>
      <c r="F325" s="75">
        <f t="shared" si="52"/>
        <v>0</v>
      </c>
      <c r="G325" s="103" t="s">
        <v>279</v>
      </c>
      <c r="H325" s="29"/>
    </row>
    <row r="326" spans="1:8" s="45" customFormat="1" ht="54.75" customHeight="1">
      <c r="A326" s="27" t="s">
        <v>443</v>
      </c>
      <c r="B326" s="108" t="s">
        <v>508</v>
      </c>
      <c r="C326" s="29"/>
      <c r="D326" s="63"/>
      <c r="E326" s="9"/>
      <c r="F326" s="75">
        <f t="shared" si="52"/>
        <v>0</v>
      </c>
      <c r="G326" s="103" t="s">
        <v>509</v>
      </c>
      <c r="H326" s="27" t="s">
        <v>443</v>
      </c>
    </row>
    <row r="327" spans="1:8" s="45" customFormat="1" ht="21" customHeight="1">
      <c r="A327" s="60"/>
      <c r="B327" s="108" t="s">
        <v>542</v>
      </c>
      <c r="C327" s="29"/>
      <c r="D327" s="63"/>
      <c r="E327" s="9"/>
      <c r="F327" s="75">
        <f t="shared" si="52"/>
        <v>0</v>
      </c>
      <c r="G327" s="103" t="s">
        <v>543</v>
      </c>
      <c r="H327" s="60"/>
    </row>
    <row r="328" spans="1:8" s="45" customFormat="1" ht="25.5" customHeight="1">
      <c r="A328" s="27" t="str">
        <f t="shared" ref="A328:A333" si="53">H328</f>
        <v>B5.33 31 00.17</v>
      </c>
      <c r="B328" s="107" t="s">
        <v>512</v>
      </c>
      <c r="C328" s="27" t="s">
        <v>33</v>
      </c>
      <c r="D328" s="32">
        <v>70</v>
      </c>
      <c r="E328" s="5"/>
      <c r="F328" s="75"/>
      <c r="G328" s="104" t="s">
        <v>544</v>
      </c>
      <c r="H328" s="27" t="s">
        <v>545</v>
      </c>
    </row>
    <row r="329" spans="1:8" s="45" customFormat="1" ht="25.5" customHeight="1">
      <c r="A329" s="27" t="str">
        <f t="shared" si="53"/>
        <v>B5.33 31 00.18</v>
      </c>
      <c r="B329" s="107" t="s">
        <v>450</v>
      </c>
      <c r="C329" s="27" t="s">
        <v>33</v>
      </c>
      <c r="D329" s="32">
        <v>776</v>
      </c>
      <c r="E329" s="5"/>
      <c r="F329" s="75"/>
      <c r="G329" s="104" t="s">
        <v>451</v>
      </c>
      <c r="H329" s="27" t="s">
        <v>546</v>
      </c>
    </row>
    <row r="330" spans="1:8" s="45" customFormat="1" ht="25.5" customHeight="1">
      <c r="A330" s="27" t="str">
        <f t="shared" si="53"/>
        <v>B5.33 31 00.19</v>
      </c>
      <c r="B330" s="107" t="s">
        <v>547</v>
      </c>
      <c r="C330" s="27" t="s">
        <v>33</v>
      </c>
      <c r="D330" s="32">
        <v>733</v>
      </c>
      <c r="E330" s="5"/>
      <c r="F330" s="75"/>
      <c r="G330" s="104" t="s">
        <v>521</v>
      </c>
      <c r="H330" s="27" t="s">
        <v>548</v>
      </c>
    </row>
    <row r="331" spans="1:8" s="45" customFormat="1" ht="25.5" customHeight="1">
      <c r="A331" s="27" t="str">
        <f t="shared" si="53"/>
        <v>B5.33 31 00.20</v>
      </c>
      <c r="B331" s="107" t="s">
        <v>523</v>
      </c>
      <c r="C331" s="27" t="s">
        <v>33</v>
      </c>
      <c r="D331" s="32">
        <v>200</v>
      </c>
      <c r="E331" s="5"/>
      <c r="F331" s="75"/>
      <c r="G331" s="104" t="s">
        <v>524</v>
      </c>
      <c r="H331" s="27" t="s">
        <v>549</v>
      </c>
    </row>
    <row r="332" spans="1:8" s="45" customFormat="1" ht="25.5" customHeight="1">
      <c r="A332" s="27" t="str">
        <f t="shared" si="53"/>
        <v>B5.33 31 00.21</v>
      </c>
      <c r="B332" s="107" t="s">
        <v>526</v>
      </c>
      <c r="C332" s="27" t="s">
        <v>33</v>
      </c>
      <c r="D332" s="32">
        <v>445</v>
      </c>
      <c r="E332" s="5"/>
      <c r="F332" s="75"/>
      <c r="G332" s="104" t="s">
        <v>527</v>
      </c>
      <c r="H332" s="27" t="s">
        <v>550</v>
      </c>
    </row>
    <row r="333" spans="1:8" s="45" customFormat="1" ht="25.5" customHeight="1">
      <c r="A333" s="41" t="str">
        <f t="shared" si="53"/>
        <v>B5.33 31 00.22</v>
      </c>
      <c r="B333" s="10" t="s">
        <v>529</v>
      </c>
      <c r="C333" s="27" t="s">
        <v>33</v>
      </c>
      <c r="D333" s="32">
        <v>10</v>
      </c>
      <c r="E333" s="11"/>
      <c r="F333" s="75"/>
      <c r="G333" s="104" t="s">
        <v>530</v>
      </c>
      <c r="H333" s="27" t="s">
        <v>551</v>
      </c>
    </row>
    <row r="334" spans="1:8" s="45" customFormat="1" ht="21.75" customHeight="1">
      <c r="A334" s="60"/>
      <c r="B334" s="108" t="s">
        <v>552</v>
      </c>
      <c r="C334" s="29"/>
      <c r="D334" s="63">
        <v>0</v>
      </c>
      <c r="E334" s="9"/>
      <c r="F334" s="75"/>
      <c r="G334" s="103" t="s">
        <v>553</v>
      </c>
      <c r="H334" s="60"/>
    </row>
    <row r="335" spans="1:8" s="45" customFormat="1" ht="25.5" customHeight="1">
      <c r="A335" s="27" t="str">
        <f t="shared" ref="A335:A340" si="54">H335</f>
        <v>B5.33 31 00.23</v>
      </c>
      <c r="B335" s="107" t="s">
        <v>512</v>
      </c>
      <c r="C335" s="27" t="s">
        <v>33</v>
      </c>
      <c r="D335" s="32">
        <v>10</v>
      </c>
      <c r="E335" s="5"/>
      <c r="F335" s="75"/>
      <c r="G335" s="104" t="s">
        <v>544</v>
      </c>
      <c r="H335" s="27" t="s">
        <v>554</v>
      </c>
    </row>
    <row r="336" spans="1:8" s="45" customFormat="1" ht="25.5" customHeight="1">
      <c r="A336" s="27" t="str">
        <f t="shared" si="54"/>
        <v>B5.33 31 00.24</v>
      </c>
      <c r="B336" s="107" t="s">
        <v>450</v>
      </c>
      <c r="C336" s="27" t="s">
        <v>33</v>
      </c>
      <c r="D336" s="32">
        <v>10</v>
      </c>
      <c r="E336" s="5"/>
      <c r="F336" s="75"/>
      <c r="G336" s="104" t="s">
        <v>451</v>
      </c>
      <c r="H336" s="27" t="s">
        <v>555</v>
      </c>
    </row>
    <row r="337" spans="1:8" s="45" customFormat="1" ht="25.5" customHeight="1">
      <c r="A337" s="27" t="str">
        <f t="shared" si="54"/>
        <v>B5.33 31 00.25</v>
      </c>
      <c r="B337" s="107" t="s">
        <v>547</v>
      </c>
      <c r="C337" s="27" t="s">
        <v>33</v>
      </c>
      <c r="D337" s="32">
        <v>10</v>
      </c>
      <c r="E337" s="5"/>
      <c r="F337" s="75"/>
      <c r="G337" s="104" t="s">
        <v>521</v>
      </c>
      <c r="H337" s="27" t="s">
        <v>556</v>
      </c>
    </row>
    <row r="338" spans="1:8" s="45" customFormat="1" ht="28.5" customHeight="1">
      <c r="A338" s="27" t="str">
        <f t="shared" si="54"/>
        <v>B5.33 31 00.26</v>
      </c>
      <c r="B338" s="107" t="s">
        <v>557</v>
      </c>
      <c r="C338" s="27" t="s">
        <v>33</v>
      </c>
      <c r="D338" s="32">
        <v>425</v>
      </c>
      <c r="E338" s="5"/>
      <c r="F338" s="75"/>
      <c r="G338" s="104" t="s">
        <v>558</v>
      </c>
      <c r="H338" s="27" t="s">
        <v>559</v>
      </c>
    </row>
    <row r="339" spans="1:8" s="45" customFormat="1" ht="28.5" customHeight="1">
      <c r="A339" s="27" t="str">
        <f t="shared" si="54"/>
        <v>B5.33 31 00.27</v>
      </c>
      <c r="B339" s="107" t="s">
        <v>526</v>
      </c>
      <c r="C339" s="27" t="s">
        <v>33</v>
      </c>
      <c r="D339" s="32">
        <v>612</v>
      </c>
      <c r="E339" s="5"/>
      <c r="F339" s="75"/>
      <c r="G339" s="104" t="s">
        <v>527</v>
      </c>
      <c r="H339" s="27" t="s">
        <v>560</v>
      </c>
    </row>
    <row r="340" spans="1:8" s="45" customFormat="1" ht="30" customHeight="1">
      <c r="A340" s="41" t="str">
        <f t="shared" si="54"/>
        <v>B5.33 31 00.28</v>
      </c>
      <c r="B340" s="10" t="s">
        <v>529</v>
      </c>
      <c r="C340" s="27" t="s">
        <v>33</v>
      </c>
      <c r="D340" s="32">
        <v>10</v>
      </c>
      <c r="E340" s="11"/>
      <c r="F340" s="75"/>
      <c r="G340" s="104" t="s">
        <v>530</v>
      </c>
      <c r="H340" s="27" t="s">
        <v>561</v>
      </c>
    </row>
    <row r="341" spans="1:8" s="45" customFormat="1" ht="23.25" customHeight="1">
      <c r="A341" s="60"/>
      <c r="B341" s="108" t="s">
        <v>562</v>
      </c>
      <c r="C341" s="29"/>
      <c r="D341" s="63">
        <v>0</v>
      </c>
      <c r="E341" s="9"/>
      <c r="F341" s="75"/>
      <c r="G341" s="103" t="s">
        <v>563</v>
      </c>
      <c r="H341" s="60"/>
    </row>
    <row r="342" spans="1:8" s="45" customFormat="1" ht="25.5" customHeight="1">
      <c r="A342" s="27" t="str">
        <f t="shared" ref="A342:A346" si="55">H342</f>
        <v>B5.33 31 00.29</v>
      </c>
      <c r="B342" s="107" t="s">
        <v>512</v>
      </c>
      <c r="C342" s="27" t="s">
        <v>33</v>
      </c>
      <c r="D342" s="32">
        <v>10</v>
      </c>
      <c r="E342" s="5"/>
      <c r="F342" s="75"/>
      <c r="G342" s="104" t="s">
        <v>544</v>
      </c>
      <c r="H342" s="27" t="s">
        <v>564</v>
      </c>
    </row>
    <row r="343" spans="1:8" s="45" customFormat="1" ht="25.5" customHeight="1">
      <c r="A343" s="27" t="str">
        <f t="shared" si="55"/>
        <v>B5.33 31 00.30</v>
      </c>
      <c r="B343" s="107" t="s">
        <v>450</v>
      </c>
      <c r="C343" s="27" t="s">
        <v>33</v>
      </c>
      <c r="D343" s="32">
        <v>10</v>
      </c>
      <c r="E343" s="5"/>
      <c r="F343" s="75"/>
      <c r="G343" s="104" t="s">
        <v>451</v>
      </c>
      <c r="H343" s="27" t="s">
        <v>565</v>
      </c>
    </row>
    <row r="344" spans="1:8" s="45" customFormat="1" ht="25.5" customHeight="1">
      <c r="A344" s="27" t="str">
        <f t="shared" si="55"/>
        <v>B5.33 31 00.31</v>
      </c>
      <c r="B344" s="107" t="s">
        <v>547</v>
      </c>
      <c r="C344" s="27" t="s">
        <v>33</v>
      </c>
      <c r="D344" s="32">
        <v>10</v>
      </c>
      <c r="E344" s="5"/>
      <c r="F344" s="75"/>
      <c r="G344" s="104" t="s">
        <v>521</v>
      </c>
      <c r="H344" s="27" t="s">
        <v>566</v>
      </c>
    </row>
    <row r="345" spans="1:8" s="45" customFormat="1" ht="28.5" customHeight="1">
      <c r="A345" s="27" t="str">
        <f t="shared" si="55"/>
        <v>B5.33 31 00.32</v>
      </c>
      <c r="B345" s="107" t="s">
        <v>523</v>
      </c>
      <c r="C345" s="27" t="s">
        <v>33</v>
      </c>
      <c r="D345" s="32">
        <v>924</v>
      </c>
      <c r="E345" s="5"/>
      <c r="F345" s="75"/>
      <c r="G345" s="104" t="s">
        <v>524</v>
      </c>
      <c r="H345" s="27" t="s">
        <v>567</v>
      </c>
    </row>
    <row r="346" spans="1:8" s="45" customFormat="1" ht="28.5" customHeight="1">
      <c r="A346" s="27" t="str">
        <f t="shared" si="55"/>
        <v>B5.33 31 00.33</v>
      </c>
      <c r="B346" s="10" t="s">
        <v>529</v>
      </c>
      <c r="C346" s="27" t="s">
        <v>33</v>
      </c>
      <c r="D346" s="32">
        <v>10</v>
      </c>
      <c r="E346" s="11"/>
      <c r="F346" s="75"/>
      <c r="G346" s="104" t="s">
        <v>530</v>
      </c>
      <c r="H346" s="27" t="s">
        <v>568</v>
      </c>
    </row>
    <row r="347" spans="1:8" s="45" customFormat="1" ht="28.5" customHeight="1">
      <c r="A347" s="27"/>
      <c r="B347" s="10"/>
      <c r="C347" s="27"/>
      <c r="D347" s="32"/>
      <c r="E347" s="11"/>
      <c r="F347" s="75"/>
      <c r="G347" s="104"/>
      <c r="H347" s="27"/>
    </row>
    <row r="348" spans="1:8" s="45" customFormat="1" ht="30" customHeight="1">
      <c r="A348" s="49"/>
      <c r="B348" s="42" t="s">
        <v>540</v>
      </c>
      <c r="C348" s="2318" t="s">
        <v>79</v>
      </c>
      <c r="D348" s="2321"/>
      <c r="E348" s="2321"/>
      <c r="F348" s="75">
        <f t="shared" ref="F348:F350" si="56">E348+D348</f>
        <v>0</v>
      </c>
      <c r="G348" s="109" t="s">
        <v>541</v>
      </c>
      <c r="H348" s="49"/>
    </row>
    <row r="349" spans="1:8" s="23" customFormat="1" ht="26.25" customHeight="1">
      <c r="A349" s="29"/>
      <c r="B349" s="28" t="s">
        <v>507</v>
      </c>
      <c r="C349" s="29"/>
      <c r="D349" s="50"/>
      <c r="E349" s="4"/>
      <c r="F349" s="75">
        <f t="shared" si="56"/>
        <v>0</v>
      </c>
      <c r="G349" s="103" t="s">
        <v>279</v>
      </c>
      <c r="H349" s="29"/>
    </row>
    <row r="350" spans="1:8" s="45" customFormat="1" ht="54.75" customHeight="1">
      <c r="A350" s="27" t="s">
        <v>443</v>
      </c>
      <c r="B350" s="108" t="s">
        <v>508</v>
      </c>
      <c r="C350" s="29"/>
      <c r="D350" s="63"/>
      <c r="E350" s="9"/>
      <c r="F350" s="75">
        <f t="shared" si="56"/>
        <v>0</v>
      </c>
      <c r="G350" s="103" t="s">
        <v>509</v>
      </c>
      <c r="H350" s="27" t="s">
        <v>443</v>
      </c>
    </row>
    <row r="351" spans="1:8" s="45" customFormat="1" ht="22.5" customHeight="1">
      <c r="A351" s="60"/>
      <c r="B351" s="108" t="s">
        <v>569</v>
      </c>
      <c r="C351" s="29"/>
      <c r="D351" s="63">
        <v>0</v>
      </c>
      <c r="E351" s="9"/>
      <c r="F351" s="75"/>
      <c r="G351" s="103" t="s">
        <v>570</v>
      </c>
      <c r="H351" s="60"/>
    </row>
    <row r="352" spans="1:8" s="45" customFormat="1" ht="21.75" customHeight="1">
      <c r="A352" s="27" t="str">
        <f t="shared" ref="A352:A356" si="57">H352</f>
        <v>B5.33 31 00.34</v>
      </c>
      <c r="B352" s="107" t="s">
        <v>302</v>
      </c>
      <c r="C352" s="27" t="s">
        <v>33</v>
      </c>
      <c r="D352" s="32">
        <v>98</v>
      </c>
      <c r="E352" s="5"/>
      <c r="F352" s="75"/>
      <c r="G352" s="104" t="s">
        <v>521</v>
      </c>
      <c r="H352" s="27" t="s">
        <v>571</v>
      </c>
    </row>
    <row r="353" spans="1:8" s="45" customFormat="1" ht="21.75" customHeight="1">
      <c r="A353" s="27" t="str">
        <f t="shared" si="57"/>
        <v>B5.33 31 00.35</v>
      </c>
      <c r="B353" s="107" t="s">
        <v>523</v>
      </c>
      <c r="C353" s="27" t="s">
        <v>33</v>
      </c>
      <c r="D353" s="32">
        <v>392</v>
      </c>
      <c r="E353" s="5"/>
      <c r="F353" s="75"/>
      <c r="G353" s="104" t="s">
        <v>524</v>
      </c>
      <c r="H353" s="27" t="s">
        <v>572</v>
      </c>
    </row>
    <row r="354" spans="1:8" s="45" customFormat="1" ht="21.75" customHeight="1">
      <c r="A354" s="27" t="str">
        <f t="shared" si="57"/>
        <v>B5.33 31 00.36</v>
      </c>
      <c r="B354" s="107" t="s">
        <v>526</v>
      </c>
      <c r="C354" s="27" t="s">
        <v>33</v>
      </c>
      <c r="D354" s="32">
        <v>372</v>
      </c>
      <c r="E354" s="5"/>
      <c r="F354" s="75"/>
      <c r="G354" s="104" t="s">
        <v>527</v>
      </c>
      <c r="H354" s="27" t="s">
        <v>573</v>
      </c>
    </row>
    <row r="355" spans="1:8" s="45" customFormat="1" ht="21.75" customHeight="1">
      <c r="A355" s="27" t="str">
        <f t="shared" si="57"/>
        <v>B5.33 31 00.37</v>
      </c>
      <c r="B355" s="107" t="s">
        <v>574</v>
      </c>
      <c r="C355" s="27" t="s">
        <v>33</v>
      </c>
      <c r="D355" s="32">
        <v>373</v>
      </c>
      <c r="E355" s="5"/>
      <c r="F355" s="75"/>
      <c r="G355" s="104" t="s">
        <v>575</v>
      </c>
      <c r="H355" s="27" t="s">
        <v>576</v>
      </c>
    </row>
    <row r="356" spans="1:8" s="45" customFormat="1" ht="21.75" customHeight="1">
      <c r="A356" s="27" t="str">
        <f t="shared" si="57"/>
        <v>B5.33 31 00.38</v>
      </c>
      <c r="B356" s="10" t="s">
        <v>577</v>
      </c>
      <c r="C356" s="27" t="s">
        <v>33</v>
      </c>
      <c r="D356" s="32">
        <v>10</v>
      </c>
      <c r="E356" s="11"/>
      <c r="F356" s="75"/>
      <c r="G356" s="104" t="s">
        <v>578</v>
      </c>
      <c r="H356" s="27" t="s">
        <v>579</v>
      </c>
    </row>
    <row r="357" spans="1:8" s="34" customFormat="1" ht="24.75" customHeight="1">
      <c r="A357" s="27"/>
      <c r="B357" s="108" t="s">
        <v>580</v>
      </c>
      <c r="C357" s="29"/>
      <c r="D357" s="63"/>
      <c r="E357" s="9"/>
      <c r="F357" s="75">
        <f t="shared" si="52"/>
        <v>0</v>
      </c>
      <c r="G357" s="103" t="s">
        <v>581</v>
      </c>
      <c r="H357" s="27"/>
    </row>
    <row r="358" spans="1:8" s="106" customFormat="1" ht="26.25" customHeight="1">
      <c r="A358" s="55" t="str">
        <f>H358</f>
        <v>33 05 13</v>
      </c>
      <c r="B358" s="108" t="s">
        <v>582</v>
      </c>
      <c r="C358" s="29"/>
      <c r="D358" s="63"/>
      <c r="E358" s="9"/>
      <c r="F358" s="75">
        <f t="shared" si="52"/>
        <v>0</v>
      </c>
      <c r="G358" s="103" t="s">
        <v>583</v>
      </c>
      <c r="H358" s="55" t="s">
        <v>584</v>
      </c>
    </row>
    <row r="359" spans="1:8" s="34" customFormat="1" ht="30" customHeight="1">
      <c r="A359" s="27"/>
      <c r="B359" s="108" t="s">
        <v>585</v>
      </c>
      <c r="C359" s="29"/>
      <c r="D359" s="63"/>
      <c r="E359" s="9"/>
      <c r="F359" s="75">
        <f t="shared" si="52"/>
        <v>0</v>
      </c>
      <c r="G359" s="103" t="s">
        <v>586</v>
      </c>
      <c r="H359" s="27"/>
    </row>
    <row r="360" spans="1:8" s="34" customFormat="1" ht="23.25" customHeight="1">
      <c r="A360" s="27" t="str">
        <f>H360</f>
        <v>B5.33 05 13.01</v>
      </c>
      <c r="B360" s="110" t="s">
        <v>587</v>
      </c>
      <c r="C360" s="27" t="s">
        <v>267</v>
      </c>
      <c r="D360" s="32">
        <v>87</v>
      </c>
      <c r="E360" s="15"/>
      <c r="F360" s="75"/>
      <c r="G360" s="104" t="s">
        <v>588</v>
      </c>
      <c r="H360" s="27" t="s">
        <v>589</v>
      </c>
    </row>
    <row r="361" spans="1:8" s="34" customFormat="1" ht="23.25" customHeight="1">
      <c r="A361" s="27" t="str">
        <f t="shared" ref="A361:A371" si="58">H361</f>
        <v>B5.33 05 13.02</v>
      </c>
      <c r="B361" s="110" t="s">
        <v>590</v>
      </c>
      <c r="C361" s="27" t="s">
        <v>267</v>
      </c>
      <c r="D361" s="32">
        <v>113</v>
      </c>
      <c r="E361" s="15"/>
      <c r="F361" s="75"/>
      <c r="G361" s="104" t="s">
        <v>591</v>
      </c>
      <c r="H361" s="27" t="s">
        <v>592</v>
      </c>
    </row>
    <row r="362" spans="1:8" s="34" customFormat="1" ht="23.25" customHeight="1">
      <c r="A362" s="27" t="str">
        <f t="shared" si="58"/>
        <v>B5.33 05 13.03</v>
      </c>
      <c r="B362" s="110" t="s">
        <v>593</v>
      </c>
      <c r="C362" s="27" t="s">
        <v>267</v>
      </c>
      <c r="D362" s="15">
        <v>2</v>
      </c>
      <c r="E362" s="5"/>
      <c r="F362" s="75"/>
      <c r="G362" s="104" t="s">
        <v>594</v>
      </c>
      <c r="H362" s="27" t="s">
        <v>595</v>
      </c>
    </row>
    <row r="363" spans="1:8" s="34" customFormat="1" ht="23.25" customHeight="1">
      <c r="A363" s="27" t="str">
        <f t="shared" si="58"/>
        <v>B5.33 05 13.04</v>
      </c>
      <c r="B363" s="110" t="s">
        <v>596</v>
      </c>
      <c r="C363" s="27" t="s">
        <v>267</v>
      </c>
      <c r="D363" s="32">
        <v>45</v>
      </c>
      <c r="E363" s="15"/>
      <c r="F363" s="75"/>
      <c r="G363" s="104" t="s">
        <v>597</v>
      </c>
      <c r="H363" s="27" t="s">
        <v>598</v>
      </c>
    </row>
    <row r="364" spans="1:8" s="34" customFormat="1" ht="23.25" customHeight="1">
      <c r="A364" s="27" t="str">
        <f t="shared" si="58"/>
        <v>B5.33 05 13.05</v>
      </c>
      <c r="B364" s="110" t="s">
        <v>599</v>
      </c>
      <c r="C364" s="27" t="s">
        <v>267</v>
      </c>
      <c r="D364" s="32">
        <v>21</v>
      </c>
      <c r="E364" s="15"/>
      <c r="F364" s="75"/>
      <c r="G364" s="104" t="s">
        <v>600</v>
      </c>
      <c r="H364" s="27" t="s">
        <v>601</v>
      </c>
    </row>
    <row r="365" spans="1:8" s="34" customFormat="1" ht="23.25" customHeight="1">
      <c r="A365" s="27" t="str">
        <f t="shared" si="58"/>
        <v>B5.33 05 13.06</v>
      </c>
      <c r="B365" s="110" t="s">
        <v>602</v>
      </c>
      <c r="C365" s="27" t="s">
        <v>267</v>
      </c>
      <c r="D365" s="32">
        <v>11</v>
      </c>
      <c r="E365" s="15"/>
      <c r="F365" s="75"/>
      <c r="G365" s="104" t="s">
        <v>603</v>
      </c>
      <c r="H365" s="27" t="s">
        <v>604</v>
      </c>
    </row>
    <row r="366" spans="1:8" s="34" customFormat="1" ht="23.25" customHeight="1">
      <c r="A366" s="27" t="str">
        <f t="shared" si="58"/>
        <v>B5.33 05 13.07</v>
      </c>
      <c r="B366" s="110" t="s">
        <v>605</v>
      </c>
      <c r="C366" s="27" t="s">
        <v>267</v>
      </c>
      <c r="D366" s="32">
        <v>14</v>
      </c>
      <c r="E366" s="5"/>
      <c r="F366" s="75"/>
      <c r="G366" s="104" t="s">
        <v>606</v>
      </c>
      <c r="H366" s="27" t="s">
        <v>607</v>
      </c>
    </row>
    <row r="367" spans="1:8" s="34" customFormat="1" ht="23.25" customHeight="1">
      <c r="A367" s="27" t="str">
        <f t="shared" si="58"/>
        <v>B5.33 05 13.08</v>
      </c>
      <c r="B367" s="110" t="s">
        <v>608</v>
      </c>
      <c r="C367" s="27" t="s">
        <v>267</v>
      </c>
      <c r="D367" s="32">
        <v>25</v>
      </c>
      <c r="E367" s="5"/>
      <c r="F367" s="75"/>
      <c r="G367" s="104" t="s">
        <v>609</v>
      </c>
      <c r="H367" s="27" t="s">
        <v>610</v>
      </c>
    </row>
    <row r="368" spans="1:8" s="34" customFormat="1" ht="23.25" customHeight="1">
      <c r="A368" s="27" t="str">
        <f t="shared" si="58"/>
        <v>B5.33 05 13.09</v>
      </c>
      <c r="B368" s="110" t="s">
        <v>611</v>
      </c>
      <c r="C368" s="27" t="s">
        <v>267</v>
      </c>
      <c r="D368" s="32">
        <v>18</v>
      </c>
      <c r="E368" s="5"/>
      <c r="F368" s="75"/>
      <c r="G368" s="104" t="s">
        <v>612</v>
      </c>
      <c r="H368" s="27" t="s">
        <v>613</v>
      </c>
    </row>
    <row r="369" spans="1:8" s="34" customFormat="1" ht="23.25" customHeight="1">
      <c r="A369" s="27" t="str">
        <f t="shared" si="58"/>
        <v>B5.33 05 13.10</v>
      </c>
      <c r="B369" s="110" t="s">
        <v>614</v>
      </c>
      <c r="C369" s="27" t="s">
        <v>267</v>
      </c>
      <c r="D369" s="15">
        <v>2</v>
      </c>
      <c r="E369" s="5"/>
      <c r="F369" s="75"/>
      <c r="G369" s="104" t="s">
        <v>615</v>
      </c>
      <c r="H369" s="27" t="s">
        <v>616</v>
      </c>
    </row>
    <row r="370" spans="1:8" s="34" customFormat="1" ht="23.25" customHeight="1">
      <c r="A370" s="27" t="str">
        <f t="shared" si="58"/>
        <v>B5.33 05 13.11</v>
      </c>
      <c r="B370" s="110" t="s">
        <v>617</v>
      </c>
      <c r="C370" s="27" t="s">
        <v>267</v>
      </c>
      <c r="D370" s="32">
        <v>3</v>
      </c>
      <c r="E370" s="5"/>
      <c r="F370" s="75"/>
      <c r="G370" s="104" t="s">
        <v>618</v>
      </c>
      <c r="H370" s="27" t="s">
        <v>619</v>
      </c>
    </row>
    <row r="371" spans="1:8" s="34" customFormat="1" ht="23.25" customHeight="1">
      <c r="A371" s="27" t="str">
        <f t="shared" si="58"/>
        <v>B5.33 05 13.12</v>
      </c>
      <c r="B371" s="110" t="s">
        <v>620</v>
      </c>
      <c r="C371" s="27" t="s">
        <v>267</v>
      </c>
      <c r="D371" s="32">
        <v>1</v>
      </c>
      <c r="E371" s="5"/>
      <c r="F371" s="75"/>
      <c r="G371" s="104" t="s">
        <v>621</v>
      </c>
      <c r="H371" s="27" t="s">
        <v>622</v>
      </c>
    </row>
    <row r="372" spans="1:8" s="34" customFormat="1" ht="18.75" customHeight="1">
      <c r="A372" s="27"/>
      <c r="B372" s="108" t="s">
        <v>623</v>
      </c>
      <c r="C372" s="29"/>
      <c r="D372" s="63">
        <v>0</v>
      </c>
      <c r="E372" s="9"/>
      <c r="F372" s="75"/>
      <c r="G372" s="103" t="s">
        <v>624</v>
      </c>
      <c r="H372" s="27"/>
    </row>
    <row r="373" spans="1:8" s="34" customFormat="1" ht="21.75" customHeight="1">
      <c r="A373" s="27" t="str">
        <f>H373</f>
        <v>B5.33 05 13.13</v>
      </c>
      <c r="B373" s="110" t="s">
        <v>614</v>
      </c>
      <c r="C373" s="27" t="s">
        <v>267</v>
      </c>
      <c r="D373" s="15">
        <v>1</v>
      </c>
      <c r="E373" s="5"/>
      <c r="F373" s="75"/>
      <c r="G373" s="104" t="s">
        <v>615</v>
      </c>
      <c r="H373" s="27" t="s">
        <v>625</v>
      </c>
    </row>
    <row r="374" spans="1:8" s="34" customFormat="1" ht="21.75" customHeight="1">
      <c r="A374" s="27" t="str">
        <f t="shared" ref="A374" si="59">H374</f>
        <v>B5.33 05 13.14</v>
      </c>
      <c r="B374" s="110" t="s">
        <v>620</v>
      </c>
      <c r="C374" s="27" t="s">
        <v>267</v>
      </c>
      <c r="D374" s="32">
        <v>1</v>
      </c>
      <c r="E374" s="5"/>
      <c r="F374" s="75"/>
      <c r="G374" s="104" t="s">
        <v>621</v>
      </c>
      <c r="H374" s="27" t="s">
        <v>626</v>
      </c>
    </row>
    <row r="375" spans="1:8" s="45" customFormat="1" ht="30" customHeight="1">
      <c r="A375" s="49"/>
      <c r="B375" s="42" t="s">
        <v>540</v>
      </c>
      <c r="C375" s="2318" t="s">
        <v>79</v>
      </c>
      <c r="D375" s="2321"/>
      <c r="E375" s="2321"/>
      <c r="F375" s="75">
        <f t="shared" ref="F375:F438" si="60">E375+D375</f>
        <v>0</v>
      </c>
      <c r="G375" s="109" t="s">
        <v>541</v>
      </c>
      <c r="H375" s="49"/>
    </row>
    <row r="376" spans="1:8" s="255" customFormat="1" ht="27" customHeight="1">
      <c r="A376" s="2322" t="s">
        <v>627</v>
      </c>
      <c r="B376" s="2323"/>
      <c r="C376" s="251"/>
      <c r="D376" s="252"/>
      <c r="E376" s="252"/>
      <c r="F376" s="252">
        <f t="shared" si="60"/>
        <v>0</v>
      </c>
      <c r="G376" s="253"/>
      <c r="H376" s="254" t="s">
        <v>628</v>
      </c>
    </row>
    <row r="377" spans="1:8" s="84" customFormat="1" ht="24.9" customHeight="1">
      <c r="A377" s="46">
        <f>H377</f>
        <v>0</v>
      </c>
      <c r="B377" s="28" t="s">
        <v>629</v>
      </c>
      <c r="C377" s="111"/>
      <c r="D377" s="112"/>
      <c r="E377" s="112"/>
      <c r="F377" s="75">
        <f t="shared" si="60"/>
        <v>0</v>
      </c>
      <c r="G377" s="73" t="s">
        <v>630</v>
      </c>
      <c r="H377" s="74"/>
    </row>
    <row r="378" spans="1:8" s="84" customFormat="1" ht="24.9" customHeight="1">
      <c r="A378" s="74" t="str">
        <f>H378</f>
        <v>33 42 11</v>
      </c>
      <c r="B378" s="28" t="s">
        <v>631</v>
      </c>
      <c r="C378" s="113"/>
      <c r="D378" s="114"/>
      <c r="E378" s="114"/>
      <c r="F378" s="75">
        <f t="shared" si="60"/>
        <v>0</v>
      </c>
      <c r="G378" s="78" t="s">
        <v>632</v>
      </c>
      <c r="H378" s="74" t="s">
        <v>633</v>
      </c>
    </row>
    <row r="379" spans="1:8" s="84" customFormat="1" ht="53.25" customHeight="1">
      <c r="A379" s="74">
        <f t="shared" ref="A379:A466" si="61">H379</f>
        <v>0</v>
      </c>
      <c r="B379" s="108" t="s">
        <v>508</v>
      </c>
      <c r="C379" s="29"/>
      <c r="D379" s="63"/>
      <c r="E379" s="9"/>
      <c r="F379" s="75">
        <f t="shared" si="60"/>
        <v>0</v>
      </c>
      <c r="G379" s="103" t="s">
        <v>509</v>
      </c>
      <c r="H379" s="74"/>
    </row>
    <row r="380" spans="1:8" s="84" customFormat="1" ht="30" customHeight="1">
      <c r="A380" s="29">
        <f t="shared" si="61"/>
        <v>0</v>
      </c>
      <c r="B380" s="28" t="s">
        <v>552</v>
      </c>
      <c r="C380" s="111"/>
      <c r="D380" s="112"/>
      <c r="E380" s="112"/>
      <c r="F380" s="75">
        <f t="shared" si="60"/>
        <v>0</v>
      </c>
      <c r="G380" s="73" t="s">
        <v>553</v>
      </c>
      <c r="H380" s="29"/>
    </row>
    <row r="381" spans="1:8" s="84" customFormat="1" ht="30" customHeight="1">
      <c r="A381" s="27" t="str">
        <f t="shared" si="61"/>
        <v>B6.33 42 11.01</v>
      </c>
      <c r="B381" s="107" t="s">
        <v>285</v>
      </c>
      <c r="C381" s="27" t="s">
        <v>33</v>
      </c>
      <c r="D381" s="32">
        <v>10430</v>
      </c>
      <c r="E381" s="5"/>
      <c r="F381" s="75"/>
      <c r="G381" s="104" t="s">
        <v>544</v>
      </c>
      <c r="H381" s="27" t="s">
        <v>634</v>
      </c>
    </row>
    <row r="382" spans="1:8" s="45" customFormat="1" ht="30" customHeight="1">
      <c r="A382" s="27" t="str">
        <f t="shared" si="61"/>
        <v>B6.33 42 11.02</v>
      </c>
      <c r="B382" s="107" t="s">
        <v>288</v>
      </c>
      <c r="C382" s="27" t="s">
        <v>33</v>
      </c>
      <c r="D382" s="32">
        <v>1715</v>
      </c>
      <c r="E382" s="5"/>
      <c r="F382" s="75"/>
      <c r="G382" s="104" t="s">
        <v>515</v>
      </c>
      <c r="H382" s="27" t="s">
        <v>635</v>
      </c>
    </row>
    <row r="383" spans="1:8" s="45" customFormat="1" ht="30" customHeight="1">
      <c r="A383" s="27" t="str">
        <f t="shared" si="61"/>
        <v>B6.33 42 11.03</v>
      </c>
      <c r="B383" s="107" t="s">
        <v>302</v>
      </c>
      <c r="C383" s="27" t="s">
        <v>33</v>
      </c>
      <c r="D383" s="32">
        <v>180</v>
      </c>
      <c r="E383" s="5"/>
      <c r="F383" s="75"/>
      <c r="G383" s="104" t="s">
        <v>517</v>
      </c>
      <c r="H383" s="27" t="s">
        <v>636</v>
      </c>
    </row>
    <row r="384" spans="1:8" s="45" customFormat="1" ht="30" customHeight="1">
      <c r="A384" s="27" t="str">
        <f t="shared" si="61"/>
        <v>B6.33 42 11.04</v>
      </c>
      <c r="B384" s="107" t="s">
        <v>523</v>
      </c>
      <c r="C384" s="27" t="s">
        <v>33</v>
      </c>
      <c r="D384" s="32">
        <v>275</v>
      </c>
      <c r="E384" s="5"/>
      <c r="F384" s="75"/>
      <c r="G384" s="104" t="s">
        <v>524</v>
      </c>
      <c r="H384" s="27" t="s">
        <v>637</v>
      </c>
    </row>
    <row r="385" spans="1:8" s="45" customFormat="1" ht="28.5" customHeight="1">
      <c r="A385" s="27" t="str">
        <f t="shared" si="61"/>
        <v>B5.33 31 00.05</v>
      </c>
      <c r="B385" s="10" t="s">
        <v>638</v>
      </c>
      <c r="C385" s="27" t="s">
        <v>33</v>
      </c>
      <c r="D385" s="32">
        <v>15</v>
      </c>
      <c r="E385" s="11"/>
      <c r="F385" s="75"/>
      <c r="G385" s="104" t="s">
        <v>639</v>
      </c>
      <c r="H385" s="27" t="s">
        <v>519</v>
      </c>
    </row>
    <row r="386" spans="1:8" s="84" customFormat="1" ht="25.5" customHeight="1">
      <c r="A386" s="29">
        <f t="shared" si="61"/>
        <v>0</v>
      </c>
      <c r="B386" s="28" t="s">
        <v>562</v>
      </c>
      <c r="C386" s="111"/>
      <c r="D386" s="112">
        <v>0</v>
      </c>
      <c r="E386" s="112"/>
      <c r="F386" s="75"/>
      <c r="G386" s="73" t="s">
        <v>563</v>
      </c>
      <c r="H386" s="29"/>
    </row>
    <row r="387" spans="1:8" s="84" customFormat="1" ht="30" customHeight="1">
      <c r="A387" s="27" t="str">
        <f t="shared" si="61"/>
        <v>B6.33 42 11.06</v>
      </c>
      <c r="B387" s="107" t="s">
        <v>285</v>
      </c>
      <c r="C387" s="27" t="s">
        <v>33</v>
      </c>
      <c r="D387" s="32">
        <v>750</v>
      </c>
      <c r="E387" s="5"/>
      <c r="F387" s="75"/>
      <c r="G387" s="104" t="s">
        <v>544</v>
      </c>
      <c r="H387" s="27" t="s">
        <v>640</v>
      </c>
    </row>
    <row r="388" spans="1:8" s="45" customFormat="1" ht="30" customHeight="1">
      <c r="A388" s="27" t="str">
        <f t="shared" si="61"/>
        <v>B6.33 42 11.07</v>
      </c>
      <c r="B388" s="107" t="s">
        <v>288</v>
      </c>
      <c r="C388" s="27" t="s">
        <v>33</v>
      </c>
      <c r="D388" s="32">
        <v>165</v>
      </c>
      <c r="E388" s="5"/>
      <c r="F388" s="75"/>
      <c r="G388" s="104" t="s">
        <v>515</v>
      </c>
      <c r="H388" s="27" t="s">
        <v>641</v>
      </c>
    </row>
    <row r="389" spans="1:8" s="45" customFormat="1" ht="30" customHeight="1">
      <c r="A389" s="27" t="str">
        <f t="shared" si="61"/>
        <v>B6.33 42 11.08</v>
      </c>
      <c r="B389" s="107" t="s">
        <v>302</v>
      </c>
      <c r="C389" s="27" t="s">
        <v>33</v>
      </c>
      <c r="D389" s="32">
        <v>55</v>
      </c>
      <c r="E389" s="5"/>
      <c r="F389" s="75"/>
      <c r="G389" s="104" t="s">
        <v>517</v>
      </c>
      <c r="H389" s="27" t="s">
        <v>642</v>
      </c>
    </row>
    <row r="390" spans="1:8" s="45" customFormat="1" ht="30" customHeight="1">
      <c r="A390" s="27" t="str">
        <f t="shared" si="61"/>
        <v>B6.33 42 11.09</v>
      </c>
      <c r="B390" s="107" t="s">
        <v>523</v>
      </c>
      <c r="C390" s="27" t="s">
        <v>33</v>
      </c>
      <c r="D390" s="32">
        <v>190</v>
      </c>
      <c r="E390" s="5"/>
      <c r="F390" s="75"/>
      <c r="G390" s="104" t="s">
        <v>524</v>
      </c>
      <c r="H390" s="27" t="s">
        <v>643</v>
      </c>
    </row>
    <row r="391" spans="1:8" s="45" customFormat="1" ht="28.5" customHeight="1">
      <c r="A391" s="27" t="str">
        <f t="shared" si="61"/>
        <v>B6.33 42 11.10</v>
      </c>
      <c r="B391" s="10" t="s">
        <v>638</v>
      </c>
      <c r="C391" s="27" t="s">
        <v>33</v>
      </c>
      <c r="D391" s="32">
        <v>15</v>
      </c>
      <c r="E391" s="11"/>
      <c r="F391" s="75"/>
      <c r="G391" s="104" t="s">
        <v>639</v>
      </c>
      <c r="H391" s="27" t="s">
        <v>644</v>
      </c>
    </row>
    <row r="392" spans="1:8" s="84" customFormat="1" ht="26.25" customHeight="1">
      <c r="A392" s="29">
        <f t="shared" si="61"/>
        <v>0</v>
      </c>
      <c r="B392" s="28" t="s">
        <v>569</v>
      </c>
      <c r="C392" s="111"/>
      <c r="D392" s="112">
        <v>0</v>
      </c>
      <c r="E392" s="112"/>
      <c r="F392" s="75"/>
      <c r="G392" s="73" t="s">
        <v>570</v>
      </c>
      <c r="H392" s="29"/>
    </row>
    <row r="393" spans="1:8" s="84" customFormat="1" ht="27" customHeight="1">
      <c r="A393" s="27" t="str">
        <f t="shared" si="61"/>
        <v>B6.33 42 11.11</v>
      </c>
      <c r="B393" s="107" t="s">
        <v>285</v>
      </c>
      <c r="C393" s="27" t="s">
        <v>33</v>
      </c>
      <c r="D393" s="32">
        <v>590</v>
      </c>
      <c r="E393" s="32"/>
      <c r="F393" s="75"/>
      <c r="G393" s="104" t="s">
        <v>544</v>
      </c>
      <c r="H393" s="27" t="s">
        <v>645</v>
      </c>
    </row>
    <row r="394" spans="1:8" s="45" customFormat="1" ht="24.75" customHeight="1">
      <c r="A394" s="27" t="str">
        <f t="shared" si="61"/>
        <v>B6.33 42 11.12</v>
      </c>
      <c r="B394" s="107" t="s">
        <v>288</v>
      </c>
      <c r="C394" s="27" t="s">
        <v>33</v>
      </c>
      <c r="D394" s="32">
        <v>1710</v>
      </c>
      <c r="E394" s="32"/>
      <c r="F394" s="75"/>
      <c r="G394" s="104" t="s">
        <v>515</v>
      </c>
      <c r="H394" s="27" t="s">
        <v>646</v>
      </c>
    </row>
    <row r="395" spans="1:8" s="45" customFormat="1" ht="25.5" customHeight="1">
      <c r="A395" s="27" t="str">
        <f t="shared" si="61"/>
        <v>B6.33 42 11.13</v>
      </c>
      <c r="B395" s="107" t="s">
        <v>302</v>
      </c>
      <c r="C395" s="27" t="s">
        <v>33</v>
      </c>
      <c r="D395" s="32">
        <v>360</v>
      </c>
      <c r="E395" s="32"/>
      <c r="F395" s="75"/>
      <c r="G395" s="104" t="s">
        <v>517</v>
      </c>
      <c r="H395" s="27" t="s">
        <v>647</v>
      </c>
    </row>
    <row r="396" spans="1:8" s="45" customFormat="1" ht="25.5" customHeight="1">
      <c r="A396" s="27" t="str">
        <f t="shared" si="61"/>
        <v>B6.33 42 11.14</v>
      </c>
      <c r="B396" s="10" t="s">
        <v>305</v>
      </c>
      <c r="C396" s="27" t="s">
        <v>33</v>
      </c>
      <c r="D396" s="32">
        <v>15</v>
      </c>
      <c r="E396" s="11"/>
      <c r="F396" s="75"/>
      <c r="G396" s="104" t="s">
        <v>306</v>
      </c>
      <c r="H396" s="27" t="s">
        <v>648</v>
      </c>
    </row>
    <row r="397" spans="1:8" s="84" customFormat="1" ht="30" customHeight="1">
      <c r="A397" s="87">
        <f t="shared" si="61"/>
        <v>0</v>
      </c>
      <c r="B397" s="42" t="s">
        <v>649</v>
      </c>
      <c r="C397" s="2318" t="s">
        <v>79</v>
      </c>
      <c r="D397" s="2318"/>
      <c r="E397" s="2318"/>
      <c r="F397" s="75">
        <f t="shared" si="60"/>
        <v>0</v>
      </c>
      <c r="G397" s="82" t="s">
        <v>650</v>
      </c>
      <c r="H397" s="82"/>
    </row>
    <row r="398" spans="1:8" s="84" customFormat="1" ht="29.25" customHeight="1">
      <c r="A398" s="74" t="str">
        <f t="shared" si="61"/>
        <v>33 42 11</v>
      </c>
      <c r="B398" s="28" t="s">
        <v>631</v>
      </c>
      <c r="C398" s="113"/>
      <c r="D398" s="114"/>
      <c r="E398" s="114"/>
      <c r="F398" s="75">
        <f t="shared" si="60"/>
        <v>0</v>
      </c>
      <c r="G398" s="78" t="s">
        <v>632</v>
      </c>
      <c r="H398" s="74" t="s">
        <v>633</v>
      </c>
    </row>
    <row r="399" spans="1:8" s="84" customFormat="1" ht="51" customHeight="1">
      <c r="A399" s="74">
        <f t="shared" si="61"/>
        <v>0</v>
      </c>
      <c r="B399" s="108" t="s">
        <v>508</v>
      </c>
      <c r="C399" s="29"/>
      <c r="D399" s="63"/>
      <c r="E399" s="9"/>
      <c r="F399" s="75">
        <f t="shared" si="60"/>
        <v>0</v>
      </c>
      <c r="G399" s="103" t="s">
        <v>509</v>
      </c>
      <c r="H399" s="74"/>
    </row>
    <row r="400" spans="1:8" s="84" customFormat="1" ht="30" customHeight="1">
      <c r="A400" s="29">
        <f>H400</f>
        <v>0</v>
      </c>
      <c r="B400" s="28" t="s">
        <v>651</v>
      </c>
      <c r="C400" s="111"/>
      <c r="D400" s="112">
        <v>0</v>
      </c>
      <c r="E400" s="112"/>
      <c r="F400" s="75"/>
      <c r="G400" s="73" t="s">
        <v>652</v>
      </c>
      <c r="H400" s="29"/>
    </row>
    <row r="401" spans="1:8" s="84" customFormat="1" ht="30" customHeight="1">
      <c r="A401" s="27" t="str">
        <f t="shared" ref="A401" si="62">H401</f>
        <v>B6.33 42 11.15</v>
      </c>
      <c r="B401" s="107" t="s">
        <v>285</v>
      </c>
      <c r="C401" s="27" t="s">
        <v>33</v>
      </c>
      <c r="D401" s="32">
        <v>10</v>
      </c>
      <c r="E401" s="32"/>
      <c r="F401" s="75"/>
      <c r="G401" s="104" t="s">
        <v>544</v>
      </c>
      <c r="H401" s="27" t="s">
        <v>653</v>
      </c>
    </row>
    <row r="402" spans="1:8" s="84" customFormat="1" ht="30" customHeight="1">
      <c r="A402" s="27" t="str">
        <f>H402</f>
        <v>B6.33 42 11.16</v>
      </c>
      <c r="B402" s="107" t="s">
        <v>654</v>
      </c>
      <c r="C402" s="27" t="s">
        <v>33</v>
      </c>
      <c r="D402" s="32">
        <v>460</v>
      </c>
      <c r="E402" s="5"/>
      <c r="F402" s="75"/>
      <c r="G402" s="104" t="s">
        <v>451</v>
      </c>
      <c r="H402" s="27" t="s">
        <v>655</v>
      </c>
    </row>
    <row r="403" spans="1:8" s="84" customFormat="1" ht="30" customHeight="1">
      <c r="A403" s="27" t="str">
        <f>H403</f>
        <v>B6.33 42 11.17</v>
      </c>
      <c r="B403" s="107" t="s">
        <v>302</v>
      </c>
      <c r="C403" s="27" t="s">
        <v>33</v>
      </c>
      <c r="D403" s="32">
        <v>190</v>
      </c>
      <c r="E403" s="5"/>
      <c r="F403" s="75"/>
      <c r="G403" s="104" t="s">
        <v>517</v>
      </c>
      <c r="H403" s="27" t="s">
        <v>656</v>
      </c>
    </row>
    <row r="404" spans="1:8" s="45" customFormat="1" ht="30" customHeight="1">
      <c r="A404" s="27" t="str">
        <f>H404</f>
        <v>B6.33 42 11.18</v>
      </c>
      <c r="B404" s="10" t="s">
        <v>305</v>
      </c>
      <c r="C404" s="27" t="s">
        <v>33</v>
      </c>
      <c r="D404" s="32">
        <v>15</v>
      </c>
      <c r="E404" s="11"/>
      <c r="F404" s="75"/>
      <c r="G404" s="104" t="s">
        <v>306</v>
      </c>
      <c r="H404" s="27" t="s">
        <v>657</v>
      </c>
    </row>
    <row r="405" spans="1:8" s="84" customFormat="1" ht="30" customHeight="1">
      <c r="A405" s="29">
        <f t="shared" si="61"/>
        <v>0</v>
      </c>
      <c r="B405" s="28" t="s">
        <v>658</v>
      </c>
      <c r="C405" s="111"/>
      <c r="D405" s="112"/>
      <c r="E405" s="112"/>
      <c r="F405" s="75">
        <f t="shared" si="60"/>
        <v>0</v>
      </c>
      <c r="G405" s="73" t="s">
        <v>659</v>
      </c>
      <c r="H405" s="29"/>
    </row>
    <row r="406" spans="1:8" s="84" customFormat="1" ht="30" customHeight="1">
      <c r="A406" s="27" t="str">
        <f t="shared" si="61"/>
        <v>B6.33 42 11.19</v>
      </c>
      <c r="B406" s="107" t="s">
        <v>285</v>
      </c>
      <c r="C406" s="27" t="s">
        <v>33</v>
      </c>
      <c r="D406" s="32">
        <v>10</v>
      </c>
      <c r="E406" s="32"/>
      <c r="F406" s="75"/>
      <c r="G406" s="104" t="s">
        <v>544</v>
      </c>
      <c r="H406" s="27" t="s">
        <v>660</v>
      </c>
    </row>
    <row r="407" spans="1:8" s="45" customFormat="1" ht="30" customHeight="1">
      <c r="A407" s="27" t="str">
        <f t="shared" si="61"/>
        <v>B6.33 42 11.20</v>
      </c>
      <c r="B407" s="107" t="s">
        <v>450</v>
      </c>
      <c r="C407" s="27" t="s">
        <v>33</v>
      </c>
      <c r="D407" s="32">
        <v>1405</v>
      </c>
      <c r="E407" s="32"/>
      <c r="F407" s="75"/>
      <c r="G407" s="104" t="s">
        <v>661</v>
      </c>
      <c r="H407" s="27" t="s">
        <v>662</v>
      </c>
    </row>
    <row r="408" spans="1:8" s="45" customFormat="1" ht="30" customHeight="1">
      <c r="A408" s="27" t="str">
        <f t="shared" si="61"/>
        <v>B6.33 42 11.21</v>
      </c>
      <c r="B408" s="107" t="s">
        <v>302</v>
      </c>
      <c r="C408" s="27" t="s">
        <v>33</v>
      </c>
      <c r="D408" s="32">
        <v>400</v>
      </c>
      <c r="E408" s="32"/>
      <c r="F408" s="75"/>
      <c r="G408" s="104" t="s">
        <v>517</v>
      </c>
      <c r="H408" s="27" t="s">
        <v>663</v>
      </c>
    </row>
    <row r="409" spans="1:8" s="45" customFormat="1" ht="30" customHeight="1">
      <c r="A409" s="27" t="str">
        <f t="shared" si="61"/>
        <v>B6.33 42 11.22</v>
      </c>
      <c r="B409" s="10" t="s">
        <v>305</v>
      </c>
      <c r="C409" s="27" t="s">
        <v>33</v>
      </c>
      <c r="D409" s="32">
        <v>15</v>
      </c>
      <c r="E409" s="11"/>
      <c r="F409" s="75"/>
      <c r="G409" s="104" t="s">
        <v>306</v>
      </c>
      <c r="H409" s="27" t="s">
        <v>664</v>
      </c>
    </row>
    <row r="410" spans="1:8" s="84" customFormat="1" ht="30" customHeight="1">
      <c r="A410" s="29">
        <f t="shared" si="61"/>
        <v>0</v>
      </c>
      <c r="B410" s="28" t="s">
        <v>665</v>
      </c>
      <c r="C410" s="111"/>
      <c r="D410" s="112">
        <v>0</v>
      </c>
      <c r="E410" s="112"/>
      <c r="F410" s="75"/>
      <c r="G410" s="73" t="s">
        <v>666</v>
      </c>
      <c r="H410" s="29"/>
    </row>
    <row r="411" spans="1:8" s="84" customFormat="1" ht="30" customHeight="1">
      <c r="A411" s="27" t="str">
        <f t="shared" si="61"/>
        <v>B6.33 42 11.23</v>
      </c>
      <c r="B411" s="107" t="s">
        <v>285</v>
      </c>
      <c r="C411" s="27" t="s">
        <v>33</v>
      </c>
      <c r="D411" s="32">
        <v>10</v>
      </c>
      <c r="E411" s="32"/>
      <c r="F411" s="75"/>
      <c r="G411" s="104" t="s">
        <v>544</v>
      </c>
      <c r="H411" s="27" t="s">
        <v>667</v>
      </c>
    </row>
    <row r="412" spans="1:8" s="45" customFormat="1" ht="30" customHeight="1">
      <c r="A412" s="27" t="str">
        <f t="shared" si="61"/>
        <v>B6.33 42 11.24</v>
      </c>
      <c r="B412" s="107" t="s">
        <v>450</v>
      </c>
      <c r="C412" s="27" t="s">
        <v>33</v>
      </c>
      <c r="D412" s="32">
        <v>625</v>
      </c>
      <c r="E412" s="5"/>
      <c r="F412" s="75"/>
      <c r="G412" s="104" t="s">
        <v>661</v>
      </c>
      <c r="H412" s="27" t="s">
        <v>668</v>
      </c>
    </row>
    <row r="413" spans="1:8" s="45" customFormat="1" ht="30" customHeight="1">
      <c r="A413" s="27" t="str">
        <f t="shared" si="61"/>
        <v>B6.33 42 11.25</v>
      </c>
      <c r="B413" s="107" t="s">
        <v>669</v>
      </c>
      <c r="C413" s="27" t="s">
        <v>33</v>
      </c>
      <c r="D413" s="32">
        <v>180</v>
      </c>
      <c r="E413" s="5"/>
      <c r="F413" s="75"/>
      <c r="G413" s="104" t="s">
        <v>670</v>
      </c>
      <c r="H413" s="27" t="s">
        <v>671</v>
      </c>
    </row>
    <row r="414" spans="1:8" s="45" customFormat="1" ht="30" customHeight="1">
      <c r="A414" s="27" t="str">
        <f t="shared" si="61"/>
        <v>B6.33 42 11.26</v>
      </c>
      <c r="B414" s="10" t="s">
        <v>305</v>
      </c>
      <c r="C414" s="27" t="s">
        <v>33</v>
      </c>
      <c r="D414" s="32">
        <v>15</v>
      </c>
      <c r="E414" s="11"/>
      <c r="F414" s="75"/>
      <c r="G414" s="104" t="s">
        <v>306</v>
      </c>
      <c r="H414" s="27" t="s">
        <v>672</v>
      </c>
    </row>
    <row r="415" spans="1:8" s="45" customFormat="1" ht="30" customHeight="1">
      <c r="A415" s="27"/>
      <c r="B415" s="10"/>
      <c r="C415" s="27"/>
      <c r="D415" s="32"/>
      <c r="E415" s="11"/>
      <c r="F415" s="75"/>
      <c r="G415" s="104"/>
      <c r="H415" s="27"/>
    </row>
    <row r="416" spans="1:8" s="45" customFormat="1" ht="30" customHeight="1">
      <c r="A416" s="27"/>
      <c r="B416" s="107"/>
      <c r="C416" s="27"/>
      <c r="D416" s="32"/>
      <c r="E416" s="5"/>
      <c r="F416" s="75"/>
      <c r="G416" s="104"/>
      <c r="H416" s="27"/>
    </row>
    <row r="417" spans="1:8" s="45" customFormat="1" ht="30" customHeight="1">
      <c r="A417" s="27"/>
      <c r="B417" s="107"/>
      <c r="C417" s="27"/>
      <c r="D417" s="32"/>
      <c r="E417" s="5"/>
      <c r="F417" s="75"/>
      <c r="G417" s="104"/>
      <c r="H417" s="27"/>
    </row>
    <row r="418" spans="1:8" s="84" customFormat="1" ht="30" customHeight="1">
      <c r="A418" s="87">
        <f t="shared" ref="A418:A420" si="63">H418</f>
        <v>0</v>
      </c>
      <c r="B418" s="42" t="s">
        <v>649</v>
      </c>
      <c r="C418" s="2318" t="s">
        <v>79</v>
      </c>
      <c r="D418" s="2318"/>
      <c r="E418" s="2318"/>
      <c r="F418" s="75">
        <f t="shared" ref="F418:F420" si="64">E418+D418</f>
        <v>0</v>
      </c>
      <c r="G418" s="82" t="s">
        <v>650</v>
      </c>
      <c r="H418" s="82"/>
    </row>
    <row r="419" spans="1:8" s="84" customFormat="1" ht="29.25" customHeight="1">
      <c r="A419" s="74" t="str">
        <f t="shared" si="63"/>
        <v>33 42 11</v>
      </c>
      <c r="B419" s="28" t="s">
        <v>631</v>
      </c>
      <c r="C419" s="113"/>
      <c r="D419" s="114"/>
      <c r="E419" s="114"/>
      <c r="F419" s="75">
        <f t="shared" si="64"/>
        <v>0</v>
      </c>
      <c r="G419" s="78" t="s">
        <v>632</v>
      </c>
      <c r="H419" s="74" t="s">
        <v>633</v>
      </c>
    </row>
    <row r="420" spans="1:8" s="84" customFormat="1" ht="51" customHeight="1">
      <c r="A420" s="74">
        <f t="shared" si="63"/>
        <v>0</v>
      </c>
      <c r="B420" s="108" t="s">
        <v>508</v>
      </c>
      <c r="C420" s="29"/>
      <c r="D420" s="63"/>
      <c r="E420" s="9"/>
      <c r="F420" s="75">
        <f t="shared" si="64"/>
        <v>0</v>
      </c>
      <c r="G420" s="103" t="s">
        <v>509</v>
      </c>
      <c r="H420" s="74"/>
    </row>
    <row r="421" spans="1:8" s="84" customFormat="1" ht="28.5" customHeight="1">
      <c r="A421" s="29">
        <f t="shared" si="61"/>
        <v>0</v>
      </c>
      <c r="B421" s="28" t="s">
        <v>673</v>
      </c>
      <c r="C421" s="111"/>
      <c r="D421" s="112">
        <v>0</v>
      </c>
      <c r="E421" s="112"/>
      <c r="F421" s="75"/>
      <c r="G421" s="73" t="s">
        <v>674</v>
      </c>
      <c r="H421" s="29"/>
    </row>
    <row r="422" spans="1:8" s="84" customFormat="1" ht="30" customHeight="1">
      <c r="A422" s="27" t="str">
        <f t="shared" si="61"/>
        <v>B6.33 42 11.27</v>
      </c>
      <c r="B422" s="107" t="s">
        <v>285</v>
      </c>
      <c r="C422" s="27" t="s">
        <v>33</v>
      </c>
      <c r="D422" s="32">
        <v>10</v>
      </c>
      <c r="E422" s="32"/>
      <c r="F422" s="75"/>
      <c r="G422" s="104" t="s">
        <v>544</v>
      </c>
      <c r="H422" s="27" t="s">
        <v>675</v>
      </c>
    </row>
    <row r="423" spans="1:8" s="84" customFormat="1" ht="30" customHeight="1">
      <c r="A423" s="27" t="str">
        <f t="shared" si="61"/>
        <v>B6.33 42 11.28</v>
      </c>
      <c r="B423" s="107" t="s">
        <v>450</v>
      </c>
      <c r="C423" s="27" t="s">
        <v>33</v>
      </c>
      <c r="D423" s="32">
        <v>10</v>
      </c>
      <c r="E423" s="5"/>
      <c r="F423" s="75"/>
      <c r="G423" s="104" t="s">
        <v>661</v>
      </c>
      <c r="H423" s="27" t="s">
        <v>676</v>
      </c>
    </row>
    <row r="424" spans="1:8" s="45" customFormat="1" ht="30" customHeight="1">
      <c r="A424" s="27" t="str">
        <f t="shared" si="61"/>
        <v>B6.33 42 11.29</v>
      </c>
      <c r="B424" s="107" t="s">
        <v>302</v>
      </c>
      <c r="C424" s="27" t="s">
        <v>33</v>
      </c>
      <c r="D424" s="32">
        <v>620</v>
      </c>
      <c r="E424" s="5"/>
      <c r="F424" s="75"/>
      <c r="G424" s="104" t="s">
        <v>517</v>
      </c>
      <c r="H424" s="27" t="s">
        <v>677</v>
      </c>
    </row>
    <row r="425" spans="1:8" s="45" customFormat="1" ht="30" customHeight="1">
      <c r="A425" s="27" t="str">
        <f t="shared" si="61"/>
        <v>B6.33 42 11.30</v>
      </c>
      <c r="B425" s="107" t="s">
        <v>523</v>
      </c>
      <c r="C425" s="27" t="s">
        <v>33</v>
      </c>
      <c r="D425" s="32">
        <v>65</v>
      </c>
      <c r="E425" s="5"/>
      <c r="F425" s="75"/>
      <c r="G425" s="104" t="s">
        <v>524</v>
      </c>
      <c r="H425" s="27" t="s">
        <v>678</v>
      </c>
    </row>
    <row r="426" spans="1:8" s="45" customFormat="1" ht="28.5" customHeight="1">
      <c r="A426" s="27" t="str">
        <f t="shared" si="61"/>
        <v>B6.33 42 11.31</v>
      </c>
      <c r="B426" s="10" t="s">
        <v>638</v>
      </c>
      <c r="C426" s="27" t="s">
        <v>33</v>
      </c>
      <c r="D426" s="32">
        <v>15</v>
      </c>
      <c r="E426" s="11"/>
      <c r="F426" s="75"/>
      <c r="G426" s="104" t="s">
        <v>639</v>
      </c>
      <c r="H426" s="27" t="s">
        <v>679</v>
      </c>
    </row>
    <row r="427" spans="1:8" s="84" customFormat="1" ht="30" customHeight="1">
      <c r="A427" s="29">
        <f t="shared" si="61"/>
        <v>0</v>
      </c>
      <c r="B427" s="28" t="s">
        <v>680</v>
      </c>
      <c r="C427" s="111"/>
      <c r="D427" s="112">
        <v>0</v>
      </c>
      <c r="E427" s="112"/>
      <c r="F427" s="75"/>
      <c r="G427" s="73" t="s">
        <v>681</v>
      </c>
      <c r="H427" s="29"/>
    </row>
    <row r="428" spans="1:8" s="84" customFormat="1" ht="30" customHeight="1">
      <c r="A428" s="27" t="str">
        <f t="shared" si="61"/>
        <v>B6.33 42 11.32</v>
      </c>
      <c r="B428" s="107" t="s">
        <v>285</v>
      </c>
      <c r="C428" s="27" t="s">
        <v>33</v>
      </c>
      <c r="D428" s="32">
        <v>10</v>
      </c>
      <c r="E428" s="32"/>
      <c r="F428" s="75"/>
      <c r="G428" s="104" t="s">
        <v>544</v>
      </c>
      <c r="H428" s="27" t="s">
        <v>682</v>
      </c>
    </row>
    <row r="429" spans="1:8" s="45" customFormat="1" ht="30" customHeight="1">
      <c r="A429" s="27" t="str">
        <f t="shared" si="61"/>
        <v>B6.33 42 11.33</v>
      </c>
      <c r="B429" s="107" t="s">
        <v>450</v>
      </c>
      <c r="C429" s="27" t="s">
        <v>33</v>
      </c>
      <c r="D429" s="32">
        <v>100</v>
      </c>
      <c r="E429" s="5"/>
      <c r="F429" s="75"/>
      <c r="G429" s="104" t="s">
        <v>661</v>
      </c>
      <c r="H429" s="27" t="s">
        <v>683</v>
      </c>
    </row>
    <row r="430" spans="1:8" s="84" customFormat="1" ht="30" customHeight="1">
      <c r="A430" s="27" t="str">
        <f t="shared" si="61"/>
        <v>B6.33 42 11.34</v>
      </c>
      <c r="B430" s="107" t="s">
        <v>302</v>
      </c>
      <c r="C430" s="27" t="s">
        <v>33</v>
      </c>
      <c r="D430" s="32">
        <v>1000</v>
      </c>
      <c r="E430" s="5"/>
      <c r="F430" s="75"/>
      <c r="G430" s="104" t="s">
        <v>521</v>
      </c>
      <c r="H430" s="27" t="s">
        <v>684</v>
      </c>
    </row>
    <row r="431" spans="1:8" s="84" customFormat="1" ht="30" customHeight="1">
      <c r="A431" s="27" t="str">
        <f t="shared" si="61"/>
        <v>B6.33 42 11.35</v>
      </c>
      <c r="B431" s="107" t="s">
        <v>536</v>
      </c>
      <c r="C431" s="27" t="s">
        <v>33</v>
      </c>
      <c r="D431" s="32">
        <v>250</v>
      </c>
      <c r="E431" s="5"/>
      <c r="F431" s="75"/>
      <c r="G431" s="104" t="s">
        <v>524</v>
      </c>
      <c r="H431" s="27" t="s">
        <v>685</v>
      </c>
    </row>
    <row r="432" spans="1:8" s="84" customFormat="1" ht="30" customHeight="1">
      <c r="A432" s="27" t="str">
        <f t="shared" si="61"/>
        <v>B6.33 42 11.36</v>
      </c>
      <c r="B432" s="107" t="s">
        <v>526</v>
      </c>
      <c r="C432" s="27" t="s">
        <v>33</v>
      </c>
      <c r="D432" s="32">
        <v>315</v>
      </c>
      <c r="E432" s="5"/>
      <c r="F432" s="75"/>
      <c r="G432" s="104" t="s">
        <v>527</v>
      </c>
      <c r="H432" s="27" t="s">
        <v>686</v>
      </c>
    </row>
    <row r="433" spans="1:8" s="45" customFormat="1" ht="27.75" customHeight="1">
      <c r="A433" s="27" t="str">
        <f t="shared" si="61"/>
        <v>B6.33 42 11.37</v>
      </c>
      <c r="B433" s="10" t="s">
        <v>529</v>
      </c>
      <c r="C433" s="27" t="s">
        <v>33</v>
      </c>
      <c r="D433" s="32">
        <v>15</v>
      </c>
      <c r="E433" s="11"/>
      <c r="F433" s="75"/>
      <c r="G433" s="104" t="s">
        <v>530</v>
      </c>
      <c r="H433" s="27" t="s">
        <v>687</v>
      </c>
    </row>
    <row r="434" spans="1:8" s="84" customFormat="1" ht="30" customHeight="1">
      <c r="A434" s="27"/>
      <c r="B434" s="107"/>
      <c r="C434" s="27"/>
      <c r="D434" s="32"/>
      <c r="E434" s="5"/>
      <c r="F434" s="75">
        <f t="shared" si="60"/>
        <v>0</v>
      </c>
      <c r="G434" s="104"/>
      <c r="H434" s="27"/>
    </row>
    <row r="435" spans="1:8" s="84" customFormat="1" ht="30" customHeight="1">
      <c r="A435" s="87">
        <f t="shared" ref="A435" si="65">H435</f>
        <v>0</v>
      </c>
      <c r="B435" s="42" t="s">
        <v>649</v>
      </c>
      <c r="C435" s="2318" t="s">
        <v>79</v>
      </c>
      <c r="D435" s="2318"/>
      <c r="E435" s="2318"/>
      <c r="F435" s="75">
        <f t="shared" si="60"/>
        <v>0</v>
      </c>
      <c r="G435" s="82" t="s">
        <v>650</v>
      </c>
      <c r="H435" s="82"/>
    </row>
    <row r="436" spans="1:8" s="84" customFormat="1" ht="24.9" customHeight="1">
      <c r="A436" s="74" t="str">
        <f t="shared" si="61"/>
        <v>33 42 11</v>
      </c>
      <c r="B436" s="28" t="s">
        <v>688</v>
      </c>
      <c r="C436" s="111"/>
      <c r="D436" s="112"/>
      <c r="E436" s="112"/>
      <c r="F436" s="75">
        <f t="shared" si="60"/>
        <v>0</v>
      </c>
      <c r="G436" s="73" t="s">
        <v>689</v>
      </c>
      <c r="H436" s="74" t="s">
        <v>633</v>
      </c>
    </row>
    <row r="437" spans="1:8" s="84" customFormat="1" ht="30" customHeight="1">
      <c r="A437" s="74">
        <f t="shared" si="61"/>
        <v>0</v>
      </c>
      <c r="B437" s="28" t="s">
        <v>690</v>
      </c>
      <c r="C437" s="111"/>
      <c r="D437" s="112"/>
      <c r="E437" s="112"/>
      <c r="F437" s="75">
        <f t="shared" si="60"/>
        <v>0</v>
      </c>
      <c r="G437" s="73" t="s">
        <v>691</v>
      </c>
      <c r="H437" s="74"/>
    </row>
    <row r="438" spans="1:8" s="84" customFormat="1" ht="30" customHeight="1">
      <c r="A438" s="29">
        <f t="shared" si="61"/>
        <v>0</v>
      </c>
      <c r="B438" s="28" t="s">
        <v>542</v>
      </c>
      <c r="C438" s="111"/>
      <c r="D438" s="112"/>
      <c r="E438" s="112"/>
      <c r="F438" s="75">
        <f t="shared" si="60"/>
        <v>0</v>
      </c>
      <c r="G438" s="73" t="s">
        <v>543</v>
      </c>
      <c r="H438" s="29"/>
    </row>
    <row r="439" spans="1:8" s="84" customFormat="1" ht="30" customHeight="1">
      <c r="A439" s="27" t="str">
        <f t="shared" si="61"/>
        <v>B6.33 42 11.38</v>
      </c>
      <c r="B439" s="107" t="s">
        <v>285</v>
      </c>
      <c r="C439" s="27" t="s">
        <v>33</v>
      </c>
      <c r="D439" s="32">
        <v>12550</v>
      </c>
      <c r="E439" s="32"/>
      <c r="F439" s="75"/>
      <c r="G439" s="104" t="s">
        <v>544</v>
      </c>
      <c r="H439" s="27" t="s">
        <v>692</v>
      </c>
    </row>
    <row r="440" spans="1:8" s="84" customFormat="1" ht="30" customHeight="1">
      <c r="A440" s="29">
        <f t="shared" si="61"/>
        <v>0</v>
      </c>
      <c r="B440" s="28" t="s">
        <v>552</v>
      </c>
      <c r="C440" s="111"/>
      <c r="D440" s="112">
        <v>0</v>
      </c>
      <c r="E440" s="112"/>
      <c r="F440" s="75"/>
      <c r="G440" s="73" t="s">
        <v>553</v>
      </c>
      <c r="H440" s="29"/>
    </row>
    <row r="441" spans="1:8" s="84" customFormat="1" ht="30" customHeight="1">
      <c r="A441" s="27" t="str">
        <f t="shared" si="61"/>
        <v>B6.33 42 11.39</v>
      </c>
      <c r="B441" s="107" t="s">
        <v>285</v>
      </c>
      <c r="C441" s="27" t="s">
        <v>33</v>
      </c>
      <c r="D441" s="32">
        <v>840</v>
      </c>
      <c r="E441" s="32"/>
      <c r="F441" s="75"/>
      <c r="G441" s="104" t="s">
        <v>544</v>
      </c>
      <c r="H441" s="27" t="s">
        <v>693</v>
      </c>
    </row>
    <row r="442" spans="1:8" s="81" customFormat="1" ht="33.75" customHeight="1">
      <c r="A442" s="46">
        <f t="shared" si="61"/>
        <v>0</v>
      </c>
      <c r="B442" s="28" t="s">
        <v>694</v>
      </c>
      <c r="C442" s="111"/>
      <c r="D442" s="112"/>
      <c r="E442" s="112"/>
      <c r="F442" s="75">
        <f t="shared" ref="F442:F444" si="66">E442+D442</f>
        <v>0</v>
      </c>
      <c r="G442" s="73" t="s">
        <v>695</v>
      </c>
      <c r="H442" s="80"/>
    </row>
    <row r="443" spans="1:8" s="81" customFormat="1" ht="30" customHeight="1">
      <c r="A443" s="74" t="str">
        <f t="shared" si="61"/>
        <v>33 05 39</v>
      </c>
      <c r="B443" s="28" t="s">
        <v>696</v>
      </c>
      <c r="C443" s="111"/>
      <c r="D443" s="112"/>
      <c r="E443" s="112"/>
      <c r="F443" s="75">
        <f t="shared" si="66"/>
        <v>0</v>
      </c>
      <c r="G443" s="73" t="s">
        <v>697</v>
      </c>
      <c r="H443" s="74" t="s">
        <v>698</v>
      </c>
    </row>
    <row r="444" spans="1:8" s="81" customFormat="1" ht="30" customHeight="1">
      <c r="A444" s="74">
        <f t="shared" si="61"/>
        <v>0</v>
      </c>
      <c r="B444" s="28" t="s">
        <v>699</v>
      </c>
      <c r="C444" s="111"/>
      <c r="D444" s="112"/>
      <c r="E444" s="112"/>
      <c r="F444" s="75">
        <f t="shared" si="66"/>
        <v>0</v>
      </c>
      <c r="G444" s="73" t="s">
        <v>586</v>
      </c>
      <c r="H444" s="74"/>
    </row>
    <row r="445" spans="1:8" s="81" customFormat="1" ht="30" customHeight="1">
      <c r="A445" s="74" t="str">
        <f t="shared" si="61"/>
        <v>B6.33 05 39.01</v>
      </c>
      <c r="B445" s="31" t="s">
        <v>700</v>
      </c>
      <c r="C445" s="27" t="s">
        <v>267</v>
      </c>
      <c r="D445" s="75">
        <v>117</v>
      </c>
      <c r="E445" s="75"/>
      <c r="F445" s="75"/>
      <c r="G445" s="104" t="s">
        <v>701</v>
      </c>
      <c r="H445" s="74" t="s">
        <v>702</v>
      </c>
    </row>
    <row r="446" spans="1:8" s="81" customFormat="1" ht="30" customHeight="1">
      <c r="A446" s="74" t="str">
        <f t="shared" si="61"/>
        <v>B6.33 05 39.02</v>
      </c>
      <c r="B446" s="31" t="s">
        <v>703</v>
      </c>
      <c r="C446" s="27" t="s">
        <v>267</v>
      </c>
      <c r="D446" s="75">
        <v>25</v>
      </c>
      <c r="E446" s="75"/>
      <c r="F446" s="75"/>
      <c r="G446" s="104" t="s">
        <v>704</v>
      </c>
      <c r="H446" s="74" t="s">
        <v>705</v>
      </c>
    </row>
    <row r="447" spans="1:8" s="81" customFormat="1" ht="30" customHeight="1">
      <c r="A447" s="74" t="str">
        <f t="shared" si="61"/>
        <v>B6.33 05 39.03</v>
      </c>
      <c r="B447" s="31" t="s">
        <v>706</v>
      </c>
      <c r="C447" s="27" t="s">
        <v>267</v>
      </c>
      <c r="D447" s="75">
        <v>16</v>
      </c>
      <c r="E447" s="75"/>
      <c r="F447" s="75"/>
      <c r="G447" s="104" t="s">
        <v>597</v>
      </c>
      <c r="H447" s="74" t="s">
        <v>707</v>
      </c>
    </row>
    <row r="448" spans="1:8" s="81" customFormat="1" ht="30" customHeight="1">
      <c r="A448" s="74" t="str">
        <f t="shared" si="61"/>
        <v>B6.33 05 39.04</v>
      </c>
      <c r="B448" s="31" t="s">
        <v>708</v>
      </c>
      <c r="C448" s="27" t="s">
        <v>267</v>
      </c>
      <c r="D448" s="75">
        <v>10</v>
      </c>
      <c r="E448" s="75"/>
      <c r="F448" s="75"/>
      <c r="G448" s="104" t="s">
        <v>709</v>
      </c>
      <c r="H448" s="74" t="s">
        <v>710</v>
      </c>
    </row>
    <row r="449" spans="1:8" s="81" customFormat="1" ht="25.5" customHeight="1">
      <c r="A449" s="74" t="str">
        <f t="shared" si="61"/>
        <v>B6.33 05 39.05</v>
      </c>
      <c r="B449" s="115" t="s">
        <v>602</v>
      </c>
      <c r="C449" s="27" t="s">
        <v>267</v>
      </c>
      <c r="D449" s="75">
        <v>1</v>
      </c>
      <c r="E449" s="75"/>
      <c r="F449" s="75"/>
      <c r="G449" s="116" t="s">
        <v>711</v>
      </c>
      <c r="H449" s="74" t="s">
        <v>712</v>
      </c>
    </row>
    <row r="450" spans="1:8" s="81" customFormat="1" ht="27" customHeight="1">
      <c r="A450" s="74" t="str">
        <f t="shared" si="61"/>
        <v>B6.33 05 39.06</v>
      </c>
      <c r="B450" s="115" t="s">
        <v>713</v>
      </c>
      <c r="C450" s="27" t="s">
        <v>267</v>
      </c>
      <c r="D450" s="75">
        <v>1</v>
      </c>
      <c r="E450" s="75"/>
      <c r="F450" s="75"/>
      <c r="G450" s="116" t="s">
        <v>714</v>
      </c>
      <c r="H450" s="74" t="s">
        <v>715</v>
      </c>
    </row>
    <row r="451" spans="1:8" s="81" customFormat="1" ht="30" customHeight="1">
      <c r="A451" s="74" t="str">
        <f t="shared" si="61"/>
        <v>B6.33 05 39.07</v>
      </c>
      <c r="B451" s="115" t="s">
        <v>608</v>
      </c>
      <c r="C451" s="27" t="s">
        <v>267</v>
      </c>
      <c r="D451" s="75">
        <v>2</v>
      </c>
      <c r="E451" s="75"/>
      <c r="F451" s="75"/>
      <c r="G451" s="116" t="s">
        <v>716</v>
      </c>
      <c r="H451" s="74" t="s">
        <v>717</v>
      </c>
    </row>
    <row r="452" spans="1:8" s="81" customFormat="1" ht="30" customHeight="1">
      <c r="A452" s="74" t="str">
        <f t="shared" si="61"/>
        <v>B6.33 05 39.08</v>
      </c>
      <c r="B452" s="115" t="s">
        <v>718</v>
      </c>
      <c r="C452" s="27" t="s">
        <v>267</v>
      </c>
      <c r="D452" s="75">
        <v>1</v>
      </c>
      <c r="E452" s="75"/>
      <c r="F452" s="75"/>
      <c r="G452" s="116" t="s">
        <v>719</v>
      </c>
      <c r="H452" s="74" t="s">
        <v>720</v>
      </c>
    </row>
    <row r="453" spans="1:8" s="84" customFormat="1" ht="30" customHeight="1">
      <c r="A453" s="74" t="str">
        <f t="shared" si="61"/>
        <v>B6.33 05 39.09</v>
      </c>
      <c r="B453" s="115" t="s">
        <v>721</v>
      </c>
      <c r="C453" s="27" t="s">
        <v>267</v>
      </c>
      <c r="D453" s="75">
        <v>1</v>
      </c>
      <c r="E453" s="75"/>
      <c r="F453" s="75"/>
      <c r="G453" s="116" t="s">
        <v>722</v>
      </c>
      <c r="H453" s="74" t="s">
        <v>723</v>
      </c>
    </row>
    <row r="454" spans="1:8" s="84" customFormat="1" ht="30" customHeight="1">
      <c r="A454" s="74"/>
      <c r="B454" s="115"/>
      <c r="C454" s="27"/>
      <c r="D454" s="75"/>
      <c r="E454" s="75"/>
      <c r="F454" s="75"/>
      <c r="G454" s="116"/>
      <c r="H454" s="74"/>
    </row>
    <row r="455" spans="1:8" s="84" customFormat="1" ht="30" customHeight="1">
      <c r="A455" s="74"/>
      <c r="B455" s="115"/>
      <c r="C455" s="27"/>
      <c r="D455" s="75"/>
      <c r="E455" s="75"/>
      <c r="F455" s="75"/>
      <c r="G455" s="116"/>
      <c r="H455" s="74"/>
    </row>
    <row r="456" spans="1:8" s="84" customFormat="1" ht="30" customHeight="1">
      <c r="A456" s="27"/>
      <c r="B456" s="107"/>
      <c r="C456" s="27"/>
      <c r="D456" s="32"/>
      <c r="E456" s="5"/>
      <c r="F456" s="75">
        <f t="shared" ref="F456:F480" si="67">E456+D456</f>
        <v>0</v>
      </c>
      <c r="G456" s="104"/>
      <c r="H456" s="27"/>
    </row>
    <row r="457" spans="1:8" s="84" customFormat="1" ht="30" customHeight="1">
      <c r="A457" s="87">
        <f t="shared" si="61"/>
        <v>0</v>
      </c>
      <c r="B457" s="42" t="s">
        <v>649</v>
      </c>
      <c r="C457" s="2318" t="s">
        <v>79</v>
      </c>
      <c r="D457" s="2318"/>
      <c r="E457" s="2318"/>
      <c r="F457" s="75">
        <f t="shared" si="67"/>
        <v>0</v>
      </c>
      <c r="G457" s="82" t="s">
        <v>650</v>
      </c>
      <c r="H457" s="82"/>
    </row>
    <row r="458" spans="1:8" s="81" customFormat="1" ht="33.75" customHeight="1">
      <c r="A458" s="46">
        <f t="shared" si="61"/>
        <v>0</v>
      </c>
      <c r="B458" s="28" t="s">
        <v>694</v>
      </c>
      <c r="C458" s="111"/>
      <c r="D458" s="112"/>
      <c r="E458" s="112"/>
      <c r="F458" s="75">
        <f t="shared" si="67"/>
        <v>0</v>
      </c>
      <c r="G458" s="73" t="s">
        <v>695</v>
      </c>
      <c r="H458" s="80"/>
    </row>
    <row r="459" spans="1:8" s="81" customFormat="1" ht="30" customHeight="1">
      <c r="A459" s="74" t="str">
        <f t="shared" si="61"/>
        <v>33 05 39</v>
      </c>
      <c r="B459" s="28" t="s">
        <v>696</v>
      </c>
      <c r="C459" s="111"/>
      <c r="D459" s="112"/>
      <c r="E459" s="112"/>
      <c r="F459" s="75">
        <f t="shared" si="67"/>
        <v>0</v>
      </c>
      <c r="G459" s="73" t="s">
        <v>697</v>
      </c>
      <c r="H459" s="74" t="s">
        <v>698</v>
      </c>
    </row>
    <row r="460" spans="1:8" s="81" customFormat="1" ht="30" customHeight="1">
      <c r="A460" s="74">
        <f t="shared" si="61"/>
        <v>0</v>
      </c>
      <c r="B460" s="28" t="s">
        <v>724</v>
      </c>
      <c r="C460" s="111"/>
      <c r="D460" s="112">
        <v>0</v>
      </c>
      <c r="E460" s="112"/>
      <c r="F460" s="75"/>
      <c r="G460" s="73" t="s">
        <v>725</v>
      </c>
      <c r="H460" s="74"/>
    </row>
    <row r="461" spans="1:8" s="81" customFormat="1" ht="30" customHeight="1">
      <c r="A461" s="74" t="str">
        <f t="shared" si="61"/>
        <v>B6.33 05 39.10</v>
      </c>
      <c r="B461" s="31" t="s">
        <v>700</v>
      </c>
      <c r="C461" s="27" t="s">
        <v>267</v>
      </c>
      <c r="D461" s="75">
        <v>18</v>
      </c>
      <c r="E461" s="75"/>
      <c r="F461" s="75"/>
      <c r="G461" s="104" t="s">
        <v>701</v>
      </c>
      <c r="H461" s="74" t="s">
        <v>726</v>
      </c>
    </row>
    <row r="462" spans="1:8" s="81" customFormat="1" ht="30" customHeight="1">
      <c r="A462" s="74" t="str">
        <f t="shared" si="61"/>
        <v>B6.33 05 39.11</v>
      </c>
      <c r="B462" s="31" t="s">
        <v>727</v>
      </c>
      <c r="C462" s="27" t="s">
        <v>267</v>
      </c>
      <c r="D462" s="75">
        <v>1</v>
      </c>
      <c r="E462" s="75"/>
      <c r="F462" s="75"/>
      <c r="G462" s="104" t="s">
        <v>728</v>
      </c>
      <c r="H462" s="74" t="s">
        <v>729</v>
      </c>
    </row>
    <row r="463" spans="1:8" s="81" customFormat="1" ht="30" customHeight="1">
      <c r="A463" s="74">
        <f t="shared" si="61"/>
        <v>0</v>
      </c>
      <c r="B463" s="28" t="s">
        <v>730</v>
      </c>
      <c r="C463" s="111"/>
      <c r="D463" s="112">
        <v>0</v>
      </c>
      <c r="E463" s="112"/>
      <c r="F463" s="75"/>
      <c r="G463" s="73" t="s">
        <v>731</v>
      </c>
      <c r="H463" s="74"/>
    </row>
    <row r="464" spans="1:8" s="81" customFormat="1" ht="30" customHeight="1">
      <c r="A464" s="74" t="str">
        <f t="shared" si="61"/>
        <v>B6.33 05 39.12</v>
      </c>
      <c r="B464" s="31" t="s">
        <v>732</v>
      </c>
      <c r="C464" s="27" t="s">
        <v>267</v>
      </c>
      <c r="D464" s="75">
        <v>5</v>
      </c>
      <c r="E464" s="75"/>
      <c r="F464" s="75"/>
      <c r="G464" s="104" t="s">
        <v>733</v>
      </c>
      <c r="H464" s="74" t="s">
        <v>734</v>
      </c>
    </row>
    <row r="465" spans="1:8" s="81" customFormat="1" ht="30" customHeight="1">
      <c r="A465" s="74" t="str">
        <f t="shared" si="61"/>
        <v>B6.33 05 39.13</v>
      </c>
      <c r="B465" s="31" t="s">
        <v>706</v>
      </c>
      <c r="C465" s="27" t="s">
        <v>267</v>
      </c>
      <c r="D465" s="75">
        <v>16</v>
      </c>
      <c r="E465" s="75"/>
      <c r="F465" s="75"/>
      <c r="G465" s="104" t="s">
        <v>597</v>
      </c>
      <c r="H465" s="74" t="s">
        <v>735</v>
      </c>
    </row>
    <row r="466" spans="1:8" s="81" customFormat="1" ht="30" customHeight="1">
      <c r="A466" s="74" t="str">
        <f t="shared" si="61"/>
        <v>B6.33 05 39.14</v>
      </c>
      <c r="B466" s="31" t="s">
        <v>736</v>
      </c>
      <c r="C466" s="27" t="s">
        <v>267</v>
      </c>
      <c r="D466" s="75">
        <v>12</v>
      </c>
      <c r="E466" s="75"/>
      <c r="F466" s="75"/>
      <c r="G466" s="104" t="s">
        <v>709</v>
      </c>
      <c r="H466" s="74" t="s">
        <v>737</v>
      </c>
    </row>
    <row r="467" spans="1:8" s="81" customFormat="1" ht="26.25" customHeight="1">
      <c r="A467" s="74" t="str">
        <f t="shared" ref="A467:A504" si="68">H467</f>
        <v>B6.33 05 39.15</v>
      </c>
      <c r="B467" s="31" t="s">
        <v>602</v>
      </c>
      <c r="C467" s="27" t="s">
        <v>267</v>
      </c>
      <c r="D467" s="75">
        <v>1</v>
      </c>
      <c r="E467" s="75"/>
      <c r="F467" s="75"/>
      <c r="G467" s="104" t="s">
        <v>711</v>
      </c>
      <c r="H467" s="74" t="s">
        <v>738</v>
      </c>
    </row>
    <row r="468" spans="1:8" s="81" customFormat="1" ht="30" customHeight="1">
      <c r="A468" s="74" t="str">
        <f t="shared" si="68"/>
        <v>B6.33 05 39.16</v>
      </c>
      <c r="B468" s="31" t="s">
        <v>713</v>
      </c>
      <c r="C468" s="27" t="s">
        <v>267</v>
      </c>
      <c r="D468" s="75">
        <v>2</v>
      </c>
      <c r="E468" s="75"/>
      <c r="F468" s="75"/>
      <c r="G468" s="104" t="s">
        <v>714</v>
      </c>
      <c r="H468" s="74" t="s">
        <v>739</v>
      </c>
    </row>
    <row r="469" spans="1:8" s="81" customFormat="1" ht="21.75" customHeight="1">
      <c r="A469" s="74">
        <f t="shared" si="68"/>
        <v>0</v>
      </c>
      <c r="B469" s="28" t="s">
        <v>740</v>
      </c>
      <c r="C469" s="111"/>
      <c r="D469" s="112">
        <v>0</v>
      </c>
      <c r="E469" s="112"/>
      <c r="F469" s="75"/>
      <c r="G469" s="73" t="s">
        <v>741</v>
      </c>
      <c r="H469" s="74"/>
    </row>
    <row r="470" spans="1:8" s="81" customFormat="1" ht="26.25" customHeight="1">
      <c r="A470" s="74" t="str">
        <f t="shared" si="68"/>
        <v>B6.33 05 39.17</v>
      </c>
      <c r="B470" s="31" t="s">
        <v>742</v>
      </c>
      <c r="C470" s="27" t="s">
        <v>267</v>
      </c>
      <c r="D470" s="75">
        <v>5</v>
      </c>
      <c r="E470" s="75"/>
      <c r="F470" s="75"/>
      <c r="G470" s="104" t="s">
        <v>597</v>
      </c>
      <c r="H470" s="74" t="s">
        <v>743</v>
      </c>
    </row>
    <row r="471" spans="1:8" s="81" customFormat="1" ht="26.25" customHeight="1">
      <c r="A471" s="74" t="str">
        <f t="shared" si="68"/>
        <v>B6.33 05 39.18</v>
      </c>
      <c r="B471" s="31" t="s">
        <v>708</v>
      </c>
      <c r="C471" s="27" t="s">
        <v>267</v>
      </c>
      <c r="D471" s="75">
        <v>1</v>
      </c>
      <c r="E471" s="75"/>
      <c r="F471" s="75"/>
      <c r="G471" s="104" t="s">
        <v>744</v>
      </c>
      <c r="H471" s="74" t="s">
        <v>745</v>
      </c>
    </row>
    <row r="472" spans="1:8" s="81" customFormat="1" ht="26.25" customHeight="1">
      <c r="A472" s="74" t="str">
        <f t="shared" si="68"/>
        <v>B6.33 05 39.19</v>
      </c>
      <c r="B472" s="115" t="s">
        <v>602</v>
      </c>
      <c r="C472" s="27" t="s">
        <v>267</v>
      </c>
      <c r="D472" s="75">
        <v>5</v>
      </c>
      <c r="E472" s="75"/>
      <c r="F472" s="75"/>
      <c r="G472" s="116" t="s">
        <v>711</v>
      </c>
      <c r="H472" s="74" t="s">
        <v>746</v>
      </c>
    </row>
    <row r="473" spans="1:8" s="81" customFormat="1" ht="26.25" customHeight="1">
      <c r="A473" s="74" t="str">
        <f t="shared" si="68"/>
        <v>B6.33 05 39.20</v>
      </c>
      <c r="B473" s="115" t="s">
        <v>713</v>
      </c>
      <c r="C473" s="27" t="s">
        <v>267</v>
      </c>
      <c r="D473" s="75">
        <v>11</v>
      </c>
      <c r="E473" s="75"/>
      <c r="F473" s="75"/>
      <c r="G473" s="116" t="s">
        <v>714</v>
      </c>
      <c r="H473" s="74" t="s">
        <v>747</v>
      </c>
    </row>
    <row r="474" spans="1:8" s="81" customFormat="1" ht="26.25" customHeight="1">
      <c r="A474" s="74" t="str">
        <f t="shared" si="68"/>
        <v>B6.33 05 39.22</v>
      </c>
      <c r="B474" s="115" t="s">
        <v>608</v>
      </c>
      <c r="C474" s="27" t="s">
        <v>267</v>
      </c>
      <c r="D474" s="75">
        <v>1</v>
      </c>
      <c r="E474" s="75"/>
      <c r="F474" s="75"/>
      <c r="G474" s="116" t="s">
        <v>716</v>
      </c>
      <c r="H474" s="74" t="s">
        <v>748</v>
      </c>
    </row>
    <row r="475" spans="1:8" s="81" customFormat="1" ht="26.25" customHeight="1">
      <c r="A475" s="74" t="str">
        <f t="shared" si="68"/>
        <v>B6.33 05 39.23</v>
      </c>
      <c r="B475" s="115" t="s">
        <v>749</v>
      </c>
      <c r="C475" s="27" t="s">
        <v>267</v>
      </c>
      <c r="D475" s="75">
        <v>2</v>
      </c>
      <c r="E475" s="75"/>
      <c r="F475" s="75"/>
      <c r="G475" s="116" t="s">
        <v>750</v>
      </c>
      <c r="H475" s="74" t="s">
        <v>751</v>
      </c>
    </row>
    <row r="476" spans="1:8" s="81" customFormat="1" ht="26.25" customHeight="1">
      <c r="A476" s="74" t="str">
        <f t="shared" si="68"/>
        <v>B6.33 05 39.24</v>
      </c>
      <c r="B476" s="115" t="s">
        <v>614</v>
      </c>
      <c r="C476" s="27" t="s">
        <v>267</v>
      </c>
      <c r="D476" s="75">
        <v>2</v>
      </c>
      <c r="E476" s="75"/>
      <c r="F476" s="75"/>
      <c r="G476" s="116" t="s">
        <v>752</v>
      </c>
      <c r="H476" s="74" t="s">
        <v>753</v>
      </c>
    </row>
    <row r="477" spans="1:8" s="81" customFormat="1" ht="26.25" customHeight="1">
      <c r="A477" s="74" t="str">
        <f t="shared" si="68"/>
        <v>B6.33 05 39.25</v>
      </c>
      <c r="B477" s="115" t="s">
        <v>754</v>
      </c>
      <c r="C477" s="27" t="s">
        <v>267</v>
      </c>
      <c r="D477" s="75">
        <v>2</v>
      </c>
      <c r="E477" s="75"/>
      <c r="F477" s="75"/>
      <c r="G477" s="116" t="s">
        <v>755</v>
      </c>
      <c r="H477" s="74" t="s">
        <v>756</v>
      </c>
    </row>
    <row r="478" spans="1:8" s="102" customFormat="1" ht="30.75" customHeight="1">
      <c r="A478" s="87">
        <f t="shared" si="68"/>
        <v>0</v>
      </c>
      <c r="B478" s="42" t="s">
        <v>649</v>
      </c>
      <c r="C478" s="2318" t="s">
        <v>79</v>
      </c>
      <c r="D478" s="2318"/>
      <c r="E478" s="2318"/>
      <c r="F478" s="75">
        <f t="shared" si="67"/>
        <v>0</v>
      </c>
      <c r="G478" s="82" t="s">
        <v>650</v>
      </c>
      <c r="H478" s="82"/>
    </row>
    <row r="479" spans="1:8" s="81" customFormat="1" ht="33" customHeight="1">
      <c r="A479" s="46">
        <f t="shared" si="68"/>
        <v>0</v>
      </c>
      <c r="B479" s="28" t="s">
        <v>694</v>
      </c>
      <c r="C479" s="111"/>
      <c r="D479" s="112"/>
      <c r="E479" s="112"/>
      <c r="F479" s="75">
        <f t="shared" si="67"/>
        <v>0</v>
      </c>
      <c r="G479" s="73" t="s">
        <v>695</v>
      </c>
      <c r="H479" s="80"/>
    </row>
    <row r="480" spans="1:8" s="81" customFormat="1" ht="26.25" customHeight="1">
      <c r="A480" s="74">
        <f t="shared" si="68"/>
        <v>0</v>
      </c>
      <c r="B480" s="28" t="s">
        <v>757</v>
      </c>
      <c r="C480" s="111"/>
      <c r="D480" s="112"/>
      <c r="E480" s="112"/>
      <c r="F480" s="75">
        <f t="shared" si="67"/>
        <v>0</v>
      </c>
      <c r="G480" s="73" t="s">
        <v>758</v>
      </c>
      <c r="H480" s="74"/>
    </row>
    <row r="481" spans="1:10" s="81" customFormat="1" ht="24.75" customHeight="1">
      <c r="A481" s="74" t="str">
        <f t="shared" si="68"/>
        <v>B6.33 05 39.27</v>
      </c>
      <c r="B481" s="115" t="s">
        <v>759</v>
      </c>
      <c r="C481" s="27" t="s">
        <v>267</v>
      </c>
      <c r="D481" s="75">
        <v>31</v>
      </c>
      <c r="E481" s="75"/>
      <c r="F481" s="75"/>
      <c r="G481" s="116" t="s">
        <v>760</v>
      </c>
      <c r="H481" s="74" t="s">
        <v>761</v>
      </c>
    </row>
    <row r="482" spans="1:10" s="81" customFormat="1" ht="26.25" customHeight="1">
      <c r="A482" s="74">
        <f t="shared" si="68"/>
        <v>0</v>
      </c>
      <c r="B482" s="28" t="s">
        <v>762</v>
      </c>
      <c r="C482" s="111"/>
      <c r="D482" s="112"/>
      <c r="E482" s="112"/>
      <c r="F482" s="75"/>
      <c r="G482" s="73" t="s">
        <v>763</v>
      </c>
      <c r="H482" s="74"/>
    </row>
    <row r="483" spans="1:10" s="81" customFormat="1" ht="24.75" customHeight="1">
      <c r="A483" s="74" t="str">
        <f t="shared" si="68"/>
        <v>B6.33 05 39.28</v>
      </c>
      <c r="B483" s="115" t="s">
        <v>764</v>
      </c>
      <c r="C483" s="27" t="s">
        <v>267</v>
      </c>
      <c r="D483" s="75">
        <v>2</v>
      </c>
      <c r="E483" s="75"/>
      <c r="F483" s="75"/>
      <c r="G483" s="116" t="s">
        <v>765</v>
      </c>
      <c r="H483" s="74" t="s">
        <v>766</v>
      </c>
    </row>
    <row r="484" spans="1:10" s="81" customFormat="1" ht="24.75" customHeight="1">
      <c r="A484" s="74">
        <f t="shared" si="68"/>
        <v>0</v>
      </c>
      <c r="B484" s="28" t="s">
        <v>767</v>
      </c>
      <c r="C484" s="111"/>
      <c r="D484" s="112"/>
      <c r="E484" s="112"/>
      <c r="F484" s="75"/>
      <c r="G484" s="73" t="s">
        <v>768</v>
      </c>
      <c r="H484" s="74"/>
    </row>
    <row r="485" spans="1:10" s="81" customFormat="1" ht="25.5" customHeight="1">
      <c r="A485" s="74" t="str">
        <f t="shared" si="68"/>
        <v>B6.33 05 39.29</v>
      </c>
      <c r="B485" s="31" t="s">
        <v>769</v>
      </c>
      <c r="C485" s="27" t="s">
        <v>267</v>
      </c>
      <c r="D485" s="75">
        <v>521</v>
      </c>
      <c r="E485" s="75"/>
      <c r="F485" s="75"/>
      <c r="G485" s="104" t="s">
        <v>770</v>
      </c>
      <c r="H485" s="74" t="s">
        <v>771</v>
      </c>
    </row>
    <row r="486" spans="1:10" s="81" customFormat="1" ht="23.25" customHeight="1">
      <c r="A486" s="74" t="str">
        <f t="shared" si="68"/>
        <v>B6.33 05 39.30</v>
      </c>
      <c r="B486" s="31" t="s">
        <v>772</v>
      </c>
      <c r="C486" s="27" t="s">
        <v>267</v>
      </c>
      <c r="D486" s="75">
        <v>97</v>
      </c>
      <c r="E486" s="75"/>
      <c r="F486" s="75"/>
      <c r="G486" s="104" t="s">
        <v>773</v>
      </c>
      <c r="H486" s="74" t="s">
        <v>774</v>
      </c>
    </row>
    <row r="487" spans="1:10" s="84" customFormat="1" ht="30" customHeight="1">
      <c r="A487" s="46" t="str">
        <f t="shared" si="68"/>
        <v>33 42 16</v>
      </c>
      <c r="B487" s="28" t="s">
        <v>775</v>
      </c>
      <c r="C487" s="111"/>
      <c r="D487" s="112"/>
      <c r="E487" s="112"/>
      <c r="F487" s="75"/>
      <c r="G487" s="73" t="s">
        <v>776</v>
      </c>
      <c r="H487" s="80" t="s">
        <v>777</v>
      </c>
    </row>
    <row r="488" spans="1:10" s="84" customFormat="1" ht="30" customHeight="1">
      <c r="A488" s="46" t="str">
        <f>H488</f>
        <v>B6.03 30 00.01</v>
      </c>
      <c r="B488" s="107" t="s">
        <v>778</v>
      </c>
      <c r="C488" s="27" t="s">
        <v>40</v>
      </c>
      <c r="D488" s="32">
        <v>1020</v>
      </c>
      <c r="E488" s="5"/>
      <c r="F488" s="5">
        <f>E488*D488</f>
        <v>0</v>
      </c>
      <c r="G488" s="104" t="s">
        <v>779</v>
      </c>
      <c r="H488" s="27" t="s">
        <v>780</v>
      </c>
    </row>
    <row r="489" spans="1:10" s="265" customFormat="1" ht="30" customHeight="1">
      <c r="A489" s="259" t="str">
        <f t="shared" si="68"/>
        <v>B6.03 30 00.02</v>
      </c>
      <c r="B489" s="260" t="s">
        <v>781</v>
      </c>
      <c r="C489" s="261" t="s">
        <v>40</v>
      </c>
      <c r="D489" s="262">
        <v>10225</v>
      </c>
      <c r="E489" s="263"/>
      <c r="F489" s="263">
        <f>E489*D489</f>
        <v>0</v>
      </c>
      <c r="G489" s="264" t="s">
        <v>782</v>
      </c>
      <c r="H489" s="261" t="s">
        <v>783</v>
      </c>
    </row>
    <row r="490" spans="1:10" s="84" customFormat="1" ht="30" customHeight="1">
      <c r="A490" s="46" t="str">
        <f t="shared" si="68"/>
        <v>B6.03 30 00.03</v>
      </c>
      <c r="B490" s="107" t="s">
        <v>784</v>
      </c>
      <c r="C490" s="27" t="s">
        <v>785</v>
      </c>
      <c r="D490" s="32">
        <v>1015</v>
      </c>
      <c r="E490" s="5"/>
      <c r="F490" s="5"/>
      <c r="G490" s="104" t="s">
        <v>786</v>
      </c>
      <c r="H490" s="27" t="s">
        <v>787</v>
      </c>
      <c r="J490" s="143"/>
    </row>
    <row r="491" spans="1:10" s="81" customFormat="1" ht="25.5" customHeight="1">
      <c r="A491" s="74">
        <f t="shared" si="68"/>
        <v>0</v>
      </c>
      <c r="B491" s="28" t="s">
        <v>788</v>
      </c>
      <c r="C491" s="111"/>
      <c r="D491" s="112"/>
      <c r="E491" s="112"/>
      <c r="F491" s="75"/>
      <c r="G491" s="73" t="s">
        <v>789</v>
      </c>
      <c r="H491" s="74"/>
    </row>
    <row r="492" spans="1:10" s="81" customFormat="1" ht="24" customHeight="1">
      <c r="A492" s="74" t="str">
        <f t="shared" si="68"/>
        <v>B6.33 05 39.30</v>
      </c>
      <c r="B492" s="31" t="s">
        <v>790</v>
      </c>
      <c r="C492" s="27" t="s">
        <v>267</v>
      </c>
      <c r="D492" s="75">
        <v>1</v>
      </c>
      <c r="E492" s="75"/>
      <c r="F492" s="75"/>
      <c r="G492" s="104" t="s">
        <v>791</v>
      </c>
      <c r="H492" s="74" t="s">
        <v>774</v>
      </c>
    </row>
    <row r="493" spans="1:10" s="81" customFormat="1" ht="25.5" customHeight="1">
      <c r="A493" s="74">
        <f t="shared" si="68"/>
        <v>0</v>
      </c>
      <c r="B493" s="28" t="s">
        <v>792</v>
      </c>
      <c r="C493" s="111"/>
      <c r="D493" s="112"/>
      <c r="E493" s="112"/>
      <c r="F493" s="75"/>
      <c r="G493" s="73" t="s">
        <v>793</v>
      </c>
      <c r="H493" s="74"/>
    </row>
    <row r="494" spans="1:10" s="81" customFormat="1" ht="24" customHeight="1">
      <c r="A494" s="74" t="str">
        <f t="shared" si="68"/>
        <v>B6.33 05 39.31</v>
      </c>
      <c r="B494" s="31" t="s">
        <v>794</v>
      </c>
      <c r="C494" s="27" t="s">
        <v>267</v>
      </c>
      <c r="D494" s="75">
        <v>1</v>
      </c>
      <c r="E494" s="75"/>
      <c r="F494" s="75"/>
      <c r="G494" s="104" t="s">
        <v>795</v>
      </c>
      <c r="H494" s="74" t="s">
        <v>796</v>
      </c>
    </row>
    <row r="495" spans="1:10" s="84" customFormat="1" ht="30" customHeight="1">
      <c r="A495" s="46" t="str">
        <f t="shared" si="68"/>
        <v>B6.31 22 00</v>
      </c>
      <c r="B495" s="28" t="s">
        <v>797</v>
      </c>
      <c r="C495" s="111"/>
      <c r="D495" s="112"/>
      <c r="E495" s="112"/>
      <c r="F495" s="75"/>
      <c r="G495" s="73" t="s">
        <v>798</v>
      </c>
      <c r="H495" s="80" t="s">
        <v>799</v>
      </c>
    </row>
    <row r="496" spans="1:10" s="84" customFormat="1" ht="30" customHeight="1">
      <c r="A496" s="46" t="str">
        <f t="shared" si="68"/>
        <v>B6.31 22 00.01</v>
      </c>
      <c r="B496" s="37" t="s">
        <v>800</v>
      </c>
      <c r="C496" s="27" t="s">
        <v>119</v>
      </c>
      <c r="D496" s="85">
        <v>1200</v>
      </c>
      <c r="E496" s="75"/>
      <c r="F496" s="75"/>
      <c r="G496" s="37" t="s">
        <v>801</v>
      </c>
      <c r="H496" s="74" t="s">
        <v>802</v>
      </c>
    </row>
    <row r="497" spans="1:8" s="53" customFormat="1" ht="30" customHeight="1">
      <c r="A497" s="46" t="str">
        <f t="shared" si="68"/>
        <v>B6.31 22 00.02</v>
      </c>
      <c r="B497" s="37" t="s">
        <v>803</v>
      </c>
      <c r="C497" s="27" t="s">
        <v>88</v>
      </c>
      <c r="D497" s="117">
        <v>880</v>
      </c>
      <c r="E497" s="75"/>
      <c r="F497" s="75"/>
      <c r="G497" s="37" t="s">
        <v>804</v>
      </c>
      <c r="H497" s="74" t="s">
        <v>805</v>
      </c>
    </row>
    <row r="498" spans="1:8" s="84" customFormat="1" ht="26.25" customHeight="1">
      <c r="A498" s="46">
        <f t="shared" si="68"/>
        <v>0</v>
      </c>
      <c r="B498" s="37"/>
      <c r="C498" s="27"/>
      <c r="D498" s="85"/>
      <c r="E498" s="75"/>
      <c r="F498" s="75">
        <f t="shared" ref="F498:F547" si="69">E498+D498</f>
        <v>0</v>
      </c>
      <c r="G498" s="37"/>
      <c r="H498" s="74"/>
    </row>
    <row r="499" spans="1:8" s="102" customFormat="1" ht="30.75" customHeight="1">
      <c r="A499" s="87">
        <f t="shared" si="68"/>
        <v>0</v>
      </c>
      <c r="B499" s="42" t="s">
        <v>649</v>
      </c>
      <c r="C499" s="2318" t="s">
        <v>79</v>
      </c>
      <c r="D499" s="2318"/>
      <c r="E499" s="2318"/>
      <c r="F499" s="75">
        <f t="shared" si="69"/>
        <v>0</v>
      </c>
      <c r="G499" s="82" t="s">
        <v>650</v>
      </c>
      <c r="H499" s="82"/>
    </row>
    <row r="500" spans="1:8" s="84" customFormat="1" ht="30" customHeight="1">
      <c r="A500" s="46" t="str">
        <f t="shared" si="68"/>
        <v>B6.31 22 00</v>
      </c>
      <c r="B500" s="28" t="s">
        <v>806</v>
      </c>
      <c r="C500" s="111"/>
      <c r="D500" s="112"/>
      <c r="E500" s="112"/>
      <c r="F500" s="75">
        <f t="shared" si="69"/>
        <v>0</v>
      </c>
      <c r="G500" s="73" t="s">
        <v>807</v>
      </c>
      <c r="H500" s="80" t="s">
        <v>799</v>
      </c>
    </row>
    <row r="501" spans="1:8" s="84" customFormat="1" ht="30" customHeight="1">
      <c r="A501" s="46" t="str">
        <f t="shared" si="68"/>
        <v>B6.31 22 00.01</v>
      </c>
      <c r="B501" s="37" t="s">
        <v>808</v>
      </c>
      <c r="C501" s="27" t="s">
        <v>88</v>
      </c>
      <c r="D501" s="85">
        <v>800</v>
      </c>
      <c r="E501" s="75"/>
      <c r="F501" s="75"/>
      <c r="G501" s="37" t="s">
        <v>809</v>
      </c>
      <c r="H501" s="74" t="s">
        <v>802</v>
      </c>
    </row>
    <row r="502" spans="1:8" s="84" customFormat="1" ht="30" customHeight="1">
      <c r="A502" s="46" t="str">
        <f t="shared" si="68"/>
        <v>B6.31 22 00.02</v>
      </c>
      <c r="B502" s="37" t="s">
        <v>810</v>
      </c>
      <c r="C502" s="27" t="s">
        <v>119</v>
      </c>
      <c r="D502" s="85">
        <v>2130</v>
      </c>
      <c r="E502" s="75"/>
      <c r="F502" s="75"/>
      <c r="G502" s="37" t="s">
        <v>811</v>
      </c>
      <c r="H502" s="74" t="s">
        <v>805</v>
      </c>
    </row>
    <row r="503" spans="1:8" s="84" customFormat="1" ht="30" customHeight="1">
      <c r="A503" s="46" t="str">
        <f t="shared" si="68"/>
        <v>B6.31 22 00.03</v>
      </c>
      <c r="B503" s="37" t="s">
        <v>812</v>
      </c>
      <c r="C503" s="27" t="s">
        <v>119</v>
      </c>
      <c r="D503" s="85">
        <v>16515</v>
      </c>
      <c r="E503" s="75"/>
      <c r="F503" s="75"/>
      <c r="G503" s="37" t="s">
        <v>813</v>
      </c>
      <c r="H503" s="74" t="s">
        <v>814</v>
      </c>
    </row>
    <row r="504" spans="1:8" s="53" customFormat="1" ht="30" customHeight="1">
      <c r="A504" s="46" t="str">
        <f t="shared" si="68"/>
        <v>B6.31 22 00.04</v>
      </c>
      <c r="B504" s="37" t="s">
        <v>815</v>
      </c>
      <c r="C504" s="27" t="s">
        <v>88</v>
      </c>
      <c r="D504" s="117">
        <v>25700</v>
      </c>
      <c r="E504" s="75"/>
      <c r="F504" s="75"/>
      <c r="G504" s="37" t="s">
        <v>804</v>
      </c>
      <c r="H504" s="74" t="s">
        <v>816</v>
      </c>
    </row>
    <row r="505" spans="1:8" s="84" customFormat="1" ht="30" customHeight="1">
      <c r="A505" s="46"/>
      <c r="B505" s="28"/>
      <c r="C505" s="111"/>
      <c r="D505" s="112"/>
      <c r="E505" s="112"/>
      <c r="F505" s="75">
        <f t="shared" si="69"/>
        <v>0</v>
      </c>
      <c r="G505" s="73"/>
      <c r="H505" s="80"/>
    </row>
    <row r="506" spans="1:8" s="84" customFormat="1" ht="30" customHeight="1">
      <c r="A506" s="46"/>
      <c r="B506" s="37"/>
      <c r="C506" s="27"/>
      <c r="D506" s="85"/>
      <c r="E506" s="75"/>
      <c r="F506" s="75">
        <f t="shared" si="69"/>
        <v>0</v>
      </c>
      <c r="G506" s="37"/>
      <c r="H506" s="74"/>
    </row>
    <row r="507" spans="1:8" s="53" customFormat="1" ht="30" customHeight="1">
      <c r="A507" s="46"/>
      <c r="B507" s="37"/>
      <c r="C507" s="27"/>
      <c r="D507" s="117"/>
      <c r="E507" s="75"/>
      <c r="F507" s="75">
        <f t="shared" si="69"/>
        <v>0</v>
      </c>
      <c r="G507" s="37"/>
      <c r="H507" s="74"/>
    </row>
    <row r="508" spans="1:8" s="53" customFormat="1" ht="30" customHeight="1">
      <c r="A508" s="46"/>
      <c r="B508" s="37"/>
      <c r="C508" s="27"/>
      <c r="D508" s="117"/>
      <c r="E508" s="75"/>
      <c r="F508" s="75">
        <f t="shared" si="69"/>
        <v>0</v>
      </c>
      <c r="G508" s="37"/>
      <c r="H508" s="74"/>
    </row>
    <row r="509" spans="1:8" s="53" customFormat="1" ht="30" customHeight="1">
      <c r="A509" s="46"/>
      <c r="B509" s="118"/>
      <c r="C509" s="27"/>
      <c r="D509" s="117"/>
      <c r="E509" s="17"/>
      <c r="F509" s="75">
        <f t="shared" si="69"/>
        <v>0</v>
      </c>
      <c r="G509" s="118"/>
      <c r="H509" s="74"/>
    </row>
    <row r="510" spans="1:8" s="53" customFormat="1" ht="30" customHeight="1">
      <c r="A510" s="46"/>
      <c r="B510" s="37"/>
      <c r="C510" s="27"/>
      <c r="D510" s="117"/>
      <c r="E510" s="75"/>
      <c r="F510" s="75">
        <f t="shared" si="69"/>
        <v>0</v>
      </c>
      <c r="G510" s="37"/>
      <c r="H510" s="80"/>
    </row>
    <row r="511" spans="1:8" s="53" customFormat="1" ht="30" customHeight="1">
      <c r="A511" s="46"/>
      <c r="B511" s="37"/>
      <c r="C511" s="27"/>
      <c r="D511" s="117"/>
      <c r="E511" s="75"/>
      <c r="F511" s="75">
        <f t="shared" si="69"/>
        <v>0</v>
      </c>
      <c r="G511" s="37"/>
      <c r="H511" s="80"/>
    </row>
    <row r="512" spans="1:8" s="53" customFormat="1" ht="30" customHeight="1">
      <c r="A512" s="46"/>
      <c r="B512" s="37"/>
      <c r="C512" s="27"/>
      <c r="D512" s="117"/>
      <c r="E512" s="75"/>
      <c r="F512" s="75">
        <f t="shared" si="69"/>
        <v>0</v>
      </c>
      <c r="G512" s="37"/>
      <c r="H512" s="80"/>
    </row>
    <row r="513" spans="1:11" s="53" customFormat="1" ht="30" customHeight="1">
      <c r="A513" s="46"/>
      <c r="B513" s="37"/>
      <c r="C513" s="27"/>
      <c r="D513" s="117"/>
      <c r="E513" s="75"/>
      <c r="F513" s="75">
        <f t="shared" si="69"/>
        <v>0</v>
      </c>
      <c r="G513" s="37"/>
      <c r="H513" s="80"/>
    </row>
    <row r="514" spans="1:11" s="53" customFormat="1" ht="30" customHeight="1">
      <c r="A514" s="46"/>
      <c r="B514" s="37"/>
      <c r="C514" s="27"/>
      <c r="D514" s="117"/>
      <c r="E514" s="75"/>
      <c r="F514" s="75">
        <f t="shared" si="69"/>
        <v>0</v>
      </c>
      <c r="G514" s="37"/>
      <c r="H514" s="80"/>
    </row>
    <row r="515" spans="1:11" s="53" customFormat="1" ht="30" customHeight="1">
      <c r="A515" s="46"/>
      <c r="B515" s="37"/>
      <c r="C515" s="27"/>
      <c r="D515" s="117"/>
      <c r="E515" s="75"/>
      <c r="F515" s="75">
        <f t="shared" si="69"/>
        <v>0</v>
      </c>
      <c r="G515" s="37"/>
      <c r="H515" s="80"/>
    </row>
    <row r="516" spans="1:11" s="53" customFormat="1" ht="30" customHeight="1">
      <c r="A516" s="46"/>
      <c r="B516" s="37"/>
      <c r="C516" s="27"/>
      <c r="D516" s="117"/>
      <c r="E516" s="75"/>
      <c r="F516" s="75"/>
      <c r="G516" s="37"/>
      <c r="H516" s="80"/>
    </row>
    <row r="517" spans="1:11" s="53" customFormat="1" ht="30" customHeight="1">
      <c r="A517" s="46"/>
      <c r="B517" s="37"/>
      <c r="C517" s="27"/>
      <c r="D517" s="117"/>
      <c r="E517" s="75"/>
      <c r="F517" s="75">
        <f t="shared" si="69"/>
        <v>0</v>
      </c>
      <c r="G517" s="37"/>
      <c r="H517" s="80"/>
    </row>
    <row r="518" spans="1:11" s="53" customFormat="1" ht="30" customHeight="1">
      <c r="A518" s="46"/>
      <c r="B518" s="37"/>
      <c r="C518" s="27"/>
      <c r="D518" s="117"/>
      <c r="E518" s="75"/>
      <c r="F518" s="75">
        <f t="shared" si="69"/>
        <v>0</v>
      </c>
      <c r="G518" s="37"/>
      <c r="H518" s="80"/>
    </row>
    <row r="519" spans="1:11" s="53" customFormat="1" ht="30" customHeight="1">
      <c r="A519" s="46"/>
      <c r="B519" s="37"/>
      <c r="C519" s="27"/>
      <c r="D519" s="117"/>
      <c r="E519" s="75"/>
      <c r="F519" s="75">
        <f t="shared" si="69"/>
        <v>0</v>
      </c>
      <c r="G519" s="37"/>
      <c r="H519" s="80"/>
    </row>
    <row r="520" spans="1:11" s="84" customFormat="1" ht="28.5" customHeight="1">
      <c r="A520" s="46"/>
      <c r="B520" s="37"/>
      <c r="C520" s="27"/>
      <c r="D520" s="75"/>
      <c r="E520" s="75"/>
      <c r="F520" s="75">
        <f t="shared" si="69"/>
        <v>0</v>
      </c>
      <c r="G520" s="37"/>
      <c r="H520" s="74"/>
    </row>
    <row r="521" spans="1:11" s="102" customFormat="1" ht="32.25" customHeight="1">
      <c r="A521" s="87"/>
      <c r="B521" s="42" t="s">
        <v>649</v>
      </c>
      <c r="C521" s="2318" t="s">
        <v>79</v>
      </c>
      <c r="D521" s="2318"/>
      <c r="E521" s="2318"/>
      <c r="F521" s="75">
        <f t="shared" si="69"/>
        <v>0</v>
      </c>
      <c r="G521" s="82" t="s">
        <v>650</v>
      </c>
      <c r="H521" s="82"/>
    </row>
    <row r="522" spans="1:11" s="255" customFormat="1" ht="27" customHeight="1">
      <c r="A522" s="2322" t="s">
        <v>817</v>
      </c>
      <c r="B522" s="2323"/>
      <c r="C522" s="251"/>
      <c r="D522" s="252"/>
      <c r="E522" s="252"/>
      <c r="F522" s="252">
        <f t="shared" si="69"/>
        <v>0</v>
      </c>
      <c r="G522" s="253"/>
      <c r="H522" s="254" t="s">
        <v>818</v>
      </c>
    </row>
    <row r="523" spans="1:11" s="188" customFormat="1" ht="24.9" customHeight="1">
      <c r="A523" s="119"/>
      <c r="B523" s="181" t="s">
        <v>819</v>
      </c>
      <c r="C523" s="182"/>
      <c r="D523" s="183"/>
      <c r="E523" s="184"/>
      <c r="F523" s="75">
        <f t="shared" si="69"/>
        <v>0</v>
      </c>
      <c r="G523" s="185" t="s">
        <v>820</v>
      </c>
      <c r="H523" s="186"/>
      <c r="I523" s="187"/>
    </row>
    <row r="524" spans="1:11" s="188" customFormat="1" ht="24.9" customHeight="1">
      <c r="A524" s="189"/>
      <c r="B524" s="190" t="s">
        <v>821</v>
      </c>
      <c r="C524" s="191"/>
      <c r="D524" s="191"/>
      <c r="E524" s="192"/>
      <c r="F524" s="75">
        <f t="shared" si="69"/>
        <v>0</v>
      </c>
      <c r="G524" s="193" t="s">
        <v>822</v>
      </c>
      <c r="H524" s="194"/>
      <c r="I524" s="195"/>
    </row>
    <row r="525" spans="1:11" s="188" customFormat="1" ht="24.9" customHeight="1">
      <c r="A525" s="189"/>
      <c r="B525" s="196" t="s">
        <v>823</v>
      </c>
      <c r="C525" s="197"/>
      <c r="D525" s="197"/>
      <c r="E525" s="198"/>
      <c r="F525" s="75">
        <f t="shared" si="69"/>
        <v>0</v>
      </c>
      <c r="G525" s="199" t="s">
        <v>824</v>
      </c>
      <c r="H525" s="189"/>
      <c r="I525" s="195"/>
      <c r="J525" s="200"/>
      <c r="K525" s="201"/>
    </row>
    <row r="526" spans="1:11" s="188" customFormat="1" ht="24.9" customHeight="1">
      <c r="A526" s="194" t="s">
        <v>825</v>
      </c>
      <c r="B526" s="190" t="s">
        <v>826</v>
      </c>
      <c r="C526" s="202"/>
      <c r="D526" s="203"/>
      <c r="E526" s="184"/>
      <c r="F526" s="75">
        <f t="shared" si="69"/>
        <v>0</v>
      </c>
      <c r="G526" s="193" t="s">
        <v>827</v>
      </c>
      <c r="H526" s="194" t="s">
        <v>825</v>
      </c>
      <c r="I526" s="195"/>
      <c r="J526" s="200"/>
      <c r="K526" s="201"/>
    </row>
    <row r="527" spans="1:11" s="188" customFormat="1" ht="24.9" customHeight="1">
      <c r="A527" s="119" t="str">
        <f t="shared" ref="A527:A530" si="70">H527</f>
        <v>B7.32 92 00.01</v>
      </c>
      <c r="B527" s="204" t="s">
        <v>828</v>
      </c>
      <c r="C527" s="197" t="s">
        <v>829</v>
      </c>
      <c r="D527" s="205">
        <v>8414</v>
      </c>
      <c r="E527" s="205"/>
      <c r="F527" s="75"/>
      <c r="G527" s="86" t="s">
        <v>830</v>
      </c>
      <c r="H527" s="189" t="s">
        <v>831</v>
      </c>
      <c r="I527" s="195"/>
      <c r="J527" s="200"/>
      <c r="K527" s="201"/>
    </row>
    <row r="528" spans="1:11" s="188" customFormat="1" ht="24.9" customHeight="1">
      <c r="A528" s="119" t="str">
        <f t="shared" si="70"/>
        <v>B7.32 92 00.02</v>
      </c>
      <c r="B528" s="204" t="s">
        <v>832</v>
      </c>
      <c r="C528" s="197" t="s">
        <v>829</v>
      </c>
      <c r="D528" s="205">
        <v>6841</v>
      </c>
      <c r="E528" s="205"/>
      <c r="F528" s="75"/>
      <c r="G528" s="86" t="s">
        <v>833</v>
      </c>
      <c r="H528" s="189" t="s">
        <v>834</v>
      </c>
      <c r="I528" s="195"/>
      <c r="J528" s="200"/>
      <c r="K528" s="201"/>
    </row>
    <row r="529" spans="1:11" s="188" customFormat="1" ht="24.9" customHeight="1">
      <c r="A529" s="119" t="str">
        <f t="shared" si="70"/>
        <v>B7.32 92 00.03</v>
      </c>
      <c r="B529" s="204" t="s">
        <v>835</v>
      </c>
      <c r="C529" s="197" t="s">
        <v>829</v>
      </c>
      <c r="D529" s="205">
        <v>8414</v>
      </c>
      <c r="E529" s="205"/>
      <c r="F529" s="75"/>
      <c r="G529" s="86" t="s">
        <v>836</v>
      </c>
      <c r="H529" s="189" t="s">
        <v>837</v>
      </c>
      <c r="I529" s="195"/>
      <c r="J529" s="200"/>
      <c r="K529" s="201"/>
    </row>
    <row r="530" spans="1:11" s="188" customFormat="1" ht="24.9" customHeight="1">
      <c r="A530" s="119" t="str">
        <f t="shared" si="70"/>
        <v>B7.32 92 00.04</v>
      </c>
      <c r="B530" s="204" t="s">
        <v>838</v>
      </c>
      <c r="C530" s="197" t="s">
        <v>829</v>
      </c>
      <c r="D530" s="205">
        <v>6887</v>
      </c>
      <c r="E530" s="205"/>
      <c r="F530" s="75"/>
      <c r="G530" s="86" t="s">
        <v>839</v>
      </c>
      <c r="H530" s="189" t="s">
        <v>840</v>
      </c>
      <c r="I530" s="195"/>
      <c r="J530" s="200"/>
      <c r="K530" s="201"/>
    </row>
    <row r="531" spans="1:11" s="188" customFormat="1" ht="24.9" customHeight="1">
      <c r="A531" s="194" t="s">
        <v>841</v>
      </c>
      <c r="B531" s="190" t="s">
        <v>842</v>
      </c>
      <c r="C531" s="202"/>
      <c r="D531" s="203">
        <v>0</v>
      </c>
      <c r="E531" s="206"/>
      <c r="F531" s="75"/>
      <c r="G531" s="193" t="s">
        <v>843</v>
      </c>
      <c r="H531" s="194" t="s">
        <v>841</v>
      </c>
      <c r="I531" s="195"/>
      <c r="J531" s="200"/>
      <c r="K531" s="201"/>
    </row>
    <row r="532" spans="1:11" s="188" customFormat="1" ht="24.9" customHeight="1">
      <c r="A532" s="119" t="str">
        <f t="shared" ref="A532:A537" si="71">H532</f>
        <v>B7.32 93 00.01</v>
      </c>
      <c r="B532" s="207" t="s">
        <v>844</v>
      </c>
      <c r="C532" s="197" t="s">
        <v>267</v>
      </c>
      <c r="D532" s="205">
        <v>252</v>
      </c>
      <c r="E532" s="205"/>
      <c r="F532" s="75"/>
      <c r="G532" s="86" t="s">
        <v>845</v>
      </c>
      <c r="H532" s="189" t="s">
        <v>846</v>
      </c>
      <c r="I532" s="195"/>
      <c r="J532" s="200"/>
      <c r="K532" s="201"/>
    </row>
    <row r="533" spans="1:11" s="188" customFormat="1" ht="24.9" customHeight="1">
      <c r="A533" s="119" t="str">
        <f t="shared" si="71"/>
        <v>B7.32 93 00.02</v>
      </c>
      <c r="B533" s="207" t="s">
        <v>847</v>
      </c>
      <c r="C533" s="197" t="s">
        <v>267</v>
      </c>
      <c r="D533" s="205">
        <v>150</v>
      </c>
      <c r="E533" s="205"/>
      <c r="F533" s="75"/>
      <c r="G533" s="86" t="s">
        <v>848</v>
      </c>
      <c r="H533" s="189" t="s">
        <v>849</v>
      </c>
      <c r="I533" s="195"/>
      <c r="J533" s="200"/>
      <c r="K533" s="201"/>
    </row>
    <row r="534" spans="1:11" s="188" customFormat="1" ht="24.9" customHeight="1">
      <c r="A534" s="119" t="str">
        <f>H534</f>
        <v>B7.32 93 00.03</v>
      </c>
      <c r="B534" s="207" t="s">
        <v>850</v>
      </c>
      <c r="C534" s="197" t="s">
        <v>267</v>
      </c>
      <c r="D534" s="205">
        <v>157</v>
      </c>
      <c r="E534" s="205"/>
      <c r="F534" s="75"/>
      <c r="G534" s="86" t="s">
        <v>851</v>
      </c>
      <c r="H534" s="189" t="s">
        <v>852</v>
      </c>
      <c r="I534" s="195"/>
      <c r="J534" s="200"/>
      <c r="K534" s="201"/>
    </row>
    <row r="535" spans="1:11" s="188" customFormat="1" ht="24.9" customHeight="1">
      <c r="A535" s="119" t="str">
        <f>H535</f>
        <v>B7.32 93 00.04</v>
      </c>
      <c r="B535" s="207" t="s">
        <v>853</v>
      </c>
      <c r="C535" s="197" t="s">
        <v>267</v>
      </c>
      <c r="D535" s="205">
        <v>156</v>
      </c>
      <c r="E535" s="205"/>
      <c r="F535" s="75"/>
      <c r="G535" s="86" t="s">
        <v>854</v>
      </c>
      <c r="H535" s="189" t="s">
        <v>855</v>
      </c>
      <c r="I535" s="195"/>
      <c r="J535" s="200"/>
      <c r="K535" s="201"/>
    </row>
    <row r="536" spans="1:11" s="188" customFormat="1" ht="24.9" customHeight="1">
      <c r="A536" s="119" t="str">
        <f t="shared" si="71"/>
        <v>B7.32 93 00.05</v>
      </c>
      <c r="B536" s="207" t="s">
        <v>856</v>
      </c>
      <c r="C536" s="197" t="s">
        <v>267</v>
      </c>
      <c r="D536" s="205">
        <v>598</v>
      </c>
      <c r="E536" s="205"/>
      <c r="F536" s="75"/>
      <c r="G536" s="86" t="s">
        <v>857</v>
      </c>
      <c r="H536" s="189" t="s">
        <v>858</v>
      </c>
      <c r="I536" s="195"/>
      <c r="J536" s="200"/>
      <c r="K536" s="201"/>
    </row>
    <row r="537" spans="1:11" s="188" customFormat="1" ht="24.9" customHeight="1">
      <c r="A537" s="119" t="str">
        <f t="shared" si="71"/>
        <v>B7.32 93 00.06</v>
      </c>
      <c r="B537" s="207" t="s">
        <v>859</v>
      </c>
      <c r="C537" s="197" t="s">
        <v>267</v>
      </c>
      <c r="D537" s="205">
        <v>260</v>
      </c>
      <c r="E537" s="85"/>
      <c r="F537" s="75"/>
      <c r="G537" s="86" t="s">
        <v>860</v>
      </c>
      <c r="H537" s="189" t="s">
        <v>861</v>
      </c>
      <c r="I537" s="195"/>
      <c r="J537" s="200"/>
      <c r="K537" s="201"/>
    </row>
    <row r="538" spans="1:11" s="188" customFormat="1" ht="24.9" customHeight="1">
      <c r="A538" s="119"/>
      <c r="B538" s="208"/>
      <c r="C538" s="197"/>
      <c r="D538" s="205"/>
      <c r="E538" s="85"/>
      <c r="F538" s="75">
        <f t="shared" si="69"/>
        <v>0</v>
      </c>
      <c r="G538" s="86"/>
      <c r="H538" s="189"/>
      <c r="I538" s="195"/>
      <c r="J538" s="200"/>
      <c r="K538" s="201"/>
    </row>
    <row r="539" spans="1:11" s="188" customFormat="1" ht="24.9" customHeight="1">
      <c r="A539" s="119"/>
      <c r="B539" s="208"/>
      <c r="C539" s="197"/>
      <c r="D539" s="205"/>
      <c r="E539" s="85"/>
      <c r="F539" s="75">
        <f t="shared" si="69"/>
        <v>0</v>
      </c>
      <c r="G539" s="86"/>
      <c r="H539" s="189"/>
      <c r="I539" s="195"/>
      <c r="J539" s="200"/>
      <c r="K539" s="201"/>
    </row>
    <row r="540" spans="1:11" s="188" customFormat="1" ht="24.9" customHeight="1">
      <c r="A540" s="119"/>
      <c r="B540" s="208"/>
      <c r="C540" s="197"/>
      <c r="D540" s="205"/>
      <c r="E540" s="85"/>
      <c r="F540" s="75">
        <f t="shared" si="69"/>
        <v>0</v>
      </c>
      <c r="G540" s="86"/>
      <c r="H540" s="189"/>
      <c r="I540" s="195"/>
      <c r="J540" s="200"/>
      <c r="K540" s="201"/>
    </row>
    <row r="541" spans="1:11" s="188" customFormat="1" ht="24.9" customHeight="1">
      <c r="A541" s="119"/>
      <c r="B541" s="208"/>
      <c r="C541" s="197"/>
      <c r="D541" s="205"/>
      <c r="E541" s="85"/>
      <c r="F541" s="75">
        <f t="shared" si="69"/>
        <v>0</v>
      </c>
      <c r="G541" s="86"/>
      <c r="H541" s="189"/>
      <c r="I541" s="195"/>
      <c r="J541" s="200"/>
      <c r="K541" s="201"/>
    </row>
    <row r="542" spans="1:11" s="188" customFormat="1" ht="24.9" customHeight="1">
      <c r="A542" s="119"/>
      <c r="B542" s="208"/>
      <c r="C542" s="197"/>
      <c r="D542" s="205"/>
      <c r="E542" s="85"/>
      <c r="F542" s="75">
        <f t="shared" si="69"/>
        <v>0</v>
      </c>
      <c r="G542" s="86"/>
      <c r="H542" s="189"/>
      <c r="I542" s="195"/>
      <c r="J542" s="200"/>
      <c r="K542" s="201"/>
    </row>
    <row r="543" spans="1:11" s="188" customFormat="1" ht="24.9" customHeight="1">
      <c r="A543" s="119"/>
      <c r="B543" s="208"/>
      <c r="C543" s="197"/>
      <c r="D543" s="205"/>
      <c r="E543" s="85"/>
      <c r="F543" s="75"/>
      <c r="G543" s="86"/>
      <c r="H543" s="189"/>
      <c r="I543" s="195"/>
      <c r="J543" s="200"/>
      <c r="K543" s="201"/>
    </row>
    <row r="544" spans="1:11" s="188" customFormat="1" ht="24.9" customHeight="1">
      <c r="A544" s="119"/>
      <c r="B544" s="208"/>
      <c r="C544" s="197"/>
      <c r="D544" s="205"/>
      <c r="E544" s="85"/>
      <c r="F544" s="75">
        <f t="shared" si="69"/>
        <v>0</v>
      </c>
      <c r="G544" s="86"/>
      <c r="H544" s="189"/>
      <c r="I544" s="195"/>
      <c r="J544" s="200"/>
      <c r="K544" s="201"/>
    </row>
    <row r="545" spans="1:11" s="188" customFormat="1" ht="24.9" customHeight="1">
      <c r="A545" s="119"/>
      <c r="B545" s="208"/>
      <c r="C545" s="197"/>
      <c r="D545" s="205"/>
      <c r="E545" s="85"/>
      <c r="F545" s="75">
        <f t="shared" si="69"/>
        <v>0</v>
      </c>
      <c r="G545" s="86"/>
      <c r="H545" s="189"/>
      <c r="I545" s="195"/>
      <c r="J545" s="200"/>
      <c r="K545" s="201"/>
    </row>
    <row r="546" spans="1:11" s="188" customFormat="1" ht="36" customHeight="1">
      <c r="A546" s="209"/>
      <c r="B546" s="210" t="s">
        <v>862</v>
      </c>
      <c r="C546" s="2330" t="s">
        <v>79</v>
      </c>
      <c r="D546" s="2331"/>
      <c r="E546" s="2332"/>
      <c r="F546" s="75">
        <f t="shared" si="69"/>
        <v>0</v>
      </c>
      <c r="G546" s="211" t="s">
        <v>863</v>
      </c>
      <c r="H546" s="209"/>
      <c r="I546" s="195"/>
    </row>
    <row r="547" spans="1:11" s="188" customFormat="1" ht="33" customHeight="1">
      <c r="A547" s="194" t="s">
        <v>864</v>
      </c>
      <c r="B547" s="212" t="s">
        <v>865</v>
      </c>
      <c r="C547" s="202"/>
      <c r="D547" s="203"/>
      <c r="E547" s="206"/>
      <c r="F547" s="75">
        <f t="shared" si="69"/>
        <v>0</v>
      </c>
      <c r="G547" s="193" t="s">
        <v>866</v>
      </c>
      <c r="H547" s="194" t="s">
        <v>864</v>
      </c>
      <c r="I547" s="195"/>
      <c r="J547" s="200"/>
      <c r="K547" s="201"/>
    </row>
    <row r="548" spans="1:11" s="188" customFormat="1" ht="34.5" customHeight="1">
      <c r="A548" s="119" t="str">
        <f t="shared" ref="A548:A553" si="72">H548</f>
        <v>B7.32 93 34.01</v>
      </c>
      <c r="B548" s="213" t="s">
        <v>867</v>
      </c>
      <c r="C548" s="197" t="s">
        <v>829</v>
      </c>
      <c r="D548" s="205">
        <v>102460</v>
      </c>
      <c r="E548" s="205"/>
      <c r="F548" s="75"/>
      <c r="G548" s="86" t="s">
        <v>868</v>
      </c>
      <c r="H548" s="189" t="s">
        <v>869</v>
      </c>
      <c r="I548" s="195"/>
      <c r="J548" s="214"/>
      <c r="K548" s="215"/>
    </row>
    <row r="549" spans="1:11" s="188" customFormat="1" ht="34.5" customHeight="1">
      <c r="A549" s="119" t="str">
        <f t="shared" si="72"/>
        <v>B7.32 93 34.02</v>
      </c>
      <c r="B549" s="213" t="s">
        <v>870</v>
      </c>
      <c r="C549" s="197" t="s">
        <v>829</v>
      </c>
      <c r="D549" s="205">
        <v>9120</v>
      </c>
      <c r="E549" s="205"/>
      <c r="F549" s="75"/>
      <c r="G549" s="86" t="s">
        <v>871</v>
      </c>
      <c r="H549" s="189" t="s">
        <v>872</v>
      </c>
      <c r="I549" s="195"/>
      <c r="J549" s="214"/>
      <c r="K549" s="215"/>
    </row>
    <row r="550" spans="1:11" s="188" customFormat="1" ht="34.5" customHeight="1">
      <c r="A550" s="119" t="str">
        <f t="shared" si="72"/>
        <v>B7.32 93 34.03</v>
      </c>
      <c r="B550" s="213" t="s">
        <v>873</v>
      </c>
      <c r="C550" s="197" t="s">
        <v>829</v>
      </c>
      <c r="D550" s="205">
        <v>7150</v>
      </c>
      <c r="E550" s="205"/>
      <c r="F550" s="75"/>
      <c r="G550" s="86" t="s">
        <v>874</v>
      </c>
      <c r="H550" s="189" t="s">
        <v>875</v>
      </c>
      <c r="I550" s="195"/>
      <c r="J550" s="214"/>
      <c r="K550" s="215"/>
    </row>
    <row r="551" spans="1:11" s="188" customFormat="1" ht="34.5" customHeight="1">
      <c r="A551" s="119" t="str">
        <f t="shared" si="72"/>
        <v>B7.32 93 34.04</v>
      </c>
      <c r="B551" s="213" t="s">
        <v>876</v>
      </c>
      <c r="C551" s="197" t="s">
        <v>829</v>
      </c>
      <c r="D551" s="205">
        <v>5878</v>
      </c>
      <c r="E551" s="205"/>
      <c r="F551" s="75"/>
      <c r="G551" s="86" t="s">
        <v>877</v>
      </c>
      <c r="H551" s="189" t="s">
        <v>878</v>
      </c>
      <c r="I551" s="195"/>
      <c r="J551" s="214"/>
      <c r="K551" s="215"/>
    </row>
    <row r="552" spans="1:11" s="188" customFormat="1" ht="34.5" customHeight="1">
      <c r="A552" s="119" t="str">
        <f t="shared" si="72"/>
        <v>B7.32 93 34.05</v>
      </c>
      <c r="B552" s="213" t="s">
        <v>879</v>
      </c>
      <c r="C552" s="197" t="s">
        <v>829</v>
      </c>
      <c r="D552" s="205">
        <v>13879</v>
      </c>
      <c r="E552" s="205"/>
      <c r="F552" s="75"/>
      <c r="G552" s="86" t="s">
        <v>880</v>
      </c>
      <c r="H552" s="189" t="s">
        <v>881</v>
      </c>
      <c r="I552" s="195"/>
      <c r="J552" s="214"/>
      <c r="K552" s="215"/>
    </row>
    <row r="553" spans="1:11" s="188" customFormat="1" ht="50.4" customHeight="1">
      <c r="A553" s="119" t="str">
        <f t="shared" si="72"/>
        <v>B7.32 93 34.06</v>
      </c>
      <c r="B553" s="213" t="s">
        <v>882</v>
      </c>
      <c r="C553" s="197" t="s">
        <v>33</v>
      </c>
      <c r="D553" s="205">
        <v>91270</v>
      </c>
      <c r="E553" s="205"/>
      <c r="F553" s="75"/>
      <c r="G553" s="86" t="s">
        <v>883</v>
      </c>
      <c r="H553" s="189" t="s">
        <v>884</v>
      </c>
      <c r="I553" s="195"/>
      <c r="J553" s="214"/>
      <c r="K553" s="215"/>
    </row>
    <row r="554" spans="1:11" s="188" customFormat="1" ht="34.5" customHeight="1">
      <c r="A554" s="119"/>
      <c r="B554" s="181" t="s">
        <v>885</v>
      </c>
      <c r="C554" s="246"/>
      <c r="D554" s="247">
        <v>0</v>
      </c>
      <c r="E554" s="248"/>
      <c r="F554" s="75"/>
      <c r="G554" s="185" t="s">
        <v>886</v>
      </c>
      <c r="H554" s="189"/>
      <c r="I554" s="195"/>
      <c r="J554" s="214"/>
      <c r="K554" s="215"/>
    </row>
    <row r="555" spans="1:11" s="188" customFormat="1" ht="24.9" customHeight="1">
      <c r="A555" s="216" t="s">
        <v>328</v>
      </c>
      <c r="B555" s="241" t="s">
        <v>887</v>
      </c>
      <c r="C555" s="242"/>
      <c r="D555" s="242">
        <v>0</v>
      </c>
      <c r="E555" s="243"/>
      <c r="F555" s="75"/>
      <c r="G555" s="193" t="s">
        <v>888</v>
      </c>
      <c r="H555" s="194" t="s">
        <v>328</v>
      </c>
      <c r="I555" s="195"/>
    </row>
    <row r="556" spans="1:11" s="188" customFormat="1" ht="24.9" customHeight="1">
      <c r="A556" s="119" t="str">
        <f t="shared" ref="A556:A560" si="73">H556</f>
        <v>B7.33.14.11.01</v>
      </c>
      <c r="B556" s="219" t="s">
        <v>889</v>
      </c>
      <c r="C556" s="197" t="s">
        <v>33</v>
      </c>
      <c r="D556" s="205">
        <v>6</v>
      </c>
      <c r="E556" s="205"/>
      <c r="F556" s="75"/>
      <c r="G556" s="86" t="s">
        <v>890</v>
      </c>
      <c r="H556" s="189" t="s">
        <v>891</v>
      </c>
      <c r="I556" s="195"/>
      <c r="J556" s="220"/>
      <c r="K556" s="220"/>
    </row>
    <row r="557" spans="1:11" s="188" customFormat="1" ht="24.9" customHeight="1">
      <c r="A557" s="119" t="str">
        <f t="shared" si="73"/>
        <v>B7.33.14.11.02</v>
      </c>
      <c r="B557" s="219" t="s">
        <v>892</v>
      </c>
      <c r="C557" s="197" t="s">
        <v>33</v>
      </c>
      <c r="D557" s="205">
        <v>187</v>
      </c>
      <c r="E557" s="205"/>
      <c r="F557" s="75"/>
      <c r="G557" s="86" t="s">
        <v>893</v>
      </c>
      <c r="H557" s="189" t="s">
        <v>894</v>
      </c>
      <c r="I557" s="195"/>
      <c r="J557" s="200"/>
      <c r="K557" s="201"/>
    </row>
    <row r="558" spans="1:11" s="188" customFormat="1" ht="24.9" customHeight="1">
      <c r="A558" s="119" t="str">
        <f t="shared" si="73"/>
        <v>B7.33.14.11.03</v>
      </c>
      <c r="B558" s="219" t="s">
        <v>895</v>
      </c>
      <c r="C558" s="197" t="s">
        <v>33</v>
      </c>
      <c r="D558" s="205">
        <v>1074</v>
      </c>
      <c r="E558" s="205"/>
      <c r="F558" s="75"/>
      <c r="G558" s="86" t="s">
        <v>896</v>
      </c>
      <c r="H558" s="189" t="s">
        <v>897</v>
      </c>
      <c r="I558" s="195"/>
      <c r="J558" s="200"/>
      <c r="K558" s="201"/>
    </row>
    <row r="559" spans="1:11" s="188" customFormat="1" ht="24.9" customHeight="1">
      <c r="A559" s="119" t="str">
        <f t="shared" si="73"/>
        <v>B7.33.14.11.04</v>
      </c>
      <c r="B559" s="219" t="s">
        <v>898</v>
      </c>
      <c r="C559" s="197" t="s">
        <v>33</v>
      </c>
      <c r="D559" s="205">
        <v>10129</v>
      </c>
      <c r="E559" s="205"/>
      <c r="F559" s="75"/>
      <c r="G559" s="86" t="s">
        <v>899</v>
      </c>
      <c r="H559" s="189" t="s">
        <v>900</v>
      </c>
      <c r="I559" s="195"/>
      <c r="J559" s="200"/>
      <c r="K559" s="201"/>
    </row>
    <row r="560" spans="1:11" s="188" customFormat="1" ht="24.9" customHeight="1">
      <c r="A560" s="119" t="str">
        <f t="shared" si="73"/>
        <v>B7.33.14.11.05</v>
      </c>
      <c r="B560" s="219" t="s">
        <v>901</v>
      </c>
      <c r="C560" s="197" t="s">
        <v>33</v>
      </c>
      <c r="D560" s="205">
        <v>35599</v>
      </c>
      <c r="E560" s="205"/>
      <c r="F560" s="75"/>
      <c r="G560" s="86" t="s">
        <v>902</v>
      </c>
      <c r="H560" s="189" t="s">
        <v>903</v>
      </c>
      <c r="I560" s="195"/>
      <c r="J560" s="200"/>
      <c r="K560" s="201"/>
    </row>
    <row r="561" spans="1:11" s="188" customFormat="1" ht="24.9" customHeight="1">
      <c r="A561" s="119"/>
      <c r="B561" s="217"/>
      <c r="C561" s="202"/>
      <c r="D561" s="203"/>
      <c r="E561" s="206"/>
      <c r="F561" s="75">
        <f t="shared" ref="F561:F566" si="74">E561+D561</f>
        <v>0</v>
      </c>
      <c r="G561" s="218"/>
      <c r="H561" s="189"/>
      <c r="I561" s="195"/>
      <c r="J561" s="214"/>
      <c r="K561" s="215"/>
    </row>
    <row r="562" spans="1:11" s="188" customFormat="1" ht="24.9" customHeight="1">
      <c r="A562" s="119"/>
      <c r="B562" s="217"/>
      <c r="C562" s="202"/>
      <c r="D562" s="203"/>
      <c r="E562" s="206"/>
      <c r="F562" s="75">
        <f t="shared" si="74"/>
        <v>0</v>
      </c>
      <c r="G562" s="218"/>
      <c r="H562" s="189"/>
      <c r="I562" s="195"/>
      <c r="J562" s="214"/>
      <c r="K562" s="215"/>
    </row>
    <row r="563" spans="1:11" s="188" customFormat="1" ht="30.75" customHeight="1">
      <c r="A563" s="119"/>
      <c r="B563" s="219"/>
      <c r="C563" s="197"/>
      <c r="D563" s="205"/>
      <c r="E563" s="85"/>
      <c r="F563" s="75">
        <f t="shared" si="74"/>
        <v>0</v>
      </c>
      <c r="G563" s="86"/>
      <c r="H563" s="189"/>
      <c r="I563" s="195"/>
      <c r="J563" s="214"/>
      <c r="K563" s="215"/>
    </row>
    <row r="564" spans="1:11" s="188" customFormat="1" ht="32.25" customHeight="1">
      <c r="A564" s="119"/>
      <c r="B564" s="219"/>
      <c r="C564" s="197"/>
      <c r="D564" s="205"/>
      <c r="E564" s="85"/>
      <c r="F564" s="75">
        <f t="shared" si="74"/>
        <v>0</v>
      </c>
      <c r="G564" s="86"/>
      <c r="H564" s="189"/>
      <c r="I564" s="195"/>
      <c r="J564" s="214"/>
      <c r="K564" s="215"/>
    </row>
    <row r="565" spans="1:11" s="188" customFormat="1" ht="36" customHeight="1">
      <c r="A565" s="223"/>
      <c r="B565" s="210" t="s">
        <v>862</v>
      </c>
      <c r="C565" s="2330" t="s">
        <v>79</v>
      </c>
      <c r="D565" s="2331"/>
      <c r="E565" s="2332"/>
      <c r="F565" s="75">
        <f t="shared" si="74"/>
        <v>0</v>
      </c>
      <c r="G565" s="211" t="s">
        <v>863</v>
      </c>
      <c r="H565" s="209"/>
      <c r="I565" s="195"/>
    </row>
    <row r="566" spans="1:11" s="222" customFormat="1" ht="78" outlineLevel="1">
      <c r="A566" s="225" t="str">
        <f>H566</f>
        <v>33 14 19</v>
      </c>
      <c r="B566" s="244" t="s">
        <v>904</v>
      </c>
      <c r="C566" s="242"/>
      <c r="D566" s="242"/>
      <c r="E566" s="245"/>
      <c r="F566" s="75">
        <f t="shared" si="74"/>
        <v>0</v>
      </c>
      <c r="G566" s="193" t="s">
        <v>905</v>
      </c>
      <c r="H566" s="194" t="s">
        <v>348</v>
      </c>
      <c r="I566" s="195"/>
    </row>
    <row r="567" spans="1:11" s="222" customFormat="1" ht="59.25" customHeight="1" outlineLevel="1">
      <c r="A567" s="119" t="str">
        <f>H567</f>
        <v>B7.33.14.19.01</v>
      </c>
      <c r="B567" s="226" t="s">
        <v>906</v>
      </c>
      <c r="C567" s="197" t="s">
        <v>267</v>
      </c>
      <c r="D567" s="205">
        <v>5</v>
      </c>
      <c r="E567" s="205"/>
      <c r="F567" s="75"/>
      <c r="G567" s="86" t="s">
        <v>907</v>
      </c>
      <c r="H567" s="189" t="s">
        <v>908</v>
      </c>
      <c r="I567" s="195"/>
    </row>
    <row r="568" spans="1:11" s="227" customFormat="1" ht="58.5" customHeight="1">
      <c r="A568" s="119" t="str">
        <f t="shared" ref="A568:A579" si="75">H568</f>
        <v>B7.33.14.19.02</v>
      </c>
      <c r="B568" s="226" t="s">
        <v>909</v>
      </c>
      <c r="C568" s="197" t="s">
        <v>267</v>
      </c>
      <c r="D568" s="205">
        <v>59</v>
      </c>
      <c r="E568" s="205"/>
      <c r="F568" s="75"/>
      <c r="G568" s="86" t="s">
        <v>910</v>
      </c>
      <c r="H568" s="189" t="s">
        <v>911</v>
      </c>
      <c r="I568" s="195"/>
    </row>
    <row r="569" spans="1:11" s="188" customFormat="1" ht="58.5" customHeight="1">
      <c r="A569" s="119" t="str">
        <f t="shared" si="75"/>
        <v>B7.33.14.19.03</v>
      </c>
      <c r="B569" s="226" t="s">
        <v>912</v>
      </c>
      <c r="C569" s="197" t="s">
        <v>267</v>
      </c>
      <c r="D569" s="205">
        <v>14</v>
      </c>
      <c r="E569" s="205"/>
      <c r="F569" s="75"/>
      <c r="G569" s="86" t="s">
        <v>913</v>
      </c>
      <c r="H569" s="189" t="s">
        <v>914</v>
      </c>
      <c r="I569" s="195"/>
    </row>
    <row r="570" spans="1:11" s="188" customFormat="1" ht="26.25" customHeight="1">
      <c r="A570" s="119" t="str">
        <f t="shared" si="75"/>
        <v>B7.33.14.19.04</v>
      </c>
      <c r="B570" s="219" t="s">
        <v>915</v>
      </c>
      <c r="C570" s="197" t="s">
        <v>267</v>
      </c>
      <c r="D570" s="205">
        <v>63</v>
      </c>
      <c r="E570" s="205"/>
      <c r="F570" s="75"/>
      <c r="G570" s="86" t="s">
        <v>916</v>
      </c>
      <c r="H570" s="189" t="s">
        <v>917</v>
      </c>
      <c r="I570" s="195"/>
    </row>
    <row r="571" spans="1:11" s="188" customFormat="1" ht="44.25" customHeight="1">
      <c r="A571" s="119" t="str">
        <f>H571</f>
        <v>B7.32.80.00.01</v>
      </c>
      <c r="B571" s="221" t="s">
        <v>918</v>
      </c>
      <c r="C571" s="228" t="s">
        <v>33</v>
      </c>
      <c r="D571" s="229">
        <v>2000</v>
      </c>
      <c r="E571" s="229"/>
      <c r="F571" s="75"/>
      <c r="G571" s="180" t="s">
        <v>919</v>
      </c>
      <c r="H571" s="119" t="s">
        <v>920</v>
      </c>
      <c r="I571" s="195"/>
    </row>
    <row r="572" spans="1:11" s="188" customFormat="1" ht="51.6" customHeight="1">
      <c r="A572" s="119" t="str">
        <f t="shared" ref="A572:A575" si="76">H572</f>
        <v>B7.32.80.00.02</v>
      </c>
      <c r="B572" s="221" t="s">
        <v>921</v>
      </c>
      <c r="C572" s="228" t="s">
        <v>267</v>
      </c>
      <c r="D572" s="229">
        <v>6316</v>
      </c>
      <c r="E572" s="229"/>
      <c r="F572" s="75"/>
      <c r="G572" s="180" t="s">
        <v>922</v>
      </c>
      <c r="H572" s="119" t="s">
        <v>923</v>
      </c>
      <c r="I572" s="195"/>
    </row>
    <row r="573" spans="1:11" s="188" customFormat="1" ht="73.95" customHeight="1">
      <c r="A573" s="119" t="str">
        <f t="shared" si="76"/>
        <v>B7.32.80.00.03</v>
      </c>
      <c r="B573" s="221" t="s">
        <v>924</v>
      </c>
      <c r="C573" s="228" t="s">
        <v>33</v>
      </c>
      <c r="D573" s="229">
        <v>87562</v>
      </c>
      <c r="E573" s="229"/>
      <c r="F573" s="75"/>
      <c r="G573" s="180" t="s">
        <v>925</v>
      </c>
      <c r="H573" s="119" t="s">
        <v>926</v>
      </c>
      <c r="I573" s="195"/>
    </row>
    <row r="574" spans="1:11" s="234" customFormat="1" ht="44.25" customHeight="1" outlineLevel="1">
      <c r="A574" s="119" t="str">
        <f t="shared" si="76"/>
        <v>B7.32.80.00.04</v>
      </c>
      <c r="B574" s="230" t="s">
        <v>927</v>
      </c>
      <c r="C574" s="224" t="s">
        <v>267</v>
      </c>
      <c r="D574" s="231">
        <v>2</v>
      </c>
      <c r="E574" s="231"/>
      <c r="F574" s="75"/>
      <c r="G574" s="232" t="s">
        <v>928</v>
      </c>
      <c r="H574" s="119" t="s">
        <v>929</v>
      </c>
      <c r="I574" s="233"/>
    </row>
    <row r="575" spans="1:11" s="234" customFormat="1" ht="45" customHeight="1" outlineLevel="1">
      <c r="A575" s="119" t="str">
        <f t="shared" si="76"/>
        <v>B7.32.80.00.05</v>
      </c>
      <c r="B575" s="230" t="s">
        <v>930</v>
      </c>
      <c r="C575" s="224" t="s">
        <v>267</v>
      </c>
      <c r="D575" s="231">
        <v>78</v>
      </c>
      <c r="E575" s="231"/>
      <c r="F575" s="75"/>
      <c r="G575" s="232" t="s">
        <v>931</v>
      </c>
      <c r="H575" s="119" t="s">
        <v>932</v>
      </c>
      <c r="I575" s="233"/>
    </row>
    <row r="576" spans="1:11" s="234" customFormat="1" ht="29.25" customHeight="1" outlineLevel="1">
      <c r="A576" s="119"/>
      <c r="B576" s="230"/>
      <c r="C576" s="224"/>
      <c r="D576" s="231"/>
      <c r="E576" s="18"/>
      <c r="F576" s="205"/>
      <c r="G576" s="232"/>
      <c r="H576" s="119"/>
      <c r="I576" s="233"/>
    </row>
    <row r="577" spans="1:9" s="234" customFormat="1" ht="29.25" customHeight="1" outlineLevel="1">
      <c r="A577" s="119"/>
      <c r="B577" s="230"/>
      <c r="C577" s="224"/>
      <c r="D577" s="231"/>
      <c r="E577" s="18"/>
      <c r="F577" s="205"/>
      <c r="G577" s="232"/>
      <c r="H577" s="119"/>
      <c r="I577" s="233"/>
    </row>
    <row r="578" spans="1:9" s="234" customFormat="1" ht="29.25" customHeight="1" outlineLevel="1">
      <c r="A578" s="119"/>
      <c r="B578" s="230"/>
      <c r="C578" s="224"/>
      <c r="D578" s="231"/>
      <c r="E578" s="18"/>
      <c r="F578" s="205"/>
      <c r="G578" s="232"/>
      <c r="H578" s="119"/>
      <c r="I578" s="233"/>
    </row>
    <row r="579" spans="1:9" s="238" customFormat="1" ht="35.1" customHeight="1">
      <c r="A579" s="235">
        <f t="shared" si="75"/>
        <v>0</v>
      </c>
      <c r="B579" s="210" t="s">
        <v>862</v>
      </c>
      <c r="C579" s="2333" t="s">
        <v>79</v>
      </c>
      <c r="D579" s="2334"/>
      <c r="E579" s="2335"/>
      <c r="F579" s="249">
        <f>SUM(F566:F578)</f>
        <v>0</v>
      </c>
      <c r="G579" s="211" t="s">
        <v>863</v>
      </c>
      <c r="H579" s="236"/>
      <c r="I579" s="237"/>
    </row>
    <row r="580" spans="1:9" ht="24.9" customHeight="1">
      <c r="A580" s="61"/>
      <c r="B580" s="56" t="s">
        <v>933</v>
      </c>
      <c r="C580" s="57"/>
      <c r="D580" s="138"/>
      <c r="E580" s="138"/>
      <c r="F580" s="58"/>
      <c r="G580" s="59" t="s">
        <v>934</v>
      </c>
      <c r="H580" s="139"/>
    </row>
    <row r="581" spans="1:9" ht="12" customHeight="1">
      <c r="A581" s="61"/>
      <c r="B581" s="87"/>
      <c r="C581" s="57"/>
      <c r="D581" s="63"/>
      <c r="E581" s="63"/>
      <c r="F581" s="58"/>
      <c r="G581" s="88"/>
      <c r="H581" s="60"/>
    </row>
    <row r="582" spans="1:9" s="84" customFormat="1" ht="21.75" customHeight="1">
      <c r="A582" s="55"/>
      <c r="B582" s="64" t="s">
        <v>935</v>
      </c>
      <c r="C582" s="57"/>
      <c r="D582" s="63"/>
      <c r="E582" s="63"/>
      <c r="F582" s="89">
        <f>F32</f>
        <v>0</v>
      </c>
      <c r="G582" s="65" t="s">
        <v>936</v>
      </c>
      <c r="H582" s="66"/>
    </row>
    <row r="583" spans="1:9" s="84" customFormat="1" ht="21.75" customHeight="1">
      <c r="A583" s="55"/>
      <c r="B583" s="64" t="s">
        <v>937</v>
      </c>
      <c r="C583" s="57"/>
      <c r="D583" s="63"/>
      <c r="E583" s="63"/>
      <c r="F583" s="89">
        <f>F53</f>
        <v>0</v>
      </c>
      <c r="G583" s="65" t="s">
        <v>938</v>
      </c>
      <c r="H583" s="66"/>
    </row>
    <row r="584" spans="1:9" s="84" customFormat="1" ht="21.75" customHeight="1">
      <c r="A584" s="55"/>
      <c r="B584" s="64" t="s">
        <v>939</v>
      </c>
      <c r="C584" s="57"/>
      <c r="D584" s="63"/>
      <c r="E584" s="63"/>
      <c r="F584" s="89"/>
      <c r="G584" s="65" t="s">
        <v>940</v>
      </c>
      <c r="H584" s="66"/>
    </row>
    <row r="585" spans="1:9" s="84" customFormat="1" ht="21.75" customHeight="1">
      <c r="A585" s="55"/>
      <c r="B585" s="64" t="s">
        <v>941</v>
      </c>
      <c r="C585" s="57"/>
      <c r="D585" s="63"/>
      <c r="E585" s="63"/>
      <c r="F585" s="89"/>
      <c r="G585" s="65" t="s">
        <v>942</v>
      </c>
      <c r="H585" s="66"/>
    </row>
    <row r="586" spans="1:9" s="84" customFormat="1" ht="21.75" customHeight="1">
      <c r="A586" s="55"/>
      <c r="B586" s="64" t="s">
        <v>943</v>
      </c>
      <c r="C586" s="57"/>
      <c r="D586" s="63"/>
      <c r="E586" s="63"/>
      <c r="F586" s="89"/>
      <c r="G586" s="65" t="s">
        <v>944</v>
      </c>
      <c r="H586" s="66"/>
    </row>
    <row r="587" spans="1:9" s="84" customFormat="1" ht="21.75" customHeight="1">
      <c r="A587" s="55"/>
      <c r="B587" s="64" t="s">
        <v>945</v>
      </c>
      <c r="C587" s="57"/>
      <c r="D587" s="63"/>
      <c r="E587" s="63"/>
      <c r="F587" s="89"/>
      <c r="G587" s="65" t="s">
        <v>946</v>
      </c>
      <c r="H587" s="66"/>
    </row>
    <row r="588" spans="1:9" s="84" customFormat="1" ht="21.75" customHeight="1">
      <c r="A588" s="55"/>
      <c r="B588" s="64" t="s">
        <v>947</v>
      </c>
      <c r="C588" s="57"/>
      <c r="D588" s="63"/>
      <c r="E588" s="63"/>
      <c r="F588" s="89"/>
      <c r="G588" s="65" t="s">
        <v>948</v>
      </c>
      <c r="H588" s="66"/>
    </row>
    <row r="589" spans="1:9" s="84" customFormat="1" ht="21.75" customHeight="1">
      <c r="A589" s="55"/>
      <c r="B589" s="64" t="s">
        <v>949</v>
      </c>
      <c r="C589" s="57"/>
      <c r="D589" s="63"/>
      <c r="E589" s="63"/>
      <c r="F589" s="89"/>
      <c r="G589" s="65" t="s">
        <v>950</v>
      </c>
      <c r="H589" s="66"/>
    </row>
    <row r="590" spans="1:9" s="84" customFormat="1" ht="21.75" customHeight="1">
      <c r="A590" s="55"/>
      <c r="B590" s="64" t="s">
        <v>951</v>
      </c>
      <c r="C590" s="57"/>
      <c r="D590" s="63"/>
      <c r="E590" s="63"/>
      <c r="F590" s="89"/>
      <c r="G590" s="65" t="s">
        <v>952</v>
      </c>
      <c r="H590" s="66"/>
    </row>
    <row r="591" spans="1:9" s="84" customFormat="1" ht="21.75" customHeight="1">
      <c r="A591" s="55"/>
      <c r="B591" s="64" t="s">
        <v>953</v>
      </c>
      <c r="C591" s="57"/>
      <c r="D591" s="63"/>
      <c r="E591" s="63"/>
      <c r="F591" s="89"/>
      <c r="G591" s="65" t="s">
        <v>954</v>
      </c>
      <c r="H591" s="66"/>
    </row>
    <row r="592" spans="1:9" s="84" customFormat="1" ht="21.75" customHeight="1">
      <c r="A592" s="55"/>
      <c r="B592" s="64" t="s">
        <v>955</v>
      </c>
      <c r="C592" s="57"/>
      <c r="D592" s="63"/>
      <c r="E592" s="63"/>
      <c r="F592" s="89">
        <f>F252</f>
        <v>0</v>
      </c>
      <c r="G592" s="65" t="s">
        <v>956</v>
      </c>
      <c r="H592" s="66"/>
    </row>
    <row r="593" spans="1:8" s="84" customFormat="1" ht="21.75" customHeight="1">
      <c r="A593" s="55"/>
      <c r="B593" s="64" t="s">
        <v>957</v>
      </c>
      <c r="C593" s="57"/>
      <c r="D593" s="63"/>
      <c r="E593" s="63"/>
      <c r="F593" s="89">
        <f>F277</f>
        <v>0</v>
      </c>
      <c r="G593" s="65" t="s">
        <v>958</v>
      </c>
      <c r="H593" s="66"/>
    </row>
    <row r="594" spans="1:8" s="84" customFormat="1" ht="21.75" customHeight="1">
      <c r="A594" s="55"/>
      <c r="B594" s="64" t="s">
        <v>959</v>
      </c>
      <c r="C594" s="57"/>
      <c r="D594" s="63"/>
      <c r="E594" s="63"/>
      <c r="F594" s="89">
        <f>F301</f>
        <v>0</v>
      </c>
      <c r="G594" s="65" t="s">
        <v>960</v>
      </c>
      <c r="H594" s="66"/>
    </row>
    <row r="595" spans="1:8" s="84" customFormat="1" ht="21.75" customHeight="1">
      <c r="A595" s="55"/>
      <c r="B595" s="64" t="s">
        <v>961</v>
      </c>
      <c r="C595" s="57"/>
      <c r="D595" s="63"/>
      <c r="E595" s="63"/>
      <c r="F595" s="89">
        <f>F324</f>
        <v>0</v>
      </c>
      <c r="G595" s="65" t="s">
        <v>962</v>
      </c>
      <c r="H595" s="66"/>
    </row>
    <row r="596" spans="1:8" s="84" customFormat="1" ht="21.75" customHeight="1">
      <c r="A596" s="55"/>
      <c r="B596" s="64" t="s">
        <v>963</v>
      </c>
      <c r="C596" s="57"/>
      <c r="D596" s="63"/>
      <c r="E596" s="63"/>
      <c r="F596" s="89"/>
      <c r="G596" s="65" t="s">
        <v>964</v>
      </c>
      <c r="H596" s="66"/>
    </row>
    <row r="597" spans="1:8" s="84" customFormat="1" ht="21.75" customHeight="1">
      <c r="A597" s="55"/>
      <c r="B597" s="64" t="s">
        <v>965</v>
      </c>
      <c r="C597" s="57"/>
      <c r="D597" s="63"/>
      <c r="E597" s="63"/>
      <c r="F597" s="89">
        <f>F375</f>
        <v>0</v>
      </c>
      <c r="G597" s="65" t="s">
        <v>966</v>
      </c>
      <c r="H597" s="66"/>
    </row>
    <row r="598" spans="1:8" s="84" customFormat="1" ht="21.75" customHeight="1">
      <c r="A598" s="55"/>
      <c r="B598" s="64" t="s">
        <v>967</v>
      </c>
      <c r="C598" s="57"/>
      <c r="D598" s="63"/>
      <c r="E598" s="63"/>
      <c r="F598" s="89">
        <f>F397</f>
        <v>0</v>
      </c>
      <c r="G598" s="65" t="s">
        <v>968</v>
      </c>
      <c r="H598" s="66"/>
    </row>
    <row r="599" spans="1:8" s="84" customFormat="1" ht="21.75" customHeight="1">
      <c r="A599" s="55"/>
      <c r="B599" s="64" t="s">
        <v>969</v>
      </c>
      <c r="C599" s="57"/>
      <c r="D599" s="63"/>
      <c r="E599" s="63"/>
      <c r="F599" s="89">
        <f>F457</f>
        <v>0</v>
      </c>
      <c r="G599" s="65" t="s">
        <v>970</v>
      </c>
      <c r="H599" s="66"/>
    </row>
    <row r="600" spans="1:8" s="84" customFormat="1" ht="21.75" customHeight="1">
      <c r="A600" s="55"/>
      <c r="B600" s="64" t="s">
        <v>971</v>
      </c>
      <c r="C600" s="57"/>
      <c r="D600" s="63"/>
      <c r="E600" s="63"/>
      <c r="F600" s="89">
        <f>F478</f>
        <v>0</v>
      </c>
      <c r="G600" s="65" t="s">
        <v>972</v>
      </c>
      <c r="H600" s="66"/>
    </row>
    <row r="601" spans="1:8" s="84" customFormat="1" ht="21.75" customHeight="1">
      <c r="A601" s="55"/>
      <c r="B601" s="64" t="s">
        <v>973</v>
      </c>
      <c r="C601" s="57"/>
      <c r="D601" s="63"/>
      <c r="E601" s="63"/>
      <c r="F601" s="89">
        <f>F499</f>
        <v>0</v>
      </c>
      <c r="G601" s="65" t="s">
        <v>974</v>
      </c>
      <c r="H601" s="66"/>
    </row>
    <row r="602" spans="1:8" s="84" customFormat="1" ht="21.75" customHeight="1">
      <c r="A602" s="55"/>
      <c r="B602" s="64" t="s">
        <v>975</v>
      </c>
      <c r="C602" s="57"/>
      <c r="D602" s="63"/>
      <c r="E602" s="63"/>
      <c r="F602" s="89">
        <f>F521</f>
        <v>0</v>
      </c>
      <c r="G602" s="65" t="s">
        <v>976</v>
      </c>
      <c r="H602" s="66"/>
    </row>
    <row r="603" spans="1:8" s="84" customFormat="1" ht="21.75" customHeight="1">
      <c r="A603" s="55"/>
      <c r="B603" s="64" t="s">
        <v>977</v>
      </c>
      <c r="C603" s="57"/>
      <c r="D603" s="63"/>
      <c r="E603" s="63"/>
      <c r="F603" s="89">
        <f>F546</f>
        <v>0</v>
      </c>
      <c r="G603" s="65" t="s">
        <v>978</v>
      </c>
      <c r="H603" s="66"/>
    </row>
    <row r="604" spans="1:8" s="84" customFormat="1" ht="21.75" customHeight="1">
      <c r="A604" s="55"/>
      <c r="B604" s="64" t="s">
        <v>979</v>
      </c>
      <c r="C604" s="57"/>
      <c r="D604" s="63"/>
      <c r="E604" s="63"/>
      <c r="F604" s="89">
        <f>F565</f>
        <v>0</v>
      </c>
      <c r="G604" s="65" t="s">
        <v>980</v>
      </c>
      <c r="H604" s="66"/>
    </row>
    <row r="605" spans="1:8" s="84" customFormat="1" ht="21.75" customHeight="1">
      <c r="A605" s="55"/>
      <c r="B605" s="64" t="s">
        <v>981</v>
      </c>
      <c r="C605" s="57"/>
      <c r="D605" s="63"/>
      <c r="E605" s="63"/>
      <c r="F605" s="89"/>
      <c r="G605" s="65" t="s">
        <v>982</v>
      </c>
      <c r="H605" s="66"/>
    </row>
    <row r="606" spans="1:8" s="84" customFormat="1" ht="21.75" customHeight="1">
      <c r="A606" s="55"/>
      <c r="B606" s="64" t="s">
        <v>983</v>
      </c>
      <c r="C606" s="57"/>
      <c r="D606" s="63"/>
      <c r="E606" s="63"/>
      <c r="F606" s="89">
        <f>F567</f>
        <v>0</v>
      </c>
      <c r="G606" s="65" t="s">
        <v>984</v>
      </c>
      <c r="H606" s="66"/>
    </row>
    <row r="607" spans="1:8" s="84" customFormat="1" ht="21.75" customHeight="1">
      <c r="A607" s="55"/>
      <c r="B607" s="64" t="s">
        <v>985</v>
      </c>
      <c r="C607" s="57"/>
      <c r="D607" s="63"/>
      <c r="E607" s="63"/>
      <c r="F607" s="89">
        <f>F581</f>
        <v>0</v>
      </c>
      <c r="G607" s="65" t="s">
        <v>986</v>
      </c>
      <c r="H607" s="66"/>
    </row>
    <row r="608" spans="1:8" ht="30" customHeight="1">
      <c r="A608" s="61"/>
      <c r="B608" s="42" t="s">
        <v>987</v>
      </c>
      <c r="C608" s="2318" t="s">
        <v>79</v>
      </c>
      <c r="D608" s="2318"/>
      <c r="E608" s="2318"/>
      <c r="F608" s="44">
        <f>SUM(F582:F605)</f>
        <v>0</v>
      </c>
      <c r="G608" s="82" t="s">
        <v>988</v>
      </c>
      <c r="H608" s="140"/>
    </row>
    <row r="609" spans="1:8">
      <c r="A609" s="90"/>
      <c r="B609" s="91"/>
      <c r="C609" s="92"/>
      <c r="D609" s="141"/>
      <c r="E609" s="141"/>
      <c r="F609" s="93"/>
      <c r="G609" s="94"/>
      <c r="H609" s="92"/>
    </row>
    <row r="610" spans="1:8">
      <c r="E610" s="97" t="s">
        <v>989</v>
      </c>
      <c r="F610" s="98"/>
      <c r="H610" s="96"/>
    </row>
    <row r="611" spans="1:8">
      <c r="E611" s="97" t="s">
        <v>990</v>
      </c>
      <c r="F611" s="98">
        <f>SUMPRODUCT($D:$D,E:E)</f>
        <v>0</v>
      </c>
      <c r="H611" s="96"/>
    </row>
    <row r="612" spans="1:8">
      <c r="E612" s="97" t="s">
        <v>991</v>
      </c>
      <c r="F612" s="98">
        <f>SUMIF($I:$I,"sum",F:F)</f>
        <v>0</v>
      </c>
      <c r="H612" s="96"/>
    </row>
    <row r="613" spans="1:8">
      <c r="E613" s="97"/>
      <c r="F613" s="98"/>
      <c r="H613" s="96"/>
    </row>
    <row r="614" spans="1:8">
      <c r="E614" s="97" t="s">
        <v>19</v>
      </c>
      <c r="F614" s="98">
        <f>SUM(F610:F613)</f>
        <v>0</v>
      </c>
      <c r="H614" s="96"/>
    </row>
    <row r="615" spans="1:8">
      <c r="E615" s="97" t="s">
        <v>992</v>
      </c>
      <c r="F615" s="98">
        <f>(F614-F608)+10</f>
        <v>10</v>
      </c>
      <c r="H615" s="96"/>
    </row>
    <row r="616" spans="1:8">
      <c r="H616" s="96"/>
    </row>
    <row r="617" spans="1:8">
      <c r="H617" s="96"/>
    </row>
    <row r="618" spans="1:8">
      <c r="H618" s="96"/>
    </row>
    <row r="619" spans="1:8">
      <c r="H619" s="96"/>
    </row>
    <row r="620" spans="1:8">
      <c r="H620" s="96"/>
    </row>
    <row r="621" spans="1:8">
      <c r="H621" s="96"/>
    </row>
    <row r="622" spans="1:8">
      <c r="H622" s="96"/>
    </row>
    <row r="623" spans="1:8">
      <c r="H623" s="96"/>
    </row>
    <row r="624" spans="1:8">
      <c r="H624" s="96"/>
    </row>
    <row r="625" spans="1:8">
      <c r="H625" s="96"/>
    </row>
    <row r="626" spans="1:8">
      <c r="H626" s="96"/>
    </row>
    <row r="627" spans="1:8">
      <c r="H627" s="96"/>
    </row>
    <row r="628" spans="1:8">
      <c r="H628" s="96"/>
    </row>
    <row r="629" spans="1:8">
      <c r="H629" s="96"/>
    </row>
    <row r="630" spans="1:8">
      <c r="H630" s="96"/>
    </row>
    <row r="631" spans="1:8">
      <c r="H631" s="96"/>
    </row>
    <row r="632" spans="1:8">
      <c r="H632" s="96"/>
    </row>
    <row r="633" spans="1:8">
      <c r="H633" s="96"/>
    </row>
    <row r="634" spans="1:8">
      <c r="H634" s="96"/>
    </row>
    <row r="635" spans="1:8">
      <c r="H635" s="96"/>
    </row>
    <row r="636" spans="1:8">
      <c r="H636" s="96"/>
    </row>
    <row r="637" spans="1:8">
      <c r="H637" s="96"/>
    </row>
    <row r="638" spans="1:8">
      <c r="H638" s="96"/>
    </row>
    <row r="639" spans="1:8">
      <c r="A639" s="68"/>
      <c r="B639" s="84"/>
      <c r="C639" s="68"/>
      <c r="D639" s="143"/>
      <c r="E639" s="143"/>
      <c r="H639" s="96"/>
    </row>
    <row r="640" spans="1:8">
      <c r="H640" s="96"/>
    </row>
    <row r="641" spans="1:8">
      <c r="H641" s="96"/>
    </row>
    <row r="642" spans="1:8">
      <c r="A642" s="68"/>
      <c r="B642" s="100"/>
      <c r="C642" s="101"/>
      <c r="D642" s="144"/>
      <c r="E642" s="144"/>
      <c r="H642" s="96"/>
    </row>
    <row r="643" spans="1:8">
      <c r="A643" s="68"/>
      <c r="B643" s="100"/>
      <c r="C643" s="101"/>
      <c r="D643" s="144"/>
      <c r="E643" s="144"/>
      <c r="H643" s="96"/>
    </row>
    <row r="644" spans="1:8">
      <c r="A644" s="68"/>
      <c r="B644" s="100"/>
      <c r="C644" s="101"/>
      <c r="D644" s="144"/>
      <c r="E644" s="144"/>
      <c r="H644" s="96"/>
    </row>
    <row r="645" spans="1:8">
      <c r="A645" s="68"/>
      <c r="B645" s="100"/>
      <c r="C645" s="101"/>
      <c r="D645" s="144"/>
      <c r="E645" s="144"/>
      <c r="H645" s="96"/>
    </row>
    <row r="646" spans="1:8">
      <c r="A646" s="68"/>
      <c r="B646" s="100"/>
      <c r="C646" s="101"/>
      <c r="D646" s="144"/>
      <c r="E646" s="144"/>
      <c r="H646" s="96"/>
    </row>
    <row r="647" spans="1:8">
      <c r="A647" s="68"/>
      <c r="B647" s="100"/>
      <c r="C647" s="101"/>
      <c r="D647" s="144"/>
      <c r="E647" s="144"/>
      <c r="H647" s="96"/>
    </row>
    <row r="648" spans="1:8">
      <c r="A648" s="68"/>
      <c r="B648" s="100"/>
      <c r="C648" s="101"/>
      <c r="D648" s="144"/>
      <c r="E648" s="144"/>
      <c r="H648" s="96"/>
    </row>
    <row r="649" spans="1:8">
      <c r="A649" s="68"/>
      <c r="B649" s="100"/>
      <c r="C649" s="101"/>
      <c r="D649" s="144"/>
      <c r="E649" s="144"/>
      <c r="H649" s="96"/>
    </row>
    <row r="650" spans="1:8">
      <c r="A650" s="68"/>
      <c r="B650" s="100"/>
      <c r="C650" s="101"/>
      <c r="D650" s="144"/>
      <c r="E650" s="144"/>
      <c r="H650" s="96"/>
    </row>
    <row r="651" spans="1:8">
      <c r="A651" s="68"/>
      <c r="B651" s="100"/>
      <c r="C651" s="101"/>
      <c r="D651" s="144"/>
      <c r="E651" s="144"/>
      <c r="H651" s="96"/>
    </row>
    <row r="652" spans="1:8">
      <c r="A652" s="68"/>
      <c r="B652" s="100"/>
      <c r="C652" s="101"/>
      <c r="D652" s="144"/>
      <c r="E652" s="144"/>
      <c r="H652" s="96"/>
    </row>
    <row r="653" spans="1:8">
      <c r="A653" s="68"/>
      <c r="B653" s="100"/>
      <c r="C653" s="101"/>
      <c r="D653" s="144"/>
      <c r="E653" s="144"/>
      <c r="H653" s="96"/>
    </row>
    <row r="654" spans="1:8">
      <c r="A654" s="68"/>
      <c r="B654" s="100"/>
      <c r="C654" s="101"/>
      <c r="D654" s="144"/>
      <c r="E654" s="144"/>
      <c r="H654" s="96"/>
    </row>
    <row r="655" spans="1:8">
      <c r="A655" s="68"/>
      <c r="B655" s="100"/>
      <c r="C655" s="101"/>
      <c r="D655" s="144"/>
      <c r="E655" s="144"/>
      <c r="H655" s="96"/>
    </row>
    <row r="656" spans="1:8">
      <c r="A656" s="68"/>
      <c r="B656" s="100"/>
      <c r="C656" s="101"/>
      <c r="D656" s="144"/>
      <c r="E656" s="144"/>
      <c r="H656" s="96"/>
    </row>
    <row r="657" spans="1:10">
      <c r="A657" s="68"/>
      <c r="B657" s="100"/>
      <c r="C657" s="101"/>
      <c r="D657" s="144"/>
      <c r="E657" s="144"/>
    </row>
    <row r="658" spans="1:10">
      <c r="A658" s="68"/>
      <c r="B658" s="100"/>
      <c r="C658" s="101"/>
      <c r="D658" s="144"/>
      <c r="E658" s="144"/>
    </row>
    <row r="659" spans="1:10">
      <c r="A659" s="68"/>
      <c r="B659" s="100"/>
      <c r="C659" s="101"/>
      <c r="D659" s="144"/>
      <c r="E659" s="144"/>
    </row>
    <row r="660" spans="1:10" s="99" customFormat="1">
      <c r="A660" s="68"/>
      <c r="B660" s="100"/>
      <c r="C660" s="101"/>
      <c r="D660" s="144"/>
      <c r="E660" s="144"/>
      <c r="G660" s="68"/>
      <c r="H660" s="68"/>
      <c r="I660" s="68"/>
      <c r="J660" s="68"/>
    </row>
    <row r="661" spans="1:10" s="99" customFormat="1">
      <c r="A661" s="68"/>
      <c r="B661" s="100"/>
      <c r="C661" s="101"/>
      <c r="D661" s="144"/>
      <c r="E661" s="144"/>
      <c r="G661" s="68"/>
      <c r="H661" s="68"/>
      <c r="I661" s="68"/>
      <c r="J661" s="68"/>
    </row>
    <row r="662" spans="1:10" s="99" customFormat="1">
      <c r="A662" s="68"/>
      <c r="B662" s="100"/>
      <c r="C662" s="101"/>
      <c r="D662" s="144"/>
      <c r="E662" s="144"/>
      <c r="G662" s="68"/>
      <c r="H662" s="68"/>
      <c r="I662" s="68"/>
      <c r="J662" s="68"/>
    </row>
    <row r="663" spans="1:10" s="99" customFormat="1">
      <c r="A663" s="68"/>
      <c r="B663" s="100"/>
      <c r="C663" s="101"/>
      <c r="D663" s="144"/>
      <c r="E663" s="144"/>
      <c r="G663" s="68"/>
      <c r="H663" s="68"/>
      <c r="I663" s="68"/>
      <c r="J663" s="68"/>
    </row>
    <row r="664" spans="1:10" s="99" customFormat="1">
      <c r="A664" s="68"/>
      <c r="B664" s="100"/>
      <c r="C664" s="101"/>
      <c r="D664" s="144"/>
      <c r="E664" s="144"/>
      <c r="G664" s="68"/>
      <c r="H664" s="68"/>
      <c r="I664" s="68"/>
      <c r="J664" s="68"/>
    </row>
    <row r="665" spans="1:10" s="99" customFormat="1">
      <c r="A665" s="68"/>
      <c r="B665" s="100"/>
      <c r="C665" s="101"/>
      <c r="D665" s="144"/>
      <c r="E665" s="144"/>
      <c r="G665" s="68"/>
      <c r="H665" s="68"/>
      <c r="I665" s="68"/>
      <c r="J665" s="68"/>
    </row>
    <row r="666" spans="1:10" s="99" customFormat="1">
      <c r="A666" s="68"/>
      <c r="B666" s="76"/>
      <c r="C666" s="101"/>
      <c r="D666" s="142"/>
      <c r="E666" s="142"/>
      <c r="G666" s="68"/>
      <c r="H666" s="68"/>
      <c r="I666" s="68"/>
      <c r="J666" s="68"/>
    </row>
    <row r="667" spans="1:10" s="99" customFormat="1">
      <c r="A667" s="68"/>
      <c r="B667" s="68"/>
      <c r="C667" s="101"/>
      <c r="D667" s="145"/>
      <c r="E667" s="145"/>
      <c r="G667" s="68"/>
      <c r="H667" s="68"/>
      <c r="I667" s="68"/>
      <c r="J667" s="68"/>
    </row>
    <row r="668" spans="1:10" s="99" customFormat="1">
      <c r="A668" s="68"/>
      <c r="B668" s="68"/>
      <c r="C668" s="101"/>
      <c r="D668" s="145"/>
      <c r="E668" s="145"/>
      <c r="G668" s="68"/>
      <c r="H668" s="68"/>
      <c r="I668" s="68"/>
      <c r="J668" s="68"/>
    </row>
    <row r="669" spans="1:10" s="99" customFormat="1">
      <c r="A669" s="68"/>
      <c r="B669" s="68"/>
      <c r="C669" s="101"/>
      <c r="D669" s="145"/>
      <c r="E669" s="145"/>
      <c r="G669" s="68"/>
      <c r="H669" s="68"/>
      <c r="I669" s="68"/>
      <c r="J669" s="68"/>
    </row>
  </sheetData>
  <mergeCells count="45">
    <mergeCell ref="C579:E579"/>
    <mergeCell ref="C608:E608"/>
    <mergeCell ref="C478:E478"/>
    <mergeCell ref="C499:E499"/>
    <mergeCell ref="C521:E521"/>
    <mergeCell ref="A302:B302"/>
    <mergeCell ref="C324:E324"/>
    <mergeCell ref="A522:B522"/>
    <mergeCell ref="C546:E546"/>
    <mergeCell ref="C565:E565"/>
    <mergeCell ref="C375:E375"/>
    <mergeCell ref="A376:B376"/>
    <mergeCell ref="C397:E397"/>
    <mergeCell ref="C418:E418"/>
    <mergeCell ref="C435:E435"/>
    <mergeCell ref="C457:E457"/>
    <mergeCell ref="C348:E348"/>
    <mergeCell ref="C277:E277"/>
    <mergeCell ref="C301:E301"/>
    <mergeCell ref="A231:B231"/>
    <mergeCell ref="B233:C233"/>
    <mergeCell ref="C75:E75"/>
    <mergeCell ref="C97:E97"/>
    <mergeCell ref="C118:E118"/>
    <mergeCell ref="C139:E139"/>
    <mergeCell ref="A140:B140"/>
    <mergeCell ref="C164:E164"/>
    <mergeCell ref="C187:E187"/>
    <mergeCell ref="C208:E208"/>
    <mergeCell ref="C230:E230"/>
    <mergeCell ref="C252:E252"/>
    <mergeCell ref="G140:H140"/>
    <mergeCell ref="A6:B6"/>
    <mergeCell ref="C6:F6"/>
    <mergeCell ref="G6:H6"/>
    <mergeCell ref="C32:E32"/>
    <mergeCell ref="C53:E53"/>
    <mergeCell ref="A54:B54"/>
    <mergeCell ref="G54:H54"/>
    <mergeCell ref="H4:H5"/>
    <mergeCell ref="A1:B1"/>
    <mergeCell ref="C1:F3"/>
    <mergeCell ref="A4:A5"/>
    <mergeCell ref="B4:B5"/>
    <mergeCell ref="G4:G5"/>
  </mergeCells>
  <printOptions horizontalCentered="1"/>
  <pageMargins left="0.47244094488188998" right="0.59055118110236204" top="0.43307086614173201" bottom="0.39370078740157499" header="0.27559055118110198" footer="0.196850393700787"/>
  <pageSetup paperSize="9" scale="72" fitToHeight="0" orientation="landscape" r:id="rId1"/>
  <headerFooter scaleWithDoc="0" alignWithMargins="0">
    <oddHeader>&amp;C
&amp;P of &amp;N</oddHeader>
    <oddFooter>&amp;R&amp;F</oddFooter>
  </headerFooter>
  <rowBreaks count="3" manualBreakCount="3">
    <brk id="348" max="7" man="1"/>
    <brk id="435" max="7" man="1"/>
    <brk id="499" max="7"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d="http://www.w3.org/2001/XMLSchema" xmlns:xsi="http://www.w3.org/2001/XMLSchema-instance" xmlns="http://www.boldonjames.com/2008/01/sie/internal/label" sislVersion="0" policy="3f6d1ab2-6913-4946-9b6b-06be7c1a9017" origin="userSelected"/>
</file>

<file path=customXml/itemProps1.xml><?xml version="1.0" encoding="utf-8"?>
<ds:datastoreItem xmlns:ds="http://schemas.openxmlformats.org/officeDocument/2006/customXml" ds:itemID="{D42863E2-E48D-4B14-ADB1-67BF650759E2}">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29</vt:i4>
      </vt:variant>
    </vt:vector>
  </HeadingPairs>
  <TitlesOfParts>
    <vt:vector size="56" baseType="lpstr">
      <vt:lpstr>General Information</vt:lpstr>
      <vt:lpstr>Weekly Progress Report</vt:lpstr>
      <vt:lpstr>SPI</vt:lpstr>
      <vt:lpstr>Weekly Progress Photos</vt:lpstr>
      <vt:lpstr>HSE</vt:lpstr>
      <vt:lpstr>HSE-Stat</vt:lpstr>
      <vt:lpstr>Quality</vt:lpstr>
      <vt:lpstr>Quality-Stat</vt:lpstr>
      <vt:lpstr>Weekly Quality</vt:lpstr>
      <vt:lpstr>FIR Summary</vt:lpstr>
      <vt:lpstr>Procurement</vt:lpstr>
      <vt:lpstr>Material Status</vt:lpstr>
      <vt:lpstr>Invoice Log</vt:lpstr>
      <vt:lpstr>Milestones</vt:lpstr>
      <vt:lpstr>Progress</vt:lpstr>
      <vt:lpstr>Physical-Chart Data</vt:lpstr>
      <vt:lpstr>Manpower</vt:lpstr>
      <vt:lpstr>Weekly Manpower</vt:lpstr>
      <vt:lpstr>Risk Register</vt:lpstr>
      <vt:lpstr>Issues</vt:lpstr>
      <vt:lpstr>CCO</vt:lpstr>
      <vt:lpstr>Testing</vt:lpstr>
      <vt:lpstr>KHARAJ CABLES TAKEOFF ZONE A</vt:lpstr>
      <vt:lpstr>KHATRAJ ZONE B</vt:lpstr>
      <vt:lpstr>TOTAL ITEMS FOR ZONE A&amp;B</vt:lpstr>
      <vt:lpstr>STANDBY BOQ</vt:lpstr>
      <vt:lpstr>OLD BOQ</vt:lpstr>
      <vt:lpstr>CCO!Print_Area</vt:lpstr>
      <vt:lpstr>'FIR Summary'!Print_Area</vt:lpstr>
      <vt:lpstr>'General Information'!Print_Area</vt:lpstr>
      <vt:lpstr>HSE!Print_Area</vt:lpstr>
      <vt:lpstr>'HSE-Stat'!Print_Area</vt:lpstr>
      <vt:lpstr>'Invoice Log'!Print_Area</vt:lpstr>
      <vt:lpstr>Issues!Print_Area</vt:lpstr>
      <vt:lpstr>Manpower!Print_Area</vt:lpstr>
      <vt:lpstr>'Material Status'!Print_Area</vt:lpstr>
      <vt:lpstr>Milestones!Print_Area</vt:lpstr>
      <vt:lpstr>'OLD BOQ'!Print_Area</vt:lpstr>
      <vt:lpstr>'Physical-Chart Data'!Print_Area</vt:lpstr>
      <vt:lpstr>Procurement!Print_Area</vt:lpstr>
      <vt:lpstr>Progress!Print_Area</vt:lpstr>
      <vt:lpstr>Quality!Print_Area</vt:lpstr>
      <vt:lpstr>'Quality-Stat'!Print_Area</vt:lpstr>
      <vt:lpstr>'Risk Register'!Print_Area</vt:lpstr>
      <vt:lpstr>SPI!Print_Area</vt:lpstr>
      <vt:lpstr>'STANDBY BOQ'!Print_Area</vt:lpstr>
      <vt:lpstr>Testing!Print_Area</vt:lpstr>
      <vt:lpstr>'TOTAL ITEMS FOR ZONE A&amp;B'!Print_Area</vt:lpstr>
      <vt:lpstr>'Weekly Manpower'!Print_Area</vt:lpstr>
      <vt:lpstr>'Weekly Progress Photos'!Print_Area</vt:lpstr>
      <vt:lpstr>'Weekly Progress Report'!Print_Area</vt:lpstr>
      <vt:lpstr>'Weekly Quality'!Print_Area</vt:lpstr>
      <vt:lpstr>'FIR Summary'!Print_Titles</vt:lpstr>
      <vt:lpstr>'OLD BOQ'!Print_Titles</vt:lpstr>
      <vt:lpstr>'Risk Register'!Print_Titles</vt:lpstr>
      <vt:lpstr>'STANDBY BOQ'!Print_Titles</vt:lpstr>
    </vt:vector>
  </TitlesOfParts>
  <Manager/>
  <Company>Mouchel, AbuDhabi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Dilshan</dc:creator>
  <cp:keywords>|</cp:keywords>
  <dc:description/>
  <cp:lastModifiedBy>Imdad Ulhaque</cp:lastModifiedBy>
  <cp:revision/>
  <cp:lastPrinted>2026-09-02T12:55:31Z</cp:lastPrinted>
  <dcterms:created xsi:type="dcterms:W3CDTF">2007-09-20T10:36:28Z</dcterms:created>
  <dcterms:modified xsi:type="dcterms:W3CDTF">2026-10-13T11:16:08Z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008d3e4-f847-4182-a1fb-fb9d345a0f05_Enabled">
    <vt:lpwstr>true</vt:lpwstr>
  </property>
  <property fmtid="{D5CDD505-2E9C-101B-9397-08002B2CF9AE}" pid="3" name="MSIP_Label_0008d3e4-f847-4182-a1fb-fb9d345a0f05_SetDate">
    <vt:lpwstr>2023-10-03T12:09:28Z</vt:lpwstr>
  </property>
  <property fmtid="{D5CDD505-2E9C-101B-9397-08002B2CF9AE}" pid="4" name="MSIP_Label_0008d3e4-f847-4182-a1fb-fb9d345a0f05_Method">
    <vt:lpwstr>Privileged</vt:lpwstr>
  </property>
  <property fmtid="{D5CDD505-2E9C-101B-9397-08002B2CF9AE}" pid="5" name="MSIP_Label_0008d3e4-f847-4182-a1fb-fb9d345a0f05_Name">
    <vt:lpwstr>0008d3e4-f847-4182-a1fb-fb9d345a0f05</vt:lpwstr>
  </property>
  <property fmtid="{D5CDD505-2E9C-101B-9397-08002B2CF9AE}" pid="6" name="MSIP_Label_0008d3e4-f847-4182-a1fb-fb9d345a0f05_SiteId">
    <vt:lpwstr>8d088ff8-7e52-4d0f-8187-dcd9ca37815a</vt:lpwstr>
  </property>
  <property fmtid="{D5CDD505-2E9C-101B-9397-08002B2CF9AE}" pid="7" name="MSIP_Label_0008d3e4-f847-4182-a1fb-fb9d345a0f05_ActionId">
    <vt:lpwstr>2aaca17f-5ac4-4a34-8d95-54d7416e0f35</vt:lpwstr>
  </property>
  <property fmtid="{D5CDD505-2E9C-101B-9397-08002B2CF9AE}" pid="8" name="MSIP_Label_0008d3e4-f847-4182-a1fb-fb9d345a0f05_ContentBits">
    <vt:lpwstr>0</vt:lpwstr>
  </property>
  <property fmtid="{D5CDD505-2E9C-101B-9397-08002B2CF9AE}" pid="9" name="docIndexRef">
    <vt:lpwstr>1664d457-c01e-43d1-a28c-e1aa5be4a187</vt:lpwstr>
  </property>
  <property fmtid="{D5CDD505-2E9C-101B-9397-08002B2CF9AE}" pid="10" name="bjDocumentSecurityLabel">
    <vt:lpwstr>No Marking</vt:lpwstr>
  </property>
  <property fmtid="{D5CDD505-2E9C-101B-9397-08002B2CF9AE}" pid="11" name="bjSaver">
    <vt:lpwstr>Wc9380+xzJeY1RsrvE2R0ofIOrDoqid5</vt:lpwstr>
  </property>
  <property fmtid="{D5CDD505-2E9C-101B-9397-08002B2CF9AE}" pid="12" name="bjClsUserRVM">
    <vt:lpwstr>[]</vt:lpwstr>
  </property>
</Properties>
</file>